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92.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84.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74.xml"/>
  <Override ContentType="application/vnd.openxmlformats-officedocument.spreadsheetml.table+xml" PartName="/xl/tables/table57.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81.xml"/>
  <Override ContentType="application/vnd.openxmlformats-officedocument.spreadsheetml.table+xml" PartName="/xl/tables/table22.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78.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8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77.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89.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87.xml"/>
  <Override ContentType="application/vnd.openxmlformats-officedocument.spreadsheetml.table+xml" PartName="/xl/tables/table9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71.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88.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86.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85.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90.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Report" sheetId="1" r:id="rId5"/>
    <sheet state="visible" name="ชีต26" sheetId="2" r:id="rId6"/>
    <sheet state="visible" name="KPI" sheetId="3" r:id="rId7"/>
    <sheet state="visible" name="Action plan 30MBMonth" sheetId="4" r:id="rId8"/>
    <sheet state="visible" name="KPI ทีมพี่เจี๊ยบ" sheetId="5" r:id="rId9"/>
    <sheet state="visible" name="Area Assignment" sheetId="6" r:id="rId10"/>
    <sheet state="visible" name="Booking" sheetId="7" r:id="rId11"/>
    <sheet state="visible" name="Daily Cash" sheetId="8" r:id="rId12"/>
    <sheet state="visible" name="ลค. Event" sheetId="9" r:id="rId13"/>
    <sheet state="visible" name="Event Report" sheetId="10" r:id="rId14"/>
    <sheet state="visible" name="Monthly " sheetId="11" r:id="rId15"/>
    <sheet state="visible" name="ชีต30" sheetId="12" r:id="rId16"/>
    <sheet state="visible" name="ชีต31" sheetId="13" r:id="rId17"/>
    <sheet state="visible" name="DashBoard" sheetId="14" r:id="rId18"/>
    <sheet state="visible" name="Team PAom" sheetId="15" r:id="rId19"/>
    <sheet state="visible" name="Aun" sheetId="16" r:id="rId20"/>
    <sheet state="visible" name="Pon" sheetId="17" r:id="rId21"/>
    <sheet state="visible" name="Team PJeab" sheetId="18" r:id="rId22"/>
    <sheet state="visible" name="Ying" sheetId="19" r:id="rId23"/>
    <sheet state="visible" name="ชีต32" sheetId="20" r:id="rId24"/>
    <sheet state="visible" name="Pang" sheetId="21" r:id="rId25"/>
    <sheet state="visible" name="Josh" sheetId="22" r:id="rId26"/>
    <sheet state="hidden" name="Yingเก่า" sheetId="23" r:id="rId27"/>
    <sheet state="hidden" name="Hack1" sheetId="24" r:id="rId28"/>
    <sheet state="visible" name="Hack" sheetId="25" r:id="rId29"/>
    <sheet state="visible" name="Back up" sheetId="26" r:id="rId30"/>
    <sheet state="visible" name="เพชเกษม" sheetId="27" r:id="rId31"/>
    <sheet state="visible" name="ติดตามต่อกระทู้" sheetId="28" r:id="rId32"/>
    <sheet state="visible" name="24-304" sheetId="29" r:id="rId33"/>
    <sheet state="visible" name="ติดตามต่อขอนแก่น" sheetId="30" r:id="rId34"/>
    <sheet state="visible" name="ตามต่อบางขุนนท์" sheetId="31" r:id="rId35"/>
    <sheet state="visible" name="ติดตามต่อบางแสน" sheetId="32" r:id="rId36"/>
    <sheet state="visible" name="ติดตามโอนแล้วแพรกษา" sheetId="33" r:id="rId37"/>
    <sheet state="visible" name="ติดตามต่อบางแค" sheetId="34" r:id="rId38"/>
    <sheet state="visible" name="ติดตามต่อ SO Origin Siriraj" sheetId="35" r:id="rId39"/>
  </sheets>
  <definedNames>
    <definedName hidden="1" localSheetId="2" name="_xlnm._FilterDatabase">KPI!$A$1:$H$29</definedName>
    <definedName hidden="1" localSheetId="4" name="_xlnm._FilterDatabase">'KPI ทีมพี่เจี๊ยบ'!$A$1:$G$129</definedName>
    <definedName hidden="1" localSheetId="8" name="_xlnm._FilterDatabase">'ลค. Event'!$A$1:$CS$333</definedName>
    <definedName hidden="1" localSheetId="15" name="_xlnm._FilterDatabase">Aun!$A$9:$K$1047</definedName>
    <definedName hidden="1" localSheetId="16" name="_xlnm._FilterDatabase">Pon!$A$9:$K$1047</definedName>
    <definedName hidden="1" localSheetId="17" name="_xlnm._FilterDatabase">'Team PJeab'!$N$1:$N$1002</definedName>
    <definedName hidden="1" localSheetId="18" name="_xlnm._FilterDatabase">Ying!$A$4:$N$410</definedName>
    <definedName hidden="1" localSheetId="21" name="_xlnm._FilterDatabase">Josh!$A$1:$N$129</definedName>
    <definedName hidden="1" localSheetId="22" name="_xlnm._FilterDatabase">'Yingเก่า'!$A$5:$Y$170</definedName>
    <definedName hidden="1" localSheetId="23" name="_xlnm._FilterDatabase">Hack1!$C$423:$L$460</definedName>
    <definedName hidden="1" localSheetId="24" name="_xlnm._FilterDatabase">Hack!$C$1:$N$107</definedName>
    <definedName hidden="1" localSheetId="26" name="_xlnm._FilterDatabase">'เพชเกษม'!$A$1:$N$363</definedName>
    <definedName hidden="1" localSheetId="27" name="_xlnm._FilterDatabase">'ติดตามต่อกระทู้'!$A$1:$AC$313</definedName>
  </definedNames>
  <calcPr/>
</workbook>
</file>

<file path=xl/sharedStrings.xml><?xml version="1.0" encoding="utf-8"?>
<sst xmlns="http://schemas.openxmlformats.org/spreadsheetml/2006/main" count="25937" uniqueCount="7019">
  <si>
    <t>Year</t>
  </si>
  <si>
    <t>Project Name</t>
  </si>
  <si>
    <t>Unit</t>
  </si>
  <si>
    <t>Backlog</t>
  </si>
  <si>
    <t>โอนแล้ว</t>
  </si>
  <si>
    <t>รวมลูกค้า Origin</t>
  </si>
  <si>
    <t>ลูกค้า Wyde</t>
  </si>
  <si>
    <t>%ขายWYDE</t>
  </si>
  <si>
    <t>มูลค่าPackage</t>
  </si>
  <si>
    <t>Book</t>
  </si>
  <si>
    <t>รายได้ Per/Bill</t>
  </si>
  <si>
    <t>ลค.ต้องติดตามต่อ</t>
  </si>
  <si>
    <t>FC</t>
  </si>
  <si>
    <t>Rev./BIll</t>
  </si>
  <si>
    <t>Target Rev.</t>
  </si>
  <si>
    <t>Origin Plug&amp;Play Srinakarin</t>
  </si>
  <si>
    <t>(โอนแล้วยังไม่ซื้อWYDE)</t>
  </si>
  <si>
    <t>The Origin Praksa</t>
  </si>
  <si>
    <t>The Origin Phahol 57</t>
  </si>
  <si>
    <t>Origin play Bangsaen</t>
  </si>
  <si>
    <t>Origin play Bangkhunnon</t>
  </si>
  <si>
    <t>The Origin Kathu-Patong</t>
  </si>
  <si>
    <t>The Origin Bangkae</t>
  </si>
  <si>
    <t>Origin Place Khonkaen</t>
  </si>
  <si>
    <t>So Origin Siriraj</t>
  </si>
  <si>
    <t>*ตามจากกลุมลูกค้าBACKLOG</t>
  </si>
  <si>
    <t>Origin Place Petkasem</t>
  </si>
  <si>
    <t>So Origin Bangtao Beach</t>
  </si>
  <si>
    <t>The Origin Center Phuket</t>
  </si>
  <si>
    <t>The Origin Setthabut Station</t>
  </si>
  <si>
    <t>Origin Thonglor world - IP</t>
  </si>
  <si>
    <t>พี่อ้อม</t>
  </si>
  <si>
    <t>ห้อง</t>
  </si>
  <si>
    <t>พี่เจี๊ยบ</t>
  </si>
  <si>
    <t>คาดยอดขาย</t>
  </si>
  <si>
    <t>บ/ห้อง</t>
  </si>
  <si>
    <t>KPI</t>
  </si>
  <si>
    <t>BOOKING</t>
  </si>
  <si>
    <t>Current</t>
  </si>
  <si>
    <t>ทำเพิ่ม</t>
  </si>
  <si>
    <t>มีเป้าหมายแล้ว ทำ กลยุทธ และ ทำKPI วัดผม</t>
  </si>
  <si>
    <t xml:space="preserve">1.จัดทำSOP การบริหารจัดการกลยุทธการขาย  &gt;&gt;&gt;   มีนโยบาย มีกลยุทธ แล้ว มีKPI  /// การวางการขาย ในเล่มจะประกอบด้วย สร้างใหม่  รับนโยบายมา กลยุทธ ออกมาเป็น KPI แล้ววางแผนการขาย ยังไง เป็น 1 เล่ม </t>
  </si>
  <si>
    <t>(เอกสารSUBMIT KPI) ต้องคุยเรื่องทิศทางในการขาย กับProject Asia  ว่ากลยุทธการขาย จะยังไง ไปในมุม Consult วางStructure คน ราคา งานจาก Project asia ไปเป็นConsult แนะนำ interior ให้Owner กับ อีกอัน  แนวทางการหาลูกค้าของเรา มี กี่แนวทาง วิธีการบังไงบ้าง วัดผลยังไ</t>
  </si>
  <si>
    <t>เป็น Consult Interior ในหัวของProject Asia // หรือ เป็นบริษัทPartner ที่แนะนำ PJA แนะนำงาน</t>
  </si>
  <si>
    <t>2.จัดทำ SOP การวางแผนการตลาด เขียนตามสิ่งที่ทำ   เอกสารผู้มีอำนาจ อนุมัติ กรอบวงเงินMKT มีแบบฟอร์มเอกสาร  ขั้นตอนยังไง ให้เขียน ไป เช่น จะไปออกอีเว้นต์ ต้องทำอะไรบ้าง  ทำแพ๊กเกจขาย Head sales รับผิดชอบ ราคาขาย โปรโมชั่น ในอีเว้นต์ ใคร อนุมัติ ใครเป็นคนติดต่อสถานที่ ใครเป็นคนสรุปผลทางการตลาด เกิดpipelineไหมใน การขายนี้  ให้Claude  คิด แล้ว เขียนเป็นSOP ออกมาให้  // เขียนข้อกำหนดรองรับในการให้ส่วนลดและโปรโมชั่น ส่วนลดต้องทำยังไง โปรโมชั่นต้องทำยังไง Deposit 5000 /10000 ต้องทำยังไง  เช่น ขออนุมัติ manager ก็เขียนให้ละเอียด</t>
  </si>
  <si>
    <t>3.ทำแบบฟอร์มการขึ้นทะเบียนลูกค้า  (มีอยู่แล้ว)</t>
  </si>
  <si>
    <t>4.ทำSOP การจัดทำสัญญาบริการ สำหรับงานที่มีมูลค่าสูง</t>
  </si>
  <si>
    <t>5.ทำSOP การจัดการข้อร้องเรียนของลูกค้า  (ใครเป็นคนรับข้อร้องเรียนลูกค้า เก็บสถิติยังไง )</t>
  </si>
  <si>
    <t>6.มาตรฐานการทำงาน ว่าทำงานบนหลักเกณฑ์ อะไร เช่น  มีวิศวกรควบคุม   // เอกสารตรวจงาน ใช้มตรฐานอะไรมา ตรวจงานให้ลูกค้า  // ข้อกำหนด ของ การดำเนิน รู้ว่าProcess ที่ทำ มีอะไรเป็นตัวกำหนด มาตรฐานบ้าง   การตรวจงานQC reference จากอะไร</t>
  </si>
  <si>
    <t>Project spec standard // มาตรฐานวิชาชีพวิศวะกรรมในประเทศ  // มาตรฐานสำหรับงานเฉพาะทาง // มาตรฐานค่าความคลาดเคลื่อนที่ยอมรับได้ // เช่น กระเบื้อง เคาะแล้ว ต้อง ไม่ป่อง เกิน 20% // คนที่ เดินงานระบบไฟ ได้ ต้องมีใบประกอบวิชาชีพ</t>
  </si>
  <si>
    <t>Sales Manager : Jeab</t>
  </si>
  <si>
    <t>Sales Manager : Aom</t>
  </si>
  <si>
    <t>Project</t>
  </si>
  <si>
    <t>Sales</t>
  </si>
  <si>
    <t>Target</t>
  </si>
  <si>
    <t>Actual</t>
  </si>
  <si>
    <t>New Case</t>
  </si>
  <si>
    <t>Park Origin Thonglor</t>
  </si>
  <si>
    <t>Ying</t>
  </si>
  <si>
    <t>Pon</t>
  </si>
  <si>
    <t xml:space="preserve">Park Origin Ratchathewi </t>
  </si>
  <si>
    <t>Pang</t>
  </si>
  <si>
    <t>SO Origin Bangtao Beach</t>
  </si>
  <si>
    <t>Origin Plug&amp;Play Sirindhorn Station</t>
  </si>
  <si>
    <t>The Origin Center-Phuket</t>
  </si>
  <si>
    <t>Park 24 Juristic Person 1</t>
  </si>
  <si>
    <t>Josh</t>
  </si>
  <si>
    <t>ฺB2B</t>
  </si>
  <si>
    <t>Aun</t>
  </si>
  <si>
    <t>Origin Plug&amp;Play Nonthaburi Station</t>
  </si>
  <si>
    <t>Origin Plug&amp;Play E22 Station</t>
  </si>
  <si>
    <t>Park Origin Phayathai</t>
  </si>
  <si>
    <t>Hack</t>
  </si>
  <si>
    <t>Park origin Chula Samyan</t>
  </si>
  <si>
    <t>The Origin Campus Khonkaen</t>
  </si>
  <si>
    <t>Knighsbridge Space Raman4</t>
  </si>
  <si>
    <t>So Origin Kaset Interchange</t>
  </si>
  <si>
    <t>So Phahol 69 Station</t>
  </si>
  <si>
    <t>The Origin Sukhumvit Praksa</t>
  </si>
  <si>
    <t>Origin Place Bangna</t>
  </si>
  <si>
    <t>Origin Play Bangsaen</t>
  </si>
  <si>
    <t>Origin Play Bangkhunnon</t>
  </si>
  <si>
    <t>202ุ6</t>
  </si>
  <si>
    <t>Origin Place Khon Kaen-Kanlapaphruek</t>
  </si>
  <si>
    <t>SO Origin Siriraj</t>
  </si>
  <si>
    <t>The Origin Setthabut</t>
  </si>
  <si>
    <t>Origin Place Petchkasem</t>
  </si>
  <si>
    <t>Thonglor World-IP</t>
  </si>
  <si>
    <t>โครงการนอกเครือ Origin</t>
  </si>
  <si>
    <t>Sum (MB.)</t>
  </si>
  <si>
    <t xml:space="preserve"> Manager </t>
  </si>
  <si>
    <t>Target 350 MB</t>
  </si>
  <si>
    <t>Jeab</t>
  </si>
  <si>
    <t>Aom</t>
  </si>
  <si>
    <t>Target 110 MB</t>
  </si>
  <si>
    <t>Target 80 MB</t>
  </si>
  <si>
    <t>-</t>
  </si>
  <si>
    <t>Sales / Target</t>
  </si>
  <si>
    <t>Quarter</t>
  </si>
  <si>
    <t xml:space="preserve">Month </t>
  </si>
  <si>
    <t>Week</t>
  </si>
  <si>
    <t>day</t>
  </si>
  <si>
    <t>Action plan / Day (Daily Report)</t>
  </si>
  <si>
    <t>Sales : Name</t>
  </si>
  <si>
    <t>Target : 0.42 MB</t>
  </si>
  <si>
    <t>Activity</t>
  </si>
  <si>
    <t>ที่มา</t>
  </si>
  <si>
    <t>Action</t>
  </si>
  <si>
    <t>เป้าหมาย</t>
  </si>
  <si>
    <t>ทำแล้ว</t>
  </si>
  <si>
    <t>ขาด</t>
  </si>
  <si>
    <t>ผล</t>
  </si>
  <si>
    <t>ยอดขาย</t>
  </si>
  <si>
    <t>Retio</t>
  </si>
  <si>
    <t>Remark</t>
  </si>
  <si>
    <t>Online Lead</t>
  </si>
  <si>
    <t>Facebook/IG</t>
  </si>
  <si>
    <t>Chat&amp;Call</t>
  </si>
  <si>
    <t>Offline Lead</t>
  </si>
  <si>
    <t>Wyde Data</t>
  </si>
  <si>
    <t>Call</t>
  </si>
  <si>
    <t>Line OA</t>
  </si>
  <si>
    <t>Month</t>
  </si>
  <si>
    <t>Salesperson</t>
  </si>
  <si>
    <t>Target_Amount</t>
  </si>
  <si>
    <t>Actual_Sales</t>
  </si>
  <si>
    <t>Achievement_Rate</t>
  </si>
  <si>
    <t>Notes</t>
  </si>
  <si>
    <t>May</t>
  </si>
  <si>
    <t>Week 1</t>
  </si>
  <si>
    <t>YING</t>
  </si>
  <si>
    <t>PANG</t>
  </si>
  <si>
    <t>JOSH</t>
  </si>
  <si>
    <t>HACK</t>
  </si>
  <si>
    <t>Week 2</t>
  </si>
  <si>
    <t>Week 3</t>
  </si>
  <si>
    <t>Week 4</t>
  </si>
  <si>
    <t>June</t>
  </si>
  <si>
    <t>July</t>
  </si>
  <si>
    <t>August</t>
  </si>
  <si>
    <t>September</t>
  </si>
  <si>
    <t>October</t>
  </si>
  <si>
    <t>November</t>
  </si>
  <si>
    <t>December</t>
  </si>
  <si>
    <t>Area-Project</t>
  </si>
  <si>
    <t>Head</t>
  </si>
  <si>
    <t>Sales name</t>
  </si>
  <si>
    <t>Position</t>
  </si>
  <si>
    <t>Assign</t>
  </si>
  <si>
    <t>Phuket</t>
  </si>
  <si>
    <t>pon</t>
  </si>
  <si>
    <t>Senior Project Interior Designer</t>
  </si>
  <si>
    <t>งานขาย(ลูกค้า Thai +Online ต่างชาติ) + เอกสาร (ลูกค้าไทย +ต่างชาติ) +Designer Brief</t>
  </si>
  <si>
    <t>Khonkaen</t>
  </si>
  <si>
    <t>Sales &amp; Marketing Executive</t>
  </si>
  <si>
    <t>งานขาย(ลูกค้าไทย +Online   + เอกสาร +Designer Brief</t>
  </si>
  <si>
    <t>งานขาย(ลูกค้าไทย +Online  + เอกสาร +Designer Brief</t>
  </si>
  <si>
    <t>Nonthaburi</t>
  </si>
  <si>
    <t>งานขาย(ลูกค้าไทย +Visit site  + เอกสาร +Designer Brief</t>
  </si>
  <si>
    <t>Samutprakarn</t>
  </si>
  <si>
    <t>งานขาย(ลูกค้าไทย +Visit site)  + เอกสาร +Designer Brief</t>
  </si>
  <si>
    <t>Senior Sales &amp; Marketing Executive</t>
  </si>
  <si>
    <t>งานขาย( (ลูกค้าไทย+ต่างชาติ+Visit site) + เอกสาร +Designer Brief</t>
  </si>
  <si>
    <t>The Origin E22 Station</t>
  </si>
  <si>
    <t>Rayong</t>
  </si>
  <si>
    <t>Hampton Suite Rayong</t>
  </si>
  <si>
    <t>Chonburi</t>
  </si>
  <si>
    <t>Brixton Campus Sriracha</t>
  </si>
  <si>
    <t>ฺBangkok - BKK</t>
  </si>
  <si>
    <t>Bangna</t>
  </si>
  <si>
    <t>Thonglor</t>
  </si>
  <si>
    <t>Thonglor World</t>
  </si>
  <si>
    <t>งานขาย(ลูกค้าOnline) + เอกสาร (ลูกค้าไทย +ต่างชาติ) +Designer Brief</t>
  </si>
  <si>
    <t>งานขาย(Visit site) + เอกสาร (ลูกค้าไทย +ต่างชาติ) +Designer Brief</t>
  </si>
  <si>
    <t>Phaholyothin</t>
  </si>
  <si>
    <t>SO Origin Phahol 69</t>
  </si>
  <si>
    <t>Brixton Phahol 50</t>
  </si>
  <si>
    <t>SO Origin Kaset-Interchange</t>
  </si>
  <si>
    <t>Pinklao</t>
  </si>
  <si>
    <t>Origin Plug&amp;Play Sirinthorn</t>
  </si>
  <si>
    <t>Ramkamheng</t>
  </si>
  <si>
    <t>Origin Plug&amp;Play Ram103</t>
  </si>
  <si>
    <t>Ramintra</t>
  </si>
  <si>
    <t>Origin Plug&amp;play Ramintra</t>
  </si>
  <si>
    <t>Petkasem-Bangkae</t>
  </si>
  <si>
    <t>Rama 4</t>
  </si>
  <si>
    <t>Knightsbridge Space Rama4</t>
  </si>
  <si>
    <t>Park Origin Chula-Samyan</t>
  </si>
  <si>
    <t>Sathorn</t>
  </si>
  <si>
    <t>Knightsbridge Prime Sathorn</t>
  </si>
  <si>
    <t>ID</t>
  </si>
  <si>
    <t>วันที่บันทึก</t>
  </si>
  <si>
    <t>ประเภทลูกค้า</t>
  </si>
  <si>
    <t>ชื่อลูกค้า</t>
  </si>
  <si>
    <t>เบอร์ติดต่อ</t>
  </si>
  <si>
    <t>โครงการ</t>
  </si>
  <si>
    <t>หมายเลขห้อง</t>
  </si>
  <si>
    <t>Package ที่เลือก</t>
  </si>
  <si>
    <t>ราคาแพ็กเกจ</t>
  </si>
  <si>
    <t>ส่วนลด / Voucher</t>
  </si>
  <si>
    <t>ยอดสุทธิ</t>
  </si>
  <si>
    <t>เงินจองสิทธิ์</t>
  </si>
  <si>
    <t>ช่องทางการชำระ</t>
  </si>
  <si>
    <t>หลักฐานการโอน</t>
  </si>
  <si>
    <t>พนักงานขาย</t>
  </si>
  <si>
    <t>สถานะการจอง</t>
  </si>
  <si>
    <t>หัวตาราง (Column Header)</t>
  </si>
  <si>
    <t>ประเภทข้อมูล (Type ใน AppSheet)</t>
  </si>
  <si>
    <t>หมายเหตุ</t>
  </si>
  <si>
    <t>Cash ID</t>
  </si>
  <si>
    <t>Key</t>
  </si>
  <si>
    <t>วันที่</t>
  </si>
  <si>
    <t>Date</t>
  </si>
  <si>
    <t>ประเภทรายการ</t>
  </si>
  <si>
    <t>Enum</t>
  </si>
  <si>
    <t>ตัวเลือก: รายรับ (จอง), รายรับ (อื่นๆ), รายจ่าย</t>
  </si>
  <si>
    <t>รายการ</t>
  </si>
  <si>
    <t>Text</t>
  </si>
  <si>
    <t>เช่น "รับเงินจอง คุณ..." หรือ "ค่าอุปกรณ์สำนักงาน"</t>
  </si>
  <si>
    <t>จำนวนเงิน</t>
  </si>
  <si>
    <t>Price</t>
  </si>
  <si>
    <t>ช่องทางเงิน</t>
  </si>
  <si>
    <t>ตัวเลือก: บัญชีบริษัท, บัญชีต่างประเทศ, เงินสดหน้าร้าน</t>
  </si>
  <si>
    <t>Ref ID (ถ้ามี)</t>
  </si>
  <si>
    <t>สำหรับใส่ ID จากตาราง Booking มาโยงกัน</t>
  </si>
  <si>
    <t>ปี-เดือน</t>
  </si>
  <si>
    <t>ปี</t>
  </si>
  <si>
    <t>เดือน</t>
  </si>
  <si>
    <t>PO Origin NO.</t>
  </si>
  <si>
    <t>SO</t>
  </si>
  <si>
    <t>ประเภทงาน</t>
  </si>
  <si>
    <t>วันที่รับยอด/PO</t>
  </si>
  <si>
    <t>Revenue(Ex.Vat)</t>
  </si>
  <si>
    <t>Revenue(Inc.Vat)</t>
  </si>
  <si>
    <t>ยอดโอน</t>
  </si>
  <si>
    <t>Voucher</t>
  </si>
  <si>
    <t>Cost</t>
  </si>
  <si>
    <t>Profit</t>
  </si>
  <si>
    <t>GP%</t>
  </si>
  <si>
    <t>Working status</t>
  </si>
  <si>
    <t>Sale</t>
  </si>
  <si>
    <t>QC</t>
  </si>
  <si>
    <t>สถานะห้อง</t>
  </si>
  <si>
    <t>Finish Month</t>
  </si>
  <si>
    <t>วันที่ส่งมอบงาน</t>
  </si>
  <si>
    <t>เดือนเบิกค่าคอมมิชชั่น</t>
  </si>
  <si>
    <t>N-RPT/Event</t>
  </si>
  <si>
    <t>ศุภชัย ศรีกาญจนา</t>
  </si>
  <si>
    <t>Origin Campus khonkaen</t>
  </si>
  <si>
    <t>B408</t>
  </si>
  <si>
    <t>อั๋น</t>
  </si>
  <si>
    <t>ดำเนินการ</t>
  </si>
  <si>
    <t>กนกวรรณ ละม้าย</t>
  </si>
  <si>
    <t>B427</t>
  </si>
  <si>
    <t>ณภัสนันท์ ทองคำนุช</t>
  </si>
  <si>
    <t>B304</t>
  </si>
  <si>
    <t>ภัณฑิรา  สิทธิการค้า</t>
  </si>
  <si>
    <t>B321</t>
  </si>
  <si>
    <t>WAG-SONO25-000698</t>
  </si>
  <si>
    <t>คุณอานนท์ สมหล่อ</t>
  </si>
  <si>
    <t>หญิง</t>
  </si>
  <si>
    <t>อาม</t>
  </si>
  <si>
    <t>ส่งมอบแล้ว</t>
  </si>
  <si>
    <t>WAG-SONO25-000925</t>
  </si>
  <si>
    <t>บริษัท โปรเกรส แมคคานิค จำกัด</t>
  </si>
  <si>
    <t>นุ๊ก</t>
  </si>
  <si>
    <t>WAG-SONO25-000729</t>
  </si>
  <si>
    <t>คุณวริษฐา บรรพพงศ์</t>
  </si>
  <si>
    <t>คุณศรายุทธ ศิวสิริการุณย์</t>
  </si>
  <si>
    <t>WAG-SONO25-000773</t>
  </si>
  <si>
    <t>คุณสรัญญา วาณิชยโชค</t>
  </si>
  <si>
    <t>WAG-SONO25-000654</t>
  </si>
  <si>
    <t>คุณจินห์จุฑา พงศ์เศรษฐไพศาล</t>
  </si>
  <si>
    <t>WAG-SONO25-000649</t>
  </si>
  <si>
    <t>คุณคณินทร์ สิทธิการ</t>
  </si>
  <si>
    <t>WAG-SONO25-000647</t>
  </si>
  <si>
    <t>คุณธนวัฒน์ วาณิชย์สิริกุล</t>
  </si>
  <si>
    <t>WAG-SONO25-000926</t>
  </si>
  <si>
    <t>คุณพิมพ์ลดา มีเฟีย</t>
  </si>
  <si>
    <t>WAG-SONO26-000144</t>
  </si>
  <si>
    <t>คุณเหม่ จู เฉิน</t>
  </si>
  <si>
    <t>คุณนภาพร แย้มวาที</t>
  </si>
  <si>
    <t>จองสิทธิ์</t>
  </si>
  <si>
    <t>จอส</t>
  </si>
  <si>
    <t>คุณธิติวุฒิ หู</t>
  </si>
  <si>
    <t>คุณวีริสา กิจบุญชัย</t>
  </si>
  <si>
    <t>คุณณัฐญา วุ้นประสิทธิ์ศักดิ์</t>
  </si>
  <si>
    <t>B833</t>
  </si>
  <si>
    <t>PM</t>
  </si>
  <si>
    <t>คุณพิลาวรรณ สาราษฏร์</t>
  </si>
  <si>
    <t>B526</t>
  </si>
  <si>
    <t>คุณพีรพล จ่าเคน</t>
  </si>
  <si>
    <t>A414</t>
  </si>
  <si>
    <t>พีรพัฒน์ พัฒนเจริญ</t>
  </si>
  <si>
    <t>A716</t>
  </si>
  <si>
    <t>ณัฐชา จิราวัฒนพงษ์</t>
  </si>
  <si>
    <t>A533</t>
  </si>
  <si>
    <t>วราพร เทพบรรหาร</t>
  </si>
  <si>
    <t>A802</t>
  </si>
  <si>
    <t>พัชรี  เผื่อนงูเหลือม</t>
  </si>
  <si>
    <t>B527</t>
  </si>
  <si>
    <t>ปิยธิดา เมาะราษี</t>
  </si>
  <si>
    <t>A527</t>
  </si>
  <si>
    <t>ศรีจันทร์ ฉินวรรณเลิศ</t>
  </si>
  <si>
    <t>B531</t>
  </si>
  <si>
    <t>B402</t>
  </si>
  <si>
    <t>ณััฐพงษ์ รักแก้ว</t>
  </si>
  <si>
    <t>B713</t>
  </si>
  <si>
    <t>B710</t>
  </si>
  <si>
    <t>วราลักษณ์ พรพิพัฒนวงษ์</t>
  </si>
  <si>
    <t>A630</t>
  </si>
  <si>
    <t>สุกัญญา  เด่นกองพล</t>
  </si>
  <si>
    <t>B201</t>
  </si>
  <si>
    <t>ปวีณา ชัณณกุล</t>
  </si>
  <si>
    <t>B211</t>
  </si>
  <si>
    <t>คุณศิริพร จันทร์ปิง</t>
  </si>
  <si>
    <t>แป้ง</t>
  </si>
  <si>
    <t>คุณธนวัฒน์ เคารพาพงศ์</t>
  </si>
  <si>
    <t>WAG-SONO25-000830</t>
  </si>
  <si>
    <t>คุณพิมพลอย แก่นแก้ว</t>
  </si>
  <si>
    <t>แฮ็ค</t>
  </si>
  <si>
    <t>แบงค์</t>
  </si>
  <si>
    <t>คุณนวชน สื่อรุ่งเรือง</t>
  </si>
  <si>
    <t>12A03</t>
  </si>
  <si>
    <t>คุณชนาชลภ์ เงินประเสริฐศรี</t>
  </si>
  <si>
    <t>WAG-SONO25-000875</t>
  </si>
  <si>
    <t>คุณกรรณิกา หาญเวช</t>
  </si>
  <si>
    <t>12A23</t>
  </si>
  <si>
    <t>WAG-SONO25-000912</t>
  </si>
  <si>
    <t>คุณบัณฑิตา ทิพย์จักษุ</t>
  </si>
  <si>
    <t>คุณกนกพัชร์ จงจิตต์ธาดา</t>
  </si>
  <si>
    <t>WAG-SONO26-000184</t>
  </si>
  <si>
    <t>คุณชาติสยาม นาสูง</t>
  </si>
  <si>
    <t>คุณศุภรัตน์ ศรีรัตนะ</t>
  </si>
  <si>
    <t>คุณกรญา อุณาโลม</t>
  </si>
  <si>
    <t>คุณโอภาส ลิ้มเกียรติเชิดชู</t>
  </si>
  <si>
    <t>คุณวรรณนภา คชรักษ์</t>
  </si>
  <si>
    <t>คุณอริสา ผลบุญ</t>
  </si>
  <si>
    <t>คุณอรุณ งามวิชัยกิจ</t>
  </si>
  <si>
    <t>คุณชวนพร เวชนุเคราะห์</t>
  </si>
  <si>
    <t>คุณธมลพรรณ์ เพื่อนสงคราม</t>
  </si>
  <si>
    <t>คุณอรุษา รัตนะพิสิฐ</t>
  </si>
  <si>
    <t>คุณกนกพร ศักดิ์ตนไท</t>
  </si>
  <si>
    <t>คุณธนินี ภักดีพันธุ์</t>
  </si>
  <si>
    <t>คุณธวัลรัตน์ เลิศวนิชกิจกุล</t>
  </si>
  <si>
    <t>คุณอริสรา เมืองคุ้ม</t>
  </si>
  <si>
    <t>คุณนวลฉวี อัครผลสุวรรณ</t>
  </si>
  <si>
    <t>คุณศรีแพร คงสูงเนิน</t>
  </si>
  <si>
    <t>คุณวริษฐา ประสพผล</t>
  </si>
  <si>
    <t>คุณหทัยชนก โมเรโน</t>
  </si>
  <si>
    <t>คุณธัญญาภรณ์ ทันโตภาส</t>
  </si>
  <si>
    <t>คุณอธิวัฒน์ กิตติธนาทรัพย์</t>
  </si>
  <si>
    <t>คุณมธุรส วีระพันธ์</t>
  </si>
  <si>
    <t>คุณณัฐมน ผดุงพัฒโนดม</t>
  </si>
  <si>
    <t>คุณธีรพล แสงเดือน</t>
  </si>
  <si>
    <t>คุณขนิษฐา แก้วกานดา</t>
  </si>
  <si>
    <t>คุณวัชระ อนุโยธา</t>
  </si>
  <si>
    <t>คุณสุพิชฌาย์ แก้วทอง</t>
  </si>
  <si>
    <t>คุณอมรา กษโณทัย</t>
  </si>
  <si>
    <t>คุณภัทราพร ขันแก้ว</t>
  </si>
  <si>
    <t>คุณน้ำฝน นีละไพจิตร</t>
  </si>
  <si>
    <t>คุณวรณี ศิริจงมีชัย</t>
  </si>
  <si>
    <t>คุณนวลผจง คงเสรี</t>
  </si>
  <si>
    <t>คุณรัตนา ตันติสถาพร</t>
  </si>
  <si>
    <t>คุณศุภธัช คุ้มครอง</t>
  </si>
  <si>
    <t>คุณากร เหลืองเวชการ</t>
  </si>
  <si>
    <t>คุณวิภาทองรอด</t>
  </si>
  <si>
    <t>คุณวิษณุ มรรยาวุฒิ</t>
  </si>
  <si>
    <t>คุณชัญญนัษฐ์ อภิรักษ์ขจรเดช</t>
  </si>
  <si>
    <t>คุณพริมรตา อินทร์ถมยา</t>
  </si>
  <si>
    <t>WAG-SONO26-000213</t>
  </si>
  <si>
    <t>คุณอาทิตย์ ภูเกียรติก้อง</t>
  </si>
  <si>
    <t>WAG-SONO25-000799</t>
  </si>
  <si>
    <t>146-U-Z0905</t>
  </si>
  <si>
    <t>WAG-SONO26-000102</t>
  </si>
  <si>
    <t>คุณจุธาทิพย์ บางศรี</t>
  </si>
  <si>
    <t>146-U-Z0804</t>
  </si>
  <si>
    <t>WAG-SONO25-000917</t>
  </si>
  <si>
    <t>คุณวิภารัตน์ มีเมือง</t>
  </si>
  <si>
    <t>146-U-Z0820</t>
  </si>
  <si>
    <t>WAG-SONO25-000916</t>
  </si>
  <si>
    <t>คุณทัศนีย์ ศิริวรรณ</t>
  </si>
  <si>
    <t>146-U-Z1517</t>
  </si>
  <si>
    <t>WAG-SONO25-000918</t>
  </si>
  <si>
    <t>คุณอาทิมา สอนไทย</t>
  </si>
  <si>
    <t>146-U-Z1911</t>
  </si>
  <si>
    <t>WAG-SONO25-000835</t>
  </si>
  <si>
    <t>คุณวิศิษฎ์ ตันติสังวรากูร</t>
  </si>
  <si>
    <t>146-U-Z1404</t>
  </si>
  <si>
    <t>WAG-SONO25-000870</t>
  </si>
  <si>
    <t>คุณรวิสรา สุวรรณนิมิตร</t>
  </si>
  <si>
    <t>146-U-Z0817</t>
  </si>
  <si>
    <t>คุณศักดิ์ หลูอารีย์สุวรรณ</t>
  </si>
  <si>
    <t>เวฟ</t>
  </si>
  <si>
    <t>คุณสิริกัญญา นิลโพธิ์ทอง</t>
  </si>
  <si>
    <t>WAG-SONO25-000852</t>
  </si>
  <si>
    <t>คุณอระวรรณ แดงโสภา</t>
  </si>
  <si>
    <t>WAG-SONO25-000854</t>
  </si>
  <si>
    <t>คุณนันทวรรณ นามวงษ์</t>
  </si>
  <si>
    <t>คุณชมภูนุช สุภาพล</t>
  </si>
  <si>
    <t>WAG-SONO25-000862</t>
  </si>
  <si>
    <t>คุณรชากุญช์ ชาติชนก</t>
  </si>
  <si>
    <t>คุณพนมศักดิ์ ศิริยา</t>
  </si>
  <si>
    <t>คุณพิมผกา สุนทร</t>
  </si>
  <si>
    <t>WAG-SONO26-000027</t>
  </si>
  <si>
    <t>คุณอริย์ธัช ปลอดขาว</t>
  </si>
  <si>
    <t>WAG-SONO26-000029</t>
  </si>
  <si>
    <t>คุณจิตรา สุขเจริญ</t>
  </si>
  <si>
    <t>คุณณัฐปราย์ ธนโชติจิรันธนิน</t>
  </si>
  <si>
    <t>บริษัท พีคอน อินดัสเทรียล จำกัด</t>
  </si>
  <si>
    <t>WAG-SONO25-000843</t>
  </si>
  <si>
    <t>คุณอนงค์รักษ์ ศาลากิจ</t>
  </si>
  <si>
    <t>WAG-SONO25-000850</t>
  </si>
  <si>
    <t>คุณพิชญ์ ปริญญาจารย์</t>
  </si>
  <si>
    <t>คุณสุณี เลิศสุรศักดา</t>
  </si>
  <si>
    <t>WAG-SONO25-000907</t>
  </si>
  <si>
    <t>คุณกนกวรรณ ฉัตรเพชรรัชต์</t>
  </si>
  <si>
    <t>คุณตันติมา ซื่อตรงกิจ</t>
  </si>
  <si>
    <t>WAG-SONO26-000104</t>
  </si>
  <si>
    <t>WAG-SONO26-000174</t>
  </si>
  <si>
    <t>คุณสุนทรานี ตรรกสิริทรัพย์</t>
  </si>
  <si>
    <t>WAG-SONO26-000183</t>
  </si>
  <si>
    <t>คุณยศวดี ตันสิน</t>
  </si>
  <si>
    <t>คุณนพดล ใจเจริญ</t>
  </si>
  <si>
    <t>คุณสุทัตตา เท่งเจียว</t>
  </si>
  <si>
    <t>คุณธัญชนก สุวรรณปัญญา</t>
  </si>
  <si>
    <t>คุณอรรถนัย เปรมศรี</t>
  </si>
  <si>
    <t>คุณยุทธนา บรรพต</t>
  </si>
  <si>
    <t>คุณสุรีย์ลักษณ์ จงอยู๋สุข</t>
  </si>
  <si>
    <t>คุณดารณี อุทัยศรี</t>
  </si>
  <si>
    <t>คุณพุฒิชัย อินทรักษาทรัพย์</t>
  </si>
  <si>
    <t>คุณหทัยทิพย์ นามนัย</t>
  </si>
  <si>
    <t>คุณสุภัทรา วงษ์รัตนะ</t>
  </si>
  <si>
    <t>คุณมลิวัลย์ เทพสุภรณ์กุล</t>
  </si>
  <si>
    <t>WAG-SONO26-000208</t>
  </si>
  <si>
    <t>12A11</t>
  </si>
  <si>
    <t>WAG-SONO26-000030</t>
  </si>
  <si>
    <t>162-U-Z1909</t>
  </si>
  <si>
    <t>WAG-SONO25-000856</t>
  </si>
  <si>
    <t>คุณศิรประภา พิทักกษ์</t>
  </si>
  <si>
    <t>162-U-Z1712</t>
  </si>
  <si>
    <t>WAG-SONO25-000659</t>
  </si>
  <si>
    <t>คุณปรียานุช อิศวะวิวัฒน์</t>
  </si>
  <si>
    <t>162-U-Z1503</t>
  </si>
  <si>
    <t>WAG-SONO25-000846,WAG-SONO25-000847,WAG-SONO25-000849</t>
  </si>
  <si>
    <t>คุณอินท์ชลิตา พูลสวัสดิ์</t>
  </si>
  <si>
    <t>162-U-Z2001</t>
  </si>
  <si>
    <t>WAG-SONO25-000883</t>
  </si>
  <si>
    <t>คุณปรีิญญา ฐิติพัฒนาวาณิช</t>
  </si>
  <si>
    <t>162-U-Z0902</t>
  </si>
  <si>
    <t>WAG-SONO25-000842</t>
  </si>
  <si>
    <t>162-U-Z1408</t>
  </si>
  <si>
    <t>WAG-SONO26-000221</t>
  </si>
  <si>
    <t>WAG-SONO26-000230</t>
  </si>
  <si>
    <t>12A10</t>
  </si>
  <si>
    <t>WAG-SONO26-000248</t>
  </si>
  <si>
    <t>WAG-SONO26-000231</t>
  </si>
  <si>
    <t>WAG-SONO26-000232</t>
  </si>
  <si>
    <t>WAG-SONO26-000233</t>
  </si>
  <si>
    <t>WAG-SONO26-000234</t>
  </si>
  <si>
    <t>WAG-SONO26-000249</t>
  </si>
  <si>
    <t>WAG-SONO26-000235</t>
  </si>
  <si>
    <t>WAG-SONO26-000236</t>
  </si>
  <si>
    <t>WAG-SONO26-000239</t>
  </si>
  <si>
    <t>WAG-SONO26-000240</t>
  </si>
  <si>
    <t>WAG-SONO26-000241</t>
  </si>
  <si>
    <t>WAG-SONO26-000243</t>
  </si>
  <si>
    <t>WAG-SONO26-000244</t>
  </si>
  <si>
    <t>WAG-SONO26-000245</t>
  </si>
  <si>
    <t>WAG-SONO26-000246</t>
  </si>
  <si>
    <t>WAG-SONO26-000247</t>
  </si>
  <si>
    <t>WAG-SONO26-000295</t>
  </si>
  <si>
    <t>WAG-SONO26-000310</t>
  </si>
  <si>
    <t>WAG-SONO26-000219</t>
  </si>
  <si>
    <t>WAG-SONO26-000220</t>
  </si>
  <si>
    <t>คุณอภิญญา ขอหิรัญ</t>
  </si>
  <si>
    <t>A705</t>
  </si>
  <si>
    <t>WAG-SONO26-000161</t>
  </si>
  <si>
    <t>คุณสุธีป บัณฑิตานุกุล</t>
  </si>
  <si>
    <t>The origin Bangkae</t>
  </si>
  <si>
    <t>A828</t>
  </si>
  <si>
    <t>คุณพิมพ์พิศชญา หน่อสุวรรณ</t>
  </si>
  <si>
    <t>A631</t>
  </si>
  <si>
    <t>คุณนิติธร เลิศสตพร</t>
  </si>
  <si>
    <t>C310</t>
  </si>
  <si>
    <t>คุณสรายุทธ ทิพย์ทวีวรรณ</t>
  </si>
  <si>
    <t>A607</t>
  </si>
  <si>
    <t>คุณเชษฐา  เหลี่ยมไกร</t>
  </si>
  <si>
    <t>A526</t>
  </si>
  <si>
    <t>คุณวนาลี นามะมอญ</t>
  </si>
  <si>
    <t>A603</t>
  </si>
  <si>
    <t>คุณอุทัย ศุภโชคพาณิชย์</t>
  </si>
  <si>
    <t>A707</t>
  </si>
  <si>
    <t>คุณสุรีย์วรรณ ลิขิตชาญกิจ</t>
  </si>
  <si>
    <t>A513</t>
  </si>
  <si>
    <t>คุณยอด จันธิราช</t>
  </si>
  <si>
    <t>C815</t>
  </si>
  <si>
    <t>คุณนชภา ศรีบัวจับ</t>
  </si>
  <si>
    <t>C823</t>
  </si>
  <si>
    <t>คุณพรชัย เสริมมงคลผล</t>
  </si>
  <si>
    <t>A620</t>
  </si>
  <si>
    <t>คุณนิติภูมิ รอดบำรุง</t>
  </si>
  <si>
    <t>D611</t>
  </si>
  <si>
    <t>คุณเอกณัฐ รังสีวรรธนะ</t>
  </si>
  <si>
    <t>F623</t>
  </si>
  <si>
    <t>คุณญาดา เจริญจงวิทยา</t>
  </si>
  <si>
    <t>D628</t>
  </si>
  <si>
    <t>คุณสุรีรัตน์ ศีลศร</t>
  </si>
  <si>
    <t>A818</t>
  </si>
  <si>
    <t>คุณชาคร ลิมปิชัยโสภณ</t>
  </si>
  <si>
    <t>A333</t>
  </si>
  <si>
    <t>คุณกัณฑ์สรวี สวัสดี</t>
  </si>
  <si>
    <t>A510</t>
  </si>
  <si>
    <t>คุณประภาวดี บุญบางยาง</t>
  </si>
  <si>
    <t>D617</t>
  </si>
  <si>
    <t>คุณชัยวิวัฒน์ กฤตสิน</t>
  </si>
  <si>
    <t>D714</t>
  </si>
  <si>
    <t>คุณจิตตานันท์ บุญบางยาง</t>
  </si>
  <si>
    <t>A523</t>
  </si>
  <si>
    <t>คุณ พราวพิชชา ไชยบุตร</t>
  </si>
  <si>
    <t>A204</t>
  </si>
  <si>
    <t>คุณ ธนิดา พีระชัยกุล</t>
  </si>
  <si>
    <t>D620</t>
  </si>
  <si>
    <t>คุณกมลรัตน์ ประชุมรัตน์</t>
  </si>
  <si>
    <t>A309</t>
  </si>
  <si>
    <t>คุณจิรศักดิ์ ทวีพรประภา</t>
  </si>
  <si>
    <t>D803</t>
  </si>
  <si>
    <t>คุณเกษร เมฆอ้อย</t>
  </si>
  <si>
    <t>A502</t>
  </si>
  <si>
    <t>คุณจาตุรงค์ ศักดิ์ศรี</t>
  </si>
  <si>
    <t>A605</t>
  </si>
  <si>
    <t>คุณนพมาศ ธนะสุนธร</t>
  </si>
  <si>
    <t>A308</t>
  </si>
  <si>
    <t>คุณเอกวุฒิ แซ่โง้ว</t>
  </si>
  <si>
    <t>A228</t>
  </si>
  <si>
    <t>คุณจันจิรา มณะโสต์</t>
  </si>
  <si>
    <t>The Origin Kathu Pathong</t>
  </si>
  <si>
    <t>B422</t>
  </si>
  <si>
    <t>พร</t>
  </si>
  <si>
    <t>ตี๋</t>
  </si>
  <si>
    <t>คุณธารารัตน์ บุญเพ็ชร์</t>
  </si>
  <si>
    <t>B423</t>
  </si>
  <si>
    <t>คุณเมตวรรณ ขนานสุข</t>
  </si>
  <si>
    <t>B404</t>
  </si>
  <si>
    <t>คุณกวินนธีร์ รัตนยันต์</t>
  </si>
  <si>
    <t>B604</t>
  </si>
  <si>
    <t>คุณกุลชญา คีรีรักษ์</t>
  </si>
  <si>
    <t>C828</t>
  </si>
  <si>
    <t>คุณจักรี ทิพย์รักษ์</t>
  </si>
  <si>
    <t>B808</t>
  </si>
  <si>
    <t>คุณฐิตารัตน์ นาควิโรจน์</t>
  </si>
  <si>
    <t>B603</t>
  </si>
  <si>
    <t>คุณดำ ดาฮาลสกุล</t>
  </si>
  <si>
    <t>A524</t>
  </si>
  <si>
    <t>B721</t>
  </si>
  <si>
    <t>B516</t>
  </si>
  <si>
    <t>B619</t>
  </si>
  <si>
    <t>คุณพัชรา ลักษณะพริ้ม</t>
  </si>
  <si>
    <t>คุณภาณุพงศ์ แซ่หลี</t>
  </si>
  <si>
    <t>B611</t>
  </si>
  <si>
    <t>คุณรวิสราห์ แก้วศรี</t>
  </si>
  <si>
    <t>B702</t>
  </si>
  <si>
    <t>คุณวรุฒ ผลงาม</t>
  </si>
  <si>
    <t>B501</t>
  </si>
  <si>
    <t>C428</t>
  </si>
  <si>
    <t>คุณสมเกียรติ ใบอดุลย์</t>
  </si>
  <si>
    <t>B831</t>
  </si>
  <si>
    <t>คุณสันติ กีรีรัตน</t>
  </si>
  <si>
    <t>B722</t>
  </si>
  <si>
    <t>B625</t>
  </si>
  <si>
    <t>B724</t>
  </si>
  <si>
    <t>B725</t>
  </si>
  <si>
    <t>คุณปนัดดา พาละการมย์</t>
  </si>
  <si>
    <t>C626</t>
  </si>
  <si>
    <t>คุณอชิตะ มนเลศ</t>
  </si>
  <si>
    <t>B322</t>
  </si>
  <si>
    <t>คุณจิณณ์ณัฐชา จิระโชติวราพงษ์</t>
  </si>
  <si>
    <t>B129</t>
  </si>
  <si>
    <t>คุณเลอทบ ศุภดิลก</t>
  </si>
  <si>
    <t>B130</t>
  </si>
  <si>
    <t>B132</t>
  </si>
  <si>
    <t>คุณชัยรัตน์ ไฝสุข</t>
  </si>
  <si>
    <t>B331</t>
  </si>
  <si>
    <t>คุณจินตนา โลหสุวรรณ</t>
  </si>
  <si>
    <t>A724</t>
  </si>
  <si>
    <t>คุณศิริลักษณ์ แก้วมณี</t>
  </si>
  <si>
    <t>C308</t>
  </si>
  <si>
    <t>คุณอะเมทิสธิ์ ชัยอิสรภาพ</t>
  </si>
  <si>
    <t>A712</t>
  </si>
  <si>
    <t>WAG-SONO25-000743</t>
  </si>
  <si>
    <t>คุณณัฐธนัน เลิศพูนผล</t>
  </si>
  <si>
    <t>B328</t>
  </si>
  <si>
    <t>คุณจีราพร ป่าหวาย</t>
  </si>
  <si>
    <t>B403</t>
  </si>
  <si>
    <t>คุณอรรถภิญญา เตชะจิระสิน</t>
  </si>
  <si>
    <t>A311</t>
  </si>
  <si>
    <t>WAG-SONO26-000217</t>
  </si>
  <si>
    <t>A504</t>
  </si>
  <si>
    <t>WAG-SONO25-000840</t>
  </si>
  <si>
    <t>คุณพงศ์อมร วงศ์เฉลิมทานต์</t>
  </si>
  <si>
    <t>165-U-A0331</t>
  </si>
  <si>
    <t>WAG-SONO25-000779</t>
  </si>
  <si>
    <t>คุณณภัทร  สัตตธารา</t>
  </si>
  <si>
    <t>165-U-B0625</t>
  </si>
  <si>
    <t>WAG-SONO25-000744</t>
  </si>
  <si>
    <t>คุณพีรณัฐ มงคลรัตนาสิทธิ์</t>
  </si>
  <si>
    <t>165-U-B0623</t>
  </si>
  <si>
    <t>WAG-SONO25-000769</t>
  </si>
  <si>
    <t>คุณพัฒตวรรณ สีเลา</t>
  </si>
  <si>
    <t>165-U-B0404</t>
  </si>
  <si>
    <t>WAG-SONO25-000770</t>
  </si>
  <si>
    <t>165-U-B0405</t>
  </si>
  <si>
    <t>WAG-SONO25-000781</t>
  </si>
  <si>
    <t>165-U-B0502</t>
  </si>
  <si>
    <t>WAG-SONO25-000841</t>
  </si>
  <si>
    <t>165-U-A0222</t>
  </si>
  <si>
    <t>WAG-SONO25-000812</t>
  </si>
  <si>
    <t>165-U-A0211</t>
  </si>
  <si>
    <t>WAG-SONO25-000815</t>
  </si>
  <si>
    <t>WAG-SONO25-000837</t>
  </si>
  <si>
    <t>165-U-B0410</t>
  </si>
  <si>
    <t>WAG-SONO25-000836</t>
  </si>
  <si>
    <t>คุณธัญชนิต จียะพันธ์</t>
  </si>
  <si>
    <t>165-U-B0327</t>
  </si>
  <si>
    <t>WAG-SONO25-000745</t>
  </si>
  <si>
    <t>คุณชุรีพร เครือคำ</t>
  </si>
  <si>
    <t>165-U-B0301</t>
  </si>
  <si>
    <t>WAG-SONO25-000838</t>
  </si>
  <si>
    <t>คุณประวุฒิ สุทธิสา</t>
  </si>
  <si>
    <t>165-U-A0303</t>
  </si>
  <si>
    <t>WAG-SONO25-000909</t>
  </si>
  <si>
    <t>คุณบุญยกร พันตานุสรณ์</t>
  </si>
  <si>
    <t>The origin Phahol 57</t>
  </si>
  <si>
    <t>165-U-B0309</t>
  </si>
  <si>
    <t>WAG-SONO25-000905</t>
  </si>
  <si>
    <t>คุณนฤมล ทวีกุล</t>
  </si>
  <si>
    <t>165-U-A0728</t>
  </si>
  <si>
    <t>WAG-SONO26-000045</t>
  </si>
  <si>
    <t>คุณทรงกลด วงค์เจริญ</t>
  </si>
  <si>
    <t>165-U-A0504</t>
  </si>
  <si>
    <t>WAG-SONO26-000090</t>
  </si>
  <si>
    <t>คุณภัฎฎารา นครภักดี</t>
  </si>
  <si>
    <t>165-U-B0630</t>
  </si>
  <si>
    <t>WAG-SONO25-000776</t>
  </si>
  <si>
    <t>คุณบุปผชาติ ดำขำ</t>
  </si>
  <si>
    <t>165-U-B0308</t>
  </si>
  <si>
    <t>WAG-SONO25-000908</t>
  </si>
  <si>
    <t>คุณศิริพร พร้อมแย้ม</t>
  </si>
  <si>
    <t>165-U-A0501</t>
  </si>
  <si>
    <t>WAG-SONO26-000063</t>
  </si>
  <si>
    <t>คุณธนาวุฒิ ทันไธสง</t>
  </si>
  <si>
    <t>165-U-B0524</t>
  </si>
  <si>
    <t>WAG-SONO25-000777</t>
  </si>
  <si>
    <t>คุณจตุพงษ์ ศรีพงษ์พันธ์กุล</t>
  </si>
  <si>
    <t>165-U-B0609</t>
  </si>
  <si>
    <t>WAG-SONO25-000775</t>
  </si>
  <si>
    <t>คุณพัฒนภรณ์ แสงหิรัญ</t>
  </si>
  <si>
    <t>165-U-B0205</t>
  </si>
  <si>
    <t>WAG-SONO25-000787,WAG-SONO26-000202</t>
  </si>
  <si>
    <t>คุณอัญพัชร์ ถาวรจำรัสพัฒน์</t>
  </si>
  <si>
    <t>165-U-B0529</t>
  </si>
  <si>
    <t>WAG-SONO26-000130</t>
  </si>
  <si>
    <t>165-U-B0833</t>
  </si>
  <si>
    <t>โจ้</t>
  </si>
  <si>
    <t>WAG-SONO26-000177</t>
  </si>
  <si>
    <t>คุณอโนทัย ภักดีรัตนมิตร</t>
  </si>
  <si>
    <t>คุณนพนัฏ เศขรฤทธิ์</t>
  </si>
  <si>
    <t>คุณวราภรณ์  ตั้งสุขสว่างพร</t>
  </si>
  <si>
    <t>คุณสราวุธ สุกใส</t>
  </si>
  <si>
    <t>คุณณัฏฐพัชร เลิศภัทราสกุล</t>
  </si>
  <si>
    <t>WAG-SONO23-000460</t>
  </si>
  <si>
    <t>คุณเมกพัฒน์ เยี่ยมประเสริฐ</t>
  </si>
  <si>
    <t>WAG-SONO23-000461</t>
  </si>
  <si>
    <t>คุณธาดา ฉัตรชัยธนวัฒน์</t>
  </si>
  <si>
    <t>คุณสุพร เวสาลี</t>
  </si>
  <si>
    <t>ณเกศรินทร์ เนียมขำ</t>
  </si>
  <si>
    <t>คุณจอม เมธศาสตร์</t>
  </si>
  <si>
    <t>คุณศิระ ศรีสงกุล</t>
  </si>
  <si>
    <t>WAG-SONO25-000751</t>
  </si>
  <si>
    <t>คุณภิรติพร โพธิ์แดง</t>
  </si>
  <si>
    <t>คุณเมธี จันทร์ศรี</t>
  </si>
  <si>
    <t>คุณดำรงค์ศักดิ์ ก้านขาว</t>
  </si>
  <si>
    <t>คุณวทัญญู จันทร์บุญแก้ว</t>
  </si>
  <si>
    <t>คุณวสุวรรธน์ งิ้วลาย</t>
  </si>
  <si>
    <t>12A06</t>
  </si>
  <si>
    <t>WAG-SONO26-000097</t>
  </si>
  <si>
    <t>WAG-SONO26-000133</t>
  </si>
  <si>
    <t>คุณชลธิชา เรืองศรีมั่น</t>
  </si>
  <si>
    <t>WAG-SONO26-000135</t>
  </si>
  <si>
    <t>คุณสุวรรณี นพรัตน์</t>
  </si>
  <si>
    <t>WAG-SONO25-000643</t>
  </si>
  <si>
    <t>คุณวิเชียร สินมา</t>
  </si>
  <si>
    <t>WAG-SONO26-000140</t>
  </si>
  <si>
    <t>คุณอเปญญา วรรณศรี</t>
  </si>
  <si>
    <t>คุณธนพนธ์ ไพเราะห์</t>
  </si>
  <si>
    <t>WAG-SONO26-000042</t>
  </si>
  <si>
    <t>คุณนิพิฐภัทร พินิจ</t>
  </si>
  <si>
    <t>คุณอนันท์ธิดา อาจบำรุง</t>
  </si>
  <si>
    <t>12A05</t>
  </si>
  <si>
    <t>WAG-SONO26-000099</t>
  </si>
  <si>
    <t>WAG-SONO26-000103</t>
  </si>
  <si>
    <t>WAG-SONO26-000139</t>
  </si>
  <si>
    <t>คุณพายุ สิมบุตร</t>
  </si>
  <si>
    <t>WAG-SONO26-000187</t>
  </si>
  <si>
    <t>คุณทวีเกียรติ  ตรีพรเจริญ</t>
  </si>
  <si>
    <t>คุณบริรักษ์  มูลผลา</t>
  </si>
  <si>
    <t>คุณวสันต์ สุเมธพิมลชัย</t>
  </si>
  <si>
    <t>คุณธัชพล เมธประสพสันต์</t>
  </si>
  <si>
    <t>คุณอรรถพล จันทบุตร</t>
  </si>
  <si>
    <t>คุณสุภักดิ์ อภิธนวิทย์</t>
  </si>
  <si>
    <t>คุณภูษิต พิมเสน</t>
  </si>
  <si>
    <t>คุณอรรณนพ หมั่นพูล</t>
  </si>
  <si>
    <t>คุณวิกานดา บุญโกย</t>
  </si>
  <si>
    <t>คุณจินดารัตน์ กรัดกระยาง</t>
  </si>
  <si>
    <t>คุณอิสมาอีล หมาดหลี</t>
  </si>
  <si>
    <t>คุณพละพล อ่องละออ</t>
  </si>
  <si>
    <t>คุณนิรันดร์ สุปรีดิ์วรกิจ</t>
  </si>
  <si>
    <t>12A07</t>
  </si>
  <si>
    <t>คุณ ปิยวัฒน์  เจนวิถีสุข</t>
  </si>
  <si>
    <t>คุณศิริวรรณ</t>
  </si>
  <si>
    <t>คุณพุฒิพงษ์ ตันติจรูญรักษ์</t>
  </si>
  <si>
    <t>คุณพัฒจิรา สูงลอย</t>
  </si>
  <si>
    <t>คุณเดือนเพ็ญ พะนัส</t>
  </si>
  <si>
    <t>คุณณัฐนิช ทิมอรุณ</t>
  </si>
  <si>
    <t>คุณอภิสรา นนทะลี</t>
  </si>
  <si>
    <t>คุณสุภาพร พัดโสภา</t>
  </si>
  <si>
    <t>คุณปิยวัฒน์ เจนวิถีสุข</t>
  </si>
  <si>
    <t>WAG-SONO25-000644</t>
  </si>
  <si>
    <t>คุณอภิญญา เอี่ยมเสริม</t>
  </si>
  <si>
    <t>128-U-Z2617</t>
  </si>
  <si>
    <t>WAG-SONO25-000636</t>
  </si>
  <si>
    <t>คุณเธนพล ธนพิทักษ์</t>
  </si>
  <si>
    <t>128-U-Z2303</t>
  </si>
  <si>
    <t>WAG-SONO23-000471</t>
  </si>
  <si>
    <t>128-U-Z1909</t>
  </si>
  <si>
    <t>WAG-SONO23-000472</t>
  </si>
  <si>
    <t>128-U-Z1910</t>
  </si>
  <si>
    <t>WAG-SONO23-000473</t>
  </si>
  <si>
    <t>128-U-Z1911</t>
  </si>
  <si>
    <t>WAG-SONO23-000474</t>
  </si>
  <si>
    <t>128-U-Z1912</t>
  </si>
  <si>
    <t>WAG-SONO25-000508</t>
  </si>
  <si>
    <t>128-U-Z2221</t>
  </si>
  <si>
    <t>WAG-SONO25-000538</t>
  </si>
  <si>
    <t>128-U-Z3112</t>
  </si>
  <si>
    <t>WAG-SONO25-000887</t>
  </si>
  <si>
    <t>128-U-Z1304</t>
  </si>
  <si>
    <t>WAG-SONO25-000737</t>
  </si>
  <si>
    <t>128-U-Z1202</t>
  </si>
  <si>
    <t>WAG-SONO23-000028</t>
  </si>
  <si>
    <t>คุณพชร  วิสุทธิแสง</t>
  </si>
  <si>
    <t>128-U-Z2210</t>
  </si>
  <si>
    <t>WAG-SONO23-000534</t>
  </si>
  <si>
    <t>คุณกำธร กาญจนมัจฉา</t>
  </si>
  <si>
    <t>128-U-Z3515</t>
  </si>
  <si>
    <t>WAG-SONO26-000018,WAG-SONO25-000632,WAG-SONO25-000633</t>
  </si>
  <si>
    <t>คุณพรพนา บุญยรัตน์</t>
  </si>
  <si>
    <t>128-U-Z1506</t>
  </si>
  <si>
    <t>WAG-SONO25-000642</t>
  </si>
  <si>
    <t>คุณสุพรรษา คงแสง</t>
  </si>
  <si>
    <t>128-U-Z1515</t>
  </si>
  <si>
    <t>WAG-SONO25-000736</t>
  </si>
  <si>
    <t>คุณเรวดี เทแก้ว</t>
  </si>
  <si>
    <t>128-U-Z1705</t>
  </si>
  <si>
    <t>WAG-SONO25-000747</t>
  </si>
  <si>
    <t>128-U-Z2113</t>
  </si>
  <si>
    <t>WAG-SONO25-000866</t>
  </si>
  <si>
    <t>128-U-Z1704</t>
  </si>
  <si>
    <t>WAG-SONO25-000942</t>
  </si>
  <si>
    <t>WAG-SONO26-000059</t>
  </si>
  <si>
    <t>WAG-SONO25-000940</t>
  </si>
  <si>
    <t>คุณเสาวภาคย์ ศรีเปารยะ</t>
  </si>
  <si>
    <t>128-U-Z1603</t>
  </si>
  <si>
    <t>WAG-SONO25-000515</t>
  </si>
  <si>
    <t>คุณธวัชชัย เรืองรอง</t>
  </si>
  <si>
    <t>128-U-2022</t>
  </si>
  <si>
    <t>WAG-SONO25-000678</t>
  </si>
  <si>
    <t>คุณกนกวรรณ คงธนาคมธัญกิจ</t>
  </si>
  <si>
    <t>128-U-1918</t>
  </si>
  <si>
    <t>WAG-SONO25-000752</t>
  </si>
  <si>
    <t>คุณนพดล เอกโชติ</t>
  </si>
  <si>
    <t>128-U-1803</t>
  </si>
  <si>
    <t>WAG-SONO25-000906</t>
  </si>
  <si>
    <t>128-U-1402</t>
  </si>
  <si>
    <t>WAG-SONO25-000354</t>
  </si>
  <si>
    <t>คุณกชพร วิรโชติวาทิน</t>
  </si>
  <si>
    <t>128-U-Z2121</t>
  </si>
  <si>
    <t>WAG-SONO25-000630</t>
  </si>
  <si>
    <t>คุณตรัยภพ กล่ำแสง</t>
  </si>
  <si>
    <t>128-U-Z2118</t>
  </si>
  <si>
    <t>WAG-SONO25-000901</t>
  </si>
  <si>
    <t>คุณลิขิต ชื่นมาลัย</t>
  </si>
  <si>
    <t>128-U-Z2009</t>
  </si>
  <si>
    <t>WAG-SONO25-000932</t>
  </si>
  <si>
    <t>คุณดวงกมล ศรสังข์ทอง</t>
  </si>
  <si>
    <t>128-U-Z1522</t>
  </si>
  <si>
    <t>WAG-SONO25-000943</t>
  </si>
  <si>
    <t>คุณณตรอง ปัญจศานนทชัย</t>
  </si>
  <si>
    <t>128-U-Z2201</t>
  </si>
  <si>
    <t>WAG-SONO26-000017</t>
  </si>
  <si>
    <t>คุณวันเพ็ญ ศรสำเร็จ</t>
  </si>
  <si>
    <t>128-U-Z1517</t>
  </si>
  <si>
    <t>WAG-SONO26-000021,WAG-SONO23-000265</t>
  </si>
  <si>
    <t>คุณพรรณิภา อู่สำเภา</t>
  </si>
  <si>
    <t>128-U-Z2611</t>
  </si>
  <si>
    <t>คุณอาจณรงค์ เตาวโรดม</t>
  </si>
  <si>
    <t>No</t>
  </si>
  <si>
    <t>Event</t>
  </si>
  <si>
    <t>Event name</t>
  </si>
  <si>
    <t>Event Date</t>
  </si>
  <si>
    <t>Year-Month</t>
  </si>
  <si>
    <t>ลูกค้าที่มา</t>
  </si>
  <si>
    <t>ลูกค้าแอดไลน์</t>
  </si>
  <si>
    <t>จำนวนรับลูกค้า</t>
  </si>
  <si>
    <t>จำนวนที่ปิดได้</t>
  </si>
  <si>
    <t>Conversion rate</t>
  </si>
  <si>
    <t>rev.</t>
  </si>
  <si>
    <t>จำนวนตามต่อ</t>
  </si>
  <si>
    <t>Financial day</t>
  </si>
  <si>
    <t>FND #1</t>
  </si>
  <si>
    <t>Room Transfer</t>
  </si>
  <si>
    <t>Transfer #1</t>
  </si>
  <si>
    <t>Transfer #2</t>
  </si>
  <si>
    <t>Transfer #3</t>
  </si>
  <si>
    <t>Transfer #4</t>
  </si>
  <si>
    <t>Transfer #5</t>
  </si>
  <si>
    <t>FND #2</t>
  </si>
  <si>
    <t>Wyde</t>
  </si>
  <si>
    <t>Wyde Creative Talk</t>
  </si>
  <si>
    <t>Condo Sale</t>
  </si>
  <si>
    <t>มหกรรมบ้านและคอนโด</t>
  </si>
  <si>
    <t xml:space="preserve">Department </t>
  </si>
  <si>
    <t>&gt;</t>
  </si>
  <si>
    <t>WYDE SALES</t>
  </si>
  <si>
    <t>Choose month</t>
  </si>
  <si>
    <t>MAR 26</t>
  </si>
  <si>
    <t>😀</t>
  </si>
  <si>
    <t>MONTHLY PERFORMANCE</t>
  </si>
  <si>
    <t>MINT(EDH)</t>
  </si>
  <si>
    <t>PHON</t>
  </si>
  <si>
    <t>AUN</t>
  </si>
  <si>
    <t>B2B</t>
  </si>
  <si>
    <t>TOTAL</t>
  </si>
  <si>
    <t>TEAM JEAB</t>
  </si>
  <si>
    <t>TEAM AOM</t>
  </si>
  <si>
    <t>TEAM B2B</t>
  </si>
  <si>
    <t xml:space="preserve">เป้าขาย </t>
  </si>
  <si>
    <t>ยอด</t>
  </si>
  <si>
    <t xml:space="preserve">ยอดขาย "2026 ขายใหม่" </t>
  </si>
  <si>
    <t>Tracking By Lead From</t>
  </si>
  <si>
    <t>Facebook</t>
  </si>
  <si>
    <t>Instagram</t>
  </si>
  <si>
    <t>LINE OA</t>
  </si>
  <si>
    <t>OPA</t>
  </si>
  <si>
    <t>หาเอง</t>
  </si>
  <si>
    <t>Tracking By Contact</t>
  </si>
  <si>
    <t>Tracking By Status</t>
  </si>
  <si>
    <t>จอง</t>
  </si>
  <si>
    <t>ลงทะเบียน</t>
  </si>
  <si>
    <t>ส่งใบเสนอราคา</t>
  </si>
  <si>
    <t>ฺBacklog</t>
  </si>
  <si>
    <t>รอส่งใบราคา</t>
  </si>
  <si>
    <t>ยกเลิก</t>
  </si>
  <si>
    <t>ต้องติดตามต่อ</t>
  </si>
  <si>
    <t>ลูกค้าได้ผู้รับเหมาแล้ว Close lead</t>
  </si>
  <si>
    <t>งานอื่นๆ</t>
  </si>
  <si>
    <t>No.</t>
  </si>
  <si>
    <t>Assign date</t>
  </si>
  <si>
    <t>Sales Activity</t>
  </si>
  <si>
    <t>Project /Client</t>
  </si>
  <si>
    <t xml:space="preserve">Sales </t>
  </si>
  <si>
    <t>Deadline</t>
  </si>
  <si>
    <t>มูลค่าคาดากาณ์</t>
  </si>
  <si>
    <t>สถานะ</t>
  </si>
  <si>
    <t>Design Package</t>
  </si>
  <si>
    <t>Next Action</t>
  </si>
  <si>
    <t>Customers</t>
  </si>
  <si>
    <t>kathu-patong</t>
  </si>
  <si>
    <t>Premium(L)</t>
  </si>
  <si>
    <t>Mr.Thi Thanh Tam HOANG</t>
  </si>
  <si>
    <t>C605</t>
  </si>
  <si>
    <t>Medium(M)</t>
  </si>
  <si>
    <t>Oleg Foltyn</t>
  </si>
  <si>
    <t>B405</t>
  </si>
  <si>
    <t>Combo(S)</t>
  </si>
  <si>
    <t>สุวคนธ์ พิทยานันทกิจ</t>
  </si>
  <si>
    <t>นงลักษณ์ ตั้งขันติกุล</t>
  </si>
  <si>
    <t>C422</t>
  </si>
  <si>
    <t>ชณิตา ปาริเวสัง</t>
  </si>
  <si>
    <t>B305</t>
  </si>
  <si>
    <t>B310</t>
  </si>
  <si>
    <t>ฐิติวัลคุ์ ลักษณะวิมล</t>
  </si>
  <si>
    <t>B432</t>
  </si>
  <si>
    <t>Slimane, Moustapha DAGHMANI</t>
  </si>
  <si>
    <t>C631</t>
  </si>
  <si>
    <t>Anthony Fred William  BOULANGER</t>
  </si>
  <si>
    <t>C817</t>
  </si>
  <si>
    <t>tonglor world</t>
  </si>
  <si>
    <t>pattie</t>
  </si>
  <si>
    <t>บอร์ดแคช ไลน์ออฟฟิเซียล</t>
  </si>
  <si>
    <t>โทรตามลูกค้าร่วมกิจกรรม GTK</t>
  </si>
  <si>
    <t>จัดบูธ กระทู้-ภูเก็ต</t>
  </si>
  <si>
    <t>ดูหน้างานบางเทา-ภูเก็ต</t>
  </si>
  <si>
    <t>พัชร์กันต์ อนันต์นฤนาถ</t>
  </si>
  <si>
    <t>A419</t>
  </si>
  <si>
    <t>กุลธิดา ดินแดง</t>
  </si>
  <si>
    <t>B512</t>
  </si>
  <si>
    <t>ชาลิสา มัลลัม</t>
  </si>
  <si>
    <t>C531</t>
  </si>
  <si>
    <t>อรวรรณ ใจกล้า</t>
  </si>
  <si>
    <t>B416</t>
  </si>
  <si>
    <t>ดาริสา กรดสุริกาญจน์</t>
  </si>
  <si>
    <t>A325</t>
  </si>
  <si>
    <t>ศิริลักษณ์ แก้วมณี</t>
  </si>
  <si>
    <t>Mr.Ghanim Sirelkhatim Ataia</t>
  </si>
  <si>
    <t>B703</t>
  </si>
  <si>
    <t>B704</t>
  </si>
  <si>
    <t>B705</t>
  </si>
  <si>
    <t>B706</t>
  </si>
  <si>
    <t>B707</t>
  </si>
  <si>
    <t>นส.ลลิตภัทร  สุวรรณทิพย์</t>
  </si>
  <si>
    <t>A723</t>
  </si>
  <si>
    <t>คุุณดาริสา กรดสุริกาญจน์</t>
  </si>
  <si>
    <t>Vincent Alex Le Moullec</t>
  </si>
  <si>
    <t>A517</t>
  </si>
  <si>
    <t>Ka Ming Lou</t>
  </si>
  <si>
    <t>C726</t>
  </si>
  <si>
    <t>Kristopher Loren  DAGEN</t>
  </si>
  <si>
    <t>C806</t>
  </si>
  <si>
    <t>เทเท สกุลบัตไร/คุณทวีรัตน์ สกุลโอม</t>
  </si>
  <si>
    <t>B418</t>
  </si>
  <si>
    <t>คุณสุภาภรณ์ ศรีสุขใส</t>
  </si>
  <si>
    <t>B431</t>
  </si>
  <si>
    <t>Mr.DOMINIK POPELAR</t>
  </si>
  <si>
    <t>B613</t>
  </si>
  <si>
    <t>อลิษา เจริญวิฬาร์</t>
  </si>
  <si>
    <t>B606</t>
  </si>
  <si>
    <t>คุณอาไรด้า ชินพงศ์</t>
  </si>
  <si>
    <t>C208</t>
  </si>
  <si>
    <t xml:space="preserve"> สไลด์weekly Update Phuket-Wyde interior</t>
  </si>
  <si>
    <t>โพสต์รายได้+ตามเอกสาร</t>
  </si>
  <si>
    <t xml:space="preserve"> Mr.Anh Pha Le</t>
  </si>
  <si>
    <t>C611</t>
  </si>
  <si>
    <t>คุณชาลิสา มัลลัม</t>
  </si>
  <si>
    <t>ธนเทพ อนันพิพัฒพงศ์</t>
  </si>
  <si>
    <t>คุณชณิตา ปาริเวสัง</t>
  </si>
  <si>
    <t>เปิด PO-PR lotแรก บ้างส่วน</t>
  </si>
  <si>
    <t xml:space="preserve">ทำ back boq </t>
  </si>
  <si>
    <t>B601</t>
  </si>
  <si>
    <t>Retail</t>
  </si>
  <si>
    <t>After you Pattaya</t>
  </si>
  <si>
    <t>After you</t>
  </si>
  <si>
    <t>ปรับแบบรอส่งประเมินราคา</t>
  </si>
  <si>
    <t>รอส่งราคาประเมิน พร้อมเข้าทำงาน</t>
  </si>
  <si>
    <t>Hotel</t>
  </si>
  <si>
    <t>The sky vile rooftop. Sukumvit 24</t>
  </si>
  <si>
    <t>คุณสมศักดิ์ cm</t>
  </si>
  <si>
    <t xml:space="preserve">รอปรับ BOQ จาก CM </t>
  </si>
  <si>
    <t>รอ comment BOQ</t>
  </si>
  <si>
    <t>R&amp;B karaoke. Donnie</t>
  </si>
  <si>
    <t>คุณสมพงษ์ cm</t>
  </si>
  <si>
    <t>รอส่ง BOQ ประชุมกับลูกค้าเกี่ยวกับขอบเขตการเสนอราคา</t>
  </si>
  <si>
    <t>ระหว่างประเมินราคา</t>
  </si>
  <si>
    <t>Park Burlington  rama3</t>
  </si>
  <si>
    <t xml:space="preserve">สยามมาสเตอร์พีช แอสเสท </t>
  </si>
  <si>
    <t xml:space="preserve">Type twin </t>
  </si>
  <si>
    <t>รอประเมินราคา</t>
  </si>
  <si>
    <t>Type C</t>
  </si>
  <si>
    <t>Sale gallery the bliss Pattaya</t>
  </si>
  <si>
    <t>Royal prime development</t>
  </si>
  <si>
    <t>ประชุมลูกค้า 18/04</t>
  </si>
  <si>
    <t>Mr.Slimane</t>
  </si>
  <si>
    <t xml:space="preserve">Mr.DOMINIK POPELAR
</t>
  </si>
  <si>
    <t>B631</t>
  </si>
  <si>
    <t xml:space="preserve">Mr.NATHAN KUO WEI
</t>
  </si>
  <si>
    <t>Bryan Fouad Dandan</t>
  </si>
  <si>
    <t>C601</t>
  </si>
  <si>
    <t>Mr.Marco Menini</t>
  </si>
  <si>
    <t>C728</t>
  </si>
  <si>
    <t>คุณทวีรัฐ สกุมโอม</t>
  </si>
  <si>
    <t>Thi Thanh Tam HOANG</t>
  </si>
  <si>
    <t>Mr.Vincent Alex</t>
  </si>
  <si>
    <t>Ruslan Foltyn</t>
  </si>
  <si>
    <t>B623</t>
  </si>
  <si>
    <t>คุณธนายุทธ  พูลมา</t>
  </si>
  <si>
    <t>B314</t>
  </si>
  <si>
    <t>เปิด PO-PR lot2</t>
  </si>
  <si>
    <t>รอชื่อลูกค้า</t>
  </si>
  <si>
    <t>จันทรา แฮงกี้</t>
  </si>
  <si>
    <t>โพสค่าแนะนำ</t>
  </si>
  <si>
    <t>สรุปแมททิเรีย ทั้ง14 ห้องลอตแรก</t>
  </si>
  <si>
    <t>ออก memo ฺB405</t>
  </si>
  <si>
    <t>ติดต่อลูกค้า 14 คนก่อนเข้างาน</t>
  </si>
  <si>
    <t>revise และราคาใหม่ตามที่ลูกค้าปรับ</t>
  </si>
  <si>
    <t>ติดต่่อเรื่อง ขอเข้าหน้างานกับนิติกระทู้</t>
  </si>
  <si>
    <t>ไม่ได้คำตอบ/ตามพี่ตี๋</t>
  </si>
  <si>
    <t>ชัชนันท์ เจริญใจ</t>
  </si>
  <si>
    <t>A606</t>
  </si>
  <si>
    <t>ริช่า/</t>
  </si>
  <si>
    <t>C402</t>
  </si>
  <si>
    <t>คุณพัชรา/ดีไซน์ 3D</t>
  </si>
  <si>
    <t>ศุภาลัย</t>
  </si>
  <si>
    <t>บางเทา/แพคเกจ</t>
  </si>
  <si>
    <t>คุณเรยา /ราคา</t>
  </si>
  <si>
    <t>คุณน้อย/ราคา</t>
  </si>
  <si>
    <t>C428,C828</t>
  </si>
  <si>
    <t xml:space="preserve">Jay huan lee </t>
  </si>
  <si>
    <t>C504</t>
  </si>
  <si>
    <t>Bartosz  Zielinski</t>
  </si>
  <si>
    <t xml:space="preserve">C606 </t>
  </si>
  <si>
    <t>Estera Stegintka</t>
  </si>
  <si>
    <t>c608</t>
  </si>
  <si>
    <t>รื่มรม Home diffuser</t>
  </si>
  <si>
    <t>รื่มรม Home diffuser ( Packaged )</t>
  </si>
  <si>
    <t>VC-LOT3 29 ห้อง Ori</t>
  </si>
  <si>
    <t>คุณนิรา</t>
  </si>
  <si>
    <t>B333</t>
  </si>
  <si>
    <t>คุณเอมมี่</t>
  </si>
  <si>
    <t>C414</t>
  </si>
  <si>
    <t>เปลี่ยนสีแมททิเรีย</t>
  </si>
  <si>
    <t xml:space="preserve">คุณเมฒวรรณ </t>
  </si>
  <si>
    <t>ฺB404</t>
  </si>
  <si>
    <t>revise ใบเสนอราคา</t>
  </si>
  <si>
    <t>คุณแบ</t>
  </si>
  <si>
    <t>B401</t>
  </si>
  <si>
    <t>เทเท สกุลบัตไร</t>
  </si>
  <si>
    <t>B417</t>
  </si>
  <si>
    <t>ฤทัยรัตน์ สกุลบาสิต้า</t>
  </si>
  <si>
    <t>B617</t>
  </si>
  <si>
    <t>วรรณี ทาบาเรียน</t>
  </si>
  <si>
    <t>C404</t>
  </si>
  <si>
    <t>โพสค่่าแนะนำ</t>
  </si>
  <si>
    <t>เคลี่ยร์สเปคกับ ผรม</t>
  </si>
  <si>
    <t>14 ห้อง</t>
  </si>
  <si>
    <t>revise ราคาเคลี่ยร์ดีไซน์คุณแบ</t>
  </si>
  <si>
    <t>revise ราคาคุณเมตวรรณ</t>
  </si>
  <si>
    <t xml:space="preserve">final ราคา boot Emquartier </t>
  </si>
  <si>
    <t>รอ PO</t>
  </si>
  <si>
    <t>รอเข้างาน</t>
  </si>
  <si>
    <t>จ่าย 50%</t>
  </si>
  <si>
    <t>รอปรับแบบ-ประเมินราคา</t>
  </si>
  <si>
    <t>ขอแก้แบบ ครั้งที่ 2 กำหนดการเข้าอยู่ 30/5</t>
  </si>
  <si>
    <t>A607/Ms.Rafa</t>
  </si>
  <si>
    <t>B417/คุณเทเท สกุลบัตไร</t>
  </si>
  <si>
    <t>B806/คุณโมชิน ราซา</t>
  </si>
  <si>
    <t>C422/คุณนงลักษณ์ ตั้งขันติกุล</t>
  </si>
  <si>
    <t>C606/ Mr.Bartosz Zielinski</t>
  </si>
  <si>
    <t>C608/Mr. Pawel</t>
  </si>
  <si>
    <t>C628/Mr. Leung Ming Kei</t>
  </si>
  <si>
    <t>C711/Mr. Stefano Maggioli</t>
  </si>
  <si>
    <t>C728/Mr.Marco Menini</t>
  </si>
  <si>
    <t>C817/Mr. Matteo</t>
  </si>
  <si>
    <t>C820/Anna Helena Tubacka</t>
  </si>
  <si>
    <t>B401/คุณภณัชกรณ์ สหสันติวรกุล</t>
  </si>
  <si>
    <t>ส่งบรีพ อิเมลล์ให้ดีไซน์เนอร์ 10 ห้อง</t>
  </si>
  <si>
    <t>เปิดขออนุมัติ pr-po 30 ห้อง lot2</t>
  </si>
  <si>
    <t>โพสรายได้ เคลียร์เอกสาร</t>
  </si>
  <si>
    <t>B217/Mr. Chetan nama ajantha kumar</t>
  </si>
  <si>
    <t>B802/นส.นภาพิน สุพันธนา เรย์โนลส์</t>
  </si>
  <si>
    <t>C604/Daniel Philip Wells</t>
  </si>
  <si>
    <t>B617/คุณทวีรัฐ สกุลโฮม วางมัดจำแทน คุณฤทัยรัตน์ สกุลบาสิต้า</t>
  </si>
  <si>
    <t xml:space="preserve">ตาราง SCHEDULE-Lot2-The khathu-patong phuket //ตารางเข้างานและกำหนดเสร็จ ใน LOT 2 (กำหนดเสร็จ 20 พฤษภาคม 2569) </t>
  </si>
  <si>
    <t>ทำเรื่องคืนเงิน กวินนธีย์</t>
  </si>
  <si>
    <t>ตามตีบ B401 พฤ 23/04/69 ครบ10วัน</t>
  </si>
  <si>
    <t>ตามตีบ 10ห้อง พี่อ้อม</t>
  </si>
  <si>
    <t>ตามboq B601 ขอราคา qs</t>
  </si>
  <si>
    <t>ตามตีบ ศุภาลัย</t>
  </si>
  <si>
    <t>เคลียร์บรีพส่งออกดีไซน์เนอร์ FND (30ห้อง) ไม่เกิน สิ้นเดือนเมษายน</t>
  </si>
  <si>
    <t>คอนเซปขายบางเทา</t>
  </si>
  <si>
    <t>ราคาห้องคุณน้อย C828,C428</t>
  </si>
  <si>
    <t>**ดูแลหลักคุณเลอทบ ทำmood&amp;tone ส่งบรีพดีไซน์เนอร์</t>
  </si>
  <si>
    <t>ตามแมททิเรียสรุป สำหรับ lot2</t>
  </si>
  <si>
    <t>รออัพเดตไฟล์ใหม่</t>
  </si>
  <si>
    <t>ส่ง Profile บริษัทให้ลูกค้า /คัดงานออฟฟิศ งานบ้าน งาน retail</t>
  </si>
  <si>
    <t>Smooth E / คุณแอ๊ป คุณบัญชา</t>
  </si>
  <si>
    <t xml:space="preserve"> - </t>
  </si>
  <si>
    <t>เสร็จสิ้น (Completed)</t>
  </si>
  <si>
    <t>ส่่งบรีฟงานบางเทาให้ดีไซเนอร์ทำ Perspective</t>
  </si>
  <si>
    <t>So Origin Bangtao / B703</t>
  </si>
  <si>
    <t>ลูกค้าจองสิทธิ์แล้ว 10,000 บาท</t>
  </si>
  <si>
    <t>ลูกค้าจะขายดาน์คอนโด ติดต่อลูกค้ากลับเรื่องคืนเงินมัดจำตกแต่งห้อง</t>
  </si>
  <si>
    <t>Place Petkhasem / 506</t>
  </si>
  <si>
    <t>กำลังดำเนินการ (In Progress)</t>
  </si>
  <si>
    <t>พี่อ้อมตามลูกค้าในไลน์แล้ว รอลูกค้าส่งเอกสารกลับ</t>
  </si>
  <si>
    <t>โทรหาคุณแอร์ CBRE ติดตามเรื่องที่เคยนำเสนอ Profile  เผื่อมีงาน Bidding เพิ่ม</t>
  </si>
  <si>
    <t>CBRE /คุณแอร์</t>
  </si>
  <si>
    <t xml:space="preserve">เพิ่มห้อง C726 Lot 3 </t>
  </si>
  <si>
    <t>Kathu Patong /ka Ming Lau</t>
  </si>
  <si>
    <t>แผนการขาย และ หาลูกค้าใหม่</t>
  </si>
  <si>
    <t>B2B /B2C</t>
  </si>
  <si>
    <t>ตั้งเป้าหมายรายเดือน  / รายสัปดาห์</t>
  </si>
  <si>
    <t>แก้ใบเสนอราคา Belgravier ตามที่ลูกค้าแจ้งมาผ่านทางพี่หมู</t>
  </si>
  <si>
    <t>Belgravier /คุณเพ็ญ</t>
  </si>
  <si>
    <t>ทำเรื่องคืนเงินให้ลูกค้า</t>
  </si>
  <si>
    <t>Kathu Patong /C604</t>
  </si>
  <si>
    <t>พี่อ้อมส่งเอกสารให้พรดำเนินการต่อ 29/5/2026</t>
  </si>
  <si>
    <t>ทำใบเสนอราคาให้ลูกค้า A603  48 Sqm. (153,000 )  และ A812 28 Sqm. (56,000 + Black Splash Mirror)</t>
  </si>
  <si>
    <t xml:space="preserve">Kathu Patong / Mr.Andrea </t>
  </si>
  <si>
    <t>ติดตามเอกสาร 50 % สุดท้าย และใบส่งมอบลูกค้า lot1/lot2</t>
  </si>
  <si>
    <t>Kathu Patong /ห้องที่จบงานแล้ว</t>
  </si>
  <si>
    <t>https://docs.google.com/spreadsheets/d/1VNECzeUfBbMIe6u6zovmg37mliH4xwJutyImJDkDJwg/edit?gid=2144975916#gid=2144975916</t>
  </si>
  <si>
    <t>Promotion Monthly deal June</t>
  </si>
  <si>
    <t>ทุกโครงการ</t>
  </si>
  <si>
    <t>Aun, Pon</t>
  </si>
  <si>
    <t xml:space="preserve">Daily Report ย้อนหลัง </t>
  </si>
  <si>
    <t>TEAM P' AOM</t>
  </si>
  <si>
    <t>( B2B &amp; B2C)</t>
  </si>
  <si>
    <t xml:space="preserve">Daily sales report </t>
  </si>
  <si>
    <t>Sales : Supakron Potisorn (Aun)</t>
  </si>
  <si>
    <t>Contact date</t>
  </si>
  <si>
    <t>Room</t>
  </si>
  <si>
    <t>Name (Customer)</t>
  </si>
  <si>
    <t xml:space="preserve">รายละเอียดการทำงาน </t>
  </si>
  <si>
    <t>โอกาสปิด (%)</t>
  </si>
  <si>
    <t>Next Update /Action Plan</t>
  </si>
  <si>
    <t>ไพจิตร ดิสสานนท์</t>
  </si>
  <si>
    <t>✅ จอง</t>
  </si>
  <si>
    <t>มัดจำสิทธิ์</t>
  </si>
  <si>
    <t>ส่งบรีฟ designer ทำแบบ</t>
  </si>
  <si>
    <t>รอคุยรายละเอียด Event   Transfer</t>
  </si>
  <si>
    <t>ศราพร ศราภัยวานิช</t>
  </si>
  <si>
    <t>จิตราภรณ์ ควรประดิษฐ์</t>
  </si>
  <si>
    <t>อนิวัช ทั้งวงศ์สกุล</t>
  </si>
  <si>
    <t>กิตตินันท์ สุขนันที</t>
  </si>
  <si>
    <t>นารดา แซ่จัง</t>
  </si>
  <si>
    <t>อารีย์ เจริญมี</t>
  </si>
  <si>
    <t xml:space="preserve">The Klever Residence </t>
  </si>
  <si>
    <t xml:space="preserve">บริษัท เอส พาร์ค ทรี จำกัด </t>
  </si>
  <si>
    <t>ทำเอกสารส่งมอบ  วางบิล</t>
  </si>
  <si>
    <t xml:space="preserve">R&amp;B KARAOKE  DONGKI  THONGLOR </t>
  </si>
  <si>
    <t xml:space="preserve">คุณพงษ์  CM </t>
  </si>
  <si>
    <t>🔄ส่งใบเสนอราคา</t>
  </si>
  <si>
    <t>ติดตามใบเสนอราคา  3 Day 15/05/2026</t>
  </si>
  <si>
    <t xml:space="preserve">Add work power outlet / Park Burlington type B </t>
  </si>
  <si>
    <t xml:space="preserve">คุุณอ้อ  Siam masterpice asset </t>
  </si>
  <si>
    <t>ติดตามใบเสนอราคา  3 Day 15/05/2027</t>
  </si>
  <si>
    <t xml:space="preserve">Add work power outlet / Park Burlington type D </t>
  </si>
  <si>
    <t>ติดตามใบเสนอราคา  3 Day 15/05/2028</t>
  </si>
  <si>
    <t xml:space="preserve">ฺDesign Baan Khun Pang-Luddawan House </t>
  </si>
  <si>
    <t xml:space="preserve">K .pang </t>
  </si>
  <si>
    <t xml:space="preserve">ติดตามครั้งที่ 2 </t>
  </si>
  <si>
    <t>ติดตามใบเสนอราคา  14 Day 05/06/2028</t>
  </si>
  <si>
    <t>ยังไม่ตัดสินใจ/ยังไม่ตัดสินใจ</t>
  </si>
  <si>
    <t xml:space="preserve">Build -in GBB-BN plot 16  S type S </t>
  </si>
  <si>
    <t>บริษัท เอสซแอสเสท คอร์ปอเรช่ัน จำกัด (มหาชน)</t>
  </si>
  <si>
    <t xml:space="preserve">ลูกค้าได้ผู้เราหมาแล้ว Close lead </t>
  </si>
  <si>
    <t>E-Bidding  10/06/2026</t>
  </si>
  <si>
    <t>Build -in GBB-BN plot 16  S type M</t>
  </si>
  <si>
    <t>E-Bidding  10/06/2027</t>
  </si>
  <si>
    <t>Build -in GBB-BN plot 16  S type L</t>
  </si>
  <si>
    <t>E-Bidding  10/06/2028</t>
  </si>
  <si>
    <t>Build -in GBB-PKN plot 16  S type S</t>
  </si>
  <si>
    <t>E-Bidding  10/06/2029</t>
  </si>
  <si>
    <t>Build -in GBB-PKN plot 16  S type M</t>
  </si>
  <si>
    <t>E-Bidding  10/06/2030</t>
  </si>
  <si>
    <t xml:space="preserve">Sky ville Hotel Sukumvit 24  Lounge 37 Floor </t>
  </si>
  <si>
    <t xml:space="preserve">K . somsak CM </t>
  </si>
  <si>
    <t>พิจารณาราคา ร่วมกับ  35-36 floor   11/06/2026</t>
  </si>
  <si>
    <t xml:space="preserve">Sky ville Hotel Sukumvit 24  Lounge 36 Floor </t>
  </si>
  <si>
    <t>รอใบเสนอราคา ส่ง  11/06/2026</t>
  </si>
  <si>
    <t xml:space="preserve">Sky ville Hotel Sukumvit 24  Lounge 35 Floor </t>
  </si>
  <si>
    <t>รอใบเสนอราคา ส่ง  11/06/2027</t>
  </si>
  <si>
    <t xml:space="preserve">งาน wallpaper Bedroom 2-3  BAM  HOUSE </t>
  </si>
  <si>
    <t>BAM DAIMOND</t>
  </si>
  <si>
    <t>📝 ลงทะเบียน</t>
  </si>
  <si>
    <t>รอเลื่อก spec และใบเสนอราคา</t>
  </si>
  <si>
    <t>งานต่อเติมห้องนอน 6  BAM HOUSE</t>
  </si>
  <si>
    <t>Design office k.pae chonburi 80 sq.m</t>
  </si>
  <si>
    <t>k.pae</t>
  </si>
  <si>
    <t>ออกใบเสนอราคา</t>
  </si>
  <si>
    <t xml:space="preserve">Renovate  painhouse Pattaya  </t>
  </si>
  <si>
    <t>Major Development public company</t>
  </si>
  <si>
    <t xml:space="preserve">Renovate Mock up room CRAFT CONDO </t>
  </si>
  <si>
    <t xml:space="preserve">บริษัท สยามราชดำริ จำกัด </t>
  </si>
  <si>
    <t>ติดตามใบเสนอราคา  16/06/2026</t>
  </si>
  <si>
    <t>Build-in showhouse grand burlington rama 3 type twin</t>
  </si>
  <si>
    <t>Build-in showhouse grand burlington rama 3 town Home</t>
  </si>
  <si>
    <t>Sales : Pornsiri Tistongkum (PON)</t>
  </si>
  <si>
    <t>The Origin Kathu-Pathong</t>
  </si>
  <si>
    <t>B507</t>
  </si>
  <si>
    <t>Alexander Teplyakov</t>
  </si>
  <si>
    <t>จ่ายแล้ว</t>
  </si>
  <si>
    <t>C602</t>
  </si>
  <si>
    <t>K.Bo Peng</t>
  </si>
  <si>
    <t>ส่งใบราคาใหม่อีกครั้ง</t>
  </si>
  <si>
    <t>C802</t>
  </si>
  <si>
    <r>
      <rPr>
        <rFont val="Roboto"/>
        <color rgb="FF1155CC"/>
        <sz val="10.0"/>
        <u/>
      </rPr>
      <t>K.Bo</t>
    </r>
    <r>
      <rPr>
        <rFont val="Roboto"/>
        <sz val="10.0"/>
      </rPr>
      <t xml:space="preserve"> Peng</t>
    </r>
  </si>
  <si>
    <t>เบลกราเวีย-บางนาพระราม9</t>
  </si>
  <si>
    <t>98/33</t>
  </si>
  <si>
    <t>K.เพ็ญ</t>
  </si>
  <si>
    <t>ผ่านพี่หมู-พี่เอ กฤษ</t>
  </si>
  <si>
    <t>C330</t>
  </si>
  <si>
    <t>K.จริยวัฒน์ ศรียาภัย</t>
  </si>
  <si>
    <t>085-4854016</t>
  </si>
  <si>
    <t>C331</t>
  </si>
  <si>
    <t>B230</t>
  </si>
  <si>
    <t>มณีรัตน์ บุญลาภ</t>
  </si>
  <si>
    <t>095-2648935</t>
  </si>
  <si>
    <t>Mr.Andrea Donalisio</t>
  </si>
  <si>
    <t>A717</t>
  </si>
  <si>
    <t>คุณโชติกา รัตนวิริยะพิทักษ</t>
  </si>
  <si>
    <t>A812</t>
  </si>
  <si>
    <t>A816</t>
  </si>
  <si>
    <t>AHTON CHUBCHENKO</t>
  </si>
  <si>
    <t>คุณชัญญา พิทยานันทกิจ</t>
  </si>
  <si>
    <t>คุณภณัชกรณ์ สหสันติวรกุล</t>
  </si>
  <si>
    <t>B502</t>
  </si>
  <si>
    <t>คุณนัทธพงศ์ แก้วหัวเมือง</t>
  </si>
  <si>
    <t>B711</t>
  </si>
  <si>
    <t>อัจฉรา พิเศษเมธา</t>
  </si>
  <si>
    <t>B806</t>
  </si>
  <si>
    <t>คุณโมชิน ราซา</t>
  </si>
  <si>
    <t>C130</t>
  </si>
  <si>
    <t>Pramjit Margaret Kaur</t>
  </si>
  <si>
    <t>C131</t>
  </si>
  <si>
    <t xml:space="preserve"> Mrs .Johaneke Nicole Van</t>
  </si>
  <si>
    <t>C206</t>
  </si>
  <si>
    <t>คุณรังสินันท์ เรืองศร (แก้รายการใหม่)</t>
  </si>
  <si>
    <t>C608</t>
  </si>
  <si>
    <t>Mr.Karch Stegidka (อัพเดทแมททิเรีย)</t>
  </si>
  <si>
    <t>C622</t>
  </si>
  <si>
    <t>Krzysztof Slawomir  Tubacki</t>
  </si>
  <si>
    <t>C628</t>
  </si>
  <si>
    <t xml:space="preserve"> Mr.LEUNG MING KEI</t>
  </si>
  <si>
    <t>Mr.Silimane-MHT</t>
  </si>
  <si>
    <t>C705</t>
  </si>
  <si>
    <t>Jaroslaw DUDEK</t>
  </si>
  <si>
    <t>Jaroslaw DUDEK(ซื้อเพิ่ม)</t>
  </si>
  <si>
    <t>C729</t>
  </si>
  <si>
    <t>Fiona Anne Yung</t>
  </si>
  <si>
    <t>C730</t>
  </si>
  <si>
    <t>เลือกพรอพ คุณพัชรา</t>
  </si>
  <si>
    <t>เปิดอนุมัติ po-pr lot3 รอบแรก</t>
  </si>
  <si>
    <t xml:space="preserve">So origin Bangtao Beach </t>
  </si>
  <si>
    <t xml:space="preserve">ประชุม บางเทา อัพเดทห้องลูกค้า Mr.Myron Ivan Haluk </t>
  </si>
  <si>
    <t>เสนอราคา voucher lot4 /origin 6ห้อง</t>
  </si>
  <si>
    <t>C630</t>
  </si>
  <si>
    <t>คุณจารุวรรณ พุทธเมฆ</t>
  </si>
  <si>
    <t>บรีบแบบสรุปให้เพื่อแก้ไขทำราคาอีกครั้ง</t>
  </si>
  <si>
    <t>คุณกุลธิดา ดินแดง</t>
  </si>
  <si>
    <t>B622</t>
  </si>
  <si>
    <t>กนกณัฏ ทองช่วย</t>
  </si>
  <si>
    <t>เปิดอนุมัติ po-pr lot3 เพิ่มเติม</t>
  </si>
  <si>
    <t>ตามลูกค้าเซ็นส่งมอบ lotแรก (คนไทย)</t>
  </si>
  <si>
    <t>Close date</t>
  </si>
  <si>
    <t>Where</t>
  </si>
  <si>
    <t>0</t>
  </si>
  <si>
    <t>Room no.</t>
  </si>
  <si>
    <t>Phone</t>
  </si>
  <si>
    <t>Product Type</t>
  </si>
  <si>
    <t>SALES</t>
  </si>
  <si>
    <t>Status</t>
  </si>
  <si>
    <t>Origin Place  Khonkaen</t>
  </si>
  <si>
    <t>โศจิรัตน์ เลิศวรวงศ์</t>
  </si>
  <si>
    <t>B203</t>
  </si>
  <si>
    <t>0632696253</t>
  </si>
  <si>
    <t>ฐิติมาศ ทับสกุล</t>
  </si>
  <si>
    <t>B206</t>
  </si>
  <si>
    <t>0849926654</t>
  </si>
  <si>
    <t>เนาวรัตน์ บุญช่วย</t>
  </si>
  <si>
    <t>B214</t>
  </si>
  <si>
    <t>0829469915</t>
  </si>
  <si>
    <t>อมิตรา อับดุลเลาะห์</t>
  </si>
  <si>
    <t>B232</t>
  </si>
  <si>
    <t>0649804570</t>
  </si>
  <si>
    <t>จันทร์จิรา เชษฐา</t>
  </si>
  <si>
    <t>B234</t>
  </si>
  <si>
    <t>0928387525</t>
  </si>
  <si>
    <t>งามตา แพรงาม</t>
  </si>
  <si>
    <t>B236</t>
  </si>
  <si>
    <t>0956577481</t>
  </si>
  <si>
    <t>สุรีย์ณา ปลายนา</t>
  </si>
  <si>
    <t>B301</t>
  </si>
  <si>
    <t>0642466644</t>
  </si>
  <si>
    <t>เขมรา จีนหวาด</t>
  </si>
  <si>
    <t>B303</t>
  </si>
  <si>
    <t>0830565882</t>
  </si>
  <si>
    <t>จงจิตร พิเศษฤทธิ์</t>
  </si>
  <si>
    <t>B306</t>
  </si>
  <si>
    <t>0812550608</t>
  </si>
  <si>
    <t>ลิขิตพงษ์ สามล</t>
  </si>
  <si>
    <t>B309</t>
  </si>
  <si>
    <t>0960401505</t>
  </si>
  <si>
    <t>วนิดา สอนวงษ์</t>
  </si>
  <si>
    <t>B311</t>
  </si>
  <si>
    <t>"0839700988</t>
  </si>
  <si>
    <t>อนาวินท์ อิงอนุรักษ์สกุล</t>
  </si>
  <si>
    <t>B312</t>
  </si>
  <si>
    <t>0919155263</t>
  </si>
  <si>
    <t>นฤมล ยำพะวา</t>
  </si>
  <si>
    <t>B313</t>
  </si>
  <si>
    <t>0924716999</t>
  </si>
  <si>
    <t>แพรชมภู วังศกาญจน์</t>
  </si>
  <si>
    <t>0941936496</t>
  </si>
  <si>
    <t>ชนนิกานต์ ศรีคำรุณ</t>
  </si>
  <si>
    <t>B315</t>
  </si>
  <si>
    <t>0942299669</t>
  </si>
  <si>
    <t>เนตรนภา เนตรภักดี</t>
  </si>
  <si>
    <t>B319</t>
  </si>
  <si>
    <t>0896055578</t>
  </si>
  <si>
    <t>กิตติยา ทองสวัสดิ์</t>
  </si>
  <si>
    <t>B327</t>
  </si>
  <si>
    <t>0858290533</t>
  </si>
  <si>
    <t>วีรภัทร นามสวน</t>
  </si>
  <si>
    <t>0909907782</t>
  </si>
  <si>
    <t>วราพร แผลงฤทธิ์</t>
  </si>
  <si>
    <t>B329</t>
  </si>
  <si>
    <t>0955572800</t>
  </si>
  <si>
    <t>สุรางคนางค์ บำเพ็ญผล</t>
  </si>
  <si>
    <t>B330</t>
  </si>
  <si>
    <t>0879857271</t>
  </si>
  <si>
    <t>อานนท์ โมหะหมัดบาราเฮม</t>
  </si>
  <si>
    <t>0909726575</t>
  </si>
  <si>
    <t>สุวิทย์ วรสิทธิ์</t>
  </si>
  <si>
    <t>B332</t>
  </si>
  <si>
    <t>0819171703</t>
  </si>
  <si>
    <t>มนัฌยา ดอกดวง</t>
  </si>
  <si>
    <t>B334</t>
  </si>
  <si>
    <t>0614540988</t>
  </si>
  <si>
    <t>วศิน ภัทรภาณุ</t>
  </si>
  <si>
    <t>B336</t>
  </si>
  <si>
    <t>0816981919</t>
  </si>
  <si>
    <t>ดาราวรรณ อภัยสุวรรณ</t>
  </si>
  <si>
    <t>0644644465</t>
  </si>
  <si>
    <t>มลทิพย์ สีมันตะ</t>
  </si>
  <si>
    <t>0954369194</t>
  </si>
  <si>
    <t>ธัญชนก สันทนาประสิทธิ์</t>
  </si>
  <si>
    <t>B406</t>
  </si>
  <si>
    <t>สลักจิต คงแสงทอง</t>
  </si>
  <si>
    <t>B409</t>
  </si>
  <si>
    <t>กรรณิการ์ หู้เต็ม</t>
  </si>
  <si>
    <t>B411</t>
  </si>
  <si>
    <t>B412</t>
  </si>
  <si>
    <t>กษิดิศ ลีละสกุลมีเกียรติ</t>
  </si>
  <si>
    <t>B420</t>
  </si>
  <si>
    <t>B428</t>
  </si>
  <si>
    <t>ศรีสุดา สกุลเชื้อ</t>
  </si>
  <si>
    <t>B429</t>
  </si>
  <si>
    <t>วชิระ เจริญรื่น</t>
  </si>
  <si>
    <t>B430</t>
  </si>
  <si>
    <t>รังสิมา เอมสาน</t>
  </si>
  <si>
    <t>SEOK JUN MOON</t>
  </si>
  <si>
    <t>ฐิติกา พลางกูร</t>
  </si>
  <si>
    <t>SALES : YING</t>
  </si>
  <si>
    <r>
      <rPr>
        <rFont val="Roboto"/>
        <b/>
        <color rgb="FFCC0000"/>
        <sz val="13.0"/>
      </rPr>
      <t xml:space="preserve">**** WEEKLY REPORT :  รายงานการทำงานรายสัปดาห์ ระบุการทำงานเกี่ยวกับ </t>
    </r>
    <r>
      <rPr>
        <rFont val="Roboto"/>
        <b/>
        <color rgb="FFFF0000"/>
        <sz val="13.0"/>
      </rPr>
      <t>ลูกค้าใหม่ที่ยังไม่จอง</t>
    </r>
    <r>
      <rPr>
        <rFont val="Roboto"/>
        <b/>
        <color rgb="FF38761D"/>
        <sz val="13.0"/>
      </rPr>
      <t xml:space="preserve"> </t>
    </r>
    <r>
      <rPr>
        <rFont val="Roboto"/>
        <b/>
        <color rgb="FF0000FF"/>
        <sz val="13.0"/>
      </rPr>
      <t xml:space="preserve"> และ ลูกค้าใน Backlog + งานอื่นๆที่ทำอยู่</t>
    </r>
    <r>
      <rPr>
        <rFont val="Roboto"/>
        <b/>
        <color rgb="FFCC0000"/>
        <sz val="13.0"/>
      </rPr>
      <t xml:space="preserve">  ****</t>
    </r>
  </si>
  <si>
    <t>สรุปรายวัน</t>
  </si>
  <si>
    <t>เลขห้อง</t>
  </si>
  <si>
    <t>สถานะงาน</t>
  </si>
  <si>
    <t>เสนอราคา/คาดการ(บาท)</t>
  </si>
  <si>
    <t>รายละเอียด</t>
  </si>
  <si>
    <r>
      <rPr>
        <rFont val="Arial"/>
        <b/>
        <color rgb="FF000000"/>
        <sz val="9.0"/>
      </rPr>
      <t>LEAD ใหม่ วันนี้</t>
    </r>
    <r>
      <rPr>
        <rFont val="Arial"/>
        <b/>
        <color rgb="FFFF0000"/>
        <sz val="9.0"/>
      </rPr>
      <t xml:space="preserve"> </t>
    </r>
    <r>
      <rPr>
        <rFont val="Arial"/>
        <b/>
        <color rgb="FF0000FF"/>
        <sz val="9.0"/>
      </rPr>
      <t>(ราย)</t>
    </r>
  </si>
  <si>
    <r>
      <rPr>
        <rFont val="Arial"/>
        <b/>
        <color rgb="FF000000"/>
        <sz val="9.0"/>
      </rPr>
      <t>ยอดขายใหม่วันนี้</t>
    </r>
    <r>
      <rPr>
        <rFont val="Arial"/>
        <b/>
        <color rgb="FFFF0000"/>
        <sz val="9.0"/>
      </rPr>
      <t xml:space="preserve"> </t>
    </r>
    <r>
      <rPr>
        <rFont val="Arial"/>
        <b/>
        <color rgb="FF0000FF"/>
        <sz val="9.0"/>
      </rPr>
      <t xml:space="preserve">(ราย)       </t>
    </r>
    <r>
      <rPr>
        <rFont val="Arial"/>
        <b/>
        <color rgb="FFFF0000"/>
        <sz val="9.0"/>
      </rPr>
      <t xml:space="preserve"> </t>
    </r>
  </si>
  <si>
    <r>
      <rPr>
        <rFont val="Arial"/>
        <b/>
        <color rgb="FF000000"/>
        <sz val="9.0"/>
      </rPr>
      <t>มูลค่าแพ็คเกจที่จองวันนี้</t>
    </r>
    <r>
      <rPr>
        <rFont val="Arial"/>
        <b/>
        <color rgb="FFFF0000"/>
        <sz val="9.0"/>
      </rPr>
      <t xml:space="preserve"> (บาท)</t>
    </r>
  </si>
  <si>
    <r>
      <rPr>
        <rFont val="Arial"/>
        <b/>
        <color rgb="FF000000"/>
        <sz val="9.0"/>
      </rPr>
      <t xml:space="preserve">จำนวนเงินจองมัดจำ วันนี้ </t>
    </r>
    <r>
      <rPr>
        <rFont val="Arial"/>
        <b/>
        <color rgb="FF38761D"/>
        <sz val="9.0"/>
      </rPr>
      <t>(บาท)</t>
    </r>
  </si>
  <si>
    <r>
      <rPr>
        <rFont val="Arial"/>
        <b/>
        <color rgb="FF000000"/>
        <sz val="9.0"/>
      </rPr>
      <t xml:space="preserve">ยอดชำระ 50/100% ก่อนตกแต่ง วันนี้ </t>
    </r>
    <r>
      <rPr>
        <rFont val="Arial"/>
        <b/>
        <color rgb="FFFF0000"/>
        <sz val="9.0"/>
      </rPr>
      <t xml:space="preserve"> </t>
    </r>
    <r>
      <rPr>
        <rFont val="Arial"/>
        <b/>
        <color rgb="FF0000FF"/>
        <sz val="9.0"/>
      </rPr>
      <t>(ราย)</t>
    </r>
  </si>
  <si>
    <r>
      <rPr>
        <rFont val="Arial"/>
        <b/>
        <color rgb="FF000000"/>
        <sz val="9.0"/>
      </rPr>
      <t>ยอดชำระ 50/100% ก่อนตกแต่ง วันนี้</t>
    </r>
    <r>
      <rPr>
        <rFont val="Arial"/>
        <b/>
        <color rgb="FFFF0000"/>
        <sz val="9.0"/>
      </rPr>
      <t xml:space="preserve"> (บาท)</t>
    </r>
  </si>
  <si>
    <t>APR</t>
  </si>
  <si>
    <t>Origin Play Bangkunnon</t>
  </si>
  <si>
    <t>คุยลูกค้าใหม่</t>
  </si>
  <si>
    <t>ไม่ซื้อแล้ว</t>
  </si>
  <si>
    <t>เสนอราคาแล้ว ไม่สนใจ</t>
  </si>
  <si>
    <t>9</t>
  </si>
  <si>
    <t>1</t>
  </si>
  <si>
    <t>Knights Bridge Space Sukhumvit-Rama4</t>
  </si>
  <si>
    <t>เสนอราคาแล้ว ไม่สนใจ จะแต่งห้องเอง</t>
  </si>
  <si>
    <t>Aspire Onnuch station</t>
  </si>
  <si>
    <t>B2513</t>
  </si>
  <si>
    <t>ส่งใบเสนอราคาแล้ว / ไม่สนใจ</t>
  </si>
  <si>
    <t>B2402</t>
  </si>
  <si>
    <t>B4008</t>
  </si>
  <si>
    <t>หา ผรมเอง</t>
  </si>
  <si>
    <t>เสนอราคาฟิลมเพิ่ม / ไม่สนใจ</t>
  </si>
  <si>
    <t>เสนอ ราคา ลูกค้าจองออกแบบ</t>
  </si>
  <si>
    <t>Plug ang Play Srinakarin</t>
  </si>
  <si>
    <t>กำลังคุย</t>
  </si>
  <si>
    <t>ส่งใบเสนอราคาแล้ว / รอตัดสินใจ</t>
  </si>
  <si>
    <t>ลูกค้าในBacklog</t>
  </si>
  <si>
    <t>นัดลูกค้าตรวจรับงาน รับชำระงวดสุดท้าย</t>
  </si>
  <si>
    <t>รับชำระ ก่อนตกแต่ง 50%</t>
  </si>
  <si>
    <t>2</t>
  </si>
  <si>
    <t>นัดคุุยรีควายเม้นต์</t>
  </si>
  <si>
    <t>นัดเลือกม่าน</t>
  </si>
  <si>
    <t>นัด คุยบรีฟออกแบบ เพื่อปรับแบบ</t>
  </si>
  <si>
    <t>คุยบรีฟออกแบบ / เสนอแบบเฟอร์นิเจอร์เพิ่มเติม</t>
  </si>
  <si>
    <t>นัด คุยแบบครั้งสุดท้าย และ สรุปรายการตกแต่ง เลือกม่าน</t>
  </si>
  <si>
    <t>เสนอราคาม่าน / รอตัดสินใจ</t>
  </si>
  <si>
    <t>จ่าย 100%ก่อนตกแต่ง</t>
  </si>
  <si>
    <t>นัดส่งมอบงาน</t>
  </si>
  <si>
    <t>Prodigy</t>
  </si>
  <si>
    <t>นัดวัดที่หน้างาน</t>
  </si>
  <si>
    <t>C4207</t>
  </si>
  <si>
    <t>ลค นัดดูความคืบหน้า</t>
  </si>
  <si>
    <t xml:space="preserve">KNB space SK- rama 4 </t>
  </si>
  <si>
    <t>เลือกม่าน ที่โครงการ</t>
  </si>
  <si>
    <t>นัดคุยบรีฟงานตกแต่ง วัดพื้นที่</t>
  </si>
  <si>
    <t>คุุยลคปรับใบเสนอราคา</t>
  </si>
  <si>
    <t xml:space="preserve">ออริจิ้น บางแค </t>
  </si>
  <si>
    <t>Place bangna</t>
  </si>
  <si>
    <t>ทำบรีฟออกแบบให้ทีมออกแบบ</t>
  </si>
  <si>
    <t>ตามลูกค้ามาเลือกม่าน / เสนอแพ็คเพิ่ม</t>
  </si>
  <si>
    <t>ตามคุยรับบรีฟเพิ่มเติม</t>
  </si>
  <si>
    <t>ตามอัพเดต ความคืบหน้า การเข้างาน</t>
  </si>
  <si>
    <t>ลูกค้าใหม่ตามต่อ</t>
  </si>
  <si>
    <t>ทำใบเสนอราคา</t>
  </si>
  <si>
    <t>ตามคุุยบรีฟเพิ่มเติม</t>
  </si>
  <si>
    <t>ตามอัพเดต ความคืบหน้า</t>
  </si>
  <si>
    <t>ทำใบเสนอราคา / ตามนัดเก็บเงิน</t>
  </si>
  <si>
    <t xml:space="preserve">KNB rama 4 </t>
  </si>
  <si>
    <t>ตามอัพเดต ความคืบหน้า ตามผรม เข้างาน</t>
  </si>
  <si>
    <t>so kaset</t>
  </si>
  <si>
    <t>คุยลูกค้าใหม่ เสนอแพ็คเกจ</t>
  </si>
  <si>
    <t>นัดเลือกม่านวอลล์</t>
  </si>
  <si>
    <t>prodigy โครงนอก</t>
  </si>
  <si>
    <t>นัดคุยเสนอแบบครั้งที่ 1</t>
  </si>
  <si>
    <t>เสนอแพ็คให้ลูกค้า / รอตัดสินใจ</t>
  </si>
  <si>
    <t>ทำบรีฟออกแบบเพิ่มเติมให้ทีมออกแบบ</t>
  </si>
  <si>
    <t>สิรินธร</t>
  </si>
  <si>
    <t>A1415</t>
  </si>
  <si>
    <t>นัดส่งมอบงาน/ นัดรับชำระ</t>
  </si>
  <si>
    <t>23</t>
  </si>
  <si>
    <t>ทำใบเสนอราคา /  สรุปแ็คเกจ</t>
  </si>
  <si>
    <t>ตามลค = รอนัดคุยหน้างาน</t>
  </si>
  <si>
    <t>soho bangkok ratchada</t>
  </si>
  <si>
    <t>ตามลค = ซื้อเองแล้ว</t>
  </si>
  <si>
    <t>Plug ang Play Nonthaburi Station</t>
  </si>
  <si>
    <t>ตามลค = กำลังพิจารณา  เดี๋ยวแจ้งกลับ</t>
  </si>
  <si>
    <t>Park Origin Chula Samyan</t>
  </si>
  <si>
    <t>ตามลค = ตามนัดลูกค้าคุยหน้างาน 18/04/26</t>
  </si>
  <si>
    <t>Nonthaburi station</t>
  </si>
  <si>
    <t>CALL</t>
  </si>
  <si>
    <t>หาซื้อเอง</t>
  </si>
  <si>
    <t>ไม่อยากทำแล้ว</t>
  </si>
  <si>
    <t>B2610</t>
  </si>
  <si>
    <t>ตามลค = หาผรมเองแล้ว</t>
  </si>
  <si>
    <t>ตกแต่งแล้ว</t>
  </si>
  <si>
    <t>ไม่่สนใจ  อยู่ไปแล้ว</t>
  </si>
  <si>
    <t>C1905</t>
  </si>
  <si>
    <t>A1106</t>
  </si>
  <si>
    <t>ยังไม่สนใจ</t>
  </si>
  <si>
    <t xml:space="preserve">B1016 </t>
  </si>
  <si>
    <t>ซื้อของแต่งเองแล้ว</t>
  </si>
  <si>
    <t>B905</t>
  </si>
  <si>
    <t>ลคเก่า / ตามซื้อเพิ่ม = ยังไม่สนใจ</t>
  </si>
  <si>
    <t>C2001</t>
  </si>
  <si>
    <t>ไม่ตอบ</t>
  </si>
  <si>
    <t>C12A17</t>
  </si>
  <si>
    <t>B701</t>
  </si>
  <si>
    <t>C1612</t>
  </si>
  <si>
    <t>C2003</t>
  </si>
  <si>
    <t>C2018</t>
  </si>
  <si>
    <t>A714</t>
  </si>
  <si>
    <t>ติดต่อไม่ได้</t>
  </si>
  <si>
    <t>ขอคิดดูก่อน / สนใจเมื่อไร จะติดต่อ</t>
  </si>
  <si>
    <t>12</t>
  </si>
  <si>
    <t>ทองหล่อ</t>
  </si>
  <si>
    <t>B2511</t>
  </si>
  <si>
    <t>ลูกค้า VVIP/ส่งมอบไปแล้ว / ตามเคลมงานโคมไฟ</t>
  </si>
  <si>
    <t>เพลส บางนา</t>
  </si>
  <si>
    <t xml:space="preserve">เสนอแบบครั้งที่ 1 </t>
  </si>
  <si>
    <t>A1016</t>
  </si>
  <si>
    <t>ตามลค =  ทำไปแล้ว ไม่สนใจทำเพิ่ม</t>
  </si>
  <si>
    <t>A1701</t>
  </si>
  <si>
    <t>ตามลค =  ไม่ตกแต่ง ซื้อของเอง</t>
  </si>
  <si>
    <t>A2114</t>
  </si>
  <si>
    <t>ตามลค =  ปล่อยเช่าไปแล้ว</t>
  </si>
  <si>
    <t>Srinakarin</t>
  </si>
  <si>
    <t>ตามลค = ยังไม่สนใจ ถ้าสนใจจะติดต่อ</t>
  </si>
  <si>
    <t>ตามลค = ต่างชาติ ตแต่งห้องเอง</t>
  </si>
  <si>
    <t>ตามลค = ติดต่อไม่ได้</t>
  </si>
  <si>
    <t>ตามลค = ไม่ตกแต่ง งบน้อย</t>
  </si>
  <si>
    <t>ตามลค = ไม่่ตกแต่ง</t>
  </si>
  <si>
    <t>ตามลค = ตามซื้อเพิ่ม ยังไม่สนใจ</t>
  </si>
  <si>
    <t>ตามลค = ไม่ตกแต่่ง เคยติดม่านไปแล้ว</t>
  </si>
  <si>
    <t>ตามลค = ไม่ตกแต่งอะไร หาซื้อเฟอร์เอง</t>
  </si>
  <si>
    <t>คุยลค เสนอ งานตกแต่งเพิ่มเติม</t>
  </si>
  <si>
    <t>5</t>
  </si>
  <si>
    <t xml:space="preserve">นัดคุยที่โครงการ / เลือกวอลล์เพิ่ม </t>
  </si>
  <si>
    <t>นัดคุย ผรม / วัดที่หน้างาน</t>
  </si>
  <si>
    <t>นัดรับชำระ งานกรุกระจกเงา</t>
  </si>
  <si>
    <t>ตามลค = เสนอราคากระจกเงาติดผนัง</t>
  </si>
  <si>
    <t>ตามลค = ไม่สนใจ</t>
  </si>
  <si>
    <t>ตามลค = ไม่อยู่ห้อง ยังไม่มีแพลนจะอยู่</t>
  </si>
  <si>
    <t>ตามลค =  สนใจแต่เดี๋ยวสะดวกจะติดต่อกลับ</t>
  </si>
  <si>
    <t>ทำใบส่งมอบ</t>
  </si>
  <si>
    <t>ทำเอกสาร</t>
  </si>
  <si>
    <t>ทำใบส่งมอบงาน APR26</t>
  </si>
  <si>
    <t>สาทร</t>
  </si>
  <si>
    <t>นัดส่งมอบงาน= ตรวจงานแล้ว /  จะชำระ วันที่ 28</t>
  </si>
  <si>
    <t>3</t>
  </si>
  <si>
    <t>นัดรับชำระส่งมอบงาน</t>
  </si>
  <si>
    <t xml:space="preserve">ตามลค =  ติดต่อไม่ได้ </t>
  </si>
  <si>
    <t>ตามลค =  ปล่่อยเช่าไปแล้ว ไม่สนใจ</t>
  </si>
  <si>
    <t>ตามลค =  ยังไม่สนใจ</t>
  </si>
  <si>
    <t>Park Thonglor</t>
  </si>
  <si>
    <t>ลูกค้า VVIP/ส่งมอบไปแล้ว / ตรวจงานเคลม</t>
  </si>
  <si>
    <t>นัดคุยแก้แบบ / เลื่อนนัด</t>
  </si>
  <si>
    <t>ตามคุย ลค รับบรีฟทำแพ็คเกจ</t>
  </si>
  <si>
    <t>คุย ลค  ใหม่ รับบรีฟทำแพ็คเกจ</t>
  </si>
  <si>
    <t>rama4</t>
  </si>
  <si>
    <t>รับบรีฟรีควายเม้นต์</t>
  </si>
  <si>
    <t>ตามลค =  ซื้อของตกแต่งเอง</t>
  </si>
  <si>
    <t>ตามลค =  สนใจตกแต่ง เดี๋ยวจะติดต่ออีกครั้ง</t>
  </si>
  <si>
    <t>ตามลค =  ไม่่สนใจ</t>
  </si>
  <si>
    <t>ตามลค =  ห้องตกแต่งแค่ม่านวอล ติดตั้งไปแล้ว</t>
  </si>
  <si>
    <t>ตามลค =  อยู่ต่างประเทศ ไม่ใช้ห้อง ไม่สนใจ</t>
  </si>
  <si>
    <t>จ่าย ครบ 100% ส่งมอบ</t>
  </si>
  <si>
    <t>ตามรับชำระ / ตรวจรับมอบแล้ว</t>
  </si>
  <si>
    <t>7</t>
  </si>
  <si>
    <t>ตามนัดเลือกม่าน / ลค นัดวันที่ 03/05</t>
  </si>
  <si>
    <t>plug and play Nonthaburi</t>
  </si>
  <si>
    <t>สนใจงานบิ้วท์อิน / คุยต่อ</t>
  </si>
  <si>
    <t>ไม่สนใจ</t>
  </si>
  <si>
    <t xml:space="preserve">บิ้วท์ไปแล้ว / ถ้าสนใจจะติดต่อ </t>
  </si>
  <si>
    <t>Sick Leave</t>
  </si>
  <si>
    <t>คุยเสนอแพ็คเกจ / ตามนัดคุยหน้างาน</t>
  </si>
  <si>
    <t>ลูกค้าเก่า / สนใจตกแต่งเพิ่ม</t>
  </si>
  <si>
    <t>ทำบรีฟ แก้แบบครั้งที่ 2 ส่งทีมออกแบบ</t>
  </si>
  <si>
    <t>ตามลูกค้าบรีฟแก้แบบ / ส่งแบบครั้งที่  1ไปแล้ว</t>
  </si>
  <si>
    <t>MAY</t>
  </si>
  <si>
    <t>นัด ลค เลือกม่าน / รับรีควายเม้นต์</t>
  </si>
  <si>
    <t>ลค มาดูความคืบหน้า อัพเดต หน้างานให้ลูกค้า</t>
  </si>
  <si>
    <t xml:space="preserve">คุยลคใหม่เสนอแพ็คเกจ </t>
  </si>
  <si>
    <t>ส่งแพ็คเกจให้ลูกค้า / รอพิจารณา</t>
  </si>
  <si>
    <t>นัด ลค สรุปแพ็กเกจ เลือกม่านวอล</t>
  </si>
  <si>
    <t>Prodigy โครงนอก</t>
  </si>
  <si>
    <t>ตามแบบจากดีไซเนอร์ เพื่อ ส่งขอราคาจาก QS</t>
  </si>
  <si>
    <t xml:space="preserve">ตาม ลค สรุปแพ็คเกจ / เสนอราไปแล้ว </t>
  </si>
  <si>
    <t>คุยลคใหม่ เสนอราคา ม่าน แพ็คเฟอร์</t>
  </si>
  <si>
    <t>ตามลูกค้า / รอลค นัดมาสรุปแพ็คเกจ / เสนอราคาไปแล้ว</t>
  </si>
  <si>
    <t>ตามคุยลค ใหม่ /เสนอแพ็กกเกจ</t>
  </si>
  <si>
    <t>place bangna</t>
  </si>
  <si>
    <t>ตามลค/ บรีฟแก้แบบ</t>
  </si>
  <si>
    <t>บางแค</t>
  </si>
  <si>
    <t>ลค ได้ vc/ ตามลค สรุปรายการของ</t>
  </si>
  <si>
    <t>นัดรับชำระ</t>
  </si>
  <si>
    <t>ตามเสนอแพ็คเกจ</t>
  </si>
  <si>
    <t>Park origin Thonglor</t>
  </si>
  <si>
    <t>C5301</t>
  </si>
  <si>
    <t xml:space="preserve">ส่งใบเสนอราคา ให้ลูกค้า </t>
  </si>
  <si>
    <t>ตามลค นัดเลือกม่าน/ ทำเอกสารนิติ</t>
  </si>
  <si>
    <t>สนใจซื้อเพิ่ม</t>
  </si>
  <si>
    <t>ทำใบเสนอราคาห้องตัวอย่าง</t>
  </si>
  <si>
    <t>PO มาแล้ว</t>
  </si>
  <si>
    <t>9-10/05/26</t>
  </si>
  <si>
    <t>จองสิทธิ์/ขอเงินคืน</t>
  </si>
  <si>
    <t>ตามลค / ยกเลิกโอน</t>
  </si>
  <si>
    <t>8</t>
  </si>
  <si>
    <t>Phetkasem</t>
  </si>
  <si>
    <t>ลค ใหม่สนใจ</t>
  </si>
  <si>
    <t>อัพเดตหน้างาน</t>
  </si>
  <si>
    <t>Origin Place Phetkasem</t>
  </si>
  <si>
    <t>จอง FN</t>
  </si>
  <si>
    <t>ตามลคนัดเลือกม่าน</t>
  </si>
  <si>
    <t>ลคใหม่ / เสนอราคาม่าน</t>
  </si>
  <si>
    <t>ลคนัดดูความคืบหน้า / เลือกวอลใหม่</t>
  </si>
  <si>
    <t>ลคใหม่่ เสนอแพ็ค</t>
  </si>
  <si>
    <t>ทำใบเสนอราคาให้ลูกค้า</t>
  </si>
  <si>
    <t>โทรไม่ติด</t>
  </si>
  <si>
    <t>ยกเลิกโอน ขอเงินคืน</t>
  </si>
  <si>
    <t>นัดลูกค้าแก้ดีเฟค งานม่าน</t>
  </si>
  <si>
    <t>นัดลูกค้าส่งมอบงานม่าน</t>
  </si>
  <si>
    <t xml:space="preserve">ตามแบบจากฝ่านออกแบบ /นัดลูกค้า คุยแบบ ครั้งสุดท้าย </t>
  </si>
  <si>
    <t>ตามใบราคาจาก ฝ่าย QS</t>
  </si>
  <si>
    <t>ตามลค นัดวันตรวจรับงาน</t>
  </si>
  <si>
    <t>ตามบรีฟแบบ งานเพิ่ม</t>
  </si>
  <si>
    <t>เดี๋ยวติดต่อถ้าสนใจ</t>
  </si>
  <si>
    <t>อาจจะสนใจ</t>
  </si>
  <si>
    <t>thonglor</t>
  </si>
  <si>
    <t>ถ่ายภาพ วีดีโอ งานตกแต่ง / ลูกค้า vip เพื่อนพี่โด่ง</t>
  </si>
  <si>
    <t>4</t>
  </si>
  <si>
    <t>B2110</t>
  </si>
  <si>
    <t xml:space="preserve">อัพเดตความคืบหน้า </t>
  </si>
  <si>
    <t>B3910</t>
  </si>
  <si>
    <t>C4208</t>
  </si>
  <si>
    <t>ตามนัดลูกค้า ตรวจรับมอบงาน</t>
  </si>
  <si>
    <t>ตามลูกค้า / เสนอราคาไปแล้ว</t>
  </si>
  <si>
    <t>ยังไม่สะดวก</t>
  </si>
  <si>
    <t xml:space="preserve">ตามรับชำระ </t>
  </si>
  <si>
    <t>ตามรับชำระ  สรุปม่านแล้ว</t>
  </si>
  <si>
    <t>นัดคุย หน้างานกับ ผรม</t>
  </si>
  <si>
    <t>ส่งแบบครั้งที่1 แล้ว / ตามลคบรีฟแก้แบบ</t>
  </si>
  <si>
    <t>ไม่สนใจเพิ่ม</t>
  </si>
  <si>
    <t>ไม่สนใจเพิ่ม / สนใจแล้วจะบอก</t>
  </si>
  <si>
    <t>ไม่สนใจ มีแล้ว</t>
  </si>
  <si>
    <t>ยังไม่โอน ไม่รีบ</t>
  </si>
  <si>
    <t>ไม่่ตกแต่ง</t>
  </si>
  <si>
    <t>ยังไม่โอน ยังไม่ตัดสินใจ</t>
  </si>
  <si>
    <t>ไม่ตกแต่ง</t>
  </si>
  <si>
    <t>นัดเลือกสีวอลล์</t>
  </si>
  <si>
    <t>ลค ใหม่ เสนอแพ็คเกจ นัดคุยที่โครงการ</t>
  </si>
  <si>
    <t>ส่งแบบ ครั้งที่ 2 แล้ว / ตามนัดลคมาคุยบรีฟแก้แบบ</t>
  </si>
  <si>
    <t>B2609</t>
  </si>
  <si>
    <t>vvip ทองหล่อ / เสนอราคาแล้ว ตามลค ชำระ</t>
  </si>
  <si>
    <t>12A02</t>
  </si>
  <si>
    <t>12A09</t>
  </si>
  <si>
    <t>12A19</t>
  </si>
  <si>
    <t>12A20</t>
  </si>
  <si>
    <t>12A21</t>
  </si>
  <si>
    <t>12A30</t>
  </si>
  <si>
    <t>12A31</t>
  </si>
  <si>
    <t>12A32</t>
  </si>
  <si>
    <t>เสนอราคาไปแล้ว ตามนัดลค เลือกม่าน สรุปแพ็ค</t>
  </si>
  <si>
    <t>จบงานติดม่าน</t>
  </si>
  <si>
    <t>ลค อัพเดต ดูความคืบหน้า หน้างาน</t>
  </si>
  <si>
    <t>ลค เลื่อนนัด คุยแบบ ไป ตปท</t>
  </si>
  <si>
    <t>siriraj</t>
  </si>
  <si>
    <t>*</t>
  </si>
  <si>
    <t>นัด โรลเพลย์</t>
  </si>
  <si>
    <t>ตามลูกค้าสรุปรายการใบเสนอราคา</t>
  </si>
  <si>
    <t>ช่วงเช้านัดลูกค้า วัดที่ คุยแบบบรีฟหน้างาน</t>
  </si>
  <si>
    <t>ตามคุยลูกค้าใหม่</t>
  </si>
  <si>
    <t>ยกเลิกโอน</t>
  </si>
  <si>
    <t>ติดต่่อไม่ได้</t>
  </si>
  <si>
    <t>คุยลคใหม่</t>
  </si>
  <si>
    <t>นัดสรุปรายการ/ เลือกม่านวอล</t>
  </si>
  <si>
    <t>ทำบรีฟแก้แบบ</t>
  </si>
  <si>
    <t>Siriraj</t>
  </si>
  <si>
    <t>Siriraj event</t>
  </si>
  <si>
    <t>ลูกค้าเข้าดูความคืบหน้า</t>
  </si>
  <si>
    <t>Britania Mega</t>
  </si>
  <si>
    <t xml:space="preserve">ลูกค้าเก่า ต่างชาติ / สนใจทำบิ้วท์เพิ่ม </t>
  </si>
  <si>
    <t>ตามคุยลูกค้าใหม่/ เสนอแพ็ค</t>
  </si>
  <si>
    <t>Rama4</t>
  </si>
  <si>
    <t>อัพเดตความคืบหน้า/ คุยเสนอราคางานเพิ่มตู้รองเท้า</t>
  </si>
  <si>
    <t>Bang Khunnon</t>
  </si>
  <si>
    <t>Bangkae</t>
  </si>
  <si>
    <t>A288</t>
  </si>
  <si>
    <t>ตามของลูกค้า</t>
  </si>
  <si>
    <t>ตามทีมออกแบบทำแบบสำหรับขอราคา</t>
  </si>
  <si>
    <t>ยกเลิกแล้ว</t>
  </si>
  <si>
    <t>ลูกค้้าเลือกสินค้าใหม่  ยกเลิกสั่งเฟอร์สแตนดาร์ด</t>
  </si>
  <si>
    <t xml:space="preserve">ตามลููกค้าเซ็นใบเสนอราคา/ สรุปรายการ </t>
  </si>
  <si>
    <t>ทำแพ็คเฟอร์ให้ลูกค้าเลือก</t>
  </si>
  <si>
    <t>ทำบรีฟออกแบบ</t>
  </si>
  <si>
    <t>ดูหน้างาน ความคืบหน้า</t>
  </si>
  <si>
    <t>ตามนัดลูกค้า เสนอแพ็ค</t>
  </si>
  <si>
    <t>RAMA 4</t>
  </si>
  <si>
    <t>JUN</t>
  </si>
  <si>
    <t>Khunnon</t>
  </si>
  <si>
    <t>Khunon</t>
  </si>
  <si>
    <t>ตามคุยลค ใหม่เสนอแพ็ค</t>
  </si>
  <si>
    <t>ตามราคา จากqs เพื่อเสนอลค</t>
  </si>
  <si>
    <t>คุยลค บรีฟแบบเพิ่มเติม</t>
  </si>
  <si>
    <t>ตรวจงานก่อนนัดลูกค้า</t>
  </si>
  <si>
    <t>นัดลค คุยแบบแก้ครั้งที่ 1</t>
  </si>
  <si>
    <t>Knb 107</t>
  </si>
  <si>
    <t>ตามลูกค้า สรุปรายการใบเสนอราคา</t>
  </si>
  <si>
    <t>นัดส่งมอบงาน/ คุยสรุปงานเพิ่ม</t>
  </si>
  <si>
    <t>Bangkhunnon</t>
  </si>
  <si>
    <t>ตามลค สรุปแพ็คเกจ/ นัดรับชำระ</t>
  </si>
  <si>
    <t>ลค ตามเคลม ราวแขวนในตู้เสื้อผ้า</t>
  </si>
  <si>
    <t>SIRIRAJ mini Event</t>
  </si>
  <si>
    <t>bangna</t>
  </si>
  <si>
    <t>ลค ใหม่เจอในอีเว้นท์ วันอาทิตย์</t>
  </si>
  <si>
    <t>ลค ใหม่สนใจม่าน</t>
  </si>
  <si>
    <t>ลค ตาม อัพเดต ส่งเตียงกับโซฟา</t>
  </si>
  <si>
    <t>ลค ตาม อัพเดต ส่งโซฟา</t>
  </si>
  <si>
    <t>sirin</t>
  </si>
  <si>
    <t>B1009</t>
  </si>
  <si>
    <t>ตามนัดลูกค้าใหม่ คุยแบบหน้างาน</t>
  </si>
  <si>
    <t xml:space="preserve">ปลั๊กแอนด์เพลย์ นนทบุรี </t>
  </si>
  <si>
    <t>ตามเสนอแพ็คเกจ / ตามนัดลูกค้าใหม่</t>
  </si>
  <si>
    <r>
      <rPr>
        <rFont val="Arial"/>
        <b/>
        <color theme="1"/>
      </rPr>
      <t xml:space="preserve">11/06/26   </t>
    </r>
    <r>
      <rPr>
        <rFont val="Arial"/>
        <b/>
        <color rgb="FFFF0000"/>
      </rPr>
      <t>สะสมวันหยุด</t>
    </r>
  </si>
  <si>
    <t>12A12</t>
  </si>
  <si>
    <t xml:space="preserve">คุยลูกค้าใหม่ </t>
  </si>
  <si>
    <t>ตามนัดลูกค้า สรุปสีลามิเนต / ทำเรื่องนิติ</t>
  </si>
  <si>
    <t>นัดคุยลูกค้าใหม่ / จองแพ็คเกจ</t>
  </si>
  <si>
    <t>Sirindhorn</t>
  </si>
  <si>
    <t>ทำใบเสนอราคามัดจำออกแบบให้ลค</t>
  </si>
  <si>
    <t>ตาม นัดลูกค้าเลือกสีม่าน</t>
  </si>
  <si>
    <t>ลค ใหม่ นัดเสาร์ บ่าย</t>
  </si>
  <si>
    <t>Petsem</t>
  </si>
  <si>
    <t>นัดคุยลูกค้าใหม่ / ตามจองแพ็คเกจ</t>
  </si>
  <si>
    <t>นัดส่งมอบงาน / รอเข้างาน</t>
  </si>
  <si>
    <t>คุยแบบบรีฟกับลค เพิ่ม</t>
  </si>
  <si>
    <t>ตามลูกค้าสรุปแพ็ค</t>
  </si>
  <si>
    <t xml:space="preserve">srinakarin </t>
  </si>
  <si>
    <t>เลือกสีม่าน</t>
  </si>
  <si>
    <t>ตามนัดส่งมอบงาน</t>
  </si>
  <si>
    <t xml:space="preserve">SIRIN </t>
  </si>
  <si>
    <t>C1112</t>
  </si>
  <si>
    <t>ตาม ลูกค้า ใหม่</t>
  </si>
  <si>
    <t>นัด ผรม เคลียร์แบบหน้างาน</t>
  </si>
  <si>
    <t>ตามรับชำระงวดสุดท้าย</t>
  </si>
  <si>
    <t>ทำบรีฟแก้แบบให้ทีมออกแบบ</t>
  </si>
  <si>
    <t>คุยลคใหม่ สนใจตกแต่ง</t>
  </si>
  <si>
    <t>ตามสรุปม่าน ลค / ได้ PO แล้ว</t>
  </si>
  <si>
    <t>KNB collage 107</t>
  </si>
  <si>
    <t>นัด ลค สรุปแพ็คเกจ / ทำแบบร่าง</t>
  </si>
  <si>
    <t>ตาม ส่งมอบงานแก้ดีเฟค ราวในตู้เสื้อผ้า</t>
  </si>
  <si>
    <t>Sirin</t>
  </si>
  <si>
    <t>นััด ลค บรีฟออกแบบ</t>
  </si>
  <si>
    <t>ตามคุย กับ OPA</t>
  </si>
  <si>
    <t>ประชุม</t>
  </si>
  <si>
    <t xml:space="preserve"> </t>
  </si>
  <si>
    <t>นัดส่งงานม่าน</t>
  </si>
  <si>
    <t>คุยบรีฟแบบเพิ่มเติม</t>
  </si>
  <si>
    <t>PO</t>
  </si>
  <si>
    <t>ทำแพ็คเกจ</t>
  </si>
  <si>
    <t>ลค ดูความคืบหน้างาน/ ติดกระจกครัว</t>
  </si>
  <si>
    <t xml:space="preserve">ลค สรุปงานวอลล์ </t>
  </si>
  <si>
    <t>Ram4</t>
  </si>
  <si>
    <t>ตามแบบกับทีมออกแบบ/ ทำใบเสนอราคาให้ ลค</t>
  </si>
  <si>
    <t>ตามลค ใหม่ ส่งใบเสนอราคา</t>
  </si>
  <si>
    <t>Place Bangna</t>
  </si>
  <si>
    <t>SOHO RATCHADA</t>
  </si>
  <si>
    <t>Clients type</t>
  </si>
  <si>
    <t>Room no</t>
  </si>
  <si>
    <t>Next Update</t>
  </si>
  <si>
    <t>สถานะปัจจุบัน</t>
  </si>
  <si>
    <t>Close/Inprogress</t>
  </si>
  <si>
    <t>Follow up</t>
  </si>
  <si>
    <r>
      <rPr>
        <rFont val="Arial"/>
        <b/>
        <color rgb="FF000000"/>
        <sz val="9.0"/>
      </rPr>
      <t>LEAD ใหม่ วันนี้</t>
    </r>
    <r>
      <rPr>
        <rFont val="Arial"/>
        <b/>
        <color rgb="FFFF0000"/>
        <sz val="9.0"/>
      </rPr>
      <t xml:space="preserve"> </t>
    </r>
    <r>
      <rPr>
        <rFont val="Arial"/>
        <b/>
        <color rgb="FF0000FF"/>
        <sz val="9.0"/>
      </rPr>
      <t>(ราย)</t>
    </r>
  </si>
  <si>
    <r>
      <rPr>
        <rFont val="Arial"/>
        <b/>
        <color rgb="FF000000"/>
        <sz val="9.0"/>
      </rPr>
      <t>ยอดขายใหม่วันนี้</t>
    </r>
    <r>
      <rPr>
        <rFont val="Arial"/>
        <b/>
        <color rgb="FFFF0000"/>
        <sz val="9.0"/>
      </rPr>
      <t xml:space="preserve"> </t>
    </r>
    <r>
      <rPr>
        <rFont val="Arial"/>
        <b/>
        <color rgb="FF0000FF"/>
        <sz val="9.0"/>
      </rPr>
      <t xml:space="preserve">(ราย)       </t>
    </r>
    <r>
      <rPr>
        <rFont val="Arial"/>
        <b/>
        <color rgb="FFFF0000"/>
        <sz val="9.0"/>
      </rPr>
      <t xml:space="preserve"> </t>
    </r>
  </si>
  <si>
    <r>
      <rPr>
        <rFont val="Arial"/>
        <b/>
        <color rgb="FF000000"/>
        <sz val="9.0"/>
      </rPr>
      <t>มูลค่าแพ็คเกจที่จองวันนี้</t>
    </r>
    <r>
      <rPr>
        <rFont val="Arial"/>
        <b/>
        <color rgb="FFFF0000"/>
        <sz val="9.0"/>
      </rPr>
      <t xml:space="preserve"> (บาท)</t>
    </r>
  </si>
  <si>
    <r>
      <rPr>
        <rFont val="Arial"/>
        <b/>
        <color rgb="FF000000"/>
        <sz val="9.0"/>
      </rPr>
      <t xml:space="preserve">จำนวนเงินจองมัดจำ วันนี้ </t>
    </r>
    <r>
      <rPr>
        <rFont val="Arial"/>
        <b/>
        <color rgb="FF38761D"/>
        <sz val="9.0"/>
      </rPr>
      <t>(บาท)</t>
    </r>
  </si>
  <si>
    <r>
      <rPr>
        <rFont val="Arial"/>
        <b/>
        <color rgb="FF000000"/>
        <sz val="9.0"/>
      </rPr>
      <t xml:space="preserve">ยอดชำระ 50/100% ก่อนตกแต่ง วันนี้ </t>
    </r>
    <r>
      <rPr>
        <rFont val="Arial"/>
        <b/>
        <color rgb="FFFF0000"/>
        <sz val="9.0"/>
      </rPr>
      <t xml:space="preserve"> </t>
    </r>
    <r>
      <rPr>
        <rFont val="Arial"/>
        <b/>
        <color rgb="FF0000FF"/>
        <sz val="9.0"/>
      </rPr>
      <t>(ราย)</t>
    </r>
  </si>
  <si>
    <r>
      <rPr>
        <rFont val="Arial"/>
        <b/>
        <color rgb="FF000000"/>
        <sz val="9.0"/>
      </rPr>
      <t>ยอดชำระ 50/100% ก่อนตกแต่ง วันนี้</t>
    </r>
    <r>
      <rPr>
        <rFont val="Arial"/>
        <b/>
        <color rgb="FFFF0000"/>
        <sz val="9.0"/>
      </rPr>
      <t xml:space="preserve"> (บาท)</t>
    </r>
  </si>
  <si>
    <t>Park Origin Ratchathewi</t>
  </si>
  <si>
    <t>คุณพสุชกร พงษ์เสวลักษณ์</t>
  </si>
  <si>
    <t>EQ ซ่อมแผ่นดินไหว</t>
  </si>
  <si>
    <t>Closed</t>
  </si>
  <si>
    <t>Line</t>
  </si>
  <si>
    <t>ลูกค้าชำระเงินเรียบร้อย</t>
  </si>
  <si>
    <t>คุณสิทธิกร กฤตยานำสิน</t>
  </si>
  <si>
    <t>Built-in</t>
  </si>
  <si>
    <t>บางแสน</t>
  </si>
  <si>
    <t>Curtain</t>
  </si>
  <si>
    <t>รอ ลค ตัดสินใจ</t>
  </si>
  <si>
    <t>Quotation</t>
  </si>
  <si>
    <t>ส่งใบราคาหรือ ข้อมูลแพ็คเกจให้กับลูกค้าแล้ว</t>
  </si>
  <si>
    <t>E22</t>
  </si>
  <si>
    <t>คุณ เค</t>
  </si>
  <si>
    <t>Design&amp;turnkey</t>
  </si>
  <si>
    <t>มัดจำ</t>
  </si>
  <si>
    <t>05.04.26  ลูกค้าเลือกสีวัสดุ</t>
  </si>
  <si>
    <t>Lead</t>
  </si>
  <si>
    <t>คุยรายละเอียดงานบิ้วที่อยาก เพื่อทำราคาส่ง</t>
  </si>
  <si>
    <t>wallcovering</t>
  </si>
  <si>
    <t>บางขุน นน</t>
  </si>
  <si>
    <t>ทำเอกสาร ยื่น นิติ เรื่องอนุมัติ ขอเข้างาน</t>
  </si>
  <si>
    <t>ลค สรุปรายการเพื่อทำราคา</t>
  </si>
  <si>
    <r>
      <rPr>
        <rFont val="Roboto"/>
        <color rgb="FFFF0000"/>
        <sz val="10.0"/>
      </rPr>
      <t xml:space="preserve">05.04.26 </t>
    </r>
    <r>
      <rPr>
        <rFont val="Roboto"/>
        <color theme="1"/>
        <sz val="10.0"/>
      </rPr>
      <t xml:space="preserve">คุยรายละเอียดสินค้าเพื่อทำราคา
</t>
    </r>
    <r>
      <rPr>
        <rFont val="Roboto"/>
        <color rgb="FFFF0000"/>
        <sz val="10.0"/>
      </rPr>
      <t>07.04.26</t>
    </r>
    <r>
      <rPr>
        <rFont val="Roboto"/>
        <color theme="1"/>
        <sz val="10.0"/>
      </rPr>
      <t xml:space="preserve"> ทำราคาส่งให้ลูกค้าตามรายการ</t>
    </r>
  </si>
  <si>
    <t>ส่งมอบงาน</t>
  </si>
  <si>
    <r>
      <rPr>
        <rFont val="Roboto"/>
        <color rgb="FFFF0000"/>
        <sz val="10.0"/>
      </rPr>
      <t>07.04.26</t>
    </r>
    <r>
      <rPr>
        <rFont val="Roboto"/>
        <color theme="1"/>
        <sz val="10.0"/>
      </rPr>
      <t xml:space="preserve"> ทำเอกสารใบเสร็จ</t>
    </r>
  </si>
  <si>
    <t>คุณจินตนา วงศ์มหาพร</t>
  </si>
  <si>
    <r>
      <rPr>
        <rFont val="Roboto"/>
        <color rgb="FFFF0000"/>
        <sz val="10.0"/>
      </rPr>
      <t xml:space="preserve">07.04.26 </t>
    </r>
    <r>
      <rPr>
        <rFont val="Roboto"/>
        <color theme="1"/>
        <sz val="10.0"/>
      </rPr>
      <t>ทำใบเสนอราคาพร้อมเก็บชำระ</t>
    </r>
  </si>
  <si>
    <r>
      <rPr>
        <rFont val="Roboto"/>
        <color rgb="FFFF0000"/>
        <sz val="10.0"/>
      </rPr>
      <t>08.04.26</t>
    </r>
    <r>
      <rPr>
        <rFont val="Roboto"/>
        <color theme="1"/>
        <sz val="10.0"/>
      </rPr>
      <t xml:space="preserve"> ทำใบเสนอราคา อัพเดตดูส่วนลดใหม่อีกที่วันศุกร์</t>
    </r>
  </si>
  <si>
    <t>08.04.26 เก็บเงินงวดสุดท้ายพร้อมเอกสารส่งมอบงาน</t>
  </si>
  <si>
    <t>PP E22</t>
  </si>
  <si>
    <t>Loose furniture</t>
  </si>
  <si>
    <t xml:space="preserve">ติดต่อกลับ </t>
  </si>
  <si>
    <t>แพรกษา</t>
  </si>
  <si>
    <t>ทำราคา</t>
  </si>
  <si>
    <t>สรุปแพค</t>
  </si>
  <si>
    <t>คุยรายละเอียดงานเฟอร์ ดูห้องตัวอย่าง ห้องลูกค้า เพื่ออธิบายรายละเอียดขนาดและงานติดตั้งเพื่อทำราคาตามรายการที่ต้องการอีกครั้ง</t>
  </si>
  <si>
    <t>คุณสุชาดา ไทยแท้</t>
  </si>
  <si>
    <t>เครียปัญหาหน้างานเรื่องงานแอร์พร้อมสรุปวันเข้าแก้ไข</t>
  </si>
  <si>
    <t>คุุยรายละเอียดตารางงานจัดคิวเข้างานกับลูกค้าเนื่องจากลูกค้ามีงานบิ้วอื่นๆจากด้านนอก</t>
  </si>
  <si>
    <t xml:space="preserve">คุณอนันท์ธิดา อาจบำรุง
</t>
  </si>
  <si>
    <t>อัพเดต งานติดตั้ง และดูเรื่องงานแอร์เข้าได้อีกครั้งวันไหน ขาดแค่รายการเดียว</t>
  </si>
  <si>
    <t>คุยรายละเอียดใหม่</t>
  </si>
  <si>
    <t>ทำใบราคาใหม่</t>
  </si>
  <si>
    <t>นัดวันวัดพื้น ที่ และติดตั้ง</t>
  </si>
  <si>
    <t xml:space="preserve"> คุณสุภาพร พัดโสภา</t>
  </si>
  <si>
    <t>เครียงานติดตั้ง สรุป เก็บเงิน และ ทำส่งมอบงาน</t>
  </si>
  <si>
    <t>Origin Play Bangsaen Co., Ltd.</t>
  </si>
  <si>
    <t>12A39</t>
  </si>
  <si>
    <t xml:space="preserve">ready </t>
  </si>
  <si>
    <t>ทำใบเบิก EDH</t>
  </si>
  <si>
    <t>คุุยรายละเอียดแพคใหม่</t>
  </si>
  <si>
    <t>นั้ำแอร์รั่ว ต้องนัดเข้าแก้ไขแอร์ใหม่</t>
  </si>
  <si>
    <t>คุณจอม  เมธศาสตร์</t>
  </si>
  <si>
    <t>อัพเดตหน้างาน ทำใบส่งมอบ / รอ ลค นัดเข้า ตรวจงาน</t>
  </si>
  <si>
    <t xml:space="preserve">ก็อกน้ำไม่ไหว หาช่างเข้าแก้ </t>
  </si>
  <si>
    <t>ปลั๊กแตก แต่ทางโครงการทำ เช็คภาพ อัพเดต</t>
  </si>
  <si>
    <t>เช็ครายละเอียดหน้างาน ช่างขอเลื่อนวันติดวลล์</t>
  </si>
  <si>
    <t>ทำเอกสาร ส่งมอบงาน</t>
  </si>
  <si>
    <t>ส่งของ</t>
  </si>
  <si>
    <t>พหล 69</t>
  </si>
  <si>
    <t>คุณวีรศักดิ์ สุขจันทร์</t>
  </si>
  <si>
    <t>เอกสารคืนเงินค้ำประกัน</t>
  </si>
  <si>
    <t>ธัญชนก สุวรรณปัญญา</t>
  </si>
  <si>
    <t>อัพเดตใบเสนอราคา</t>
  </si>
  <si>
    <t>ลูกค้าเก่า ซ่อมเฟอร์ แจ้งราคา</t>
  </si>
  <si>
    <t xml:space="preserve"> คุณภิรติพร โพธิ์แดง</t>
  </si>
  <si>
    <t>นัดวันคอนเฟริมวันวัดพื้นที่ และ วันติดตั้ง</t>
  </si>
  <si>
    <t>12A08</t>
  </si>
  <si>
    <t>เข้า ตรวจงานเพื่อส่งมอบงานกับ ลค ครั้งที่ 1</t>
  </si>
  <si>
    <t>นำของสมนาคุณ หมอนอิงให้ลูกค้า</t>
  </si>
  <si>
    <t>สรุป แพคเกจ และ เก็บชำระงวดแรก</t>
  </si>
  <si>
    <t>สรุป แก้ไขแพคและทำราคาใหม่ / ทำส่งเรียบร้อย</t>
  </si>
  <si>
    <t>คุยรายละเอียด รายการสินค้าเพื่อ สรุปแพคเกจ</t>
  </si>
  <si>
    <t>12A17</t>
  </si>
  <si>
    <t>คุยรายละเอียดสรุปวัสดุ ม่านวลล์</t>
  </si>
  <si>
    <t>สรุปแพคเกจ</t>
  </si>
  <si>
    <t>นัดตรวจเพื่อส่งงาน</t>
  </si>
  <si>
    <t>เก็บเงิน ลค งวดแรก</t>
  </si>
  <si>
    <t>เก็บเงิน</t>
  </si>
  <si>
    <t>ลูกค้าเลือกของ</t>
  </si>
  <si>
    <t>ราชเทวี</t>
  </si>
  <si>
    <t xml:space="preserve">เช็คงานเพื่อเตรียมส่งงาน </t>
  </si>
  <si>
    <t>ทำเอกสารบิล พร้อมส่งเมล</t>
  </si>
  <si>
    <t>ทำำเอกสารส่งงาน</t>
  </si>
  <si>
    <t>ติดตาม งานต่อ</t>
  </si>
  <si>
    <t>ม่าน วลล์</t>
  </si>
  <si>
    <t>ทำเอกสาร ใบเสร็จ และ ส่งมอบ</t>
  </si>
  <si>
    <t>เช็คของ ทำใบเสนอราคา สรุป</t>
  </si>
  <si>
    <t>สรุปแพค ทำใบเสนอราคายืนยัน</t>
  </si>
  <si>
    <t>อัตเดตความคืบหน้า</t>
  </si>
  <si>
    <t>โซ เกตร</t>
  </si>
  <si>
    <t>ติดต่อหาลูกค้าเพื่ออัพเดตสรุปแพค</t>
  </si>
  <si>
    <t>ติดตามรายละเอียดสรุปแพคเกจ</t>
  </si>
  <si>
    <t>Electric appliance</t>
  </si>
  <si>
    <t>ติดตาม สรุปรายการ ลค จองแพคมาแล้ว</t>
  </si>
  <si>
    <t>ติดตาม เก็บงวดสุดท้าย</t>
  </si>
  <si>
    <t>คุยรายละเอียดแพคที่เคยจองไว้</t>
  </si>
  <si>
    <t>ลููกค้าใหม่ยังไม่ซื้อโครงการ คุยรายละเอียดสินค้าและทำราคา ลูกค้าจะนำยื่นกู้เพิ่ม</t>
  </si>
  <si>
    <t>ติดตามลูกค้านัดวัน</t>
  </si>
  <si>
    <t>ทำแบบติดตั้ง</t>
  </si>
  <si>
    <t>สรุุปรายการสั่งซื้อเพิ่ม</t>
  </si>
  <si>
    <t>ติดตามลูกค้าเพื่อสรุปรายการสั่งซื้อจ่าย 50% แรก</t>
  </si>
  <si>
    <t>ติดตามลู๔กค้าคุยรายการสั่งซื้อเพื่อทำสรุปใบเสนอราคา</t>
  </si>
  <si>
    <t>ทำเอกสารบิิล ส่งข้อมูลขอเปิดงาน</t>
  </si>
  <si>
    <t>ลูกค้าสนใจแพคเกจ เฟอร์ ต้องทำราคาใหม่ส่งให้ ลค</t>
  </si>
  <si>
    <t>ทำเอกสารบิล ส่บเมล พร้อมแบบ</t>
  </si>
  <si>
    <t>สรุปสีม่าน</t>
  </si>
  <si>
    <t>ทำเอกสารใบเสร็จ ทำส่งมอบ</t>
  </si>
  <si>
    <t>ทำใบราคาสรุป ส่ง</t>
  </si>
  <si>
    <t>โซเกตร</t>
  </si>
  <si>
    <t>ติดตาม สรุปราคา</t>
  </si>
  <si>
    <t>ลค ยกเลิกโครงการ ทำเรื่องคืนเงินจองเฟอร์</t>
  </si>
  <si>
    <t>ลูกค้าใหม่</t>
  </si>
  <si>
    <t>เชาวนะ ชีวานนท์</t>
  </si>
  <si>
    <t>ลูกค้ากำลังทำบิ้วอินอยู่ รับแค่งานผ้าม่าน</t>
  </si>
  <si>
    <t>พิชญ์ ปริญญาจารย์</t>
  </si>
  <si>
    <t>ลูกค้าซื้อม่าน รอห้องเสร็จ</t>
  </si>
  <si>
    <t>เบญจมาภรณ์ สุขหมื่น</t>
  </si>
  <si>
    <t>ลูกค้าซื้อม่าน ลงคิวติดตั้ง</t>
  </si>
  <si>
    <t>ประเวทย์ กาญจนวิสิษฐผล</t>
  </si>
  <si>
    <t>ติดต่อไม่ติด ติดต่กลับอีกครั้ง</t>
  </si>
  <si>
    <t>เก็บเงินงวดสุดท้ายพร้อมส่งมอบ</t>
  </si>
  <si>
    <t>ทำใบเสนอราคา ลค ซื้อห้องต่อ</t>
  </si>
  <si>
    <t>เบิกสินค้า ของแถม</t>
  </si>
  <si>
    <t>ทำำเอกสารเบิกของส่ง</t>
  </si>
  <si>
    <t>ใบส่งมอบ</t>
  </si>
  <si>
    <t>เก็็บเงินงวดสุดท้าย</t>
  </si>
  <si>
    <t>ราชเทวีี</t>
  </si>
  <si>
    <t>ทำเอกสาร ใบส่งมอบงาน</t>
  </si>
  <si>
    <t>11.05/2026</t>
  </si>
  <si>
    <t>เช็ครายการสินค้าและหน้างานเพื่อทำเอกสารนัดส่งมอบงาน</t>
  </si>
  <si>
    <t>ทำเอกสารส่งมอบและติดต่อเพื่อเก็บงวดสุดท้าย</t>
  </si>
  <si>
    <t>ติดตามเบิกของเพื่อส่งขอไปที่บางแสน</t>
  </si>
  <si>
    <t>แอร์มีปัญหาหาแจ้งข้อมูลเพืรอนัดดก้ไข</t>
  </si>
  <si>
    <t>แจ้งข้อมูลเพื่อทำราคาแก้ไขหัวเตียง</t>
  </si>
  <si>
    <t>ทำใบเสนอราคาสรุปรยการ</t>
  </si>
  <si>
    <t>ทำเอกสารการจองแพคเกจ</t>
  </si>
  <si>
    <t>12.05.26</t>
  </si>
  <si>
    <t>รอนัดติดม่าน</t>
  </si>
  <si>
    <t>ห้องยังไม่เรียบร้อย</t>
  </si>
  <si>
    <t>ติดต่อกลัับนัดใหม่</t>
  </si>
  <si>
    <t>รอทำความสะอาด</t>
  </si>
  <si>
    <t>ติดต่อกลับเพื่อ คุยรายละเอียดงานเพิ่มเติม</t>
  </si>
  <si>
    <t>12A18</t>
  </si>
  <si>
    <t xml:space="preserve"> นัดเลือกม่าน วลล์</t>
  </si>
  <si>
    <t>ติดตามต่อ</t>
  </si>
  <si>
    <t>บางขุุน นนท์</t>
  </si>
  <si>
    <t>เก็บเงิินงวดสุดท้ายแลำทำส่งมอบ</t>
  </si>
  <si>
    <t>ใบส่่งมอบงาน</t>
  </si>
  <si>
    <t>ลค ใหม่โครงการทำใบราคา</t>
  </si>
  <si>
    <t>สรุปรายการสินค้าเก็บเงิน</t>
  </si>
  <si>
    <t>เก็บเงิน งวดสุดท้าย</t>
  </si>
  <si>
    <t xml:space="preserve">ซื้อเงินสด </t>
  </si>
  <si>
    <t>มีธุรกิจ</t>
  </si>
  <si>
    <t>ทำใบราคาเสนอแพค</t>
  </si>
  <si>
    <t>ส่งข้อมูลแพคเกจ</t>
  </si>
  <si>
    <t>สนใจม่าน)</t>
  </si>
  <si>
    <t>เงินสด</t>
  </si>
  <si>
    <t>พี่ OPA แนะนำมาให้ติดต่อกลับหาลูกค้าเพื่อทำใบเสนอราคา</t>
  </si>
  <si>
    <t>สรุปงานเฟอร์ เหลือนัดช่างแอร์แก้</t>
  </si>
  <si>
    <t>คุยรายละเอียดงานเฟอร์ ลูกค้าเก่า ซื้อหลายห้อง จะทำห้องเพิ่ม</t>
  </si>
  <si>
    <t>นัดคุยงานบิ้วอินเพิ่มเติม เพื่อทำราคาอีกครั้ง</t>
  </si>
  <si>
    <t>ติดต่อ เพื่อติดตาม ลูกค้า</t>
  </si>
  <si>
    <t xml:space="preserve">12A39 </t>
  </si>
  <si>
    <t xml:space="preserve">จัดพร็อพให้ห้อง </t>
  </si>
  <si>
    <t>12A27</t>
  </si>
  <si>
    <t>ตรวจงานบิ้วอิน</t>
  </si>
  <si>
    <t>นัด เลือกสี ม่าน วลล์</t>
  </si>
  <si>
    <t>นัดเลือกสี ม่าน</t>
  </si>
  <si>
    <t>ศรีอุดม</t>
  </si>
  <si>
    <t xml:space="preserve">คุณดานิฐชา วัธนจิรชากร </t>
  </si>
  <si>
    <t>ยังไม่ทราบ</t>
  </si>
  <si>
    <t>นางสาว สุธิพร หมั่นหาโชค</t>
  </si>
  <si>
    <t>ทำใบเสนอราคาส่งเรียบร้อย</t>
  </si>
  <si>
    <t>ลู๔กค้าให้ติดต่อกลับ</t>
  </si>
  <si>
    <t>เพรชเกษม</t>
  </si>
  <si>
    <t>ติดตาม ลค ยังไม่แจ้งเลขห้อง</t>
  </si>
  <si>
    <t>ติิดต่อกลับคุยรายละเอียดงานออกแบบ</t>
  </si>
  <si>
    <t>ติดต่อกลับ ลูกค้าเพื่อเลือกสินค้า</t>
  </si>
  <si>
    <t>ติดต่อหาลูกค้าเพื่อแจ้งรายการสินค้า เพื่อสรุปเก็บเงิน</t>
  </si>
  <si>
    <t>ติดต่อเสนอแพคเกจ</t>
  </si>
  <si>
    <t>ติดตาม ลค จองแพคเกจ</t>
  </si>
  <si>
    <t>C1209</t>
  </si>
  <si>
    <t>ติดต่อสรุปแพคเกจ ม่านวลล์</t>
  </si>
  <si>
    <t>C1413</t>
  </si>
  <si>
    <t>Opa แจ้ง ลค สนใจงานตกแต่งให้ติดต่อกลับ ยังไม่ทราบเลขห้อง ให้เบอ ติดต่อ และไลน์มา</t>
  </si>
  <si>
    <t>เพชรเกษม</t>
  </si>
  <si>
    <t>ติดต่อกลับหา ลค เพื่อคุยเรื่องงานตกแต่งออกแบบ</t>
  </si>
  <si>
    <t>ศิริราช</t>
  </si>
  <si>
    <t>ลค มางานอีเว้น ต้องการคุยรายละเอียดเพิ่มเติมงานตกแต่ง</t>
  </si>
  <si>
    <t>เช็ครายละเอียดพูกคุยฉากกั้นห้องครัว</t>
  </si>
  <si>
    <t>เกตร</t>
  </si>
  <si>
    <t>ติดตามงานแก้ไข</t>
  </si>
  <si>
    <t>ทำบรีฟแบบ</t>
  </si>
  <si>
    <t>งานคาด งานแก้ วันเจ้างาน นัดแก้ไขและวัดเฟอร์ซ้ำา</t>
  </si>
  <si>
    <t>เก็บรับชำระงวดสุดท้ายพร้อมทำใบส่งมอบ</t>
  </si>
  <si>
    <t>ศิริิราช</t>
  </si>
  <si>
    <t>ทำบรีีฟเพิ่ม</t>
  </si>
  <si>
    <t>กำลังติดตาม</t>
  </si>
  <si>
    <t>คุยรายละเอียดงานตกแต่ง</t>
  </si>
  <si>
    <t>ติดตามลูกค้า เพื่อเสนอแพคเกจ</t>
  </si>
  <si>
    <t xml:space="preserve">ศิริราช </t>
  </si>
  <si>
    <t>สนใจคุยงานออกแบบ</t>
  </si>
  <si>
    <t>ดูงานบิ้วอินแพคเกจ</t>
  </si>
  <si>
    <t>สนใจงานห้องตัวอย่าง</t>
  </si>
  <si>
    <t>คุยงานออกแบบ เพื่อทำแบบ</t>
  </si>
  <si>
    <t>ทำส่งมอบ</t>
  </si>
  <si>
    <t>ติดต่อ คุยรายละเอียดเสนอแพคเกจ</t>
  </si>
  <si>
    <t>ติดตามเลือกสินค้า</t>
  </si>
  <si>
    <t>ติดตาม ใบส่งมอบงาน</t>
  </si>
  <si>
    <t>ติดตามใบส่งมอบงาน</t>
  </si>
  <si>
    <t>ติดตามอัพเดตแบบติดตั้ง</t>
  </si>
  <si>
    <t>ลูกค้าซื้อเพิ่ม สรุปรายการและค่าใช้จ่าย</t>
  </si>
  <si>
    <t>สรุปรายการเก็บงวดชำระ</t>
  </si>
  <si>
    <t>แพคเฟอร์ มาตรฐาน</t>
  </si>
  <si>
    <t>ติดตาม เพื่อให้จองงานออกแบบ</t>
  </si>
  <si>
    <t>ทำใบราคาอัพเดต ลค โอนห้องสิ้นเดือน</t>
  </si>
  <si>
    <t>06-07/06/2026</t>
  </si>
  <si>
    <t>วัดพื้นที่ ซ้ำ แบบเสร็จแล้ว เพื่อถอดแบบทำใบราคา</t>
  </si>
  <si>
    <t>เสนอ แพคเกจงานออกแบบ</t>
  </si>
  <si>
    <t>ติดตามส่งมอบงาน</t>
  </si>
  <si>
    <t>บางขุน นนท์</t>
  </si>
  <si>
    <t>ติดตามส่งมอบงาน พร้อมเก็บชำระงวดสุดท้าย</t>
  </si>
  <si>
    <t>ติดตามแผนงานติดตั้ง</t>
  </si>
  <si>
    <t>ทำเมลของานออกแบบ</t>
  </si>
  <si>
    <t>ทำเอกสารใบราคาเพื่อ ขอราคาทางทีม QS</t>
  </si>
  <si>
    <t>ลูกค้าติดตามวันจิดจั้ง ไม่สามารถแจ้ง คำตอบให้ลูกค้าได้ ทราบแค่ ช่วง ปลายเดือน</t>
  </si>
  <si>
    <t>คุยข้อมูล งานออกแบบ ลูกค้าเลือกสีม่านวลล์แล้ว รอส่งเรฟ เพื่อทำแบบ</t>
  </si>
  <si>
    <t>ส่งเมลขอเปิด PO/PR ติิดตามวันติดตั้งม่าน</t>
  </si>
  <si>
    <t>ทำเอกสารส่งมอบงาน</t>
  </si>
  <si>
    <t>ติดตาม วันติดตั้งเฟอร์</t>
  </si>
  <si>
    <t>ทำบรีฟ</t>
  </si>
  <si>
    <t>คุยรายละเอียดสรุปแก้ไขแบบ บางส่วน</t>
  </si>
  <si>
    <t>ติดต่อเพื่อสรุปรายการสั่งซื้อ</t>
  </si>
  <si>
    <t>ติดต่อสอบถามเพิ่มเติม</t>
  </si>
  <si>
    <t>ทำเอกสารคืนเงิน ลูกค้ายกเลิกซื้อคอนโด</t>
  </si>
  <si>
    <t>ติดตามลูกค้าสรุปรายการ</t>
  </si>
  <si>
    <t xml:space="preserve">Design </t>
  </si>
  <si>
    <t>ทำส่งมอบงานออกแบบ</t>
  </si>
  <si>
    <t>ติดตาม งวดสุดท้าย</t>
  </si>
  <si>
    <t>ติดตามงวดสุดท้าย</t>
  </si>
  <si>
    <t>📊Weekly Report📊  ลูกค้าใหม่ที่ยังไม่จอง 📱  ลูกค้าใน Backlog  📱งานอื่นๆที่ทำอยู่  💻</t>
  </si>
  <si>
    <r>
      <rPr>
        <rFont val="Arial"/>
        <b/>
        <color rgb="FF000000"/>
        <sz val="9.0"/>
      </rPr>
      <t>LEAD ใหม่ วันนี้</t>
    </r>
    <r>
      <rPr>
        <rFont val="Arial"/>
        <b/>
        <color rgb="FFFF0000"/>
        <sz val="9.0"/>
      </rPr>
      <t xml:space="preserve"> </t>
    </r>
    <r>
      <rPr>
        <rFont val="Arial"/>
        <b/>
        <color rgb="FF0000FF"/>
        <sz val="9.0"/>
      </rPr>
      <t>(ราย)</t>
    </r>
  </si>
  <si>
    <r>
      <rPr>
        <rFont val="Arial"/>
        <b/>
        <color rgb="FF000000"/>
        <sz val="9.0"/>
      </rPr>
      <t>ยอดขายใหม่วันนี้</t>
    </r>
    <r>
      <rPr>
        <rFont val="Arial"/>
        <b/>
        <color rgb="FFFF0000"/>
        <sz val="9.0"/>
      </rPr>
      <t xml:space="preserve"> </t>
    </r>
    <r>
      <rPr>
        <rFont val="Arial"/>
        <b/>
        <color rgb="FF0000FF"/>
        <sz val="9.0"/>
      </rPr>
      <t xml:space="preserve">(ราย)       </t>
    </r>
    <r>
      <rPr>
        <rFont val="Arial"/>
        <b/>
        <color rgb="FFFF0000"/>
        <sz val="9.0"/>
      </rPr>
      <t xml:space="preserve"> </t>
    </r>
  </si>
  <si>
    <r>
      <rPr>
        <rFont val="Arial"/>
        <b/>
        <color rgb="FF000000"/>
        <sz val="9.0"/>
      </rPr>
      <t>มูลค่าแพ็คเกจที่จองวันนี้</t>
    </r>
    <r>
      <rPr>
        <rFont val="Arial"/>
        <b/>
        <color rgb="FFFF0000"/>
        <sz val="9.0"/>
      </rPr>
      <t xml:space="preserve"> (บาท)</t>
    </r>
  </si>
  <si>
    <r>
      <rPr>
        <rFont val="Arial"/>
        <b/>
        <color rgb="FF000000"/>
        <sz val="9.0"/>
      </rPr>
      <t xml:space="preserve">จำนวนเงินจองมัดจำ วันนี้ </t>
    </r>
    <r>
      <rPr>
        <rFont val="Arial"/>
        <b/>
        <color rgb="FF38761D"/>
        <sz val="9.0"/>
      </rPr>
      <t>(บาท)</t>
    </r>
  </si>
  <si>
    <r>
      <rPr>
        <rFont val="Arial"/>
        <b/>
        <color rgb="FF000000"/>
        <sz val="9.0"/>
      </rPr>
      <t xml:space="preserve">ยอดชำระ 50/100% ก่อนตกแต่ง วันนี้ </t>
    </r>
    <r>
      <rPr>
        <rFont val="Arial"/>
        <b/>
        <color rgb="FFFF0000"/>
        <sz val="9.0"/>
      </rPr>
      <t xml:space="preserve"> </t>
    </r>
    <r>
      <rPr>
        <rFont val="Arial"/>
        <b/>
        <color rgb="FF0000FF"/>
        <sz val="9.0"/>
      </rPr>
      <t>(ราย)</t>
    </r>
  </si>
  <si>
    <r>
      <rPr>
        <rFont val="Arial"/>
        <b/>
        <color rgb="FF000000"/>
        <sz val="9.0"/>
      </rPr>
      <t>ยอดชำระ 50/100% ก่อนตกแต่ง วันนี้</t>
    </r>
    <r>
      <rPr>
        <rFont val="Arial"/>
        <b/>
        <color rgb="FFFF0000"/>
        <sz val="9.0"/>
      </rPr>
      <t xml:space="preserve"> (บาท)</t>
    </r>
  </si>
  <si>
    <t>A329</t>
  </si>
  <si>
    <t>คุณพัชชา เชื้อดวงผูย</t>
  </si>
  <si>
    <t>Curtain, wallcovering</t>
  </si>
  <si>
    <t>In Progress</t>
  </si>
  <si>
    <t>ลูกค้าใน Backlog</t>
  </si>
  <si>
    <t>เปิด PR/PO นัด Sup. เข้าติดตั้งต้นเมษายน</t>
  </si>
  <si>
    <t>A427</t>
  </si>
  <si>
    <t>คุณวิทยา จิตรแก้ว</t>
  </si>
  <si>
    <t>รอตรวจรับห้อง</t>
  </si>
  <si>
    <t>B729</t>
  </si>
  <si>
    <t>คุณศศิธร กุลวงศ์</t>
  </si>
  <si>
    <t>A217</t>
  </si>
  <si>
    <t>คุณระพีพงศ์ บุ่งศรี</t>
  </si>
  <si>
    <t>คุณพิลาวรรณ สาราษฎร์</t>
  </si>
  <si>
    <t>A216</t>
  </si>
  <si>
    <t>คุณตุลาณี เชาว์ประจักษ์</t>
  </si>
  <si>
    <t>คุณดวงพร สมสวย</t>
  </si>
  <si>
    <t>คุณพิพัธน์ เรืองแสง</t>
  </si>
  <si>
    <t>B505</t>
  </si>
  <si>
    <t>คุณวิลัยพร ชัยเจริญ</t>
  </si>
  <si>
    <t>อยู่ในระหว่าง Brief กับ Designer / ส่งเมล 03/04/26</t>
  </si>
  <si>
    <t>คุณกัญญาณัฐ โคโตศรี</t>
  </si>
  <si>
    <t>Loose furniture, Built-in</t>
  </si>
  <si>
    <t>ส่ง QR รอชำระ</t>
  </si>
  <si>
    <t>Origin Phahol 57</t>
  </si>
  <si>
    <t>Completed รอส่งมอบ</t>
  </si>
  <si>
    <t>B511</t>
  </si>
  <si>
    <t>คุณชิติพัทธ์ จงสถาพรพงศ์</t>
  </si>
  <si>
    <t>กำลังดำเนินการเปิด PR/PO</t>
  </si>
  <si>
    <t>B210</t>
  </si>
  <si>
    <t>คุณสุกัญญา เด่นกองพล</t>
  </si>
  <si>
    <t>D Condo Campus Khonkaen</t>
  </si>
  <si>
    <t xml:space="preserve"> คุณสุธาทิพย์ หรเพลิด</t>
  </si>
  <si>
    <t>งานตกแต่งโครงนอก 989/391 ชั้น 5 อาคาร B</t>
  </si>
  <si>
    <t>B609</t>
  </si>
  <si>
    <t>Close</t>
  </si>
  <si>
    <t xml:space="preserve">ช่างเข้าวัดพื้นที่ 04/04/26 ติด Backsplash </t>
  </si>
  <si>
    <t>ติดตั้งม่าน 04/04/26</t>
  </si>
  <si>
    <t>A506</t>
  </si>
  <si>
    <t>คุณออ</t>
  </si>
  <si>
    <t>ส่ง QT &amp; Package</t>
  </si>
  <si>
    <t>ลูกค้าใหม่ยังไม่จอง</t>
  </si>
  <si>
    <t>กำลัังรอสรุปเรื่องวัสดุ</t>
  </si>
  <si>
    <t>B825</t>
  </si>
  <si>
    <t>คุณธีรวัฒน์</t>
  </si>
  <si>
    <t>Built-in, Curtain, wallcovering</t>
  </si>
  <si>
    <t>อยูู่่ในระหว่างคุย</t>
  </si>
  <si>
    <t>1703/26</t>
  </si>
  <si>
    <t>A529</t>
  </si>
  <si>
    <t>คุณกรุง</t>
  </si>
  <si>
    <t>Curtain, wallcovering, Built-in</t>
  </si>
  <si>
    <t>B222</t>
  </si>
  <si>
    <t>สุวิมล พรหมชัยนันท์</t>
  </si>
  <si>
    <t xml:space="preserve"> ต้องการบานปิดตู้เสื้อผ้า / ไม่รับทำแจ้งแล้ว</t>
  </si>
  <si>
    <t>A832</t>
  </si>
  <si>
    <t>อ้อมทิพย์ ศรีจันทะ</t>
  </si>
  <si>
    <t>สนใจตกแต่งห้อง ขอคุยรายละเอียดเพิ่มเติม</t>
  </si>
  <si>
    <t>อัพเดทรูปหน้างาน/ติดวอลล์ที่เหลือปลาบสงกรานต์</t>
  </si>
  <si>
    <t>ช่างเข้าวัดพื้นที่ติดตั้ง Backsplash ชาดำ</t>
  </si>
  <si>
    <t>RTM</t>
  </si>
  <si>
    <t>แจ้งลูกค้าเข้าวัดหน้างานแล้ว จะนัดติดตั้งอีกที ถ้าเร็วก่อนสงกรานต์หรือหลัง</t>
  </si>
  <si>
    <t>ลูกค้าขอนัดติดตั้งก่อนสงกรานต์ แจ้งทาง  QC ประสานงาน</t>
  </si>
  <si>
    <t>A214</t>
  </si>
  <si>
    <t>โทรสอบถามเรื่องการเข้าตกแต่ง / จะรับห้องสัปดาห์หน้า พร้อมตกแต่ง</t>
  </si>
  <si>
    <t>สอบถามเรื่องจะขึ้นไปขอนแก่นอีกมั้ย / ส่งวัสดุให้เลือก</t>
  </si>
  <si>
    <t>หา Rev  ให้ลูกค้า</t>
  </si>
  <si>
    <t>แจ้ง QC ติดตามงานม่านให้เข้าวันเสาร์ 11/04/26</t>
  </si>
  <si>
    <t>แนะนำ</t>
  </si>
  <si>
    <t>A507</t>
  </si>
  <si>
    <t>คุณพิมลพรรณ สีสิงห์</t>
  </si>
  <si>
    <t>ส่ง File วอลล์เปเปอร์ให้ลูกค้าเลือก / รอสรุปวัสดุ</t>
  </si>
  <si>
    <t>A702-A703</t>
  </si>
  <si>
    <t>คุณทิรา</t>
  </si>
  <si>
    <t>ทักสอบถามเพิ่มเติมเรื่อง Package ที่ส่งให้</t>
  </si>
  <si>
    <t>Built-in, Loose furniture</t>
  </si>
  <si>
    <t>คุยเรื่องการเข้าตกแต่ง/เสร็จช่วงไหน กำหนดต้องเสร็จ พ.ค.</t>
  </si>
  <si>
    <t>A825</t>
  </si>
  <si>
    <t>ส่ง Package ห้องตัวอย่าง เลือกทำบางรายการ มีงบ 100,000 บ.</t>
  </si>
  <si>
    <t>A413</t>
  </si>
  <si>
    <t>สมหญิง สมทรัพย์สิน</t>
  </si>
  <si>
    <t>สนใจติดวอลล์ เเละตกเเต่งภายใน</t>
  </si>
  <si>
    <t>B534</t>
  </si>
  <si>
    <t>สุกันยา นาตาล</t>
  </si>
  <si>
    <t xml:space="preserve"> เเละตกเเต่งภายใน</t>
  </si>
  <si>
    <t>B811</t>
  </si>
  <si>
    <t>คุณจันทนา</t>
  </si>
  <si>
    <t>สนใจแต่งตามห้องตัวอย่าง</t>
  </si>
  <si>
    <t>ธีรวัฒน์ มณีวัฒน์</t>
  </si>
  <si>
    <t>ติดตามต่อ สนใจบางรายการ</t>
  </si>
  <si>
    <t>หาข้อมูลที่นอนที่ดีกว่าใน Package ให้ลูกค้า</t>
  </si>
  <si>
    <t>B710-13</t>
  </si>
  <si>
    <t>คุณ เมธา รักแก้ว</t>
  </si>
  <si>
    <t>13/04/26 Holidy</t>
  </si>
  <si>
    <t>14/04/26 Holidy</t>
  </si>
  <si>
    <t>15/04/26 Holidy</t>
  </si>
  <si>
    <t>16/04/26 Holidy</t>
  </si>
  <si>
    <t>A702</t>
  </si>
  <si>
    <t>ลูกค้าสนใจให้ส่งราคาตามที่ส่ง Line มา</t>
  </si>
  <si>
    <t>A703</t>
  </si>
  <si>
    <t>17/04/26 Holidy</t>
  </si>
  <si>
    <t>สรุป Package กำลังจะจอง</t>
  </si>
  <si>
    <t>A624</t>
  </si>
  <si>
    <t>คุณพิชิต</t>
  </si>
  <si>
    <t>คุณเสาวลักษณ์ พันธ์เรืองวงศ์</t>
  </si>
  <si>
    <t>ลูกค้าจองสิทธิ์</t>
  </si>
  <si>
    <t>อาจจะเปลี่ยนเป็นงานม่านอย่างเดียว</t>
  </si>
  <si>
    <t>คุณปวีณา อมรรัตนกุล</t>
  </si>
  <si>
    <t>ขอตรวจห้องก่อนแล้วจะแจ้งกลับ</t>
  </si>
  <si>
    <t>คุณเจตนา เจียมพฤกษ์วัฒนา</t>
  </si>
  <si>
    <t>กำลังเปรียบกับอีกเจ้า</t>
  </si>
  <si>
    <t>คุณอนงค์ ลีละเศรษฐกุล</t>
  </si>
  <si>
    <t>รอชำระ 50%</t>
  </si>
  <si>
    <t xml:space="preserve">SO Origin Phahol 69 </t>
  </si>
  <si>
    <t>คุณเมยวดี ศรีดี</t>
  </si>
  <si>
    <t>ติดตามเรื่องติดตั้งม่าน</t>
  </si>
  <si>
    <t>Curtain, Built-in</t>
  </si>
  <si>
    <t>ชำระ 50% ติดตามงานต่อ</t>
  </si>
  <si>
    <t>สถานะลูกค้า</t>
  </si>
  <si>
    <t>อยู่ระหว่างดูราคา</t>
  </si>
  <si>
    <t>Kampus Khonkaen</t>
  </si>
  <si>
    <t>คุณชัยณรงค์</t>
  </si>
  <si>
    <t>วันนี้ส่งใบเสนอราคา</t>
  </si>
  <si>
    <t>พิลาวรรณ</t>
  </si>
  <si>
    <t>นัดส่งลามิเนตให้เลือกก่อนติดตั้ง</t>
  </si>
  <si>
    <t>กนกวรรณ</t>
  </si>
  <si>
    <t>ส่งลามิเนตให้เลือก เพื่อ CF</t>
  </si>
  <si>
    <t>SO Origin Phromphong (Park24)</t>
  </si>
  <si>
    <t>คุณดีมาก</t>
  </si>
  <si>
    <t>Revise ราคาใหม่</t>
  </si>
  <si>
    <t>B506</t>
  </si>
  <si>
    <t>คุุณมนัสนันท์</t>
  </si>
  <si>
    <t>Loose furniture, Curtain, Design</t>
  </si>
  <si>
    <t>อยู่ในระหว่างสอบถาม</t>
  </si>
  <si>
    <t>Origin Kampus Khonkaen</t>
  </si>
  <si>
    <t>โทรแนะนำเรื่องวัสดุกรุผนัง</t>
  </si>
  <si>
    <t>B302</t>
  </si>
  <si>
    <t>ทักไลน์ OA แจ้ง Summer Specail Promotion Voucher 3,000 บ. เพื่อให้ลูกค้าสนใจ / ไม่ตอบรับ</t>
  </si>
  <si>
    <t>A305</t>
  </si>
  <si>
    <t>คุณโบว์</t>
  </si>
  <si>
    <t>ภีรดา ตรันเจริญ</t>
  </si>
  <si>
    <t>แบม</t>
  </si>
  <si>
    <t>A604</t>
  </si>
  <si>
    <t>B632</t>
  </si>
  <si>
    <t>A829</t>
  </si>
  <si>
    <r>
      <rPr>
        <rFont val="Roboto"/>
        <color theme="1"/>
        <sz val="10.0"/>
      </rPr>
      <t xml:space="preserve">ทักไลน์ OA แจ้ง Summer Specail Promotion Voucher 3,000 บ. เพื่อให้ลูกค้าสนใจ / </t>
    </r>
    <r>
      <rPr>
        <rFont val="Roboto"/>
        <color rgb="FFFF0000"/>
        <sz val="10.0"/>
      </rPr>
      <t>ตอบรับ</t>
    </r>
  </si>
  <si>
    <t>B421</t>
  </si>
  <si>
    <t>A525</t>
  </si>
  <si>
    <t>B807</t>
  </si>
  <si>
    <t>A310</t>
  </si>
  <si>
    <t>A208</t>
  </si>
  <si>
    <t>B719</t>
  </si>
  <si>
    <t>A608</t>
  </si>
  <si>
    <t>A/B429</t>
  </si>
  <si>
    <t>B605</t>
  </si>
  <si>
    <t>A412</t>
  </si>
  <si>
    <t>B307</t>
  </si>
  <si>
    <t>A402</t>
  </si>
  <si>
    <t>B225</t>
  </si>
  <si>
    <t>A509</t>
  </si>
  <si>
    <t>B525</t>
  </si>
  <si>
    <t>A428</t>
  </si>
  <si>
    <t>A706</t>
  </si>
  <si>
    <t>ประภัสสร จังอินทร์</t>
  </si>
  <si>
    <t>801555148 / ตกแต่งเข้าอยู่แล้ว</t>
  </si>
  <si>
    <t>A209</t>
  </si>
  <si>
    <t>ดลฤทธิ์ กลิ่นชิด</t>
  </si>
  <si>
    <t>622850931 / ไม่สะดวกคุย-ติดต่อกลับภายหลัง</t>
  </si>
  <si>
    <t>ไพรินทร์ พงษ์มี</t>
  </si>
  <si>
    <t>814368294 / ปิดเครื่อง</t>
  </si>
  <si>
    <t>A230</t>
  </si>
  <si>
    <t>อรรัมภา เสนานาญ</t>
  </si>
  <si>
    <t>865144269 / สนใจงานบิ้วอิน Follow ต่อ</t>
  </si>
  <si>
    <t>A301</t>
  </si>
  <si>
    <t>ฐาณัชชา จิราภิญโญภัค</t>
  </si>
  <si>
    <t>992185695 / ตกแต่งเข้าอยู่แล้ว</t>
  </si>
  <si>
    <t>A306</t>
  </si>
  <si>
    <t>ชูชาติ สอดศรี</t>
  </si>
  <si>
    <t>911302899 / ตกแต่งเข้าอยู่แล้ว</t>
  </si>
  <si>
    <t>A307</t>
  </si>
  <si>
    <t>ชัยวัฒน์ แสงสุรินทร์</t>
  </si>
  <si>
    <t xml:space="preserve">0863823742 / ตกแต่งเข้าอยู่แล้ว
</t>
  </si>
  <si>
    <t>มัณฑนา เหมะสถล</t>
  </si>
  <si>
    <t>0827749520 / ตกแต่งเข้าอยู่แล้ว</t>
  </si>
  <si>
    <t>วิลาวัลย์ ลมุลชื่น</t>
  </si>
  <si>
    <t>0898286938 / ตกแต่งเข้าอยู่แล้ว</t>
  </si>
  <si>
    <t>หทัยชนก สถาผล</t>
  </si>
  <si>
    <t>0882289541 /  ตกแต่งเข้าอยู่แล้ว</t>
  </si>
  <si>
    <t>A315</t>
  </si>
  <si>
    <t>เนติภูมิ แก้วมณฑา</t>
  </si>
  <si>
    <t>0991301036 / ตกแต่งเข้าอยู่แล้ว</t>
  </si>
  <si>
    <t>A318</t>
  </si>
  <si>
    <t>ศศิธร แก้วกีบทอง</t>
  </si>
  <si>
    <t>801234766 / ปิดเครื่อง</t>
  </si>
  <si>
    <t>A319</t>
  </si>
  <si>
    <t>ณัฐชนน งามเขียว</t>
  </si>
  <si>
    <t>ลููกค้าไม่ซื้อแล้ว</t>
  </si>
  <si>
    <t>923936289 / ตกแต่งเข้าอยู่แล้ว</t>
  </si>
  <si>
    <t>A320</t>
  </si>
  <si>
    <t>โอภาส ศรีประมงค์</t>
  </si>
  <si>
    <t>992837846 / ไม่รับสาย</t>
  </si>
  <si>
    <t>A326</t>
  </si>
  <si>
    <t>ธนกานต์ เมธีธาดา</t>
  </si>
  <si>
    <t>850853236 / ตกแต่งเข้าอยู่แล้ว</t>
  </si>
  <si>
    <t>A327</t>
  </si>
  <si>
    <t>นิศารัตน์ ธิเขียว</t>
  </si>
  <si>
    <t>622672077 / ตกแต่งเข้าอยู่แล้ว</t>
  </si>
  <si>
    <t>A331</t>
  </si>
  <si>
    <t>พงศ์อมร วงศ์เฉลิมทานต์</t>
  </si>
  <si>
    <t>842203332 / ไม่รับสาย</t>
  </si>
  <si>
    <t>เพ็ญพิชชา จันต๊ะวงค์</t>
  </si>
  <si>
    <t>925048778 / ตัดสาย</t>
  </si>
  <si>
    <t>A404</t>
  </si>
  <si>
    <t>อักษรา มีช้าง</t>
  </si>
  <si>
    <t>971234727 / ไม่รับสาย</t>
  </si>
  <si>
    <t>A406</t>
  </si>
  <si>
    <t>วรลักขณา ขวัญสู่</t>
  </si>
  <si>
    <t>925492354 / ตกแต่งเข้าอยู่แล้ว</t>
  </si>
  <si>
    <t>A407</t>
  </si>
  <si>
    <t>ภารดี หลาบหนองแสง</t>
  </si>
  <si>
    <t>946151622 / สนในแอดไลน์แล้ว</t>
  </si>
  <si>
    <t>ศุภริช จิณะกับ</t>
  </si>
  <si>
    <t>636529845 / ตกแต่งเข้าอยู่แล้ว</t>
  </si>
  <si>
    <t>ศิวกร อุตรชน</t>
  </si>
  <si>
    <t>643491747 / ตกแต่งเข้าอยู่แล้ว</t>
  </si>
  <si>
    <t>A420</t>
  </si>
  <si>
    <t>ศศิธร อ่อนสวัสดิ์</t>
  </si>
  <si>
    <t>993488144 / ไม่สะดวกคุย ติดต่อใหม่</t>
  </si>
  <si>
    <t>A426</t>
  </si>
  <si>
    <t>นุชธิดา โยคะกุล</t>
  </si>
  <si>
    <t>635166368 / ไม่แต่ง</t>
  </si>
  <si>
    <t>สิริพร เพิ่มมี</t>
  </si>
  <si>
    <t>637414246 /  ตกแต่งเข้าอยู่แล้ว</t>
  </si>
  <si>
    <t>น้ำฝน โตนชัยภูมิ</t>
  </si>
  <si>
    <t>655988898 / ตกแต่งเข้าอยู่แล้ว</t>
  </si>
  <si>
    <t>A429</t>
  </si>
  <si>
    <t>สุดปลายฟ้า แก้วดวงดี</t>
  </si>
  <si>
    <t>969897497 / ตกแต่งเข้าอยู่แล้ว</t>
  </si>
  <si>
    <t>A430</t>
  </si>
  <si>
    <t>สุกฤตา ศรีธรรมยศ</t>
  </si>
  <si>
    <t>945786099 / ปิดเครื่อง</t>
  </si>
  <si>
    <t>ปวีณา วัชรศิลปศาสตร์</t>
  </si>
  <si>
    <t>942714446 / ตกแต่งเข้าอยู่แล้ว</t>
  </si>
  <si>
    <t>A503</t>
  </si>
  <si>
    <t>นงเยาว์ เอียดราช</t>
  </si>
  <si>
    <r>
      <rPr>
        <rFont val="Calibri, sans-serif"/>
        <color rgb="FF000000"/>
        <sz val="11.0"/>
      </rPr>
      <t xml:space="preserve">896798950 / </t>
    </r>
    <r>
      <rPr>
        <rFont val="Calibri, sans-serif"/>
        <color rgb="FFFF0000"/>
        <sz val="11.0"/>
      </rPr>
      <t>รับแล้วยังไม่ได้ตกแต่ง ติดประชุม รอติดต่อกลับ</t>
    </r>
  </si>
  <si>
    <t>A505</t>
  </si>
  <si>
    <t>เมยวดี ศรีดี</t>
  </si>
  <si>
    <t>ลูกค้าตามซื้อเพิ่ม</t>
  </si>
  <si>
    <t>661232233 / สนใจติดม่าน นัดช่างเข้าวัดหน้างาน พุธ 06/05/26</t>
  </si>
  <si>
    <t>สมรักษ์ ผ่องประโยชน์</t>
  </si>
  <si>
    <t>944272916 / ไม่ตกแต่ง</t>
  </si>
  <si>
    <t>พิมลพรรณ สีสิงห์</t>
  </si>
  <si>
    <t>840914198 // ส่งลิงค์ Wall  ให้เลือก คุยต่อใน Line // 344,240 บ.</t>
  </si>
  <si>
    <t>A508</t>
  </si>
  <si>
    <t>พริศรา เอมโกษา</t>
  </si>
  <si>
    <t>819114120 / ตกแต่งเข้าอยู่แล้ว</t>
  </si>
  <si>
    <t>วัฒนา พุฒิชาติ</t>
  </si>
  <si>
    <r>
      <rPr>
        <rFont val="Calibri, sans-serif"/>
        <color rgb="FF0000FF"/>
        <sz val="11.0"/>
      </rPr>
      <t xml:space="preserve">857699898 / </t>
    </r>
    <r>
      <rPr>
        <rFont val="Calibri, sans-serif"/>
        <color rgb="FF0000FF"/>
        <sz val="11.0"/>
      </rPr>
      <t>สนใจเดี๋ยวติดต่อกลับ</t>
    </r>
  </si>
  <si>
    <t>คณิน ทิพยกะลิน</t>
  </si>
  <si>
    <t>930206553 / อยู่แล้วแต่ไม่ตกแต่ง</t>
  </si>
  <si>
    <t>A512</t>
  </si>
  <si>
    <t>สุนทรี มิดดี้</t>
  </si>
  <si>
    <t>829851529 /  ตกแต่งเข้าอยู่แล้ว</t>
  </si>
  <si>
    <t>ภาณี พลสัมฤทธิ์</t>
  </si>
  <si>
    <t>891184919 /  ตกแต่งเข้าอยู่แล้ว</t>
  </si>
  <si>
    <t>พลกฤษณ์ วรสุวิทย์</t>
  </si>
  <si>
    <r>
      <rPr>
        <rFont val="Calibri, sans-serif"/>
        <color rgb="FF000000"/>
        <sz val="11.0"/>
      </rPr>
      <t>837042399 /</t>
    </r>
    <r>
      <rPr>
        <rFont val="Calibri, sans-serif"/>
        <color rgb="FF0000FF"/>
        <sz val="11.0"/>
      </rPr>
      <t xml:space="preserve"> ยังไม่ได้ตกแต่ง เดี๋ยวติดต่อกลับ</t>
    </r>
  </si>
  <si>
    <t>ชาญชญา จิติกิตติโชติ</t>
  </si>
  <si>
    <t>616459514 / ตกแต่งเข้าอยู่แล้ว</t>
  </si>
  <si>
    <t>A528</t>
  </si>
  <si>
    <t>ธนกานต์ พิศนอก</t>
  </si>
  <si>
    <t xml:space="preserve">632989159 / ให้ส่ง Package </t>
  </si>
  <si>
    <t>ธานินทร์ หนูแดง</t>
  </si>
  <si>
    <t>898946045 / ไม่สนใจตกแต่ง</t>
  </si>
  <si>
    <t>A530</t>
  </si>
  <si>
    <t>ปริยฉัตร ชูทรัพย์</t>
  </si>
  <si>
    <t>970522352 / ตกแต่งเข้าอยู่แล้ว</t>
  </si>
  <si>
    <t>A602</t>
  </si>
  <si>
    <t>ชุติกาญจน์ วงศ์เยาว์ฟ้า</t>
  </si>
  <si>
    <t>824224114 / ตกแต่งเข้าอยู่แล้ว</t>
  </si>
  <si>
    <t>A708</t>
  </si>
  <si>
    <t>K Him</t>
  </si>
  <si>
    <t>สนใจ Package ตกแต่ง</t>
  </si>
  <si>
    <t>คุณนิพัทธ์</t>
  </si>
  <si>
    <t>Design</t>
  </si>
  <si>
    <t>ติดตามงานออกแบบส่งให้ลูกค้าไม่เกิน 08/05/26</t>
  </si>
  <si>
    <t>D Condo</t>
  </si>
  <si>
    <t>คุุณเฟิร์ส</t>
  </si>
  <si>
    <t>นัดโทร 11.00 น. 30/04/26</t>
  </si>
  <si>
    <t>ตุลานี</t>
  </si>
  <si>
    <t>โทรแจ้งเปลี่ยนโซฟา โต๊ะกลาง</t>
  </si>
  <si>
    <t>กัญญาณัฐ</t>
  </si>
  <si>
    <t>เอมี่</t>
  </si>
  <si>
    <t>ลูกค้าตามซื้อเพิ่ม, ลูกค้าใน Backlog</t>
  </si>
  <si>
    <t>ส่ง Package ให้ดูมีงบ 1-1.5 แสน // ยอดเสนอราคา 92,160</t>
  </si>
  <si>
    <t>A211</t>
  </si>
  <si>
    <t>คุณปวีณา</t>
  </si>
  <si>
    <t>แจ้งขอเอกสารคืนเงิน</t>
  </si>
  <si>
    <t>A210</t>
  </si>
  <si>
    <t>คุณสุกัญญา</t>
  </si>
  <si>
    <t>B202</t>
  </si>
  <si>
    <t>ณชนกานต์ เตชะอธิก</t>
  </si>
  <si>
    <t xml:space="preserve">ลค ให้ติดต่อวันนี้ส่ง Package  </t>
  </si>
  <si>
    <t>คุณก้อย</t>
  </si>
  <si>
    <t>ติดตามต่อเรื่อง Package 57</t>
  </si>
  <si>
    <t>092-592-8799 / ไม่รับสาย</t>
  </si>
  <si>
    <t xml:space="preserve">086-459-6561 /นัดเลือกวัสดุที่ กทม. วีคหน้า </t>
  </si>
  <si>
    <t>081-876-8411 / ยังไม่ได้ตรวจห้อง-ปล่อยเช่า / กลางเดือนติดต่อใหม่</t>
  </si>
  <si>
    <t>Origin Campus Khonkaen</t>
  </si>
  <si>
    <t>083-207-5048 / คุยต่อในไลน์</t>
  </si>
  <si>
    <t xml:space="preserve">วราลักษณ์ พรพิพัฒนวงษ์ </t>
  </si>
  <si>
    <t>086-774-3386 /คุยต่อในไลน์</t>
  </si>
  <si>
    <t>B231</t>
  </si>
  <si>
    <t>081-546-8900 / รับห้องพรุ่งนี้ รอสรุปแพ็ค 1-2 วัน</t>
  </si>
  <si>
    <t>ศศิธร กุลวงค์</t>
  </si>
  <si>
    <t>097-063-0380 / อยู่ระหว่างแก้ไขห้อง</t>
  </si>
  <si>
    <t>A501</t>
  </si>
  <si>
    <t>คุณศิริพร</t>
  </si>
  <si>
    <t>ลูกค้าเก่าสนใจติดม่านเพิ่ม</t>
  </si>
  <si>
    <t xml:space="preserve">คุยรายละเอียดเรื่อง Built in </t>
  </si>
  <si>
    <t>ติดตามต่อ ลค ยังให้รายละเอียดไม่ครบ</t>
  </si>
  <si>
    <t>Loose furniture, Curtain, wallcovering</t>
  </si>
  <si>
    <t>ให้ลูกค้าสรุปเพื่อเสนอราคา</t>
  </si>
  <si>
    <t>ติิดตามต่อ ลค ได้โปร VC 5000</t>
  </si>
  <si>
    <t>สิริวุฒิ ขาวเกลี้ยง</t>
  </si>
  <si>
    <t>992516559 / ตกแต่งเข้าอยู่แล้ว</t>
  </si>
  <si>
    <t>ธรรมศักดิ์ มุมทอง</t>
  </si>
  <si>
    <t>822984388 / ตกแต่งเข้าอยู่แล้ว</t>
  </si>
  <si>
    <t>เกษรา ช่างเหล็ก</t>
  </si>
  <si>
    <t>951551992 / ปิดเครื่อง</t>
  </si>
  <si>
    <t>อ่อนนุช โปณะทอง</t>
  </si>
  <si>
    <t>991946264 / ตกแต่งเข้าอยู่แล้ว</t>
  </si>
  <si>
    <t>พิมพ์ตะวัน ลิมสัมพันธ์เจริญ</t>
  </si>
  <si>
    <t>953389644 / ตกแต่งเข้าอยู่แล้ว</t>
  </si>
  <si>
    <t>A609</t>
  </si>
  <si>
    <t>ณัฐณิชา บุญทอง</t>
  </si>
  <si>
    <t>630972777 / ตกแต่งเข้าอยู่แล้ว</t>
  </si>
  <si>
    <t>A611</t>
  </si>
  <si>
    <t>จารวี โพธิ์เพ็ชร</t>
  </si>
  <si>
    <t>956021829 / ตกแต่งเข้าอยู่แล้ว</t>
  </si>
  <si>
    <t>A627</t>
  </si>
  <si>
    <t>เจริญศรี บำรุงสุข</t>
  </si>
  <si>
    <t>0843228391 / สนใจ ดำเนินการต่อ พยาบาล</t>
  </si>
  <si>
    <t>A629</t>
  </si>
  <si>
    <t>ประกอบศรี ชูฤกษ์</t>
  </si>
  <si>
    <t>644063959 / ไม่รับสาย</t>
  </si>
  <si>
    <t>ลักษิกา เที่ยงชนะ</t>
  </si>
  <si>
    <t>615588994 /ตกแต่งเข้าอยู่แล้ว</t>
  </si>
  <si>
    <t>ศุภนิดา อุชชิน</t>
  </si>
  <si>
    <t>953061697/ ตกแต่งเข้าอยู่แล้ว</t>
  </si>
  <si>
    <t>รุ่งนภา เอกธวัชกุล</t>
  </si>
  <si>
    <t>959463559 / ตกแต่งเข้าอยู่แล้ว</t>
  </si>
  <si>
    <t>A709</t>
  </si>
  <si>
    <t>สาโรจน์ ตั้งศิริพร</t>
  </si>
  <si>
    <t>828993366 /  ตกแต่งปล่อยเช่าแล้ว</t>
  </si>
  <si>
    <t>A710</t>
  </si>
  <si>
    <t>โกษิต ดิฐภักดีเดช</t>
  </si>
  <si>
    <t>633651524 / ไม่รับสาย</t>
  </si>
  <si>
    <t>ปฏิภาณ สหสินธพ</t>
  </si>
  <si>
    <t>658965995 / ตกแต่งเข้าอยู่แล้ว</t>
  </si>
  <si>
    <t>ฐาพล ชินกรสกุล</t>
  </si>
  <si>
    <t>893374222 / ยังไม่ตกแต่ง แอดไลน์ส่ง Package ให้พิจารณา</t>
  </si>
  <si>
    <t>A718</t>
  </si>
  <si>
    <t>ปิยะณัฐ สามั่น</t>
  </si>
  <si>
    <t>984574223 / ไม่สนใจตกแต่ง</t>
  </si>
  <si>
    <t>A729</t>
  </si>
  <si>
    <t>นันทวัน จรประดิษฐ์</t>
  </si>
  <si>
    <t>923966241 / ตัดสาย</t>
  </si>
  <si>
    <t>A809</t>
  </si>
  <si>
    <t>สิปปวิชญ์ ศรีชัยลา</t>
  </si>
  <si>
    <t>901052719 / สนใจ</t>
  </si>
  <si>
    <t>A820</t>
  </si>
  <si>
    <t>นฤมล สง่าเมือง</t>
  </si>
  <si>
    <t>918876557 / ตกแต่งแล้ว</t>
  </si>
  <si>
    <t>ธิดารัตน์ รัตนาภรณ์</t>
  </si>
  <si>
    <t>852218844 /  ยังไม่ตกแต่ง แอดไลน์ส่ง Package ให้พิจารณา</t>
  </si>
  <si>
    <t>บุศรากร พรมพลเมือง</t>
  </si>
  <si>
    <t>979242626 / เข้าอยู่ตกแต่งแล้ว</t>
  </si>
  <si>
    <t>ปพิชญา ปุ่นเอื้อง</t>
  </si>
  <si>
    <t>947098277 / เข้าอยู่ตกแต่งแล้ว</t>
  </si>
  <si>
    <t>B208</t>
  </si>
  <si>
    <t>เปรมกมล ชูแก้ว</t>
  </si>
  <si>
    <t>972156587 / เข้าอยู่ตกแต่งแล้ว</t>
  </si>
  <si>
    <t>B212</t>
  </si>
  <si>
    <t>นิภา โต๊ะแหมน</t>
  </si>
  <si>
    <t>829167245 / ไม่รับสาย</t>
  </si>
  <si>
    <t>B213</t>
  </si>
  <si>
    <t>นันทนัทธ์ สุบรรณวงศ์</t>
  </si>
  <si>
    <t>800855646 / เข้าอยู่ตกแต่งแล้ว</t>
  </si>
  <si>
    <t>วิทสรุทย์ อินทร์ทรง</t>
  </si>
  <si>
    <t>860237923 / เข้าอยู่ตกแต่งแล้ว</t>
  </si>
  <si>
    <t>Park24</t>
  </si>
  <si>
    <t>คุณฝ้าย</t>
  </si>
  <si>
    <t>งาน EQ /ทักไลน์lส่วนตัวมา ติดต่อกลับแล้ว ให้ดิวไปถ่ายรูป</t>
  </si>
  <si>
    <t>งาน EQ / ติดตามใบเสนอราคา</t>
  </si>
  <si>
    <t>B215</t>
  </si>
  <si>
    <t>ศิริลักษณ์ ภัทรสันติ์</t>
  </si>
  <si>
    <t>824614497 / ยังไม่มีแพลนตกแต่ง</t>
  </si>
  <si>
    <t>B219</t>
  </si>
  <si>
    <t>ปวริศา แจ่มทิม</t>
  </si>
  <si>
    <t>645429563 / เข้าอยู่ตกแต่งแล้ว</t>
  </si>
  <si>
    <t>ชยพล จิตชัยนพคุณ</t>
  </si>
  <si>
    <t>870954876 / เข้าอยู่ตกแต่งแล้ว</t>
  </si>
  <si>
    <t>B224</t>
  </si>
  <si>
    <t>กนกวรรณ เกษร</t>
  </si>
  <si>
    <t>824147463 / เข้าอยู่ตกแต่งแล้ว</t>
  </si>
  <si>
    <t>มาฆะสิณ ลัภโต</t>
  </si>
  <si>
    <t>991461714 / เข้าอยู่ตกแต่งแล้ว</t>
  </si>
  <si>
    <t>B226</t>
  </si>
  <si>
    <t>ธนธรณ์ เผือกวิสุทธิ์</t>
  </si>
  <si>
    <t>868357757 / เข้าอยู่ตกแต่งแล้ว</t>
  </si>
  <si>
    <t>B228</t>
  </si>
  <si>
    <t>นัทธ์ชนัน สุบรรณวงศ์</t>
  </si>
  <si>
    <t>946244247 / เข้าอยู่ตกแต่งแล้ว</t>
  </si>
  <si>
    <t>จณิสตา จุลโพธิ์</t>
  </si>
  <si>
    <t>855423665 / สนใจติด Wall / แอดไลน์ / เสนอ  19,200 บ.</t>
  </si>
  <si>
    <t>ศศิปรียา นามธรรม</t>
  </si>
  <si>
    <t>869899071 / ปิดเครื่อง</t>
  </si>
  <si>
    <t>สุรชัย อินทวารี</t>
  </si>
  <si>
    <t>813630238 / สนใจเดี๋ยวติดต่อกลับ</t>
  </si>
  <si>
    <t>อินทิรา อุ่นเจ้าบ้าน</t>
  </si>
  <si>
    <t>922638919 / ไม่รับสาย</t>
  </si>
  <si>
    <t>กัณฐิกา สาธะปัญญา</t>
  </si>
  <si>
    <t>639050595 / ปิดเครื่อง</t>
  </si>
  <si>
    <t>ภานุพงษ์ วรรณฤดี</t>
  </si>
  <si>
    <t>838567127 / เข้าอยู่ตกแต่งแล้ว</t>
  </si>
  <si>
    <t>B320</t>
  </si>
  <si>
    <t>วรรณสินี สุพรรณรัตน์</t>
  </si>
  <si>
    <t>928891414 / เข้าอยู่ตกแต่งแล้ว</t>
  </si>
  <si>
    <t>สุชาวดี นุ้ยเพชร</t>
  </si>
  <si>
    <t>915249517 / เข้าอยู่ตกแต่งแล้ว</t>
  </si>
  <si>
    <t>B324</t>
  </si>
  <si>
    <t>ราตรี น้อยแน่ง</t>
  </si>
  <si>
    <t>915249517 /</t>
  </si>
  <si>
    <t>B325</t>
  </si>
  <si>
    <t>กัณฐิกา สมมา</t>
  </si>
  <si>
    <t>800858028 /  เบอร์ผิด</t>
  </si>
  <si>
    <t xml:space="preserve">B326
</t>
  </si>
  <si>
    <t>ญาณวรุตน์ สุขสวัสดิ์</t>
  </si>
  <si>
    <t>895525425 /  เข้าอยู่ตกแต่งแล้ว</t>
  </si>
  <si>
    <t>กาญจนวรรณ แซ่หลี</t>
  </si>
  <si>
    <t>869698908 /  เข้าอยู่ตกแต่งแล้ว</t>
  </si>
  <si>
    <t>พรทิพย์ เตชดนัย</t>
  </si>
  <si>
    <t>955955154 / เข้าอยู่ตกแต่งแล้ว</t>
  </si>
  <si>
    <t>สุชาดา อินชูใจ</t>
  </si>
  <si>
    <t>800572001 / ไม่รับสาย</t>
  </si>
  <si>
    <t>บังอร ดีพิจารณ์</t>
  </si>
  <si>
    <t>818209378 / ตัดสาย</t>
  </si>
  <si>
    <t>อัฐมณี อินดี</t>
  </si>
  <si>
    <t>861902726 / เข้าอยู่ตกแต่งแล้ว</t>
  </si>
  <si>
    <t>จีราพร ป่าหวาย</t>
  </si>
  <si>
    <t>949039726 / ไม่สนใจ</t>
  </si>
  <si>
    <t>ภัสรวดี จันทรีเล็ก</t>
  </si>
  <si>
    <t>819639893 /  เข้าอยู่ตกแต่งแล้ว</t>
  </si>
  <si>
    <t>B407</t>
  </si>
  <si>
    <t>เวธินี พฤฒิวิจิตรา</t>
  </si>
  <si>
    <t>946823565 /  เข้าอยู่ตกแต่งแล้ว</t>
  </si>
  <si>
    <t>B419</t>
  </si>
  <si>
    <t>ศรสวรรค์ มงคลการ</t>
  </si>
  <si>
    <t>945392595 /  เข้าอยู่ตกแต่งแล้ว</t>
  </si>
  <si>
    <t>ศศิประภา รุกิจเจริญ</t>
  </si>
  <si>
    <t>852129426 / สนใจ ส่ง ID ให้แล้ว</t>
  </si>
  <si>
    <t>ชยุตม์ โคตรพงษ์</t>
  </si>
  <si>
    <t>943109400 / ไม่รับสาย</t>
  </si>
  <si>
    <t xml:space="preserve">อำพล เรืองนุ่ม
</t>
  </si>
  <si>
    <t>0842178931 /  เข้าอยู่ตกแต่งแล้ว</t>
  </si>
  <si>
    <t>B503</t>
  </si>
  <si>
    <t>นุชจนีย์ อินทรัตน์</t>
  </si>
  <si>
    <t>846324616 / ไม่ตกแต่ง</t>
  </si>
  <si>
    <t>อำพล เรืองนุ่ม</t>
  </si>
  <si>
    <t>842178931 / ไม่รับสาย</t>
  </si>
  <si>
    <t>B509</t>
  </si>
  <si>
    <t>ศุภญา จำเริญกนกกุล</t>
  </si>
  <si>
    <t>947915159 / เข้าอยู่ตกแต่งแล้ว</t>
  </si>
  <si>
    <t>ชิติพัทธ์ จงสถาพรพงศ์</t>
  </si>
  <si>
    <t>917476938 / ไม่รับสาย</t>
  </si>
  <si>
    <t>ชนกานต์ สมบัติศิริ</t>
  </si>
  <si>
    <t>989416490 / ไม่รับสาย</t>
  </si>
  <si>
    <t>B520</t>
  </si>
  <si>
    <t>สุภัสสรา ศิริธารากิตตินนท์</t>
  </si>
  <si>
    <t>851266742 / เข้าอยู่ตกแต่งแล้ว</t>
  </si>
  <si>
    <t>B521</t>
  </si>
  <si>
    <t>ลักษณา กิมิฬาร์</t>
  </si>
  <si>
    <t>932284455 / แอดไลน์แล้ว สนใจ</t>
  </si>
  <si>
    <t>B523</t>
  </si>
  <si>
    <t>ดวงกมล ผลชล</t>
  </si>
  <si>
    <t>951658478 / เข้าอยู่ตกแต่งแล้ว</t>
  </si>
  <si>
    <t>อัจฉรีย์ จังอินทร์</t>
  </si>
  <si>
    <t>642979646 / เข้าอยู่ตกแต่งแล้ว</t>
  </si>
  <si>
    <t>นัทธมน เกิดปั้น</t>
  </si>
  <si>
    <t>804092414 / ตัดสาย</t>
  </si>
  <si>
    <t>GEOFFREY LYLE BEST</t>
  </si>
  <si>
    <t>966350641 /</t>
  </si>
  <si>
    <t>B532</t>
  </si>
  <si>
    <t>สุชาดา กรุงแก้ว</t>
  </si>
  <si>
    <t>801416169 / เข้าอยู่ตกแต่งแล้ว</t>
  </si>
  <si>
    <t>987452498 /  เข้าอยู่ตกแต่งแล้ว</t>
  </si>
  <si>
    <t>B602</t>
  </si>
  <si>
    <t>เทวิกา อัมพรรัตน์</t>
  </si>
  <si>
    <t>653944553 /  เข้าอยู่ตกแต่งแล้ว</t>
  </si>
  <si>
    <t>ไรวินท์ จิตรีเที่ยง</t>
  </si>
  <si>
    <t>871022926 / ไม่รับสาย</t>
  </si>
  <si>
    <t>ธนกร กิตติธนนพร</t>
  </si>
  <si>
    <t>910732604 / ไม่รับสาย</t>
  </si>
  <si>
    <t>อ้อมทิพย์</t>
  </si>
  <si>
    <t>คุยสรุปม่านทึบ/โปร่ง</t>
  </si>
  <si>
    <t>สรุปแพ็คใหม่</t>
  </si>
  <si>
    <t>B607</t>
  </si>
  <si>
    <t>สุกานดา กันยายน</t>
  </si>
  <si>
    <t>874438940 /  เข้าอยู่ตกแต่งแล้ว</t>
  </si>
  <si>
    <t>B608</t>
  </si>
  <si>
    <t>นภัชชา ดีพลงาม</t>
  </si>
  <si>
    <t>966459982 / เข้าอยู่ตกแต่งแล้ว</t>
  </si>
  <si>
    <t>จตุพงศ์ ศรีพงษ์พันธุ์กุล</t>
  </si>
  <si>
    <t>876283549 / เข้าอยู่ตกแต่งแล้ว</t>
  </si>
  <si>
    <t>B610</t>
  </si>
  <si>
    <t>อภิชาต เกิดมงคล</t>
  </si>
  <si>
    <t>816241566 / ไม่รับสาย</t>
  </si>
  <si>
    <t>กานต์ธิดา ธนัทพุฒินันท์</t>
  </si>
  <si>
    <t>940575696 / เข้าอยู่ตกแต่งแล้ว</t>
  </si>
  <si>
    <t>พีรณัฐ มงคลรัตนาสิทธิ์</t>
  </si>
  <si>
    <t>830766318 / เข้าอยู่ตกแต่งแล้ว</t>
  </si>
  <si>
    <t>ณภัทร สัตตธารา</t>
  </si>
  <si>
    <t>827669261 / เข้าอยู่ตกแต่งแล้ว</t>
  </si>
  <si>
    <t>B627</t>
  </si>
  <si>
    <t>ศุวลักษณ์ แก้วนวล</t>
  </si>
  <si>
    <t>882237424 /เข้าอยู่ตกแต่งแล้ว</t>
  </si>
  <si>
    <t>B628</t>
  </si>
  <si>
    <t>สุทธาธัชพ์ บงกชจิตตา</t>
  </si>
  <si>
    <t>853644446 / เข้าอยู่ตกแต่งแล้ว</t>
  </si>
  <si>
    <t>B630</t>
  </si>
  <si>
    <t>ภัฎฎารา นครภักดี</t>
  </si>
  <si>
    <t>850039704 / ปิดเครื่อง</t>
  </si>
  <si>
    <t>ฐิติพร ณ มหาไชย</t>
  </si>
  <si>
    <t>821463546 / เข้าอยู่ตกแต่งแล้ว</t>
  </si>
  <si>
    <t>B633</t>
  </si>
  <si>
    <t>ณรงค์ฤทธิ์ คำแสนราช</t>
  </si>
  <si>
    <t>938985394 / เข้าอยู่ตกแต่งแล้ว</t>
  </si>
  <si>
    <t>ณัฐพงศ์ วสุรักษ์ไพบูลย์</t>
  </si>
  <si>
    <t>917254549 / ไม่รับสาย</t>
  </si>
  <si>
    <t>รัชญา นาวิกนิเวท</t>
  </si>
  <si>
    <t>843624531 / เข้าอยู่ตกแต่งแล้ว</t>
  </si>
  <si>
    <t>สุพิชญา อุดมสินค้า</t>
  </si>
  <si>
    <t>970750659 / เข้าอยู่ตกแต่งแล้ว</t>
  </si>
  <si>
    <t>คุยเรื่องเปลี่ยนจากงานทาสีเป็นติด Wall</t>
  </si>
  <si>
    <t>ส่งแบบที่ Designer ทำเสร็จแล้ว จากที่ลูกค้า Brief มา</t>
  </si>
  <si>
    <t>ตามใบเสนอราคา</t>
  </si>
  <si>
    <t>ส่่งใบเสนอราคาแล้ว / 108,931.35 บ.</t>
  </si>
  <si>
    <t>แจ้งลูกค้าว่าเล่มม่าน/วอลล์</t>
  </si>
  <si>
    <t>ธันยมัย ถิรวัฒน์สกุล</t>
  </si>
  <si>
    <t>864399613 / เข้าอยู่ตกแต่งแล้ว</t>
  </si>
  <si>
    <t>พันธกานต์ ขาวดอกรัก</t>
  </si>
  <si>
    <t>982287328 / เข้าอยู่ตกแต่งแล้ว</t>
  </si>
  <si>
    <t>B723</t>
  </si>
  <si>
    <t>สมศักดิ์ เพียรไพศาลลิขิต</t>
  </si>
  <si>
    <t>818216449 / เข้าอยู่ตกแต่งแล้ว</t>
  </si>
  <si>
    <t>B727</t>
  </si>
  <si>
    <t>อรณิชา บุญคุ้ม</t>
  </si>
  <si>
    <t>850911188 / เข้าอยู่ตกแต่งแล้ว</t>
  </si>
  <si>
    <t>จินต์จุฑา สถานสถิตย์</t>
  </si>
  <si>
    <t>851898684 / เข้าอยู่ตกแต่งแล้ว</t>
  </si>
  <si>
    <t>B731</t>
  </si>
  <si>
    <t>ชนกันต์ ติยะชัยพานิช</t>
  </si>
  <si>
    <t>988404616 / เข้าอยู่ตกแต่งแล้ว</t>
  </si>
  <si>
    <t>B733</t>
  </si>
  <si>
    <t>938985394 /เข้าอยู่ตกแต่งแล้ว</t>
  </si>
  <si>
    <t>B809</t>
  </si>
  <si>
    <t>โชติกา อยู่ศิริ</t>
  </si>
  <si>
    <t>923359131 / เข้าอยู่ตกแต่งแล้ว</t>
  </si>
  <si>
    <t>B810</t>
  </si>
  <si>
    <t>จิรัฐ อ้นอารี</t>
  </si>
  <si>
    <t>632020600 / เข้าอยู่ตกแต่งแล้ว</t>
  </si>
  <si>
    <t>กิตติมาพร ปิตรัมย์</t>
  </si>
  <si>
    <t>656646299 / เข้าอยู่ตกแต่งแล้ว</t>
  </si>
  <si>
    <t>B829</t>
  </si>
  <si>
    <t>สัญญา รุ่งรังษี</t>
  </si>
  <si>
    <t>968859603 / เข้าอยู่ตกแต่งแล้ว</t>
  </si>
  <si>
    <t>Brixton Pet&amp;Play Phahol 50 Station</t>
  </si>
  <si>
    <t>อุ้ม</t>
  </si>
  <si>
    <t>ส่งใบเสนอราคางานม่าน</t>
  </si>
  <si>
    <t>อภิสิทธิ์ สืบไวย</t>
  </si>
  <si>
    <t>090-026-6199 / ลูกค้ายังไม่ได้ข้อสรุปจากทางโครงการ แต่ถ้าได้ข้อสรุปจะติดต่อกลับมา โดยจะส่ง ID ไปทาง SMS ของลูกค้าก่อน</t>
  </si>
  <si>
    <t>ธัญชนก เจริญวงค์</t>
  </si>
  <si>
    <t>098-105-2446 / ตกแต่งเข้าอยู่แล้ว</t>
  </si>
  <si>
    <t>A218</t>
  </si>
  <si>
    <t>กรรณิการ์ บุตรวงษ์</t>
  </si>
  <si>
    <t>093-469-4692 / ไม่สนใจ</t>
  </si>
  <si>
    <t>A219</t>
  </si>
  <si>
    <t>กิติยากร อันทะชัย</t>
  </si>
  <si>
    <t>082-464-6296 / สนใจ ส่ง ID ให้แอดแล้ว</t>
  </si>
  <si>
    <t>A220</t>
  </si>
  <si>
    <t>ธนัชชา แสนวัง</t>
  </si>
  <si>
    <t>081-184-6760 / ไม่รับสาย</t>
  </si>
  <si>
    <t>A221.</t>
  </si>
  <si>
    <t>081-547-7177 / ตกแต่งแล้ว ปล่อยเช่า</t>
  </si>
  <si>
    <t>A222</t>
  </si>
  <si>
    <t>สิรินันท์ ชาน</t>
  </si>
  <si>
    <t>089-622-8635 / ตกแต่งแล้ว</t>
  </si>
  <si>
    <t>A224</t>
  </si>
  <si>
    <t>ฐิตารีย์ นิธิพัชรวงศ์</t>
  </si>
  <si>
    <t>096-353-5547 / ไม่รับสาย</t>
  </si>
  <si>
    <t>A227</t>
  </si>
  <si>
    <t>วีรวัฒน์ นันทราทิพย์</t>
  </si>
  <si>
    <t>081-975-2161 / ตกแต่งแล้ว / ปล่อยเช่า</t>
  </si>
  <si>
    <t>ตาม 50%  สุดท้าย 10,170 บ.</t>
  </si>
  <si>
    <t>คุุณนิพัทธ์</t>
  </si>
  <si>
    <t>โทรสรุปแบบกั้นโต๊ะแป้งกับลูกค้าก่อนทำ 3D</t>
  </si>
  <si>
    <t>ชำระ 50% แล้ว  ทำส่งมอบ</t>
  </si>
  <si>
    <t>คุณ Him</t>
  </si>
  <si>
    <t>ทำใบเสนอราคา ทำ 3D Turnkey  // QT 10,000 บ.</t>
  </si>
  <si>
    <t>A229</t>
  </si>
  <si>
    <t>ชนาพร พันธะไชย</t>
  </si>
  <si>
    <t>064-094-5956 / ไม่ได้ซื้อห้องแล้ว</t>
  </si>
  <si>
    <t>A234</t>
  </si>
  <si>
    <t>ศักดิ์ชัย จักรแก้ว</t>
  </si>
  <si>
    <t>090-820-2438 / ยังไม่มีแพลนเข้าอยู่ ส่ง ID ให้แอดแล้ว</t>
  </si>
  <si>
    <t>A304</t>
  </si>
  <si>
    <t>วิจิตร วิลัยศิลป์</t>
  </si>
  <si>
    <t>084-210-8985 / เบอร์ยังไม่เปิดใช้บริการ</t>
  </si>
  <si>
    <t>090-026-6199 / ไม่รับสาย</t>
  </si>
  <si>
    <t>กัลยา กองเงิน</t>
  </si>
  <si>
    <t>083-407-6224 / ปิดเครื่อง</t>
  </si>
  <si>
    <t>A314</t>
  </si>
  <si>
    <t>ฑิตยาภรณ์ วิมุตติลาภ</t>
  </si>
  <si>
    <t>089-620-5483 / ปิดเครื่อง</t>
  </si>
  <si>
    <t>A317</t>
  </si>
  <si>
    <t xml:space="preserve"> สุชาวี พันธ์ใหญ่</t>
  </si>
  <si>
    <t>090-951-1255 / ตรวจรอบแรก สนใจ แอดไลน์แล้ว</t>
  </si>
  <si>
    <t xml:space="preserve">เมยวดี </t>
  </si>
  <si>
    <t>สนใจติดม่านเพิ่ม / วัดพื้นที่</t>
  </si>
  <si>
    <t>วรรณฤทัย ศรีหลัก</t>
  </si>
  <si>
    <t>084-510-9987 / ปิดเครื่อง</t>
  </si>
  <si>
    <t>ธีรนุช ศรีกัณหา</t>
  </si>
  <si>
    <t>097-971-5663 / ตกแต่งเข้าอยู่แล้ว</t>
  </si>
  <si>
    <t>A321</t>
  </si>
  <si>
    <t>วิพล รัชตะพงศ์ธร</t>
  </si>
  <si>
    <t>081-871-4936 / ตกแต่งเข้าอยู่แล้ว</t>
  </si>
  <si>
    <t>A322</t>
  </si>
  <si>
    <t>A323</t>
  </si>
  <si>
    <t xml:space="preserve">ศศิธร เทียมชัยบุญทวี
</t>
  </si>
  <si>
    <t>087-217-1117 / ไม่เอาห้องแล้ว</t>
  </si>
  <si>
    <t>A324</t>
  </si>
  <si>
    <t xml:space="preserve">ลลฎา หลักทรัพย์
</t>
  </si>
  <si>
    <t>097-926-6928 / แอดไลน์แล้ว</t>
  </si>
  <si>
    <t xml:space="preserve">ศศิธร เกียงขวา
</t>
  </si>
  <si>
    <t>096-921-6168 / ตกแต่งแล้ว</t>
  </si>
  <si>
    <t>A328</t>
  </si>
  <si>
    <t>นันทิดา จันทพิมพ์</t>
  </si>
  <si>
    <t>0810818569/ตรวจ Df ครั้งที่ 1 แอดไลน์แล้ว</t>
  </si>
  <si>
    <t xml:space="preserve">ณัฐพัฒน์ อุดมพาณิชย์
</t>
  </si>
  <si>
    <t>093-397-0707</t>
  </si>
  <si>
    <t>A332</t>
  </si>
  <si>
    <t xml:space="preserve">วรรณา มณีธรรมวงศ์
</t>
  </si>
  <si>
    <t>065-993-6493</t>
  </si>
  <si>
    <t>19-20/05/26</t>
  </si>
  <si>
    <t>ติดตามเรื่องการชำระเงิน</t>
  </si>
  <si>
    <t>ทำใบเสนอราคาส่ง</t>
  </si>
  <si>
    <t>แก้ไข Package เอาแต่ม่าน</t>
  </si>
  <si>
    <t>Call, Line</t>
  </si>
  <si>
    <t>แจ้งพี่โจ้ว่า ลค ยังไม่รับห้อง รอตรวจครั้งที่ 2</t>
  </si>
  <si>
    <t>A401</t>
  </si>
  <si>
    <t>คุณวาว</t>
  </si>
  <si>
    <t>ส่ง Package</t>
  </si>
  <si>
    <t>คุณมล</t>
  </si>
  <si>
    <t>ฮริสรา</t>
  </si>
  <si>
    <t>สรุปฉากกั้น</t>
  </si>
  <si>
    <t>คุณแพรช</t>
  </si>
  <si>
    <t>สนใจงานบิ้ว</t>
  </si>
  <si>
    <t>ติดตาม ลค จองสิทธิ์</t>
  </si>
  <si>
    <t>จะเข้าไปเลือกผ้าม่านที่โครงการเอง</t>
  </si>
  <si>
    <t>แจ้้งเรื่องวัสดุเล่มใหม่ถึงขอนแก่นแล้ว ให้เข้าไปเลือก</t>
  </si>
  <si>
    <t>ลลฎา หลักทรัพย์</t>
  </si>
  <si>
    <t>979266928  / ไม่รับสาย</t>
  </si>
  <si>
    <t>ศศิธร เกียงขวา</t>
  </si>
  <si>
    <t>969216168 / ตกแต่งแล้ว</t>
  </si>
  <si>
    <t>สุดาวรรณ สุวรรณคาม</t>
  </si>
  <si>
    <t>922569265 / ไม่รับสาย</t>
  </si>
  <si>
    <t>ศิริวรรณ เบอร์รี่ย์</t>
  </si>
  <si>
    <t>956650914 / ยังไม่สนใจ</t>
  </si>
  <si>
    <t>A410</t>
  </si>
  <si>
    <t>สิรญากร บุญโพธิ์อภิชาติ</t>
  </si>
  <si>
    <t>619423251 / รอตรวจก่อน</t>
  </si>
  <si>
    <t>885605885 / ยังไม่ตรวจห้อง</t>
  </si>
  <si>
    <t>A415</t>
  </si>
  <si>
    <t>ชัยณรงค์ กิติมูล</t>
  </si>
  <si>
    <t>860409904 / ไม่รับสาย</t>
  </si>
  <si>
    <t>A416</t>
  </si>
  <si>
    <t>ณัฐวัฒน์ โฮมวงศ์</t>
  </si>
  <si>
    <t>943751551 / เดี๋ยวติดต่อกลับ</t>
  </si>
  <si>
    <t>A418</t>
  </si>
  <si>
    <t>อภิวัฒน์ สุพรรณ์พุทธา</t>
  </si>
  <si>
    <t>834680241 / ยังไม่ตรวจห้อง</t>
  </si>
  <si>
    <t>จีรภา พลเดช</t>
  </si>
  <si>
    <t>846431926 /</t>
  </si>
  <si>
    <t>A421</t>
  </si>
  <si>
    <t>กฤษ สาลัง</t>
  </si>
  <si>
    <t>A422</t>
  </si>
  <si>
    <t>สุพจน์ สรวลเส</t>
  </si>
  <si>
    <t>ทำส่วนลดโซฟาเบด</t>
  </si>
  <si>
    <t>คุุณปราชญ์</t>
  </si>
  <si>
    <t>เสนอราคางานบิ้ว</t>
  </si>
  <si>
    <t>ทำราคา Package ส่งให้</t>
  </si>
  <si>
    <t>คุณวราลักษณ์ พรพิพัฒนวงษ์</t>
  </si>
  <si>
    <t xml:space="preserve">ส่งใบเสนอราคาอัพเดท </t>
  </si>
  <si>
    <t>นัดเข้าเลือกวัสดุที่แบริ่ง 3</t>
  </si>
  <si>
    <t>คุุณแพรช</t>
  </si>
  <si>
    <t>เสนอราคางานตกแต่ง จะให้ ลค มัดจำออกแบบ</t>
  </si>
  <si>
    <t>Him</t>
  </si>
  <si>
    <t>ส่งบรีฟแบบ</t>
  </si>
  <si>
    <t xml:space="preserve"> คุณธนสรรค์ เลิศพันธุ์รัศมี</t>
  </si>
  <si>
    <t>ทำคืนเงิน ลค กู้ไม่ผ่าน</t>
  </si>
  <si>
    <t>อัพเดทงานที่เหลือ ลค ตาม</t>
  </si>
  <si>
    <t>แก้ไขใบเสนอราคาใหม่</t>
  </si>
  <si>
    <t>ให้ มัดจำออกแบบ</t>
  </si>
  <si>
    <t>ติิดตามการชำระเงิน</t>
  </si>
  <si>
    <t>ส่ง Ref แบบแก้ไข</t>
  </si>
  <si>
    <t>WYDE-190-0027-2605-11 / 140,000</t>
  </si>
  <si>
    <t>คุณวราพร เทพบรรหาร</t>
  </si>
  <si>
    <t>WYDE-190-0027-2606-14 / 189,800</t>
  </si>
  <si>
    <t>แจ้งปรับ Package ม่านมู่ลี่</t>
  </si>
  <si>
    <t>คุณศรีจันทร์ ฉินวรรณเลิศ</t>
  </si>
  <si>
    <t>WYDE-190-0027-2606-15 / 19,800</t>
  </si>
  <si>
    <t>WYDE-190-0027-2606-16 / 19,800</t>
  </si>
  <si>
    <t>SALES : Josh</t>
  </si>
  <si>
    <t xml:space="preserve">                 📊Weekly Report📊  ลูกค้าใหม่ที่ยังไม่จอง 📱  ลูกค้าใน Backlog  📱งานอื่นๆที่ทำอยู่  💻</t>
  </si>
  <si>
    <r>
      <rPr>
        <rFont val="Arial"/>
        <b/>
        <color rgb="FF000000"/>
        <sz val="9.0"/>
      </rPr>
      <t>LEAD ใหม่ วันนี้</t>
    </r>
    <r>
      <rPr>
        <rFont val="Arial"/>
        <b/>
        <color rgb="FFFF0000"/>
        <sz val="9.0"/>
      </rPr>
      <t xml:space="preserve"> </t>
    </r>
    <r>
      <rPr>
        <rFont val="Arial"/>
        <b/>
        <color rgb="FF0000FF"/>
        <sz val="9.0"/>
      </rPr>
      <t>(ราย)</t>
    </r>
  </si>
  <si>
    <r>
      <rPr>
        <rFont val="Arial"/>
        <b/>
        <color rgb="FF000000"/>
        <sz val="9.0"/>
      </rPr>
      <t>ยอดขายใหม่วันนี้</t>
    </r>
    <r>
      <rPr>
        <rFont val="Arial"/>
        <b/>
        <color rgb="FFFF0000"/>
        <sz val="9.0"/>
      </rPr>
      <t xml:space="preserve"> </t>
    </r>
    <r>
      <rPr>
        <rFont val="Arial"/>
        <b/>
        <color rgb="FF0000FF"/>
        <sz val="9.0"/>
      </rPr>
      <t xml:space="preserve">(ราย)       </t>
    </r>
    <r>
      <rPr>
        <rFont val="Arial"/>
        <b/>
        <color rgb="FFFF0000"/>
        <sz val="9.0"/>
      </rPr>
      <t xml:space="preserve"> </t>
    </r>
  </si>
  <si>
    <t>มูลค่าแพ็คเกจที่จอง</t>
  </si>
  <si>
    <t>จำนวนเงินจองมัดจำ</t>
  </si>
  <si>
    <r>
      <rPr>
        <rFont val="Arial"/>
        <b/>
        <color rgb="FF000000"/>
        <sz val="9.0"/>
      </rPr>
      <t xml:space="preserve">ยอดชำระ 50% / 100% ก่อนตกแต่ง วันนี้ </t>
    </r>
    <r>
      <rPr>
        <rFont val="Arial"/>
        <b/>
        <color rgb="FFFF0000"/>
        <sz val="9.0"/>
      </rPr>
      <t xml:space="preserve"> </t>
    </r>
    <r>
      <rPr>
        <rFont val="Arial"/>
        <b/>
        <color rgb="FF0000FF"/>
        <sz val="9.0"/>
      </rPr>
      <t>(ราย)</t>
    </r>
  </si>
  <si>
    <r>
      <rPr>
        <rFont val="Arial"/>
        <b/>
        <color rgb="FF000000"/>
        <sz val="9.0"/>
      </rPr>
      <t>ยอดชำระ 50/100% ก่อนตกแต่ง วันนี้</t>
    </r>
    <r>
      <rPr>
        <rFont val="Arial"/>
        <b/>
        <color rgb="FFFF0000"/>
        <sz val="9.0"/>
      </rPr>
      <t xml:space="preserve"> (บาท)</t>
    </r>
  </si>
  <si>
    <t>ส่งแบบระยะอัพเดทให้ ผรม./ส่งเมล PRPO แล้ว</t>
  </si>
  <si>
    <t>B513</t>
  </si>
  <si>
    <t>WYDE-165-0027-2606-17</t>
  </si>
  <si>
    <t>อยู่ระหว่างคุย</t>
  </si>
  <si>
    <t>0814368294 / ไม่สะดวก</t>
  </si>
  <si>
    <t>0801234766 / เดี๋ยวติดต่อกลับ</t>
  </si>
  <si>
    <t>0992837846 / ไม่รับสาย</t>
  </si>
  <si>
    <t>0842203332 / สนใจ</t>
  </si>
  <si>
    <t>081-184-6760 / เข้าอยู่แล้ว</t>
  </si>
  <si>
    <t>096-353-5547 / เข้าอยู่แล้ว</t>
  </si>
  <si>
    <t>090-026-6199 / เข้าอยู่แล้ว</t>
  </si>
  <si>
    <t>900266199 / ปิดเครื่อง</t>
  </si>
  <si>
    <t>824646296 / ให้ติดต่อกลับไปใหม่</t>
  </si>
  <si>
    <t>811846760 / ไม่รับสาย</t>
  </si>
  <si>
    <t>A226</t>
  </si>
  <si>
    <t>963535547 / ตกแต่งแล้ว</t>
  </si>
  <si>
    <t>879632211 / ตกแต่งแล้ว</t>
  </si>
  <si>
    <t>900266199 / ไม่สะดวก ติดต่อใหม่</t>
  </si>
  <si>
    <t>834076224 / ตกแต่งแล้ว</t>
  </si>
  <si>
    <t>A313</t>
  </si>
  <si>
    <t>900266199 / ไม่รับสาย</t>
  </si>
  <si>
    <t>845109987 / ไม่รับสาย</t>
  </si>
  <si>
    <t>979715663 / ตกแต่งแล้ว</t>
  </si>
  <si>
    <t>818714936 / ไม่สะดวก</t>
  </si>
  <si>
    <t>WYDE-165-0027-2606-18 / 12,100 บ.</t>
  </si>
  <si>
    <t>เลือกม่านใหม่ ผ้าหมด / ได้ผ้าตัวเทียบแล้ว</t>
  </si>
  <si>
    <r>
      <rPr>
        <rFont val="Arial"/>
        <b/>
        <color rgb="FF000000"/>
        <sz val="9.0"/>
      </rPr>
      <t>LEAD ใหม่ วันนี้</t>
    </r>
    <r>
      <rPr>
        <rFont val="Arial"/>
        <b/>
        <color rgb="FFFF0000"/>
        <sz val="9.0"/>
      </rPr>
      <t xml:space="preserve"> </t>
    </r>
    <r>
      <rPr>
        <rFont val="Arial"/>
        <b/>
        <color rgb="FF0000FF"/>
        <sz val="9.0"/>
      </rPr>
      <t>(ราย)</t>
    </r>
  </si>
  <si>
    <r>
      <rPr>
        <rFont val="Arial"/>
        <b/>
        <color rgb="FF000000"/>
        <sz val="9.0"/>
      </rPr>
      <t>ยอดขายใหม่วันนี้</t>
    </r>
    <r>
      <rPr>
        <rFont val="Arial"/>
        <b/>
        <color rgb="FFFF0000"/>
        <sz val="9.0"/>
      </rPr>
      <t xml:space="preserve"> </t>
    </r>
    <r>
      <rPr>
        <rFont val="Arial"/>
        <b/>
        <color rgb="FF0000FF"/>
        <sz val="9.0"/>
      </rPr>
      <t xml:space="preserve">(ราย)       </t>
    </r>
    <r>
      <rPr>
        <rFont val="Arial"/>
        <b/>
        <color rgb="FFFF0000"/>
        <sz val="9.0"/>
      </rPr>
      <t xml:space="preserve"> </t>
    </r>
  </si>
  <si>
    <r>
      <rPr>
        <rFont val="Arial"/>
        <b/>
        <color rgb="FF000000"/>
        <sz val="9.0"/>
      </rPr>
      <t xml:space="preserve">ยอดชำระ 50% / 100% ก่อนตกแต่ง วันนี้ </t>
    </r>
    <r>
      <rPr>
        <rFont val="Arial"/>
        <b/>
        <color rgb="FFFF0000"/>
        <sz val="9.0"/>
      </rPr>
      <t xml:space="preserve"> </t>
    </r>
    <r>
      <rPr>
        <rFont val="Arial"/>
        <b/>
        <color rgb="FF0000FF"/>
        <sz val="9.0"/>
      </rPr>
      <t>(ราย)</t>
    </r>
  </si>
  <si>
    <r>
      <rPr>
        <rFont val="Arial"/>
        <b/>
        <color rgb="FF000000"/>
        <sz val="9.0"/>
      </rPr>
      <t>ยอดชำระ 50/100% ก่อนตกแต่ง วันนี้</t>
    </r>
    <r>
      <rPr>
        <rFont val="Arial"/>
        <b/>
        <color rgb="FFFF0000"/>
        <sz val="9.0"/>
      </rPr>
      <t xml:space="preserve"> (บาท)</t>
    </r>
  </si>
  <si>
    <t>อภิสิทธิ์*0900266199/ไม่รับสายครั้งที่ 2</t>
  </si>
  <si>
    <t>ธัญชนก/เข้าอยู่แล้ว</t>
  </si>
  <si>
    <r>
      <rPr>
        <rFont val="Arial"/>
        <b/>
        <color rgb="FF000000"/>
        <sz val="9.0"/>
      </rPr>
      <t>LEAD ใหม่ วันนี้</t>
    </r>
    <r>
      <rPr>
        <rFont val="Arial"/>
        <b/>
        <color rgb="FFFF0000"/>
        <sz val="9.0"/>
      </rPr>
      <t xml:space="preserve"> </t>
    </r>
    <r>
      <rPr>
        <rFont val="Arial"/>
        <b/>
        <color rgb="FF0000FF"/>
        <sz val="9.0"/>
      </rPr>
      <t>(ราย)</t>
    </r>
  </si>
  <si>
    <r>
      <rPr>
        <rFont val="Arial"/>
        <b/>
        <color rgb="FF000000"/>
        <sz val="9.0"/>
      </rPr>
      <t>ยอดขายใหม่วันนี้</t>
    </r>
    <r>
      <rPr>
        <rFont val="Arial"/>
        <b/>
        <color rgb="FFFF0000"/>
        <sz val="9.0"/>
      </rPr>
      <t xml:space="preserve"> </t>
    </r>
    <r>
      <rPr>
        <rFont val="Arial"/>
        <b/>
        <color rgb="FF0000FF"/>
        <sz val="9.0"/>
      </rPr>
      <t xml:space="preserve">(ราย)       </t>
    </r>
    <r>
      <rPr>
        <rFont val="Arial"/>
        <b/>
        <color rgb="FFFF0000"/>
        <sz val="9.0"/>
      </rPr>
      <t xml:space="preserve"> </t>
    </r>
  </si>
  <si>
    <r>
      <rPr>
        <rFont val="Arial"/>
        <b/>
        <color rgb="FF000000"/>
        <sz val="9.0"/>
      </rPr>
      <t xml:space="preserve">ยอดชำระ 50% / 100% ก่อนตกแต่ง วันนี้ </t>
    </r>
    <r>
      <rPr>
        <rFont val="Arial"/>
        <b/>
        <color rgb="FFFF0000"/>
        <sz val="9.0"/>
      </rPr>
      <t xml:space="preserve"> </t>
    </r>
    <r>
      <rPr>
        <rFont val="Arial"/>
        <b/>
        <color rgb="FF0000FF"/>
        <sz val="9.0"/>
      </rPr>
      <t>(ราย)</t>
    </r>
  </si>
  <si>
    <r>
      <rPr>
        <rFont val="Arial"/>
        <b/>
        <color rgb="FF000000"/>
        <sz val="9.0"/>
      </rPr>
      <t>ยอดชำระ 50/100% ก่อนตกแต่ง วันนี้</t>
    </r>
    <r>
      <rPr>
        <rFont val="Arial"/>
        <b/>
        <color rgb="FFFF0000"/>
        <sz val="9.0"/>
      </rPr>
      <t xml:space="preserve"> (บาท)</t>
    </r>
  </si>
  <si>
    <t>933970707 / ตกแต่งเข้าอยู่แล้ว</t>
  </si>
  <si>
    <t>659936493 / ไม่รับสาย</t>
  </si>
  <si>
    <t>922569265 / ปิดเครื่อง</t>
  </si>
  <si>
    <t>A334</t>
  </si>
  <si>
    <t>857454067 / ตัดสายทิ้ง 2 รอบ</t>
  </si>
  <si>
    <t>956650914 / ไม่รับสาย</t>
  </si>
  <si>
    <t>A409</t>
  </si>
  <si>
    <t>918287889 / สนใจ แอดไลน์แล้ว</t>
  </si>
  <si>
    <t>619423251 / ตกแต่งปล่อยเช่าแล้ว</t>
  </si>
  <si>
    <t>A411</t>
  </si>
  <si>
    <t>943536255 / ปิดเครื่อง</t>
  </si>
  <si>
    <t>885605885 /ตกแต้งแล้ว</t>
  </si>
  <si>
    <t>ชำระครบ 100% ทำส่งมอบ</t>
  </si>
  <si>
    <t>นัดเลือกม่าน ทำใบเสนอราคา รอชำระเงิน</t>
  </si>
  <si>
    <t>f</t>
  </si>
  <si>
    <r>
      <rPr>
        <rFont val="Arial"/>
        <b/>
        <color rgb="FF000000"/>
        <sz val="9.0"/>
      </rPr>
      <t>LEAD ใหม่ วันนี้</t>
    </r>
    <r>
      <rPr>
        <rFont val="Arial"/>
        <b/>
        <color rgb="FFFF0000"/>
        <sz val="9.0"/>
      </rPr>
      <t xml:space="preserve"> </t>
    </r>
    <r>
      <rPr>
        <rFont val="Arial"/>
        <b/>
        <color rgb="FF0000FF"/>
        <sz val="9.0"/>
      </rPr>
      <t>(ราย)</t>
    </r>
  </si>
  <si>
    <r>
      <rPr>
        <rFont val="Arial"/>
        <b/>
        <color rgb="FF000000"/>
        <sz val="9.0"/>
      </rPr>
      <t>ยอดขายใหม่วันนี้</t>
    </r>
    <r>
      <rPr>
        <rFont val="Arial"/>
        <b/>
        <color rgb="FFFF0000"/>
        <sz val="9.0"/>
      </rPr>
      <t xml:space="preserve"> </t>
    </r>
    <r>
      <rPr>
        <rFont val="Arial"/>
        <b/>
        <color rgb="FF0000FF"/>
        <sz val="9.0"/>
      </rPr>
      <t xml:space="preserve">(ราย)       </t>
    </r>
    <r>
      <rPr>
        <rFont val="Arial"/>
        <b/>
        <color rgb="FFFF0000"/>
        <sz val="9.0"/>
      </rPr>
      <t xml:space="preserve"> </t>
    </r>
  </si>
  <si>
    <r>
      <rPr>
        <rFont val="Arial"/>
        <b/>
        <color rgb="FF000000"/>
        <sz val="9.0"/>
      </rPr>
      <t xml:space="preserve">ยอดชำระ 50% / 100% ก่อนตกแต่ง วันนี้ </t>
    </r>
    <r>
      <rPr>
        <rFont val="Arial"/>
        <b/>
        <color rgb="FFFF0000"/>
        <sz val="9.0"/>
      </rPr>
      <t xml:space="preserve"> </t>
    </r>
    <r>
      <rPr>
        <rFont val="Arial"/>
        <b/>
        <color rgb="FF0000FF"/>
        <sz val="9.0"/>
      </rPr>
      <t>(ราย)</t>
    </r>
  </si>
  <si>
    <r>
      <rPr>
        <rFont val="Arial"/>
        <b/>
        <color rgb="FF000000"/>
        <sz val="9.0"/>
      </rPr>
      <t>ยอดชำระ 50/100% ก่อนตกแต่ง วันนี้</t>
    </r>
    <r>
      <rPr>
        <rFont val="Arial"/>
        <b/>
        <color rgb="FFFF0000"/>
        <sz val="9.0"/>
      </rPr>
      <t xml:space="preserve"> (บาท)</t>
    </r>
  </si>
  <si>
    <t>ชำำระ 100% ก่อนตกแต่ง</t>
  </si>
  <si>
    <t>ชัยณรงค์ / 0860409904 / 888</t>
  </si>
  <si>
    <t>ณัฐวัฒน์ / 0943751551 / 0621519245 พี่สาว / ตกแต่งแล้ว</t>
  </si>
  <si>
    <t>A417</t>
  </si>
  <si>
    <t>พิชิต / 0831019241 ตกแต่งเข้าอยู่แล้ว</t>
  </si>
  <si>
    <t>อภิวัฒน์ / 0834680241 เบอร์ระงับ</t>
  </si>
  <si>
    <t>จีรภา / 0846431926 แอดไลน์แล้ว</t>
  </si>
  <si>
    <t>กฤษ / 0909577111 / เดี๋ยวติดต่อกลับ</t>
  </si>
  <si>
    <t>สุพจน์  / 0626541935 ตกแต่งเข้าอยู่แล้ว</t>
  </si>
  <si>
    <t>A423</t>
  </si>
  <si>
    <t>อโณทัย / 0897117744 ไม่รับสาย ครั้งที่ 2</t>
  </si>
  <si>
    <t>A424</t>
  </si>
  <si>
    <t xml:space="preserve"> พิศ / 0873042424 ตกแต่งแล้ว</t>
  </si>
  <si>
    <t>A425</t>
  </si>
  <si>
    <t>กุศรินทร์ / 0986171512 ตกแต่งแล้ว</t>
  </si>
  <si>
    <t>เก็บ 50% สุดท้าย/ส่งมอบ</t>
  </si>
  <si>
    <r>
      <rPr>
        <rFont val="Arial"/>
        <b/>
        <color rgb="FF000000"/>
        <sz val="9.0"/>
      </rPr>
      <t>LEAD ใหม่ วันนี้</t>
    </r>
    <r>
      <rPr>
        <rFont val="Arial"/>
        <b/>
        <color rgb="FFFF0000"/>
        <sz val="9.0"/>
      </rPr>
      <t xml:space="preserve"> </t>
    </r>
    <r>
      <rPr>
        <rFont val="Arial"/>
        <b/>
        <color rgb="FF0000FF"/>
        <sz val="9.0"/>
      </rPr>
      <t>(ราย)</t>
    </r>
  </si>
  <si>
    <r>
      <rPr>
        <rFont val="Arial"/>
        <b/>
        <color rgb="FF000000"/>
        <sz val="9.0"/>
      </rPr>
      <t>ยอดขายใหม่วันนี้</t>
    </r>
    <r>
      <rPr>
        <rFont val="Arial"/>
        <b/>
        <color rgb="FFFF0000"/>
        <sz val="9.0"/>
      </rPr>
      <t xml:space="preserve"> </t>
    </r>
    <r>
      <rPr>
        <rFont val="Arial"/>
        <b/>
        <color rgb="FF0000FF"/>
        <sz val="9.0"/>
      </rPr>
      <t xml:space="preserve">(ราย)       </t>
    </r>
    <r>
      <rPr>
        <rFont val="Arial"/>
        <b/>
        <color rgb="FFFF0000"/>
        <sz val="9.0"/>
      </rPr>
      <t xml:space="preserve"> </t>
    </r>
  </si>
  <si>
    <r>
      <rPr>
        <rFont val="Arial"/>
        <b/>
        <color rgb="FF000000"/>
        <sz val="9.0"/>
      </rPr>
      <t xml:space="preserve">ยอดชำระ 50% / 100% ก่อนตกแต่ง วันนี้ </t>
    </r>
    <r>
      <rPr>
        <rFont val="Arial"/>
        <b/>
        <color rgb="FFFF0000"/>
        <sz val="9.0"/>
      </rPr>
      <t xml:space="preserve"> </t>
    </r>
    <r>
      <rPr>
        <rFont val="Arial"/>
        <b/>
        <color rgb="FF0000FF"/>
        <sz val="9.0"/>
      </rPr>
      <t>(ราย)</t>
    </r>
  </si>
  <si>
    <r>
      <rPr>
        <rFont val="Arial"/>
        <b/>
        <color rgb="FF000000"/>
        <sz val="9.0"/>
      </rPr>
      <t>ยอดชำระ 50/100% ก่อนตกแต่ง วันนี้</t>
    </r>
    <r>
      <rPr>
        <rFont val="Arial"/>
        <b/>
        <color rgb="FFFF0000"/>
        <sz val="9.0"/>
      </rPr>
      <t xml:space="preserve"> (บาท)</t>
    </r>
  </si>
  <si>
    <t xml:space="preserve">909615929/ณัฐธิดา ไม่รับสาย
</t>
  </si>
  <si>
    <t xml:space="preserve">901199226/สุพรรณี ไม่รับสาย
</t>
  </si>
  <si>
    <t xml:space="preserve">991780880/ณัฐณิชา ไม่รับสาย
</t>
  </si>
  <si>
    <t>A431</t>
  </si>
  <si>
    <t xml:space="preserve">956658125/ศรัณย์พร ตกแต่งเข้าอยู่แล้ว
</t>
  </si>
  <si>
    <t>A433</t>
  </si>
  <si>
    <t xml:space="preserve">855149461/ณัฐธกา ตกแต่งเข้าอยู่แล้ว
</t>
  </si>
  <si>
    <t>A434</t>
  </si>
  <si>
    <t xml:space="preserve">891416145/พจีมาศ ตกแต่งเข้าอยู่แล้ว
</t>
  </si>
  <si>
    <t xml:space="preserve">903398182/อิรวดี ตกแต่งเข้าอยู่แล้ว
</t>
  </si>
  <si>
    <t xml:space="preserve">923985998/สุรีรัตน์ กิตติคณานุรักษ์
</t>
  </si>
  <si>
    <t xml:space="preserve">989524242/จตุภูมิ / ติดประชุม
</t>
  </si>
  <si>
    <t xml:space="preserve">890922375/อัจจิมา ตกแต่งเข้าอยู่แล้ว
</t>
  </si>
  <si>
    <t>ชำระวันนี้ / ส่งมอบ</t>
  </si>
  <si>
    <r>
      <rPr>
        <rFont val="Arial"/>
        <b/>
        <color rgb="FF000000"/>
        <sz val="9.0"/>
      </rPr>
      <t>LEAD ใหม่ วันนี้</t>
    </r>
    <r>
      <rPr>
        <rFont val="Arial"/>
        <b/>
        <color rgb="FFFF0000"/>
        <sz val="9.0"/>
      </rPr>
      <t xml:space="preserve"> </t>
    </r>
    <r>
      <rPr>
        <rFont val="Arial"/>
        <b/>
        <color rgb="FF0000FF"/>
        <sz val="9.0"/>
      </rPr>
      <t>(ราย)</t>
    </r>
  </si>
  <si>
    <r>
      <rPr>
        <rFont val="Arial"/>
        <b/>
        <color rgb="FF000000"/>
        <sz val="9.0"/>
      </rPr>
      <t>ยอดขายใหม่วันนี้</t>
    </r>
    <r>
      <rPr>
        <rFont val="Arial"/>
        <b/>
        <color rgb="FFFF0000"/>
        <sz val="9.0"/>
      </rPr>
      <t xml:space="preserve"> </t>
    </r>
    <r>
      <rPr>
        <rFont val="Arial"/>
        <b/>
        <color rgb="FF0000FF"/>
        <sz val="9.0"/>
      </rPr>
      <t xml:space="preserve">(ราย)       </t>
    </r>
    <r>
      <rPr>
        <rFont val="Arial"/>
        <b/>
        <color rgb="FFFF0000"/>
        <sz val="9.0"/>
      </rPr>
      <t xml:space="preserve"> </t>
    </r>
  </si>
  <si>
    <r>
      <rPr>
        <rFont val="Arial"/>
        <b/>
        <color rgb="FF000000"/>
        <sz val="9.0"/>
      </rPr>
      <t xml:space="preserve">ยอดชำระ 50% / 100% ก่อนตกแต่ง วันนี้ </t>
    </r>
    <r>
      <rPr>
        <rFont val="Arial"/>
        <b/>
        <color rgb="FFFF0000"/>
        <sz val="9.0"/>
      </rPr>
      <t xml:space="preserve"> </t>
    </r>
    <r>
      <rPr>
        <rFont val="Arial"/>
        <b/>
        <color rgb="FF0000FF"/>
        <sz val="9.0"/>
      </rPr>
      <t>(ราย)</t>
    </r>
  </si>
  <si>
    <r>
      <rPr>
        <rFont val="Arial"/>
        <b/>
        <color rgb="FF000000"/>
        <sz val="9.0"/>
      </rPr>
      <t>ยอดชำระ 50/100% ก่อนตกแต่ง วันนี้</t>
    </r>
    <r>
      <rPr>
        <rFont val="Arial"/>
        <b/>
        <color rgb="FFFF0000"/>
        <sz val="9.0"/>
      </rPr>
      <t xml:space="preserve"> (บาท)</t>
    </r>
  </si>
  <si>
    <t xml:space="preserve">ทัศนียา 0854612728 ไม่สะดวก
</t>
  </si>
  <si>
    <t xml:space="preserve">เบญจมาศ 0894221227 ยังไม่ตรวจห้อง
</t>
  </si>
  <si>
    <t>ปาณิสรา 0962639744 ติดต่อกลับอีกครั้ง</t>
  </si>
  <si>
    <t>A514</t>
  </si>
  <si>
    <t xml:space="preserve">พัชญา 0850598278 ติดต่อกลับอีกครั้ง
</t>
  </si>
  <si>
    <t>A515</t>
  </si>
  <si>
    <t xml:space="preserve">รัตนากร 0899443844 ติดต่อกลับอีกครั้ง
</t>
  </si>
  <si>
    <t>A516</t>
  </si>
  <si>
    <t xml:space="preserve">พัลลีพร 0645492942 ติดต่อกลับอีกครั้ง
</t>
  </si>
  <si>
    <t xml:space="preserve">สุรัตน์ 0985514451 ติดต่อกลับอีกครั้ง
</t>
  </si>
  <si>
    <t>A518</t>
  </si>
  <si>
    <t>A519</t>
  </si>
  <si>
    <t>A520</t>
  </si>
  <si>
    <t xml:space="preserve">ชาตรี 0819148847 ติดต่อกลับอีกครั้ง
</t>
  </si>
  <si>
    <t>A521</t>
  </si>
  <si>
    <t xml:space="preserve">รุจิรา 0834546929 ติดต่อกลับอีกครั้ง
</t>
  </si>
  <si>
    <t>A522</t>
  </si>
  <si>
    <t xml:space="preserve">อตินุช 0899394193 ติดต่อกลับอีกครั้ง
</t>
  </si>
  <si>
    <t xml:space="preserve">สุนิศา 0823472210 ติดต่อกลับอีกครั้ง
</t>
  </si>
  <si>
    <t xml:space="preserve">ศศิวิมล 0981485657 ติดต่อกลับอีกครั้ง
</t>
  </si>
  <si>
    <t xml:space="preserve">ปิยธิดา 0818730494 ติดต่อกลับอีกครั้ง
</t>
  </si>
  <si>
    <t>อัพเดทใบเสนอราคา</t>
  </si>
  <si>
    <r>
      <rPr>
        <rFont val="Arial"/>
        <b/>
        <color rgb="FF000000"/>
        <sz val="9.0"/>
      </rPr>
      <t>LEAD ใหม่ วันนี้</t>
    </r>
    <r>
      <rPr>
        <rFont val="Arial"/>
        <b/>
        <color rgb="FFFF0000"/>
        <sz val="9.0"/>
      </rPr>
      <t xml:space="preserve"> </t>
    </r>
    <r>
      <rPr>
        <rFont val="Arial"/>
        <b/>
        <color rgb="FF0000FF"/>
        <sz val="9.0"/>
      </rPr>
      <t>(ราย)</t>
    </r>
  </si>
  <si>
    <r>
      <rPr>
        <rFont val="Arial"/>
        <b/>
        <color rgb="FF000000"/>
        <sz val="9.0"/>
      </rPr>
      <t>ยอดขายใหม่วันนี้</t>
    </r>
    <r>
      <rPr>
        <rFont val="Arial"/>
        <b/>
        <color rgb="FFFF0000"/>
        <sz val="9.0"/>
      </rPr>
      <t xml:space="preserve"> </t>
    </r>
    <r>
      <rPr>
        <rFont val="Arial"/>
        <b/>
        <color rgb="FF0000FF"/>
        <sz val="9.0"/>
      </rPr>
      <t xml:space="preserve">(ราย)       </t>
    </r>
    <r>
      <rPr>
        <rFont val="Arial"/>
        <b/>
        <color rgb="FFFF0000"/>
        <sz val="9.0"/>
      </rPr>
      <t xml:space="preserve"> </t>
    </r>
  </si>
  <si>
    <r>
      <rPr>
        <rFont val="Arial"/>
        <b/>
        <color rgb="FF000000"/>
        <sz val="9.0"/>
      </rPr>
      <t xml:space="preserve">ยอดชำระ 50% / 100% ก่อนตกแต่ง วันนี้ </t>
    </r>
    <r>
      <rPr>
        <rFont val="Arial"/>
        <b/>
        <color rgb="FFFF0000"/>
        <sz val="9.0"/>
      </rPr>
      <t xml:space="preserve"> </t>
    </r>
    <r>
      <rPr>
        <rFont val="Arial"/>
        <b/>
        <color rgb="FF0000FF"/>
        <sz val="9.0"/>
      </rPr>
      <t>(ราย)</t>
    </r>
  </si>
  <si>
    <r>
      <rPr>
        <rFont val="Arial"/>
        <b/>
        <color rgb="FF000000"/>
        <sz val="9.0"/>
      </rPr>
      <t>ยอดชำระ 50/100% ก่อนตกแต่ง วันนี้</t>
    </r>
    <r>
      <rPr>
        <rFont val="Arial"/>
        <b/>
        <color rgb="FFFF0000"/>
        <sz val="9.0"/>
      </rPr>
      <t xml:space="preserve"> (บาท)</t>
    </r>
  </si>
  <si>
    <t xml:space="preserve">ครองทรัพย์ สร้อยพาน 0829644526
</t>
  </si>
  <si>
    <t xml:space="preserve">กนกวรรณ แก่นอินทร์ 0944699658
</t>
  </si>
  <si>
    <t>A531</t>
  </si>
  <si>
    <t xml:space="preserve">ภัทรพร อุ่นประชา 0635163928
</t>
  </si>
  <si>
    <t xml:space="preserve">ลักขณา จิราวัฒนพงษ์ 0816751110
</t>
  </si>
  <si>
    <t xml:space="preserve">พันทิศ กำลังชัย 0835594951
</t>
  </si>
  <si>
    <t xml:space="preserve">จิตตานันท์ คำมาธีรวิทย์ 0885635563
</t>
  </si>
  <si>
    <t>A610</t>
  </si>
  <si>
    <t xml:space="preserve">ภาคภูมิ จิตต์บุญธรรม 0885630108
</t>
  </si>
  <si>
    <t>A617</t>
  </si>
  <si>
    <t xml:space="preserve">จินต์จุฑา อาชาอภิสิทธิ์ 0914244496
</t>
  </si>
  <si>
    <t>A618</t>
  </si>
  <si>
    <t xml:space="preserve">วราลักษณ์ ไทยรักษา 0981679477
</t>
  </si>
  <si>
    <t>A619</t>
  </si>
  <si>
    <t xml:space="preserve">ศิราณีย์ เฉลียวชาติ 0946475969
</t>
  </si>
  <si>
    <t xml:space="preserve">ภคลีนา พงษ์สุขเวชกุล 0815631990
</t>
  </si>
  <si>
    <t>ให้ Designer ทำแบบระยะเพื่อแจ้งราคา</t>
  </si>
  <si>
    <r>
      <rPr>
        <rFont val="Roboto"/>
        <b/>
        <color rgb="FFCC0000"/>
        <sz val="13.0"/>
      </rPr>
      <t xml:space="preserve">**** WEEKLY REPORT :  รายงานการทำงานรายสัปดาห์ ระบุการทำงานเกี่ยวกับ </t>
    </r>
    <r>
      <rPr>
        <rFont val="Roboto"/>
        <b/>
        <color rgb="FFFF0000"/>
        <sz val="13.0"/>
      </rPr>
      <t>ลูกค้าใหม่ที่ยังไม่จอง</t>
    </r>
    <r>
      <rPr>
        <rFont val="Roboto"/>
        <b/>
        <color rgb="FF38761D"/>
        <sz val="13.0"/>
      </rPr>
      <t xml:space="preserve"> </t>
    </r>
    <r>
      <rPr>
        <rFont val="Roboto"/>
        <b/>
        <color rgb="FF0000FF"/>
        <sz val="13.0"/>
      </rPr>
      <t xml:space="preserve"> และ ลูกค้าใน Backlog + งานอื่นๆที่ทำอยู่</t>
    </r>
    <r>
      <rPr>
        <rFont val="Roboto"/>
        <b/>
        <color rgb="FFCC0000"/>
        <sz val="13.0"/>
      </rPr>
      <t xml:space="preserve">  ****</t>
    </r>
  </si>
  <si>
    <t>วันที่เจอลูกคัาครั้งแรก</t>
  </si>
  <si>
    <t>วันล่าสุดที่ติดต่อ/ แผนติดต่อ</t>
  </si>
  <si>
    <t>Name</t>
  </si>
  <si>
    <t>รายละเอียดการทำงาน</t>
  </si>
  <si>
    <t>ช่องทาง</t>
  </si>
  <si>
    <t xml:space="preserve">พงษ์พัฒน์  (โอม) </t>
  </si>
  <si>
    <t>Fully design(L)</t>
  </si>
  <si>
    <t>Yingying</t>
  </si>
  <si>
    <t>เสนอราคาแล้ว รอตัดสินใจ เปรียบเทียบกับคู่แข่ง</t>
  </si>
  <si>
    <t>คุณ คูณ</t>
  </si>
  <si>
    <t>Investor Pro(M)</t>
  </si>
  <si>
    <t>เสนอราคาแล้ว ทำนัดลูกค้าอีกรอบ</t>
  </si>
  <si>
    <t>Ms. Ko Han</t>
  </si>
  <si>
    <t>ธนินทร์</t>
  </si>
  <si>
    <t>ส่งใบเสนอราคาแล้ว / รอพิจารณา</t>
  </si>
  <si>
    <t>คุ๊กกี้</t>
  </si>
  <si>
    <t>สปัน เติมศักดิ์</t>
  </si>
  <si>
    <t>เต็ม</t>
  </si>
  <si>
    <t>ระหว่างคุยรายละเอียด</t>
  </si>
  <si>
    <t>เมเม่</t>
  </si>
  <si>
    <t>คุยบรีฟออกแบบ</t>
  </si>
  <si>
    <t>อัลชลี</t>
  </si>
  <si>
    <t>ลค นัดเลือกผ้าม่าน</t>
  </si>
  <si>
    <t>เสนอราคาแล้ว แต่ขอเวลาตัดสินใจก่อน7</t>
  </si>
  <si>
    <t>นวชน</t>
  </si>
  <si>
    <t>นัดลูกค้าตรวจรับมอบงาน / รับชำระ / ทำเอกสารส่งมอบงาน</t>
  </si>
  <si>
    <t>บัณฑิตา ทิพย์จักษุ</t>
  </si>
  <si>
    <t>ตรวจรับมอบงาน   //  ผ่านไม่มีแก้ดีเฟค // รับชำระงวดสุดท้าย</t>
  </si>
  <si>
    <t>วรณี ศิริจงมีชัย</t>
  </si>
  <si>
    <t>คุยปรับรายการใบเสนอราคา</t>
  </si>
  <si>
    <t>ชโลธร</t>
  </si>
  <si>
    <t>นัดเลือกม่านวอลล์ 05/04/26</t>
  </si>
  <si>
    <t>อาทิตย์ ภูเกียรติก้อง</t>
  </si>
  <si>
    <t>นัด คุยบรีฟออกแบบ เพื่อปรับแบบ 05/04/26</t>
  </si>
  <si>
    <t>ผสุดี สินธนานุกูล</t>
  </si>
  <si>
    <t>ณัฐชพร พรหมคำ</t>
  </si>
  <si>
    <t>นัดสรุปรายละเอียดสี วัสดุ/ ม่านวอลล</t>
  </si>
  <si>
    <t>หทัยชนก โมเรโน</t>
  </si>
  <si>
    <t>เสนอราคาม่าน</t>
  </si>
  <si>
    <t>นัดคุยบรีฟเพิ่มเติมหน้างาน</t>
  </si>
  <si>
    <t>ลค นัดดูความคืบหน้างานซ่อมแผ่นดินไหว</t>
  </si>
  <si>
    <t>อัพเดตหน้างานให้ลูกค้า / นัดเลือกสีม่าน</t>
  </si>
  <si>
    <t>นัดคุยบรีฟงานตกแต่ง วีดพื้นที่</t>
  </si>
  <si>
    <t>วันหยุดประจำสัปดาห์</t>
  </si>
  <si>
    <t>วันหยุด</t>
  </si>
  <si>
    <t>ตาม ลค คุยปรับรายการใบเสนอราคา / แก้ไขใบเสนอราคา</t>
  </si>
  <si>
    <t>คุยลูกค้าเสนอแพ็คปล่อยเช่า</t>
  </si>
  <si>
    <t>ทำบรีฟออกแบบ ส่งทีมดีไซน์เนอร์</t>
  </si>
  <si>
    <t xml:space="preserve">คอลตามลูกค้า / ผล : </t>
  </si>
  <si>
    <t>ตาม ลูกค้า คุยรับบรีฟปรับแบบ</t>
  </si>
  <si>
    <t>ทำใบเสนอราคา / นัดเก็บเงิน</t>
  </si>
  <si>
    <t>ตาม คุยลค รับรีควายเม้นต์</t>
  </si>
  <si>
    <t>นัดเลือกม่านวอล</t>
  </si>
  <si>
    <t>รับบรีฟแก้แบบแล้ว</t>
  </si>
  <si>
    <t>ตามนัดคุย หน้างาน</t>
  </si>
  <si>
    <t>รับบรีฟแก้แบบ</t>
  </si>
  <si>
    <t>กระแต</t>
  </si>
  <si>
    <t>ตามลค= รอตตรวจห้อง</t>
  </si>
  <si>
    <t>รัตน์</t>
  </si>
  <si>
    <t>คอลลูกค้าโครงเก่า</t>
  </si>
  <si>
    <t>อภิชาติ</t>
  </si>
  <si>
    <t>เคส พี่มด</t>
  </si>
  <si>
    <t>อรณิชา จิระอุปการ</t>
  </si>
  <si>
    <t>Ms.Yuen Yee Ada NGAN</t>
  </si>
  <si>
    <t>Mr. Sing Yung sen</t>
  </si>
  <si>
    <t>คุยแบบหน้างานเพิ่มกับช่าง/ ดูความคืบหน้า</t>
  </si>
  <si>
    <t>ลคเก่า/ ตามเลื่อนโคมไฟ</t>
  </si>
  <si>
    <t>นัดลูกค้าเสนอแบบครั้งที่ 1 รับบรีฟแก้แบบ</t>
  </si>
  <si>
    <t>ทำใบเสนอราคาเสนอลูกค้า</t>
  </si>
  <si>
    <t>ตามลค = ขอราคากระจกเงาบันได</t>
  </si>
  <si>
    <t>ทำใบส่งมอบงานต่างๆของ เดือน เมษา</t>
  </si>
  <si>
    <t>นัดคุยลคใหม่</t>
  </si>
  <si>
    <t>นัดส่งมอบงาน= ตรวจงานแล้ว /  จะชำระ วันที่ 28-29</t>
  </si>
  <si>
    <t>ลค VVIP  นัดตรวจงานแก้ไข</t>
  </si>
  <si>
    <t>นัดคุยแก้แบบ</t>
  </si>
  <si>
    <t xml:space="preserve">ตามลค = </t>
  </si>
  <si>
    <t>นัดคุยบรีฟ ลค หน้างาน / เลือกผ้าม่าน</t>
  </si>
  <si>
    <t>UPDATE</t>
  </si>
  <si>
    <t>Phone / Line id</t>
  </si>
  <si>
    <t>Briefing</t>
  </si>
  <si>
    <t>Contract</t>
  </si>
  <si>
    <t>PON</t>
  </si>
  <si>
    <t>Starter set (S)</t>
  </si>
  <si>
    <t>E-mail</t>
  </si>
  <si>
    <t>เสนอราคาแล้ว หรือ พอร์ตบริษัทแล้วรอทำนัดลูกค้าแล้ว รอลูกค้าไปสำรวจหน้าSite</t>
  </si>
  <si>
    <t>เสนอราคาแล้ว รอลูกค้าเลือกวันเข้าเลือกวัสดุ</t>
  </si>
  <si>
    <t>เสนอราคาแล้ว รอส่วนลด</t>
  </si>
  <si>
    <t>ออกแบบในเสนอราคาให้ลูกค้าเรียบร้อยแล้ว</t>
  </si>
  <si>
    <t>Origin Plug&amp;Play Ramintra</t>
  </si>
  <si>
    <t>A1801</t>
  </si>
  <si>
    <t>คุณภาณุวัฒน์ วงษ์วัฒนะ</t>
  </si>
  <si>
    <r>
      <rPr>
        <rFont val="Arial"/>
        <color theme="1"/>
        <sz val="11.0"/>
      </rPr>
      <t xml:space="preserve">ไม่มีคนตอบแชท facebook / instagram รอบที่ 1 &gt;&gt; </t>
    </r>
    <r>
      <rPr>
        <rFont val="Arial"/>
        <b/>
        <color rgb="FFFF0000"/>
        <sz val="11.0"/>
      </rPr>
      <t>start conversation</t>
    </r>
  </si>
  <si>
    <t>คุณ วิภา ทองรอด</t>
  </si>
  <si>
    <r>
      <rPr>
        <rFont val="Arial"/>
        <color theme="1"/>
        <sz val="11.0"/>
      </rPr>
      <t xml:space="preserve">ไม่มีคนตอบแชท facebook / instagram รอบที่ 2 &gt;&gt; </t>
    </r>
    <r>
      <rPr>
        <rFont val="Arial"/>
        <b/>
        <color rgb="FFFF0000"/>
        <sz val="11.0"/>
      </rPr>
      <t>next day</t>
    </r>
  </si>
  <si>
    <t>คุณ วรพล อัศวเทษานนท์</t>
  </si>
  <si>
    <r>
      <rPr>
        <rFont val="Arial"/>
        <color theme="1"/>
        <sz val="11.0"/>
      </rPr>
      <t xml:space="preserve">ไม่มีคนตอบแชท facebook / instagram รอบที่ 3 &gt;&gt; </t>
    </r>
    <r>
      <rPr>
        <rFont val="Arial"/>
        <b/>
        <color rgb="FFFF0000"/>
        <sz val="11.0"/>
      </rPr>
      <t>เว้นสองวัน (วันที่ 5 หลังจากทักแชทรอบที่ 1)</t>
    </r>
  </si>
  <si>
    <t>คุณ กวีโชค เลิศวัชรา</t>
  </si>
  <si>
    <t>เบอร์ผิด/เบอร์นี้ไม่สามารถติดต่อได้ แต่ยังมีข้อมูลช่องทาง Email/Line/Facebook caht</t>
  </si>
  <si>
    <t>คุณ สุดารัตน์ ศรีวิบูลย์</t>
  </si>
  <si>
    <t>สอบถามสินค้าอื่นที่ไม่มีในโชว์รูม</t>
  </si>
  <si>
    <t>คุณ กิตติพศ เกียรติพัฒนาชัย</t>
  </si>
  <si>
    <r>
      <rPr>
        <rFont val="Arial"/>
        <color theme="1"/>
        <sz val="11.0"/>
      </rPr>
      <t xml:space="preserve">ไม่มีคนรับสาย/สายไม่ว่าง สาย 1 &gt;&gt; </t>
    </r>
    <r>
      <rPr>
        <rFont val="Arial"/>
        <b/>
        <color rgb="FF0000FF"/>
        <sz val="11.0"/>
      </rPr>
      <t>วันแรกที่ลูกค้าให้โทร หรือ วันที่ลูกค้าแจ้งเบอร์มา</t>
    </r>
  </si>
  <si>
    <r>
      <rPr>
        <rFont val="Arial"/>
        <color theme="1"/>
        <sz val="11.0"/>
      </rPr>
      <t xml:space="preserve">ไม่มีคนรับสาย/สายไม่ว่าง สาย 2 &gt;&gt; </t>
    </r>
    <r>
      <rPr>
        <rFont val="Arial"/>
        <b/>
        <color rgb="FF0000FF"/>
        <sz val="11.0"/>
      </rPr>
      <t>3 วัน นับจากวันแรก</t>
    </r>
  </si>
  <si>
    <r>
      <rPr>
        <rFont val="Arial"/>
        <color theme="1"/>
        <sz val="11.0"/>
      </rPr>
      <t xml:space="preserve">ไม่มีคนรับสาย/สายไม่ว่าง สาย 3 &gt;&gt; </t>
    </r>
    <r>
      <rPr>
        <rFont val="Arial"/>
        <b/>
        <color rgb="FF0000FF"/>
        <sz val="11.0"/>
      </rPr>
      <t>7 วัน นับจากวันแรก</t>
    </r>
  </si>
  <si>
    <t>คุณ วินนรี</t>
  </si>
  <si>
    <t>คุณ ชาติสยาม นาสูง</t>
  </si>
  <si>
    <t>คุณ ชนาชลภ์ เงินประเสิรฐศรี</t>
  </si>
  <si>
    <t>ลูกค้าจอง / ตัดรายการ เหลือแค่ฟูก</t>
  </si>
  <si>
    <t>คุณ วรุณี ศิริจงมีชัย</t>
  </si>
  <si>
    <t>นัดคุยรายละเอียดที่โครงบางขุนนนท์ วันที่4-04-26</t>
  </si>
  <si>
    <t>คุณ รวิสรา</t>
  </si>
  <si>
    <t>เข้าแก้ไขงาน DF สง่มอบแล้ว</t>
  </si>
  <si>
    <t>คุณ กรรณิกา สโมสร</t>
  </si>
  <si>
    <t>ส่งใบเสนอราคางานม่าน / ลูกค้าต้องการเพิ่ม Chandelier</t>
  </si>
  <si>
    <t>The Origin Ramintra 83 Station</t>
  </si>
  <si>
    <t>H517</t>
  </si>
  <si>
    <t>คุณ ฐิตาพร เขียนวงษ์</t>
  </si>
  <si>
    <t>ส่งใบเสนอราคางาน LF (Voucher)</t>
  </si>
  <si>
    <t>คุณจาตุรงค์</t>
  </si>
  <si>
    <t>นัดเลือกผ้าม่านวันที่ 3-04-26</t>
  </si>
  <si>
    <t>คุณ อรุษา รัตนะพิสิฐ</t>
  </si>
  <si>
    <t>จัดรายการ Prop ให้ลุกค้าเลือก</t>
  </si>
  <si>
    <t>คุณ ปาณิสรา ชาญประโคน</t>
  </si>
  <si>
    <t>คุณ สุรีรัตน์ ศีลศร</t>
  </si>
  <si>
    <t>นัดเลือกผ้าม่านวันที่ 4-04-26</t>
  </si>
  <si>
    <t>คุณกมลรัตน์</t>
  </si>
  <si>
    <t>ลูกค้าจองแพ็คเก็จม่าน-วอล / ลูกค้าเพิ่มรายการกรุผนังยิปซั่มหัวเตียง</t>
  </si>
  <si>
    <t>นัดเลือกผ้าม่านที่โครงบางแค</t>
  </si>
  <si>
    <t>ส่งรายการพร็อพให้ลูกค้าเลือก</t>
  </si>
  <si>
    <t>คุณ ธนิดา</t>
  </si>
  <si>
    <t>ลูกค้าซื้อแพ็คเกจผ้าม่านจ่าย 100% ในวันงานอีเวนท์ / ลูกค้าขอตัดออก 1 รายการและขอคืนเงิน</t>
  </si>
  <si>
    <t>Update ใบเสนอราคางานม่าน Rev.1</t>
  </si>
  <si>
    <t>นัดคุยรายละเอียดที่โครงบางขุนนนท์</t>
  </si>
  <si>
    <t>นัดเลือกผ้าม่านที่โครงบางแค / ลค.ขอเพิ่มรายการ Wallpaper + เครื่องใช้ไฟฟ้า</t>
  </si>
  <si>
    <t>100,000+</t>
  </si>
  <si>
    <t>คุณ อุทัย ศุภโชคพาณิชย์</t>
  </si>
  <si>
    <t>ติดต่อลูกค้าจากพี่อาย Ori / เตรียมจ่าย 50% พร้อมเข้าหน้างาน</t>
  </si>
  <si>
    <t>The Origin Ramintra</t>
  </si>
  <si>
    <t>คุณ ภาณุวัฒน์ วงษ์วัฒนะ</t>
  </si>
  <si>
    <t>นำส่งใบส่งมอบ / คงเหลืองานทำความสะอาดพื้นที่เลอะจากงานพ่นสีบันได</t>
  </si>
  <si>
    <t>คุยรายละเอียดเพิ่มเติมงาน BF ห้องนอน+ห้องนั่งเล่น</t>
  </si>
  <si>
    <t>250,000+</t>
  </si>
  <si>
    <t>เก็บเงินลูกค้า 50%</t>
  </si>
  <si>
    <t>คุณ กมลรัตน์ ประชุมรัตน์</t>
  </si>
  <si>
    <t>คุยรายละเอียดปรับลดรายการ</t>
  </si>
  <si>
    <t>คุยรายละเอียดปรับรายการ</t>
  </si>
  <si>
    <t>A628</t>
  </si>
  <si>
    <t>คุณ ญาดา เจริญจงวิทยา</t>
  </si>
  <si>
    <t>คุยรายละเอียดการติดตั้งผ้าม่าน</t>
  </si>
  <si>
    <t>คุณ อิศรีย์</t>
  </si>
  <si>
    <t>A727</t>
  </si>
  <si>
    <t>สรุปรายการ / ลูกค้าชำระ 100%</t>
  </si>
  <si>
    <t>ตัดรายการเหลือแค่ฉากกั้นห้อง / ลูกค้าชำระ 100%</t>
  </si>
  <si>
    <t>ทำใบเสนาราคางานม่าน</t>
  </si>
  <si>
    <t>คุยรายละเอียดเสนอราคางานตกแต่ง</t>
  </si>
  <si>
    <t>Revise ใบเสนอราคา</t>
  </si>
  <si>
    <t>คุณ ฐิติรัตน์ นนท์ธนปรัชญ์</t>
  </si>
  <si>
    <t>ติดตามเรื่องส่งมอบ</t>
  </si>
  <si>
    <t>คุณ รินทร์ บุญวณิชวัฒน์</t>
  </si>
  <si>
    <t>ติดตามเรื่อง PO / แก้ไขใบเสนอราคา</t>
  </si>
  <si>
    <t>คุณแพรว</t>
  </si>
  <si>
    <t>ส่งใบเสนอราคางานออกแบบ (ลูกค้าใหม่)</t>
  </si>
  <si>
    <t>คุณ สาริส</t>
  </si>
  <si>
    <t>คุณ นพมาศ</t>
  </si>
  <si>
    <t>ติดต่อลูกค้าจากคุณเยลลี่ Ori / เตรียมจ่าย 50% พร้อมเข้าหน้างาน (ลูกค้าเก่า)</t>
  </si>
  <si>
    <t>คุณ กัณฑ์สรวีย์ สวัสดี</t>
  </si>
  <si>
    <t>ติดต่อลูกค้า / เตรียมจ่าย 50% พร้อมเข้าหน้างาน (ลูกค้าเก่า)</t>
  </si>
  <si>
    <t>ติดต่อลูกค้า (ลูกค้าเก่า)</t>
  </si>
  <si>
    <t>คุณ สแตมป์</t>
  </si>
  <si>
    <t>ลูกค้าชำระ 100%</t>
  </si>
  <si>
    <t>ลูกค้าต้องการชำระ 50% ด้วยการรูดบัตร</t>
  </si>
  <si>
    <t>แจ้งคิวช่าง</t>
  </si>
  <si>
    <t>ส่งใบเสนอราคางานเพิ่ม</t>
  </si>
  <si>
    <t>แจ้งคิวช่างม่าน</t>
  </si>
  <si>
    <t>ส่งลิงค์จ่ายเงินให้ลูกค้า / คงเหลืองานทำความสะอาดพื้นที่เลอะจากงานเก็บสีพื้น</t>
  </si>
  <si>
    <t>นำส่งใบส่งมอบงาน</t>
  </si>
  <si>
    <t>คุณ เอ</t>
  </si>
  <si>
    <t>โทรคุย</t>
  </si>
  <si>
    <t>ติดตามลูกค้างานม่าน</t>
  </si>
  <si>
    <t>คุณ ศุภฤกษ์ กมลานนท์</t>
  </si>
  <si>
    <t>ติดต่อลูกค้าแผ่นดินไหว นัดเริ่มงานต้นเดือน พ.ค.</t>
  </si>
  <si>
    <t>ติิดตามลูกค้าเรื่องส่งมอบงาน</t>
  </si>
  <si>
    <t>นัดลูกค้าวัดพื้นที่</t>
  </si>
  <si>
    <t>คุณ สุธีป</t>
  </si>
  <si>
    <t>ติดต่อลูกค้าเตรียมเริ่มงาน เริ่มวัดพื้นที่</t>
  </si>
  <si>
    <t>คุณ แอปเปิ้ล</t>
  </si>
  <si>
    <t>ติดต่อลูกค้าใหม่</t>
  </si>
  <si>
    <t>,</t>
  </si>
  <si>
    <t>เสนอราคางานออกแบบ</t>
  </si>
  <si>
    <t>D330</t>
  </si>
  <si>
    <t>คุณ เหมียวตี้</t>
  </si>
  <si>
    <t>คุยรายละเอียดรายการที่เสนอ</t>
  </si>
  <si>
    <t>ส่งแบบให้ทางนิติ</t>
  </si>
  <si>
    <t>นัดวันทำความสะอาด</t>
  </si>
  <si>
    <t>คุยรายละเอียดเรื่องวันเริ่มงาน</t>
  </si>
  <si>
    <t>พิมพลอย แก่นแก้ว</t>
  </si>
  <si>
    <t>ติดต่ั้งม่าน</t>
  </si>
  <si>
    <t>นัดชำระ 50% แรก</t>
  </si>
  <si>
    <t>คุณ อรุษา</t>
  </si>
  <si>
    <t>ทำเรื่องเบิกสินค้า Prop</t>
  </si>
  <si>
    <t>นัดเลือกผ้าม่าน</t>
  </si>
  <si>
    <t>เตรียมเอกสารเพื่อเข้าหน้างาน</t>
  </si>
  <si>
    <t>ลูกค้าเก่า ขอราคางานเพิ่ม</t>
  </si>
  <si>
    <t>คุยรายละเอียดงานกับลูกค้า</t>
  </si>
  <si>
    <t>ติดตามราคาลูกค้า</t>
  </si>
  <si>
    <t>F442</t>
  </si>
  <si>
    <t>คุณ เมธินี</t>
  </si>
  <si>
    <t>ลูกค้าไม่สะดวกคุยติดต่อภายหลัง</t>
  </si>
  <si>
    <t>คุณ สมศักดิ์</t>
  </si>
  <si>
    <t>ไม่รับสาย</t>
  </si>
  <si>
    <t>Beeverkung</t>
  </si>
  <si>
    <t>Addline / ส่งไฟล์แพ็คเกจ</t>
  </si>
  <si>
    <t>ติดต่อลูกค้าเพื่อเก็บ 50% แรก / ลูกค้าขอปรับแพ็คเกจ</t>
  </si>
  <si>
    <t>อุดมลักษณ์ วิศาลโชติคุณ</t>
  </si>
  <si>
    <t>ติดต่อลูกค้าเพื่อเก็บ 50% แรก / นัดวันเข้าตรวจพื้นที่</t>
  </si>
  <si>
    <t>ติดตั้งผ้าม่าน / เก็บ 50% สุดท้าย / ส่งมอบงาน</t>
  </si>
  <si>
    <t>ติดตั้งผ้าม่าน / คงเหลืองานกระจก Backsplash</t>
  </si>
  <si>
    <t>วรวุฒิ มณีฉาย</t>
  </si>
  <si>
    <t>090-669-2468</t>
  </si>
  <si>
    <t>ธัญยธรณ์ อ่อนจันทร์</t>
  </si>
  <si>
    <t>081-439-2916</t>
  </si>
  <si>
    <t>ปรางทิพย์ เปรมวิจักษณ์โชติ</t>
  </si>
  <si>
    <t>084-677-7240</t>
  </si>
  <si>
    <t>ภาณุพงษ์ ตราชู</t>
  </si>
  <si>
    <t>088-602-6888</t>
  </si>
  <si>
    <t>สุนิธิ ประยูรหงษ์</t>
  </si>
  <si>
    <t>061-626-4936</t>
  </si>
  <si>
    <t>มนัสวี นาวิกพันธุิ์</t>
  </si>
  <si>
    <t>Add line / ส่งไฟล์แพ็คเกจ</t>
  </si>
  <si>
    <t>096-946-4260</t>
  </si>
  <si>
    <t>นิติอนุมัติแบบ / ทำเรื่องวางเงินค้ำประกัน</t>
  </si>
  <si>
    <t>Follow up / เตรียมเข้าหน้างาน</t>
  </si>
  <si>
    <t>คุณธมนต์</t>
  </si>
  <si>
    <t>ติดต่อลูกค้า / ส่งไฟล์แพ็คเกจ</t>
  </si>
  <si>
    <t>Follow up / เตรียมส่งสินค้า</t>
  </si>
  <si>
    <t>คุณ นิติภูมิ รอดบำรุง</t>
  </si>
  <si>
    <t>(จองแล้ว) Add line / ลูกค้ายังไม่สะดวกเรื่มงาน</t>
  </si>
  <si>
    <t>082-207-8847</t>
  </si>
  <si>
    <t>คุุณ ประภาวดี บุณบางยาง</t>
  </si>
  <si>
    <t>(จองแล้ว) คุยต่อทาง Line OA</t>
  </si>
  <si>
    <t>061-614-6566</t>
  </si>
  <si>
    <t>คุณ จิรศักดิ์ ทวีพรประภา</t>
  </si>
  <si>
    <t>081-556-0789</t>
  </si>
  <si>
    <t>คุณ เกษร เมฆอ้อย</t>
  </si>
  <si>
    <t>(จองแล้ว) ลูกค้าไปต่างประเทศ / ติดต่อใหม่วันที่ 02/05</t>
  </si>
  <si>
    <t>065-226-7714</t>
  </si>
  <si>
    <t>คุณ อรุณ งามวิชัยกิจ</t>
  </si>
  <si>
    <t xml:space="preserve">(จองแล้ว) อยู่ในช่วงตรวจห้องรอบที่ 4 / ปรับ Package เป็น ม่าน + ฺBacksplash </t>
  </si>
  <si>
    <t>081-588-8899</t>
  </si>
  <si>
    <t>คุณชวนพรเวชนุเคราะห์</t>
  </si>
  <si>
    <t>(จองแล้ว) ติดต่อทาง Line นัดเลือกผ้าม่าน + ส่งไฟล์ให้ดูเบื้องต้น</t>
  </si>
  <si>
    <t>คุณ ธมลพรรณ์ เพื่อนสงคราม</t>
  </si>
  <si>
    <t>(จองแล้ว) ยังดำเนินการเรื่องกู้อยู่</t>
  </si>
  <si>
    <t>095-129-4555</t>
  </si>
  <si>
    <t>คุณ สุพิชฌาย์ แก้วทอง</t>
  </si>
  <si>
    <t>(จองแล้ว) คุยต่อทาง Line / อัพเดตราคา Backsplash</t>
  </si>
  <si>
    <t>061-151-4593</t>
  </si>
  <si>
    <t>A212</t>
  </si>
  <si>
    <t>อภิพัฒน์ พูลศรีทวีทรัพย์</t>
  </si>
  <si>
    <t>098-469-0456</t>
  </si>
  <si>
    <t>ตรวจสอบสินค้าก่อนส่งสินค้า Prop</t>
  </si>
  <si>
    <t>นัดวันวัดพื้นที่ก่อนติดตั้งกระจก Backsplash</t>
  </si>
  <si>
    <t>คุยรายละเอียด ปรับลดรายการ</t>
  </si>
  <si>
    <t>นัดวันทำความสะอาด / วันที่ 02/09/26</t>
  </si>
  <si>
    <t>เลือก Chandelier ให้ลูกค้า</t>
  </si>
  <si>
    <t>ส่งไฟล์ผ้าม่าน</t>
  </si>
  <si>
    <t>ส่งหมอน</t>
  </si>
  <si>
    <t>(จองแล้ว) ปรับ Package เป็น ม่าน + ฺBacksplash / ส่งใบเสนอราคา</t>
  </si>
  <si>
    <t xml:space="preserve">ส่งใบเสนอราคางาน Fur Standards </t>
  </si>
  <si>
    <t>ลูกค้าสนใจงานออกแบบ / วาง layout plan/ เสนอราคา</t>
  </si>
  <si>
    <t>นำส่งใบส่งมอบ</t>
  </si>
  <si>
    <t>ติดตั้ง Wallpaper</t>
  </si>
  <si>
    <t>คุยรายละเอียด</t>
  </si>
  <si>
    <t>Revise เครื่องทำน้ำอุ่น+ไมโครเวฟ</t>
  </si>
  <si>
    <t>คุยรายละเอียด / เสนอราคา</t>
  </si>
  <si>
    <t>ส่งเมลเปิด PO / ลูกค้าชำระ 50% แล้ว</t>
  </si>
  <si>
    <t>นัดติดตั้งผ้าม่าน วันที่ 6/05/26</t>
  </si>
  <si>
    <t>D733</t>
  </si>
  <si>
    <t>คุุยรายละเอียดตกแต่ง / ลูกค้าเคยซื้อแพ็คเกจ Fur Standard กับทาง Ori</t>
  </si>
  <si>
    <t>รัตนา ลิ้มฬหะพันธ์</t>
  </si>
  <si>
    <t>ลูกค้าไม่สะดวกคุย ติดต่อใหม่วันอังคาร</t>
  </si>
  <si>
    <t>063-269-5098</t>
  </si>
  <si>
    <t>กิตติวัฒน์ จันทร์เกิด</t>
  </si>
  <si>
    <t>094-607-2220</t>
  </si>
  <si>
    <t>จินตนา เอี่ยมวนานนทชัย</t>
  </si>
  <si>
    <t>เหลือตรวจห้องอีกรอบ / สนใจผ้าม่าน + Wallpaper / ลูกค้าจะติดต่อกลับภายหลัง</t>
  </si>
  <si>
    <t>090-992-2269</t>
  </si>
  <si>
    <t>กรอง จันทร์เปรมปรี</t>
  </si>
  <si>
    <t>ไม่สนใจ / ตกแต่งเสร็จแล้ว</t>
  </si>
  <si>
    <t>061-776-0071</t>
  </si>
  <si>
    <t>A213</t>
  </si>
  <si>
    <t>ปราณี ลาภเกียรติพร</t>
  </si>
  <si>
    <t>089-922-2330</t>
  </si>
  <si>
    <t>A215</t>
  </si>
  <si>
    <t>อุทัยวรรณ แก้วประดิษฐ</t>
  </si>
  <si>
    <t>085-667-0076</t>
  </si>
  <si>
    <t>ภูษณิศา พัฒนาวรากุล</t>
  </si>
  <si>
    <t>064-147-1542</t>
  </si>
  <si>
    <t>A221</t>
  </si>
  <si>
    <t>เอื้อมฤดี จีรวัฒนเกษตร์</t>
  </si>
  <si>
    <t>091-942-6292</t>
  </si>
  <si>
    <t>เอื้อมฤทธี จีรวัฒนเกษตร์</t>
  </si>
  <si>
    <t>083-661-4922</t>
  </si>
  <si>
    <t>เอกวุฒิ แซ่โง้ว</t>
  </si>
  <si>
    <t>ลูกค้้าพี่หญิง / จองแพ็คตกแต่งไปแล้ว / ได้ PO จาก Ori 100,000 บาท / ลูกค้ารอติดต่อกลับ</t>
  </si>
  <si>
    <t>089-173-2845</t>
  </si>
  <si>
    <t>ณุกร สำผัสศรี</t>
  </si>
  <si>
    <t>ปรึกษาภารยาก่อน / ติดต่อกลับภายหลัง</t>
  </si>
  <si>
    <t>081-826-6028</t>
  </si>
  <si>
    <t>ภรณ์ทิพย์ สุญาสิทธิ์</t>
  </si>
  <si>
    <t>086-386-0065</t>
  </si>
  <si>
    <t>บงกชพร แก้วดวงใน</t>
  </si>
  <si>
    <t>085-979-4924</t>
  </si>
  <si>
    <t>ไรวินทร์ พิทยาปรีชานนท์</t>
  </si>
  <si>
    <t>095-620-4918</t>
  </si>
  <si>
    <t>นัฐถาพร ไชยเศษ</t>
  </si>
  <si>
    <t>095-775-9060</t>
  </si>
  <si>
    <t>A233</t>
  </si>
  <si>
    <t>สุรเดช คราดแคล้ว</t>
  </si>
  <si>
    <t>082-270-3178</t>
  </si>
  <si>
    <t>วริทธิ์ธร ราชตา</t>
  </si>
  <si>
    <t>083-949-1315</t>
  </si>
  <si>
    <t>A303</t>
  </si>
  <si>
    <t>อานันต์ หอมเนียม</t>
  </si>
  <si>
    <t>095-931-6605</t>
  </si>
  <si>
    <t>วิชุดา พลอยสารักษ์</t>
  </si>
  <si>
    <t>085-830-3829</t>
  </si>
  <si>
    <t>(EQ) นัดลูกค้าและทาง QC เข้าสำรวจหน้างาน</t>
  </si>
  <si>
    <t>ทำใบเสนอราคา / ลูกค้าต้องการเพิ่มระยะครัว และเพิ่ม BTU แอร์ / ลูกค้าต้องการขายแพ็คเกจต่อให้ห้องอื่น</t>
  </si>
  <si>
    <t>เสนอราคาห้องตัวอย่าง</t>
  </si>
  <si>
    <t>ลูกค้ารับมอบห้องแล้ว / ปรับแพ็คเกจเหลือแต่ม่าน</t>
  </si>
  <si>
    <t>นัดวันเข้าแก้ไขงานวอลเปเปอร์</t>
  </si>
  <si>
    <t>เสนอราคางานเพิ่ม ฟูก 5 FT</t>
  </si>
  <si>
    <t>ส่่งใบเสนอราคางานม่าน วอล เครื่องใช้ไฟฟ้า ฉากกั้นก้อง</t>
  </si>
  <si>
    <t>Baifern</t>
  </si>
  <si>
    <t>ส่่งใบเสนอราคา ฉากกั้นห้อง</t>
  </si>
  <si>
    <t>อุมาพร ม่วงแสง</t>
  </si>
  <si>
    <t>062-623-6245</t>
  </si>
  <si>
    <t>สโรชา อินทร์แสง</t>
  </si>
  <si>
    <t>0936-396-224</t>
  </si>
  <si>
    <t>ณัฐติกาญจน์ มโนเกษมสันต์</t>
  </si>
  <si>
    <t>099-096-9516</t>
  </si>
  <si>
    <t>ศิวัตรา ศุภผลศิริ</t>
  </si>
  <si>
    <t>081-833-4933</t>
  </si>
  <si>
    <t>ธนะพล ปัทมกนกพร</t>
  </si>
  <si>
    <t>081-924-1404</t>
  </si>
  <si>
    <t>A423-A424</t>
  </si>
  <si>
    <t>ลูกค้ามีงบ 150,000 / เสนอแพ็ค Fur Standard ไป ลูกค้าขอตัดสินใจก่อน</t>
  </si>
  <si>
    <t>นัดวันวัดพื้นที่ก่อนติดตั้งกระจก Backsplash (11.05.2026)</t>
  </si>
  <si>
    <t>ลููกค้าซื้อฟูก 5FT เพิ่ม</t>
  </si>
  <si>
    <t>ติดตั้งผ้าม่าน</t>
  </si>
  <si>
    <t>ปรับแพ็คเกจผ้าม่าน / ชำระเงิน 100%</t>
  </si>
  <si>
    <t>โทรคุย / Add Line ส่งไฟล์แพ็คเกจ</t>
  </si>
  <si>
    <t>แพ็คเกจฉากกั้นห้อง / ชำระเงิน 100%</t>
  </si>
  <si>
    <t>นัดวันคุยรายละเอียดงาน (13.05.2026)</t>
  </si>
  <si>
    <t>ติิดต่อลูกค้า นัดประเมินหน้างาน (08.05.2026)</t>
  </si>
  <si>
    <t>เลือก Chandelier ให้ลูกค้า ลูกค้าคอนเฟิร์มแล้ว</t>
  </si>
  <si>
    <t>นัดวันเข้าวัดพื้นที่หน้างาน+Protection</t>
  </si>
  <si>
    <t>ติิดต่อลูกค้า นัดประเมินหน้างาน (09.05.2026)</t>
  </si>
  <si>
    <t xml:space="preserve">ติิดต่อลูกค้า นัดประเมินหน้างาน </t>
  </si>
  <si>
    <t>Revise ใบเสนอราคาเครื่องใช้ไฟฟ้าให้ลูกค้า</t>
  </si>
  <si>
    <t>Financial Day</t>
  </si>
  <si>
    <t>วัดพื้นที่หน้างาน</t>
  </si>
  <si>
    <t>เคลีบร์ข้องมูลลูกค้า</t>
  </si>
  <si>
    <t>คุยรายละเอียดงาน</t>
  </si>
  <si>
    <t>D604</t>
  </si>
  <si>
    <t>คุณ ชณัณธร จิตกรียาน</t>
  </si>
  <si>
    <t>ติดต่อลูกค้า / ลูกค้าไม่สะดวกคุย ให้ติดต่อใหม่</t>
  </si>
  <si>
    <t>ลูกค้าได้ PO ผ้าม่าน จาก Ori / นัดเบือกผ้าวันเสาร์ที่ 16/05/26 (15.00น.)</t>
  </si>
  <si>
    <t>นัดตรวจพื้นที่ก่อนเข้าตกแต่ง</t>
  </si>
  <si>
    <t>อัพเดตความคืบหน้า</t>
  </si>
  <si>
    <t>อิทธิพัทธ์ เพ็ชรกูล</t>
  </si>
  <si>
    <t>081-701-5385</t>
  </si>
  <si>
    <t>อาภาภรณ์ อาจแสน</t>
  </si>
  <si>
    <t>Add line / สนใจตู้ TV.</t>
  </si>
  <si>
    <t>081-192-4464</t>
  </si>
  <si>
    <t>พรสุดา นิลกระจ่าง</t>
  </si>
  <si>
    <t>062-028-3324</t>
  </si>
  <si>
    <t>เบญจภรณ์ ประภักดี</t>
  </si>
  <si>
    <t>092-659-4296</t>
  </si>
  <si>
    <t>ธัญญ์กมน ฤกษ์ดี</t>
  </si>
  <si>
    <t>061-867-0058</t>
  </si>
  <si>
    <t>อนิรุต ขวดทอง</t>
  </si>
  <si>
    <t>093-246-9092</t>
  </si>
  <si>
    <t>ภุมรินทร์ กาสิงห์</t>
  </si>
  <si>
    <t>ไม่สะดวกคุย / ติดต่อใหม่ภายหลัง</t>
  </si>
  <si>
    <t>096-882-5867</t>
  </si>
  <si>
    <t>วรณี คำนวน</t>
  </si>
  <si>
    <t>081-693-5698</t>
  </si>
  <si>
    <t>กชนิภา พสุธาวงศ์</t>
  </si>
  <si>
    <t>097-692-2294</t>
  </si>
  <si>
    <t>จิดาภา ลันโทมรัตนะ</t>
  </si>
  <si>
    <t>062-39802291</t>
  </si>
  <si>
    <t>สมศักดิ์ ปัญญาโชติพันธ์</t>
  </si>
  <si>
    <t>095-248-9375</t>
  </si>
  <si>
    <t>สุพจน์ จ่อนด้วง</t>
  </si>
  <si>
    <t>089-705-8306</t>
  </si>
  <si>
    <t>ประไพพิศ เศวตะดุล</t>
  </si>
  <si>
    <t>083-151-9056</t>
  </si>
  <si>
    <t>เลือกผ้าม่าน</t>
  </si>
  <si>
    <t>คุยรายละเอียดกับพี่มด / นัดคุย Design กับลูกค้าวันที่ 15/05 10.00น.</t>
  </si>
  <si>
    <t>C229</t>
  </si>
  <si>
    <t>เสนอแพ็คเกจ</t>
  </si>
  <si>
    <t>นัดคุย Design กับลูกค้า</t>
  </si>
  <si>
    <t>ชญานิตย์ อู่ไทย</t>
  </si>
  <si>
    <t>093-536-9244</t>
  </si>
  <si>
    <t>ซาร่า สริตานนท์</t>
  </si>
  <si>
    <t>080-062-9383</t>
  </si>
  <si>
    <t>พิมลพร เข็มปัญญา</t>
  </si>
  <si>
    <t>089-921-8166</t>
  </si>
  <si>
    <t>คุยรายละเอียดดีไซน์ผ่านทาง Line</t>
  </si>
  <si>
    <t>C520</t>
  </si>
  <si>
    <t xml:space="preserve">คุยรายละเอีียดแพ็คเกจ Fur Standard ทาง Line </t>
  </si>
  <si>
    <t>นัดเลือกผ้าม่านที่โครงการ</t>
  </si>
  <si>
    <t>Roll Play ซ้อมอีเวนท์ที่โครงการ</t>
  </si>
  <si>
    <t>/ๅ</t>
  </si>
  <si>
    <t>โทรคุยรายละเอียด</t>
  </si>
  <si>
    <t>นัดเข้าเริ่มงาน</t>
  </si>
  <si>
    <t>นัดลูกค้าติดตั้งกระจกกั้นห้อง</t>
  </si>
  <si>
    <t>อัพเดตงานตกแต่ง</t>
  </si>
  <si>
    <t>คุยรายละเอียดตกอต่ง</t>
  </si>
  <si>
    <t>เก็บเงิน 100%</t>
  </si>
  <si>
    <t>สรุป Brift (ยังไม่เสร็จ)</t>
  </si>
  <si>
    <t>โทรคุยรายละเอียดออกแบบ / งบ 300K</t>
  </si>
  <si>
    <t>ประสานทีมหน้างานกับลูกค้า / เบิกสินค้า EDH</t>
  </si>
  <si>
    <t>สรุป Brift</t>
  </si>
  <si>
    <t>ทำ Mood&amp;Tone ส่งลูกค้า ก่อนเก็บค่าแบบ</t>
  </si>
  <si>
    <t>ส่งใบเสนอราคางานแผ่นดินไหว</t>
  </si>
  <si>
    <t>ทำใบส่งมอบงาน</t>
  </si>
  <si>
    <t>ขนของไปจัดบูธที่โครงการ</t>
  </si>
  <si>
    <t>ส่งทำราคา</t>
  </si>
  <si>
    <t>NARA</t>
  </si>
  <si>
    <t>อัพเดตแพ็คเกจ LF</t>
  </si>
  <si>
    <t>เข้าหน้างาน ชี้จุดติดตั้งกรอบรูปแขวนผนัง</t>
  </si>
  <si>
    <t>ส่งราคาให้ลูกค้า</t>
  </si>
  <si>
    <t>แจ้งรายละเอียดแผนงานกับลูกค้า</t>
  </si>
  <si>
    <t>คุยรายละเอียดงานม่าน แจ้งวันเข้าติดตั้ง</t>
  </si>
  <si>
    <t>คุยรายละเอียดเรื่องการติดตั้ง</t>
  </si>
  <si>
    <t>ลูกค้าปรับแพ็คเกจ / แก้ใบเสนอราคาให้ลูกค้า</t>
  </si>
  <si>
    <t>คุยรายละเอียด Design กับลูกค้าที่หน้างาน</t>
  </si>
  <si>
    <t>นัดลูกค้าเลือกผ้าม่านที่หน้างาน / คุยรายละเอียดงานเพิ่ม</t>
  </si>
  <si>
    <t>สรุปรายการงานเพิ่ม / ทำใบเสนอราคา</t>
  </si>
  <si>
    <t>สรุป Brift Design ตามข้อมูล Update จากลูกค้า</t>
  </si>
  <si>
    <t>นัดลูกค้าเข้าหน้างาน</t>
  </si>
  <si>
    <t>สรุป Brift Sketchc แบบคร่าวๆ</t>
  </si>
  <si>
    <t>โทรคุยเสนอแพ็คเกจและงานออกแบบ</t>
  </si>
  <si>
    <t>โทรคุุยเสนองานม่าน / ส่งใบเสนอราคา</t>
  </si>
  <si>
    <t>แก้ไขข้อมูลส่งทำราคา</t>
  </si>
  <si>
    <t>เข้าโครงการ</t>
  </si>
  <si>
    <t>gl</t>
  </si>
  <si>
    <t>ธันย์ชนก พุฒพรึก</t>
  </si>
  <si>
    <t>065-659-9790</t>
  </si>
  <si>
    <t>พิษณุ ภูวดล</t>
  </si>
  <si>
    <t>089-167-4137</t>
  </si>
  <si>
    <t>ปริญเมศร์ เดชพิริยะทัศน์</t>
  </si>
  <si>
    <t>080-534-1309</t>
  </si>
  <si>
    <t>มนัญญา จริยวัฒน์สกุล</t>
  </si>
  <si>
    <t>062-295-5889</t>
  </si>
  <si>
    <t>A330</t>
  </si>
  <si>
    <t>วลัยลักษณ์ วรวัฒนากิจเจริญ</t>
  </si>
  <si>
    <t>085-070-8020</t>
  </si>
  <si>
    <t>ชาคร ลิมปิชัยโสภณ</t>
  </si>
  <si>
    <t>081-720-3005</t>
  </si>
  <si>
    <t>บุษบง พืชเหม็ง</t>
  </si>
  <si>
    <t>084-887-9311</t>
  </si>
  <si>
    <t>A403</t>
  </si>
  <si>
    <t>วารินทร์ โกโลวารา</t>
  </si>
  <si>
    <t>090-660-9216</t>
  </si>
  <si>
    <t>หัชชากร วิสูตรโสภณา</t>
  </si>
  <si>
    <t>081-555-3049</t>
  </si>
  <si>
    <t>ปุณยวีร์ อาชาพิทักษ์วงศ์</t>
  </si>
  <si>
    <t>085-553-9665</t>
  </si>
  <si>
    <t>A408</t>
  </si>
  <si>
    <t>จักรกฤษณ์ แย้มเกตุ</t>
  </si>
  <si>
    <t>081-842-4562</t>
  </si>
  <si>
    <t>ปัญญา รุ่งอรุณแสงชัย</t>
  </si>
  <si>
    <t>กัลยารัตน์ เพ็ชรแก้ว</t>
  </si>
  <si>
    <t>อุราพร พิมพ์ทอง</t>
  </si>
  <si>
    <t>ตวงปภา กฤตพันทวี</t>
  </si>
  <si>
    <t>แพรวา พฤกษะวัน</t>
  </si>
  <si>
    <t>เกษร เมฆอ้อย</t>
  </si>
  <si>
    <t>ปพิชญา ภูมาศ</t>
  </si>
  <si>
    <t>สุกัญญา ประทีปเชวงกิจ</t>
  </si>
  <si>
    <t>สมพร แหลมอุดมทรัพย์</t>
  </si>
  <si>
    <t>กัณฑ์สรวีย์ สวัสดี</t>
  </si>
  <si>
    <t>อลิษา ยามดี</t>
  </si>
  <si>
    <t>สุรีย์วรรณ ลิขิตชาญกิจ</t>
  </si>
  <si>
    <t>มัทนพร ชูศิริ</t>
  </si>
  <si>
    <t>ธนชัย ใจสา</t>
  </si>
  <si>
    <t>คอลัมน์ 3</t>
  </si>
  <si>
    <t>Type Product</t>
  </si>
  <si>
    <t>Status/โอกาสปิด</t>
  </si>
  <si>
    <t>ตามราคา</t>
  </si>
  <si>
    <t>ติดตามลูกค้า</t>
  </si>
  <si>
    <t>ติดตามลูกค้าจองสิทธิ์</t>
  </si>
  <si>
    <t>โอกาสปิด</t>
  </si>
  <si>
    <t>JUNE</t>
  </si>
  <si>
    <t xml:space="preserve">ส่งใบเสนอราคางานม่าน / ชำระ 50%  </t>
  </si>
  <si>
    <t>คุณ ปาณิสรา</t>
  </si>
  <si>
    <t>093-549-6442</t>
  </si>
  <si>
    <t>คุณ ขวัญชนก</t>
  </si>
  <si>
    <t>082-493-2354</t>
  </si>
  <si>
    <t>คุณ ภูกิจ</t>
  </si>
  <si>
    <t>090-235-4924</t>
  </si>
  <si>
    <t>ห้องยังไม่พร้อม / รอนัดคุย</t>
  </si>
  <si>
    <t>คุณ ตวงพร</t>
  </si>
  <si>
    <t>คุณ กิตติพศ</t>
  </si>
  <si>
    <t>083-049-8765</t>
  </si>
  <si>
    <t>คุณ กวีโชค</t>
  </si>
  <si>
    <t>061-836-6978</t>
  </si>
  <si>
    <t>คุณ สุดารัตน์</t>
  </si>
  <si>
    <t>081-375-2488</t>
  </si>
  <si>
    <t>ห้องยังไม่พร้อม / รอนัดคุย / ส่ง ref ให้ลูกค้า ธีมอวกาศ</t>
  </si>
  <si>
    <t>คุณ วรพล</t>
  </si>
  <si>
    <t>083-891-5533</t>
  </si>
  <si>
    <t>ห้องยังไม่พร้อม / รอนัดคุย / โทรนัดอีกครั้งช่วงสิ้นเดือน มิ.ย.</t>
  </si>
  <si>
    <t>ทำ Blank BOQ ส่งทำราคา / ส่ง Brift ทำแบบ 3D</t>
  </si>
  <si>
    <t>คุณ ศิริอร ลิ่มวงศ์</t>
  </si>
  <si>
    <t>080-065-4656</t>
  </si>
  <si>
    <t>โทรแล้ว/ไม่สนใจ</t>
  </si>
  <si>
    <t>คุณ นุสรา สุนทรพลิน</t>
  </si>
  <si>
    <t>062-227-5965</t>
  </si>
  <si>
    <t>คุณ ปาณชีวา กันภัย</t>
  </si>
  <si>
    <t>095-289-3069</t>
  </si>
  <si>
    <t>คุณ รมัณยา จตุรภัทรไพบูลย์</t>
  </si>
  <si>
    <t>086-393-9502</t>
  </si>
  <si>
    <t>ยังไม่ได้ตกแต่ง / ยังไม่ Add Line / ถ้าสนใจจะติดต่อกลับ</t>
  </si>
  <si>
    <t>คุณ ดาวประกาย สุขสี</t>
  </si>
  <si>
    <t>086-938-1223</t>
  </si>
  <si>
    <t>EVENT TRANSFER</t>
  </si>
  <si>
    <t>คุณ เฉลิมชัย ประเสริฐวุฒิ</t>
  </si>
  <si>
    <t>ส่งใบเสนอราคางานออกแบบ</t>
  </si>
  <si>
    <t>คุณ จิราพร สิงห์โตทอง</t>
  </si>
  <si>
    <t>092-272-2751</t>
  </si>
  <si>
    <t>คุณ โชติรส หุตังคบดี</t>
  </si>
  <si>
    <t>086-333-3603</t>
  </si>
  <si>
    <t>คุณ บุษกร พีระพงษ์</t>
  </si>
  <si>
    <t>083-910-4269</t>
  </si>
  <si>
    <t>Add Line / เสนอ Package ออกแบบ</t>
  </si>
  <si>
    <t>โทรแล้ว/Add line</t>
  </si>
  <si>
    <t>คุณ สรณ วิริยะประสิทธิ์</t>
  </si>
  <si>
    <t>080-506-0508</t>
  </si>
  <si>
    <t>คุณ จุฑาภรณ์ หนูมี</t>
  </si>
  <si>
    <t>097-016-3742</t>
  </si>
  <si>
    <t>Add Line / ส่ง Voucher ETH</t>
  </si>
  <si>
    <t>ยกเลิกวอลเปเปอร์ / ติดตั้ง Chandelier</t>
  </si>
  <si>
    <t>The Seed Memories Siam</t>
  </si>
  <si>
    <t>60/38</t>
  </si>
  <si>
    <t>สำรวจพื้นที่หน้างาน</t>
  </si>
  <si>
    <t>ราคาเกินงบ / แก้ไขราคา</t>
  </si>
  <si>
    <t>ติดต่อลูกค้า / ออกหนังสือกำหนดการและรายละเอียดงาน</t>
  </si>
  <si>
    <t>เสนอ Package / มัดจำ 10,000 บาท</t>
  </si>
  <si>
    <t>ลูกค้าอยากทำแบบห้องตัวอย่าง Duo 501</t>
  </si>
  <si>
    <t>ลูกค้าอยากทำแบบห้องตัวอย่าง Simplex 12A</t>
  </si>
  <si>
    <t>ลูกค้าอยากทำแบบห้องตัวอย่าง (ทำราคา Duo 501)</t>
  </si>
  <si>
    <t>ติดต่อลูกค้า / Packae  ห้องตัวอย่าง 156,000 (FND)</t>
  </si>
  <si>
    <t>ลงข้อมูลลูกค้าชำระ 100% Backsplash</t>
  </si>
  <si>
    <t>ส่งแบบ 3D 1st Draft</t>
  </si>
  <si>
    <t>นัดคุยรายละเอียดที่โครงการ</t>
  </si>
  <si>
    <t>ส่งใบเสนอราคาตามแบบห้องตัวอย่าง (ไม่รวม Built-in)</t>
  </si>
  <si>
    <t>ทำใบเสนอราคาตามห้องตัวอย่าง Simplex</t>
  </si>
  <si>
    <t>แก้ใบเสนอราคางานม่าน</t>
  </si>
  <si>
    <t>เคลียร์ใบส่งมอบ</t>
  </si>
  <si>
    <t>The Origin Ramintra 83</t>
  </si>
  <si>
    <t>JULY</t>
  </si>
  <si>
    <t>เจษฎา จำปาหอม</t>
  </si>
  <si>
    <t>096-939-6243</t>
  </si>
  <si>
    <t>สรินดา ศาตะมาน</t>
  </si>
  <si>
    <t>092-268-6939</t>
  </si>
  <si>
    <t>กฤติยาภรณ์ บุญวิศิษฏ์</t>
  </si>
  <si>
    <t>095-764-1706</t>
  </si>
  <si>
    <t>อานนท์ ธนสินเกษตรชัย</t>
  </si>
  <si>
    <t>080-261-7176</t>
  </si>
  <si>
    <t>สิรวุฒิ ลิ้มฬหะพันธ์</t>
  </si>
  <si>
    <t>084-979-7987</t>
  </si>
  <si>
    <t>พิทยสันต์ วัตตะยัง</t>
  </si>
  <si>
    <t>081-646-9679</t>
  </si>
  <si>
    <t>รังษิยา ชูขันธ์</t>
  </si>
  <si>
    <t>096-850-5588</t>
  </si>
  <si>
    <t>ณัฐนนท์ นามจันทรา</t>
  </si>
  <si>
    <t>084-544-1778</t>
  </si>
  <si>
    <t>ปัญจรัตน์ สมาธิ</t>
  </si>
  <si>
    <t>065-341-1161</t>
  </si>
  <si>
    <t>ศุภกิตติ์ บังวรรณ</t>
  </si>
  <si>
    <t>065-553-9692</t>
  </si>
  <si>
    <t>ลัลน์ลลิต เทิดสุธาธรรม</t>
  </si>
  <si>
    <t>090-972-6186</t>
  </si>
  <si>
    <t>Inprogress</t>
  </si>
  <si>
    <r>
      <rPr>
        <rFont val="Arial"/>
        <color theme="1"/>
        <sz val="11.0"/>
      </rPr>
      <t xml:space="preserve">ไม่มีคนตอบแชท facebook / instagram รอบที่ 1 &gt;&gt; </t>
    </r>
    <r>
      <rPr>
        <rFont val="Arial"/>
        <b/>
        <color rgb="FFFF0000"/>
        <sz val="11.0"/>
      </rPr>
      <t>start conversation</t>
    </r>
  </si>
  <si>
    <r>
      <rPr>
        <rFont val="Arial"/>
        <color theme="1"/>
        <sz val="11.0"/>
      </rPr>
      <t xml:space="preserve">ไม่มีคนตอบแชท facebook / instagram รอบที่ 2 &gt;&gt; </t>
    </r>
    <r>
      <rPr>
        <rFont val="Arial"/>
        <b/>
        <color rgb="FFFF0000"/>
        <sz val="11.0"/>
      </rPr>
      <t>next day</t>
    </r>
  </si>
  <si>
    <r>
      <rPr>
        <rFont val="Arial"/>
        <color theme="1"/>
        <sz val="11.0"/>
      </rPr>
      <t xml:space="preserve">ไม่มีคนตอบแชท facebook / instagram รอบที่ 3 &gt;&gt; </t>
    </r>
    <r>
      <rPr>
        <rFont val="Arial"/>
        <b/>
        <color rgb="FFFF0000"/>
        <sz val="11.0"/>
      </rPr>
      <t>เว้นสองวัน (วันที่ 5 หลังจากทักแชทรอบที่ 1)</t>
    </r>
  </si>
  <si>
    <t>Close Lead</t>
  </si>
  <si>
    <r>
      <rPr>
        <rFont val="Arial"/>
        <color theme="1"/>
        <sz val="11.0"/>
      </rPr>
      <t xml:space="preserve">ไม่มีคนรับสาย/สายไม่ว่าง สาย 1 &gt;&gt; </t>
    </r>
    <r>
      <rPr>
        <rFont val="Arial"/>
        <b/>
        <color rgb="FF0000FF"/>
        <sz val="11.0"/>
      </rPr>
      <t>วันแรกที่ลูกค้าให้โทร หรือ วันที่ลูกค้าแจ้งเบอร์มา</t>
    </r>
  </si>
  <si>
    <r>
      <rPr>
        <rFont val="Arial"/>
        <color theme="1"/>
        <sz val="11.0"/>
      </rPr>
      <t xml:space="preserve">ไม่มีคนรับสาย/สายไม่ว่าง สาย 2 &gt;&gt; </t>
    </r>
    <r>
      <rPr>
        <rFont val="Arial"/>
        <b/>
        <color rgb="FF0000FF"/>
        <sz val="11.0"/>
      </rPr>
      <t>3 วัน นับจากวันแรก</t>
    </r>
  </si>
  <si>
    <r>
      <rPr>
        <rFont val="Arial"/>
        <color theme="1"/>
        <sz val="11.0"/>
      </rPr>
      <t xml:space="preserve">ไม่มีคนรับสาย/สายไม่ว่าง สาย 3 &gt;&gt; </t>
    </r>
    <r>
      <rPr>
        <rFont val="Arial"/>
        <b/>
        <color rgb="FF0000FF"/>
        <sz val="11.0"/>
      </rPr>
      <t>7 วัน นับจากวันแรก</t>
    </r>
  </si>
  <si>
    <t>📋 ตารางสรุปรายการโทรลูกค้า — WYDE Interior Deposit | Origin Place เพชรเกษม</t>
  </si>
  <si>
    <t>ลูกค้าทั้งหมด 353 ราย | Deposit ห้องละ 10,000 บาท | Package เริ่มต้น 100,000 บาท</t>
  </si>
  <si>
    <t>ลำดับ</t>
  </si>
  <si>
    <t>ชื่อ-สกุล</t>
  </si>
  <si>
    <t>เบอร์โทร</t>
  </si>
  <si>
    <t>Email</t>
  </si>
  <si>
    <t>ชั้น</t>
  </si>
  <si>
    <t>ประเภทห้อง</t>
  </si>
  <si>
    <t>อายุ</t>
  </si>
  <si>
    <t>จำนวนห้อง</t>
  </si>
  <si>
    <t>Deposit คาดได้ (฿)</t>
  </si>
  <si>
    <t>Package (฿)</t>
  </si>
  <si>
    <t>มูลค่าคาดปิด (฿)</t>
  </si>
  <si>
    <t>🔴 กลุ่ม 1 — Tag cross_sales (10 ราย)</t>
  </si>
  <si>
    <t>ORDER</t>
  </si>
  <si>
    <t>เตชภณ ชุมวรฐายี</t>
  </si>
  <si>
    <t>techaphon.chum@gmail.com</t>
  </si>
  <si>
    <t>1 Bedroom Duo</t>
  </si>
  <si>
    <t>สหัสณัฐ สหัสองศ์สห</t>
  </si>
  <si>
    <t>sahatnut95@gmail.com</t>
  </si>
  <si>
    <t>กัลยาณี บุญรอด</t>
  </si>
  <si>
    <t>kanlayanee.charoenrit@gmail.com</t>
  </si>
  <si>
    <t>ปัทมวรรณ ชุ่มชิต</t>
  </si>
  <si>
    <t>pattamawan.chu@gmail.com</t>
  </si>
  <si>
    <t>รัชนีวรรณ ทรัพย์วงศ์เด่น</t>
  </si>
  <si>
    <t>nong_sap@hotmail.com</t>
  </si>
  <si>
    <t>ปิยะภรณ์ สุภาษิต</t>
  </si>
  <si>
    <t>pc.creationindustry@gmail.com</t>
  </si>
  <si>
    <t>1 Bedroom</t>
  </si>
  <si>
    <t>กิตติพิชญ์ สีห์อนุกุล</t>
  </si>
  <si>
    <t>Kitsank@gmail.com</t>
  </si>
  <si>
    <t>PHYU THAZIN THIN</t>
  </si>
  <si>
    <t>phyuthazinthin@gmail.com</t>
  </si>
  <si>
    <t>1 Bedroom Kitchen</t>
  </si>
  <si>
    <t>รัฐวิกา ทองมอญ</t>
  </si>
  <si>
    <t>เนติพงษ์ สมัครการไถ</t>
  </si>
  <si>
    <t>natipong906@gmail.com</t>
  </si>
  <si>
    <t>🟠 กลุ่ม 2 — Tag everyonecansell (5 ราย)</t>
  </si>
  <si>
    <t>กรรัตน์ สกลรักษ์</t>
  </si>
  <si>
    <t>warayupas.bugel@gmail.com</t>
  </si>
  <si>
    <t>1 Bedroom Plus Duo</t>
  </si>
  <si>
    <t>FND WYDE</t>
  </si>
  <si>
    <t>จิรชาติ นีมะโยธิน</t>
  </si>
  <si>
    <t>jirachart.nee@gmail.com</t>
  </si>
  <si>
    <t>รวิสรา อัยยะภาคย์</t>
  </si>
  <si>
    <t>ravisara.aiy@gmail.com</t>
  </si>
  <si>
    <t>สมพงษ์ อมรสมานกุล</t>
  </si>
  <si>
    <t>nkpyoao@gmail.com</t>
  </si>
  <si>
    <t>🏆 VIP — ซื้อ 10 ห้อง (10 ราย)</t>
  </si>
  <si>
    <t>ทัศนีย์ คงวัดใหม่</t>
  </si>
  <si>
    <t>⭐ ลูกค้าซื้อหลายห้อง (ชื่อซ้ำ) (36 ราย)</t>
  </si>
  <si>
    <t>ภัทรชนน วารินทร์</t>
  </si>
  <si>
    <t>wpalm2013@gmail.com</t>
  </si>
  <si>
    <t>12A</t>
  </si>
  <si>
    <t>เบญจวรรณ ไชยเสนา</t>
  </si>
  <si>
    <t>amp_benjawan@hotmail.com</t>
  </si>
  <si>
    <t>ปริยา เสิศนำกุล</t>
  </si>
  <si>
    <t>พิมพ์มาดา แซ่หลี่</t>
  </si>
  <si>
    <t>yingzhu.wu@gmail.com</t>
  </si>
  <si>
    <t>ดุษฎี ขำประไพ</t>
  </si>
  <si>
    <t>isue88@hotmail.com</t>
  </si>
  <si>
    <t>ชลิต ติรชูพันธ์</t>
  </si>
  <si>
    <t>chalit.tr@gmail.com</t>
  </si>
  <si>
    <t>ชุติรัตน์ ฉัตรศรีสัมฤทธิ์</t>
  </si>
  <si>
    <t>chutiratc@yahoo.com</t>
  </si>
  <si>
    <t>ภัทรวัฒน์ ดีสวาท</t>
  </si>
  <si>
    <t>m4ii_month@hotmail.co.th</t>
  </si>
  <si>
    <t>DANIEL LAWRENCE DI PIRO</t>
  </si>
  <si>
    <t>ddipiro@gmail.com</t>
  </si>
  <si>
    <t>วัชพล นิรันดรางกูร</t>
  </si>
  <si>
    <t>1 Bedroom Duo H</t>
  </si>
  <si>
    <t>จักษ์กฤษณ์ พลอยบูรณินทร์</t>
  </si>
  <si>
    <t>1 Bedroom Plus Duo H</t>
  </si>
  <si>
    <t>เสริมภูมิ พัฒนาพงษ์สถิตย์</t>
  </si>
  <si>
    <t>ประยุทธ์ ตระกูลชวนดี</t>
  </si>
  <si>
    <t>yoot_5@hotmail.com</t>
  </si>
  <si>
    <t>ณัฐญา วิลาวัณย์เวชยันต์</t>
  </si>
  <si>
    <t>Natthayatarn1@gmail.com</t>
  </si>
  <si>
    <t>รัสรินทร์ พรพันธ์วรกิจ</t>
  </si>
  <si>
    <t>rasrintr@gmail.com</t>
  </si>
  <si>
    <t>พิมพ์ภัทรา คชพงศ์ธนาดุล</t>
  </si>
  <si>
    <t>gnova_00@hotmail.com</t>
  </si>
  <si>
    <t>ปภาวดี ศรีอภิรักษา</t>
  </si>
  <si>
    <t>พิชญ์ศุภา ศุภเศรษฐอนันต์</t>
  </si>
  <si>
    <t>scspsan@gmail.com</t>
  </si>
  <si>
    <t>1 Bedroom Plus</t>
  </si>
  <si>
    <t>👨‍👩‍👦 กลุ่มครอบครัว (เบอร์เดียวกัน) (6 ราย)</t>
  </si>
  <si>
    <t>ปรายฟ้า แซ่แต้</t>
  </si>
  <si>
    <t>ฟ้าใส แซ่แต้</t>
  </si>
  <si>
    <t>สิทธินนท์ ลาภเรืองอนันต์</t>
  </si>
  <si>
    <t>jackowolap@hotmail.com</t>
  </si>
  <si>
    <t>วันเพ็ญ จงขจรสุวรรณ</t>
  </si>
  <si>
    <t>wanpen_pig@hotmail.co.th</t>
  </si>
  <si>
    <t>พลอยไพลิน แซ่ลิ้ม</t>
  </si>
  <si>
    <t>pailinsployss@gmail.com</t>
  </si>
  <si>
    <t>ชุติมา ลาภเรืองอนันต์</t>
  </si>
  <si>
    <t>jingnakamaru@gmail.com</t>
  </si>
  <si>
    <t>📋 ลูกค้าทั่วไป (286 ราย)</t>
  </si>
  <si>
    <t>กรกมล กีรติเตชากร</t>
  </si>
  <si>
    <t>ning_kornkamon@hotmail.com</t>
  </si>
  <si>
    <t>สุเทพ เจตธำรงชัย</t>
  </si>
  <si>
    <t>Aniwat.tang@live.com</t>
  </si>
  <si>
    <t>วิมลรัตน์ เศารยะ</t>
  </si>
  <si>
    <t>พิมพ์นารา ธีระดวงมณี</t>
  </si>
  <si>
    <t>njane_@hotmail.com</t>
  </si>
  <si>
    <t>จินตนา เอื้อรักษ์โอฬาร</t>
  </si>
  <si>
    <t>natakran.pimthong@gmail.com</t>
  </si>
  <si>
    <t>ณฐกานต์ พิมพ์ทอง</t>
  </si>
  <si>
    <t>ปวีณณัฏฐ์ ชำนาญ</t>
  </si>
  <si>
    <t>paween.nut@hotmail.com</t>
  </si>
  <si>
    <t>ศิรวิชญ์ งามพันธุ์ดิศร</t>
  </si>
  <si>
    <t>sirawit.engineer@gmail.com</t>
  </si>
  <si>
    <t>ศรุตา บุญรอด</t>
  </si>
  <si>
    <t>ธนภัทร กมลโสภณวศิน</t>
  </si>
  <si>
    <t>thanapat.kamol@gmail.com</t>
  </si>
  <si>
    <t>นิศากร น้อยมาลา</t>
  </si>
  <si>
    <t>nisakornnoimala@gmail.com</t>
  </si>
  <si>
    <t>พรนัชชา ศุภเวสารัช</t>
  </si>
  <si>
    <t>pnatcha_1337@hotmail.com</t>
  </si>
  <si>
    <t>สันต์วิชญ์ วัฒนพรมมงคล</t>
  </si>
  <si>
    <t>sunwishnan@gmail.com</t>
  </si>
  <si>
    <t>เรวดี พูลพุฒ</t>
  </si>
  <si>
    <t>iamray_d@yahoo.com</t>
  </si>
  <si>
    <t>ศิริวัฒน์ ศรีนวลมาก</t>
  </si>
  <si>
    <t>ญานิดา ธารรำลึก</t>
  </si>
  <si>
    <t>buatarnrumluek@icloud.com</t>
  </si>
  <si>
    <t>นวพร ดาราศิลป์</t>
  </si>
  <si>
    <t>nawaporn.drs@gmail.com</t>
  </si>
  <si>
    <t>สุภาพร ฉันทิยานนท์</t>
  </si>
  <si>
    <t>ffaaim.me@gmail.com</t>
  </si>
  <si>
    <t>พีรพงศ์ เย็นบ้านควน</t>
  </si>
  <si>
    <t>perapongy@icloud.com</t>
  </si>
  <si>
    <t>ชินพัฒน์ สวัสดีจุ้ย</t>
  </si>
  <si>
    <t>chinnapat.jui@gmail.com</t>
  </si>
  <si>
    <t>วงศกร รูโปบล</t>
  </si>
  <si>
    <t>mibukyo13@gmail.com</t>
  </si>
  <si>
    <t>Event 1</t>
  </si>
  <si>
    <t>พลวัฒน์ จุลละครินทร์</t>
  </si>
  <si>
    <t>benz_14@hotmail.com</t>
  </si>
  <si>
    <t>ตวงพร ตรองตรง</t>
  </si>
  <si>
    <t>minemail.taung@gmail.com</t>
  </si>
  <si>
    <t>อธิสิทธิ์ นุกูลเจริญลาภ</t>
  </si>
  <si>
    <t>jzrkogm@gmail.com</t>
  </si>
  <si>
    <t>ี</t>
  </si>
  <si>
    <t>พิรุฬห์ลักษณ์ วงศ์หาญ</t>
  </si>
  <si>
    <t>mayfocus0112@gmail.com</t>
  </si>
  <si>
    <t>ดวงกมล แซ่ตั้ง</t>
  </si>
  <si>
    <t>dk@threec-design.com</t>
  </si>
  <si>
    <t>กมล แซ่ตั้ง</t>
  </si>
  <si>
    <t>kamol039@gmail.com</t>
  </si>
  <si>
    <t>วิภาพรรณ พิบูลย์สวัสดี</t>
  </si>
  <si>
    <t>koy_wipapan@hotmail.com</t>
  </si>
  <si>
    <t>เดชา ตั้งบุญเติม</t>
  </si>
  <si>
    <t>ลรินทร ปราโมทย์</t>
  </si>
  <si>
    <t>ok_noname@hotmail.com</t>
  </si>
  <si>
    <t>ทิพย์สุดา ศรีศุภฤกษ์</t>
  </si>
  <si>
    <t>thipsuda.eve@gmail.com</t>
  </si>
  <si>
    <t>เอก เฉยพงษ์</t>
  </si>
  <si>
    <t>kokoh063@hotmail.com</t>
  </si>
  <si>
    <t>พรชนก วีระเพ็ชร์</t>
  </si>
  <si>
    <t>สันต์ เอกสมุทร</t>
  </si>
  <si>
    <t>t.eksamut@gmail.com</t>
  </si>
  <si>
    <t>ณัฐชยา สมัครการ</t>
  </si>
  <si>
    <t>natchayakk@hotmail.co.th</t>
  </si>
  <si>
    <t>CAILING TIAN</t>
  </si>
  <si>
    <t>395692775@qq.com</t>
  </si>
  <si>
    <t>ธันยาพัฒน์ กฤติวงษ์ธนาชัย</t>
  </si>
  <si>
    <t>thanyapat54@gmail.com</t>
  </si>
  <si>
    <t>อาภาภรณ์ อาจวิชัย</t>
  </si>
  <si>
    <t>puipingpui@gmail.com</t>
  </si>
  <si>
    <t>นิอร เจียมสกุลธร</t>
  </si>
  <si>
    <t>aticha_milk2545@hotmail.com</t>
  </si>
  <si>
    <t>กัญญมล แซ่เล้า</t>
  </si>
  <si>
    <t>kalyamols@gmail.com</t>
  </si>
  <si>
    <t>ณิชาภัทร ทองอำไพ</t>
  </si>
  <si>
    <t>b_best_17@hotmail.com</t>
  </si>
  <si>
    <t>เนตรสุวีณ์ โสภณอัมพรพิสิฐ</t>
  </si>
  <si>
    <t>natesuvee.sop@gmail.com</t>
  </si>
  <si>
    <t>จันทิรา ศรีวิลัย</t>
  </si>
  <si>
    <t>chantirad@hotmail.com</t>
  </si>
  <si>
    <t>ชญานี เติมวุฒิชัย</t>
  </si>
  <si>
    <t>รวินท์นิภา มณีเทศ</t>
  </si>
  <si>
    <t>rawin2542@hotmail.com</t>
  </si>
  <si>
    <t>สุวินัย จ้าว</t>
  </si>
  <si>
    <t>suvinaichao@gmail.com</t>
  </si>
  <si>
    <t>ภัสราวรรณ รุ่งอนันต์วรากุล</t>
  </si>
  <si>
    <t>pookky100@hotmail.com</t>
  </si>
  <si>
    <t>จิรภัทร เงางาม</t>
  </si>
  <si>
    <t>jirapatngawngam@gmail.com</t>
  </si>
  <si>
    <t>ธิวา ฉันทธีรานนท์</t>
  </si>
  <si>
    <t>pop.togetherteam3@gmail.com</t>
  </si>
  <si>
    <t>นราพงศ์ ศรีวิศาล</t>
  </si>
  <si>
    <t>etihuu@gmail.com</t>
  </si>
  <si>
    <t>อาภารัตน์ เชิญขวัญ</t>
  </si>
  <si>
    <t>kkaprty@gmail.com</t>
  </si>
  <si>
    <t>วนิดา เลิศวิภาตระกูล</t>
  </si>
  <si>
    <t>คณพล กัณหะกาญจนะ</t>
  </si>
  <si>
    <t>nextkop71@gmail.com</t>
  </si>
  <si>
    <t>ชลิตา เจริญจรรยากูล</t>
  </si>
  <si>
    <t>chalita.char@gmail.com</t>
  </si>
  <si>
    <t>พงศ์ภัก ลักษณานุพงศ์</t>
  </si>
  <si>
    <t>mostorg.sp@gmail.com</t>
  </si>
  <si>
    <t>kiss19330@gmail.com</t>
  </si>
  <si>
    <t>พุฒิพงศ์ ตั้งอารมณ์สุข</t>
  </si>
  <si>
    <t>faraagon@gmail.com</t>
  </si>
  <si>
    <t>12A01</t>
  </si>
  <si>
    <t>นพรัตน์ สิริขจรเดชสกุล</t>
  </si>
  <si>
    <t>konglittlepig@gmail.com</t>
  </si>
  <si>
    <t>ภาณุพงศ์ สีสุกอง</t>
  </si>
  <si>
    <t>chammaliang@gmail.com</t>
  </si>
  <si>
    <t>กาญจนา สมิทธิอรรถกร</t>
  </si>
  <si>
    <t>kanjana8494@gmail.com</t>
  </si>
  <si>
    <t>12A04</t>
  </si>
  <si>
    <t>เจนณรงค์ อุทก</t>
  </si>
  <si>
    <t>icenajo@hotmail.com</t>
  </si>
  <si>
    <t>บัณฑิต เกตุแก้ว</t>
  </si>
  <si>
    <t>bundit.ketkaew@gmail.com</t>
  </si>
  <si>
    <t>วิษณุ วงษ์เนตร</t>
  </si>
  <si>
    <t>wongnate9@gmail.com</t>
  </si>
  <si>
    <t>พศวีร์ กฤติวงษ์ธนาชัย</t>
  </si>
  <si>
    <t>shane5227@gmail.com</t>
  </si>
  <si>
    <t>Kim Martin Rasmussen</t>
  </si>
  <si>
    <t>kimmartinrasmusseen@gmail.com</t>
  </si>
  <si>
    <t>นัดหลังวันที่ 24/6</t>
  </si>
  <si>
    <t>วัฒนลักษณ์ ภู่ศุข</t>
  </si>
  <si>
    <t>vatthanalux.p@hotmail.com</t>
  </si>
  <si>
    <t>ณัฐจรรยา พัชรสุขศิริสิน</t>
  </si>
  <si>
    <t>ธวัชชัย กฤษณาวารินทร์</t>
  </si>
  <si>
    <t>Tawatchai.tn@gmail.com</t>
  </si>
  <si>
    <t>12A13</t>
  </si>
  <si>
    <t>จุฑามาศ นุสโส</t>
  </si>
  <si>
    <t>saiijutamas@gmail.com</t>
  </si>
  <si>
    <t>12A14</t>
  </si>
  <si>
    <t>วันวิสา รูปงาม</t>
  </si>
  <si>
    <t>roop_y14@hotmail.com</t>
  </si>
  <si>
    <t>12A15</t>
  </si>
  <si>
    <t>ญาณัช ไชยประเสริฐ</t>
  </si>
  <si>
    <t>12A16</t>
  </si>
  <si>
    <t>สุนทรี ศรีอินทร์</t>
  </si>
  <si>
    <t>arpopo_8@hotmail.com</t>
  </si>
  <si>
    <t>,g</t>
  </si>
  <si>
    <t>พงศ์ปณต สาเรือง</t>
  </si>
  <si>
    <t>dbeam2238@gmail.com</t>
  </si>
  <si>
    <t>Yang Lei</t>
  </si>
  <si>
    <t>ylhaha1216@gmail.com</t>
  </si>
  <si>
    <t>ศรัณยา เรณูสวัสดิ์</t>
  </si>
  <si>
    <t>สุภนิต ศุภกาญจน์เดชากุล</t>
  </si>
  <si>
    <t>auengapp@hotmail.com</t>
  </si>
  <si>
    <t>ปิยะพัทธ์ สรรพ่อค้า</t>
  </si>
  <si>
    <t>พัชรวัญญ์ บวรรับพร</t>
  </si>
  <si>
    <t>patcharawan.mbr@gmail.com</t>
  </si>
  <si>
    <t>ลักขณา รัตตัญญูสกุล</t>
  </si>
  <si>
    <t>hikaru.na2524@gmail.com</t>
  </si>
  <si>
    <t>วรวิทย์ แซ่ตั้ง</t>
  </si>
  <si>
    <t>goffatherr@gmail.com</t>
  </si>
  <si>
    <t>อภิญญา ช่วยจันทร์ดี</t>
  </si>
  <si>
    <t>lovegift178@hotmail.com</t>
  </si>
  <si>
    <t>วรรณวีรา ปิยารมย์</t>
  </si>
  <si>
    <t>wanwerapiyarom@gmail.com</t>
  </si>
  <si>
    <t>กังสดา แซ่กอ</t>
  </si>
  <si>
    <t>บัณฑิตา วิเศษโชติกุล</t>
  </si>
  <si>
    <t>ธนากร แสนแพง</t>
  </si>
  <si>
    <t>thanacarbon60@gmail.com</t>
  </si>
  <si>
    <t>เมธาวี สุพาณิชยวงศ์</t>
  </si>
  <si>
    <t>maythaweepond@gmail.com</t>
  </si>
  <si>
    <t>ศิริพรรณ สิริดีเลิศสกุล</t>
  </si>
  <si>
    <t>siriphun@airmaxthai.com</t>
  </si>
  <si>
    <t>นิติรุจ ปุลิเวคินทร์</t>
  </si>
  <si>
    <t>beam-woon@hotmail.com</t>
  </si>
  <si>
    <t>ญาติมา เฉิน</t>
  </si>
  <si>
    <t>นภัสวรรณ วงกตวรินทร์</t>
  </si>
  <si>
    <t>ploy_nps@hotmail.com</t>
  </si>
  <si>
    <t>พรนัชชา วงกตวรินทร์</t>
  </si>
  <si>
    <t>pinpncc@gmail.com</t>
  </si>
  <si>
    <t>รัชชานนท์ บูรณนัฏ</t>
  </si>
  <si>
    <t>garfield.ratchanon7@gmail.com</t>
  </si>
  <si>
    <t>อมิต นารูลา</t>
  </si>
  <si>
    <t>maze18@hotmail.com</t>
  </si>
  <si>
    <t>วริษฐา มโนมัยกุล</t>
  </si>
  <si>
    <t>varittham.work@gmail.com</t>
  </si>
  <si>
    <t>สุคนธ์ณี แซ่กอ</t>
  </si>
  <si>
    <t>พัชรี ชาวสวน</t>
  </si>
  <si>
    <t>pantilachaosuan@gmail.com</t>
  </si>
  <si>
    <t>โชติพงศ์ รุ่งศศิธร</t>
  </si>
  <si>
    <t>chotpong.r@gmail.com</t>
  </si>
  <si>
    <t>จตุพล สังวังเลาว์</t>
  </si>
  <si>
    <t>jatupolpetch@gmail.com</t>
  </si>
  <si>
    <t>ดำรงรัตน์ เลิศรัตนานนท์</t>
  </si>
  <si>
    <t>ภีมนริญท์ นิลอาชา</t>
  </si>
  <si>
    <t>peemnarynn@gmail.com</t>
  </si>
  <si>
    <t>อริศา บัวจุ้ย</t>
  </si>
  <si>
    <t>varisa.buajui@gmail.com</t>
  </si>
  <si>
    <t>อักษรา กิจจารุวัฒนากูล</t>
  </si>
  <si>
    <t>Aksara.kijj@gmail.com</t>
  </si>
  <si>
    <t>กุลวัชร พุฒิพงศ์ยานุกรณ์</t>
  </si>
  <si>
    <t>kulrawat.pp@gmail.com</t>
  </si>
  <si>
    <t>วิภาภรณ์ เตชัสวงศ์</t>
  </si>
  <si>
    <t>สิทธิพร เลิศประเสริฐคุณ</t>
  </si>
  <si>
    <t>slertpra@gmail.com</t>
  </si>
  <si>
    <t>ไปรดา จันทรภิรมย์</t>
  </si>
  <si>
    <t>kctrpr@gmail.com</t>
  </si>
  <si>
    <t>วินัทตา ลิขิตขอม</t>
  </si>
  <si>
    <t>weenaththa@gmail.com</t>
  </si>
  <si>
    <t>ธนพล สำอางจิตร</t>
  </si>
  <si>
    <t>Thanapolsamarngjit@gmail.com</t>
  </si>
  <si>
    <t>วริศร์ บุรัญชัย</t>
  </si>
  <si>
    <t>warist.b@gmail.com</t>
  </si>
  <si>
    <t>กชกร พงษ์ชัยไกรกิติ</t>
  </si>
  <si>
    <t>กรกช จตุรจรรยาเลิศ</t>
  </si>
  <si>
    <t>ปฏิมาพร สุขมาก</t>
  </si>
  <si>
    <t>patimapon3766@gmail.com</t>
  </si>
  <si>
    <t>ธาดาพนิตสดี ศุกลวิริยะกุล</t>
  </si>
  <si>
    <t>belles.belle@gmail.com</t>
  </si>
  <si>
    <t>พิเชฐ ศรีเมือง</t>
  </si>
  <si>
    <t>phichsrim@gmail.com</t>
  </si>
  <si>
    <t>สิทธิพงศ์ สังข์แสง</t>
  </si>
  <si>
    <t>sitthipong08143652@gmail.com</t>
  </si>
  <si>
    <t>กันทิมา ศุภประเสริฐศิลป์</t>
  </si>
  <si>
    <t>beeing_k@hotmail.com</t>
  </si>
  <si>
    <t>ณัทชิยา ธนิตธนเฟื่องฟู</t>
  </si>
  <si>
    <t>Natchiya.ttff@gmail.com</t>
  </si>
  <si>
    <t>ปฐมชล ศรีวิไลฤทธิ์</t>
  </si>
  <si>
    <t>desireblessgify@gmail.com</t>
  </si>
  <si>
    <t>รัตชสร อุ่นวงศ์</t>
  </si>
  <si>
    <t>Ratchasorn_yok@outlook.com</t>
  </si>
  <si>
    <t>พรธีรา เกตุชู</t>
  </si>
  <si>
    <t>tikky3a@gmail.com</t>
  </si>
  <si>
    <t>HYORIN SENGPHRACHANH</t>
  </si>
  <si>
    <t>seng.hyorin@gmail.com</t>
  </si>
  <si>
    <t>มนัสนันท์ จรินยาวัฒน์</t>
  </si>
  <si>
    <t>jimriyawatmanusanan@gmail.com</t>
  </si>
  <si>
    <t>โศจิรัตน์ เปเรล</t>
  </si>
  <si>
    <t>sojirat.ch@gmail.com</t>
  </si>
  <si>
    <t>นิติกร วิบูลยเสข</t>
  </si>
  <si>
    <t>littlegorn@gmail.com</t>
  </si>
  <si>
    <t>วิไล เดชะกุลกำจร</t>
  </si>
  <si>
    <t>wilai.wd28@gmail.com</t>
  </si>
  <si>
    <t>ปิยธิดา บิวตี้</t>
  </si>
  <si>
    <t>piyatidabeauty@gmail.com</t>
  </si>
  <si>
    <t>สราวุฒิ จินดาประเสริฐ</t>
  </si>
  <si>
    <t>อรรณภา พันธ์มณี</t>
  </si>
  <si>
    <t>.</t>
  </si>
  <si>
    <t>วิศิษฏ์ นิลคชาธาร</t>
  </si>
  <si>
    <t>visit.tor@gmail.com</t>
  </si>
  <si>
    <t>เอกชัย ชินเทพรัชชกิจ</t>
  </si>
  <si>
    <t>ake_1751@hotmail.com</t>
  </si>
  <si>
    <t>มยุเรศ พู่เจริญ</t>
  </si>
  <si>
    <t>mayures.p@irpc.co.th</t>
  </si>
  <si>
    <t>ถลัชนันท์ วิจิตรโยธาการ</t>
  </si>
  <si>
    <t>koa.elf.137@hotmail.com</t>
  </si>
  <si>
    <t>ปิยะวดี ปาริยะวุทธิ์</t>
  </si>
  <si>
    <t>piyavadeepariyavuth@gmail.com</t>
  </si>
  <si>
    <t>WEI WANG</t>
  </si>
  <si>
    <t>day_day_up@live.com</t>
  </si>
  <si>
    <t>ศุภลักษณ์ เชยแจ้ง</t>
  </si>
  <si>
    <t>tai_kg136@hotmail.com</t>
  </si>
  <si>
    <t>ไพบูลย์ สถาพรนานนท์</t>
  </si>
  <si>
    <t>tumrpm@gmail.com</t>
  </si>
  <si>
    <t>พรไพลิน แซ่ล้อ</t>
  </si>
  <si>
    <t>อัจฉรา นันทิกาญจนะ</t>
  </si>
  <si>
    <t>atcharanantri@gmail.com</t>
  </si>
  <si>
    <t>ทัศน์พล นุกูลเอื้ออำรุง</t>
  </si>
  <si>
    <t>thasapol_fang.ory@hotmail.com</t>
  </si>
  <si>
    <t>พัณณิตา ทวีรัตน์</t>
  </si>
  <si>
    <t>punnita.taveerut@gmail.com</t>
  </si>
  <si>
    <t>นิรัชพร คงทอง</t>
  </si>
  <si>
    <t>jjah.2214@gmail.com</t>
  </si>
  <si>
    <t>จาตุรงค์ เลี้ยงเจริญ</t>
  </si>
  <si>
    <t>jaturong.liangcharoen@gmail.com</t>
  </si>
  <si>
    <t>ภัคจิรา ศุขวิทย์</t>
  </si>
  <si>
    <t>littlepakjira8@gmail.com</t>
  </si>
  <si>
    <t>อรุณี เทิดบารมี</t>
  </si>
  <si>
    <t>iam.arun9e@gmail.com</t>
  </si>
  <si>
    <t>วิน จรสธนวรรณ</t>
  </si>
  <si>
    <t>melodywinnie@hotmail.com</t>
  </si>
  <si>
    <t>นภัสวรรณ เกียรติวงค์กมล</t>
  </si>
  <si>
    <t>napatsawan.k21@gmail.com</t>
  </si>
  <si>
    <t>วรัญญู ทวีรุจจนะ</t>
  </si>
  <si>
    <t>t.varunyu@gmail.com</t>
  </si>
  <si>
    <t>ณิษา จิรัชยาธนดล</t>
  </si>
  <si>
    <t>miew5505@hotmail.com</t>
  </si>
  <si>
    <t>ศรุตา กิติพันธ์</t>
  </si>
  <si>
    <t>ขวัญชนก ปวิธากุล</t>
  </si>
  <si>
    <t>bell.kp30@gmail.com</t>
  </si>
  <si>
    <t>อาทิตย์ ทองประเสริฐ</t>
  </si>
  <si>
    <t>วิภา รุ้งทาบนภา</t>
  </si>
  <si>
    <t>toklaiboss@gmail.com</t>
  </si>
  <si>
    <t>tingkung@gmail.com</t>
  </si>
  <si>
    <t>ดลกรวรรณ ศาลิคุปต</t>
  </si>
  <si>
    <t>dsalikupt@gmail.com</t>
  </si>
  <si>
    <t>พัณณิตารัศมิ์ มณีนันท์</t>
  </si>
  <si>
    <t>maneenan1980@gmail.com</t>
  </si>
  <si>
    <t>ไปรดา หวังพิชญสุข</t>
  </si>
  <si>
    <t>pwangpichayasuk@gmail.com</t>
  </si>
  <si>
    <t>วรัญญา ดาทอง</t>
  </si>
  <si>
    <t>waranya.d@gmail.com</t>
  </si>
  <si>
    <t>ศศิธร แสงโชติ</t>
  </si>
  <si>
    <t>sasitorn.saengchote@gmail.com</t>
  </si>
  <si>
    <t>ปวเรศร์ เอี่ยมบุญเสริฐ</t>
  </si>
  <si>
    <t>pawarate161@gmail.com</t>
  </si>
  <si>
    <t>นิจพร ทิพย์รัตน์</t>
  </si>
  <si>
    <t>ปัณณภัสร์ รัตนราศีวิทย์</t>
  </si>
  <si>
    <t>ธีรภัทร วัชโรสินธุ์</t>
  </si>
  <si>
    <t>wat.theerapat@gmail.com</t>
  </si>
  <si>
    <t>ดวงดาว ทัศณรงค์</t>
  </si>
  <si>
    <t>duangdaot@gmail.com</t>
  </si>
  <si>
    <t>พชธกร ทองวณิชวัฒนา</t>
  </si>
  <si>
    <t>photthakorn@gmail.com</t>
  </si>
  <si>
    <t>กมลรัตน์ สุวรรณพิทักษ์</t>
  </si>
  <si>
    <t>kamonrat6706@gmail.com</t>
  </si>
  <si>
    <t>ธีรุตม์ ผลวิจิตร</t>
  </si>
  <si>
    <t>tee008.ph@gmail.com</t>
  </si>
  <si>
    <t>ศุภิสรา เจริญศรีศิลป์</t>
  </si>
  <si>
    <t>s.charoensrisin@gmail.com</t>
  </si>
  <si>
    <t>ธิราพร โชคสมบูรณ์กุล</t>
  </si>
  <si>
    <t>nok2481@gmail.com</t>
  </si>
  <si>
    <t>ไกรภพ เป็งแก้ว</t>
  </si>
  <si>
    <t>นภาพร เชิญเกียรติประดับ</t>
  </si>
  <si>
    <t>napaporn_1968@yahoo.com</t>
  </si>
  <si>
    <t>ศศิธร อายะชู</t>
  </si>
  <si>
    <t>wahnssidhorn@gmail.com</t>
  </si>
  <si>
    <t>ภิญญาพัชญ์ จิรวัตรศุภเลิศ</t>
  </si>
  <si>
    <t>pinyaphat.ji2547@gmail.com</t>
  </si>
  <si>
    <t>ชิดนุภา ตรีชสิทธิ</t>
  </si>
  <si>
    <t>chitnupha.treechasitti@bangkokbank.com</t>
  </si>
  <si>
    <t>กฤษณ์พงษ์ อักษรรัศมี</t>
  </si>
  <si>
    <t>ณรงค์ศักดิ์ เหล่าศรีสิน</t>
  </si>
  <si>
    <t>name2bkk@hotmail.com</t>
  </si>
  <si>
    <t>สมบัติ จริยมหาวงศ์</t>
  </si>
  <si>
    <t>paijitdis@gmail.com</t>
  </si>
  <si>
    <t>นรวัฒน์ เลิศคัมภีร์ศิล</t>
  </si>
  <si>
    <t>norrawatboss@gmail.com</t>
  </si>
  <si>
    <t>ณิชา จารุจุฑารัตน์</t>
  </si>
  <si>
    <t>ningnichaj@live.com</t>
  </si>
  <si>
    <t>ณัฐกรณ์ สกุลกอบสิน</t>
  </si>
  <si>
    <t>Kocokung@gmail.com</t>
  </si>
  <si>
    <t>เตชินท์ เดโชพนธ์</t>
  </si>
  <si>
    <t>techin2012@gmail.com</t>
  </si>
  <si>
    <t>เยาวลักษณ์ จารุศิลาวงศ์</t>
  </si>
  <si>
    <t>วันชัย โชติหิรัญพาณิชย์</t>
  </si>
  <si>
    <t>pattreeya_ice@hotmail.com</t>
  </si>
  <si>
    <t>ณัฐวุฒิ โตวรขจรกุล</t>
  </si>
  <si>
    <t>mob_sk_128@hotmail.com</t>
  </si>
  <si>
    <t>ณวพล สกุลเตียว</t>
  </si>
  <si>
    <t>bennbenzz@hotmail.com</t>
  </si>
  <si>
    <t>สิทธิพงศ์ ทรัพย์ศุกล</t>
  </si>
  <si>
    <t>sitdhipong.sarp@gmail.com</t>
  </si>
  <si>
    <t>ชวนชม ไชยกูล</t>
  </si>
  <si>
    <t>vc.view11@gmail.com</t>
  </si>
  <si>
    <t>ณัฏฐจักร์ อรสุขศรี</t>
  </si>
  <si>
    <t>n_xpac@hotmail.com</t>
  </si>
  <si>
    <t>ธนสรรค์ เลิศพันธุ์รัศมี</t>
  </si>
  <si>
    <t>Shigeru Kawabata</t>
  </si>
  <si>
    <t>ธัญวุฒิ วันสุวรรณ์</t>
  </si>
  <si>
    <t>thanyawut.wsw@gmail.com</t>
  </si>
  <si>
    <t>ริสา วุฒิกุลสิริ</t>
  </si>
  <si>
    <t>risa.wuth@gmail.com</t>
  </si>
  <si>
    <t>กัญฐริการ์ ศรีอนันต์</t>
  </si>
  <si>
    <t>monail.lisa.th@gmail.com</t>
  </si>
  <si>
    <t>นิชพร ศรกาญจน์</t>
  </si>
  <si>
    <t>tainichaporn@gmail.com</t>
  </si>
  <si>
    <t>ขวัญกร รุ่งรังษี</t>
  </si>
  <si>
    <t>เทียนไข หนูสิน</t>
  </si>
  <si>
    <t>จิรเมธ เจริญกุล</t>
  </si>
  <si>
    <t>jiramethcharoenkul@gmail.com</t>
  </si>
  <si>
    <t>ธันญ์วริน ศรีชมภูธนรัชต์</t>
  </si>
  <si>
    <t>กนกอร ชูปลอด</t>
  </si>
  <si>
    <t>kchooplod@gmail.com</t>
  </si>
  <si>
    <t>ศศิภา เลาวรวิญญู</t>
  </si>
  <si>
    <t>mintsasipa@gmail.com</t>
  </si>
  <si>
    <t>นภัสวรรณ เอื้ออารี</t>
  </si>
  <si>
    <t>suysuy47@gmail.com</t>
  </si>
  <si>
    <t>MEI-CHING CHEN</t>
  </si>
  <si>
    <t>vermouth11031530@gmail.com</t>
  </si>
  <si>
    <t>วินิตา ศรีชัยกุล</t>
  </si>
  <si>
    <t>vinita_srichaikul@hotmail.com</t>
  </si>
  <si>
    <t>อุมากร เรณูสวัสดิ์</t>
  </si>
  <si>
    <t>ภัสศรัญ ตันสุดเจริญยิ่ง</t>
  </si>
  <si>
    <t>patsarun.t@gmail.com</t>
  </si>
  <si>
    <t>ธีรยุทธิ์ สิมะธีรโรจน์</t>
  </si>
  <si>
    <t>kasem.a@gmail.com</t>
  </si>
  <si>
    <t>นภาพร แสงลี</t>
  </si>
  <si>
    <t>Pock2523@hotmail.com</t>
  </si>
  <si>
    <t>ศรันย์กร จงโชคดี</t>
  </si>
  <si>
    <t>sarunkornsarunkorn@gmail.com</t>
  </si>
  <si>
    <t>ณัฎฐ์กชพร ธนาธิปจิราสิริ</t>
  </si>
  <si>
    <t>nutkotchaporn1968@gmail.com</t>
  </si>
  <si>
    <t>เกศกัญญา ธิติอภิธาน</t>
  </si>
  <si>
    <t>kadkanya168@gmail.com</t>
  </si>
  <si>
    <t>ธีรศักดิ์ สัตยพานิชกุล</t>
  </si>
  <si>
    <t>aek786@hotmail.com</t>
  </si>
  <si>
    <t>จีรพร เลี้ยงศิริ</t>
  </si>
  <si>
    <t>ilynjlo@icloud.com</t>
  </si>
  <si>
    <t>บิ๊ก ทรี คอร์ปอเรชั่น โดย นาย ชิตพันธุ์ ไทยอุดม</t>
  </si>
  <si>
    <t>chitpan.tahiudom@gmail.com</t>
  </si>
  <si>
    <t>ณัฐธิดา เอื้อประเสริฐ</t>
  </si>
  <si>
    <t>สุเทพ พงศ์ปูชนีย์กุล</t>
  </si>
  <si>
    <t>psuthep@gmail.com</t>
  </si>
  <si>
    <t>โสภิดา ประสพพร</t>
  </si>
  <si>
    <t>totree.sp@gmail.com</t>
  </si>
  <si>
    <t>วราภรณ์ มีสมมนต์</t>
  </si>
  <si>
    <t>maekaikem@gmail.com</t>
  </si>
  <si>
    <t>chitraporn@g.swu.ac.th</t>
  </si>
  <si>
    <t>สริณญา ศักดิ์ยุพาชูสกุล</t>
  </si>
  <si>
    <t>sarinya.fern39@gmail.com</t>
  </si>
  <si>
    <t>วรพจน์ สุจิตศรี</t>
  </si>
  <si>
    <t>ธนสาร เหลืองจินดา</t>
  </si>
  <si>
    <t>thanasan.k.luangjinda@gmail.com</t>
  </si>
  <si>
    <t>อาภรณ์ พลเกษตร</t>
  </si>
  <si>
    <t>อาทิตยา ชัยมหาวงศ์</t>
  </si>
  <si>
    <t>artitaya.ch@gmail.com</t>
  </si>
  <si>
    <t>พิทักษ์ ดำรงสุทธิศิลป์</t>
  </si>
  <si>
    <t>วรัญรดา อินทร์แก้ว</t>
  </si>
  <si>
    <t>สุกิจ เบญจางจารุ</t>
  </si>
  <si>
    <t>sukit.bj@gmail.com</t>
  </si>
  <si>
    <t>อรรถสิทธิ์ อรรถมานะ</t>
  </si>
  <si>
    <t>applemb@gmail.com</t>
  </si>
  <si>
    <t>ชนิกานต์ วรรณา</t>
  </si>
  <si>
    <t>chanikan_wanna@outlook.com</t>
  </si>
  <si>
    <t>พิมพิชญา มาเนตร</t>
  </si>
  <si>
    <t>เมสิณี มุงเมือง</t>
  </si>
  <si>
    <t>maysinee.0904@gmail.com</t>
  </si>
  <si>
    <t>ปริษา ตั้งสถิตคุณ</t>
  </si>
  <si>
    <t>ฉัตรชัย เพชรเที่ยง</t>
  </si>
  <si>
    <t>moskung5524413206@gmail.com</t>
  </si>
  <si>
    <t>ศุภณัฐ วณิชกุลนันท์</t>
  </si>
  <si>
    <t>supanat.wanitkulnan@hotmail.com</t>
  </si>
  <si>
    <t>กุลนันท์ วรกุลชัย</t>
  </si>
  <si>
    <t>kullabell@gmail.com</t>
  </si>
  <si>
    <t>เฉลิมชัย ยังเขียวสด</t>
  </si>
  <si>
    <t>มนธีรา อนันตโท</t>
  </si>
  <si>
    <t>monteera_k@hotmail.com</t>
  </si>
  <si>
    <t>ลักษณ์ศิริน ศิริเสถียร</t>
  </si>
  <si>
    <t>ธารทิพย์ โชชัย</t>
  </si>
  <si>
    <t>somchai.idea@gmail.com</t>
  </si>
  <si>
    <t>ฉัตรโสภณ ดีประทีป</t>
  </si>
  <si>
    <t>ขวัญรัตน์ ขามช่วง</t>
  </si>
  <si>
    <t>พีรพัศ เจียรศักดิ์วัฒนา</t>
  </si>
  <si>
    <t>peeraphat.jrswtn@gmail.com</t>
  </si>
  <si>
    <t>ณัฐพงษ์ รุกชาติ</t>
  </si>
  <si>
    <t>ชาตรี เลิศสินธนากร</t>
  </si>
  <si>
    <t>Chatree.l@gmail.com</t>
  </si>
  <si>
    <t>ลลินา เลิศวุฒิภูมปัญญา</t>
  </si>
  <si>
    <t>lalina.lertwutphoompanya@gmail.com</t>
  </si>
  <si>
    <t>ณัฐมล ติดต่อ</t>
  </si>
  <si>
    <t>วิลาสินี พรหมประสิทธิ์</t>
  </si>
  <si>
    <t>viizakk00@gmail.com</t>
  </si>
  <si>
    <t>อมรรัตน์ บัณฑูรจินดา</t>
  </si>
  <si>
    <t>Afongfox@gmail.com</t>
  </si>
  <si>
    <t>ลิขิต เลาบวรเศรษฐี</t>
  </si>
  <si>
    <t>likhit.rcu@gmail.com</t>
  </si>
  <si>
    <t>กุลสตรี ทัฬหชัยกุล</t>
  </si>
  <si>
    <t>pklk.pg@gmail.com</t>
  </si>
  <si>
    <t>ศฬิษา บัวพงษ์</t>
  </si>
  <si>
    <t>salisa.buapong@gmail.com</t>
  </si>
  <si>
    <t>ปอรวีร์ พลอยบูรณินทร์</t>
  </si>
  <si>
    <t>ploypor@yahoo.com</t>
  </si>
  <si>
    <t>ญาณันธร พันธุ์ดิษฐ์</t>
  </si>
  <si>
    <t>Yananthorn.pd@gmail.com</t>
  </si>
  <si>
    <t>วิทยา ฐิติธนาวนิช</t>
  </si>
  <si>
    <t>ณัฐฑนันท์ อานุภาพสโมสร</t>
  </si>
  <si>
    <t>an.natthanan@gmail.com</t>
  </si>
  <si>
    <t>นิศากร สว่างเนตร</t>
  </si>
  <si>
    <t>pnsw264@gmail.com</t>
  </si>
  <si>
    <t>อรธิมา อรัญญิก</t>
  </si>
  <si>
    <t>ontimatoey@gmail.com</t>
  </si>
  <si>
    <t>saraporns@gmail.com</t>
  </si>
  <si>
    <t>ชัชพร ทองขวัญ</t>
  </si>
  <si>
    <t>kwanton2811@gmail.com</t>
  </si>
  <si>
    <t>ศรีแพร พลเหิม</t>
  </si>
  <si>
    <t>pare.cuty@gmail.com</t>
  </si>
  <si>
    <t>ปพิชญา พิบูลย์</t>
  </si>
  <si>
    <t>ppcy.pb@gmail.com</t>
  </si>
  <si>
    <t>ฐิตาภา ขุนสอาดศรี</t>
  </si>
  <si>
    <t>beebest608@gmail.com</t>
  </si>
  <si>
    <t>วรกานต์ ดีเฉลา</t>
  </si>
  <si>
    <t>worakarn_karn@hotmail.com</t>
  </si>
  <si>
    <t>ปวันรดา เลื่อมใส</t>
  </si>
  <si>
    <t>pawanrada.ls@gmail.com</t>
  </si>
  <si>
    <t>ธิดารัตน์ ยันตะคุ</t>
  </si>
  <si>
    <t>boe0615207708@gmail.com</t>
  </si>
  <si>
    <t>ชนาวีร์ ตระกูลหิรัญ</t>
  </si>
  <si>
    <t>เกรญาขษิกา ษิกาญจน์จาจาญากา</t>
  </si>
  <si>
    <t>ctkprinting@yahoo.com</t>
  </si>
  <si>
    <t>วงศ์ชนก จิรายุวัฒน์</t>
  </si>
  <si>
    <t>vongchanok.j@gmail.com</t>
  </si>
  <si>
    <t>พิพัฒน์ รุ่งเรือง</t>
  </si>
  <si>
    <t>thaicybergames@hotmail.com</t>
  </si>
  <si>
    <t>วัชรี สุชาติบุญมาก</t>
  </si>
  <si>
    <t>watcharee.suchatboonmak@gmail.com</t>
  </si>
  <si>
    <t>มนทกานต์ เจียมวิทยานุกูล</t>
  </si>
  <si>
    <t>katemonthakan@gmail.com</t>
  </si>
  <si>
    <t>ชญาดา มาตรเจริญ</t>
  </si>
  <si>
    <t>amp.chayada@gmail.com</t>
  </si>
  <si>
    <t>ฐิติรัตน์ จงวัฒนเกียรติ</t>
  </si>
  <si>
    <t>thitiratmnk@gmail.com</t>
  </si>
  <si>
    <t>จันจิรา พงศ์ปรีธามนัส</t>
  </si>
  <si>
    <t>janjirackchaikow@gmail.com</t>
  </si>
  <si>
    <t>ภูกิจ ปฏิทัศน์</t>
  </si>
  <si>
    <t>phukitnai@gmail.com</t>
  </si>
  <si>
    <t>อภิษฎา สุภาพัฒนกิจ</t>
  </si>
  <si>
    <t>apissada798@gmail.com</t>
  </si>
  <si>
    <t>วิเชษฐ์ แซ่อุ่ย</t>
  </si>
  <si>
    <t>wichetsaeooi@gmail.com</t>
  </si>
  <si>
    <t>จิตลดา จ้านซุ่นหลี</t>
  </si>
  <si>
    <t>jpalaloy@gmail.com</t>
  </si>
  <si>
    <t>นิธิดา วรวิทยาคม</t>
  </si>
  <si>
    <t>nithida.aom@gmail.com</t>
  </si>
  <si>
    <t>รพีพรรณ สุพรรณพงศ์</t>
  </si>
  <si>
    <t>rapeepan.supanpong@gmail.com</t>
  </si>
  <si>
    <t>สิริรัตน์ รัตนสัค</t>
  </si>
  <si>
    <t>zeereerat.nt22@gmail.com</t>
  </si>
  <si>
    <t>ฐาประวีย์ญากรณ์ ผาสุกรรม</t>
  </si>
  <si>
    <t>เบญชญา ทวีชุมพล</t>
  </si>
  <si>
    <t>ิbenjawankos@hotmail.com</t>
  </si>
  <si>
    <t>ณัฐสุดา โสภา</t>
  </si>
  <si>
    <t>natsu.elz48@gmail.com</t>
  </si>
  <si>
    <t>🔢 รวมทั้งหมด</t>
  </si>
  <si>
    <t>สรุปลูกค้าโอนกรรมสิทธิ์แล้ว — ยังไม่ได้ซื้อ WYDE</t>
  </si>
  <si>
    <t>The Origin Kathu Pathong | โอนแล้ว 325 ราย | เป็น WYDE แล้ว 15 ราย | ยังไม่ซื้อ WYDE 310 ราย</t>
  </si>
  <si>
    <t>#</t>
  </si>
  <si>
    <t>ตึก</t>
  </si>
  <si>
    <t>Line ID</t>
  </si>
  <si>
    <t>วันโอน</t>
  </si>
  <si>
    <t>ราคาขาย</t>
  </si>
  <si>
    <t>สถานะสินเชื่อ</t>
  </si>
  <si>
    <t>A</t>
  </si>
  <si>
    <t>A201</t>
  </si>
  <si>
    <t>ณภัทร พงศพรธาดา</t>
  </si>
  <si>
    <t>coolphuket@gmail.com</t>
  </si>
  <si>
    <t>หลิน</t>
  </si>
  <si>
    <t>BP1-09</t>
  </si>
  <si>
    <t>ต้องการยกเลิก</t>
  </si>
  <si>
    <t>รายการการทำงาน</t>
  </si>
  <si>
    <t>ธนัช ธนวันต์ปภังกร</t>
  </si>
  <si>
    <t>doungporn.freedom@gmail.com</t>
  </si>
  <si>
    <t>ใบขิง</t>
  </si>
  <si>
    <t>B2-04</t>
  </si>
  <si>
    <t>Agent - รอขาย</t>
  </si>
  <si>
    <t>A205</t>
  </si>
  <si>
    <t>B2-05M</t>
  </si>
  <si>
    <t>A206</t>
  </si>
  <si>
    <t>ขนิษฐา ทัพใจหาญ</t>
  </si>
  <si>
    <t>Jam_khanitta@icloud.com</t>
  </si>
  <si>
    <t>ฟ้า</t>
  </si>
  <si>
    <t>B2-05</t>
  </si>
  <si>
    <t>ยื่นแล้ว - ไม่ผ่าน(รอแก้เคส)</t>
  </si>
  <si>
    <t>A207</t>
  </si>
  <si>
    <t>ณัฎฐ์ชญาภา ปิยะวงค์วาณิชย์</t>
  </si>
  <si>
    <t>Suree116@hotmail.co.th</t>
  </si>
  <si>
    <t>กุลชญา คีรีรักษ์</t>
  </si>
  <si>
    <t>kulchaya.k@outlook.co.th</t>
  </si>
  <si>
    <t>วาวา</t>
  </si>
  <si>
    <t>ยื่นแล้ว - ไม่ผ่าน(ติดบูโร)</t>
  </si>
  <si>
    <t>ชาคริต คูศรีเทพประทาน</t>
  </si>
  <si>
    <t>ยื่นเอง</t>
  </si>
  <si>
    <t>วนิดา รัตนะ</t>
  </si>
  <si>
    <t>wanida_ratt@hotmail.com</t>
  </si>
  <si>
    <t>เตย</t>
  </si>
  <si>
    <t>สุทธิชัย ใจอู่</t>
  </si>
  <si>
    <t>suthichai.tae@gmail.com</t>
  </si>
  <si>
    <t>ฝน</t>
  </si>
  <si>
    <t>B2-06</t>
  </si>
  <si>
    <t>ยื่นแล้ว - รอผล</t>
  </si>
  <si>
    <t>พัชรา ลักษณะพริ้ม</t>
  </si>
  <si>
    <t>patcha-@hotmail.com</t>
  </si>
  <si>
    <t>B2-03</t>
  </si>
  <si>
    <t>B3-07</t>
  </si>
  <si>
    <t>อนุมัติ</t>
  </si>
  <si>
    <t>B3-02</t>
  </si>
  <si>
    <t>ศิกานต์ มูลโพธิ์</t>
  </si>
  <si>
    <t>Sikarnjiewliw1703@yahoo.com</t>
  </si>
  <si>
    <t>เอื้อง</t>
  </si>
  <si>
    <t>B1-03</t>
  </si>
  <si>
    <t>คัมภี ทองสาริ</t>
  </si>
  <si>
    <t>ken_t01@yahoo.com</t>
  </si>
  <si>
    <t>ken_tong</t>
  </si>
  <si>
    <t>ลีนา</t>
  </si>
  <si>
    <t>B3-19</t>
  </si>
  <si>
    <t>ธนวัฒน์ บุญเกตุ</t>
  </si>
  <si>
    <t>bunket.th@gmail.com</t>
  </si>
  <si>
    <t>BP1-10</t>
  </si>
  <si>
    <t>A225</t>
  </si>
  <si>
    <t>เพ็ญพักตร์ ทองนิ่ม</t>
  </si>
  <si>
    <t>Phenphak1313@gmail.com</t>
  </si>
  <si>
    <t>added</t>
  </si>
  <si>
    <t>BP1-05M</t>
  </si>
  <si>
    <t>ปฏิยุทธ ปิ่นแก้ว</t>
  </si>
  <si>
    <t>BP1-05</t>
  </si>
  <si>
    <t>พัชรพล ชาญอุไร</t>
  </si>
  <si>
    <t>coachdinsor@gmail.com</t>
  </si>
  <si>
    <t>เดย์</t>
  </si>
  <si>
    <t>ร้องเรียน - ยกเลิก</t>
  </si>
  <si>
    <t>A302</t>
  </si>
  <si>
    <t>วีรยา จงกลวานนท์</t>
  </si>
  <si>
    <t>weeraya.koi@gmail.com</t>
  </si>
  <si>
    <t>2BR1-04</t>
  </si>
  <si>
    <t>สดไทย(เงินพร้อม)</t>
  </si>
  <si>
    <t>อนันต์ ทองพยุง</t>
  </si>
  <si>
    <t>tang2730@gmail.com</t>
  </si>
  <si>
    <t>แหม่ม</t>
  </si>
  <si>
    <t>B2-07</t>
  </si>
  <si>
    <t>ภูเดชา ลีภูเขียว</t>
  </si>
  <si>
    <t>มีน</t>
  </si>
  <si>
    <t>ซื้อแล้ว</t>
  </si>
  <si>
    <t>อธิปพัฒน์ ดวงแก้ว</t>
  </si>
  <si>
    <t>atippat541@gmail.com</t>
  </si>
  <si>
    <t>ขายดาวน์</t>
  </si>
  <si>
    <t>เอกชัย แซ่หว่าง</t>
  </si>
  <si>
    <t>a.0988073345@gmail.com</t>
  </si>
  <si>
    <t>กิติยา บุญศิริ</t>
  </si>
  <si>
    <t>kitiya.bunsiri@gmail.com</t>
  </si>
  <si>
    <t>โอ๊ต</t>
  </si>
  <si>
    <t>ค้างดาวน์</t>
  </si>
  <si>
    <t>พัชรินทร์ เอี่ยมสงคราม</t>
  </si>
  <si>
    <t>patcharin140962@gmail.com</t>
  </si>
  <si>
    <t>ปวริศา มิตรกูล</t>
  </si>
  <si>
    <t>B2-02</t>
  </si>
  <si>
    <t>สดไทย</t>
  </si>
  <si>
    <t>นันท์นภัส ดวงมั่น</t>
  </si>
  <si>
    <t>nannabhat.b@gmail.com</t>
  </si>
  <si>
    <t>วีรินทร์ รี</t>
  </si>
  <si>
    <t>อนนท์ศักดิ์ คงสุข</t>
  </si>
  <si>
    <t>amp74123@gmail.com</t>
  </si>
  <si>
    <t>ซาน</t>
  </si>
  <si>
    <t>สุภัทรา ธนกาญจน์</t>
  </si>
  <si>
    <t>supattratravel999@gmail.com</t>
  </si>
  <si>
    <t>ลิต้า</t>
  </si>
  <si>
    <t>BP1-02</t>
  </si>
  <si>
    <t>ดุษฎี หวดด้าหละ</t>
  </si>
  <si>
    <t>ยังไม่ยื่นเอกสาร</t>
  </si>
  <si>
    <t>กฤษณะ ไวยฉาย</t>
  </si>
  <si>
    <t>1thegems@gmail.com</t>
  </si>
  <si>
    <t>ธนาภรณ์ ปานรังศรี</t>
  </si>
  <si>
    <t>tanapornpanrungsri@gmail.com</t>
  </si>
  <si>
    <t>ปรางค์</t>
  </si>
  <si>
    <t>วิภาสกร ปิ่นศิริ</t>
  </si>
  <si>
    <t>wuttilibrary@gmail.com</t>
  </si>
  <si>
    <t>สายสุนีย์ จีบโจง</t>
  </si>
  <si>
    <t>saisuneejeebjong@gmail.com</t>
  </si>
  <si>
    <t>ณัฐกฤตา เดชะพันธ์</t>
  </si>
  <si>
    <t>Pomnatkritta@gmail.com</t>
  </si>
  <si>
    <t>พีม</t>
  </si>
  <si>
    <t>ลลิตา ทองจินดา</t>
  </si>
  <si>
    <t>ปัญณภัทร บุญยอุดมศาสตร์</t>
  </si>
  <si>
    <t>ศุระณี จันทร์บัว</t>
  </si>
  <si>
    <t>B3-16</t>
  </si>
  <si>
    <t>นาฏยา ทองวิเชียร</t>
  </si>
  <si>
    <t>jeawjirajanu@gmai.com</t>
  </si>
  <si>
    <t>ชนัญญา ขวัญเมือง</t>
  </si>
  <si>
    <t>drew160839@gmail.com</t>
  </si>
  <si>
    <t>จุรีรัตน์ ภู่ทองหลาง</t>
  </si>
  <si>
    <t>ศิรดา พันธ์สุวรรณ</t>
  </si>
  <si>
    <t>Minesrd.sp@gmail.com</t>
  </si>
  <si>
    <t>มนชัย ตาดทอง</t>
  </si>
  <si>
    <t>mtadthong@gmail.com</t>
  </si>
  <si>
    <t>A511</t>
  </si>
  <si>
    <t>พชรพร ขวัญเมือง</t>
  </si>
  <si>
    <t>khwan.phachara@gmail.com</t>
  </si>
  <si>
    <t>นิศานาถ คุณสมิทธพงษ์</t>
  </si>
  <si>
    <t>มังกร นวลละออง</t>
  </si>
  <si>
    <t>Robotchop55@gmail.com</t>
  </si>
  <si>
    <t>สมพงศ์ เพชรกูล</t>
  </si>
  <si>
    <t>B1-08</t>
  </si>
  <si>
    <t>เสาวลักษณ์ ศรีสมบูรณ์</t>
  </si>
  <si>
    <t>ยื่นแล้ว - หากู้ร่วม(ภาระหนี้เกิน)</t>
  </si>
  <si>
    <t>ฑิฆัมภ์พร คำเพ็ชร์</t>
  </si>
  <si>
    <t>ศศศรันย์ ชูลำภู</t>
  </si>
  <si>
    <t>sossarun.c@gmail.com</t>
  </si>
  <si>
    <t>พิมพ์</t>
  </si>
  <si>
    <t>อรพธู พูนวงศ์</t>
  </si>
  <si>
    <t>mariuszstiller9@gmail.com</t>
  </si>
  <si>
    <t>แพรวา จันทร์เมือง</t>
  </si>
  <si>
    <t>praejan087@gmail.com</t>
  </si>
  <si>
    <t>ญาณิฐา บุญประสพ</t>
  </si>
  <si>
    <t>yanithaboon@gmail.com</t>
  </si>
  <si>
    <t>นัดรับเอกสาร</t>
  </si>
  <si>
    <t>สายชล อินทวงศ์</t>
  </si>
  <si>
    <t>A616</t>
  </si>
  <si>
    <t>สุรภา หมอสัมฤทธิ์</t>
  </si>
  <si>
    <t>surapa.morsamrit@gmail.com</t>
  </si>
  <si>
    <t>ยื่นแล้ว - ไม่ผ่าน(ทุกสถาบัน)</t>
  </si>
  <si>
    <t>บังอร สมคะเณย์</t>
  </si>
  <si>
    <t>2BR1-01</t>
  </si>
  <si>
    <t>อลิสดา สามทอง</t>
  </si>
  <si>
    <t>นนทชัย คชินทรน์</t>
  </si>
  <si>
    <t>A621</t>
  </si>
  <si>
    <t>นิวัฒน์ สุขกุล</t>
  </si>
  <si>
    <t>A623</t>
  </si>
  <si>
    <t>พเยาว์ สงฤทธิ์</t>
  </si>
  <si>
    <t>ธนพร แสนส่อง</t>
  </si>
  <si>
    <t>Thanapornseansong4@gmail.com</t>
  </si>
  <si>
    <t>A625</t>
  </si>
  <si>
    <t>กัญญาพัชร ชายแก้ว</t>
  </si>
  <si>
    <t>ไม่ระบุ</t>
  </si>
  <si>
    <t>A626</t>
  </si>
  <si>
    <t>ณัฐพร อิทธิไมยยะ</t>
  </si>
  <si>
    <t>nataporn.itt@gmail.com</t>
  </si>
  <si>
    <t>ปวีณวัจ ชูชาติ</t>
  </si>
  <si>
    <t>paweenwatchuchat@gmail.com</t>
  </si>
  <si>
    <t>เม</t>
  </si>
  <si>
    <t>พัชรีย์ เลาหะสราญ</t>
  </si>
  <si>
    <t>2BR1-02</t>
  </si>
  <si>
    <t>A704</t>
  </si>
  <si>
    <t>เปลี่ยนไปทำเป็นห้อง IP /กับทำศุภาลัย เปลี่ยนเป็นชำระจองสิทธิ์แล้ว</t>
  </si>
  <si>
    <t>ฉัตรสุดา เก้าเอี้ยน</t>
  </si>
  <si>
    <t>chastsuda.k@gmail.com</t>
  </si>
  <si>
    <t>วัชราพร มุขขุนทด</t>
  </si>
  <si>
    <t>ยื่นแล้ว - ไม่ผ่าน(รายได้ไม่ชัดเจน)</t>
  </si>
  <si>
    <t>วาสนา อุปลา</t>
  </si>
  <si>
    <t>บุญนำ เพ็ชรเอ็ม</t>
  </si>
  <si>
    <t>Aizemickey@gmail.com</t>
  </si>
  <si>
    <t>A711</t>
  </si>
  <si>
    <t>ธนันดา วิชัย</t>
  </si>
  <si>
    <t>A713</t>
  </si>
  <si>
    <t>พนิดา เมฆแก้ว</t>
  </si>
  <si>
    <t>panida091994@gmail.com</t>
  </si>
  <si>
    <t>ศรีวรรณ ตรีอินทร์ทอง</t>
  </si>
  <si>
    <t>A715</t>
  </si>
  <si>
    <t>ก้องภพ วงศ์สุวรรณ</t>
  </si>
  <si>
    <t>nylkudo@gmail.com</t>
  </si>
  <si>
    <t>จิรกร สำราญจิตร์</t>
  </si>
  <si>
    <t>โชติกา รัตนวิริยะพิทักษ์</t>
  </si>
  <si>
    <t>chotika.rata@gmail.com</t>
  </si>
  <si>
    <t>กมลพรรณ เพชรคง</t>
  </si>
  <si>
    <t>pin_6909@hotmail.com</t>
  </si>
  <si>
    <t>A720</t>
  </si>
  <si>
    <t>เพชร สุขนันต์</t>
  </si>
  <si>
    <t>fj20357asd@gmail.com</t>
  </si>
  <si>
    <t>A721</t>
  </si>
  <si>
    <t>A722</t>
  </si>
  <si>
    <t>วสุรัตน์ หงษ์หิน</t>
  </si>
  <si>
    <t>vasurat.b@gmail.com</t>
  </si>
  <si>
    <t>A725</t>
  </si>
  <si>
    <t>ศิวภูมิ มิฉนั้น</t>
  </si>
  <si>
    <t>A726</t>
  </si>
  <si>
    <t>ตระการตา สมัชชัย</t>
  </si>
  <si>
    <t>trakarnta.smch@gmail.com</t>
  </si>
  <si>
    <t>มัทนิน อัครปวริศ</t>
  </si>
  <si>
    <t>mattaninmin@gmail.com</t>
  </si>
  <si>
    <t>ดิษฐากรณ์ วงศ์สุข</t>
  </si>
  <si>
    <t>dwongsuk@gmail.com</t>
  </si>
  <si>
    <t>A803</t>
  </si>
  <si>
    <t>REESE ANTHONY CATCHICK</t>
  </si>
  <si>
    <t>A805</t>
  </si>
  <si>
    <t>A806</t>
  </si>
  <si>
    <t>วิไลลักษณ์ ทิพย์บุญ</t>
  </si>
  <si>
    <t>A807</t>
  </si>
  <si>
    <t>A808</t>
  </si>
  <si>
    <t>ชุติมา แก้วจันทร์</t>
  </si>
  <si>
    <t>heroinoiltey@hotmail.com</t>
  </si>
  <si>
    <t>A810</t>
  </si>
  <si>
    <t>นงลักษณ์ ขานทอง</t>
  </si>
  <si>
    <t>ซื้อ Wyde แล้ว แต่ยกเลิกxx จ่ายจอง 100</t>
  </si>
  <si>
    <t>A811</t>
  </si>
  <si>
    <t>อนงนุช ประสานสุข</t>
  </si>
  <si>
    <t>anongnud5@hotmail.com</t>
  </si>
  <si>
    <t>A813</t>
  </si>
  <si>
    <t>ธนวิชญ์ เจริญผล</t>
  </si>
  <si>
    <t>A814</t>
  </si>
  <si>
    <t>เบญญาณัฎฐ์ สุคนธมาศ</t>
  </si>
  <si>
    <t>b.sukontamas@gmail.com</t>
  </si>
  <si>
    <t>A815</t>
  </si>
  <si>
    <t>อุดมศักดิ์ สะนนท์</t>
  </si>
  <si>
    <t>ANTON CHUBCHENKO</t>
  </si>
  <si>
    <t>Choob@mail.ru</t>
  </si>
  <si>
    <t>รอเงิน เอกสารครบ</t>
  </si>
  <si>
    <t>A817</t>
  </si>
  <si>
    <t>Sergei BEZNOS</t>
  </si>
  <si>
    <t>katya@primorsk.ru</t>
  </si>
  <si>
    <t>ESEEKING CONSULTANCY LIMITED</t>
  </si>
  <si>
    <t>Follow up/agent</t>
  </si>
  <si>
    <t>Serigei Lialin</t>
  </si>
  <si>
    <t>A821</t>
  </si>
  <si>
    <t>วรินทร ใสสุทธิกุล</t>
  </si>
  <si>
    <t>mungkorn13.06.58@gmail.com</t>
  </si>
  <si>
    <t>A823</t>
  </si>
  <si>
    <t>Eyal Harel</t>
  </si>
  <si>
    <t>Eyal@harelbit.com</t>
  </si>
  <si>
    <t>โทนี่</t>
  </si>
  <si>
    <t>รอเงิน รอเอกสาร</t>
  </si>
  <si>
    <t>A824</t>
  </si>
  <si>
    <t>เด่นภูมิ ภู่ตระกูล</t>
  </si>
  <si>
    <t>moaunacc@gmail.com</t>
  </si>
  <si>
    <t>สุวิชา ไหมเสน</t>
  </si>
  <si>
    <t>A826</t>
  </si>
  <si>
    <t>BP1-08</t>
  </si>
  <si>
    <t>B</t>
  </si>
  <si>
    <t>อัลฟาเราะห์ เอียดเกิด</t>
  </si>
  <si>
    <t>alfaroh2000@gmail.com</t>
  </si>
  <si>
    <t>BP1-07</t>
  </si>
  <si>
    <t>B209</t>
  </si>
  <si>
    <t>วัชรพงษ์ จุ้ยนคร</t>
  </si>
  <si>
    <t>watcharapong_aem@hotmail.com</t>
  </si>
  <si>
    <t>B1-06</t>
  </si>
  <si>
    <t>Aleksandra Salamova</t>
  </si>
  <si>
    <t>spav8888@yandex.ru</t>
  </si>
  <si>
    <t>B3-03M</t>
  </si>
  <si>
    <t>B218</t>
  </si>
  <si>
    <t>ลิผล ช้างกลาง</t>
  </si>
  <si>
    <t>naykantaraksa01@gmail.com</t>
  </si>
  <si>
    <t>nay_nail</t>
  </si>
  <si>
    <t>B3-03</t>
  </si>
  <si>
    <t>B220</t>
  </si>
  <si>
    <t>ญาดา ศรเกลี้ยง</t>
  </si>
  <si>
    <t>fonpla123@gmail.com</t>
  </si>
  <si>
    <t>B223</t>
  </si>
  <si>
    <t>วิทยา กำเนิดตันมณี</t>
  </si>
  <si>
    <t>nop_vitaya@yahoo.com</t>
  </si>
  <si>
    <t>B3-04M</t>
  </si>
  <si>
    <t>ณาธิภัฎ กิตติเชษฐ์</t>
  </si>
  <si>
    <t>B3-04</t>
  </si>
  <si>
    <t>B227</t>
  </si>
  <si>
    <t>เฮเลน่า คารเมน สงจันทร์</t>
  </si>
  <si>
    <t>helena.songjun.99@gmail.com</t>
  </si>
  <si>
    <t>B1-02</t>
  </si>
  <si>
    <t>สกุนตาลา ทองสุข</t>
  </si>
  <si>
    <t>พลอย</t>
  </si>
  <si>
    <t>B1-07</t>
  </si>
  <si>
    <t>B229</t>
  </si>
  <si>
    <t>ณปภัช ศรีมินตา</t>
  </si>
  <si>
    <t>panproperty.info@gmail.com</t>
  </si>
  <si>
    <t>2BR1-07</t>
  </si>
  <si>
    <t>ammieee084@gmail.com</t>
  </si>
  <si>
    <t>maneeratlawyer</t>
  </si>
  <si>
    <t>B3-05</t>
  </si>
  <si>
    <t>ธีราพร ศุภกิจมงคลกุล</t>
  </si>
  <si>
    <t>t.teeraporns@gmail.com</t>
  </si>
  <si>
    <t>B3-10</t>
  </si>
  <si>
    <t>นฤภัทร ขุทรานนท์</t>
  </si>
  <si>
    <t>paul22naru@hotmail.com</t>
  </si>
  <si>
    <t>naruepat22</t>
  </si>
  <si>
    <t>Sergei Gorskii</t>
  </si>
  <si>
    <t>sergei@gorskii.com</t>
  </si>
  <si>
    <t>2BR1-05</t>
  </si>
  <si>
    <t>B308</t>
  </si>
  <si>
    <t>ชฎาธาร คงจันทร์</t>
  </si>
  <si>
    <t>chadatarn018@gmail.com</t>
  </si>
  <si>
    <t>B1-09</t>
  </si>
  <si>
    <t>B317</t>
  </si>
  <si>
    <t>B318</t>
  </si>
  <si>
    <t>ยศพนธ์ ทรงยศ</t>
  </si>
  <si>
    <t>porch23@hotmail.com</t>
  </si>
  <si>
    <t>ภูษณิศา วรรธกธนธำรง</t>
  </si>
  <si>
    <t>phoosanisa2538@gmail.com</t>
  </si>
  <si>
    <t>ฮัยดัร เจะเงาะ</t>
  </si>
  <si>
    <t>haidarchekngoh@gmail.com</t>
  </si>
  <si>
    <t/>
  </si>
  <si>
    <t>ส้ม</t>
  </si>
  <si>
    <t>กัลยา เจษฎ์พัฒนานนท์</t>
  </si>
  <si>
    <t>jetpattananon.k@gmail.com</t>
  </si>
  <si>
    <t>myselflesym</t>
  </si>
  <si>
    <t>B3-17</t>
  </si>
  <si>
    <t>อาร์มเมอร์ ฮุนเซน ฮัสซัน อาลี</t>
  </si>
  <si>
    <t>amr_h_hassan@hotmail.com</t>
  </si>
  <si>
    <t>honeybunny_88</t>
  </si>
  <si>
    <t>พรทิพย์ หวาหาบ</t>
  </si>
  <si>
    <t>pornthip.whahab@gamail.com</t>
  </si>
  <si>
    <t>ก๊อต</t>
  </si>
  <si>
    <t>ภณัชกรณ์ สหสันติวรกุล</t>
  </si>
  <si>
    <t>บุญเลิศ อ่อนกลาง</t>
  </si>
  <si>
    <t>ginbua1704@gmail.com</t>
  </si>
  <si>
    <t>กฤษณะ รัดเกล้า</t>
  </si>
  <si>
    <t>kritsana8651@icloud.com</t>
  </si>
  <si>
    <t>B410</t>
  </si>
  <si>
    <t>B1-05</t>
  </si>
  <si>
    <t>รวีวรรณ แสงจันทร์</t>
  </si>
  <si>
    <t>Sangchanworakit@gmail.com</t>
  </si>
  <si>
    <t>สุพจน์ ชุมเกตุ</t>
  </si>
  <si>
    <t>supot.chumket@gmail.com</t>
  </si>
  <si>
    <t>B3-20</t>
  </si>
  <si>
    <t>สวัสดิการ</t>
  </si>
  <si>
    <t>สราวุธ ทวีศิลป์</t>
  </si>
  <si>
    <t>เชาวลิต อินทร์จันทร์</t>
  </si>
  <si>
    <t>inchan.c@gmail.com</t>
  </si>
  <si>
    <t>ทรายเเก้ว ยุวะราช</t>
  </si>
  <si>
    <t>j.saikaewii@gmail.com</t>
  </si>
  <si>
    <t>B433</t>
  </si>
  <si>
    <t>พุธกมล ตันอธิคม</t>
  </si>
  <si>
    <t>putkamon.tan@gmail.com</t>
  </si>
  <si>
    <t>แอดผ่านเบอร์</t>
  </si>
  <si>
    <t>B1-01</t>
  </si>
  <si>
    <t>กาญจนาพร พุกกะเวส</t>
  </si>
  <si>
    <t>praaewww@hotmail.com</t>
  </si>
  <si>
    <t>โอ เปาเรลสกุล</t>
  </si>
  <si>
    <t>johnpoudel_2005@yahoo.com</t>
  </si>
  <si>
    <t>BP1-04</t>
  </si>
  <si>
    <t>ธนชัย บุญเสก</t>
  </si>
  <si>
    <t>B517</t>
  </si>
  <si>
    <t>กิติยา อมฤตกุล</t>
  </si>
  <si>
    <t>kitiya9925@gmail.com</t>
  </si>
  <si>
    <t>B518</t>
  </si>
  <si>
    <t>จริยา กีรติวิริยาภรณ์</t>
  </si>
  <si>
    <t>nok_sorn@yahoo.com</t>
  </si>
  <si>
    <t>noksorn</t>
  </si>
  <si>
    <t>B519</t>
  </si>
  <si>
    <t>ปริชาติ โคกเขา</t>
  </si>
  <si>
    <t>ภคพล เยาวลักษณ์</t>
  </si>
  <si>
    <t>addythai@hotmail.com</t>
  </si>
  <si>
    <t>อาลิษา งอยภูธร</t>
  </si>
  <si>
    <t>เอื้อจิต แป้นไทย</t>
  </si>
  <si>
    <t>nidarat974@gmail.com</t>
  </si>
  <si>
    <t>B528</t>
  </si>
  <si>
    <t>พรเพ็ญ ยอดแก้ว</t>
  </si>
  <si>
    <t>pornpen.hoksee@gmail.com</t>
  </si>
  <si>
    <t>แสตมป์</t>
  </si>
  <si>
    <t>สมควร กึนเถ่นส์เพร์เกอร์</t>
  </si>
  <si>
    <t>Som-denfa11@hotmail.com</t>
  </si>
  <si>
    <t>B3-09</t>
  </si>
  <si>
    <t>ศกลรัตน์ หยวกเดช</t>
  </si>
  <si>
    <t>kawaiioon@gmail.com</t>
  </si>
  <si>
    <t>กวิน โต๊ะอีสอ</t>
  </si>
  <si>
    <t>ซื้อ Wyde แล้ว</t>
  </si>
  <si>
    <t>ตรีทิพ จันทร์กลับ</t>
  </si>
  <si>
    <t>alisa.limpakanont@gmail.com</t>
  </si>
  <si>
    <t>เจนจิรา กะสิรักษ์</t>
  </si>
  <si>
    <t>ยื่นแล้วเอกสารไม่ครบ</t>
  </si>
  <si>
    <t>ปรีชา ปฏิมินต์</t>
  </si>
  <si>
    <t>B614</t>
  </si>
  <si>
    <t>B615</t>
  </si>
  <si>
    <t>ทิพย์สุดา เทพา</t>
  </si>
  <si>
    <t>B618</t>
  </si>
  <si>
    <t>B620</t>
  </si>
  <si>
    <t>พรพิษณุ พรหมศิวะพัลลภ</t>
  </si>
  <si>
    <t>B621</t>
  </si>
  <si>
    <t>คุปต์ กะลาสี</t>
  </si>
  <si>
    <t>arcticmk02@gmail.com</t>
  </si>
  <si>
    <t>kanoknat.t@hotmail.com</t>
  </si>
  <si>
    <t>B3-08</t>
  </si>
  <si>
    <t>B624</t>
  </si>
  <si>
    <t>พรจณา สัจจโภชน์</t>
  </si>
  <si>
    <t>Phornchana@gmail.com</t>
  </si>
  <si>
    <t>B626</t>
  </si>
  <si>
    <t>ลินลี่ ทองกาล</t>
  </si>
  <si>
    <t>วีระศักดิ์ พลอยศรี</t>
  </si>
  <si>
    <t>B629</t>
  </si>
  <si>
    <t>ฐิตินันท์ ดียิ่ง</t>
  </si>
  <si>
    <t>thitinandeeying18@gmail.com</t>
  </si>
  <si>
    <t>กรรณวิกา ทองทวี</t>
  </si>
  <si>
    <t>Kanvikathongtawee@gmail.com</t>
  </si>
  <si>
    <t>สุภากร คงดี</t>
  </si>
  <si>
    <t>kung_supagorn@hotmail.com</t>
  </si>
  <si>
    <t>นงณภัส ใจแน่</t>
  </si>
  <si>
    <t>Nada.tookta1830@gmail.com</t>
  </si>
  <si>
    <t>B3-01</t>
  </si>
  <si>
    <t>B712</t>
  </si>
  <si>
    <t>สรัลชนา สำเภาแก้ว</t>
  </si>
  <si>
    <t>B714</t>
  </si>
  <si>
    <t>พีระพงษ์ บันหาร</t>
  </si>
  <si>
    <t>B715</t>
  </si>
  <si>
    <t>ณัฐรุจา ฉุยฉาย</t>
  </si>
  <si>
    <t>phanthukrknk@gmail.com</t>
  </si>
  <si>
    <t>B716</t>
  </si>
  <si>
    <t>สุรินทร์ ตันสกุล</t>
  </si>
  <si>
    <t>B717</t>
  </si>
  <si>
    <t>B718</t>
  </si>
  <si>
    <t>วริษฐา นิลวิเชียร</t>
  </si>
  <si>
    <t>matsumelon1818@gmail.com</t>
  </si>
  <si>
    <t>B720</t>
  </si>
  <si>
    <t>เอกพล จำรัส</t>
  </si>
  <si>
    <t>B726</t>
  </si>
  <si>
    <t>สุวัฒนโชติ เงินเหรียญ</t>
  </si>
  <si>
    <t>savepharmacy9@gmail.com</t>
  </si>
  <si>
    <t>add phone number</t>
  </si>
  <si>
    <t>B728</t>
  </si>
  <si>
    <t>ปณต สุธีกาญจโนทัย</t>
  </si>
  <si>
    <t>Panotsosed01@gmail.com</t>
  </si>
  <si>
    <t>นัฐพงษ์ ฉัตรมนตรีพงษ์</t>
  </si>
  <si>
    <t>tum.rx99@gmail.com</t>
  </si>
  <si>
    <t>B730</t>
  </si>
  <si>
    <t>นฤบดินทร์ ปังหลีเส็น</t>
  </si>
  <si>
    <t>narubodin4258@gmail.com</t>
  </si>
  <si>
    <t>ศุภวรรณ เสาวลักษณาการ</t>
  </si>
  <si>
    <t>B732</t>
  </si>
  <si>
    <t>พิสมัย บุญเจริญ</t>
  </si>
  <si>
    <t>pitsamai1977@gmail.com</t>
  </si>
  <si>
    <t>ธารทิพย์ ตั้งสกุลรุ่งโรจน์</t>
  </si>
  <si>
    <t>sandy_s@hotmail.co.th</t>
  </si>
  <si>
    <t>B803</t>
  </si>
  <si>
    <t>CHRISTOPH SCHICKEDANZ</t>
  </si>
  <si>
    <t>chschickedanz@gmail.com</t>
  </si>
  <si>
    <t>B805</t>
  </si>
  <si>
    <t>เอ็นดู วันมูดา</t>
  </si>
  <si>
    <t>anna.nannee@gmail.com</t>
  </si>
  <si>
    <t>อติชาติ ศิริรัตน์</t>
  </si>
  <si>
    <t>อนุมัติผ่านไม่เต็มวงเงิน</t>
  </si>
  <si>
    <t>B815</t>
  </si>
  <si>
    <t>มนต์ฐณัฐ มณีรัตน์</t>
  </si>
  <si>
    <t>bastking@gmail.com</t>
  </si>
  <si>
    <t>B817</t>
  </si>
  <si>
    <t>มณีวงศ์ หอมหวาน</t>
  </si>
  <si>
    <t>tayaki.ta@gmail.com</t>
  </si>
  <si>
    <t>B822</t>
  </si>
  <si>
    <t>ภัจคพรวรรณ ดิษฐาชยางค์กูล</t>
  </si>
  <si>
    <t>Patkapornwan1989@gmail.com</t>
  </si>
  <si>
    <t>B823</t>
  </si>
  <si>
    <t>วิไลลักษณ์ ปาทาน</t>
  </si>
  <si>
    <t>laila.bangalore18@gmail.com</t>
  </si>
  <si>
    <t>B824</t>
  </si>
  <si>
    <t>ปิ่นสุดา งามเลิศสวัสดิ์</t>
  </si>
  <si>
    <t>pinsudanoum@gmail.com</t>
  </si>
  <si>
    <t>B826</t>
  </si>
  <si>
    <t>B827</t>
  </si>
  <si>
    <t>B828</t>
  </si>
  <si>
    <t>กรณ์กรัณย์ ปลัดเอี่ยม</t>
  </si>
  <si>
    <t>Peter Sekeres</t>
  </si>
  <si>
    <t>peter.sekeres@gmail.com</t>
  </si>
  <si>
    <t>B832</t>
  </si>
  <si>
    <t>อินทุภา ไพศาล</t>
  </si>
  <si>
    <t>intupasfriends@gmail.com</t>
  </si>
  <si>
    <t>ขวัญตา โอโมโมะ</t>
  </si>
  <si>
    <t>C</t>
  </si>
  <si>
    <t>C102</t>
  </si>
  <si>
    <t>Walain Joseph Ng</t>
  </si>
  <si>
    <t>wjvn0903@gmail.com</t>
  </si>
  <si>
    <t>KNIGHTSBRIDGE &amp; PARTNERS (HK) LIMITED</t>
  </si>
  <si>
    <t>B4-02</t>
  </si>
  <si>
    <t>C103</t>
  </si>
  <si>
    <t>Blaine Raymond Turnacliff</t>
  </si>
  <si>
    <t>blaine.turnacliff@gmail.com</t>
  </si>
  <si>
    <t>BP2-06</t>
  </si>
  <si>
    <t>C104</t>
  </si>
  <si>
    <t>Miguel BRANQUINHO FERNANDES AMARAL</t>
  </si>
  <si>
    <t>mbamaral@gmail.com</t>
  </si>
  <si>
    <t>2BR2-02</t>
  </si>
  <si>
    <t>C126</t>
  </si>
  <si>
    <t>Siu Kwong Tong</t>
  </si>
  <si>
    <t>ft0310@gmail.com</t>
  </si>
  <si>
    <t>B4-05</t>
  </si>
  <si>
    <t>C127</t>
  </si>
  <si>
    <t>Rajesh Ramchand Melwani Melwani</t>
  </si>
  <si>
    <t>rmelwani@icloud.com</t>
  </si>
  <si>
    <t>BP2-05</t>
  </si>
  <si>
    <t>C128</t>
  </si>
  <si>
    <t>Cho Shun Samuel Fu</t>
  </si>
  <si>
    <t>mmp@biznetvigator.com</t>
  </si>
  <si>
    <t>BP2-02</t>
  </si>
  <si>
    <t>C129</t>
  </si>
  <si>
    <t>Hoi Leung Wong</t>
  </si>
  <si>
    <t>basicul23@yahoo.com.hk</t>
  </si>
  <si>
    <t>BP2-03</t>
  </si>
  <si>
    <t>C201</t>
  </si>
  <si>
    <t>Siu Kwan Lor</t>
  </si>
  <si>
    <t>ypann@me.com</t>
  </si>
  <si>
    <t>B1-04</t>
  </si>
  <si>
    <t>C202</t>
  </si>
  <si>
    <t>Yin Ting Wu</t>
  </si>
  <si>
    <t>ashleyw1221@gmail.com</t>
  </si>
  <si>
    <t>B3-11</t>
  </si>
  <si>
    <t>C203</t>
  </si>
  <si>
    <t>Youngmin Kim</t>
  </si>
  <si>
    <t>BP1-06</t>
  </si>
  <si>
    <t>C204</t>
  </si>
  <si>
    <t>รัชดาวัลย์ คิม</t>
  </si>
  <si>
    <t>gmphuketshantitravel@gmail.com</t>
  </si>
  <si>
    <t>2BR1-08</t>
  </si>
  <si>
    <t>C205</t>
  </si>
  <si>
    <t>แพรวา คมวิศวศาสตร์</t>
  </si>
  <si>
    <t>praewa.komvisavasad@gmail.com</t>
  </si>
  <si>
    <t>B3-21</t>
  </si>
  <si>
    <t>เบญจมาภรณ์ กี่สุ้น</t>
  </si>
  <si>
    <t>B3-18</t>
  </si>
  <si>
    <t>C226</t>
  </si>
  <si>
    <t>ธนพล ชูทอง</t>
  </si>
  <si>
    <t>tanapon.jay@gmail.com</t>
  </si>
  <si>
    <t>B3-15</t>
  </si>
  <si>
    <t>C227</t>
  </si>
  <si>
    <t>นภัทร พัฒน์ธรรมกุล</t>
  </si>
  <si>
    <t>poppy007p@gmail.com</t>
  </si>
  <si>
    <t>BP1-03M</t>
  </si>
  <si>
    <t>C228</t>
  </si>
  <si>
    <t>สุชัญญา พวงจิตร</t>
  </si>
  <si>
    <t>nok.suchanya6666@gmail.com</t>
  </si>
  <si>
    <t>BP1-03</t>
  </si>
  <si>
    <t>ภัทร์ชยาวีย์ ธีระธนะพัชร์</t>
  </si>
  <si>
    <t>phatchayawee1994@gmail.com</t>
  </si>
  <si>
    <t>C230</t>
  </si>
  <si>
    <t>C231</t>
  </si>
  <si>
    <t>บรรณวิชญ์ มะโนปิน</t>
  </si>
  <si>
    <t>yoyo_2536@icloud.com</t>
  </si>
  <si>
    <t>BP1-01</t>
  </si>
  <si>
    <t>C302</t>
  </si>
  <si>
    <t>ริญชยัน ชื่นกลิ่น</t>
  </si>
  <si>
    <t>prachayavadee@gmail.com</t>
  </si>
  <si>
    <t>C303</t>
  </si>
  <si>
    <t>เสาวนีย์ รักษาราษฎร์</t>
  </si>
  <si>
    <t>p.raksaraj@gmail.com</t>
  </si>
  <si>
    <t>C305</t>
  </si>
  <si>
    <t>อมรรัตน์ จารุกรสิริ</t>
  </si>
  <si>
    <t>minizou.520@gmail.com</t>
  </si>
  <si>
    <t>นีน่า</t>
  </si>
  <si>
    <t>C306</t>
  </si>
  <si>
    <t>อามานี่ บุญมาเลิศ</t>
  </si>
  <si>
    <t>C307</t>
  </si>
  <si>
    <t>จิวริศรา กุศล</t>
  </si>
  <si>
    <t>C309</t>
  </si>
  <si>
    <t>B3-13</t>
  </si>
  <si>
    <t>C326</t>
  </si>
  <si>
    <t>Yi-Chun Wu</t>
  </si>
  <si>
    <t>lisa651211@yahoo.com.tw</t>
  </si>
  <si>
    <t>C327</t>
  </si>
  <si>
    <t>กาญจนา ทรงคุณ</t>
  </si>
  <si>
    <t>yingpretty@yahoo.com</t>
  </si>
  <si>
    <t>C328</t>
  </si>
  <si>
    <t>ณัฏฐาชล จิตรจุน</t>
  </si>
  <si>
    <t>nathachol7484@gmail.com</t>
  </si>
  <si>
    <t>C401</t>
  </si>
  <si>
    <t>โกเมน โคตรโสภา</t>
  </si>
  <si>
    <t>gomen_thapt@hotmail.com</t>
  </si>
  <si>
    <t>C403</t>
  </si>
  <si>
    <t>HYANG PARK</t>
  </si>
  <si>
    <t>pyph@naver.com</t>
  </si>
  <si>
    <t>C406</t>
  </si>
  <si>
    <t>ธัญนภัทร์ ชูจักร์</t>
  </si>
  <si>
    <t>thannaphat2606@gmail.com</t>
  </si>
  <si>
    <t>C409</t>
  </si>
  <si>
    <t>อภิวัฒน์ เกษกุล</t>
  </si>
  <si>
    <t>Apiwat123_123@hotmail.com</t>
  </si>
  <si>
    <t>C410</t>
  </si>
  <si>
    <t>อามีนาฮ์ หะยีมามะ</t>
  </si>
  <si>
    <t>Oziimina14@gmail.com</t>
  </si>
  <si>
    <t>B3-14</t>
  </si>
  <si>
    <t>C411</t>
  </si>
  <si>
    <t>กุลธิดา หลวงเทพ</t>
  </si>
  <si>
    <t>letgopor@gmail.com</t>
  </si>
  <si>
    <t>2BR1-06</t>
  </si>
  <si>
    <t>C413</t>
  </si>
  <si>
    <t>บุณฑริกา ศรีสมุทร</t>
  </si>
  <si>
    <t>boontrarika.s@gmail.com</t>
  </si>
  <si>
    <t>B2-08</t>
  </si>
  <si>
    <t>C423</t>
  </si>
  <si>
    <t>รุ่งทิวา ดวงเดียว</t>
  </si>
  <si>
    <t>Fatimashams857@gmail.com</t>
  </si>
  <si>
    <t>B2-09</t>
  </si>
  <si>
    <t>C427</t>
  </si>
  <si>
    <t>พีรยา สุรัตนะ</t>
  </si>
  <si>
    <t>ilysince1999@gmail.com</t>
  </si>
  <si>
    <t>ขวัญ</t>
  </si>
  <si>
    <t>C429</t>
  </si>
  <si>
    <t>พิเชฐ สงกา</t>
  </si>
  <si>
    <t>dent_teach@yahoo.com</t>
  </si>
  <si>
    <t>C430</t>
  </si>
  <si>
    <t>SEIYUN PARK</t>
  </si>
  <si>
    <t>lcx2000kr@hanmail.com</t>
  </si>
  <si>
    <t>C503</t>
  </si>
  <si>
    <t>มนทิพย์ วณิชชาภรกุล</t>
  </si>
  <si>
    <t>man_etn@hotmail.com</t>
  </si>
  <si>
    <t>C505</t>
  </si>
  <si>
    <t>C506</t>
  </si>
  <si>
    <t>เขมทัต จันทร์หอม</t>
  </si>
  <si>
    <t>kemmatat.2532@gmail.com</t>
  </si>
  <si>
    <t>C507</t>
  </si>
  <si>
    <t>มนต์ชัย ศรีวิเชียร</t>
  </si>
  <si>
    <t>m.burapa1979@gmail.com</t>
  </si>
  <si>
    <t>C508</t>
  </si>
  <si>
    <t>สุเมตรา ชูเสน่ห์</t>
  </si>
  <si>
    <t>s.choosaneh@yahoo.com</t>
  </si>
  <si>
    <t>B3-12</t>
  </si>
  <si>
    <t>C513</t>
  </si>
  <si>
    <t>Jean-Claude Bucheler</t>
  </si>
  <si>
    <t>C518</t>
  </si>
  <si>
    <t>ศศิพร ยุติธรรม</t>
  </si>
  <si>
    <t>yuthitam@gmail.com</t>
  </si>
  <si>
    <t>B2-08M</t>
  </si>
  <si>
    <t>C519</t>
  </si>
  <si>
    <t>นัฏฐศาสตร์ สำลี</t>
  </si>
  <si>
    <t>sumlee2516@gmail.com</t>
  </si>
  <si>
    <t>จาริญา วาสินานนท์</t>
  </si>
  <si>
    <t>jwsisme@gmail.com</t>
  </si>
  <si>
    <t>im-yaya</t>
  </si>
  <si>
    <t>C521</t>
  </si>
  <si>
    <t>สุรพล เพชรอาวุธ</t>
  </si>
  <si>
    <t>petpol.ru3@gmail.com</t>
  </si>
  <si>
    <t>add phone no.</t>
  </si>
  <si>
    <t>C522</t>
  </si>
  <si>
    <t>อรอุมา นุ้ยโส๊ะ</t>
  </si>
  <si>
    <t>onumagoods@gmail.com</t>
  </si>
  <si>
    <t>B2-01</t>
  </si>
  <si>
    <t>C525</t>
  </si>
  <si>
    <t>2BR1-03</t>
  </si>
  <si>
    <t>C527</t>
  </si>
  <si>
    <t>สุภานี ธีระเพียร</t>
  </si>
  <si>
    <t>supanee.ws@gmail.com</t>
  </si>
  <si>
    <t>bryanfouad.dandan@gmail.com</t>
  </si>
  <si>
    <t>C603</t>
  </si>
  <si>
    <t>นุชนาฎ ทองนำ</t>
  </si>
  <si>
    <t>nutchanat2540@gmail.com</t>
  </si>
  <si>
    <t>C607</t>
  </si>
  <si>
    <t>วัชราภรณ์ ทองประเทือง</t>
  </si>
  <si>
    <t>Vatcharaporn175pueng@gmail.com</t>
  </si>
  <si>
    <t>C609</t>
  </si>
  <si>
    <t>Pavel Telnov</t>
  </si>
  <si>
    <t>p_telnov@bk.ru</t>
  </si>
  <si>
    <t>กำลังตัดสินใจ</t>
  </si>
  <si>
    <t>C610</t>
  </si>
  <si>
    <t>Vitalii Khe</t>
  </si>
  <si>
    <t>vitaly.khe@gmail.com</t>
  </si>
  <si>
    <t>C614</t>
  </si>
  <si>
    <t>นุรอัยนี เภาเส็น</t>
  </si>
  <si>
    <t>nurraineemm@gmail.com</t>
  </si>
  <si>
    <t>C619</t>
  </si>
  <si>
    <t>รัตนาภรณ์ ทวิสุวรรณ</t>
  </si>
  <si>
    <t>mindkimochi@gmail.com</t>
  </si>
  <si>
    <t>C623</t>
  </si>
  <si>
    <t>C624</t>
  </si>
  <si>
    <t>Shahnawaz CHANNA</t>
  </si>
  <si>
    <t>shah.s.nawaz@gmail.com</t>
  </si>
  <si>
    <t>2BR1-09</t>
  </si>
  <si>
    <t>C627</t>
  </si>
  <si>
    <t>Ludovic DHAINAUT</t>
  </si>
  <si>
    <t>killorkhan@yahoo.fr</t>
  </si>
  <si>
    <t>C629</t>
  </si>
  <si>
    <t>มาร์ค ดิมิทร๊อฟ</t>
  </si>
  <si>
    <t>marcdim83@gmail.com</t>
  </si>
  <si>
    <t>ใ</t>
  </si>
  <si>
    <t>จารุวรรณ พุทธเมฆ</t>
  </si>
  <si>
    <t>jaruvanputtamak@gmail.com</t>
  </si>
  <si>
    <t>C701</t>
  </si>
  <si>
    <t>Kim Bing Lee</t>
  </si>
  <si>
    <t>drkimblee@gmail.com</t>
  </si>
  <si>
    <t>C703</t>
  </si>
  <si>
    <t>Edel Kirstein Gabrielle</t>
  </si>
  <si>
    <t>gemkirstein@hotmail.com</t>
  </si>
  <si>
    <t>C704</t>
  </si>
  <si>
    <t>Sai Leung Eddy Ho</t>
  </si>
  <si>
    <t>angelinepang@netvigator.com</t>
  </si>
  <si>
    <t>dudcio@wp.pl</t>
  </si>
  <si>
    <t>C706</t>
  </si>
  <si>
    <t>SHOLBANA OORZHAK</t>
  </si>
  <si>
    <t>sholbana86@mail.ru</t>
  </si>
  <si>
    <t>C707</t>
  </si>
  <si>
    <t>Evgenii REZNITSKII</t>
  </si>
  <si>
    <t>rei.sakhalin@gmail.com</t>
  </si>
  <si>
    <t>C708</t>
  </si>
  <si>
    <t>INNA LARIONOVA</t>
  </si>
  <si>
    <t>larionova0818@yandex.ru</t>
  </si>
  <si>
    <t>C709</t>
  </si>
  <si>
    <t>Nikita Podogov</t>
  </si>
  <si>
    <t>podogovnikita@gmail.com</t>
  </si>
  <si>
    <t>ทิม</t>
  </si>
  <si>
    <t>C716</t>
  </si>
  <si>
    <t>เจษฎา ศรีวิเชียร</t>
  </si>
  <si>
    <t>C722</t>
  </si>
  <si>
    <t>พชร จันทร์เมือง</t>
  </si>
  <si>
    <t>C723</t>
  </si>
  <si>
    <t>ส่องแสง คีรีศรี</t>
  </si>
  <si>
    <t>C727</t>
  </si>
  <si>
    <t>fionaanneyung@gmail.com</t>
  </si>
  <si>
    <t>C801</t>
  </si>
  <si>
    <t>กานต์ธิตา เอี่ยมจิตกุศล</t>
  </si>
  <si>
    <t>C805</t>
  </si>
  <si>
    <t>Yehuda LEVI</t>
  </si>
  <si>
    <t>yhudalevi770@gmail.com</t>
  </si>
  <si>
    <t>Kristopher Loren DAGEN</t>
  </si>
  <si>
    <t>kristopherdagen@gmail.com</t>
  </si>
  <si>
    <t>C807</t>
  </si>
  <si>
    <t>Zohere Sista</t>
  </si>
  <si>
    <t>zoheresista@gmail.com</t>
  </si>
  <si>
    <t>C808</t>
  </si>
  <si>
    <t>ณัฐปภัสร์ ศศิวัชรหิรัญ</t>
  </si>
  <si>
    <t>kanyakorn_502@hotmail.com</t>
  </si>
  <si>
    <t>C809</t>
  </si>
  <si>
    <t>Olga Glinova</t>
  </si>
  <si>
    <t>glov@ntknso.ru</t>
  </si>
  <si>
    <t>C810</t>
  </si>
  <si>
    <t>Dilek Ipek</t>
  </si>
  <si>
    <t>Dilekschmidt18@gmail.com</t>
  </si>
  <si>
    <t>C811</t>
  </si>
  <si>
    <t>Galina Medvedeva</t>
  </si>
  <si>
    <t>tele_inna@mail.ru</t>
  </si>
  <si>
    <t>C814</t>
  </si>
  <si>
    <t>Dmitrii Melnik</t>
  </si>
  <si>
    <t>em800016@mail.ru</t>
  </si>
  <si>
    <t>Viktor IAKOVLEV</t>
  </si>
  <si>
    <t>viktor030e@gmail.com</t>
  </si>
  <si>
    <t>C816</t>
  </si>
  <si>
    <t>Svetlana VASENINA</t>
  </si>
  <si>
    <t>536297@list.ru</t>
  </si>
  <si>
    <t>C819</t>
  </si>
  <si>
    <t>Karina Katsiya</t>
  </si>
  <si>
    <t>C820</t>
  </si>
  <si>
    <t>Dariusz Piotr Tubacki</t>
  </si>
  <si>
    <t>tubaccy@wp.pl</t>
  </si>
  <si>
    <t>C821</t>
  </si>
  <si>
    <t>Joao Luis PINTO CHAVES</t>
  </si>
  <si>
    <t>johnkeysmacau@gmail.com</t>
  </si>
  <si>
    <t>C822</t>
  </si>
  <si>
    <t>Agnieszka Szewczyk</t>
  </si>
  <si>
    <t>Wojciech Gula</t>
  </si>
  <si>
    <t>wojtekgula@wp.pl</t>
  </si>
  <si>
    <t>C824</t>
  </si>
  <si>
    <t>Zine-Dine ZERABIB</t>
  </si>
  <si>
    <t>zinedine.zerabib@gmail.com</t>
  </si>
  <si>
    <t>C825</t>
  </si>
  <si>
    <t>Maryna Chernikova</t>
  </si>
  <si>
    <t>malinka015@gmail.com</t>
  </si>
  <si>
    <t>C826</t>
  </si>
  <si>
    <t>เสาวนีย์ เพ็ชรสว่าง</t>
  </si>
  <si>
    <t>saowanee.petsawang@gmail.com</t>
  </si>
  <si>
    <t>C827</t>
  </si>
  <si>
    <t>คำรน ไวยครุฑธา</t>
  </si>
  <si>
    <t>waiyakruttha_m@yahoo.com</t>
  </si>
  <si>
    <t>C829</t>
  </si>
  <si>
    <t>Gianluca SALONE</t>
  </si>
  <si>
    <t>gianlucasalone@gmail.com</t>
  </si>
  <si>
    <t>C830</t>
  </si>
  <si>
    <t>C831</t>
  </si>
  <si>
    <t>ศรายุทธ ประสานสม</t>
  </si>
  <si>
    <t>จำนวน SMS</t>
  </si>
  <si>
    <t>มูลค่า คาดBooking 
(บาท)</t>
  </si>
  <si>
    <t>จำนวนลูกค้าติดต่อกลับ จาก SMS</t>
  </si>
  <si>
    <t>Conversion Rate</t>
  </si>
  <si>
    <t xml:space="preserve">จำนวนลูกค้าเสนอราคา </t>
  </si>
  <si>
    <t>BOOKINGขายใหม่(24/4-30/4)</t>
  </si>
  <si>
    <t>ชำระ 50%, 100% (24/4-30/4)</t>
  </si>
  <si>
    <t>จำนวน (เคส)</t>
  </si>
  <si>
    <t>มูลค่า</t>
  </si>
  <si>
    <t>Conversion</t>
  </si>
  <si>
    <t>24-29 เมษายน 2026</t>
  </si>
  <si>
    <t>ขอนแก่น</t>
  </si>
  <si>
    <t>บางขุนนนท์</t>
  </si>
  <si>
    <t>ศรีราช</t>
  </si>
  <si>
    <t>ภูเก็ต</t>
  </si>
  <si>
    <t>1.5MB</t>
  </si>
  <si>
    <t>0.15MB</t>
  </si>
  <si>
    <t xml:space="preserve">ลค.อื่นๆ </t>
  </si>
  <si>
    <t>รวมทั้งหมด</t>
  </si>
  <si>
    <t>มูลค่า ค่า SMS</t>
  </si>
  <si>
    <t>1 ข้อความ ใช้ 3 เครดิต</t>
  </si>
  <si>
    <t>1ห้องส่ง 3 ครั้ง</t>
  </si>
  <si>
    <t>1ห้อง ใช้ 9 เครดิต</t>
  </si>
  <si>
    <t xml:space="preserve">มูลค่าข้อความ SMS </t>
  </si>
  <si>
    <t>Priority สูง — ลูกค้าหลายห้อง · 5 ราย · 10 ห้อง</t>
  </si>
  <si>
    <t>Pitch WYDE ทั้ง 2 ห้องพร้อมกัน — budget สูง โอกาส Convert สูงสุด</t>
  </si>
  <si>
    <t>Room Type</t>
  </si>
  <si>
    <t>ราคาขาย (บาท)</t>
  </si>
  <si>
    <t>วันโอน OSS</t>
  </si>
  <si>
    <t>คู่ห้อง</t>
  </si>
  <si>
    <t>เกลว</t>
  </si>
  <si>
    <t>A311 + B512</t>
  </si>
  <si>
    <t xml:space="preserve">083-407-6224 </t>
  </si>
  <si>
    <t>ไม่รับสาย/ปิดเครื่อง</t>
  </si>
  <si>
    <t>B414</t>
  </si>
  <si>
    <t>กัลย์สุดา ตั้งพูลผลวนิชย์</t>
  </si>
  <si>
    <t>ปุ๋ย</t>
  </si>
  <si>
    <t>B414 + B416</t>
  </si>
  <si>
    <t>061-959-2436</t>
  </si>
  <si>
    <t>ดวงกมล ดำรงวงศ์เจริญ</t>
  </si>
  <si>
    <t>A702 + A703</t>
  </si>
  <si>
    <t>082-300-8598</t>
  </si>
  <si>
    <t>พิทวัส ฉัตรานุฉัตร</t>
  </si>
  <si>
    <t>B532 + B803</t>
  </si>
  <si>
    <t>062-898-9894</t>
  </si>
  <si>
    <t>ปุ้มปุ้ย</t>
  </si>
  <si>
    <t>A321 + A322</t>
  </si>
  <si>
    <t>081-871-4936</t>
  </si>
  <si>
    <t>รวม 10 ห้อง · 5 ลูกค้า</t>
  </si>
  <si>
    <t>ติดตามต่อเนื่อง — โอน พ.ค. 2026 · 13 ห้อง</t>
  </si>
  <si>
    <t>เพิ่งโอน — รอ 4-6 สัปดาห์ แล้วค่อย Approach</t>
  </si>
  <si>
    <t>Event FND</t>
  </si>
  <si>
    <t>รับโปร</t>
  </si>
  <si>
    <t>สุจิตรา ปานจำรูญ</t>
  </si>
  <si>
    <t>ทู</t>
  </si>
  <si>
    <t>096-353-5547</t>
  </si>
  <si>
    <t>มา</t>
  </si>
  <si>
    <t>095-665-0914</t>
  </si>
  <si>
    <t>062-151-9245</t>
  </si>
  <si>
    <t xml:space="preserve"> ตกแต่งแล้ว</t>
  </si>
  <si>
    <t>พิชิต ฉัตรสิริโรจน์</t>
  </si>
  <si>
    <t>ไม่มา</t>
  </si>
  <si>
    <t xml:space="preserve"> 083-101-9241 </t>
  </si>
  <si>
    <t>ณัฐธกา ชาหนองอ้อ</t>
  </si>
  <si>
    <t>085-514-9461</t>
  </si>
  <si>
    <t>ครองทรัพย์ สร้อยพาน</t>
  </si>
  <si>
    <t>082-964-4526</t>
  </si>
  <si>
    <t>วรกฤต อุ่นคุณธรรม</t>
  </si>
  <si>
    <t>088-563-5563</t>
  </si>
  <si>
    <t>ชนม์นิธิศ ชินาพิสุทธิ์</t>
  </si>
  <si>
    <t>089-834-9555</t>
  </si>
  <si>
    <t>ฐานันดร์ ศรีธงชัย</t>
  </si>
  <si>
    <t>แนน</t>
  </si>
  <si>
    <t>081-954-1773</t>
  </si>
  <si>
    <t>วุฒิพงษ์ กุศลคุ้ม</t>
  </si>
  <si>
    <t>095-556-6299</t>
  </si>
  <si>
    <t>นฤมล พรดอนก่อ</t>
  </si>
  <si>
    <t>092-524-1778</t>
  </si>
  <si>
    <t>B510</t>
  </si>
  <si>
    <t>อนันตพร คาจะโป๊ะ</t>
  </si>
  <si>
    <t>081-429-4197</t>
  </si>
  <si>
    <t>B814</t>
  </si>
  <si>
    <t>เรธิกา จันทะบาล</t>
  </si>
  <si>
    <t>092-729-1300</t>
  </si>
  <si>
    <t>รวม 13 ห้อง</t>
  </si>
  <si>
    <t>Priority ปกติ — โอน มี.ค.–เม.ย. 2026 · 80 ห้อง</t>
  </si>
  <si>
    <t>Honeymoon Period — ติดต่อ Follow-up ได้เลย</t>
  </si>
  <si>
    <t>พัทธ์ปิยา เชิดพานิช</t>
  </si>
  <si>
    <t>สุชาวี พันธ์ใหญ่</t>
  </si>
  <si>
    <t>ป้อม</t>
  </si>
  <si>
    <t>ณัฐพัฒน์ อุดมพาณิชย์</t>
  </si>
  <si>
    <t>ปิยะดา ธรรมสุข</t>
  </si>
  <si>
    <t>ณฐพล ศรีสาร</t>
  </si>
  <si>
    <t>อโณทัย บุญศรี</t>
  </si>
  <si>
    <t>กุศรินทร์ เขตกลาง</t>
  </si>
  <si>
    <t>ณัฐธิดา เล็กสมบูรณ์</t>
  </si>
  <si>
    <t>ศรัณย์พร เหมวงษ์</t>
  </si>
  <si>
    <t>A432</t>
  </si>
  <si>
    <t>กรกช พิพิศจันทร์</t>
  </si>
  <si>
    <t>พจีมาศ กิตติปัญญางาม</t>
  </si>
  <si>
    <t>อิรวดี อินทร์เหล่าใหญ่</t>
  </si>
  <si>
    <t>อัจจิมา กางตัน</t>
  </si>
  <si>
    <t>ทัศนียา คามวุฒิ</t>
  </si>
  <si>
    <t>รุจิรา พนมวัฒนศักดิ์</t>
  </si>
  <si>
    <t>ศศิวิมล ธรรมสุข</t>
  </si>
  <si>
    <t>ไม่รับโปร</t>
  </si>
  <si>
    <t>ภัทรพร อุ่นประชา</t>
  </si>
  <si>
    <t>ลักขณา จิราวัฒนพงษ์</t>
  </si>
  <si>
    <t>พันทิศ กำลังชัย</t>
  </si>
  <si>
    <t>ภาคภูมิ จิตต์บุญธรรม</t>
  </si>
  <si>
    <t>จินต์จุฑา อาชาอภิสิทธิ์</t>
  </si>
  <si>
    <t>วราลักษณ์ ไทยรักษา</t>
  </si>
  <si>
    <t>ณภัทร กองคำ</t>
  </si>
  <si>
    <t>A633</t>
  </si>
  <si>
    <t>ธนภัทร อดุลสุทธานนท์</t>
  </si>
  <si>
    <t>ไม่แน่ใจ</t>
  </si>
  <si>
    <t>มณิตา รัตนเกษมชัย</t>
  </si>
  <si>
    <t>ธนิสร มุกดาพิพัฒน์กุล</t>
  </si>
  <si>
    <t>A804</t>
  </si>
  <si>
    <t>นฤตา หงษ์ษา</t>
  </si>
  <si>
    <t>รัชพล สันติวรากร</t>
  </si>
  <si>
    <t>ชนกานต์ เตชะอธิก</t>
  </si>
  <si>
    <t>ปภังกร หอสกุลไท</t>
  </si>
  <si>
    <t>พัฒนพงศ์ พลโยธา</t>
  </si>
  <si>
    <t>พลัส</t>
  </si>
  <si>
    <t>ฉกาจ จุฑาจินดาเขต</t>
  </si>
  <si>
    <t>สิสิภักดิ์ ชัยโชติรานันท์</t>
  </si>
  <si>
    <t>กิติยวดี สร้อยนาค</t>
  </si>
  <si>
    <t>เยาวลักษณ์ อภิชาติวัลลภ</t>
  </si>
  <si>
    <t>จุฑามาศ ทรัพยสกุลกิจ</t>
  </si>
  <si>
    <t>กัญญ์ธนัท ทองมนต์ศุภศิริ</t>
  </si>
  <si>
    <t>ปุ้ย</t>
  </si>
  <si>
    <t>B413</t>
  </si>
  <si>
    <t>อัจฉริยา เจริญธัญรักษ์</t>
  </si>
  <si>
    <t>ธัญญา อภิชาติวัลลภ</t>
  </si>
  <si>
    <t>คุณาวุฒิ ดวงดี</t>
  </si>
  <si>
    <t>พิชิต เผื่อนงูเหลือม</t>
  </si>
  <si>
    <t>สวพร สิทธิสมวงศ์</t>
  </si>
  <si>
    <t>เกล็ดแก้ว แก้วสีหาวงษ์</t>
  </si>
  <si>
    <t>B616</t>
  </si>
  <si>
    <t>รัมภาวรรณ วิวัฒนากรณ์</t>
  </si>
  <si>
    <t>เมชิกา นาหิรัญ</t>
  </si>
  <si>
    <t>จันทนา ภัทรฤทธิกุล</t>
  </si>
  <si>
    <t>B813</t>
  </si>
  <si>
    <t>พลวัฒน์ พรหมสร้างมิ่ง</t>
  </si>
  <si>
    <t>ภคลีนา พงษ์สุขเวชกุล</t>
  </si>
  <si>
    <t>กฤษกร สมบัติมาก</t>
  </si>
  <si>
    <t>ดานุพล ไชยสุข</t>
  </si>
  <si>
    <t>A834</t>
  </si>
  <si>
    <t>ศุภชัย ฐิติตระกูลวงศ์</t>
  </si>
  <si>
    <t>ฟูจิ</t>
  </si>
  <si>
    <t>มิญวรา หิรัญพนิชา</t>
  </si>
  <si>
    <t>B504</t>
  </si>
  <si>
    <t>มนสิชา พงษ์สมัครไทย</t>
  </si>
  <si>
    <t>มนัสนันท์ พยัฆวงศ์</t>
  </si>
  <si>
    <t>จิรนันท์ ไชยราช</t>
  </si>
  <si>
    <t>เข็มพร กิจสหวงศ์</t>
  </si>
  <si>
    <t>B812</t>
  </si>
  <si>
    <t>ฌานิก สินทวีเสถียร</t>
  </si>
  <si>
    <t>B818</t>
  </si>
  <si>
    <t>ธรรมนูญ อินฝัน</t>
  </si>
  <si>
    <t>ราชรัฐ สถิตยศาสตร์</t>
  </si>
  <si>
    <t>คิม</t>
  </si>
  <si>
    <t>อรพินทร์ อุทาทิพย์</t>
  </si>
  <si>
    <t>สุรัตน์ ศักดิ์อุดมไชย</t>
  </si>
  <si>
    <t>ณิชาภา ศรีอุดม</t>
  </si>
  <si>
    <t>A731</t>
  </si>
  <si>
    <t>พรรณิภา ยวงโพธิ</t>
  </si>
  <si>
    <t>บอมบ์</t>
  </si>
  <si>
    <t>วงศพัทธ์ วิเศษโวหาร</t>
  </si>
  <si>
    <t>วัชรพล ละมาตร์</t>
  </si>
  <si>
    <t>ธัญจิรา เรืองชานนท์</t>
  </si>
  <si>
    <t>รวม 80 ห้อง</t>
  </si>
  <si>
    <t>ซื้อ WYDE แล้ว — 23 รายการ · 20 ห้อง ✓</t>
  </si>
  <si>
    <t>ข้อมูลจาก Dashboard WYDE ล่าสุด มิ.ย. 2569 (A217 มี 2 รายการ: อยู่เอง + ปล่อยเช่า)</t>
  </si>
  <si>
    <t>คาดจบ</t>
  </si>
  <si>
    <t>Book Value (บาท)</t>
  </si>
  <si>
    <t>สถานะชำระ</t>
  </si>
  <si>
    <t>JUN 26</t>
  </si>
  <si>
    <t>อยู่เอง</t>
  </si>
  <si>
    <t>จ่ายครบ 100% ส่งมอบ</t>
  </si>
  <si>
    <t>คุณพัชชา เชื้อดวงยุย</t>
  </si>
  <si>
    <t>MAY 26</t>
  </si>
  <si>
    <t>คุณวิทยา ตัวตนแก้ว</t>
  </si>
  <si>
    <t>คุณศดิศ กุลวงศ์</t>
  </si>
  <si>
    <t>JUL 26</t>
  </si>
  <si>
    <t>100% ก่อนตกแต่ง</t>
  </si>
  <si>
    <t>Ready</t>
  </si>
  <si>
    <t>คุณพหิพัน เรืองแสง</t>
  </si>
  <si>
    <t>AUG 26</t>
  </si>
  <si>
    <t>จ่าย 100% ส่งมอบ</t>
  </si>
  <si>
    <t>B802</t>
  </si>
  <si>
    <t>Design&amp;TK</t>
  </si>
  <si>
    <t>ปล่อยเช่า</t>
  </si>
  <si>
    <t>จ่าย 100% ก่อนตกแต่ง</t>
  </si>
  <si>
    <t>ณัฏฐพงษ์ รักแก้ว</t>
  </si>
  <si>
    <t>DEC 26</t>
  </si>
  <si>
    <t>วรลักษณ์ พรพิพัฒนวงษ์</t>
  </si>
  <si>
    <t>คุณรชรุจ วงศ์ศรีรู้ดีกาล</t>
  </si>
  <si>
    <t>คุณชัยณรงค์ สังหิตนุสย์</t>
  </si>
  <si>
    <t>คุณภัณฑิรา สิทธิการค้า</t>
  </si>
  <si>
    <t>คุณอ้อมทิพย์ ศรีจันทะ</t>
  </si>
  <si>
    <t>Loose furn.</t>
  </si>
  <si>
    <t>รวม 23 รายการ · 20 ห้อง</t>
  </si>
  <si>
    <t>รายชื่อลูกค้า Origin Play บางขุนนนท์ - โอนแล้ว ยังไม่ได้ซื้อ WYDE</t>
  </si>
  <si>
    <t>สินเชื่อ</t>
  </si>
  <si>
    <t>จอง Package Wyde</t>
  </si>
  <si>
    <t>่jaeudomlak@gmail.com</t>
  </si>
  <si>
    <t>เบลล์</t>
  </si>
  <si>
    <t>worawut.mane@gmail.com</t>
  </si>
  <si>
    <t>เอ</t>
  </si>
  <si>
    <t>1 Bedroom Closet</t>
  </si>
  <si>
    <t>thanyathorno@gmail.com</t>
  </si>
  <si>
    <t>koong_heq@hotmail.com</t>
  </si>
  <si>
    <t>เจน</t>
  </si>
  <si>
    <t>ป๊อกกี้</t>
  </si>
  <si>
    <t>สมพร ม่วงแก้ว</t>
  </si>
  <si>
    <t>khamolthanath@gmail.com</t>
  </si>
  <si>
    <t>เฌอเอม</t>
  </si>
  <si>
    <t>l3ubu619@hotmail.com</t>
  </si>
  <si>
    <t>แตงกวา</t>
  </si>
  <si>
    <t>ลูกปลา</t>
  </si>
  <si>
    <t>annn.urio@gmail.com</t>
  </si>
  <si>
    <t>มิลล์</t>
  </si>
  <si>
    <t>แฟ้ม</t>
  </si>
  <si>
    <t>kittiwat72220@gmail.com</t>
  </si>
  <si>
    <t>aduldark@hotmail.com</t>
  </si>
  <si>
    <t>ตาล</t>
  </si>
  <si>
    <t>แพร</t>
  </si>
  <si>
    <t>krongjanprampree230409@gmail.com</t>
  </si>
  <si>
    <t>pornthip.suyasith@gmail.com</t>
  </si>
  <si>
    <t>อาท</t>
  </si>
  <si>
    <t>ฮิม</t>
  </si>
  <si>
    <t>bonggoatchaporn@gmail.com</t>
  </si>
  <si>
    <t>punraiwin@gmail.com</t>
  </si>
  <si>
    <t>nanfany23@gmail.com</t>
  </si>
  <si>
    <t>หยก</t>
  </si>
  <si>
    <t>ariyawan.nuch@gmail.com</t>
  </si>
  <si>
    <t>เหมียว</t>
  </si>
  <si>
    <t>พี่หญิง</t>
  </si>
  <si>
    <t>ittipat.pe@gmail.com</t>
  </si>
  <si>
    <t>Marianolum_10@hotmail.com</t>
  </si>
  <si>
    <t>จูน</t>
  </si>
  <si>
    <t>benjaphorn.pra@mahidol.ac.th</t>
  </si>
  <si>
    <t>anirut6879@gmail.com</t>
  </si>
  <si>
    <t>nam_chayanit@hotmail.com</t>
  </si>
  <si>
    <t>sarah@hotmail.com</t>
  </si>
  <si>
    <t>ณัฏฐา วุฒิประสิทธิผล</t>
  </si>
  <si>
    <t>wd.nattha@gmail.com</t>
  </si>
  <si>
    <t>ชัยภัทร ประสารอธิคม</t>
  </si>
  <si>
    <t>Moth_1999@livecom</t>
  </si>
  <si>
    <t>วิภาดา จุฑาเจริญสุข</t>
  </si>
  <si>
    <t>underhill_7@hotmail.com</t>
  </si>
  <si>
    <t>โยธิน พุทธิโยธิน</t>
  </si>
  <si>
    <t>yothin3100@gmail.com</t>
  </si>
  <si>
    <t>ศรันยา เจริญศรี</t>
  </si>
  <si>
    <t>babyrabbitdance@gmail.com</t>
  </si>
  <si>
    <t>ชุติศา จินาวงค์</t>
  </si>
  <si>
    <t>chutisa_pikpug@hotmail.com</t>
  </si>
  <si>
    <t>ธีรพัชร์ อัศวพนากิจ</t>
  </si>
  <si>
    <t>aut.tirapat@hotmail.com</t>
  </si>
  <si>
    <t>ธารีรัตน์ วงศ์อามาตย์</t>
  </si>
  <si>
    <t>rrlhik07@gmail.com</t>
  </si>
  <si>
    <t>ณัฐพงษ์ ยอดมโนธรรม</t>
  </si>
  <si>
    <t>ynattaphong@gmail.com</t>
  </si>
  <si>
    <t>ณิชาภา อาภาวณิชสกุล</t>
  </si>
  <si>
    <t>nichapha.sa@outlook.com</t>
  </si>
  <si>
    <t>โบ๊ท</t>
  </si>
  <si>
    <t>ชญานุช เล็กงามเอก</t>
  </si>
  <si>
    <t>chayanuch.lek@gmail.com</t>
  </si>
  <si>
    <t>กรองรัตน์ ภาณุพงศ์ประดิษฐ์</t>
  </si>
  <si>
    <t>ftungtung@gmail.com</t>
  </si>
  <si>
    <t>แมว</t>
  </si>
  <si>
    <t>ณัฐพล สุเรนทร์พิทักษ์</t>
  </si>
  <si>
    <t>aiauwa@hotmail.com</t>
  </si>
  <si>
    <t>บุรัสกร ค้วนสมบุญ</t>
  </si>
  <si>
    <t>burassakornkhuansombun@gmail.com</t>
  </si>
  <si>
    <t>วิชา ธรรมยุทธสกุล</t>
  </si>
  <si>
    <t>tummavicha@gmail.com</t>
  </si>
  <si>
    <t>ศิริพร อรุณรัศมีโชติ</t>
  </si>
  <si>
    <t>siriporn.aroonratsamechot@gmail.com</t>
  </si>
  <si>
    <t>12A22</t>
  </si>
  <si>
    <t>เมธาวี ไหวดี</t>
  </si>
  <si>
    <t>fern_fern26@hotmail.com</t>
  </si>
  <si>
    <t>12A24</t>
  </si>
  <si>
    <t>สิริกรณ์ เอาทารสกุล</t>
  </si>
  <si>
    <t>aosiri@windowslive.com</t>
  </si>
  <si>
    <t>12A25</t>
  </si>
  <si>
    <t>กัญญารัตน์ วงษ์เพ็ชร</t>
  </si>
  <si>
    <t>kan.kyr39@gmail.com</t>
  </si>
  <si>
    <t>เนลินญาน์ ทวีจำรัสพัชญ์</t>
  </si>
  <si>
    <t>nelinya.nw@gmail.com</t>
  </si>
  <si>
    <t>วิศิษฏ์ ตันติสังวรากูร</t>
  </si>
  <si>
    <t>wisit.t@pttplc.com</t>
  </si>
  <si>
    <t>เอกสุชิณ เพียรสุภาพ</t>
  </si>
  <si>
    <t>yaikungsk133@gmai.com</t>
  </si>
  <si>
    <t>ปฐมพล เพียรสุภาพ</t>
  </si>
  <si>
    <t>pathomphon.phi@gmail.com</t>
  </si>
  <si>
    <t>ชนุตม์ ธีระโรจนารัตน์</t>
  </si>
  <si>
    <t>foxyearth44@gmail.com</t>
  </si>
  <si>
    <t>วรพล แสงสว่าง</t>
  </si>
  <si>
    <t>woraponsang@gmail.com</t>
  </si>
  <si>
    <t>รตินุช อินทร์ถมยา</t>
  </si>
  <si>
    <t>ratinuchin@gmail.com</t>
  </si>
  <si>
    <t>ทิพยาดา ธรรมวงศ์สกุล</t>
  </si>
  <si>
    <t>tiptippy@hotmail.com</t>
  </si>
  <si>
    <t>วารินทร์ ชื่นสกุล</t>
  </si>
  <si>
    <t>มิ้ลค์</t>
  </si>
  <si>
    <t>วีราวัลย์ มโนเกษมสันต์</t>
  </si>
  <si>
    <t>ภควรรณ นาคคล้าย</t>
  </si>
  <si>
    <t>pakkawan_jib@hotmail.com</t>
  </si>
  <si>
    <t>ภาณุเมธ เชษฐ์ประยูร</t>
  </si>
  <si>
    <t>p.panumate@gmail.com</t>
  </si>
  <si>
    <t>อาย</t>
  </si>
  <si>
    <t>กฤษณ์ คงคาประกรณ์</t>
  </si>
  <si>
    <t>kongka18@gmail.com</t>
  </si>
  <si>
    <t>นภัสสร ปานลบ</t>
  </si>
  <si>
    <t>สิทธิศักดิ์ อวนอ่อน</t>
  </si>
  <si>
    <t>Sittisak@realmed.co.th</t>
  </si>
  <si>
    <t>ต้น</t>
  </si>
  <si>
    <t>ชนันท์ภัทร์ ตันติปุญญพัฒน์</t>
  </si>
  <si>
    <t>chananpat2019@gmail.com</t>
  </si>
  <si>
    <t>ลูกแก้ว</t>
  </si>
  <si>
    <t>ธนทัต ศุภวรรธนางกูร</t>
  </si>
  <si>
    <t>tanatat.tu@gmail.com</t>
  </si>
  <si>
    <t>ณัฐปภัสร์ เกื้อกูลกังวาลผล</t>
  </si>
  <si>
    <t>nutpaphat.k@gmail.com</t>
  </si>
  <si>
    <t>อุไรวัลย์ นิลขันธ์</t>
  </si>
  <si>
    <t>uninkhan.k@gmail.com</t>
  </si>
  <si>
    <t>แก้ม</t>
  </si>
  <si>
    <t>ทัศนีย์ ศิริวรรณ</t>
  </si>
  <si>
    <t>mentmoment@gmail.com</t>
  </si>
  <si>
    <t>พนิดา ยาวิละ</t>
  </si>
  <si>
    <t>pattypanida2532@gmail.com</t>
  </si>
  <si>
    <t>หนิง</t>
  </si>
  <si>
    <t>สุมารถ โสภณแสงชัย</t>
  </si>
  <si>
    <t>sumarth9999@gmail.com</t>
  </si>
  <si>
    <t>วรมน ตันตยาภิรักษ์</t>
  </si>
  <si>
    <t>มลฤดี มีอิสสระ</t>
  </si>
  <si>
    <t>mmonruedee@gmail.com</t>
  </si>
  <si>
    <t>ธนกฤต สุวรรณทรัพย์ศิริ</t>
  </si>
  <si>
    <t>thanakrith.art@gmail.com</t>
  </si>
  <si>
    <t>พงศกร เลิศคุณาการณ์</t>
  </si>
  <si>
    <t>pitong21@yahoo.com</t>
  </si>
  <si>
    <t>ภัทรวดี มณีฉาย</t>
  </si>
  <si>
    <t>somsmine@gmail.com</t>
  </si>
  <si>
    <t>ปิยภาพัทธ์ อัครดิษฐวัฒน์</t>
  </si>
  <si>
    <t>wasawat.akara@gmail.com</t>
  </si>
  <si>
    <t>ธีรยุตติ์ อิทธิธรรมวินิจ</t>
  </si>
  <si>
    <t>Loev69@icloud.com</t>
  </si>
  <si>
    <t>สมพร ตรีศักดิ์</t>
  </si>
  <si>
    <t>sompo.tr@gmail.com</t>
  </si>
  <si>
    <t>จี้</t>
  </si>
  <si>
    <t>ศิริจันทร์ พรชัยเกตุ</t>
  </si>
  <si>
    <t>rxsirichan@gmail.com</t>
  </si>
  <si>
    <t>ธนพงษ์ คงแคล้ว</t>
  </si>
  <si>
    <t>nualprang9517@yahoo.com</t>
  </si>
  <si>
    <t>ปาณิสรา ชาญประโคน</t>
  </si>
  <si>
    <t>panisara.pc5@gmail.com</t>
  </si>
  <si>
    <t>อภิณัฐ วิสุทธิกากรกุล</t>
  </si>
  <si>
    <t>apinat.mme@gmail.com</t>
  </si>
  <si>
    <t>ชลิดา กาญจนศิริรัตน์</t>
  </si>
  <si>
    <t>endless_sh@hotmail.com</t>
  </si>
  <si>
    <t>อาภาภรณ์ ธุวะเศรษฐกุล</t>
  </si>
  <si>
    <t>พิจักษณ์ เลิศไกร</t>
  </si>
  <si>
    <t>Pijuck_lertkrai@hotmail.com</t>
  </si>
  <si>
    <t>ธนภัทร ทองไพบูลย์</t>
  </si>
  <si>
    <t>t.thongpaibool@gmail.com</t>
  </si>
  <si>
    <t>ยุทธชัย เฉลิมชัย</t>
  </si>
  <si>
    <t>uthaicha@gmail.com</t>
  </si>
  <si>
    <t>ศิริอร ลิ่มวงศ์</t>
  </si>
  <si>
    <t>slimwongse@gmail.com</t>
  </si>
  <si>
    <t>1 Bedroom High Ceiling</t>
  </si>
  <si>
    <t>นุสรา สุนทรพลิน</t>
  </si>
  <si>
    <t>pup.preaw@gmail.com</t>
  </si>
  <si>
    <t>ปาณชีวา กันภัย</t>
  </si>
  <si>
    <t>finnypancheewa2001@gmail.com</t>
  </si>
  <si>
    <t>รมัณยา จตุรภัทรไพบูลย์</t>
  </si>
  <si>
    <t>bobojatu@gmail.com</t>
  </si>
  <si>
    <t>ดาวประกาย สุขสี</t>
  </si>
  <si>
    <t>daopakai.su@gmail.com</t>
  </si>
  <si>
    <t>จิราพร สิงห์โตทอง</t>
  </si>
  <si>
    <t>pararumpui@gmail.com</t>
  </si>
  <si>
    <t>โชติรส หุตังคบดี</t>
  </si>
  <si>
    <t>w_chotirot@hotmail.com</t>
  </si>
  <si>
    <t>บุษกร พีระพงษ์</t>
  </si>
  <si>
    <t>bussagorntat@gmail.com</t>
  </si>
  <si>
    <t>สรณ วิริยะประสิทธิ์</t>
  </si>
  <si>
    <t>anaras.prong@gmail.com</t>
  </si>
  <si>
    <t>จุฑาภรณ์ หนูมี</t>
  </si>
  <si>
    <t>nammon.jutaporn@gmail.com</t>
  </si>
  <si>
    <t>alskoo35@gmail.com</t>
  </si>
  <si>
    <t>petch.sarin@gmail.com</t>
  </si>
  <si>
    <t>1 Bedroom Plus High Ceiling</t>
  </si>
  <si>
    <t>bunwisit1737@gmail.com</t>
  </si>
  <si>
    <t>arnon.erp@gmail.com</t>
  </si>
  <si>
    <t>heart.lhp@gmail.com</t>
  </si>
  <si>
    <t>A-care.99@hotmail.com</t>
  </si>
  <si>
    <t>newmojiko@gmail.com</t>
  </si>
  <si>
    <t>pancharat.samati@gmail.com</t>
  </si>
  <si>
    <t>t_kumjai@hotmail.com</t>
  </si>
  <si>
    <t>lanlalit.terd@gmail.com</t>
  </si>
  <si>
    <t>พิชยา วีระวิทย์</t>
  </si>
  <si>
    <t>Pitcha_mhee@hotmail.com</t>
  </si>
  <si>
    <t>สาริศ ประดิษฐ์ผล</t>
  </si>
  <si>
    <t>moo.sr@hotmail.com</t>
  </si>
  <si>
    <t>ศราวุธ แก้วโต</t>
  </si>
  <si>
    <t>Sarawutk1998@gmail.com</t>
  </si>
  <si>
    <t>ชัชชนะ ตราชู</t>
  </si>
  <si>
    <t>chatchananahn@gmail.com</t>
  </si>
  <si>
    <t>@narn25june</t>
  </si>
  <si>
    <t>ปานเนตร จงพาณิชย์กุลธร</t>
  </si>
  <si>
    <t>pannate.j@gmail.com</t>
  </si>
  <si>
    <t>มิกฑิตา แก่นจันทร์</t>
  </si>
  <si>
    <t>miktita.k@gmail.com</t>
  </si>
  <si>
    <t>นุชรี สดุดี</t>
  </si>
  <si>
    <t>sdnooch@gmail.com</t>
  </si>
  <si>
    <t>ณัฐสิริ กอเกียรตินันท์</t>
  </si>
  <si>
    <t>nutsiri.k@gmail.com</t>
  </si>
  <si>
    <t>สุธี อธิปัญญาพันธุ์</t>
  </si>
  <si>
    <t>รัตนา ศรีประเสริฐยิ่ง</t>
  </si>
  <si>
    <t>rattsri@yahoo.com</t>
  </si>
  <si>
    <t>กัญจนา สุขเสริม</t>
  </si>
  <si>
    <t>kanchana.60b@gmail.com</t>
  </si>
  <si>
    <t>ปิยณัตถ์ เตรียมธนานันท์</t>
  </si>
  <si>
    <t>bankjaa@gmail.com</t>
  </si>
  <si>
    <t>พัชรินทร์ ภวภิรมย์</t>
  </si>
  <si>
    <t>zezaa_zab@hotmail.com</t>
  </si>
  <si>
    <t>ชุติปภา สุตกุล</t>
  </si>
  <si>
    <t>kate_chuti@hotmail.com</t>
  </si>
  <si>
    <t>อานนท์ สุปัญโญ</t>
  </si>
  <si>
    <t>arnonsupanyo@gmail.com</t>
  </si>
  <si>
    <t>สุดารัตน์ กาญจนรัตนพันธ์</t>
  </si>
  <si>
    <t>นวพร ภักมี</t>
  </si>
  <si>
    <t>nawa.fanta@gmail.com</t>
  </si>
  <si>
    <t>อาทิมา สอนไทย</t>
  </si>
  <si>
    <t>atmst96@gmail.com</t>
  </si>
  <si>
    <t>พีรดนย์ ณรงค์วงศ์วัฒนา</t>
  </si>
  <si>
    <t>peeradonton@hotmail.com</t>
  </si>
  <si>
    <t>สุวัฒน์ วัฒนอาภรณ์ชัย</t>
  </si>
  <si>
    <t>suwatwattanaaporn@gmail.com</t>
  </si>
  <si>
    <t>พีรณัฐ ปรีเปรมจินดา</t>
  </si>
  <si>
    <t>peeranat.pr@gmail.com</t>
  </si>
  <si>
    <t>ปิยนาถ ศุภนาม</t>
  </si>
  <si>
    <t>piyanart.s@outlook.com</t>
  </si>
  <si>
    <t>ศศิชา ขุนด้วง</t>
  </si>
  <si>
    <t>ปภาวี มาลัย</t>
  </si>
  <si>
    <t>papawee27@hotmail.com</t>
  </si>
  <si>
    <t>ปาริชาติ จิตพันธ์</t>
  </si>
  <si>
    <t>puii2701@gmail.com</t>
  </si>
  <si>
    <t>พลเชษฐ์ อัตถากรโกวิท</t>
  </si>
  <si>
    <t>aonbee@gmail.com</t>
  </si>
  <si>
    <t>aon.pd</t>
  </si>
  <si>
    <t>พรรธช์ณกร เกริกไกรกิจพร</t>
  </si>
  <si>
    <t>porcute@hotmail.com</t>
  </si>
  <si>
    <t>อุบลวรรณ สมสุขไพเราะ</t>
  </si>
  <si>
    <t>ubonwan.somsuk@gmail.com</t>
  </si>
  <si>
    <t>ศาสตรา สมานรักษ์</t>
  </si>
  <si>
    <t>sattraz@hotmail.com</t>
  </si>
  <si>
    <t>สุเมธี ตั้งวันเจริญ</t>
  </si>
  <si>
    <t>spore10940@gmail.com</t>
  </si>
  <si>
    <t>ญาณินท์ จั่นครุฑ</t>
  </si>
  <si>
    <t>piglet_bm@hotmail.com</t>
  </si>
  <si>
    <t>ธนิชกาญจน์ ภูภัทรกิจ</t>
  </si>
  <si>
    <t>precioustonee@gmail.com</t>
  </si>
  <si>
    <t>precioustonee</t>
  </si>
  <si>
    <t>บุญเลิศ เปี่ยมทิพย์มนัส</t>
  </si>
  <si>
    <t>boonlert@thaileo.com</t>
  </si>
  <si>
    <t>กาย</t>
  </si>
  <si>
    <t>วัฒนพงศ์ สุภมงคลชัยกุล</t>
  </si>
  <si>
    <t>ธภัทร ตะวันสิริ</t>
  </si>
  <si>
    <t>tptwsr@hotmail.com</t>
  </si>
  <si>
    <t>นรา เอี่ยมวงศ์หิรัญ</t>
  </si>
  <si>
    <t>n_eiam@hotmail.com</t>
  </si>
  <si>
    <t>สัตตบงกช อังศุภศิริกุล</t>
  </si>
  <si>
    <t>alex.neonut@hotmail.com</t>
  </si>
  <si>
    <t>ฆนีกร โตศิริ</t>
  </si>
  <si>
    <t>caneekorn@gmail.com</t>
  </si>
  <si>
    <t>วีรวรรณ รวีอร่ามวงศ์</t>
  </si>
  <si>
    <t>nimonim.r@gmail.com</t>
  </si>
  <si>
    <t>จินตนา วงศ์มหาพร</t>
  </si>
  <si>
    <t>7jintana@gmail.com</t>
  </si>
  <si>
    <t>รังสิมา เนินหนู</t>
  </si>
  <si>
    <t>พาวรรณ สังเกตกิจ ชไนเดอร์</t>
  </si>
  <si>
    <t>pwn.schneider@gmail.com</t>
  </si>
  <si>
    <t>พงษ์พัฒน์ ประจนปัจจนึก</t>
  </si>
  <si>
    <t>ohm.pongpat@gmail.com</t>
  </si>
  <si>
    <t>พัชนุช เรืองสุคนธ์</t>
  </si>
  <si>
    <t>Patchanuch.r@hotmail.com</t>
  </si>
  <si>
    <t>ธมนต์ กะณะศิริ</t>
  </si>
  <si>
    <t>monkanasiri@gmail.com</t>
  </si>
  <si>
    <t>น๊อต</t>
  </si>
  <si>
    <t>รุจิกร พุ่มชูพิทักษ์</t>
  </si>
  <si>
    <t>ruchikorn1892@hotmail.com</t>
  </si>
  <si>
    <t>วลัยลักษณ์ เปรมวัฒนะ</t>
  </si>
  <si>
    <t>noinieee@gmail.com</t>
  </si>
  <si>
    <t>พาขวัญ เลาหทัย</t>
  </si>
  <si>
    <t>panny.lps@gmail.com</t>
  </si>
  <si>
    <t>pannyll</t>
  </si>
  <si>
    <t>นลินรัตน์ ปัจฉิมพัทธพงษ์</t>
  </si>
  <si>
    <t>onlip@hotmail.com</t>
  </si>
  <si>
    <t>พสิษฐ์ บูรพาพร</t>
  </si>
  <si>
    <t>pasit.jump@gmail.com</t>
  </si>
  <si>
    <t>พีท</t>
  </si>
  <si>
    <t>จำเนียร พัฒนจักร</t>
  </si>
  <si>
    <t>mamacharm291@gmai.com</t>
  </si>
  <si>
    <t>สุวรรณี ปลั่งศรี</t>
  </si>
  <si>
    <t>Suwanee.liu@Outlook.com</t>
  </si>
  <si>
    <t>วิจารณ์ วชิรวงศากร</t>
  </si>
  <si>
    <t>tanugi108@gmail.com</t>
  </si>
  <si>
    <t>ยศ บวรวาณิชย์</t>
  </si>
  <si>
    <t>yos@bunsilver.com</t>
  </si>
  <si>
    <t>ภูวเดช ตั้งตรงจิตร</t>
  </si>
  <si>
    <t>phuwadechtangtrongchit@gmail.com</t>
  </si>
  <si>
    <t>phuwadech79</t>
  </si>
  <si>
    <t>พิมพ์นารา ธัญสิทธิ์วรกุล</t>
  </si>
  <si>
    <t>aumthanyasitworakun@gmail.com</t>
  </si>
  <si>
    <t>ธนพร ตั้งบริบูรณ์ผล</t>
  </si>
  <si>
    <t>atommicfun@hotmail.com</t>
  </si>
  <si>
    <t>อนัญญา ประดิษฐ์ทัศนีย์</t>
  </si>
  <si>
    <t>พรพิมล พรพิพัฒน์ไพศาล</t>
  </si>
  <si>
    <t>pornpimol@imexinter.com</t>
  </si>
  <si>
    <t>จันทร์แก้ว อารมภ์</t>
  </si>
  <si>
    <t>ahrom.jk@gmail.com</t>
  </si>
  <si>
    <t>อาทิตย์ ภูเกรียติก้อง</t>
  </si>
  <si>
    <t>arthid232@gmail.com</t>
  </si>
  <si>
    <t>ภาณุทัศน์ ตันติวิชยางกูร</t>
  </si>
  <si>
    <t>t.panutat@gmail.com</t>
  </si>
  <si>
    <t>ปิติโชค สิทธิการิยะ</t>
  </si>
  <si>
    <t>OKKJPN@gmail.com</t>
  </si>
  <si>
    <t>ธนิกา แสนรุ่งโรจน์</t>
  </si>
  <si>
    <t>saenrungrot.t@gmail.com</t>
  </si>
  <si>
    <t>ธนา ธนวีระสุวรรณ</t>
  </si>
  <si>
    <t>tnvrsw@gmail.com</t>
  </si>
  <si>
    <t>พัณณิตา เตชจิตอนันต์</t>
  </si>
  <si>
    <t>pannitatechachitanan@gmail.com</t>
  </si>
  <si>
    <t>พร้อมศักดิ์ สงวนธำมรงค์</t>
  </si>
  <si>
    <t>promsak@hotmail.com</t>
  </si>
  <si>
    <t>สุชาดา นันทพันธ์</t>
  </si>
  <si>
    <t>jeeje19@yahoo.co.th</t>
  </si>
  <si>
    <t>ณัชธิญา แจ่มจำรัส</t>
  </si>
  <si>
    <t>nadthiyaja@gmail.com</t>
  </si>
  <si>
    <t>อิศรา คำนึงสิทธิ</t>
  </si>
  <si>
    <t>kikune4@gmail.com</t>
  </si>
  <si>
    <t>นิว</t>
  </si>
  <si>
    <t>ชาลิสา กังวานเกียรติชัย</t>
  </si>
  <si>
    <t>kwt062@gmail.com</t>
  </si>
  <si>
    <t>พิเชษฐ์ หมอยา</t>
  </si>
  <si>
    <t>phichetm@outlook.com</t>
  </si>
  <si>
    <t>วรเทพ บันดาลธนวงศ์</t>
  </si>
  <si>
    <t>voratap@hotmail.com</t>
  </si>
  <si>
    <t>ณัฐากาญจน์ แก้วประดิษฐ์พร</t>
  </si>
  <si>
    <t>Nuttakanpraew@hotmail.com</t>
  </si>
  <si>
    <t>นงนิจ อ่องอุทุมพร</t>
  </si>
  <si>
    <t>nnmai13@gmail.com</t>
  </si>
  <si>
    <t>อรอาภา คงโต</t>
  </si>
  <si>
    <t>อาดัม นีละไพจิตร</t>
  </si>
  <si>
    <t>ณกันต์ กาญจนนท์</t>
  </si>
  <si>
    <t>nakan.kanjanont@gmail.com</t>
  </si>
  <si>
    <t>สุวรรณี แก้วดวงใน</t>
  </si>
  <si>
    <t>ชโลธร อัญชลีสหกร</t>
  </si>
  <si>
    <t>chalopink@gmail.com</t>
  </si>
  <si>
    <t>จุธาทิพย์ บางศรี</t>
  </si>
  <si>
    <t>jutatipjbfern@gmail.com</t>
  </si>
  <si>
    <t>จิรัชญา บันลือพงศ์เจริญ</t>
  </si>
  <si>
    <t>Jirachayathip@gmail.com</t>
  </si>
  <si>
    <t>สหรัฐ อกนิษฐศาสตร์</t>
  </si>
  <si>
    <t>s.augnist@gmail.com</t>
  </si>
  <si>
    <t>ณัฐวัตร หงส์ประสาธน์</t>
  </si>
  <si>
    <t>Nui.nutt1@gmail.com</t>
  </si>
  <si>
    <t>ภานุวัฒน์ แซ่จัง</t>
  </si>
  <si>
    <t>นวลฉวี ธรรมยุทธสกุล</t>
  </si>
  <si>
    <t>รวิสรา สุวรรณนิมิตร</t>
  </si>
  <si>
    <t>atom4269@gmail.com</t>
  </si>
  <si>
    <t>ปาณัสม์ มีเมือง</t>
  </si>
  <si>
    <t>panat.meemuang@gmail.com</t>
  </si>
  <si>
    <t>ศิวาพร ตั้งวานิชกพงษ์</t>
  </si>
  <si>
    <t>ชิดฤทัย ขจรกิตติยุทธ</t>
  </si>
  <si>
    <t>tornuvo@yahoo.com</t>
  </si>
  <si>
    <t>สุภวินทร์ จันทรคุปตังกูร</t>
  </si>
  <si>
    <t>supawinc@gmail.com</t>
  </si>
  <si>
    <t>นิจาภา เหมะภูติ แฮมมิวตัน</t>
  </si>
  <si>
    <t>nijapa@yahoo.com</t>
  </si>
  <si>
    <t>สุธากร ศรีวิศาล</t>
  </si>
  <si>
    <t>Suthakorn42@gmail.com</t>
  </si>
  <si>
    <t>ดอลล่าร์</t>
  </si>
  <si>
    <t>สุภัทศิรินทร์ ฉัตรพัฒนศิริ</t>
  </si>
  <si>
    <t>suphatsirin.ch@hotmail.com</t>
  </si>
  <si>
    <t>จิตต์วดี สืบวงษ์</t>
  </si>
  <si>
    <t>august_caramei@hotmail.com</t>
  </si>
  <si>
    <t>สุดารัตน์ สมรัตน์</t>
  </si>
  <si>
    <t>sudarat.som2532@gmail.com</t>
  </si>
  <si>
    <t>พสุ เช้าเจริญ</t>
  </si>
  <si>
    <t>chaocharoen27@gmail.com</t>
  </si>
  <si>
    <t>พิมล ตั้งในคุณธรรม</t>
  </si>
  <si>
    <t>sm.simmy_seal@hotmail.com</t>
  </si>
  <si>
    <t>ปณิศรา ก้อนพรหม</t>
  </si>
  <si>
    <t>saiipanissara@gmail.com</t>
  </si>
  <si>
    <t>ชลิดา สินทัตตโสภณ</t>
  </si>
  <si>
    <t>chalidasin@gmail.com</t>
  </si>
  <si>
    <t>ณัฐชยา ราชวงษ์</t>
  </si>
  <si>
    <t>Rungnatchaya@gmail.com</t>
  </si>
  <si>
    <t>รวมทั้งหมด: 215 ห้อง</t>
  </si>
  <si>
    <t>รายชื่อลูกค้า Origin Play บางแสน - โอนแล้ว ยังไม่ได้ซื้อ WYDE</t>
  </si>
  <si>
    <t>บุญนาค เบ็ญจามภิญโญ</t>
  </si>
  <si>
    <t>panprang.kwanchanok@gmail.com</t>
  </si>
  <si>
    <t>บี</t>
  </si>
  <si>
    <t>กิ๊ฟ</t>
  </si>
  <si>
    <t>จิดาภา โยติภัย</t>
  </si>
  <si>
    <t>panan2405@gmail.com</t>
  </si>
  <si>
    <t>ปลา</t>
  </si>
  <si>
    <t>จตุรพร อินสว่าง</t>
  </si>
  <si>
    <t>ยุ้ย</t>
  </si>
  <si>
    <t>ศุภฤกษ์ สังข์ช่วย</t>
  </si>
  <si>
    <t>suppalerk17@hotmail.com</t>
  </si>
  <si>
    <t>หมิว</t>
  </si>
  <si>
    <t>เอกสิทธิ์ จันทเปรมจิตต์</t>
  </si>
  <si>
    <t>captain.2499@gmail.com</t>
  </si>
  <si>
    <t>ต้นไม้</t>
  </si>
  <si>
    <t>พิสิษฐ์ แก้วมณี</t>
  </si>
  <si>
    <t>เจษฎา อุปเสน</t>
  </si>
  <si>
    <t>กาญจนา รุ่งโรจน์</t>
  </si>
  <si>
    <t>Kanjana_rungroj@hotmail.com</t>
  </si>
  <si>
    <t>ชมพูนุช สันติวุฒิกุล</t>
  </si>
  <si>
    <t>lengplatu@hotmail.com</t>
  </si>
  <si>
    <t>เสาวลักษณ์ วรรณศรี</t>
  </si>
  <si>
    <t>tar.saowaluk@gmail.com</t>
  </si>
  <si>
    <t>บุศย์</t>
  </si>
  <si>
    <t>มนตรี อินนิภา</t>
  </si>
  <si>
    <t>n_franky@hotmail.com</t>
  </si>
  <si>
    <t>สุพจน์ พึ่งธรณี</t>
  </si>
  <si>
    <t>Supot.Pungthoranee@gmail.com</t>
  </si>
  <si>
    <t>กนกวรรณ ลาภแก้ว</t>
  </si>
  <si>
    <t>klapkeaw@gmail.com</t>
  </si>
  <si>
    <t>เบญญาทิพย์ เสกธีระ</t>
  </si>
  <si>
    <t>Benyatip4367@gmail.com</t>
  </si>
  <si>
    <t>วรญา รักชื่อ</t>
  </si>
  <si>
    <t>woraya.dd@gmail.com</t>
  </si>
  <si>
    <t>สดต่างชาติ</t>
  </si>
  <si>
    <t>สุมาลี ปวงจันทร์</t>
  </si>
  <si>
    <t>rachatapj@gmail.com</t>
  </si>
  <si>
    <t>ธีรดา เวชชาชีวะ</t>
  </si>
  <si>
    <t>teerada332@gmail.com</t>
  </si>
  <si>
    <t>พันธุ์ผกา ภู่ภัทรวรอนันต์</t>
  </si>
  <si>
    <t>chayadabn1403@gmail.com</t>
  </si>
  <si>
    <t>เกศิรินทร์ เกตุสำราญ</t>
  </si>
  <si>
    <t>kasirinket@gmail.com</t>
  </si>
  <si>
    <t>พิมผกา ไฝคำ</t>
  </si>
  <si>
    <t>ภภีม มณีรัตน์</t>
  </si>
  <si>
    <t>pnrmos@gmail.com</t>
  </si>
  <si>
    <t>พงศ์อมร เกียรติไตรรงค์</t>
  </si>
  <si>
    <t>pongamorn88888@gmail.com</t>
  </si>
  <si>
    <t>อ้อม</t>
  </si>
  <si>
    <t>ภูมิใจ วรเดช</t>
  </si>
  <si>
    <t>tom2108@yahoo.com</t>
  </si>
  <si>
    <t>วิกรม อัศวิกุล</t>
  </si>
  <si>
    <t>mayflycy@yahoo.com</t>
  </si>
  <si>
    <t>กาญจนา หิรัญบูรณะ</t>
  </si>
  <si>
    <t>ออมสิน</t>
  </si>
  <si>
    <t>อังศรา มณีสิทธิกุล</t>
  </si>
  <si>
    <t>aung.aiya@gmail.com</t>
  </si>
  <si>
    <t>กิตติพิชญ์ หลักแหลม</t>
  </si>
  <si>
    <t>gonsai.tu@gmail.com</t>
  </si>
  <si>
    <t>กรกช ทองสนธิ</t>
  </si>
  <si>
    <t>th.korakot@gmail.com</t>
  </si>
  <si>
    <t>ไววิทย์ บุญแก้วประพาฬ</t>
  </si>
  <si>
    <t>akaihino@gmail.com</t>
  </si>
  <si>
    <t>วารุณี ทองคำบรรจง</t>
  </si>
  <si>
    <t>waru99@hotmail.com</t>
  </si>
  <si>
    <t>นิศากร ตรงต่อธรรม</t>
  </si>
  <si>
    <t>nisakosaa@gmail.com</t>
  </si>
  <si>
    <t>สุนันทา สีทอง</t>
  </si>
  <si>
    <t>ssunantha@hotmail.com</t>
  </si>
  <si>
    <t>ตันหยง</t>
  </si>
  <si>
    <t>พิณนภา ครุฑใจกล้า</t>
  </si>
  <si>
    <t>Aommtr@hotmail.com</t>
  </si>
  <si>
    <t>บุษกร ภูครองทุ่ง</t>
  </si>
  <si>
    <t>aeea.8e88@gmail.com</t>
  </si>
  <si>
    <t>คมสัน เชื้อโชติ</t>
  </si>
  <si>
    <t>นัฐิณี แก้วเที่ยง</t>
  </si>
  <si>
    <t>สุทิศา รุ่งเพียร</t>
  </si>
  <si>
    <t>พิมพรรณ ยอดจิตต์</t>
  </si>
  <si>
    <t>moomimsmile@gmail.com</t>
  </si>
  <si>
    <t>จีรวรรณ รินรักษา</t>
  </si>
  <si>
    <t>beauty.bt55@gmail.com</t>
  </si>
  <si>
    <t>ณัฐพล ฤทธิบันลือ</t>
  </si>
  <si>
    <t>guoon_01@hotmail.com</t>
  </si>
  <si>
    <t>จิรัชยา ยอดเรือน</t>
  </si>
  <si>
    <t>jrcyx1990@gmail.com</t>
  </si>
  <si>
    <t>กัมปนาท นุ่มเรืองรัน</t>
  </si>
  <si>
    <t>KAMPANAT.SONTAI@GMAIL.COM</t>
  </si>
  <si>
    <t>รัฐนันท์ ลิ้มพรชัยเจริญ</t>
  </si>
  <si>
    <t>patcharanan @baanrak.com</t>
  </si>
  <si>
    <t>สายฝน เสนีย์วงศ์ ณ อยุธยา</t>
  </si>
  <si>
    <t>sfon2515@gmail.com</t>
  </si>
  <si>
    <t>สุภัทรา วงษ์รัตนะ</t>
  </si>
  <si>
    <t>sw_wongrattana@hotmail.com</t>
  </si>
  <si>
    <t>ปุณณดา กอบกิจสุมงคล</t>
  </si>
  <si>
    <t>punnada5555@hotmail.com</t>
  </si>
  <si>
    <t>กนกจันทร์ บรรเทิงสุข</t>
  </si>
  <si>
    <t>kanokchan1994@hotmail.com</t>
  </si>
  <si>
    <t>ชยพล สิทธิกรวรกุล</t>
  </si>
  <si>
    <t>chayaponsiti@gmail.com</t>
  </si>
  <si>
    <t>วงศธร สิทธิกรวรกุล</t>
  </si>
  <si>
    <t>Wongsatorn.siti@gmail.com</t>
  </si>
  <si>
    <t>มนัสนันท์ เกาทัณฑ์</t>
  </si>
  <si>
    <t>milddy.happy@gmail.com</t>
  </si>
  <si>
    <t>พัชริญาธร เลิศลักษณ์สิริ</t>
  </si>
  <si>
    <t>externbuh6@gmail.com</t>
  </si>
  <si>
    <t>สุรินทร์ อนันต์ศิริวัฒนา</t>
  </si>
  <si>
    <t>Surinanan@gmail.com</t>
  </si>
  <si>
    <t>ยุพดี ยูฮันเงาะ</t>
  </si>
  <si>
    <t>ปรายา ขยัน</t>
  </si>
  <si>
    <t>praya.khayan@gmail.com</t>
  </si>
  <si>
    <t>อภิรดี แสนหิรัณย์</t>
  </si>
  <si>
    <t>akppp1@yahoo.coth</t>
  </si>
  <si>
    <t>นารี เอี่ยมศิริกิจ</t>
  </si>
  <si>
    <t>reenareerin@gmail.com</t>
  </si>
  <si>
    <t>สุชาณี ซือตระกูล</t>
  </si>
  <si>
    <t>s.susunee@hotmail.com</t>
  </si>
  <si>
    <t>ฑิตฐิตา บุญเลี้ยง</t>
  </si>
  <si>
    <t>ditthita.boomn@hotmail.com</t>
  </si>
  <si>
    <t>วราภรณ์ ด้วงช่วย</t>
  </si>
  <si>
    <t>นที นาสมใจ</t>
  </si>
  <si>
    <t>nathee.ji@gmail.com</t>
  </si>
  <si>
    <t>สมบุญ รุ่งเรืองธัช</t>
  </si>
  <si>
    <t>r.somboon@hotmail.com</t>
  </si>
  <si>
    <t>SHARVAN KUMAR GANPATHLAL</t>
  </si>
  <si>
    <t>ณัฐกานต์ คล้ายวัน</t>
  </si>
  <si>
    <t>nathakarn286@gmail.com</t>
  </si>
  <si>
    <t>นฤเบศ คล้ายคลึง</t>
  </si>
  <si>
    <t>nareubet_bas@hotmail.com</t>
  </si>
  <si>
    <t>mackie2005@gmail.com</t>
  </si>
  <si>
    <t>อรุณีย์ เพ็งสุข</t>
  </si>
  <si>
    <t>นภชนก สอนสุภาพ</t>
  </si>
  <si>
    <t>napachanok3050@gmail.com</t>
  </si>
  <si>
    <t>วิฑูรย์ ยาวิเลิง</t>
  </si>
  <si>
    <t>vitooony@gmail.com</t>
  </si>
  <si>
    <t>เจริญรัฐ ทิพย์คีรี</t>
  </si>
  <si>
    <t>charenrat643@hotmail.com</t>
  </si>
  <si>
    <t>อังคณา กีรติจินดา</t>
  </si>
  <si>
    <t>angiehoneybees@gmail.com</t>
  </si>
  <si>
    <t>ศักดิ์ดา พรศิวกุลวงศ์</t>
  </si>
  <si>
    <t>get1946@hotmail.com</t>
  </si>
  <si>
    <t>ยุทธนา บรรพต</t>
  </si>
  <si>
    <t>Yuttana2535@gmail.com</t>
  </si>
  <si>
    <t>กฤษณะ ใสสอาด</t>
  </si>
  <si>
    <t>อมรรัตน์ บรรเทาทุกข์</t>
  </si>
  <si>
    <t>abantawt@gmail.com</t>
  </si>
  <si>
    <t>วันทยา เฉลิมพลวรรณคดี</t>
  </si>
  <si>
    <t>ch.wantaya@gmail.com</t>
  </si>
  <si>
    <t>ทัชชภร คุ้มเมือง</t>
  </si>
  <si>
    <t>thatchapon.km@gmail.com</t>
  </si>
  <si>
    <t>ศุภชัย คล้ายคลึง</t>
  </si>
  <si>
    <t>get_supachai_11@hotmail.com</t>
  </si>
  <si>
    <t>ชินวัตร นุ่มอ่อน</t>
  </si>
  <si>
    <t>casanova_8897@hotmail.com</t>
  </si>
  <si>
    <t>เตชิต รุ่งไพโรจน์เจริญ</t>
  </si>
  <si>
    <t>วรพจ อินชูโต</t>
  </si>
  <si>
    <t>vorapotinchuto@gmail.com</t>
  </si>
  <si>
    <t>บุณยนุช สุวิวัฒนาพรรณดี</t>
  </si>
  <si>
    <t>วริศรา มั่นคงเจริญ</t>
  </si>
  <si>
    <t>วรท รัฐประเสริฐ</t>
  </si>
  <si>
    <t>warot_r@yahoo.com</t>
  </si>
  <si>
    <t>กิตติกร ชินศรี</t>
  </si>
  <si>
    <t>นพัฐกรณ์ เอี่ยมเกตุแก้ว</t>
  </si>
  <si>
    <t>ณัฐการ ปทุมวรเศรษฐ์</t>
  </si>
  <si>
    <t>Natlg@yahoo.com</t>
  </si>
  <si>
    <t>นิฎา สุวรรณเศรษฐ</t>
  </si>
  <si>
    <t>paeng.nc@gmail.com</t>
  </si>
  <si>
    <t>ปัณฑา ลอออรรถพงศ์</t>
  </si>
  <si>
    <t>phantha.safe@gmail.com</t>
  </si>
  <si>
    <t>กัลยาณี งามแฉล้ม</t>
  </si>
  <si>
    <t>Sapia-za@hotmail.com</t>
  </si>
  <si>
    <t>สุมน เขียวงามดี</t>
  </si>
  <si>
    <t>supojjanee86@gmail.com</t>
  </si>
  <si>
    <t>ทรงศักดิ์ ธรรมอุปกรณ์</t>
  </si>
  <si>
    <t>วรนาถ น้อยใจบุญ</t>
  </si>
  <si>
    <t>act_benzw124@hotmail.com</t>
  </si>
  <si>
    <t>พิสัณห์ อุไรรัตน์</t>
  </si>
  <si>
    <t>pisan.urairat@icloud.com</t>
  </si>
  <si>
    <t>ทิพย์วิมล อุ้มนางรอง</t>
  </si>
  <si>
    <t>lilskratch@hotmail.com</t>
  </si>
  <si>
    <t>เอนก อันดาสุข</t>
  </si>
  <si>
    <t>ธนภัทร ลลิตมีชัย</t>
  </si>
  <si>
    <t>Thanapat.lalitmeechai@gmail.com</t>
  </si>
  <si>
    <t>TROUNG THI TUYET GIANG</t>
  </si>
  <si>
    <t>giang3t@gmail.com</t>
  </si>
  <si>
    <t>นิรมล จุกสีดา</t>
  </si>
  <si>
    <t>อินท์ชลิตา พูลสวัสดิ์</t>
  </si>
  <si>
    <t>KaaK202500@gmail.com</t>
  </si>
  <si>
    <t>โนรี ละออง</t>
  </si>
  <si>
    <t>ffilmnps@gmail.com</t>
  </si>
  <si>
    <t>ปิยนุช เขตนิมิต</t>
  </si>
  <si>
    <t>p.katenimit@hotmail.com</t>
  </si>
  <si>
    <t>เบญญพร ดอกลัดดา</t>
  </si>
  <si>
    <t>Benza_11@hotmail.com</t>
  </si>
  <si>
    <t>สาโรช ชื่นอยู่</t>
  </si>
  <si>
    <t>บุญเจริญ ศรีวิชญุตานนท์</t>
  </si>
  <si>
    <t>boey_19@hotmail.com</t>
  </si>
  <si>
    <t>นัฐลิน อุไรวรรณ</t>
  </si>
  <si>
    <t>nattalin94@gmail.com</t>
  </si>
  <si>
    <t>ปภาวดี ขวัญเมือง</t>
  </si>
  <si>
    <t>ทศพล หมื่นน้อย</t>
  </si>
  <si>
    <t>tossapol.meun@hotmail.com</t>
  </si>
  <si>
    <t>จรรยาวดี พรสมบูรณ์กิจ</t>
  </si>
  <si>
    <t>bowvadii@hotmail.com</t>
  </si>
  <si>
    <t>วิภาดาว กัปปิยบุตร</t>
  </si>
  <si>
    <t>vipadao@yahoo.com</t>
  </si>
  <si>
    <t>กุลฑีรา เหมือนใจ</t>
  </si>
  <si>
    <t>rmueanjai@gmail.com</t>
  </si>
  <si>
    <t>สุทิน คุณขาว</t>
  </si>
  <si>
    <t>sutinbrunner23@gmail.com</t>
  </si>
  <si>
    <t>วันดี ตั้งเนียม</t>
  </si>
  <si>
    <t>Dmmediacal168@gmail.com</t>
  </si>
  <si>
    <t>ธนรัตน์ ตุลาผล</t>
  </si>
  <si>
    <t>tnrs888@gmail.com</t>
  </si>
  <si>
    <t>หทัยชนก ทองเต็ม</t>
  </si>
  <si>
    <t>อมร แจ่มศรีใส</t>
  </si>
  <si>
    <t>jamskisai@hotmail.com</t>
  </si>
  <si>
    <t>วชิรวิทญ์ ลิ้มมธุรสกุล</t>
  </si>
  <si>
    <t>doubleduk3@gmail.com</t>
  </si>
  <si>
    <t>สรวิศ สุขแพทย์</t>
  </si>
  <si>
    <t>joom.nid@gmail.com</t>
  </si>
  <si>
    <t>สุพรรณพิมพ์ พุมมา</t>
  </si>
  <si>
    <t>maiyense@gmail.com</t>
  </si>
  <si>
    <t>ปุณยวีร์ พุ่มภิญโญ</t>
  </si>
  <si>
    <t>fecosup@gmail.com</t>
  </si>
  <si>
    <t>วรวุฒิ เกตุแก้ว</t>
  </si>
  <si>
    <t>wootfantastic@hotmail.com</t>
  </si>
  <si>
    <t>กัญชลิกา ภู่บุญ</t>
  </si>
  <si>
    <t>tuck_kanchalika@yahoo.com</t>
  </si>
  <si>
    <t>ปัฐน์ สาระรัตน์</t>
  </si>
  <si>
    <t>dbsoda@gmail.com</t>
  </si>
  <si>
    <t>อภินันท์ การบุญ</t>
  </si>
  <si>
    <t>fullyatk@gmail.com</t>
  </si>
  <si>
    <t>สำเริง กั๊กสูงเนิน</t>
  </si>
  <si>
    <t>samroeng2008@gmail.com</t>
  </si>
  <si>
    <t>กิติคุณ อนันตกุล</t>
  </si>
  <si>
    <t>Salad_d126@hotmail.com</t>
  </si>
  <si>
    <t>ศตพล เกิดพันธุ์</t>
  </si>
  <si>
    <t>satapol2536@hotmail.com</t>
  </si>
  <si>
    <t>benjamaporn.sm@gmail.com</t>
  </si>
  <si>
    <t>อิศรา จันทร์สว่าง</t>
  </si>
  <si>
    <t>issara_arty@hotmail.com</t>
  </si>
  <si>
    <t>วันทนา หาญณรงค์</t>
  </si>
  <si>
    <t>wantanahan@gmail.com</t>
  </si>
  <si>
    <t>จิรพงษ์ นิลพราว</t>
  </si>
  <si>
    <t>snevarb@gmail.com</t>
  </si>
  <si>
    <t>สิตานันท์ ตั้งวรพงศ์ชัย</t>
  </si>
  <si>
    <t>THOMAS GILLESPIE</t>
  </si>
  <si>
    <t>TOMGILLESPIE94@GMAIL.COM</t>
  </si>
  <si>
    <t>จิตรภาณุ เทพสุยะ</t>
  </si>
  <si>
    <t>jipanuthepsuya@gmail.com</t>
  </si>
  <si>
    <t>โสภิตา ประสมทรัพย์</t>
  </si>
  <si>
    <t>sophita.pss@gmail.com</t>
  </si>
  <si>
    <t>ชนะพล หงษ์กลการ</t>
  </si>
  <si>
    <t>chanaphol.hkk@gmail.com</t>
  </si>
  <si>
    <t>นคินทร์ นุตคำแหง</t>
  </si>
  <si>
    <t>nakin.nu@emts.co.th</t>
  </si>
  <si>
    <t>วาสนา ชื่นคุณากร</t>
  </si>
  <si>
    <t>chaame300330@icoud.com</t>
  </si>
  <si>
    <t>มณีรัตน์ จับจิตต์</t>
  </si>
  <si>
    <t>maneerat.jubjitt@gmail.com</t>
  </si>
  <si>
    <t>จันทกาญจน์ โชคพิบูลไพศาล</t>
  </si>
  <si>
    <t>Juntakarnjc@gmail.com</t>
  </si>
  <si>
    <t>ธนพล วัฒโน</t>
  </si>
  <si>
    <t>thanapol1808@gmail.com</t>
  </si>
  <si>
    <t>สหชัย อะดุงเดชจรูญ</t>
  </si>
  <si>
    <t>pspza202@hotmail.com</t>
  </si>
  <si>
    <t>ธิติมา ผ่องแผ้ว</t>
  </si>
  <si>
    <t>thitilek@gmail.com</t>
  </si>
  <si>
    <t>วิธวินท์ ถึงลาภ</t>
  </si>
  <si>
    <t>witthawin58@gmail.com</t>
  </si>
  <si>
    <t>รังษิต ชอบรัก</t>
  </si>
  <si>
    <t>Pichanok_v@hotmail.com</t>
  </si>
  <si>
    <t>ณัฎฐณิฌา ดีลัน</t>
  </si>
  <si>
    <t>nutthanicha.deelan@gmail.com</t>
  </si>
  <si>
    <t>กรวิภา เทียนภาสกร</t>
  </si>
  <si>
    <t>kornwipa.t@gmail.com</t>
  </si>
  <si>
    <t>ชลทิพย์ ทิวาพุฒิงาม</t>
  </si>
  <si>
    <t>chonlatip.tiwapudtingam@gmail.com</t>
  </si>
  <si>
    <t>รัตนพร บุญพอ</t>
  </si>
  <si>
    <t>kajung07071993@gmail.com</t>
  </si>
  <si>
    <t>ฐิตินารถ ศรีวิหก</t>
  </si>
  <si>
    <t>sthitinard@gmail.com</t>
  </si>
  <si>
    <t>กนกวดี ไตรทิพยวรากุล</t>
  </si>
  <si>
    <t>dee_get@hotmail.com</t>
  </si>
  <si>
    <t>ณรงค์ แซ่ตั้ง</t>
  </si>
  <si>
    <t>marketing_a_mba@hotmail.com</t>
  </si>
  <si>
    <t>ทศพล วิชิตชัย</t>
  </si>
  <si>
    <t>hulkhoganz@hotmail.com</t>
  </si>
  <si>
    <t>วรางคณา ศรีจำนงค์</t>
  </si>
  <si>
    <t>wsrichamnong@gmail.com</t>
  </si>
  <si>
    <t>ศราวุธ โคธิเสน</t>
  </si>
  <si>
    <t>k.sarawut1990@gmail.com</t>
  </si>
  <si>
    <t>เมทินี ปิงเมือง</t>
  </si>
  <si>
    <t>pingmuang.me@gmail.com</t>
  </si>
  <si>
    <t>พชร อยู่ดี</t>
  </si>
  <si>
    <t>ธาราทิพย์ อังศุวารี</t>
  </si>
  <si>
    <t>papaya.koh@hotmail.co.th</t>
  </si>
  <si>
    <t>ประกายรุ้ง ลาภบุญทรัพย์</t>
  </si>
  <si>
    <t>Iprakairung@yahoo.com</t>
  </si>
  <si>
    <t>ศิริพักตร์ ขุมทรัพย์</t>
  </si>
  <si>
    <t>benz_pocky@hotmail.com</t>
  </si>
  <si>
    <t>ภาณุกร สุนทรจักรพงษ์</t>
  </si>
  <si>
    <t>panukorn.st@gmail.com</t>
  </si>
  <si>
    <t>วัชราภรณ์ ทิพย์ทามูล</t>
  </si>
  <si>
    <t>so_yorn@hotmail.com</t>
  </si>
  <si>
    <t>ศิริรัตน์ เกียรติกูลานุสรณ์</t>
  </si>
  <si>
    <t>siriratk@go.buu.ac.th</t>
  </si>
  <si>
    <t>วันยุทธ ถนอมสัตย์</t>
  </si>
  <si>
    <t>wanyuth_t@yohoo.com</t>
  </si>
  <si>
    <t>พรทิพา บัวจันทร์</t>
  </si>
  <si>
    <t>paporntipa@hotmail.com</t>
  </si>
  <si>
    <t>สิภิสรา อิ่มศรี</t>
  </si>
  <si>
    <t>sipisra5293@gmail.com</t>
  </si>
  <si>
    <t>สิรินทิพย์ ประภากรวิมล</t>
  </si>
  <si>
    <t>kwang_kinki@hotmail.com</t>
  </si>
  <si>
    <t>สุพรรษา ฉันทพันธุ์</t>
  </si>
  <si>
    <t>chan.supansa@gmail.com</t>
  </si>
  <si>
    <t>รัชชานนท์ เสริมธนวิศาล</t>
  </si>
  <si>
    <t>addiydoeh@gmail.com</t>
  </si>
  <si>
    <t>กนกพร ม่วงคำพร</t>
  </si>
  <si>
    <t>Apinnan2@gmail.com</t>
  </si>
  <si>
    <t>โพธิทัศน์ ตั้งวิทยาภูมิ</t>
  </si>
  <si>
    <t>lingnoyboy2@gmail.com</t>
  </si>
  <si>
    <t>กิติมา เทพพิทักษ์</t>
  </si>
  <si>
    <t>zelda9193@gmail.com</t>
  </si>
  <si>
    <t>ภูมิพัฒน์ อารมณ์ชื่น</t>
  </si>
  <si>
    <t>Phumipataromchueng@gmail.com</t>
  </si>
  <si>
    <t>รัตตินันท์ รุ่งโรจน์จรุงชัย</t>
  </si>
  <si>
    <t>ra.rungrot@gmail.com</t>
  </si>
  <si>
    <t>ณัฐวัตร กลิ่นแมน</t>
  </si>
  <si>
    <t>botanyphuk@gmail.com</t>
  </si>
  <si>
    <t>สุรพงศ์ ตั้วเจริญ</t>
  </si>
  <si>
    <t>katuae2531@gmail.com</t>
  </si>
  <si>
    <t>Katuae</t>
  </si>
  <si>
    <t>พัชรี ชูเพชร</t>
  </si>
  <si>
    <t>ภคิน สง่าชัยศรี</t>
  </si>
  <si>
    <t>psangachai@gmail.com</t>
  </si>
  <si>
    <t>วรการ เจียมศิริ</t>
  </si>
  <si>
    <t>vorakarncc@gmail.com</t>
  </si>
  <si>
    <t>ธีรพร บุญกังวาน</t>
  </si>
  <si>
    <t>jaaey0823@gmail.com</t>
  </si>
  <si>
    <t>ชาญณรงค์ เตียววณิชกุล</t>
  </si>
  <si>
    <t>crtiew98@gmail.com</t>
  </si>
  <si>
    <t>วิสาข์ นิติประพุทธ</t>
  </si>
  <si>
    <t>krissadaporn16@gmail.com</t>
  </si>
  <si>
    <t>ธวัชชัย กลิ่นขจร</t>
  </si>
  <si>
    <t>Ball.shi@hotmail.com</t>
  </si>
  <si>
    <t>รวีธนัชณิชดา พรสินณัชวรกร</t>
  </si>
  <si>
    <t>มณทิชา ทับมั่น</t>
  </si>
  <si>
    <t>memo_safring@hotmail.com</t>
  </si>
  <si>
    <t>ธีรธัช กัลยาณสุโข</t>
  </si>
  <si>
    <t>popcono.loli@gmail.com</t>
  </si>
  <si>
    <t>มนพัทธ์ สินสิริพัฒนผล</t>
  </si>
  <si>
    <t>monnapat.mail@gmail.com</t>
  </si>
  <si>
    <t>สราวุธ เสริมศรี</t>
  </si>
  <si>
    <t>tanwoot@gmail.com</t>
  </si>
  <si>
    <t>ติณห์ จิรวัฒนธรรม</t>
  </si>
  <si>
    <t>center041188@gmail.com</t>
  </si>
  <si>
    <t>ชัยวรรธน์ เชาวนการกิจ</t>
  </si>
  <si>
    <t>jing.chaiwat@gmail.com</t>
  </si>
  <si>
    <t>พัชรินทร์ สุนทรา</t>
  </si>
  <si>
    <t>Aiw_padcharin@hotmail.com</t>
  </si>
  <si>
    <t>ธนาเสฎฐ์ ลวนะพิพัฒน์</t>
  </si>
  <si>
    <t>ชุมพล ธนาศรัณย์วงศ์</t>
  </si>
  <si>
    <t>Chungchumpon1@gmail.com</t>
  </si>
  <si>
    <t>มะลิวรรณ เตชะเศรษฐชัย</t>
  </si>
  <si>
    <t>mali_fasai@hotmail.com</t>
  </si>
  <si>
    <t>ธนภัสนันท์ พรสินจงวัฒน</t>
  </si>
  <si>
    <t>อธิตา ศรีนิล</t>
  </si>
  <si>
    <t>Atita.Srinil@gmail.com</t>
  </si>
  <si>
    <t>ปกรณ์ ไตรปาน</t>
  </si>
  <si>
    <t>pakorn_traipan@icloud.com</t>
  </si>
  <si>
    <t>วสันต์ เตร์ยาซิงห์</t>
  </si>
  <si>
    <t>wasan.tey@gmail.com</t>
  </si>
  <si>
    <t>พิชามญชุ์ ย่องลั่น</t>
  </si>
  <si>
    <t>looktan_sw101@hotmail.com</t>
  </si>
  <si>
    <t>มนทชา เรืองรตนพร</t>
  </si>
  <si>
    <t>reangratanaporn@gmail.com</t>
  </si>
  <si>
    <t>กิตติศักดิ์ เจิมสิทธิประเสริฐ</t>
  </si>
  <si>
    <t>k.jermsittiparsert@gmail.com</t>
  </si>
  <si>
    <t>ชนะ สุขประเสริฐ</t>
  </si>
  <si>
    <t>วทัญญู ภัทราพรกุล</t>
  </si>
  <si>
    <t>indy_secretz@hotmail.com</t>
  </si>
  <si>
    <t>ศรายุทธ เอี่ยมคง</t>
  </si>
  <si>
    <t>paul.eaimkhong@gmail.com</t>
  </si>
  <si>
    <t>กิติยา ออกบัว</t>
  </si>
  <si>
    <t>Boong29@gmail.com</t>
  </si>
  <si>
    <t>วิกันดา พริกจำรูญ</t>
  </si>
  <si>
    <t>pajiamirez@hotmail.com</t>
  </si>
  <si>
    <t>จิตรกร อิทธิกุล</t>
  </si>
  <si>
    <t>jitakorn.art@gmail.com</t>
  </si>
  <si>
    <t>ธนพร สามารถกิจ</t>
  </si>
  <si>
    <t>ฐานศักดิ์ สมัตถะ</t>
  </si>
  <si>
    <t>tssun37@gmail.com</t>
  </si>
  <si>
    <t>นงนภัส ปิยแสงเจริญ</t>
  </si>
  <si>
    <t>1973kobkob@gmail.com</t>
  </si>
  <si>
    <t>ฉัตรกมล สัญชยานุกูล</t>
  </si>
  <si>
    <t>จงรักษ์ แก้วทองสร</t>
  </si>
  <si>
    <t>พรทิพย์ พิสุทธิโกเมน</t>
  </si>
  <si>
    <t>kitty_mhew@hotmail.com</t>
  </si>
  <si>
    <t>ชัยธนัชวรากร พงธนณัทจิราธิป</t>
  </si>
  <si>
    <t>เสาวลักษ์ ศิริตันหยง</t>
  </si>
  <si>
    <t>ธันวา แก้วมณี</t>
  </si>
  <si>
    <t>kokaekae@gmail.com</t>
  </si>
  <si>
    <t>อังสนา วันฤกษ์</t>
  </si>
  <si>
    <t>วรัญญา ไพจิตร</t>
  </si>
  <si>
    <t>wawa462@gmail.com</t>
  </si>
  <si>
    <t>สุรศักดิ์ อังสุทัตสรณ์</t>
  </si>
  <si>
    <t>gundammxii@gmail.com</t>
  </si>
  <si>
    <t>iampooka210422</t>
  </si>
  <si>
    <t>อภิสิทธิ์ ตั้งอยู่เจริญ</t>
  </si>
  <si>
    <t>d.f_pizso@hotmail.com</t>
  </si>
  <si>
    <t>เนยดา พูลสวัสดิ์</t>
  </si>
  <si>
    <t>nayada.p4@gmail.com</t>
  </si>
  <si>
    <t>จริยา เจริญผลอนุสรณ์</t>
  </si>
  <si>
    <t>ประพฤทธิ์ ศิลาเจริญธนกิจ</t>
  </si>
  <si>
    <t>จุฑามาส อภิณหศักดิ์</t>
  </si>
  <si>
    <t>rb_arsenal_henry@hotmail.com</t>
  </si>
  <si>
    <t>นิธิศ ช่วยรักษา</t>
  </si>
  <si>
    <t>amolanat11@gmail.com</t>
  </si>
  <si>
    <t>เปมิกา ตุลยสิทธิกุล</t>
  </si>
  <si>
    <t>pemika.tun@gmail.com</t>
  </si>
  <si>
    <t>ดาริกา อิทธิพลกังวาล</t>
  </si>
  <si>
    <t>darika_pum@yahoo.com</t>
  </si>
  <si>
    <t>วัฒนชัยโชติ กงสะกาง</t>
  </si>
  <si>
    <t>serokenken@gmail.com</t>
  </si>
  <si>
    <t>วิน บรรจงปรุ</t>
  </si>
  <si>
    <t>Cartoonzaa.2527@gmail.com</t>
  </si>
  <si>
    <t>นันทวลัย สุทธิสรโยธิน</t>
  </si>
  <si>
    <t>nantawalai.sutt@gmail.com</t>
  </si>
  <si>
    <t>Tum-isuzu</t>
  </si>
  <si>
    <t>กฤษฎิ์ ชัยโส</t>
  </si>
  <si>
    <t>chaiso.krit@gmail.com</t>
  </si>
  <si>
    <t>อรพชร บัวงาม</t>
  </si>
  <si>
    <t>Onpatchara.ina@gmail.com</t>
  </si>
  <si>
    <t>ศันสนีย์ บุญมั่น</t>
  </si>
  <si>
    <t>Saowapalong@gmail.com</t>
  </si>
  <si>
    <t>อธิกัญญ์ หล่อวานิชรัตน์</t>
  </si>
  <si>
    <t>baifernatk@gmail.com</t>
  </si>
  <si>
    <t>บันเทิง เยาว์วัฒนานุกุล</t>
  </si>
  <si>
    <t>Chonburi6191@gmail.com</t>
  </si>
  <si>
    <t>พนิดา จันทวงศ์</t>
  </si>
  <si>
    <t>pom_phanida000@hotmail.com</t>
  </si>
  <si>
    <t>ศิริวรรณ จำเริญ</t>
  </si>
  <si>
    <t>Guszenta@gmail.com</t>
  </si>
  <si>
    <t>รชต วิจิตรวงกูร</t>
  </si>
  <si>
    <t>Rachata.poolkasame@gmail.com</t>
  </si>
  <si>
    <t>นิตยา วอดทอง</t>
  </si>
  <si>
    <t>n.w.1@hotmail.com</t>
  </si>
  <si>
    <t>ปริญญา ฐิติพัฒนาวาณิช</t>
  </si>
  <si>
    <t>parinyath11@hotmail.com</t>
  </si>
  <si>
    <t>สุภาพร อินมณี</t>
  </si>
  <si>
    <t>supaporn@susbkk.co.th</t>
  </si>
  <si>
    <t>วัชรินทร์ งามแพงพิมพ์</t>
  </si>
  <si>
    <t>rinlove1977@hotmail.com</t>
  </si>
  <si>
    <t>สิริกร สินธุวงษ์</t>
  </si>
  <si>
    <t>sirikorn.srkp@gmail.com</t>
  </si>
  <si>
    <t>รัตนากร อินจันทร์</t>
  </si>
  <si>
    <t>inchan.r@gmail.com</t>
  </si>
  <si>
    <t>ณัฐยา ขจรศักดิ์ว่องไว</t>
  </si>
  <si>
    <t>mayothailand.ltd@gmail.com</t>
  </si>
  <si>
    <t>อุนนดา ทองขาว</t>
  </si>
  <si>
    <t>mikar_nong@yahoo.co.th</t>
  </si>
  <si>
    <t>โอนแล้ว - ต้องติดต่อ (117 ราย)</t>
  </si>
  <si>
    <t>แหล่งข้อมูล</t>
  </si>
  <si>
    <t>บ้าน</t>
  </si>
  <si>
    <t>ประเภทรายได้</t>
  </si>
  <si>
    <t>Status ORIGIN</t>
  </si>
  <si>
    <t>999/219</t>
  </si>
  <si>
    <t>ธนกร วิเชียรปราการ</t>
  </si>
  <si>
    <t>t.wichianprakarn@gmail.com</t>
  </si>
  <si>
    <t>รายได้ประจำ</t>
  </si>
  <si>
    <t>1 bedroom</t>
  </si>
  <si>
    <t>นัท</t>
  </si>
  <si>
    <t>999/222</t>
  </si>
  <si>
    <t>ณัฐพล นาคสุข</t>
  </si>
  <si>
    <t>Nattpon41998@gmail.com</t>
  </si>
  <si>
    <t>ธุรกิจ</t>
  </si>
  <si>
    <t>999/228</t>
  </si>
  <si>
    <t>สัญชัย กฤษนะสนธิ</t>
  </si>
  <si>
    <t>999/232</t>
  </si>
  <si>
    <t>พิชญุตม์ ปิยะชน</t>
  </si>
  <si>
    <t>pphichayoot@gmail.com</t>
  </si>
  <si>
    <t>กุ๊กไก่</t>
  </si>
  <si>
    <t>999/233</t>
  </si>
  <si>
    <t>999/234</t>
  </si>
  <si>
    <t>999/237</t>
  </si>
  <si>
    <t>วิชิต หมีสิน</t>
  </si>
  <si>
    <t>nuisupansa20@gmaiil.com</t>
  </si>
  <si>
    <t>999/247</t>
  </si>
  <si>
    <t>สุปรียา พลอยศุภผล</t>
  </si>
  <si>
    <t>supreeyaploys@gmail.com</t>
  </si>
  <si>
    <t>999/248</t>
  </si>
  <si>
    <t>ยุวดี พฤฒสหโสภณ</t>
  </si>
  <si>
    <t>prutsaha2@gmail.com</t>
  </si>
  <si>
    <t>999/249</t>
  </si>
  <si>
    <t>ภานุมาศ ชนะนิธิธรรม</t>
  </si>
  <si>
    <t>999/252</t>
  </si>
  <si>
    <t>วรรัก สูงแข็ง</t>
  </si>
  <si>
    <t>999/253</t>
  </si>
  <si>
    <t>วัชระพันธ์ แตงหนู</t>
  </si>
  <si>
    <t>999/258</t>
  </si>
  <si>
    <t>เสาวภาคย์ ศรีเปารยะ</t>
  </si>
  <si>
    <t>saowapag0152@gmail.com</t>
  </si>
  <si>
    <t>999/259</t>
  </si>
  <si>
    <t>ปิติกร ฝาดสูงเนิน</t>
  </si>
  <si>
    <t>Pitikorn1111@gmail.com</t>
  </si>
  <si>
    <t>999/261</t>
  </si>
  <si>
    <t>ทยิดา สีสร้อย</t>
  </si>
  <si>
    <t>TayidaSeesoi6@gmail.com</t>
  </si>
  <si>
    <t>999/264</t>
  </si>
  <si>
    <t>ปวีณา เคลือบสูงเนิน</t>
  </si>
  <si>
    <t>999/280</t>
  </si>
  <si>
    <t>พงษ์พันธ์ เอนูนารี</t>
  </si>
  <si>
    <t>phongphan1annr@gmail.com</t>
  </si>
  <si>
    <t>อ๋อง</t>
  </si>
  <si>
    <t>999/282</t>
  </si>
  <si>
    <t>สุรัช สภาพธรรม</t>
  </si>
  <si>
    <t>surat3443@gmail.com</t>
  </si>
  <si>
    <t>บอส</t>
  </si>
  <si>
    <t>999/283</t>
  </si>
  <si>
    <t>ณัฐพล มีแก้ว</t>
  </si>
  <si>
    <t>999/284</t>
  </si>
  <si>
    <t>ศรัญญาภรณ์ เอนูนารี</t>
  </si>
  <si>
    <t>Baiphai.9541@gmail.com</t>
  </si>
  <si>
    <t>999/285</t>
  </si>
  <si>
    <t>สราวุธ สุกสกุลนี</t>
  </si>
  <si>
    <t>999/286</t>
  </si>
  <si>
    <t>สัญชัย กฤษณะสนธิ</t>
  </si>
  <si>
    <t>999/287</t>
  </si>
  <si>
    <t>พงษ์อินท์ พิพ์ฒน์ไพบูลย์</t>
  </si>
  <si>
    <t>ponginp@gmail.com</t>
  </si>
  <si>
    <t>999/291</t>
  </si>
  <si>
    <t>รัชยา นามมูลตรี</t>
  </si>
  <si>
    <t>mmmm280924mui@gmail.com</t>
  </si>
  <si>
    <t>999/292</t>
  </si>
  <si>
    <t>สุระวี แสงนพรัตน์</t>
  </si>
  <si>
    <t>ss.ktue@gmail.com</t>
  </si>
  <si>
    <t>999/299</t>
  </si>
  <si>
    <t>พิมพ์ชนก ศรีมงคล</t>
  </si>
  <si>
    <t>999/301</t>
  </si>
  <si>
    <t>พิมพ์ณดา รัชตวีระพัฒน์</t>
  </si>
  <si>
    <t>nooang_playgirl@hotmail.com</t>
  </si>
  <si>
    <t>999/306</t>
  </si>
  <si>
    <t>ธนัต นวมพันธ์</t>
  </si>
  <si>
    <t>tuapap42@gmail.com</t>
  </si>
  <si>
    <t>999/307</t>
  </si>
  <si>
    <t>พรรณิภา แซ่ลี</t>
  </si>
  <si>
    <t>pannipa8855@gmail.com</t>
  </si>
  <si>
    <t>เรย์</t>
  </si>
  <si>
    <t>999/308</t>
  </si>
  <si>
    <t>ณิชากมล เพิ่มพานิชเดช</t>
  </si>
  <si>
    <t>Nichinshin@gmail.com</t>
  </si>
  <si>
    <t>999/310</t>
  </si>
  <si>
    <t>999/311</t>
  </si>
  <si>
    <t>999/312</t>
  </si>
  <si>
    <t>สุนันทรา มีเจตนา</t>
  </si>
  <si>
    <t>Meejedtana_S@hotmail.com</t>
  </si>
  <si>
    <t>999/313</t>
  </si>
  <si>
    <t>ปริวัตร วิเชียรปราการ</t>
  </si>
  <si>
    <t>999/314</t>
  </si>
  <si>
    <t>พชรวตี แคล้วเครือ</t>
  </si>
  <si>
    <t>999/318</t>
  </si>
  <si>
    <t>พรชัย ลิ้มเจริญ</t>
  </si>
  <si>
    <t>999/330</t>
  </si>
  <si>
    <t>ปฎิภาณ รัตนสุข</t>
  </si>
  <si>
    <t>999/361</t>
  </si>
  <si>
    <t>นิติธรรม โมรา</t>
  </si>
  <si>
    <t>kao.nitithum@gmail.com</t>
  </si>
  <si>
    <t>999/365</t>
  </si>
  <si>
    <t>ธนกฤต อินทะชุ่ม</t>
  </si>
  <si>
    <t>dollfiezen1@gmail.com</t>
  </si>
  <si>
    <t>ทูน่า</t>
  </si>
  <si>
    <t>999/369</t>
  </si>
  <si>
    <t>เยาวลักษณ์ ชูจิตต์</t>
  </si>
  <si>
    <t>yaowaluck.ch2524@gmail.com</t>
  </si>
  <si>
    <t>999/372</t>
  </si>
  <si>
    <t>นันทพงศ์ จงประทีป</t>
  </si>
  <si>
    <t>papayatop@gmail.com</t>
  </si>
  <si>
    <t>อังอัง</t>
  </si>
  <si>
    <t>999/378</t>
  </si>
  <si>
    <t>ณพัตรศร จันทะปัญญา</t>
  </si>
  <si>
    <t>999/383</t>
  </si>
  <si>
    <t>เอนก อึ้งหลี</t>
  </si>
  <si>
    <t>anek1332@gmail.com</t>
  </si>
  <si>
    <t>999/384</t>
  </si>
  <si>
    <t>จิราภรณ์ พนาชัยศรีเจริญ</t>
  </si>
  <si>
    <t>ja.jira.phana@gmail.com</t>
  </si>
  <si>
    <t>999/385</t>
  </si>
  <si>
    <t>999/387</t>
  </si>
  <si>
    <t>ปุญญิศา น้อยประไพ</t>
  </si>
  <si>
    <t>punyisa.bn@gmail.com</t>
  </si>
  <si>
    <t>999/388</t>
  </si>
  <si>
    <t>999/389</t>
  </si>
  <si>
    <t>พันธ์ทิพย์ เจริญลาภ</t>
  </si>
  <si>
    <t>999/390</t>
  </si>
  <si>
    <t>ภีษมะ รังสิกุล</t>
  </si>
  <si>
    <t>tukwatin@gmail.com</t>
  </si>
  <si>
    <t>999/396</t>
  </si>
  <si>
    <t>แพรวา จันทนาภรณ์</t>
  </si>
  <si>
    <t>fay_praewa123@hotmail.com</t>
  </si>
  <si>
    <t>999/416</t>
  </si>
  <si>
    <t>พีรยศ ธนฤกษ์</t>
  </si>
  <si>
    <t>t.peerayos@gmail.com</t>
  </si>
  <si>
    <t>สนุ๊กเกอร์</t>
  </si>
  <si>
    <t>999/418</t>
  </si>
  <si>
    <t>เจียมจิต ฉ่ำเฉื่อย</t>
  </si>
  <si>
    <t>อิสระ</t>
  </si>
  <si>
    <t>999/419</t>
  </si>
  <si>
    <t>พุทธิพงศ์ ชูธรรม</t>
  </si>
  <si>
    <t>999/430</t>
  </si>
  <si>
    <t>สุลัดดา เดียวทอง</t>
  </si>
  <si>
    <t>999/432</t>
  </si>
  <si>
    <t>999/436</t>
  </si>
  <si>
    <t>สุขุม ภูมิถาวร</t>
  </si>
  <si>
    <t>master.piece2530@gmail.com</t>
  </si>
  <si>
    <t>999/437</t>
  </si>
  <si>
    <t>อุษณี นาคประเสริฐ</t>
  </si>
  <si>
    <t>shinobu1608@gmail.com</t>
  </si>
  <si>
    <t>999/438</t>
  </si>
  <si>
    <t>ชาลิศา ตั้งตระกูล</t>
  </si>
  <si>
    <t>rainny14_ieie@hotmail.com</t>
  </si>
  <si>
    <t>999/441</t>
  </si>
  <si>
    <t>ธัญรัศม์ วงค์อินทร์ตา</t>
  </si>
  <si>
    <t>thanyarat.maple@gmail.com</t>
  </si>
  <si>
    <t>999/453</t>
  </si>
  <si>
    <t>ณฐนน พรเจริญประเสริฐ</t>
  </si>
  <si>
    <t>k.pondpond@gmail.com</t>
  </si>
  <si>
    <t>999/461</t>
  </si>
  <si>
    <t>พิชญ์สินี พิมพิมล</t>
  </si>
  <si>
    <t>P.PICHSINEE@gmail.com</t>
  </si>
  <si>
    <t>999/481</t>
  </si>
  <si>
    <t>พิมพ์พร วัฒนเจริญ</t>
  </si>
  <si>
    <t>popppipe2020@gmail.com</t>
  </si>
  <si>
    <t>999/485</t>
  </si>
  <si>
    <t>บุณยานุช ทิมหอม</t>
  </si>
  <si>
    <t>boonyanuch.thimhom@gmail.com</t>
  </si>
  <si>
    <t>999/492</t>
  </si>
  <si>
    <t>สุชีรา เทพวงค์</t>
  </si>
  <si>
    <t>chatlotte.cmlove@gmail.com</t>
  </si>
  <si>
    <t>999/496</t>
  </si>
  <si>
    <t>กานต์ธิดา อมรหิรัญวงศ์</t>
  </si>
  <si>
    <t>Cherkantida@gmail.com</t>
  </si>
  <si>
    <t>999/512</t>
  </si>
  <si>
    <t>พิพัฒน์ แก้วสังข์</t>
  </si>
  <si>
    <t>pk.pipat@hotmail.com</t>
  </si>
  <si>
    <t>999/517</t>
  </si>
  <si>
    <t>เอกรัตน์ กุลเจิม</t>
  </si>
  <si>
    <t>999/549</t>
  </si>
  <si>
    <t>ผดุงเกียรติ โพธิ์บัณฑิต</t>
  </si>
  <si>
    <t>Gigf518@gmail.com</t>
  </si>
  <si>
    <t>999/552</t>
  </si>
  <si>
    <t>อัครชัย บุญตา</t>
  </si>
  <si>
    <t>akkarachai.ab@gmail.com</t>
  </si>
  <si>
    <t>999/564</t>
  </si>
  <si>
    <t>วิศนีย์ คำดี</t>
  </si>
  <si>
    <t>tak.wisanee@gmail.com</t>
  </si>
  <si>
    <t>1 bedroom plus</t>
  </si>
  <si>
    <t>999/566</t>
  </si>
  <si>
    <t>ตรีพัฒน์ ประเคนรี</t>
  </si>
  <si>
    <t>triphat@hotmail.com</t>
  </si>
  <si>
    <t>999/571</t>
  </si>
  <si>
    <t>มณฑิรา ลิ้มปิยะศรีสกุล</t>
  </si>
  <si>
    <t>montira.limp@gmail.com</t>
  </si>
  <si>
    <t>999/577</t>
  </si>
  <si>
    <t>นพพร วิจันทร์</t>
  </si>
  <si>
    <t>999/585</t>
  </si>
  <si>
    <t>อลงกรณ์ โตบัญชาพร</t>
  </si>
  <si>
    <t>Pal2kiez@hotmail.com</t>
  </si>
  <si>
    <t>999/603</t>
  </si>
  <si>
    <t>ณัฐชานนท์ ขวัญชัยพัฒน์</t>
  </si>
  <si>
    <t>natchaanon@tsmolymer.co.th</t>
  </si>
  <si>
    <t>999/607</t>
  </si>
  <si>
    <t>อนุพงศ์ มุทราอิศ</t>
  </si>
  <si>
    <t>999/609</t>
  </si>
  <si>
    <t>ศุภากร ชินวุฒิ</t>
  </si>
  <si>
    <t>Supakorn.cht@gmail.com</t>
  </si>
  <si>
    <t>999/610</t>
  </si>
  <si>
    <t>999/634</t>
  </si>
  <si>
    <t>ดวงหทัย สุวรรณนุช</t>
  </si>
  <si>
    <t>lnil3944@gmail.com</t>
  </si>
  <si>
    <t>999/641</t>
  </si>
  <si>
    <t>พงษ์อินท์ พิพัฒน์ไพบูลย์</t>
  </si>
  <si>
    <t>999/652</t>
  </si>
  <si>
    <t>999/657</t>
  </si>
  <si>
    <t>พงส์พิเชฐ พงษ์ปรีชา</t>
  </si>
  <si>
    <t>pongpicheataong@gmail.com</t>
  </si>
  <si>
    <t>999/662</t>
  </si>
  <si>
    <t>ทรรศิกา จารุกำจร</t>
  </si>
  <si>
    <t>999/663</t>
  </si>
  <si>
    <t>วรรณวิสาข์ นฤนาท</t>
  </si>
  <si>
    <t>waniwisa@thercon.co.th</t>
  </si>
  <si>
    <t>999/664</t>
  </si>
  <si>
    <t>999/666</t>
  </si>
  <si>
    <t>นิพพิชฌน์ พันธุ์ศิริ</t>
  </si>
  <si>
    <t>nippich2529@gmail.com</t>
  </si>
  <si>
    <t>ไข่มุก</t>
  </si>
  <si>
    <t>999/669</t>
  </si>
  <si>
    <t>ธนพัฒน์ ฉิมเมือง</t>
  </si>
  <si>
    <t>thanapatchimmueang@gmail.com</t>
  </si>
  <si>
    <t>999/671</t>
  </si>
  <si>
    <t>ณรงค์ชัย เปี้ยโท๊ะ</t>
  </si>
  <si>
    <t>Rnarongic45@gmail.com</t>
  </si>
  <si>
    <t>999/682</t>
  </si>
  <si>
    <t>รัตนา ชีวการุณ</t>
  </si>
  <si>
    <t>wachrallil79@gmail.com</t>
  </si>
  <si>
    <t>999/683</t>
  </si>
  <si>
    <t>กัลยาพร โอชิตพงศ์</t>
  </si>
  <si>
    <t>Title.tata@gmail.com</t>
  </si>
  <si>
    <t>999/685</t>
  </si>
  <si>
    <t>ทศพร บุณยกะลิน</t>
  </si>
  <si>
    <t>tosaporn@thaiparker.co.th</t>
  </si>
  <si>
    <t>999/697</t>
  </si>
  <si>
    <t>ศิณวิชญ์ เรืองขำ</t>
  </si>
  <si>
    <t>sinavit.sr@gmail.com</t>
  </si>
  <si>
    <t>แช็ป</t>
  </si>
  <si>
    <t>999/706</t>
  </si>
  <si>
    <t>ณัฎฐ์ธนัน เลิศธนมงคลสุข</t>
  </si>
  <si>
    <t>Ex_kay@hotmail.com</t>
  </si>
  <si>
    <t>999/730</t>
  </si>
  <si>
    <t>ฉัตรมงคล ทองวิชิต</t>
  </si>
  <si>
    <t>netinwsex45@gmail.com</t>
  </si>
  <si>
    <t>999/735</t>
  </si>
  <si>
    <t>ธัญญาภรณ์ ศรีสวัสดิ์</t>
  </si>
  <si>
    <t>ice10752@gmail.com</t>
  </si>
  <si>
    <t>999/771</t>
  </si>
  <si>
    <t>อภิวัฒน์ หงษ์ทอง</t>
  </si>
  <si>
    <t>h.apiwat14@gmail.com</t>
  </si>
  <si>
    <t>999/779</t>
  </si>
  <si>
    <t>ทินกร อ่อนสำลี</t>
  </si>
  <si>
    <t>auykmut9@gmail.com</t>
  </si>
  <si>
    <t>999/789</t>
  </si>
  <si>
    <t>กัลยา สุภาชนะ</t>
  </si>
  <si>
    <t>999/791</t>
  </si>
  <si>
    <t>สิทธิกร กฤตยานำสิน</t>
  </si>
  <si>
    <t>bigm_sittikorn@hotmail.com</t>
  </si>
  <si>
    <t>999/805</t>
  </si>
  <si>
    <t>ณปวริศร์ ลิ้มพีรภาสโภคิน</t>
  </si>
  <si>
    <t>999/808</t>
  </si>
  <si>
    <t>ฐาปกร ยะปิน</t>
  </si>
  <si>
    <t>double_sweets@windowslive.com</t>
  </si>
  <si>
    <t>999/809</t>
  </si>
  <si>
    <t>999/811</t>
  </si>
  <si>
    <t>พวงเพ็ชร สำเภาพานิช</t>
  </si>
  <si>
    <t>puangpet_s@mibholding.com</t>
  </si>
  <si>
    <t>999/816</t>
  </si>
  <si>
    <t>999/821</t>
  </si>
  <si>
    <t>พิทยาณ์ ภูพันธ์สัมฤทธิ์</t>
  </si>
  <si>
    <t>pittaya.pplaw@gmail.com</t>
  </si>
  <si>
    <t>999/73</t>
  </si>
  <si>
    <t>สุทธิตา นิลขาว</t>
  </si>
  <si>
    <t>sutthita.nn@gmail.com</t>
  </si>
  <si>
    <t>999/76</t>
  </si>
  <si>
    <t>ฐิรวัฒน์ สงขาว</t>
  </si>
  <si>
    <t>999/88</t>
  </si>
  <si>
    <t>นรินทร แข่งขัน</t>
  </si>
  <si>
    <t>pimtha031242@gmail.com</t>
  </si>
  <si>
    <t>999/91</t>
  </si>
  <si>
    <t>วิลาพร เงียวชัยภูมิ</t>
  </si>
  <si>
    <t>Wilaporn34170@gmail.com</t>
  </si>
  <si>
    <t>999/92</t>
  </si>
  <si>
    <t>เพลินตา แจ่มจำรัส</t>
  </si>
  <si>
    <t>999/96</t>
  </si>
  <si>
    <t>จริยาพร ศรีทุมขัน</t>
  </si>
  <si>
    <t>Jariyaporn8930@gmail.com</t>
  </si>
  <si>
    <t>999/99</t>
  </si>
  <si>
    <t>ประจวบ นามกิ่ง</t>
  </si>
  <si>
    <t>Thanyathep29@gmail.com</t>
  </si>
  <si>
    <t>999/100</t>
  </si>
  <si>
    <t>กมลชนก สว่างพื้น</t>
  </si>
  <si>
    <t>999/102</t>
  </si>
  <si>
    <t>ชาคริต ค้ำชู</t>
  </si>
  <si>
    <t>chakritcomechoo@gmail.com</t>
  </si>
  <si>
    <t>999/103</t>
  </si>
  <si>
    <t>ณัฐกานต์ พันขวา</t>
  </si>
  <si>
    <t>popparisa0305@gmail.com</t>
  </si>
  <si>
    <t>999/105</t>
  </si>
  <si>
    <t>ธนากร แซ่ลิ้ม</t>
  </si>
  <si>
    <t>saelim05@Gmail.com</t>
  </si>
  <si>
    <t>999/196</t>
  </si>
  <si>
    <t>นฤมล สิงหพันธ์</t>
  </si>
  <si>
    <t>sinenamon@gmail.com</t>
  </si>
  <si>
    <t>รายชื่อลูกค้าโอนแล้ว ยังไม่ได้ซื้อ WYDE — THE ORIGIN บางแค (189 ราย)</t>
  </si>
  <si>
    <t>Prayoonhong.s@gmail.com</t>
  </si>
  <si>
    <t>พี</t>
  </si>
  <si>
    <t>bookpat8877@gmail.com</t>
  </si>
  <si>
    <t>pra655@hotmail.com</t>
  </si>
  <si>
    <t>uthaiwan.jomjam@gmail.com</t>
  </si>
  <si>
    <t>priyanuchtunchaipham36@gmail.com</t>
  </si>
  <si>
    <t>Euamrudee.j@gmai.com</t>
  </si>
  <si>
    <t>euamrittee.j@gmail.com</t>
  </si>
  <si>
    <t>surkhradkhaelw@gmail.com</t>
  </si>
  <si>
    <t>warittorn.ratchata@gmail.com</t>
  </si>
  <si>
    <t>หนู</t>
  </si>
  <si>
    <t>anant_kku@hotmail.com</t>
  </si>
  <si>
    <t>ฝ้าย</t>
  </si>
  <si>
    <t>hataroi321@gmail.com</t>
  </si>
  <si>
    <t>tanapon1404@gmail.com</t>
  </si>
  <si>
    <t>เกด</t>
  </si>
  <si>
    <t>pummarin.am11@gmail.com</t>
  </si>
  <si>
    <t>woraneen@hotmail.com,Woraneenong@gmail.com</t>
  </si>
  <si>
    <t>kodchanipa.pas@gmail.com</t>
  </si>
  <si>
    <t>เจมส์</t>
  </si>
  <si>
    <t>kanndy1061@gmail.com</t>
  </si>
  <si>
    <t>supoth_chonduang@hotmail.com</t>
  </si>
  <si>
    <t>forengin@hotmail.com</t>
  </si>
  <si>
    <t>chettha.l@hotmail.com</t>
  </si>
  <si>
    <t>meijiandmoji@hotmail.com</t>
  </si>
  <si>
    <t>furnniture_coth@yahoo.com</t>
  </si>
  <si>
    <t>gorowara12@gmail.com</t>
  </si>
  <si>
    <t>ja-bangjumbo@hotmail.com</t>
  </si>
  <si>
    <t>A405</t>
  </si>
  <si>
    <t>punyawee.arc@gmail.com</t>
  </si>
  <si>
    <t>chakkrit108@gmail.com</t>
  </si>
  <si>
    <t>Himpanya@gmail.com</t>
  </si>
  <si>
    <t>mimiwillsurvive@gmail.com</t>
  </si>
  <si>
    <t>tunuraporn@gmail.com</t>
  </si>
  <si>
    <t>tuangg@gmail.com</t>
  </si>
  <si>
    <t>miewppcy0528@gmail.com</t>
  </si>
  <si>
    <t>ลินิน</t>
  </si>
  <si>
    <t>sukanya.pratheep@gmail.com</t>
  </si>
  <si>
    <t>tom.pe2564@gmail.com</t>
  </si>
  <si>
    <t>alisa_1357_@hotmail.com</t>
  </si>
  <si>
    <t>mattanaporn_chusiri@yahoo.com</t>
  </si>
  <si>
    <t>จิตภินันท์ พัชรวุฒิพันธุ์</t>
  </si>
  <si>
    <t>minkjitpinan@gmail.com</t>
  </si>
  <si>
    <t>ดาวรัตน์ เกิดลาภอนันต์</t>
  </si>
  <si>
    <t>ULTRAMAN62@HOTMAIL.COM</t>
  </si>
  <si>
    <t>กานต์รวี นามเสนาะ</t>
  </si>
  <si>
    <t>Kanrawee.nsn@gmail.com</t>
  </si>
  <si>
    <t>ณธารา ไชยชาญณรงค์</t>
  </si>
  <si>
    <t>namfon7429@gmail.com</t>
  </si>
  <si>
    <t>นิภาพร เพ็งแจ่ม</t>
  </si>
  <si>
    <t>Pat.225@hotmail.com</t>
  </si>
  <si>
    <t>A532</t>
  </si>
  <si>
    <t>กัณฐกร สินเภตรา</t>
  </si>
  <si>
    <t>akawut.saengow@gmail.com</t>
  </si>
  <si>
    <t>ดุษฎี กระโจมทอง</t>
  </si>
  <si>
    <t>pintita.temp@gmail.com</t>
  </si>
  <si>
    <t>พงศกร พิริยานุพงศ์</t>
  </si>
  <si>
    <t>pongsakorn.pir@gmail.com</t>
  </si>
  <si>
    <t>A612</t>
  </si>
  <si>
    <t>โสภาพร รุ่งเรือง</t>
  </si>
  <si>
    <t>sopapon1998@gmail.com</t>
  </si>
  <si>
    <t>นีโน่</t>
  </si>
  <si>
    <t>A613</t>
  </si>
  <si>
    <t>อัจฉรี ล้อมรัตนพนา</t>
  </si>
  <si>
    <t>atcharee.lom@gmail.com</t>
  </si>
  <si>
    <t>ทิพวรรณ โทเมือง</t>
  </si>
  <si>
    <t>t.tomueng@gmail.com</t>
  </si>
  <si>
    <t>รัตนะ เต้นปักษี</t>
  </si>
  <si>
    <t>rattana.t@navy.mi.th</t>
  </si>
  <si>
    <t>อธิวรรธน์ ผาสม</t>
  </si>
  <si>
    <t>pound.selected@gmail.com</t>
  </si>
  <si>
    <t>เตชิต คงเดชอุตโรตร์</t>
  </si>
  <si>
    <t>techit2234@gmail.com</t>
  </si>
  <si>
    <t>หยาดพิรุณ สัมพันธ์</t>
  </si>
  <si>
    <t>yadpiruns.21@gmail.com</t>
  </si>
  <si>
    <t>นรินทร์ ปันดอน</t>
  </si>
  <si>
    <t>narinpundon2016@gmail.com</t>
  </si>
  <si>
    <t>A701</t>
  </si>
  <si>
    <t>อัญชลี จ่างพิพัฒน์นวกิจ</t>
  </si>
  <si>
    <t>กฤชวัชร์ บรรเจิดถาวร</t>
  </si>
  <si>
    <t>supermaestoso@gmail.com</t>
  </si>
  <si>
    <t>สริญญา บุพพวงศ์</t>
  </si>
  <si>
    <t>yingsb@hotmail.com</t>
  </si>
  <si>
    <t>สราวุฒิ ศีรีสถาพร</t>
  </si>
  <si>
    <t>mindsouly@hotmail.com</t>
  </si>
  <si>
    <t>ธนวินท์ โคจิม่า วชิรทองคำ</t>
  </si>
  <si>
    <t>thanawin.putter1@gmail.com</t>
  </si>
  <si>
    <t>A719</t>
  </si>
  <si>
    <t>สาธิกา วรเดชพิทักษ์</t>
  </si>
  <si>
    <t>peachsathika@msn.com</t>
  </si>
  <si>
    <t>ดวงรัตน์ ขำสำอางค์</t>
  </si>
  <si>
    <t>jang_narak71@hotmail.com</t>
  </si>
  <si>
    <t>ทัพพ์เทพ จิระประเสิรฐกร</t>
  </si>
  <si>
    <t>doublett40@gmail.com</t>
  </si>
  <si>
    <t>กุลวดี ดำคุ้ม</t>
  </si>
  <si>
    <t>kulwadeeirin@gmail.com</t>
  </si>
  <si>
    <t>รนิตา พานแก้ว</t>
  </si>
  <si>
    <t>ranitaphankal@gmail.com</t>
  </si>
  <si>
    <t>A728</t>
  </si>
  <si>
    <t>กันยารัตน์ พิพิธารมย์</t>
  </si>
  <si>
    <t>A730</t>
  </si>
  <si>
    <t>วิวัฒน์ ชวฤทธิ์เลิศสกุล</t>
  </si>
  <si>
    <t>จินตนา ทำละเอียด</t>
  </si>
  <si>
    <t>A732</t>
  </si>
  <si>
    <t>อรรถวุฒิ ขวัญใจ</t>
  </si>
  <si>
    <t>atthawut240536@gmail.com</t>
  </si>
  <si>
    <t>A733</t>
  </si>
  <si>
    <t>รุ่งรวี เฉลิมศรีภิญโญรัช</t>
  </si>
  <si>
    <t>จิราพร กรรมกร</t>
  </si>
  <si>
    <t>beeverkung@gmail.com</t>
  </si>
  <si>
    <t>ธงทอง เอี่ยมเวียง</t>
  </si>
  <si>
    <t>pechtakan@gmail.com</t>
  </si>
  <si>
    <t>จิรพล วรกิจการวศิน</t>
  </si>
  <si>
    <t>jrpp.kim@gmail.com</t>
  </si>
  <si>
    <t>A827</t>
  </si>
  <si>
    <t>สมเกียรติ์ ปิ่นแก้ว</t>
  </si>
  <si>
    <t>Somkiatja@hotmail.com</t>
  </si>
  <si>
    <t>นิตยา สามเป็ง</t>
  </si>
  <si>
    <t>A830</t>
  </si>
  <si>
    <t>ทิพปภา มีศิลป์</t>
  </si>
  <si>
    <t>tippapa.m@gmail.com</t>
  </si>
  <si>
    <t>C221</t>
  </si>
  <si>
    <t>ทุติยา จันทรัตน์</t>
  </si>
  <si>
    <t>suntent4610@gmail.com</t>
  </si>
  <si>
    <t>C222</t>
  </si>
  <si>
    <t>ภัคจิรัสย์ ทิพยานันทกุล</t>
  </si>
  <si>
    <t>pukjirus.puen@gmail.com</t>
  </si>
  <si>
    <t>นุชรินทร์ รัตนเจริญ</t>
  </si>
  <si>
    <t>นลพรรณ ช่างบุ</t>
  </si>
  <si>
    <t>nonlaphanch@gmail.com</t>
  </si>
  <si>
    <t>C311</t>
  </si>
  <si>
    <t>นิติธร เลิศศตพร</t>
  </si>
  <si>
    <t>nititorn74@hotmail.com</t>
  </si>
  <si>
    <t>C322</t>
  </si>
  <si>
    <t>สุวณี เอี่ยมบริบูรณ์</t>
  </si>
  <si>
    <t>ปพิชญ์มนต์ สิรินย์ณภัทร</t>
  </si>
  <si>
    <t>psirinnaput@gmail.com</t>
  </si>
  <si>
    <t>ปาจรีย์ เปี่ยมปิ่นเศษ</t>
  </si>
  <si>
    <t>zen.vierge@gmail.com</t>
  </si>
  <si>
    <t>จิรายุส อัยรา</t>
  </si>
  <si>
    <t>Jirayuth.aiy@gmail.com</t>
  </si>
  <si>
    <t>C511</t>
  </si>
  <si>
    <t>ชลหทัย อัศวอิ่มสุวรรณ์</t>
  </si>
  <si>
    <t>zrchom22@gmail.com</t>
  </si>
  <si>
    <t>สุภา กริม</t>
  </si>
  <si>
    <t>วรินธร ปานเทศ</t>
  </si>
  <si>
    <t>Watinthorn.ps@gmail.com</t>
  </si>
  <si>
    <t>C604</t>
  </si>
  <si>
    <t>พิตตินันท์ ตันตสิรินทร์</t>
  </si>
  <si>
    <t>pittinuntan@gmail.com</t>
  </si>
  <si>
    <t>C612</t>
  </si>
  <si>
    <t>ดารัณ เปรมปรีดิ์</t>
  </si>
  <si>
    <t>drn.prempree@gmail.com</t>
  </si>
  <si>
    <t>C613</t>
  </si>
  <si>
    <t>อธิษฐาน ลิมป์วัฒนชัย</t>
  </si>
  <si>
    <t>Knath.Sone@gmail.com</t>
  </si>
  <si>
    <t>ศศิมา เมธีภัทรกุล</t>
  </si>
  <si>
    <t>panda.coalakoong@gmail.com</t>
  </si>
  <si>
    <t>C632</t>
  </si>
  <si>
    <t>C633</t>
  </si>
  <si>
    <t>พัสราพร เสือเหลือง</t>
  </si>
  <si>
    <t>Gem.phatsara@gmail.com</t>
  </si>
  <si>
    <t>C634</t>
  </si>
  <si>
    <t>C702</t>
  </si>
  <si>
    <t>จักรพันธ์ุ มีศรียงค์</t>
  </si>
  <si>
    <t>อัจฉรียา ระพีธนะวัฒน์</t>
  </si>
  <si>
    <t>Aunglove.060638@gmail.com</t>
  </si>
  <si>
    <t>พัฒนชัย กรุณาธิคุณ</t>
  </si>
  <si>
    <t>iceeast01@gmail.com</t>
  </si>
  <si>
    <t>C710</t>
  </si>
  <si>
    <t>ภควดี ภมร ชูขวัญ</t>
  </si>
  <si>
    <t>fez.xaou@gmail.com</t>
  </si>
  <si>
    <t>C711</t>
  </si>
  <si>
    <t>C720</t>
  </si>
  <si>
    <t>ปรภัสสร ลอว์เตอร์</t>
  </si>
  <si>
    <t>parapudsorn.s@gmail.com</t>
  </si>
  <si>
    <t>C721</t>
  </si>
  <si>
    <t>กุลสิริยา สโมสรสิรินพ</t>
  </si>
  <si>
    <t>goon.kulsiriya@gmail.com</t>
  </si>
  <si>
    <t>พัชรพฤกษ์ สุขจินดาเสถียร</t>
  </si>
  <si>
    <t>fluk.fluk.zuza@gmail.com</t>
  </si>
  <si>
    <t>C731</t>
  </si>
  <si>
    <t>ชัยพัฒน์ เชวงโชติ</t>
  </si>
  <si>
    <t>C732</t>
  </si>
  <si>
    <t>กาญศจี พานทอง</t>
  </si>
  <si>
    <t>kansajee53@gmail.com</t>
  </si>
  <si>
    <t>ธนดล บุญเกิด</t>
  </si>
  <si>
    <t>thanadonextreme@hotmail.com</t>
  </si>
  <si>
    <t>กรณัฐ จั่นประดับ</t>
  </si>
  <si>
    <t>GbegiN03@gmail.com</t>
  </si>
  <si>
    <t>เจตสุภา ชาเรณู</t>
  </si>
  <si>
    <t>jets.jetsupa@gmail.com</t>
  </si>
  <si>
    <t>D</t>
  </si>
  <si>
    <t>D309</t>
  </si>
  <si>
    <t>นิภาพร โชติพัฒน์</t>
  </si>
  <si>
    <t>nipaporn.Chotipat@gmail.com</t>
  </si>
  <si>
    <t>D319</t>
  </si>
  <si>
    <t>ณัฐสิมา ด้วนมี</t>
  </si>
  <si>
    <t>plangxxy@gmail.com</t>
  </si>
  <si>
    <t>D320</t>
  </si>
  <si>
    <t>ภูเบศร ถินแพ</t>
  </si>
  <si>
    <t>D423</t>
  </si>
  <si>
    <t>รัฐศาสตร์ บุระคำ</t>
  </si>
  <si>
    <t>artratthasad@gmail.com</t>
  </si>
  <si>
    <t>D424</t>
  </si>
  <si>
    <t>รุ่งโรจน์ สมวงษ์</t>
  </si>
  <si>
    <t>rungroj.somwong@gmail.com</t>
  </si>
  <si>
    <t>D501</t>
  </si>
  <si>
    <t>วิธมาศ ตันประภา</t>
  </si>
  <si>
    <t>wittmas1177@gmail.com</t>
  </si>
  <si>
    <t>D504</t>
  </si>
  <si>
    <t>เขมนิจ สินเกษตร</t>
  </si>
  <si>
    <t>sinkaset@gmail.com</t>
  </si>
  <si>
    <t>D505</t>
  </si>
  <si>
    <t>D508</t>
  </si>
  <si>
    <t>ฐิติศักดิ์ ทองเรือง</t>
  </si>
  <si>
    <t>Titisak_ter@hotmail.com</t>
  </si>
  <si>
    <t>D509</t>
  </si>
  <si>
    <t>D525</t>
  </si>
  <si>
    <t>มนัสนันท์ พุ่มเหมือน</t>
  </si>
  <si>
    <t>pingpongzuza6688@gmail.com</t>
  </si>
  <si>
    <t>D526</t>
  </si>
  <si>
    <t>D601</t>
  </si>
  <si>
    <t>ปาริชาติ เขียวชอุ่ม</t>
  </si>
  <si>
    <t>parichat.pp@gmail.com</t>
  </si>
  <si>
    <t>D602</t>
  </si>
  <si>
    <t>D608</t>
  </si>
  <si>
    <t>สุพรรษา มากแจ้ง</t>
  </si>
  <si>
    <t>makjaeng@gmail.com</t>
  </si>
  <si>
    <t>D609</t>
  </si>
  <si>
    <t>นิรมล รักษาก้านตง</t>
  </si>
  <si>
    <t>niramol.pro@gmail.com</t>
  </si>
  <si>
    <t>D615</t>
  </si>
  <si>
    <t>ศศิชา แสนพูลทรัพย์</t>
  </si>
  <si>
    <t>D616</t>
  </si>
  <si>
    <t>D619</t>
  </si>
  <si>
    <t>สุภาณี ธีระพิทยานนท์</t>
  </si>
  <si>
    <t>supanee.thrp@gmail.com</t>
  </si>
  <si>
    <t>D622</t>
  </si>
  <si>
    <t>วุฒิกร เดชขจร</t>
  </si>
  <si>
    <t>jameandleo@hotmail.com</t>
  </si>
  <si>
    <t>D624</t>
  </si>
  <si>
    <t>ชลิดา เตชะบุญฤทธิ์</t>
  </si>
  <si>
    <t>chalida221998@gmail.com</t>
  </si>
  <si>
    <t>D625</t>
  </si>
  <si>
    <t>ระพินทร์พงศ์ พชฏพานิช</t>
  </si>
  <si>
    <t>rapinpong1@gmail.com</t>
  </si>
  <si>
    <t>D626</t>
  </si>
  <si>
    <t>D631</t>
  </si>
  <si>
    <t>ณัฐวิชช์ พงศ์ธัญญานนท์</t>
  </si>
  <si>
    <t>fluk_1150@hotmail.com</t>
  </si>
  <si>
    <t>D702</t>
  </si>
  <si>
    <t>อลิชา สุพร</t>
  </si>
  <si>
    <t>aommalicha@gmail.com</t>
  </si>
  <si>
    <t>D712</t>
  </si>
  <si>
    <t>ณัฐธิดา ศรีละครดี</t>
  </si>
  <si>
    <t>pp.nattida1990@gmail.com</t>
  </si>
  <si>
    <t>D717</t>
  </si>
  <si>
    <t>จิดาภา ประสงค์อาสา</t>
  </si>
  <si>
    <t>D718</t>
  </si>
  <si>
    <t>Chaw Su Aung</t>
  </si>
  <si>
    <t>chawsuaung94@gmail.com</t>
  </si>
  <si>
    <t>D722</t>
  </si>
  <si>
    <t>บุณยานุช ทองเอกสิทธิ์</t>
  </si>
  <si>
    <t>nnuch.x@windowslive.com</t>
  </si>
  <si>
    <t>D724</t>
  </si>
  <si>
    <t>ชัยชนะ ศรีลาวงษ์</t>
  </si>
  <si>
    <t>Sieg7788@gmail.com</t>
  </si>
  <si>
    <t>D726</t>
  </si>
  <si>
    <t>ศรัณย์ เชื้อแก้ว</t>
  </si>
  <si>
    <t>Jeepcz129@gmail.com</t>
  </si>
  <si>
    <t>D728</t>
  </si>
  <si>
    <t>พรพรรณ ถาวรล้ำเลิศ</t>
  </si>
  <si>
    <t>D730</t>
  </si>
  <si>
    <t>วิศรุจม์ ปฐมศิริสกุล</t>
  </si>
  <si>
    <t>warcraft_wit@hotmail.com</t>
  </si>
  <si>
    <t>D731</t>
  </si>
  <si>
    <t>D732</t>
  </si>
  <si>
    <t>อายรญา ปฐมศิริสกุล</t>
  </si>
  <si>
    <t>eyeraya.patomsirisakun@gmail.com</t>
  </si>
  <si>
    <t>D801</t>
  </si>
  <si>
    <t>กรรณิกา อุบลวิรัตนา</t>
  </si>
  <si>
    <t>tikkatu1986@gmail.com</t>
  </si>
  <si>
    <t>D804</t>
  </si>
  <si>
    <t>D808</t>
  </si>
  <si>
    <t>มนสิชา สมพัศ</t>
  </si>
  <si>
    <t>poppop.msha@hotmail.com</t>
  </si>
  <si>
    <t>D810</t>
  </si>
  <si>
    <t>ณัฐภาส สาตรจำเริญ</t>
  </si>
  <si>
    <t>tanktommyy@hotmail.com</t>
  </si>
  <si>
    <t>D813</t>
  </si>
  <si>
    <t>เตชทัต บุญญากรธนโชค</t>
  </si>
  <si>
    <t>sittichai_rama3@hotmail.com</t>
  </si>
  <si>
    <t>D819</t>
  </si>
  <si>
    <t>ช่อผกา สาพล</t>
  </si>
  <si>
    <t>Chopakasaphon.1998@gmail.com</t>
  </si>
  <si>
    <t>D824</t>
  </si>
  <si>
    <t>ระพีพรรณ ขำสุวรรณ</t>
  </si>
  <si>
    <t>rapipan2541@gmail.com</t>
  </si>
  <si>
    <t>D829</t>
  </si>
  <si>
    <t>ญาณิศา แก้วอ่อน</t>
  </si>
  <si>
    <t>poo01738@gmail.com</t>
  </si>
  <si>
    <t>F</t>
  </si>
  <si>
    <t>F201</t>
  </si>
  <si>
    <t>สิริรักษ์ คล้ายนาค</t>
  </si>
  <si>
    <t>F213</t>
  </si>
  <si>
    <t>วันชัย ธิกาปูน</t>
  </si>
  <si>
    <t>noree0023@yahoo.com</t>
  </si>
  <si>
    <t>F225</t>
  </si>
  <si>
    <t>โนรี ลุลิตานนท์</t>
  </si>
  <si>
    <t>F319</t>
  </si>
  <si>
    <t>ทัศนีย์ วงศ์ยุทธไกร ร.น.</t>
  </si>
  <si>
    <t>u-jai@hotmail.com</t>
  </si>
  <si>
    <t>F509</t>
  </si>
  <si>
    <t>สายพิญ สุยะศักดิ์</t>
  </si>
  <si>
    <t>saipinda03@gmail.com</t>
  </si>
  <si>
    <t>F528</t>
  </si>
  <si>
    <t>F625</t>
  </si>
  <si>
    <t>นฤมล เทืองประสิทธิ์</t>
  </si>
  <si>
    <t>yuukokss@hotmail.com</t>
  </si>
  <si>
    <t>F626</t>
  </si>
  <si>
    <t>F813</t>
  </si>
  <si>
    <t>จะริณ ขาวโชติช่วง</t>
  </si>
  <si>
    <t>khwanlapa1520@gmail.com</t>
  </si>
  <si>
    <t>F814</t>
  </si>
  <si>
    <t>เพชรรัตน์ ขาวโชติช่วง</t>
  </si>
  <si>
    <t>petcharat13940@gmail.com</t>
  </si>
  <si>
    <t>Room type</t>
  </si>
  <si>
    <t>พื้นที่</t>
  </si>
  <si>
    <t>ราคาคอนโด</t>
  </si>
  <si>
    <t>สถานะโอนห้อง</t>
  </si>
  <si>
    <t>แอดไลน์</t>
  </si>
  <si>
    <t>เซลล์</t>
  </si>
  <si>
    <t>วันที่ติดต่อลูกค้า</t>
  </si>
  <si>
    <t>คาดขาย</t>
  </si>
  <si>
    <t>มูลค่าจอง</t>
  </si>
  <si>
    <t>วันที่จอง</t>
  </si>
  <si>
    <t>ผู้แนะนำ</t>
  </si>
  <si>
    <t>เลข PO</t>
  </si>
  <si>
    <t>เลข SO</t>
  </si>
  <si>
    <t>มูลค่า Package</t>
  </si>
  <si>
    <t>ยอดโอนงวดจอง</t>
  </si>
  <si>
    <t>วันที่โอนงวดจอง</t>
  </si>
  <si>
    <t>ยอดโอนงวด50% แรก</t>
  </si>
  <si>
    <t>วันที่ี่ โอนงวด50% แรก</t>
  </si>
  <si>
    <t>ยอดโอนงวด50% หลัง</t>
  </si>
  <si>
    <t>วันที่ โอนงวด50% หลัง</t>
  </si>
  <si>
    <t>สถานะการส่งมอบ</t>
  </si>
  <si>
    <t>วันที่ส่งมอบ</t>
  </si>
  <si>
    <t>ฝ่ายจัดซื้อ</t>
  </si>
  <si>
    <t>ฝ่่ายจัดจ้าง</t>
  </si>
  <si>
    <t>ต้นทุน</t>
  </si>
  <si>
    <t>กำไร</t>
  </si>
  <si>
    <t>กำไรขั้นต้น</t>
  </si>
  <si>
    <t>สถานะงานตกแต่ง</t>
  </si>
  <si>
    <t>คาดส่งมอบ</t>
  </si>
  <si>
    <t>Z</t>
  </si>
  <si>
    <t>ณัฐหทัย ธนากรภักดี</t>
  </si>
  <si>
    <t>kikilalanoom@gmail.com</t>
  </si>
  <si>
    <t>D-BP1-09</t>
  </si>
  <si>
    <t>โรสริน แผ่นเงิน</t>
  </si>
  <si>
    <t>boomrosalin@hotmail.com</t>
  </si>
  <si>
    <t>D-BP1-10</t>
  </si>
  <si>
    <t>ยงยุทธ อาริยะชน</t>
  </si>
  <si>
    <t>yongyuth997@hotmail.com</t>
  </si>
  <si>
    <t>D-BP1-08</t>
  </si>
  <si>
    <t>ปกรณ์ เกตุแย้ม</t>
  </si>
  <si>
    <t>getyeam@gmail.com</t>
  </si>
  <si>
    <t>D-BP1-05</t>
  </si>
  <si>
    <t>ชัญญธรณ์ ศิริรชตจิรานนท์</t>
  </si>
  <si>
    <t>D-BP1-01</t>
  </si>
  <si>
    <t>ณัฐชนน สถาปนพิทักษ์กิจ</t>
  </si>
  <si>
    <t>D-BP1-02</t>
  </si>
  <si>
    <t>นรินทร์ สุขเกษม</t>
  </si>
  <si>
    <t>narinsukkasem2510@gmail.com</t>
  </si>
  <si>
    <t>D-BP1-07M</t>
  </si>
  <si>
    <t>รมัยศรี พึ่งรัตนะ</t>
  </si>
  <si>
    <t>D-BP1-07</t>
  </si>
  <si>
    <t>กานต์สินี วุฒิระพีศักดิ์</t>
  </si>
  <si>
    <t>karnsineew4195@gmail.com</t>
  </si>
  <si>
    <t>SH-01</t>
  </si>
  <si>
    <t>ปรกชล แสงแววกิจ</t>
  </si>
  <si>
    <t>endless_amy@hotmail.com</t>
  </si>
  <si>
    <t>ภวิกา ปัญจธนา</t>
  </si>
  <si>
    <t>ppuueenngg09@gmail.com</t>
  </si>
  <si>
    <t>D-BP1-03</t>
  </si>
  <si>
    <t>ร่มไทร ลียะกิตติพร</t>
  </si>
  <si>
    <t>romsai.leeya@gmail.com</t>
  </si>
  <si>
    <t>D-BP1-06</t>
  </si>
  <si>
    <t>ณัฐ ไทยประกอบ</t>
  </si>
  <si>
    <t>nuth.tpk@gmail.com</t>
  </si>
  <si>
    <t>D-B1-02</t>
  </si>
  <si>
    <t>นุชนันท์ ทองวัฒนพร</t>
  </si>
  <si>
    <t>dinkja@hotmail.com</t>
  </si>
  <si>
    <t>D-B1-01M</t>
  </si>
  <si>
    <t>ปัญญวัฒน์ เทอดเกียรติ</t>
  </si>
  <si>
    <t>ppolptf@gmail.com</t>
  </si>
  <si>
    <t>D-B1-01</t>
  </si>
  <si>
    <t>ภูวดล ดิษบรรจง</t>
  </si>
  <si>
    <t>puwadol95@gmail.com</t>
  </si>
  <si>
    <t>สุกัญญา กอสนาม</t>
  </si>
  <si>
    <t>กษิติ์พัจน์ สายโอให้</t>
  </si>
  <si>
    <t>kasiphat.sai@hotmail.com</t>
  </si>
  <si>
    <t>D-B1-03</t>
  </si>
  <si>
    <t>ศรินทรา จิวหานัง</t>
  </si>
  <si>
    <t>sompong.devil98@gmail.com</t>
  </si>
  <si>
    <t>ภาณุพงศ์ พงษ์พิทักษ์กุล</t>
  </si>
  <si>
    <t>panupong_sun@hotmail.com</t>
  </si>
  <si>
    <t>สุทธินันท์ เจริญสุข</t>
  </si>
  <si>
    <t>suttinan22240@gmail.com</t>
  </si>
  <si>
    <t>วิชัย รักศิริกุล</t>
  </si>
  <si>
    <t>raksirikul@gmail.com</t>
  </si>
  <si>
    <t>พันธุ์เอก ยิ่งเจริญพรเลิศ</t>
  </si>
  <si>
    <t>punake@hotmail.com</t>
  </si>
  <si>
    <t>นิตยา สุขเกษม</t>
  </si>
  <si>
    <t>nining.nittaya@gmail.com</t>
  </si>
  <si>
    <t>BP2-01</t>
  </si>
  <si>
    <t>เพ็ญพรรณ หิรัญโชติ</t>
  </si>
  <si>
    <t>phenpan@gmail.com</t>
  </si>
  <si>
    <t>รัฐธีร์ สังวรราชทรัพย์</t>
  </si>
  <si>
    <t>rattee.rsw@gmail.com</t>
  </si>
  <si>
    <t>BP2-05M</t>
  </si>
  <si>
    <t>พรพิมล โศจิรัตน์</t>
  </si>
  <si>
    <t>moothip@hotmail.com</t>
  </si>
  <si>
    <t>BP2-04</t>
  </si>
  <si>
    <t>ศิริพร วงศ์ประเสริฐ</t>
  </si>
  <si>
    <t>sw22132@gmail.com</t>
  </si>
  <si>
    <t>ประวีณา อมรรัตนกุล</t>
  </si>
  <si>
    <t>praweena.am@gmail.com</t>
  </si>
  <si>
    <t>BP3-02</t>
  </si>
  <si>
    <t>นิรวรรณ ภาคย์พีรนันท์</t>
  </si>
  <si>
    <t>nirawanpak11@gmail.com</t>
  </si>
  <si>
    <t>BP3-01M</t>
  </si>
  <si>
    <t>วันอาสาฬห์ เกรียงวัฒนพงษ์</t>
  </si>
  <si>
    <t>yhingknot@gmail.com</t>
  </si>
  <si>
    <t>BP3-01</t>
  </si>
  <si>
    <t>BP3-04</t>
  </si>
  <si>
    <t>ภิญญดา ทรรทุรานนท์</t>
  </si>
  <si>
    <t>ladypani@live.com</t>
  </si>
  <si>
    <t>มยุรมาศ เก่งพันธุ์พานิช</t>
  </si>
  <si>
    <t>สรรพชัย ทิพยเศวต</t>
  </si>
  <si>
    <t>sanp046@gmail.com</t>
  </si>
  <si>
    <t>เมธัส อิ่มศักดิ์วาสนา</t>
  </si>
  <si>
    <t>รุจิณี สุวรรณวัฒนะ</t>
  </si>
  <si>
    <t>rujinee.s@gmail.com</t>
  </si>
  <si>
    <t>วสวัตติ์ สำเนียง</t>
  </si>
  <si>
    <t>wasawat.sn@gmail.com</t>
  </si>
  <si>
    <t>นีรลดา นากาจิมะ</t>
  </si>
  <si>
    <t>k.neillada@gmail.com</t>
  </si>
  <si>
    <t>ธีร์ จิตไมตรีเดชสกุล</t>
  </si>
  <si>
    <t>theethrv@gmail.com</t>
  </si>
  <si>
    <t>พัทธดนย์ แย้มแว่นแก้ว</t>
  </si>
  <si>
    <t>phattadonyam@gmail.com</t>
  </si>
  <si>
    <t>ภูวนาถ แจ้งแจ่มญาณ</t>
  </si>
  <si>
    <t>puvanart.ja@hotmail.com</t>
  </si>
  <si>
    <t>ดุษฎี จันทร์เจริญ</t>
  </si>
  <si>
    <t>dusadee.chancharoen@gmail.com</t>
  </si>
  <si>
    <t>กิติภพ ศรีปาน</t>
  </si>
  <si>
    <t>kitipop.srip@gmail.com</t>
  </si>
  <si>
    <t>ณัชชา รวีฤทธิ์</t>
  </si>
  <si>
    <t>natcha.raveerit@gmail.com</t>
  </si>
  <si>
    <t>วรรณชัย บุษราคัม</t>
  </si>
  <si>
    <t>busarwan@gmail.com</t>
  </si>
  <si>
    <t>ณภัทร เทียนบูชา</t>
  </si>
  <si>
    <t>theanbucha@gmail.com</t>
  </si>
  <si>
    <t>ฐาปนี จอมคำศรี</t>
  </si>
  <si>
    <t>aommy.work@hotmail.com</t>
  </si>
  <si>
    <t>วรวุฒิ  เวสารัชกิจ</t>
  </si>
  <si>
    <t>กรกนก ชุบคำ</t>
  </si>
  <si>
    <t>tharyp.65@gmail.com</t>
  </si>
  <si>
    <t>ศรัณยา เทียนถาวร</t>
  </si>
  <si>
    <t>sarunya.tien@gmail.com</t>
  </si>
  <si>
    <t>กรรภิรมย์ อร่ามวงศ์ไพบูลย์</t>
  </si>
  <si>
    <t>LAI LAI TUN</t>
  </si>
  <si>
    <t>ธันยพร พัววิลาศกุล</t>
  </si>
  <si>
    <t>thanya.kae@gmail.com</t>
  </si>
  <si>
    <t>กิรณา นิสยันต์</t>
  </si>
  <si>
    <t>k.nisayan@gmail.com</t>
  </si>
  <si>
    <t>ภัคภูวินทร์ อิทธิวรารัศมิ์</t>
  </si>
  <si>
    <t>koomp@yahoo.com</t>
  </si>
  <si>
    <t>รจวรรณ ธนกาญจน์</t>
  </si>
  <si>
    <t>promphan.b@googlemail.com</t>
  </si>
  <si>
    <t>มีพร ปรุงวนิชศิริ</t>
  </si>
  <si>
    <t>meeporn.p@gmail.com</t>
  </si>
  <si>
    <t>นันท์นภัส สหสิทธิวัฒน์</t>
  </si>
  <si>
    <t>ฉวีวรรณ โอภาสนุวงศ์</t>
  </si>
  <si>
    <t>kemachard@gmail.com</t>
  </si>
  <si>
    <t>อัจฉรา แซ่ซึง</t>
  </si>
  <si>
    <t>วสันต์ ส่งเจริญ</t>
  </si>
  <si>
    <t>kongwasan@gmail.com</t>
  </si>
  <si>
    <t>ประภัสส์ อัมไพรวรรณ</t>
  </si>
  <si>
    <t>u4502045@hotmail.com</t>
  </si>
  <si>
    <t>วรปรีย์ญา วิมลพันธุ์</t>
  </si>
  <si>
    <t>สุคนธ์ อิทธิอติชาติ</t>
  </si>
  <si>
    <t>sukhon5138@gmail.com</t>
  </si>
  <si>
    <t>วัฒนา เงินอุดมสุขชัย</t>
  </si>
  <si>
    <t>rcwhisper0@gmail.com</t>
  </si>
  <si>
    <t>ศิริวรรณ วรงค์ชยกุล</t>
  </si>
  <si>
    <t>siriwan_swv@yahoo.com</t>
  </si>
  <si>
    <t>วิชชา อิ่มอร่าม</t>
  </si>
  <si>
    <t>witchadpst@yahoo.com</t>
  </si>
  <si>
    <t>คณิต ริสุขุมาล</t>
  </si>
  <si>
    <t>kanit103@hotmail.com</t>
  </si>
  <si>
    <t>รัฐภูมิ บุนนาค</t>
  </si>
  <si>
    <t>ratapom555@gmail.com</t>
  </si>
  <si>
    <t>กาญจนา สิริภัทรวณิช</t>
  </si>
  <si>
    <t>sol_atelier@yahoo.com</t>
  </si>
  <si>
    <t>ชัยวัฒน์ สุคันโธ</t>
  </si>
  <si>
    <t>Saunion2037@hotmail.com</t>
  </si>
  <si>
    <t>วีรชัย จิรัฐการุณธ์</t>
  </si>
  <si>
    <t>ch.veerachai@gmail.com</t>
  </si>
  <si>
    <t>สุวรรณา รุ่งเรืองฤทธิ์</t>
  </si>
  <si>
    <t>suannaar@yahoo.com</t>
  </si>
  <si>
    <t>สรินทร์นาถ ลีนุตพงษ์ ผ่องเมฆินทร์</t>
  </si>
  <si>
    <t>sirinnaart@gmail.com</t>
  </si>
  <si>
    <t>รังษิยา ด่านธนาวัฒน์วงศ์</t>
  </si>
  <si>
    <t>bummini2323@gmail.com</t>
  </si>
  <si>
    <t>สุดจิตร เมืองเกษม</t>
  </si>
  <si>
    <t>จิดาภา พงศ์พฤกษา</t>
  </si>
  <si>
    <t>lltangkwar@gmail.com</t>
  </si>
  <si>
    <t>พิมสิริ สมเกษม</t>
  </si>
  <si>
    <t>paint.pimsiri@gmail.com</t>
  </si>
  <si>
    <t>ปาริชาต อวิรุทธ์วรกุล</t>
  </si>
  <si>
    <t>อรอินทุ์ จินตบัญญัติ</t>
  </si>
  <si>
    <t>orn.in.tu@gmail.com</t>
  </si>
  <si>
    <t>วิไลรัตน์  จิตตขจรเกียรติ</t>
  </si>
  <si>
    <t>ning_name@hotmail.com</t>
  </si>
  <si>
    <t>กรกมล เอี่ยมศิริ</t>
  </si>
  <si>
    <t>kornkamol.eamsiri@gmail.com</t>
  </si>
  <si>
    <t>จารุณี อัจจิมากร</t>
  </si>
  <si>
    <t>jarunee.lee@gmail.com</t>
  </si>
  <si>
    <t>ศิริพรรณ เกียรติกมลวงศ์</t>
  </si>
  <si>
    <t>juju-1252@hotmail.com</t>
  </si>
  <si>
    <t>อมลธีรา สุพรรณเวช</t>
  </si>
  <si>
    <t>amontheera@hotmail.com</t>
  </si>
  <si>
    <t>อิสรพงศ์ ดอกยอ</t>
  </si>
  <si>
    <t>issarapong.1204@gmail.com</t>
  </si>
  <si>
    <t>ศรัณภัสร์ เชื้อกิจตระกูล</t>
  </si>
  <si>
    <t>schuakittrakul@gmail.com</t>
  </si>
  <si>
    <t>ณธัฎศวัส สุนทรวิภาต</t>
  </si>
  <si>
    <t>bignatat@gmail.com</t>
  </si>
  <si>
    <t>สันติวัฒน์ ศิริบุญฤทธิ์</t>
  </si>
  <si>
    <t>s.siriboonrit@gmail.com</t>
  </si>
  <si>
    <t>สิงโต ศิริวิโรจน์</t>
  </si>
  <si>
    <t>singtosiri@gmail.com</t>
  </si>
  <si>
    <t>ชนากานต์ เจริญสุข</t>
  </si>
  <si>
    <t>view_ka_1@hotmail.com</t>
  </si>
  <si>
    <t>ภัทรพล เอี่ยมงามทรัพย์</t>
  </si>
  <si>
    <t>iam.pattarapol@gmail.com</t>
  </si>
  <si>
    <t>ปุรสิทธิ์ มาลากร</t>
  </si>
  <si>
    <t>purasit@gmail.com</t>
  </si>
  <si>
    <t>กุลธิดา ปละน่าน</t>
  </si>
  <si>
    <t>ทวีศักดิ์ ศรีคุรุวาฬ</t>
  </si>
  <si>
    <t>jaysak@hotmail.com</t>
  </si>
  <si>
    <t>นันทน์อธิป ลิ้มศิริเศรษฐกุล</t>
  </si>
  <si>
    <t>สุคม อุ่ยวิรัตน์</t>
  </si>
  <si>
    <t>sukhom@applyvision.co.th</t>
  </si>
  <si>
    <t>ชาตรี กลั่นวารินทร์</t>
  </si>
  <si>
    <t>วรพล อัศวเทศานนท์</t>
  </si>
  <si>
    <t>artosan_1@hotmail.com</t>
  </si>
  <si>
    <t>กิตติ เหลืองรัชพันธุ์</t>
  </si>
  <si>
    <t>amachisajima@hotmail.com</t>
  </si>
  <si>
    <t>สุรวุฒิ ธนพิพัฒน์</t>
  </si>
  <si>
    <t>ฐิติพงศ์ โกศลจันทรยนต์</t>
  </si>
  <si>
    <t>thitipong.ento@gmail.com</t>
  </si>
  <si>
    <t>พิมพ์นารา ชาญสิริรัตนกุล</t>
  </si>
  <si>
    <t>freeday_515@hotmail.com</t>
  </si>
  <si>
    <t>ธนกร อุดมวิทยาไกร</t>
  </si>
  <si>
    <t>thanakornudom@gmail.com</t>
  </si>
  <si>
    <t>วีรพงศ์ เตมัยสมิธิ</t>
  </si>
  <si>
    <t>xxball@gmail.com</t>
  </si>
  <si>
    <t>กฤษฎา มิ่งขวัญตา</t>
  </si>
  <si>
    <t>สุรชัย วรรณานิภายน</t>
  </si>
  <si>
    <t>ธนวัชร จีระตระกูล</t>
  </si>
  <si>
    <t>เจตนา เจียมพฤกษ์วัฒนา</t>
  </si>
  <si>
    <t>toekub@windowslive.com</t>
  </si>
  <si>
    <t>พัศฐิตอร อิทธิเบญจพงศ์</t>
  </si>
  <si>
    <t>psub2000@yahoo.com</t>
  </si>
  <si>
    <t>วิกรม ราชวัตร์</t>
  </si>
  <si>
    <t>wigromr@gmail.com</t>
  </si>
  <si>
    <t>พงศ์ศิริ ภูรินธนโชติ</t>
  </si>
  <si>
    <t>ppoorint@gmail.com</t>
  </si>
  <si>
    <t>อรรถพล ภมรพล</t>
  </si>
  <si>
    <t>auttapol.pam@gmail.com</t>
  </si>
  <si>
    <t>กิรณา ศรีฟ้า</t>
  </si>
  <si>
    <t>kirana.hilkira.lohan@gmail.com</t>
  </si>
  <si>
    <t>BP3-03</t>
  </si>
  <si>
    <t>ธีรนันท์ ทันตสุวรรณ</t>
  </si>
  <si>
    <t>ter_tiny@yahoo.com</t>
  </si>
  <si>
    <t>รังสิยา ลภนโชติ</t>
  </si>
  <si>
    <t>จิตติมา เปล่งรัตน์</t>
  </si>
  <si>
    <t>J.plengrat@gmail.com</t>
  </si>
  <si>
    <t>เสาวภา บวรวาณิชย์</t>
  </si>
  <si>
    <t>saowapha_w@yahoo.co.th</t>
  </si>
  <si>
    <t>อัญชิสา ทรายแก้ว</t>
  </si>
  <si>
    <t>anchiii.p@gmail.com</t>
  </si>
  <si>
    <t>คิโช บาราชาร์ยา</t>
  </si>
  <si>
    <t>kishoj@gmail.com</t>
  </si>
  <si>
    <t>โชติอนันต์ กิตติรวีโชติ</t>
  </si>
  <si>
    <t>ปรมะ วิไลลักษณ์ตระกูล</t>
  </si>
  <si>
    <t>patwk67@gmail.com</t>
  </si>
  <si>
    <t>ภัทร์ปราโมทย์ แช่มโกศล</t>
  </si>
  <si>
    <t>patrapramot@yahoo.com</t>
  </si>
  <si>
    <t>วิไลรัตน์ วิษณุโยธิน</t>
  </si>
  <si>
    <t>อรุณี สุขโกกี</t>
  </si>
  <si>
    <t>supalerg@gmail.com</t>
  </si>
  <si>
    <t>พัณณ์พิมล บุญอินทร์</t>
  </si>
  <si>
    <t>constancywork@gmail.com</t>
  </si>
  <si>
    <t>อรนุช กิจวรเมธา</t>
  </si>
  <si>
    <t>k.oranuch@hotmail.com</t>
  </si>
  <si>
    <t>ธรณ์ หิรัญญะวณิชย์</t>
  </si>
  <si>
    <t>wendylocks.pp@gmail.com</t>
  </si>
  <si>
    <t>ฤดีกร อื้อเศรษฐศักดิ์</t>
  </si>
  <si>
    <t>rudeekorn@hotmail.com</t>
  </si>
  <si>
    <t>รุ้งเงิน กิตติรวีโชติ</t>
  </si>
  <si>
    <t>D-BP1-04</t>
  </si>
  <si>
    <t>บุษบา ชูวงษ์</t>
  </si>
  <si>
    <t>bchuwong@yahoo.com</t>
  </si>
  <si>
    <t>ภูริณัฐ มะโนมงคลกุล</t>
  </si>
  <si>
    <t>poorinutmost@gmail.com</t>
  </si>
  <si>
    <t>กานติ์พิชญะ เพชรพงศ์ไพโรจน์</t>
  </si>
  <si>
    <t>sai.zuza@gmail.com</t>
  </si>
  <si>
    <t>ปาริชาติ ศิริสมถะ</t>
  </si>
  <si>
    <t>wawderful@hotmail.com</t>
  </si>
  <si>
    <t>นพคุณ เลิศชยดล</t>
  </si>
  <si>
    <t>photodream001@yahoo.com</t>
  </si>
  <si>
    <t>จิณห์จุฑา โตทัพ</t>
  </si>
  <si>
    <t>jtothup@gmail.com</t>
  </si>
  <si>
    <t>จุฑาทิพ ลาภสุมน</t>
  </si>
  <si>
    <t>larpkh@gmail.com</t>
  </si>
  <si>
    <t>เมธิณี กองแก้ว</t>
  </si>
  <si>
    <t>maythinee.kk@gmail.com</t>
  </si>
  <si>
    <t>วาลี อัครอธิมาตร</t>
  </si>
  <si>
    <t>moolee.w@gmail.com</t>
  </si>
  <si>
    <t>วีรภัทร หงศ์พันธ์กุล</t>
  </si>
  <si>
    <t>neungwh@gmail.com</t>
  </si>
  <si>
    <t>ภารวี โภคาวัฒนานุรักษ์</t>
  </si>
  <si>
    <t>tontangparavee@gmail.com</t>
  </si>
  <si>
    <t>ประภาศรี เดชครุฑ</t>
  </si>
  <si>
    <t>pang971@hotmail.com</t>
  </si>
  <si>
    <t>อนุกูล บูรณประพฤกษ์</t>
  </si>
  <si>
    <t>anugoonburana@gmail.com</t>
  </si>
  <si>
    <t>ณัฐพร วงศ์สกุลเกษม</t>
  </si>
  <si>
    <t>newpang1@hotmail.com</t>
  </si>
  <si>
    <t>สุจินันท์ คล้ายถม</t>
  </si>
  <si>
    <t>sujinan.aor@gmail.com</t>
  </si>
  <si>
    <t>พิรชา ตั้งตรงไพโรจน์</t>
  </si>
  <si>
    <t>mewa237@gmail.com</t>
  </si>
  <si>
    <t>ณิชาภา ธีรกุลกานนท์</t>
  </si>
  <si>
    <t>nichapa.tkkn@gmail.com</t>
  </si>
  <si>
    <t>ธนกร ภาแสงเทียน</t>
  </si>
  <si>
    <t>thanakornatwork@gmail.com</t>
  </si>
  <si>
    <t>สุกัญญา รอบจังหวัด</t>
  </si>
  <si>
    <t>yarnapat@gmail.com</t>
  </si>
  <si>
    <t>ฉัตรชัย เสกสรรค์วิริยะ</t>
  </si>
  <si>
    <t>ynotkg3@hotmail.com</t>
  </si>
  <si>
    <t>ชฎิล ตู้จินดา</t>
  </si>
  <si>
    <t>เอกวิทย์ ออกเวหา</t>
  </si>
  <si>
    <t>eorkweha@gmail.com</t>
  </si>
  <si>
    <t>นพวรรณ ตันศิริมาศ</t>
  </si>
  <si>
    <t>noppawan9118@gmail.com</t>
  </si>
  <si>
    <t>เสาวนีย์ โลหะสาร</t>
  </si>
  <si>
    <t>saowaneel8455@gmail.com</t>
  </si>
  <si>
    <t>รัชริน คงคะสุวรรณ</t>
  </si>
  <si>
    <t>siratcharin@gmail.com</t>
  </si>
  <si>
    <t>นิวยา จารุจินดา</t>
  </si>
  <si>
    <t>beamniwaya@gmail.com</t>
  </si>
  <si>
    <t>ชลาธร ชุมประเสริฐ</t>
  </si>
  <si>
    <t>chalac@hotmail.com</t>
  </si>
  <si>
    <t>กวีโชค เลิศวัชรา</t>
  </si>
  <si>
    <t>kaveechok@gmail.com</t>
  </si>
  <si>
    <t>อรวรรยา แท่นวิทยานนท์</t>
  </si>
  <si>
    <t>onwanyat@gmail.com</t>
  </si>
  <si>
    <t>วัชรพล เทพา</t>
  </si>
  <si>
    <t>ยุทธศิลป์ แสงจันทร์</t>
  </si>
  <si>
    <t>กมลพร แซ่เล้า</t>
  </si>
  <si>
    <t>Apiwat.Sophondet@gmail.com</t>
  </si>
  <si>
    <t>กิตติพศ เกียรติพัฒนาชัย</t>
  </si>
  <si>
    <t>mikey.si124@gmail.com</t>
  </si>
  <si>
    <t>พิจิตรี เลิศลักษณาพร</t>
  </si>
  <si>
    <t>eternal_kjm1412@hotmail.com</t>
  </si>
  <si>
    <t>นภาพรรณ เชาว์วัฒนกุล</t>
  </si>
  <si>
    <t>napapan_c@hotmail.com</t>
  </si>
  <si>
    <t>ศิรินทรา อมรศุภรัตน์</t>
  </si>
  <si>
    <t>210patchara@gmail.com</t>
  </si>
  <si>
    <t>ธนิษฐา คำศรี</t>
  </si>
  <si>
    <t>thegade4@gmail.com</t>
  </si>
  <si>
    <t>กวิตา ราวัล</t>
  </si>
  <si>
    <t>kawitarawal@gmail.com</t>
  </si>
  <si>
    <t>พิบูรณ์ วงศ์สายสุวรรณ</t>
  </si>
  <si>
    <t>pwongsaisuwon@gmail.com</t>
  </si>
  <si>
    <t>ธีรวิสิฐ จันวรนนท์</t>
  </si>
  <si>
    <t>thirawisit.j@gmail.com</t>
  </si>
  <si>
    <t>วทัญญู คัมภีรปกรณ์</t>
  </si>
  <si>
    <t>toon3mt@yahoo.com.sg</t>
  </si>
  <si>
    <t>โสมวรรณ ศรีสวัสดิ์</t>
  </si>
  <si>
    <t>ann@in-mktg.com</t>
  </si>
  <si>
    <t>อนินทยา สุนสะธรรม</t>
  </si>
  <si>
    <t>aninthaya01@yahoo.com</t>
  </si>
  <si>
    <t>เฉลิมชัย ประเสริฐวุฒิ</t>
  </si>
  <si>
    <t>ทิพยสุดา สุวรรณะชฎ</t>
  </si>
  <si>
    <t>thipayasuda@gmail.com</t>
  </si>
  <si>
    <t>ธนัชญา กาบุญก้ำ</t>
  </si>
  <si>
    <t>kaewthanatchaya@gmail.com</t>
  </si>
  <si>
    <t>นันทิชา พงศ์เจตน์พงศ์</t>
  </si>
  <si>
    <t>พัสวัลภ์ ขุนเพชร</t>
  </si>
  <si>
    <t>tune.kp@gmail.com</t>
  </si>
  <si>
    <t>มงคล เอี่ยมสะอาด</t>
  </si>
  <si>
    <t>ปรินทร์ สุวรรณโชติ</t>
  </si>
  <si>
    <t>p.parin338@gmail.com</t>
  </si>
  <si>
    <t>เศรษฐกิจ ศรัทธานุศาสตร์</t>
  </si>
  <si>
    <t>kendo393@gmail.com</t>
  </si>
  <si>
    <t>ภูริวัชร์ มาลากร</t>
  </si>
  <si>
    <t>phuriwat.pp@hotmail.com</t>
  </si>
  <si>
    <t>อนงค์ ลีละเศรษฐกุล</t>
  </si>
  <si>
    <t>anong.lee84@gmail.com</t>
  </si>
  <si>
    <t>ธีรณพ เสริมเสนาบุญ</t>
  </si>
  <si>
    <t>sermsenaboon.teeranop@gmail.com</t>
  </si>
  <si>
    <t>เสาวลักษณ์ พันธ์เรืองวงศ์</t>
  </si>
  <si>
    <t>oon_kung17@hotmail.com</t>
  </si>
  <si>
    <t>วรัญญา เนาถาวร</t>
  </si>
  <si>
    <t>ปวีณรัตน์ เธียรฐิติวุฒิ</t>
  </si>
  <si>
    <t>shibata5.530@gmail.com</t>
  </si>
  <si>
    <t>ณัฐกิตติ์ กาญจนอุดมสุข</t>
  </si>
  <si>
    <t>nutthakit.kan@gmail.com</t>
  </si>
  <si>
    <t>รินรดา เอื้อเศรษฐพันธ์</t>
  </si>
  <si>
    <t>ppowrinrada@gmail.com</t>
  </si>
  <si>
    <t>สหรัชช์ แป้นสุข</t>
  </si>
  <si>
    <t>ps.saharach@hotmail.com</t>
  </si>
  <si>
    <t>จงจิต บุญอินทร์</t>
  </si>
  <si>
    <t>สุธาวัลย์  ณ สงขลา</t>
  </si>
  <si>
    <t>Snsrx2016@gmail.com</t>
  </si>
  <si>
    <t>สุริยา เทียนพาลี</t>
  </si>
  <si>
    <t>aunthianpalee@gmail.com</t>
  </si>
  <si>
    <t>จันทร์นภา โชติวานิช</t>
  </si>
  <si>
    <t>channapa.cho@gmail.com</t>
  </si>
  <si>
    <t>สมภพ ลำใย</t>
  </si>
  <si>
    <t>taesocool23@gmail.com</t>
  </si>
  <si>
    <t>ธัญยธรณ์ สวัสดิ์รัตน์</t>
  </si>
  <si>
    <t>thanyaatorn@gmail.com</t>
  </si>
  <si>
    <t>ปิยะนารถ เอกวรพจน์</t>
  </si>
  <si>
    <t>piyanarte@yahoo.com</t>
  </si>
  <si>
    <t>สิรภพ รุ่งนภาเวทย์</t>
  </si>
  <si>
    <t>วรัญญู เนาว์พงษ์ไทย</t>
  </si>
  <si>
    <t>gamikaze@gmail.com</t>
  </si>
  <si>
    <t>จิณณ์นิภา ดีทองหลาง</t>
  </si>
  <si>
    <t>djinnipa@gmail.com</t>
  </si>
  <si>
    <t>อังคณา สุขประเสริฐ</t>
  </si>
  <si>
    <t>angsukprasert@hotmail.com</t>
  </si>
  <si>
    <t>ณภัทร เสริมสุขสัน</t>
  </si>
  <si>
    <t>horton.kgi@gmail.com</t>
  </si>
  <si>
    <t>ศรัญญา โกมารกุล ณ นคร</t>
  </si>
  <si>
    <t>sarunya.koma@gmail.com</t>
  </si>
  <si>
    <t>ศศิธร สงวนรัตน์</t>
  </si>
  <si>
    <t>mookkldr@gmail.com</t>
  </si>
  <si>
    <t>นัทธอร ทองน้ำเพ็ญ</t>
  </si>
  <si>
    <t>คงกฤช อมรศุภรัตน์</t>
  </si>
  <si>
    <t>ezshipny@gmail.com</t>
  </si>
  <si>
    <t>ลินดาภัสส์ ผลอวยพร</t>
  </si>
  <si>
    <t>kamonrak.pho@gmail.com</t>
  </si>
  <si>
    <t>ณัฐวัฒน์ ลำธารสวรรค์</t>
  </si>
  <si>
    <t>qew.nattawat@hotmail.com</t>
  </si>
  <si>
    <t>PYAE SAW OO</t>
  </si>
  <si>
    <t>ericsaww@gmail.com</t>
  </si>
  <si>
    <t>Aung Bone Myat</t>
  </si>
  <si>
    <t>devilboy.479@gmil.com</t>
  </si>
  <si>
    <t>ปวีณ์กร ชนะรุ่งเรือง</t>
  </si>
  <si>
    <t>paweekorn2540@gmail.com</t>
  </si>
  <si>
    <t>พงศ์ปณต เกียรติทับทิว</t>
  </si>
  <si>
    <t>ทวีชัย ศรีวิบูลย์</t>
  </si>
  <si>
    <t>pookkamao@hotmail.com</t>
  </si>
  <si>
    <t>วาสนา การรุ่งเจริญ</t>
  </si>
  <si>
    <t>iamingland@gmail.com</t>
  </si>
  <si>
    <t>กตัญญ์ วัฒนวิบูลย์</t>
  </si>
  <si>
    <t>katanpp@hotmail.com</t>
  </si>
  <si>
    <t>วสวัตติ์ อัครดิษฐวัฒน์</t>
  </si>
  <si>
    <t>ธีรสิทธิ์ อัศวทองกุล</t>
  </si>
  <si>
    <t>teerasit@gmail.com</t>
  </si>
  <si>
    <t>ธีรัช อิทธาถิรุธ</t>
  </si>
  <si>
    <t>teerach.ittatirut@gmail.com</t>
  </si>
  <si>
    <t>กิตติพงศ์ มะลิเลื้อย</t>
  </si>
  <si>
    <t>mrkittipong.m@gmail.com</t>
  </si>
  <si>
    <t>หทัยภัทร ถนอมวงศ์</t>
  </si>
  <si>
    <t>hathaipat.patt@gmail.com</t>
  </si>
  <si>
    <t>พนมพร ตรีสุโกศล</t>
  </si>
  <si>
    <t>p_tresukosol@yahoo.com</t>
  </si>
  <si>
    <t>อนุชา ก้องมณีรัตน์</t>
  </si>
  <si>
    <t>akongar@gmail.com</t>
  </si>
  <si>
    <t>กฤตพร อินปิน</t>
  </si>
  <si>
    <t>krittaporninpin@gmail.com</t>
  </si>
  <si>
    <t>ภาณุทัศน์ ปิยะนันทสมดี</t>
  </si>
  <si>
    <t>p.panutas@gmail.com</t>
  </si>
  <si>
    <t>สิริคุณ ตรีเทพประติมา</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</si>
</sst>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0.0"/>
    <numFmt numFmtId="165" formatCode="d/m/yyyy"/>
    <numFmt numFmtId="166" formatCode="#,##0.00;(#,##0.00)"/>
    <numFmt numFmtId="167" formatCode="yyyy-m"/>
    <numFmt numFmtId="168" formatCode="[$฿-41E]#,##0.00"/>
    <numFmt numFmtId="169" formatCode="yyyy-mm-dd"/>
    <numFmt numFmtId="170" formatCode="yyyy-mm"/>
    <numFmt numFmtId="171" formatCode="dd/mm/yy"/>
    <numFmt numFmtId="172" formatCode="dd/mm/yyyy"/>
    <numFmt numFmtId="173" formatCode="d/M/yyyy"/>
    <numFmt numFmtId="174" formatCode="m/d/yyyy h:mm:ss"/>
    <numFmt numFmtId="175" formatCode="dd-mm-yyyy"/>
    <numFmt numFmtId="176" formatCode="d/m/yy"/>
    <numFmt numFmtId="177" formatCode="d-m-yyyy"/>
  </numFmts>
  <fonts count="148">
    <font>
      <sz val="10.0"/>
      <color rgb="FF000000"/>
      <name val="Arial"/>
      <scheme val="minor"/>
    </font>
    <font>
      <color theme="1"/>
      <name val="Roboto"/>
    </font>
    <font>
      <color rgb="FF0000FF"/>
      <name val="Roboto"/>
    </font>
    <font>
      <color rgb="FFFF0000"/>
      <name val="Roboto"/>
    </font>
    <font>
      <color theme="7"/>
      <name val="Roboto"/>
    </font>
    <font>
      <color rgb="FF34A853"/>
      <name val="Roboto"/>
    </font>
    <font>
      <color rgb="FFFF00FF"/>
      <name val="Roboto"/>
    </font>
    <font>
      <sz val="9.0"/>
      <color rgb="FFFF00FF"/>
      <name val="Roboto"/>
    </font>
    <font>
      <color rgb="FFFF00FF"/>
      <name val="Arial"/>
      <scheme val="minor"/>
    </font>
    <font>
      <color rgb="FF000000"/>
      <name val="Roboto"/>
    </font>
    <font>
      <b/>
      <sz val="10.0"/>
      <color theme="1"/>
      <name val="Roboto"/>
    </font>
    <font>
      <sz val="10.0"/>
      <color theme="1"/>
      <name val="Roboto"/>
    </font>
    <font>
      <sz val="10.0"/>
      <color rgb="FFFFFFFF"/>
      <name val="Roboto"/>
    </font>
    <font>
      <sz val="10.0"/>
      <color rgb="FF000000"/>
      <name val="Roboto"/>
    </font>
    <font>
      <sz val="10.0"/>
      <color theme="1"/>
      <name val="Arial"/>
      <scheme val="minor"/>
    </font>
    <font>
      <b/>
      <color theme="1"/>
      <name val="Roboto"/>
    </font>
    <font>
      <color theme="1"/>
      <name val="Arial"/>
    </font>
    <font>
      <sz val="10.0"/>
      <color rgb="FF999999"/>
      <name val="Roboto"/>
    </font>
    <font>
      <color rgb="FF1F1F1F"/>
      <name val="&quot;Google Sans Text&quot;"/>
    </font>
    <font>
      <color theme="1"/>
      <name val="Arial"/>
      <scheme val="minor"/>
    </font>
    <font>
      <b/>
      <color rgb="FF1F1F1F"/>
      <name val="&quot;Google Sans Text&quot;"/>
    </font>
    <font>
      <color rgb="FFFFFFFF"/>
      <name val="Roboto"/>
    </font>
    <font>
      <b/>
      <sz val="10.0"/>
      <color rgb="FFFFFFFF"/>
      <name val="Roboto"/>
    </font>
    <font>
      <sz val="34.0"/>
      <color rgb="FF000000"/>
      <name val="Roboto"/>
    </font>
    <font>
      <u/>
      <sz val="10.0"/>
      <color rgb="FF0000FF"/>
      <name val="Roboto"/>
    </font>
    <font>
      <b/>
      <sz val="20.0"/>
      <color theme="1"/>
      <name val="Roboto"/>
    </font>
    <font>
      <b/>
      <sz val="19.0"/>
      <color theme="1"/>
      <name val="Roboto"/>
    </font>
    <font>
      <b/>
      <sz val="11.0"/>
      <color theme="1"/>
      <name val="Roboto"/>
    </font>
    <font>
      <sz val="10.0"/>
      <color rgb="FF000000"/>
      <name val="Arial"/>
    </font>
    <font>
      <sz val="16.0"/>
      <color theme="1"/>
      <name val="Cordia New"/>
    </font>
    <font>
      <sz val="14.0"/>
      <color theme="1"/>
      <name val="Calibri"/>
    </font>
    <font>
      <sz val="10.0"/>
      <color theme="1"/>
      <name val="Arial"/>
    </font>
    <font>
      <sz val="16.0"/>
      <color rgb="FF000000"/>
      <name val="Cordia New"/>
    </font>
    <font>
      <u/>
      <sz val="10.0"/>
      <color rgb="FF0000FF"/>
      <name val="Roboto"/>
    </font>
    <font>
      <b/>
      <sz val="13.0"/>
      <color rgb="FF0000FF"/>
      <name val="Roboto"/>
    </font>
    <font>
      <b/>
      <sz val="13.0"/>
      <color rgb="FFCC0000"/>
      <name val="Roboto"/>
    </font>
    <font>
      <b/>
      <sz val="12.0"/>
      <color theme="1"/>
      <name val="Arial"/>
      <scheme val="minor"/>
    </font>
    <font>
      <b/>
      <sz val="11.0"/>
      <color theme="1"/>
      <name val="Arial"/>
      <scheme val="minor"/>
    </font>
    <font>
      <b/>
      <color rgb="FF000000"/>
      <name val="Arial"/>
      <scheme val="minor"/>
    </font>
    <font/>
    <font>
      <b/>
      <sz val="9.0"/>
      <color theme="1"/>
      <name val="Arial"/>
      <scheme val="minor"/>
    </font>
    <font>
      <b/>
      <sz val="9.0"/>
      <color rgb="FFFF0000"/>
      <name val="Arial"/>
      <scheme val="minor"/>
    </font>
    <font>
      <b/>
      <color theme="1"/>
      <name val="Arial"/>
      <scheme val="minor"/>
    </font>
    <font>
      <b/>
      <sz val="18.0"/>
      <color rgb="FFFFFFFF"/>
      <name val="Arial"/>
      <scheme val="minor"/>
    </font>
    <font>
      <b/>
      <sz val="13.0"/>
      <color rgb="FF0000FF"/>
      <name val="Arial"/>
    </font>
    <font>
      <b/>
      <sz val="13.0"/>
      <color rgb="FFFF0000"/>
      <name val="Arial"/>
    </font>
    <font>
      <sz val="9.0"/>
      <color theme="1"/>
      <name val="Arial"/>
      <scheme val="minor"/>
    </font>
    <font>
      <b/>
      <sz val="13.0"/>
      <color theme="7"/>
      <name val="Arial"/>
    </font>
    <font>
      <b/>
      <color theme="1"/>
      <name val="Arial"/>
    </font>
    <font>
      <b/>
      <sz val="10.0"/>
      <color rgb="FF000000"/>
      <name val="Roboto"/>
    </font>
    <font>
      <sz val="14.0"/>
      <color theme="1"/>
      <name val="Browallia New"/>
    </font>
    <font>
      <sz val="15.0"/>
      <color theme="1"/>
      <name val="Browallia New"/>
    </font>
    <font>
      <b/>
      <color rgb="FFFF0000"/>
      <name val="Arial"/>
    </font>
    <font>
      <sz val="11.0"/>
      <color theme="1"/>
      <name val="Arial"/>
      <scheme val="minor"/>
    </font>
    <font>
      <sz val="16.0"/>
      <color theme="1"/>
      <name val="Browallia New"/>
    </font>
    <font>
      <b/>
      <sz val="10.0"/>
      <color rgb="FFFF0000"/>
      <name val="Roboto"/>
    </font>
    <font>
      <b/>
      <sz val="10.0"/>
      <color rgb="FF000000"/>
      <name val="Arial"/>
    </font>
    <font>
      <sz val="10.0"/>
      <color rgb="FF434343"/>
      <name val="Roboto"/>
    </font>
    <font>
      <b/>
      <sz val="9.0"/>
      <color rgb="FF0000FF"/>
      <name val="Arial"/>
      <scheme val="minor"/>
    </font>
    <font>
      <sz val="9.0"/>
      <color rgb="FFFF0000"/>
      <name val="Arial"/>
      <scheme val="minor"/>
    </font>
    <font>
      <b/>
      <sz val="9.0"/>
      <color rgb="FF000000"/>
      <name val="Arial"/>
      <scheme val="minor"/>
    </font>
    <font>
      <b/>
      <sz val="14.0"/>
      <color rgb="FF0000FF"/>
      <name val="Arial"/>
    </font>
    <font>
      <b/>
      <sz val="10.0"/>
      <color theme="1"/>
      <name val="Arial"/>
    </font>
    <font>
      <b/>
      <sz val="10.0"/>
      <color theme="1"/>
      <name val="Arial"/>
      <scheme val="minor"/>
    </font>
    <font>
      <b/>
      <sz val="13.0"/>
      <color rgb="FF6AA84F"/>
      <name val="Arial"/>
    </font>
    <font>
      <b/>
      <sz val="12.0"/>
      <color theme="1"/>
      <name val="Calibri"/>
    </font>
    <font>
      <b/>
      <sz val="11.0"/>
      <color theme="1"/>
      <name val="Arial"/>
    </font>
    <font>
      <b/>
      <sz val="12.0"/>
      <color rgb="FF000000"/>
      <name val="Calibri"/>
    </font>
    <font>
      <b/>
      <sz val="12.0"/>
      <color rgb="FFFF0000"/>
      <name val="Arial"/>
    </font>
    <font>
      <color rgb="FFFF0000"/>
      <name val="Arial"/>
    </font>
    <font>
      <b/>
      <sz val="12.0"/>
      <color theme="1"/>
      <name val="Arial"/>
    </font>
    <font>
      <b/>
      <sz val="14.0"/>
      <color theme="1"/>
      <name val="Calibri"/>
    </font>
    <font>
      <sz val="11.0"/>
      <color theme="1"/>
      <name val="Arial"/>
    </font>
    <font>
      <color rgb="FF434343"/>
      <name val="Roboto"/>
    </font>
    <font>
      <b/>
      <sz val="16.0"/>
      <color theme="1"/>
      <name val="Roboto"/>
    </font>
    <font>
      <b/>
      <sz val="9.0"/>
      <color theme="1"/>
      <name val="Roboto"/>
    </font>
    <font>
      <sz val="9.0"/>
      <color theme="1"/>
      <name val="Roboto"/>
    </font>
    <font>
      <sz val="9.0"/>
      <color rgb="FF000000"/>
      <name val="Roboto"/>
    </font>
    <font>
      <sz val="11.0"/>
      <color rgb="FF000000"/>
      <name val="Calibri"/>
    </font>
    <font>
      <sz val="9.0"/>
      <color rgb="FF000000"/>
      <name val="Calibri"/>
    </font>
    <font>
      <sz val="11.0"/>
      <color theme="1"/>
      <name val="Calibri"/>
    </font>
    <font>
      <sz val="11.0"/>
      <color rgb="FF0000FF"/>
      <name val="Calibri"/>
    </font>
    <font>
      <sz val="10.0"/>
      <color rgb="FF0000FF"/>
      <name val="Roboto"/>
    </font>
    <font>
      <sz val="9.0"/>
      <color theme="1"/>
      <name val="Arial"/>
    </font>
    <font>
      <b/>
      <sz val="11.0"/>
      <color rgb="FF0000FF"/>
      <name val="Calibri"/>
    </font>
    <font>
      <b/>
      <sz val="8.0"/>
      <color rgb="FF6E6E6E"/>
      <name val="&quot;DM Sans&quot;"/>
    </font>
    <font>
      <sz val="9.0"/>
      <color rgb="FF1A1A1A"/>
      <name val="&quot;DM Sans&quot;"/>
    </font>
    <font>
      <b/>
      <sz val="9.0"/>
      <color rgb="FF6E6E6E"/>
      <name val="&quot;DM Sans&quot;"/>
    </font>
    <font>
      <sz val="11.0"/>
      <color theme="1"/>
      <name val="Roboto"/>
    </font>
    <font>
      <sz val="11.0"/>
      <color rgb="FF000000"/>
      <name val="Roboto"/>
    </font>
    <font>
      <b/>
      <sz val="9.0"/>
      <color rgb="FFCC0000"/>
      <name val="Roboto"/>
    </font>
    <font>
      <b/>
      <sz val="9.0"/>
      <color rgb="FFFF0000"/>
      <name val="Roboto"/>
    </font>
    <font>
      <b/>
      <sz val="9.0"/>
      <color rgb="FF000000"/>
      <name val="Roboto"/>
    </font>
    <font>
      <sz val="8.0"/>
      <color theme="1"/>
      <name val="Tahoma"/>
    </font>
    <font>
      <sz val="9.0"/>
      <color rgb="FF000000"/>
      <name val="Tahoma"/>
    </font>
    <font>
      <sz val="8.0"/>
      <color rgb="FF000000"/>
      <name val="Tahoma"/>
    </font>
    <font>
      <b/>
      <sz val="10.0"/>
      <color rgb="FF666666"/>
      <name val="Roboto"/>
    </font>
    <font>
      <b/>
      <sz val="10.0"/>
      <color rgb="FFFF0000"/>
      <name val="Arial"/>
    </font>
    <font>
      <b/>
      <sz val="10.0"/>
      <color rgb="FFFF9900"/>
      <name val="Roboto"/>
    </font>
    <font>
      <b/>
      <sz val="10.0"/>
      <color rgb="FF0000FF"/>
      <name val="Roboto"/>
    </font>
    <font>
      <b/>
      <sz val="10.0"/>
      <color theme="8"/>
      <name val="Roboto"/>
    </font>
    <font>
      <sz val="14.0"/>
      <color theme="1"/>
      <name val="Roboto"/>
    </font>
    <font>
      <b/>
      <sz val="10.0"/>
      <color rgb="FF38761D"/>
      <name val="Roboto"/>
    </font>
    <font>
      <b/>
      <sz val="10.0"/>
      <color rgb="FF6AA84F"/>
      <name val="Roboto"/>
    </font>
    <font>
      <sz val="9.0"/>
      <color theme="1"/>
      <name val="Calibri"/>
    </font>
    <font>
      <sz val="10.0"/>
      <color theme="1"/>
      <name val="Calibri"/>
    </font>
    <font>
      <color theme="1"/>
      <name val="Calibri"/>
    </font>
    <font>
      <color theme="6"/>
      <name val="Arial"/>
    </font>
    <font>
      <color rgb="FFEA4335"/>
      <name val="Arial"/>
    </font>
    <font>
      <sz val="9.0"/>
      <color theme="6"/>
      <name val="Arial"/>
    </font>
    <font>
      <color rgb="FF000000"/>
      <name val="Arial"/>
    </font>
    <font>
      <color rgb="FF11734B"/>
      <name val="Roboto"/>
    </font>
    <font>
      <color rgb="FF434343"/>
      <name val="Arial"/>
    </font>
    <font>
      <sz val="11.0"/>
      <color rgb="FF434343"/>
      <name val="Calibri"/>
    </font>
    <font>
      <color rgb="FF473821"/>
      <name val="Roboto"/>
    </font>
    <font>
      <sz val="10.0"/>
      <color rgb="FF434343"/>
      <name val="Calibri"/>
    </font>
    <font>
      <sz val="10.0"/>
      <color rgb="FF434343"/>
      <name val="Arial"/>
    </font>
    <font>
      <sz val="10.0"/>
      <color rgb="FFEA4335"/>
      <name val="Roboto"/>
    </font>
    <font>
      <sz val="10.0"/>
      <color theme="5"/>
      <name val="Roboto"/>
    </font>
    <font>
      <sz val="10.0"/>
      <color rgb="FF000000"/>
      <name val="Calibri"/>
    </font>
    <font>
      <sz val="9.0"/>
      <color rgb="FF434343"/>
      <name val="Arial"/>
    </font>
    <font>
      <color rgb="FF34A853"/>
      <name val="Arial"/>
    </font>
    <font>
      <b/>
      <sz val="13.0"/>
      <color rgb="FFFFD966"/>
      <name val="Arial"/>
    </font>
    <font>
      <i/>
      <color rgb="FF595959"/>
      <name val="Arial"/>
    </font>
    <font>
      <b/>
      <color rgb="FFFFFFFF"/>
      <name val="Arial"/>
    </font>
    <font>
      <b/>
      <sz val="11.0"/>
      <color rgb="FFFFFFFF"/>
      <name val="Arial"/>
    </font>
    <font>
      <b/>
      <sz val="13.0"/>
      <color theme="1"/>
      <name val="Arial"/>
    </font>
    <font>
      <b/>
      <color rgb="FF000000"/>
      <name val="Arial"/>
    </font>
    <font>
      <b/>
      <sz val="14.0"/>
      <color rgb="FFFFFFFF"/>
      <name val="Arial"/>
    </font>
    <font>
      <color rgb="FF1F3864"/>
      <name val="Arial"/>
    </font>
    <font>
      <sz val="9.0"/>
      <color rgb="FFFF0000"/>
      <name val="Arial"/>
    </font>
    <font>
      <sz val="9.0"/>
      <color rgb="FF000000"/>
      <name val="Arial"/>
    </font>
    <font>
      <b/>
      <sz val="12.0"/>
      <color rgb="FFFFFFFF"/>
      <name val="Arial"/>
    </font>
    <font>
      <sz val="9.0"/>
      <color rgb="FFA32D2D"/>
      <name val="Arial"/>
    </font>
    <font>
      <b/>
      <sz val="9.0"/>
      <color rgb="FFFFFFFF"/>
      <name val="Arial"/>
    </font>
    <font>
      <color rgb="FFFFFFFF"/>
      <name val="Arial"/>
      <scheme val="minor"/>
    </font>
    <font>
      <sz val="9.0"/>
      <color rgb="FF2C2C2A"/>
      <name val="Arial"/>
    </font>
    <font>
      <b/>
      <sz val="9.0"/>
      <color rgb="FF2C2C2A"/>
      <name val="Arial"/>
    </font>
    <font>
      <b/>
      <sz val="9.0"/>
      <color rgb="FFA32D2D"/>
      <name val="Arial"/>
    </font>
    <font>
      <sz val="9.0"/>
      <color rgb="FF185FA5"/>
      <name val="Arial"/>
    </font>
    <font>
      <b/>
      <sz val="9.0"/>
      <color rgb="FF185FA5"/>
      <name val="Arial"/>
    </font>
    <font>
      <sz val="9.0"/>
      <color rgb="FFBA7517"/>
      <name val="Arial"/>
    </font>
    <font>
      <b/>
      <sz val="9.0"/>
      <color rgb="FFBA7517"/>
      <name val="Arial"/>
    </font>
    <font>
      <sz val="9.0"/>
      <color rgb="FF0F6E56"/>
      <name val="Arial"/>
    </font>
    <font>
      <b/>
      <sz val="9.0"/>
      <color rgb="FF0F6E56"/>
      <name val="Arial"/>
    </font>
    <font>
      <b/>
      <sz val="13.0"/>
      <color rgb="FFFFFFFF"/>
      <name val="Arial"/>
    </font>
    <font>
      <b/>
      <color rgb="FF1F4E79"/>
      <name val="Arial"/>
    </font>
    <font>
      <sz val="10.0"/>
      <color rgb="FF1F1F1F"/>
      <name val="Roboto"/>
    </font>
  </fonts>
  <fills count="95">
    <fill>
      <patternFill patternType="none"/>
    </fill>
    <fill>
      <patternFill patternType="lightGray"/>
    </fill>
    <fill>
      <patternFill patternType="solid">
        <fgColor rgb="FFCCCCCC"/>
        <bgColor rgb="FFCCCCCC"/>
      </patternFill>
    </fill>
    <fill>
      <patternFill patternType="solid">
        <fgColor rgb="FF999999"/>
        <bgColor rgb="FF999999"/>
      </patternFill>
    </fill>
    <fill>
      <patternFill patternType="solid">
        <fgColor rgb="FF00FFFF"/>
        <bgColor rgb="FF00FFFF"/>
      </patternFill>
    </fill>
    <fill>
      <patternFill patternType="solid">
        <fgColor rgb="FF00FF00"/>
        <bgColor rgb="FF00FF00"/>
      </patternFill>
    </fill>
    <fill>
      <patternFill patternType="solid">
        <fgColor rgb="FFFFFFFF"/>
        <bgColor rgb="FFFFFFFF"/>
      </patternFill>
    </fill>
    <fill>
      <patternFill patternType="solid">
        <fgColor rgb="FFFFFF00"/>
        <bgColor rgb="FFFFFF00"/>
      </patternFill>
    </fill>
    <fill>
      <patternFill patternType="solid">
        <fgColor rgb="FF1C4587"/>
        <bgColor rgb="FF1C4587"/>
      </patternFill>
    </fill>
    <fill>
      <patternFill patternType="solid">
        <fgColor rgb="FFD0E0E3"/>
        <bgColor rgb="FFD0E0E3"/>
      </patternFill>
    </fill>
    <fill>
      <patternFill patternType="solid">
        <fgColor rgb="FFFFF2CC"/>
        <bgColor rgb="FFFFF2CC"/>
      </patternFill>
    </fill>
    <fill>
      <patternFill patternType="solid">
        <fgColor rgb="FFFAFAFA"/>
        <bgColor rgb="FFFAFAFA"/>
      </patternFill>
    </fill>
    <fill>
      <patternFill patternType="solid">
        <fgColor rgb="FF434343"/>
        <bgColor rgb="FF434343"/>
      </patternFill>
    </fill>
    <fill>
      <patternFill patternType="solid">
        <fgColor rgb="FFA2C4C9"/>
        <bgColor rgb="FFA2C4C9"/>
      </patternFill>
    </fill>
    <fill>
      <patternFill patternType="solid">
        <fgColor rgb="FFD9EAD3"/>
        <bgColor rgb="FFD9EAD3"/>
      </patternFill>
    </fill>
    <fill>
      <patternFill patternType="solid">
        <fgColor rgb="FFA4C2F4"/>
        <bgColor rgb="FFA4C2F4"/>
      </patternFill>
    </fill>
    <fill>
      <patternFill patternType="solid">
        <fgColor theme="0"/>
        <bgColor theme="0"/>
      </patternFill>
    </fill>
    <fill>
      <patternFill patternType="solid">
        <fgColor rgb="FFB7B7B7"/>
        <bgColor rgb="FFB7B7B7"/>
      </patternFill>
    </fill>
    <fill>
      <patternFill patternType="solid">
        <fgColor rgb="FFB6D7A8"/>
        <bgColor rgb="FFB6D7A8"/>
      </patternFill>
    </fill>
    <fill>
      <patternFill patternType="solid">
        <fgColor rgb="FFFFE599"/>
        <bgColor rgb="FFFFE599"/>
      </patternFill>
    </fill>
    <fill>
      <patternFill patternType="solid">
        <fgColor rgb="FFF9CB9C"/>
        <bgColor rgb="FFF9CB9C"/>
      </patternFill>
    </fill>
    <fill>
      <patternFill patternType="solid">
        <fgColor rgb="FFEA9999"/>
        <bgColor rgb="FFEA9999"/>
      </patternFill>
    </fill>
    <fill>
      <patternFill patternType="solid">
        <fgColor rgb="FFD5A6BD"/>
        <bgColor rgb="FFD5A6BD"/>
      </patternFill>
    </fill>
    <fill>
      <patternFill patternType="solid">
        <fgColor rgb="FF9FC5E8"/>
        <bgColor rgb="FF9FC5E8"/>
      </patternFill>
    </fill>
    <fill>
      <patternFill patternType="solid">
        <fgColor rgb="FF666666"/>
        <bgColor rgb="FF666666"/>
      </patternFill>
    </fill>
    <fill>
      <patternFill patternType="solid">
        <fgColor rgb="FFB4A7D6"/>
        <bgColor rgb="FFB4A7D6"/>
      </patternFill>
    </fill>
    <fill>
      <patternFill patternType="solid">
        <fgColor rgb="FFD9D2E9"/>
        <bgColor rgb="FFD9D2E9"/>
      </patternFill>
    </fill>
    <fill>
      <patternFill patternType="solid">
        <fgColor rgb="FFEFEFEF"/>
        <bgColor rgb="FFEFEFEF"/>
      </patternFill>
    </fill>
    <fill>
      <patternFill patternType="solid">
        <fgColor rgb="FFF4CCCC"/>
        <bgColor rgb="FFF4CCCC"/>
      </patternFill>
    </fill>
    <fill>
      <patternFill patternType="solid">
        <fgColor rgb="FFC9DAF8"/>
        <bgColor rgb="FFC9DAF8"/>
      </patternFill>
    </fill>
    <fill>
      <patternFill patternType="solid">
        <fgColor rgb="FFE6B8AF"/>
        <bgColor rgb="FFE6B8AF"/>
      </patternFill>
    </fill>
    <fill>
      <patternFill patternType="solid">
        <fgColor rgb="FFFFA6DE"/>
        <bgColor rgb="FFFFA6DE"/>
      </patternFill>
    </fill>
    <fill>
      <patternFill patternType="solid">
        <fgColor rgb="FFFFDFF4"/>
        <bgColor rgb="FFFFDFF4"/>
      </patternFill>
    </fill>
    <fill>
      <patternFill patternType="solid">
        <fgColor rgb="FFFCE5CD"/>
        <bgColor rgb="FFFCE5CD"/>
      </patternFill>
    </fill>
    <fill>
      <patternFill patternType="solid">
        <fgColor rgb="FFCFE2F3"/>
        <bgColor rgb="FFCFE2F3"/>
      </patternFill>
    </fill>
    <fill>
      <patternFill patternType="solid">
        <fgColor rgb="FFE06666"/>
        <bgColor rgb="FFE06666"/>
      </patternFill>
    </fill>
    <fill>
      <patternFill patternType="solid">
        <fgColor rgb="FFEAD1DC"/>
        <bgColor rgb="FFEAD1DC"/>
      </patternFill>
    </fill>
    <fill>
      <patternFill patternType="solid">
        <fgColor rgb="FF93C47D"/>
        <bgColor rgb="FF93C47D"/>
      </patternFill>
    </fill>
    <fill>
      <patternFill patternType="solid">
        <fgColor rgb="FF6FA8DC"/>
        <bgColor rgb="FF6FA8DC"/>
      </patternFill>
    </fill>
    <fill>
      <patternFill patternType="solid">
        <fgColor rgb="FFF1C232"/>
        <bgColor rgb="FFF1C232"/>
      </patternFill>
    </fill>
    <fill>
      <patternFill patternType="solid">
        <fgColor rgb="FFFFD966"/>
        <bgColor rgb="FFFFD966"/>
      </patternFill>
    </fill>
    <fill>
      <patternFill patternType="solid">
        <fgColor rgb="FFFF9900"/>
        <bgColor rgb="FFFF9900"/>
      </patternFill>
    </fill>
    <fill>
      <patternFill patternType="solid">
        <fgColor rgb="FFF6B26B"/>
        <bgColor rgb="FFF6B26B"/>
      </patternFill>
    </fill>
    <fill>
      <patternFill patternType="solid">
        <fgColor rgb="FF6D9EEB"/>
        <bgColor rgb="FF6D9EEB"/>
      </patternFill>
    </fill>
    <fill>
      <patternFill patternType="solid">
        <fgColor rgb="FF8E7CC3"/>
        <bgColor rgb="FF8E7CC3"/>
      </patternFill>
    </fill>
    <fill>
      <patternFill patternType="solid">
        <fgColor rgb="FFF3F3F3"/>
        <bgColor rgb="FFF3F3F3"/>
      </patternFill>
    </fill>
    <fill>
      <patternFill patternType="solid">
        <fgColor rgb="FFF6F8F9"/>
        <bgColor rgb="FFF6F8F9"/>
      </patternFill>
    </fill>
    <fill>
      <patternFill patternType="solid">
        <fgColor rgb="FF4A86E8"/>
        <bgColor rgb="FF4A86E8"/>
      </patternFill>
    </fill>
    <fill>
      <patternFill patternType="solid">
        <fgColor theme="9"/>
        <bgColor theme="9"/>
      </patternFill>
    </fill>
    <fill>
      <patternFill patternType="solid">
        <fgColor rgb="FF46BDC6"/>
        <bgColor rgb="FF46BDC6"/>
      </patternFill>
    </fill>
    <fill>
      <patternFill patternType="solid">
        <fgColor rgb="FFF0F0EE"/>
        <bgColor rgb="FFF0F0EE"/>
      </patternFill>
    </fill>
    <fill>
      <patternFill patternType="solid">
        <fgColor rgb="FFFF0000"/>
        <bgColor rgb="FFFF0000"/>
      </patternFill>
    </fill>
    <fill>
      <patternFill patternType="solid">
        <fgColor rgb="FFFF00FF"/>
        <bgColor rgb="FFFF00FF"/>
      </patternFill>
    </fill>
    <fill>
      <patternFill patternType="solid">
        <fgColor rgb="FFD9D9D9"/>
        <bgColor rgb="FFD9D9D9"/>
      </patternFill>
    </fill>
    <fill>
      <patternFill patternType="solid">
        <fgColor rgb="FFB7E1CD"/>
        <bgColor rgb="FFB7E1CD"/>
      </patternFill>
    </fill>
    <fill>
      <patternFill patternType="solid">
        <fgColor rgb="FF1F4E79"/>
        <bgColor rgb="FF1F4E79"/>
      </patternFill>
    </fill>
    <fill>
      <patternFill patternType="solid">
        <fgColor rgb="FFCC0000"/>
        <bgColor rgb="FFCC0000"/>
      </patternFill>
    </fill>
    <fill>
      <patternFill patternType="solid">
        <fgColor rgb="FFFFE0E0"/>
        <bgColor rgb="FFFFE0E0"/>
      </patternFill>
    </fill>
    <fill>
      <patternFill patternType="solid">
        <fgColor rgb="FFC55A11"/>
        <bgColor rgb="FFC55A11"/>
      </patternFill>
    </fill>
    <fill>
      <patternFill patternType="solid">
        <fgColor rgb="FFFCE4D6"/>
        <bgColor rgb="FFFCE4D6"/>
      </patternFill>
    </fill>
    <fill>
      <patternFill patternType="solid">
        <fgColor rgb="FF7030A0"/>
        <bgColor rgb="FF7030A0"/>
      </patternFill>
    </fill>
    <fill>
      <patternFill patternType="solid">
        <fgColor rgb="FFEAD1FF"/>
        <bgColor rgb="FFEAD1FF"/>
      </patternFill>
    </fill>
    <fill>
      <patternFill patternType="solid">
        <fgColor rgb="FF375623"/>
        <bgColor rgb="FF375623"/>
      </patternFill>
    </fill>
    <fill>
      <patternFill patternType="solid">
        <fgColor rgb="FFE2EFDA"/>
        <bgColor rgb="FFE2EFDA"/>
      </patternFill>
    </fill>
    <fill>
      <patternFill patternType="solid">
        <fgColor rgb="FF7F6000"/>
        <bgColor rgb="FF7F6000"/>
      </patternFill>
    </fill>
    <fill>
      <patternFill patternType="solid">
        <fgColor rgb="FF2E4057"/>
        <bgColor rgb="FF2E4057"/>
      </patternFill>
    </fill>
    <fill>
      <patternFill patternType="solid">
        <fgColor rgb="FFF2F2F2"/>
        <bgColor rgb="FFF2F2F2"/>
      </patternFill>
    </fill>
    <fill>
      <patternFill patternType="solid">
        <fgColor rgb="FFD6DCE4"/>
        <bgColor rgb="FFD6DCE4"/>
      </patternFill>
    </fill>
    <fill>
      <patternFill patternType="solid">
        <fgColor rgb="FF1F3864"/>
        <bgColor rgb="FF1F3864"/>
      </patternFill>
    </fill>
    <fill>
      <patternFill patternType="solid">
        <fgColor rgb="FFD6E4F0"/>
        <bgColor rgb="FFD6E4F0"/>
      </patternFill>
    </fill>
    <fill>
      <patternFill patternType="solid">
        <fgColor rgb="FF2E75B6"/>
        <bgColor rgb="FF2E75B6"/>
      </patternFill>
    </fill>
    <fill>
      <patternFill patternType="solid">
        <fgColor rgb="FFEBF3FB"/>
        <bgColor rgb="FFEBF3FB"/>
      </patternFill>
    </fill>
    <fill>
      <patternFill patternType="solid">
        <fgColor rgb="FF3C78D8"/>
        <bgColor rgb="FF3C78D8"/>
      </patternFill>
    </fill>
    <fill>
      <patternFill patternType="solid">
        <fgColor rgb="FF1F1F1F"/>
        <bgColor rgb="FF1F1F1F"/>
      </patternFill>
    </fill>
    <fill>
      <patternFill patternType="solid">
        <fgColor rgb="FF6AA84F"/>
        <bgColor rgb="FF6AA84F"/>
      </patternFill>
    </fill>
    <fill>
      <patternFill patternType="solid">
        <fgColor rgb="FFA32D2D"/>
        <bgColor rgb="FFA32D2D"/>
      </patternFill>
    </fill>
    <fill>
      <patternFill patternType="solid">
        <fgColor rgb="FFFCEBEB"/>
        <bgColor rgb="FFFCEBEB"/>
      </patternFill>
    </fill>
    <fill>
      <patternFill patternType="solid">
        <fgColor rgb="FF980000"/>
        <bgColor rgb="FF980000"/>
      </patternFill>
    </fill>
    <fill>
      <patternFill patternType="solid">
        <fgColor rgb="FFFAFAF8"/>
        <bgColor rgb="FFFAFAF8"/>
      </patternFill>
    </fill>
    <fill>
      <patternFill patternType="solid">
        <fgColor rgb="FF185FA5"/>
        <bgColor rgb="FF185FA5"/>
      </patternFill>
    </fill>
    <fill>
      <patternFill patternType="solid">
        <fgColor rgb="FFE6F1FB"/>
        <bgColor rgb="FFE6F1FB"/>
      </patternFill>
    </fill>
    <fill>
      <patternFill patternType="solid">
        <fgColor rgb="FF0B5394"/>
        <bgColor rgb="FF0B5394"/>
      </patternFill>
    </fill>
    <fill>
      <patternFill patternType="solid">
        <fgColor rgb="FFBA7517"/>
        <bgColor rgb="FFBA7517"/>
      </patternFill>
    </fill>
    <fill>
      <patternFill patternType="solid">
        <fgColor rgb="FFFAEEDA"/>
        <bgColor rgb="FFFAEEDA"/>
      </patternFill>
    </fill>
    <fill>
      <patternFill patternType="solid">
        <fgColor rgb="FF0F6E56"/>
        <bgColor rgb="FF0F6E56"/>
      </patternFill>
    </fill>
    <fill>
      <patternFill patternType="solid">
        <fgColor rgb="FFE1F5EE"/>
        <bgColor rgb="FFE1F5EE"/>
      </patternFill>
    </fill>
    <fill>
      <patternFill patternType="solid">
        <fgColor rgb="FF1A5276"/>
        <bgColor rgb="FF1A5276"/>
      </patternFill>
    </fill>
    <fill>
      <patternFill patternType="solid">
        <fgColor rgb="FF2471A3"/>
        <bgColor rgb="FF2471A3"/>
      </patternFill>
    </fill>
    <fill>
      <patternFill patternType="solid">
        <fgColor rgb="FFD6EAF8"/>
        <bgColor rgb="FFD6EAF8"/>
      </patternFill>
    </fill>
    <fill>
      <patternFill patternType="solid">
        <fgColor rgb="FFE8712A"/>
        <bgColor rgb="FFE8712A"/>
      </patternFill>
    </fill>
    <fill>
      <patternFill patternType="solid">
        <fgColor rgb="FF2E6DB4"/>
        <bgColor rgb="FF2E6DB4"/>
      </patternFill>
    </fill>
    <fill>
      <patternFill patternType="solid">
        <fgColor rgb="FFFDE8D8"/>
        <bgColor rgb="FFFDE8D8"/>
      </patternFill>
    </fill>
    <fill>
      <patternFill patternType="solid">
        <fgColor rgb="FFD4650F"/>
        <bgColor rgb="FFD4650F"/>
      </patternFill>
    </fill>
    <fill>
      <patternFill patternType="solid">
        <fgColor rgb="FFC0620A"/>
        <bgColor rgb="FFC0620A"/>
      </patternFill>
    </fill>
    <fill>
      <patternFill patternType="solid">
        <fgColor rgb="FFFFF3EC"/>
        <bgColor rgb="FFFFF3EC"/>
      </patternFill>
    </fill>
  </fills>
  <borders count="2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rder>
    <border>
      <left style="thin">
        <color rgb="FF000000"/>
      </left>
      <right style="thin">
        <color rgb="FF000000"/>
      </righ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left style="thin">
        <color rgb="FF000000"/>
      </left>
      <right style="thin">
        <color rgb="FF000000"/>
      </right>
    </border>
    <border>
      <left style="thin">
        <color rgb="FFBBBBBB"/>
      </left>
      <right style="thin">
        <color rgb="FFBBBBBB"/>
      </right>
      <bottom style="thin">
        <color rgb="FFBBBBBB"/>
      </bottom>
    </border>
    <border>
      <left style="thin">
        <color rgb="FFBBBBBB"/>
      </left>
      <right style="thin">
        <color rgb="FFBBBBBB"/>
      </right>
      <top style="thin">
        <color rgb="FFBBBBBB"/>
      </top>
      <bottom style="thin">
        <color rgb="FFBBBBBB"/>
      </bottom>
    </border>
    <border>
      <left style="thin">
        <color rgb="FF000000"/>
      </left>
      <right style="thin">
        <color rgb="FF000000"/>
      </right>
      <top style="thin">
        <color rgb="FFD9D9D9"/>
      </top>
      <bottom style="thin">
        <color rgb="FF000000"/>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DD7EE"/>
      </left>
      <right style="thin">
        <color rgb="FFBDD7EE"/>
      </right>
      <top style="thin">
        <color rgb="FFBDD7EE"/>
      </top>
      <bottom style="thin">
        <color rgb="FFBDD7EE"/>
      </bottom>
    </border>
    <border>
      <left style="thin">
        <color rgb="FFD3D1C7"/>
      </left>
      <right style="thin">
        <color rgb="FFD3D1C7"/>
      </right>
      <top style="thin">
        <color rgb="FFD3D1C7"/>
      </top>
      <bottom style="thin">
        <color rgb="FFD3D1C7"/>
      </bottom>
    </border>
    <border>
      <left style="thin">
        <color rgb="FFD3D1C7"/>
      </left>
      <top style="thin">
        <color rgb="FFD3D1C7"/>
      </top>
      <bottom style="thin">
        <color rgb="FFD3D1C7"/>
      </bottom>
    </border>
    <border>
      <right style="thin">
        <color rgb="FFD3D1C7"/>
      </right>
      <top style="thin">
        <color rgb="FFD3D1C7"/>
      </top>
      <bottom style="thin">
        <color rgb="FFD3D1C7"/>
      </bottom>
    </border>
    <border>
      <top style="thin">
        <color rgb="FFD3D1C7"/>
      </top>
      <bottom style="thin">
        <color rgb="FFD3D1C7"/>
      </bottom>
    </border>
    <border>
      <left style="thin">
        <color rgb="FFB0C4DE"/>
      </left>
      <right style="thin">
        <color rgb="FFB0C4DE"/>
      </right>
      <top style="thin">
        <color rgb="FFB0C4DE"/>
      </top>
      <bottom style="thin">
        <color rgb="FFB0C4DE"/>
      </bottom>
    </border>
    <border>
      <left style="thin">
        <color rgb="FFA8C5E0"/>
      </left>
      <right style="thin">
        <color rgb="FFA8C5E0"/>
      </right>
      <top style="thin">
        <color rgb="FFA8C5E0"/>
      </top>
      <bottom style="thin">
        <color rgb="FFA8C5E0"/>
      </bottom>
    </border>
  </borders>
  <cellStyleXfs count="1">
    <xf borderId="0" fillId="0" fontId="0" numFmtId="0" applyAlignment="1" applyFont="1"/>
  </cellStyleXfs>
  <cellXfs count="188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readingOrder="0"/>
    </xf>
    <xf borderId="0" fillId="2" fontId="1" numFmtId="0" xfId="0" applyAlignment="1" applyFont="1">
      <alignment horizontal="center" readingOrder="0" vertical="bottom"/>
    </xf>
    <xf borderId="0" fillId="3" fontId="1" numFmtId="0" xfId="0" applyAlignment="1" applyFill="1" applyFont="1">
      <alignment horizontal="center" readingOrder="0" vertical="bottom"/>
    </xf>
    <xf borderId="0" fillId="2" fontId="1" numFmtId="0" xfId="0" applyAlignment="1" applyFont="1">
      <alignment horizontal="center" vertical="bottom"/>
    </xf>
    <xf borderId="0" fillId="2" fontId="1" numFmtId="0" xfId="0" applyAlignment="1" applyFont="1">
      <alignment vertical="bottom"/>
    </xf>
    <xf borderId="0" fillId="0" fontId="1" numFmtId="0" xfId="0" applyFont="1"/>
    <xf borderId="0" fillId="0" fontId="1" numFmtId="0" xfId="0" applyAlignment="1" applyFont="1">
      <alignment horizontal="center" readingOrder="0"/>
    </xf>
    <xf borderId="0" fillId="0" fontId="1" numFmtId="0" xfId="0" applyAlignment="1" applyFont="1">
      <alignment readingOrder="0" vertical="bottom"/>
    </xf>
    <xf borderId="0" fillId="0" fontId="1" numFmtId="0" xfId="0" applyAlignment="1" applyFont="1">
      <alignment horizontal="center"/>
    </xf>
    <xf borderId="0" fillId="0" fontId="1" numFmtId="0" xfId="0" applyAlignment="1" applyFont="1">
      <alignment readingOrder="0"/>
    </xf>
    <xf borderId="0" fillId="3" fontId="1" numFmtId="0" xfId="0" applyAlignment="1" applyFont="1">
      <alignment readingOrder="0"/>
    </xf>
    <xf borderId="0" fillId="4" fontId="1" numFmtId="9" xfId="0" applyAlignment="1" applyFill="1" applyFont="1" applyNumberFormat="1">
      <alignment readingOrder="0"/>
    </xf>
    <xf borderId="0" fillId="5" fontId="2" numFmtId="0" xfId="0" applyAlignment="1" applyFill="1" applyFont="1">
      <alignment horizontal="center" readingOrder="0" vertical="bottom"/>
    </xf>
    <xf borderId="0" fillId="6" fontId="3" numFmtId="0" xfId="0" applyAlignment="1" applyFill="1" applyFont="1">
      <alignment horizontal="center" vertical="bottom"/>
    </xf>
    <xf borderId="0" fillId="6" fontId="4" numFmtId="1" xfId="0" applyAlignment="1" applyFont="1" applyNumberFormat="1">
      <alignment horizontal="center" readingOrder="0" vertical="bottom"/>
    </xf>
    <xf borderId="0" fillId="6" fontId="1" numFmtId="1" xfId="0" applyAlignment="1" applyFont="1" applyNumberFormat="1">
      <alignment horizontal="center"/>
    </xf>
    <xf borderId="0" fillId="0" fontId="1" numFmtId="9" xfId="0" applyAlignment="1" applyFont="1" applyNumberFormat="1">
      <alignment horizontal="center"/>
    </xf>
    <xf borderId="0" fillId="0" fontId="1" numFmtId="4" xfId="0" applyAlignment="1" applyFont="1" applyNumberFormat="1">
      <alignment readingOrder="0"/>
    </xf>
    <xf borderId="0" fillId="6" fontId="3" numFmtId="0" xfId="0" applyAlignment="1" applyFont="1">
      <alignment readingOrder="0"/>
    </xf>
    <xf borderId="0" fillId="6" fontId="1" numFmtId="1" xfId="0" applyFont="1" applyNumberFormat="1"/>
    <xf borderId="0" fillId="6" fontId="2" numFmtId="3" xfId="0" applyAlignment="1" applyFont="1" applyNumberFormat="1">
      <alignment horizontal="right" readingOrder="0" vertical="bottom"/>
    </xf>
    <xf borderId="0" fillId="6" fontId="1" numFmtId="3" xfId="0" applyFont="1" applyNumberFormat="1"/>
    <xf borderId="0" fillId="6" fontId="3" numFmtId="0" xfId="0" applyAlignment="1" applyFont="1">
      <alignment horizontal="center" readingOrder="0" vertical="bottom"/>
    </xf>
    <xf borderId="0" fillId="3" fontId="1" numFmtId="0" xfId="0" applyFont="1"/>
    <xf borderId="0" fillId="6" fontId="2" numFmtId="3" xfId="0" applyAlignment="1" applyFont="1" applyNumberFormat="1">
      <alignment horizontal="right" vertical="bottom"/>
    </xf>
    <xf borderId="0" fillId="6" fontId="5" numFmtId="1" xfId="0" applyAlignment="1" applyFont="1" applyNumberFormat="1">
      <alignment horizontal="center" readingOrder="0" vertical="bottom"/>
    </xf>
    <xf borderId="0" fillId="0" fontId="1" numFmtId="0" xfId="0" applyAlignment="1" applyFont="1">
      <alignment vertical="bottom"/>
    </xf>
    <xf borderId="0" fillId="7" fontId="2" numFmtId="0" xfId="0" applyAlignment="1" applyFill="1" applyFont="1">
      <alignment horizontal="center" readingOrder="0" vertical="bottom"/>
    </xf>
    <xf borderId="0" fillId="0" fontId="1" numFmtId="4" xfId="0" applyFont="1" applyNumberFormat="1"/>
    <xf borderId="0" fillId="6" fontId="5" numFmtId="0" xfId="0" applyAlignment="1" applyFont="1">
      <alignment horizontal="center" readingOrder="0" vertical="bottom"/>
    </xf>
    <xf borderId="0" fillId="6" fontId="1" numFmtId="0" xfId="0" applyAlignment="1" applyFont="1">
      <alignment horizontal="center"/>
    </xf>
    <xf borderId="0" fillId="6" fontId="3" numFmtId="0" xfId="0" applyFont="1"/>
    <xf borderId="0" fillId="6" fontId="6" numFmtId="0" xfId="0" applyAlignment="1" applyFont="1">
      <alignment readingOrder="0"/>
    </xf>
    <xf borderId="0" fillId="6" fontId="7" numFmtId="1" xfId="0" applyAlignment="1" applyFont="1" applyNumberFormat="1">
      <alignment readingOrder="0"/>
    </xf>
    <xf borderId="0" fillId="6" fontId="6" numFmtId="3" xfId="0" applyAlignment="1" applyFont="1" applyNumberFormat="1">
      <alignment horizontal="right" readingOrder="0" vertical="bottom"/>
    </xf>
    <xf borderId="0" fillId="0" fontId="6" numFmtId="0" xfId="0" applyAlignment="1" applyFont="1">
      <alignment readingOrder="0"/>
    </xf>
    <xf borderId="0" fillId="0" fontId="6" numFmtId="0" xfId="0" applyAlignment="1" applyFont="1">
      <alignment horizontal="center" readingOrder="0"/>
    </xf>
    <xf borderId="0" fillId="0" fontId="6" numFmtId="0" xfId="0" applyAlignment="1" applyFont="1">
      <alignment vertical="bottom"/>
    </xf>
    <xf borderId="0" fillId="7" fontId="6" numFmtId="0" xfId="0" applyAlignment="1" applyFont="1">
      <alignment horizontal="center" readingOrder="0" vertical="bottom"/>
    </xf>
    <xf borderId="0" fillId="6" fontId="6" numFmtId="0" xfId="0" applyAlignment="1" applyFont="1">
      <alignment horizontal="center" readingOrder="0" vertical="bottom"/>
    </xf>
    <xf borderId="0" fillId="6" fontId="6" numFmtId="0" xfId="0" applyAlignment="1" applyFont="1">
      <alignment horizontal="center" readingOrder="0" vertical="bottom"/>
    </xf>
    <xf borderId="0" fillId="6" fontId="6" numFmtId="0" xfId="0" applyAlignment="1" applyFont="1">
      <alignment horizontal="center"/>
    </xf>
    <xf borderId="0" fillId="0" fontId="6" numFmtId="10" xfId="0" applyAlignment="1" applyFont="1" applyNumberFormat="1">
      <alignment horizontal="center"/>
    </xf>
    <xf borderId="0" fillId="0" fontId="6" numFmtId="3" xfId="0" applyAlignment="1" applyFont="1" applyNumberFormat="1">
      <alignment readingOrder="0"/>
    </xf>
    <xf borderId="0" fillId="0" fontId="6" numFmtId="0" xfId="0" applyFont="1"/>
    <xf borderId="0" fillId="0" fontId="6" numFmtId="4" xfId="0" applyFont="1" applyNumberFormat="1"/>
    <xf borderId="0" fillId="3" fontId="6" numFmtId="0" xfId="0" applyFont="1"/>
    <xf borderId="0" fillId="6" fontId="6" numFmtId="0" xfId="0" applyFont="1"/>
    <xf borderId="0" fillId="7" fontId="6" numFmtId="0" xfId="0" applyAlignment="1" applyFont="1">
      <alignment horizontal="center" readingOrder="0"/>
    </xf>
    <xf borderId="0" fillId="6" fontId="6" numFmtId="0" xfId="0" applyAlignment="1" applyFont="1">
      <alignment horizontal="center" readingOrder="0"/>
    </xf>
    <xf borderId="0" fillId="0" fontId="6" numFmtId="0" xfId="0" applyAlignment="1" applyFont="1">
      <alignment horizontal="center"/>
    </xf>
    <xf borderId="0" fillId="6" fontId="6" numFmtId="3" xfId="0" applyAlignment="1" applyFont="1" applyNumberFormat="1">
      <alignment horizontal="right" vertical="bottom"/>
    </xf>
    <xf borderId="0" fillId="6" fontId="6" numFmtId="3" xfId="0" applyFont="1" applyNumberFormat="1"/>
    <xf borderId="0" fillId="0" fontId="8" numFmtId="0" xfId="0" applyAlignment="1" applyFont="1">
      <alignment horizontal="center" readingOrder="0"/>
    </xf>
    <xf borderId="0" fillId="7" fontId="2" numFmtId="0" xfId="0" applyFont="1"/>
    <xf borderId="0" fillId="7" fontId="1" numFmtId="0" xfId="0" applyAlignment="1" applyFont="1">
      <alignment horizontal="center"/>
    </xf>
    <xf borderId="0" fillId="7" fontId="1" numFmtId="1" xfId="0" applyAlignment="1" applyFont="1" applyNumberFormat="1">
      <alignment horizontal="center"/>
    </xf>
    <xf borderId="0" fillId="7" fontId="1" numFmtId="10" xfId="0" applyAlignment="1" applyFont="1" applyNumberFormat="1">
      <alignment horizontal="center"/>
    </xf>
    <xf borderId="0" fillId="7" fontId="1" numFmtId="4" xfId="0" applyFont="1" applyNumberFormat="1"/>
    <xf borderId="0" fillId="7" fontId="1" numFmtId="0" xfId="0" applyFont="1"/>
    <xf borderId="0" fillId="7" fontId="1" numFmtId="3" xfId="0" applyAlignment="1" applyFont="1" applyNumberFormat="1">
      <alignment shrinkToFit="0" wrapText="1"/>
    </xf>
    <xf borderId="0" fillId="7" fontId="1" numFmtId="1" xfId="0" applyFont="1" applyNumberFormat="1"/>
    <xf borderId="0" fillId="7" fontId="1" numFmtId="3" xfId="0" applyFont="1" applyNumberFormat="1"/>
    <xf borderId="0" fillId="0" fontId="1" numFmtId="3" xfId="0" applyAlignment="1" applyFont="1" applyNumberFormat="1">
      <alignment readingOrder="0"/>
    </xf>
    <xf borderId="0" fillId="0" fontId="1" numFmtId="0" xfId="0" applyAlignment="1" applyFont="1">
      <alignment horizontal="left" readingOrder="0"/>
    </xf>
    <xf borderId="0" fillId="0" fontId="1" numFmtId="3" xfId="0" applyFont="1" applyNumberFormat="1"/>
    <xf borderId="0" fillId="0" fontId="1" numFmtId="0" xfId="0" applyAlignment="1" applyFont="1">
      <alignment horizontal="left"/>
    </xf>
    <xf borderId="0" fillId="0" fontId="1" numFmtId="9" xfId="0" applyAlignment="1" applyFont="1" applyNumberFormat="1">
      <alignment readingOrder="0"/>
    </xf>
    <xf borderId="0" fillId="7" fontId="1" numFmtId="9" xfId="0" applyAlignment="1" applyFont="1" applyNumberFormat="1">
      <alignment readingOrder="0"/>
    </xf>
    <xf borderId="0" fillId="7" fontId="1" numFmtId="3" xfId="0" applyAlignment="1" applyFont="1" applyNumberFormat="1">
      <alignment readingOrder="0"/>
    </xf>
    <xf borderId="0" fillId="4" fontId="1" numFmtId="0" xfId="0" applyAlignment="1" applyFont="1">
      <alignment readingOrder="0"/>
    </xf>
    <xf borderId="0" fillId="4" fontId="1" numFmtId="4" xfId="0" applyAlignment="1" applyFont="1" applyNumberFormat="1">
      <alignment readingOrder="0"/>
    </xf>
    <xf borderId="0" fillId="0" fontId="1" numFmtId="10" xfId="0" applyAlignment="1" applyFont="1" applyNumberFormat="1">
      <alignment horizontal="left"/>
    </xf>
    <xf borderId="0" fillId="4" fontId="9" numFmtId="3" xfId="0" applyAlignment="1" applyFont="1" applyNumberFormat="1">
      <alignment readingOrder="0"/>
    </xf>
    <xf borderId="0" fillId="0" fontId="1" numFmtId="9" xfId="0" applyAlignment="1" applyFont="1" applyNumberFormat="1">
      <alignment horizontal="left"/>
    </xf>
    <xf borderId="0" fillId="4" fontId="1" numFmtId="0" xfId="0" applyFont="1"/>
    <xf borderId="0" fillId="0" fontId="10" numFmtId="0" xfId="0" applyAlignment="1" applyFont="1">
      <alignment horizontal="center" readingOrder="0"/>
    </xf>
    <xf borderId="0" fillId="0" fontId="10" numFmtId="0" xfId="0" applyAlignment="1" applyFont="1">
      <alignment readingOrder="0"/>
    </xf>
    <xf borderId="0" fillId="0" fontId="11" numFmtId="0" xfId="0" applyAlignment="1" applyFont="1">
      <alignment horizontal="center"/>
    </xf>
    <xf borderId="0" fillId="0" fontId="11" numFmtId="0" xfId="0" applyFont="1"/>
    <xf borderId="0" fillId="8" fontId="12" numFmtId="0" xfId="0" applyAlignment="1" applyFill="1" applyFont="1">
      <alignment horizontal="center" readingOrder="0"/>
    </xf>
    <xf borderId="0" fillId="8" fontId="12" numFmtId="0" xfId="0" applyAlignment="1" applyFont="1">
      <alignment horizontal="center" readingOrder="0" vertical="bottom"/>
    </xf>
    <xf borderId="1" fillId="0" fontId="11" numFmtId="0" xfId="0" applyAlignment="1" applyBorder="1" applyFont="1">
      <alignment horizontal="center" readingOrder="0"/>
    </xf>
    <xf borderId="1" fillId="0" fontId="11" numFmtId="0" xfId="0" applyAlignment="1" applyBorder="1" applyFont="1">
      <alignment readingOrder="0"/>
    </xf>
    <xf borderId="2" fillId="0" fontId="11" numFmtId="0" xfId="0" applyAlignment="1" applyBorder="1" applyFont="1">
      <alignment horizontal="center" readingOrder="0"/>
    </xf>
    <xf borderId="1" fillId="0" fontId="11" numFmtId="0" xfId="0" applyAlignment="1" applyBorder="1" applyFont="1">
      <alignment horizontal="center"/>
    </xf>
    <xf borderId="1" fillId="0" fontId="11" numFmtId="0" xfId="0" applyBorder="1" applyFont="1"/>
    <xf borderId="1" fillId="0" fontId="11" numFmtId="4" xfId="0" applyAlignment="1" applyBorder="1" applyFont="1" applyNumberFormat="1">
      <alignment horizontal="center" readingOrder="0"/>
    </xf>
    <xf borderId="1" fillId="6" fontId="13" numFmtId="0" xfId="0" applyAlignment="1" applyBorder="1" applyFont="1">
      <alignment horizontal="left" readingOrder="0" shrinkToFit="0" vertical="bottom" wrapText="0"/>
    </xf>
    <xf borderId="0" fillId="0" fontId="14" numFmtId="0" xfId="0" applyAlignment="1" applyFont="1">
      <alignment horizontal="center"/>
    </xf>
    <xf borderId="1" fillId="0" fontId="14" numFmtId="0" xfId="0" applyAlignment="1" applyBorder="1" applyFont="1">
      <alignment horizontal="center"/>
    </xf>
    <xf borderId="3" fillId="0" fontId="11" numFmtId="0" xfId="0" applyAlignment="1" applyBorder="1" applyFont="1">
      <alignment horizontal="center" readingOrder="0"/>
    </xf>
    <xf borderId="0" fillId="0" fontId="11" numFmtId="0" xfId="0" applyAlignment="1" applyFont="1">
      <alignment horizontal="center" readingOrder="0"/>
    </xf>
    <xf borderId="0" fillId="0" fontId="11" numFmtId="0" xfId="0" applyAlignment="1" applyFont="1">
      <alignment readingOrder="0"/>
    </xf>
    <xf borderId="0" fillId="7" fontId="11" numFmtId="0" xfId="0" applyAlignment="1" applyFont="1">
      <alignment horizontal="center"/>
    </xf>
    <xf borderId="0" fillId="0" fontId="12" numFmtId="0" xfId="0" applyAlignment="1" applyFont="1">
      <alignment horizontal="center" readingOrder="0" vertical="bottom"/>
    </xf>
    <xf borderId="1" fillId="8" fontId="12" numFmtId="0" xfId="0" applyAlignment="1" applyBorder="1" applyFont="1">
      <alignment horizontal="center" readingOrder="0" vertical="bottom"/>
    </xf>
    <xf borderId="1" fillId="8" fontId="12" numFmtId="0" xfId="0" applyAlignment="1" applyBorder="1" applyFont="1">
      <alignment horizontal="center" readingOrder="0"/>
    </xf>
    <xf borderId="0" fillId="0" fontId="11" numFmtId="0" xfId="0" applyAlignment="1" applyFont="1">
      <alignment horizontal="center" readingOrder="0" vertical="bottom"/>
    </xf>
    <xf borderId="0" fillId="0" fontId="11" numFmtId="0" xfId="0" applyAlignment="1" applyFont="1">
      <alignment horizontal="right" readingOrder="0"/>
    </xf>
    <xf borderId="1" fillId="0" fontId="11" numFmtId="0" xfId="0" applyAlignment="1" applyBorder="1" applyFont="1">
      <alignment horizontal="center" readingOrder="0" vertical="bottom"/>
    </xf>
    <xf borderId="0" fillId="0" fontId="12" numFmtId="0" xfId="0" applyAlignment="1" applyFont="1">
      <alignment horizontal="center" readingOrder="0"/>
    </xf>
    <xf borderId="0" fillId="0" fontId="12" numFmtId="0" xfId="0" applyAlignment="1" applyFont="1">
      <alignment horizontal="right" readingOrder="0"/>
    </xf>
    <xf borderId="1" fillId="0" fontId="10" numFmtId="0" xfId="0" applyAlignment="1" applyBorder="1" applyFont="1">
      <alignment horizontal="center" readingOrder="0"/>
    </xf>
    <xf borderId="0" fillId="0" fontId="1" numFmtId="0" xfId="0" applyAlignment="1" applyFont="1">
      <alignment vertical="center"/>
    </xf>
    <xf borderId="1" fillId="9" fontId="15" numFmtId="0" xfId="0" applyAlignment="1" applyBorder="1" applyFill="1" applyFont="1">
      <alignment horizontal="center" readingOrder="0" vertical="center"/>
    </xf>
    <xf borderId="1" fillId="10" fontId="1" numFmtId="0" xfId="0" applyAlignment="1" applyBorder="1" applyFill="1" applyFont="1">
      <alignment horizontal="center" readingOrder="0" vertical="center"/>
    </xf>
    <xf borderId="1" fillId="10" fontId="1" numFmtId="164" xfId="0" applyAlignment="1" applyBorder="1" applyFont="1" applyNumberFormat="1">
      <alignment horizontal="center" vertical="center"/>
    </xf>
    <xf borderId="1" fillId="10" fontId="1" numFmtId="2" xfId="0" applyAlignment="1" applyBorder="1" applyFont="1" applyNumberFormat="1">
      <alignment horizontal="center" vertical="center"/>
    </xf>
    <xf borderId="1" fillId="0" fontId="1" numFmtId="0" xfId="0" applyAlignment="1" applyBorder="1" applyFont="1">
      <alignment horizontal="center" readingOrder="0" vertical="center"/>
    </xf>
    <xf borderId="1" fillId="0" fontId="1" numFmtId="164" xfId="0" applyAlignment="1" applyBorder="1" applyFont="1" applyNumberFormat="1">
      <alignment horizontal="center" readingOrder="0" vertical="center"/>
    </xf>
    <xf borderId="1" fillId="0" fontId="1" numFmtId="164" xfId="0" applyAlignment="1" applyBorder="1" applyFont="1" applyNumberFormat="1">
      <alignment horizontal="center" vertical="center"/>
    </xf>
    <xf borderId="1" fillId="0" fontId="1" numFmtId="2" xfId="0" applyAlignment="1" applyBorder="1" applyFont="1" applyNumberFormat="1">
      <alignment horizontal="center" vertical="center"/>
    </xf>
    <xf borderId="0" fillId="0" fontId="15" numFmtId="0" xfId="0" applyAlignment="1" applyFont="1">
      <alignment readingOrder="0" vertical="center"/>
    </xf>
    <xf borderId="0" fillId="0" fontId="1" numFmtId="0" xfId="0" applyAlignment="1" applyFont="1">
      <alignment readingOrder="0" vertical="center"/>
    </xf>
    <xf borderId="1" fillId="0" fontId="15" numFmtId="0" xfId="0" applyAlignment="1" applyBorder="1" applyFont="1">
      <alignment horizontal="center" readingOrder="0" vertical="center"/>
    </xf>
    <xf borderId="1" fillId="0" fontId="1" numFmtId="0" xfId="0" applyAlignment="1" applyBorder="1" applyFont="1">
      <alignment readingOrder="0" vertical="center"/>
    </xf>
    <xf borderId="1" fillId="0" fontId="1" numFmtId="0" xfId="0" applyAlignment="1" applyBorder="1" applyFont="1">
      <alignment horizontal="center" vertical="center"/>
    </xf>
    <xf borderId="1" fillId="0" fontId="1" numFmtId="0" xfId="0" applyAlignment="1" applyBorder="1" applyFont="1">
      <alignment vertical="center"/>
    </xf>
    <xf borderId="0" fillId="0" fontId="16" numFmtId="0" xfId="0" applyAlignment="1" applyFont="1">
      <alignment vertical="bottom"/>
    </xf>
    <xf borderId="0" fillId="0" fontId="16" numFmtId="0" xfId="0" applyAlignment="1" applyFont="1">
      <alignment vertical="bottom"/>
    </xf>
    <xf borderId="0" fillId="0" fontId="16" numFmtId="3" xfId="0" applyAlignment="1" applyFont="1" applyNumberFormat="1">
      <alignment horizontal="right" vertical="bottom"/>
    </xf>
    <xf borderId="0" fillId="0" fontId="16" numFmtId="0" xfId="0" applyAlignment="1" applyFont="1">
      <alignment horizontal="right" vertical="bottom"/>
    </xf>
    <xf borderId="0" fillId="0" fontId="16" numFmtId="9" xfId="0" applyAlignment="1" applyFont="1" applyNumberFormat="1">
      <alignment horizontal="right" vertical="bottom"/>
    </xf>
    <xf borderId="0" fillId="9" fontId="10" numFmtId="0" xfId="0" applyAlignment="1" applyFont="1">
      <alignment readingOrder="0"/>
    </xf>
    <xf borderId="0" fillId="9" fontId="10" numFmtId="0" xfId="0" applyAlignment="1" applyFont="1">
      <alignment horizontal="center"/>
    </xf>
    <xf borderId="0" fillId="0" fontId="10" numFmtId="0" xfId="0" applyFont="1"/>
    <xf borderId="0" fillId="6" fontId="13" numFmtId="0" xfId="0" applyAlignment="1" applyFont="1">
      <alignment horizontal="center" readingOrder="0"/>
    </xf>
    <xf borderId="0" fillId="11" fontId="13" numFmtId="0" xfId="0" applyAlignment="1" applyFill="1" applyFont="1">
      <alignment horizontal="center" readingOrder="0"/>
    </xf>
    <xf borderId="0" fillId="0" fontId="17" numFmtId="0" xfId="0" applyAlignment="1" applyFont="1">
      <alignment readingOrder="0"/>
    </xf>
    <xf borderId="0" fillId="10" fontId="10" numFmtId="0" xfId="0" applyAlignment="1" applyFont="1">
      <alignment readingOrder="0"/>
    </xf>
    <xf borderId="0" fillId="10" fontId="11" numFmtId="0" xfId="0" applyAlignment="1" applyFont="1">
      <alignment horizontal="center" readingOrder="0"/>
    </xf>
    <xf borderId="0" fillId="10" fontId="11" numFmtId="0" xfId="0" applyAlignment="1" applyFont="1">
      <alignment horizontal="center"/>
    </xf>
    <xf borderId="0" fillId="10" fontId="10" numFmtId="0" xfId="0" applyAlignment="1" applyFont="1">
      <alignment vertical="bottom"/>
    </xf>
    <xf borderId="0" fillId="10" fontId="10" numFmtId="0" xfId="0" applyAlignment="1" applyFont="1">
      <alignment horizontal="center"/>
    </xf>
    <xf borderId="0" fillId="0" fontId="11" numFmtId="0" xfId="0" applyAlignment="1" applyFont="1">
      <alignment vertical="bottom"/>
    </xf>
    <xf borderId="0" fillId="0" fontId="18" numFmtId="0" xfId="0" applyAlignment="1" applyFont="1">
      <alignment horizontal="center" readingOrder="0"/>
    </xf>
    <xf borderId="0" fillId="0" fontId="19" numFmtId="0" xfId="0" applyAlignment="1" applyFont="1">
      <alignment horizontal="center" readingOrder="0"/>
    </xf>
    <xf borderId="0" fillId="0" fontId="19" numFmtId="4" xfId="0" applyAlignment="1" applyFont="1" applyNumberFormat="1">
      <alignment horizontal="center" readingOrder="0"/>
    </xf>
    <xf borderId="0" fillId="0" fontId="20" numFmtId="0" xfId="0" applyAlignment="1" applyFont="1">
      <alignment readingOrder="0"/>
    </xf>
    <xf borderId="0" fillId="0" fontId="18" numFmtId="165" xfId="0" applyAlignment="1" applyFont="1" applyNumberFormat="1">
      <alignment readingOrder="0"/>
    </xf>
    <xf borderId="0" fillId="0" fontId="18" numFmtId="0" xfId="0" applyAlignment="1" applyFont="1">
      <alignment readingOrder="0"/>
    </xf>
    <xf borderId="0" fillId="0" fontId="19" numFmtId="4" xfId="0" applyAlignment="1" applyFont="1" applyNumberFormat="1">
      <alignment readingOrder="0"/>
    </xf>
    <xf borderId="0" fillId="0" fontId="19" numFmtId="4" xfId="0" applyFont="1" applyNumberFormat="1"/>
    <xf borderId="0" fillId="0" fontId="18" numFmtId="0" xfId="0" applyFont="1"/>
    <xf borderId="0" fillId="0" fontId="19" numFmtId="166" xfId="0" applyFont="1" applyNumberFormat="1"/>
    <xf borderId="0" fillId="0" fontId="18" numFmtId="0" xfId="0" applyFont="1"/>
    <xf borderId="0" fillId="8" fontId="21" numFmtId="0" xfId="0" applyAlignment="1" applyFont="1">
      <alignment horizontal="center" readingOrder="0" vertical="center"/>
    </xf>
    <xf borderId="0" fillId="8" fontId="21" numFmtId="4" xfId="0" applyAlignment="1" applyFont="1" applyNumberFormat="1">
      <alignment horizontal="center" readingOrder="0" vertical="center"/>
    </xf>
    <xf borderId="0" fillId="8" fontId="21" numFmtId="10" xfId="0" applyAlignment="1" applyFont="1" applyNumberFormat="1">
      <alignment horizontal="center" readingOrder="0" vertical="center"/>
    </xf>
    <xf borderId="0" fillId="8" fontId="21" numFmtId="0" xfId="0" applyAlignment="1" applyFont="1">
      <alignment horizontal="center" vertical="center"/>
    </xf>
    <xf borderId="0" fillId="0" fontId="1" numFmtId="167" xfId="0" applyAlignment="1" applyFont="1" applyNumberFormat="1">
      <alignment horizontal="center" readingOrder="0" vertical="center"/>
    </xf>
    <xf borderId="0" fillId="0" fontId="1" numFmtId="0" xfId="0" applyAlignment="1" applyFont="1">
      <alignment horizontal="center" vertical="center"/>
    </xf>
    <xf borderId="0" fillId="0" fontId="1" numFmtId="165" xfId="0" applyAlignment="1" applyFont="1" applyNumberFormat="1">
      <alignment horizontal="center" readingOrder="0" vertical="center"/>
    </xf>
    <xf borderId="0" fillId="0" fontId="1" numFmtId="0" xfId="0" applyAlignment="1" applyFont="1">
      <alignment horizontal="center" readingOrder="0" vertical="center"/>
    </xf>
    <xf borderId="0" fillId="0" fontId="1" numFmtId="4" xfId="0" applyAlignment="1" applyFont="1" applyNumberFormat="1">
      <alignment readingOrder="0" vertical="center"/>
    </xf>
    <xf borderId="0" fillId="0" fontId="1" numFmtId="10" xfId="0" applyAlignment="1" applyFont="1" applyNumberFormat="1">
      <alignment readingOrder="0" vertical="center"/>
    </xf>
    <xf borderId="0" fillId="0" fontId="1" numFmtId="9" xfId="0" applyAlignment="1" applyFont="1" applyNumberFormat="1">
      <alignment horizontal="center" readingOrder="0" vertical="center"/>
    </xf>
    <xf borderId="0" fillId="0" fontId="1" numFmtId="0" xfId="0" applyAlignment="1" applyFont="1">
      <alignment horizontal="center" vertical="bottom"/>
    </xf>
    <xf borderId="0" fillId="0" fontId="1" numFmtId="4" xfId="0" applyAlignment="1" applyFont="1" applyNumberFormat="1">
      <alignment horizontal="right" vertical="bottom"/>
    </xf>
    <xf borderId="0" fillId="0" fontId="1" numFmtId="168" xfId="0" applyAlignment="1" applyFont="1" applyNumberFormat="1">
      <alignment horizontal="right" vertical="bottom"/>
    </xf>
    <xf borderId="0" fillId="0" fontId="1" numFmtId="168" xfId="0" applyAlignment="1" applyFont="1" applyNumberFormat="1">
      <alignment horizontal="right" readingOrder="0" vertical="bottom"/>
    </xf>
    <xf borderId="0" fillId="0" fontId="3" numFmtId="4" xfId="0" applyAlignment="1" applyFont="1" applyNumberFormat="1">
      <alignment horizontal="right" vertical="bottom"/>
    </xf>
    <xf borderId="0" fillId="0" fontId="1" numFmtId="165" xfId="0" applyAlignment="1" applyFont="1" applyNumberFormat="1">
      <alignment readingOrder="0" vertical="center"/>
    </xf>
    <xf borderId="0" fillId="0" fontId="1" numFmtId="10" xfId="0" applyAlignment="1" applyFont="1" applyNumberFormat="1">
      <alignment horizontal="center" readingOrder="0" vertical="center"/>
    </xf>
    <xf borderId="0" fillId="0" fontId="1" numFmtId="0" xfId="0" applyAlignment="1" applyFont="1">
      <alignment shrinkToFit="0" vertical="center" wrapText="0"/>
    </xf>
    <xf borderId="0" fillId="0" fontId="1" numFmtId="3" xfId="0" applyAlignment="1" applyFont="1" applyNumberFormat="1">
      <alignment readingOrder="0" vertical="center"/>
    </xf>
    <xf borderId="0" fillId="0" fontId="1" numFmtId="4" xfId="0" applyAlignment="1" applyFont="1" applyNumberFormat="1">
      <alignment vertical="center"/>
    </xf>
    <xf borderId="0" fillId="0" fontId="1" numFmtId="0" xfId="0" applyAlignment="1" applyFont="1">
      <alignment horizontal="center" readingOrder="0" vertical="center"/>
    </xf>
    <xf borderId="0" fillId="0" fontId="1" numFmtId="169" xfId="0" applyAlignment="1" applyFont="1" applyNumberFormat="1">
      <alignment readingOrder="0" vertical="center"/>
    </xf>
    <xf borderId="0" fillId="0" fontId="1" numFmtId="170" xfId="0" applyAlignment="1" applyFont="1" applyNumberFormat="1">
      <alignment horizontal="center" readingOrder="0" vertical="center"/>
    </xf>
    <xf borderId="0" fillId="0" fontId="1" numFmtId="10" xfId="0" applyAlignment="1" applyFont="1" applyNumberFormat="1">
      <alignment horizontal="center" vertical="center"/>
    </xf>
    <xf borderId="0" fillId="0" fontId="11" numFmtId="0" xfId="0" applyAlignment="1" applyFont="1">
      <alignment vertical="bottom"/>
    </xf>
    <xf borderId="0" fillId="0" fontId="11" numFmtId="3" xfId="0" applyAlignment="1" applyFont="1" applyNumberFormat="1">
      <alignment horizontal="center" readingOrder="0" vertical="center"/>
    </xf>
    <xf borderId="0" fillId="0" fontId="11" numFmtId="3" xfId="0" applyFont="1" applyNumberFormat="1"/>
    <xf borderId="0" fillId="0" fontId="11" numFmtId="0" xfId="0" applyAlignment="1" applyFont="1">
      <alignment horizontal="center" readingOrder="0" vertical="center"/>
    </xf>
    <xf borderId="0" fillId="0" fontId="10" numFmtId="0" xfId="0" applyAlignment="1" applyFont="1">
      <alignment horizontal="left" readingOrder="0" vertical="center"/>
    </xf>
    <xf borderId="0" fillId="0" fontId="11" numFmtId="3" xfId="0" applyAlignment="1" applyFont="1" applyNumberFormat="1">
      <alignment horizontal="center" vertical="center"/>
    </xf>
    <xf borderId="0" fillId="0" fontId="11" numFmtId="0" xfId="0" applyAlignment="1" applyFont="1">
      <alignment horizontal="center" vertical="center"/>
    </xf>
    <xf borderId="0" fillId="0" fontId="11" numFmtId="3" xfId="0" applyAlignment="1" applyFont="1" applyNumberFormat="1">
      <alignment readingOrder="0"/>
    </xf>
    <xf borderId="0" fillId="12" fontId="11" numFmtId="0" xfId="0" applyFill="1" applyFont="1"/>
    <xf borderId="0" fillId="13" fontId="10" numFmtId="0" xfId="0" applyAlignment="1" applyFill="1" applyFont="1">
      <alignment readingOrder="0"/>
    </xf>
    <xf borderId="0" fillId="13" fontId="10" numFmtId="3" xfId="0" applyAlignment="1" applyFont="1" applyNumberFormat="1">
      <alignment horizontal="center" readingOrder="0" vertical="center"/>
    </xf>
    <xf borderId="0" fillId="12" fontId="10" numFmtId="0" xfId="0" applyAlignment="1" applyFont="1">
      <alignment horizontal="center" readingOrder="0"/>
    </xf>
    <xf borderId="0" fillId="13" fontId="10" numFmtId="3" xfId="0" applyAlignment="1" applyFont="1" applyNumberFormat="1">
      <alignment horizontal="center" readingOrder="0"/>
    </xf>
    <xf borderId="0" fillId="12" fontId="10" numFmtId="3" xfId="0" applyAlignment="1" applyFont="1" applyNumberFormat="1">
      <alignment horizontal="center" readingOrder="0" vertical="center"/>
    </xf>
    <xf borderId="0" fillId="0" fontId="11" numFmtId="0" xfId="0" applyAlignment="1" applyFont="1">
      <alignment readingOrder="0"/>
    </xf>
    <xf borderId="0" fillId="0" fontId="11" numFmtId="3" xfId="0" applyAlignment="1" applyFont="1" applyNumberFormat="1">
      <alignment horizontal="center" readingOrder="0" vertical="center"/>
    </xf>
    <xf borderId="0" fillId="0" fontId="10" numFmtId="3" xfId="0" applyAlignment="1" applyFont="1" applyNumberFormat="1">
      <alignment horizontal="center" readingOrder="0" vertical="center"/>
    </xf>
    <xf borderId="0" fillId="12" fontId="11" numFmtId="3" xfId="0" applyAlignment="1" applyFont="1" applyNumberFormat="1">
      <alignment horizontal="center" vertical="center"/>
    </xf>
    <xf borderId="0" fillId="0" fontId="11" numFmtId="3" xfId="0" applyFont="1" applyNumberFormat="1"/>
    <xf borderId="0" fillId="10" fontId="10" numFmtId="3" xfId="0" applyAlignment="1" applyFont="1" applyNumberFormat="1">
      <alignment horizontal="center" vertical="center"/>
    </xf>
    <xf borderId="0" fillId="12" fontId="10" numFmtId="0" xfId="0" applyFont="1"/>
    <xf borderId="0" fillId="0" fontId="11" numFmtId="3" xfId="0" applyAlignment="1" applyFont="1" applyNumberFormat="1">
      <alignment horizontal="center" vertical="center"/>
    </xf>
    <xf borderId="0" fillId="12" fontId="11" numFmtId="0" xfId="0" applyAlignment="1" applyFont="1">
      <alignment readingOrder="0"/>
    </xf>
    <xf borderId="0" fillId="12" fontId="11" numFmtId="3" xfId="0" applyAlignment="1" applyFont="1" applyNumberFormat="1">
      <alignment horizontal="center" readingOrder="0" vertical="center"/>
    </xf>
    <xf borderId="0" fillId="0" fontId="11" numFmtId="0" xfId="0" applyFont="1"/>
    <xf borderId="0" fillId="0" fontId="10" numFmtId="3" xfId="0" applyAlignment="1" applyFont="1" applyNumberFormat="1">
      <alignment horizontal="center" vertical="center"/>
    </xf>
    <xf borderId="0" fillId="0" fontId="10" numFmtId="0" xfId="0" applyAlignment="1" applyFont="1">
      <alignment readingOrder="0"/>
    </xf>
    <xf borderId="0" fillId="12" fontId="22" numFmtId="0" xfId="0" applyAlignment="1" applyFont="1">
      <alignment readingOrder="0"/>
    </xf>
    <xf borderId="0" fillId="12" fontId="22" numFmtId="3" xfId="0" applyAlignment="1" applyFont="1" applyNumberFormat="1">
      <alignment horizontal="center" vertical="center"/>
    </xf>
    <xf borderId="0" fillId="12" fontId="22" numFmtId="0" xfId="0" applyFont="1"/>
    <xf borderId="0" fillId="12" fontId="22" numFmtId="3" xfId="0" applyFont="1" applyNumberFormat="1"/>
    <xf borderId="1" fillId="14" fontId="10" numFmtId="0" xfId="0" applyAlignment="1" applyBorder="1" applyFill="1" applyFont="1">
      <alignment horizontal="center" readingOrder="0" vertical="center"/>
    </xf>
    <xf borderId="1" fillId="14" fontId="10" numFmtId="0" xfId="0" applyAlignment="1" applyBorder="1" applyFont="1">
      <alignment horizontal="center" vertical="center"/>
    </xf>
    <xf borderId="0" fillId="14" fontId="11" numFmtId="0" xfId="0" applyAlignment="1" applyFont="1">
      <alignment vertical="center"/>
    </xf>
    <xf borderId="1" fillId="0" fontId="11" numFmtId="0" xfId="0" applyAlignment="1" applyBorder="1" applyFont="1">
      <alignment horizontal="center" readingOrder="0" vertical="center"/>
    </xf>
    <xf borderId="1" fillId="0" fontId="11" numFmtId="171" xfId="0" applyAlignment="1" applyBorder="1" applyFont="1" applyNumberFormat="1">
      <alignment horizontal="center" readingOrder="0" vertical="center"/>
    </xf>
    <xf borderId="1" fillId="0" fontId="11" numFmtId="0" xfId="0" applyAlignment="1" applyBorder="1" applyFont="1">
      <alignment readingOrder="0" vertical="center"/>
    </xf>
    <xf borderId="1" fillId="0" fontId="11" numFmtId="0" xfId="0" applyAlignment="1" applyBorder="1" applyFont="1">
      <alignment readingOrder="0" vertical="center"/>
    </xf>
    <xf borderId="1" fillId="0" fontId="11" numFmtId="0" xfId="0" applyAlignment="1" applyBorder="1" applyFont="1">
      <alignment horizontal="center" readingOrder="0" vertical="center"/>
    </xf>
    <xf borderId="1" fillId="0" fontId="11" numFmtId="0" xfId="0" applyAlignment="1" applyBorder="1" applyFont="1">
      <alignment vertical="center"/>
    </xf>
    <xf borderId="0" fillId="0" fontId="11" numFmtId="0" xfId="0" applyAlignment="1" applyFont="1">
      <alignment vertical="center"/>
    </xf>
    <xf borderId="1" fillId="0" fontId="11" numFmtId="171" xfId="0" applyAlignment="1" applyBorder="1" applyFont="1" applyNumberFormat="1">
      <alignment horizontal="left" readingOrder="0" vertical="center"/>
    </xf>
    <xf borderId="1" fillId="0" fontId="11" numFmtId="172" xfId="0" applyAlignment="1" applyBorder="1" applyFont="1" applyNumberFormat="1">
      <alignment horizontal="center" readingOrder="0" vertical="center"/>
    </xf>
    <xf borderId="1" fillId="0" fontId="11" numFmtId="0" xfId="0" applyAlignment="1" applyBorder="1" applyFont="1">
      <alignment horizontal="left" readingOrder="0" vertical="center"/>
    </xf>
    <xf borderId="1" fillId="0" fontId="11" numFmtId="0" xfId="0" applyAlignment="1" applyBorder="1" applyFont="1">
      <alignment horizontal="left" readingOrder="0" vertical="center"/>
    </xf>
    <xf borderId="1" fillId="0" fontId="11" numFmtId="0" xfId="0" applyAlignment="1" applyBorder="1" applyFont="1">
      <alignment horizontal="center" vertical="center"/>
    </xf>
    <xf borderId="1" fillId="0" fontId="11" numFmtId="172" xfId="0" applyAlignment="1" applyBorder="1" applyFont="1" applyNumberFormat="1">
      <alignment horizontal="left" readingOrder="0" vertical="center"/>
    </xf>
    <xf borderId="1" fillId="7" fontId="11" numFmtId="0" xfId="0" applyAlignment="1" applyBorder="1" applyFont="1">
      <alignment horizontal="center" readingOrder="0" vertical="center"/>
    </xf>
    <xf borderId="1" fillId="7" fontId="11" numFmtId="0" xfId="0" applyAlignment="1" applyBorder="1" applyFont="1">
      <alignment vertical="center"/>
    </xf>
    <xf borderId="1" fillId="7" fontId="11" numFmtId="0" xfId="0" applyAlignment="1" applyBorder="1" applyFont="1">
      <alignment readingOrder="0" vertical="center"/>
    </xf>
    <xf borderId="1" fillId="15" fontId="13" numFmtId="0" xfId="0" applyAlignment="1" applyBorder="1" applyFill="1" applyFont="1">
      <alignment readingOrder="0" vertical="center"/>
    </xf>
    <xf borderId="1" fillId="15" fontId="23" numFmtId="0" xfId="0" applyAlignment="1" applyBorder="1" applyFont="1">
      <alignment horizontal="center" readingOrder="0" vertical="center"/>
    </xf>
    <xf borderId="1" fillId="15" fontId="13" numFmtId="0" xfId="0" applyAlignment="1" applyBorder="1" applyFont="1">
      <alignment horizontal="center" vertical="center"/>
    </xf>
    <xf borderId="0" fillId="0" fontId="11" numFmtId="165" xfId="0" applyAlignment="1" applyFont="1" applyNumberFormat="1">
      <alignment horizontal="center" readingOrder="0" vertical="center"/>
    </xf>
    <xf borderId="0" fillId="0" fontId="11" numFmtId="0" xfId="0" applyAlignment="1" applyFont="1">
      <alignment readingOrder="0" vertical="center"/>
    </xf>
    <xf borderId="0" fillId="0" fontId="11" numFmtId="165" xfId="0" applyAlignment="1" applyFont="1" applyNumberFormat="1">
      <alignment readingOrder="0" vertical="center"/>
    </xf>
    <xf borderId="0" fillId="0" fontId="19" numFmtId="0" xfId="0" applyAlignment="1" applyFont="1">
      <alignment readingOrder="0"/>
    </xf>
    <xf borderId="0" fillId="7" fontId="11" numFmtId="165" xfId="0" applyAlignment="1" applyFont="1" applyNumberFormat="1">
      <alignment horizontal="center" readingOrder="0" vertical="center"/>
    </xf>
    <xf borderId="0" fillId="7" fontId="11" numFmtId="0" xfId="0" applyAlignment="1" applyFont="1">
      <alignment readingOrder="0" vertical="center"/>
    </xf>
    <xf borderId="0" fillId="7" fontId="11" numFmtId="165" xfId="0" applyAlignment="1" applyFont="1" applyNumberFormat="1">
      <alignment readingOrder="0" vertical="center"/>
    </xf>
    <xf borderId="0" fillId="7" fontId="11" numFmtId="0" xfId="0" applyAlignment="1" applyFont="1">
      <alignment vertical="center"/>
    </xf>
    <xf borderId="0" fillId="0" fontId="24" numFmtId="0" xfId="0" applyAlignment="1" applyFont="1">
      <alignment readingOrder="0" vertical="center"/>
    </xf>
    <xf borderId="0" fillId="14" fontId="10" numFmtId="0" xfId="0" applyAlignment="1" applyFont="1">
      <alignment horizontal="center" readingOrder="0" vertical="center"/>
    </xf>
    <xf borderId="0" fillId="14" fontId="10" numFmtId="0" xfId="0" applyAlignment="1" applyFont="1">
      <alignment horizontal="center" vertical="center"/>
    </xf>
    <xf borderId="0" fillId="14" fontId="25" numFmtId="0" xfId="0" applyAlignment="1" applyFont="1">
      <alignment horizontal="center" readingOrder="0" vertical="center"/>
    </xf>
    <xf borderId="0" fillId="14" fontId="26" numFmtId="0" xfId="0" applyAlignment="1" applyFont="1">
      <alignment horizontal="left" readingOrder="0" vertical="center"/>
    </xf>
    <xf borderId="0" fillId="14" fontId="10" numFmtId="0" xfId="0" applyAlignment="1" applyFont="1">
      <alignment horizontal="left" readingOrder="0" vertical="center"/>
    </xf>
    <xf borderId="1" fillId="13" fontId="27" numFmtId="0" xfId="0" applyAlignment="1" applyBorder="1" applyFont="1">
      <alignment horizontal="center" readingOrder="0" vertical="center"/>
    </xf>
    <xf borderId="1" fillId="13" fontId="27" numFmtId="0" xfId="0" applyAlignment="1" applyBorder="1" applyFont="1">
      <alignment horizontal="center" vertical="center"/>
    </xf>
    <xf borderId="4" fillId="16" fontId="28" numFmtId="0" xfId="0" applyAlignment="1" applyBorder="1" applyFill="1" applyFont="1">
      <alignment horizontal="center" readingOrder="0" shrinkToFit="0" wrapText="0"/>
    </xf>
    <xf borderId="4" fillId="16" fontId="29" numFmtId="0" xfId="0" applyAlignment="1" applyBorder="1" applyFont="1">
      <alignment vertical="bottom"/>
    </xf>
    <xf borderId="1" fillId="16" fontId="30" numFmtId="0" xfId="0" applyAlignment="1" applyBorder="1" applyFont="1">
      <alignment horizontal="left" readingOrder="0" vertical="center"/>
    </xf>
    <xf borderId="1" fillId="0" fontId="11" numFmtId="3" xfId="0" applyAlignment="1" applyBorder="1" applyFont="1" applyNumberFormat="1">
      <alignment horizontal="right" readingOrder="0" vertical="center"/>
    </xf>
    <xf borderId="4" fillId="16" fontId="31" numFmtId="0" xfId="0" applyAlignment="1" applyBorder="1" applyFont="1">
      <alignment horizontal="center" vertical="bottom"/>
    </xf>
    <xf borderId="1" fillId="0" fontId="11" numFmtId="3" xfId="0" applyAlignment="1" applyBorder="1" applyFont="1" applyNumberFormat="1">
      <alignment readingOrder="0" vertical="center"/>
    </xf>
    <xf borderId="4" fillId="16" fontId="32" numFmtId="0" xfId="0" applyAlignment="1" applyBorder="1" applyFont="1">
      <alignment horizontal="left" readingOrder="0" shrinkToFit="0" wrapText="0"/>
    </xf>
    <xf borderId="1" fillId="0" fontId="11" numFmtId="9" xfId="0" applyAlignment="1" applyBorder="1" applyFont="1" applyNumberFormat="1">
      <alignment horizontal="center" readingOrder="0" vertical="center"/>
    </xf>
    <xf borderId="0" fillId="0" fontId="19" numFmtId="3" xfId="0" applyAlignment="1" applyFont="1" applyNumberFormat="1">
      <alignment readingOrder="0"/>
    </xf>
    <xf borderId="1" fillId="0" fontId="11" numFmtId="171" xfId="0" applyAlignment="1" applyBorder="1" applyFont="1" applyNumberFormat="1">
      <alignment readingOrder="0" vertical="center"/>
    </xf>
    <xf borderId="1" fillId="0" fontId="11" numFmtId="4" xfId="0" applyAlignment="1" applyBorder="1" applyFont="1" applyNumberFormat="1">
      <alignment readingOrder="0" vertical="center"/>
    </xf>
    <xf borderId="1" fillId="0" fontId="11" numFmtId="172" xfId="0" applyAlignment="1" applyBorder="1" applyFont="1" applyNumberFormat="1">
      <alignment readingOrder="0" vertical="center"/>
    </xf>
    <xf borderId="1" fillId="6" fontId="11" numFmtId="0" xfId="0" applyAlignment="1" applyBorder="1" applyFont="1">
      <alignment horizontal="center" readingOrder="0" vertical="center"/>
    </xf>
    <xf borderId="1" fillId="6" fontId="11" numFmtId="0" xfId="0" applyAlignment="1" applyBorder="1" applyFont="1">
      <alignment vertical="center"/>
    </xf>
    <xf borderId="1" fillId="6" fontId="11" numFmtId="0" xfId="0" applyAlignment="1" applyBorder="1" applyFont="1">
      <alignment readingOrder="0" vertical="center"/>
    </xf>
    <xf borderId="1" fillId="6" fontId="11" numFmtId="3" xfId="0" applyAlignment="1" applyBorder="1" applyFont="1" applyNumberFormat="1">
      <alignment readingOrder="0" vertical="center"/>
    </xf>
    <xf borderId="1" fillId="6" fontId="11" numFmtId="9" xfId="0" applyAlignment="1" applyBorder="1" applyFont="1" applyNumberFormat="1">
      <alignment horizontal="center" readingOrder="0" vertical="center"/>
    </xf>
    <xf borderId="1" fillId="6" fontId="13" numFmtId="0" xfId="0" applyAlignment="1" applyBorder="1" applyFont="1">
      <alignment readingOrder="0" vertical="center"/>
    </xf>
    <xf borderId="1" fillId="0" fontId="33" numFmtId="0" xfId="0" applyAlignment="1" applyBorder="1" applyFont="1">
      <alignment readingOrder="0" vertical="center"/>
    </xf>
    <xf quotePrefix="1" borderId="1" fillId="14" fontId="10" numFmtId="0" xfId="0" applyAlignment="1" applyBorder="1" applyFont="1">
      <alignment horizontal="center" readingOrder="0" vertical="center"/>
    </xf>
    <xf quotePrefix="1" borderId="1" fillId="0" fontId="11" numFmtId="0" xfId="0" applyAlignment="1" applyBorder="1" applyFont="1">
      <alignment readingOrder="0" vertical="center"/>
    </xf>
    <xf quotePrefix="1" borderId="1" fillId="0" fontId="11" numFmtId="0" xfId="0" applyAlignment="1" applyBorder="1" applyFont="1">
      <alignment horizontal="left" readingOrder="0" vertical="center"/>
    </xf>
    <xf borderId="1" fillId="0" fontId="11" numFmtId="0" xfId="0" applyAlignment="1" applyBorder="1" applyFont="1">
      <alignment horizontal="left" vertical="center"/>
    </xf>
    <xf borderId="0" fillId="0" fontId="19" numFmtId="0" xfId="0" applyAlignment="1" applyFont="1">
      <alignment vertical="center"/>
    </xf>
    <xf borderId="0" fillId="6" fontId="34" numFmtId="0" xfId="0" applyAlignment="1" applyFont="1">
      <alignment horizontal="left" readingOrder="0" vertical="center"/>
    </xf>
    <xf borderId="0" fillId="6" fontId="35" numFmtId="0" xfId="0" applyAlignment="1" applyFont="1">
      <alignment horizontal="left" readingOrder="0" vertical="center"/>
    </xf>
    <xf borderId="0" fillId="6" fontId="10" numFmtId="0" xfId="0" applyAlignment="1" applyFont="1">
      <alignment horizontal="center" readingOrder="0" vertical="center"/>
    </xf>
    <xf borderId="0" fillId="6" fontId="10" numFmtId="0" xfId="0" applyAlignment="1" applyFont="1">
      <alignment horizontal="center" vertical="center"/>
    </xf>
    <xf borderId="0" fillId="7" fontId="35" numFmtId="0" xfId="0" applyAlignment="1" applyFont="1">
      <alignment horizontal="left" readingOrder="0" vertical="center"/>
    </xf>
    <xf borderId="0" fillId="7" fontId="10" numFmtId="0" xfId="0" applyAlignment="1" applyFont="1">
      <alignment horizontal="center" readingOrder="0" vertical="center"/>
    </xf>
    <xf borderId="0" fillId="6" fontId="19" numFmtId="0" xfId="0" applyFont="1"/>
    <xf borderId="0" fillId="6" fontId="36" numFmtId="0" xfId="0" applyAlignment="1" applyFont="1">
      <alignment horizontal="center" readingOrder="0" vertical="center"/>
    </xf>
    <xf borderId="5" fillId="17" fontId="37" numFmtId="0" xfId="0" applyAlignment="1" applyBorder="1" applyFill="1" applyFont="1">
      <alignment horizontal="center" readingOrder="0" vertical="center"/>
    </xf>
    <xf borderId="6" fillId="18" fontId="37" numFmtId="0" xfId="0" applyAlignment="1" applyBorder="1" applyFill="1" applyFont="1">
      <alignment horizontal="center" readingOrder="0" vertical="center"/>
    </xf>
    <xf borderId="7" fillId="19" fontId="37" numFmtId="0" xfId="0" applyAlignment="1" applyBorder="1" applyFill="1" applyFont="1">
      <alignment horizontal="center" readingOrder="0" vertical="center"/>
    </xf>
    <xf borderId="6" fillId="20" fontId="37" numFmtId="0" xfId="0" applyAlignment="1" applyBorder="1" applyFill="1" applyFont="1">
      <alignment horizontal="center" readingOrder="0" vertical="center"/>
    </xf>
    <xf borderId="6" fillId="21" fontId="37" numFmtId="0" xfId="0" applyAlignment="1" applyBorder="1" applyFill="1" applyFont="1">
      <alignment horizontal="center" readingOrder="0" vertical="center"/>
    </xf>
    <xf borderId="6" fillId="22" fontId="37" numFmtId="0" xfId="0" applyAlignment="1" applyBorder="1" applyFill="1" applyFont="1">
      <alignment horizontal="center" readingOrder="0" vertical="center"/>
    </xf>
    <xf borderId="6" fillId="23" fontId="37" numFmtId="0" xfId="0" applyAlignment="1" applyBorder="1" applyFill="1" applyFont="1">
      <alignment horizontal="center" readingOrder="0" vertical="center"/>
    </xf>
    <xf borderId="8" fillId="17" fontId="38" numFmtId="0" xfId="0" applyAlignment="1" applyBorder="1" applyFont="1">
      <alignment horizontal="center" readingOrder="0" vertical="center"/>
    </xf>
    <xf borderId="9" fillId="0" fontId="39" numFmtId="0" xfId="0" applyBorder="1" applyFont="1"/>
    <xf borderId="10" fillId="0" fontId="39" numFmtId="0" xfId="0" applyBorder="1" applyFont="1"/>
    <xf borderId="11" fillId="17" fontId="37" numFmtId="0" xfId="0" applyAlignment="1" applyBorder="1" applyFont="1">
      <alignment horizontal="center" readingOrder="0" vertical="center"/>
    </xf>
    <xf borderId="2" fillId="18" fontId="37" numFmtId="0" xfId="0" applyAlignment="1" applyBorder="1" applyFont="1">
      <alignment horizontal="center" readingOrder="0" vertical="center"/>
    </xf>
    <xf borderId="6" fillId="22" fontId="40" numFmtId="0" xfId="0" applyAlignment="1" applyBorder="1" applyFont="1">
      <alignment horizontal="center" readingOrder="0" vertical="center"/>
    </xf>
    <xf borderId="1" fillId="17" fontId="41" numFmtId="0" xfId="0" applyAlignment="1" applyBorder="1" applyFont="1">
      <alignment readingOrder="0" shrinkToFit="0" vertical="center" wrapText="1"/>
    </xf>
    <xf borderId="0" fillId="6" fontId="42" numFmtId="0" xfId="0" applyAlignment="1" applyFont="1">
      <alignment horizontal="center" readingOrder="0" vertical="center"/>
    </xf>
    <xf borderId="9" fillId="24" fontId="43" numFmtId="0" xfId="0" applyAlignment="1" applyBorder="1" applyFill="1" applyFont="1">
      <alignment horizontal="center" readingOrder="0" vertical="center"/>
    </xf>
    <xf borderId="1" fillId="24" fontId="42" numFmtId="171" xfId="0" applyAlignment="1" applyBorder="1" applyFont="1" applyNumberFormat="1">
      <alignment horizontal="center" readingOrder="0" vertical="center"/>
    </xf>
    <xf borderId="1" fillId="24" fontId="44" numFmtId="49" xfId="0" applyAlignment="1" applyBorder="1" applyFont="1" applyNumberFormat="1">
      <alignment horizontal="center" readingOrder="0" vertical="center"/>
    </xf>
    <xf borderId="8" fillId="24" fontId="45" numFmtId="4" xfId="0" applyAlignment="1" applyBorder="1" applyFont="1" applyNumberFormat="1">
      <alignment horizontal="center" readingOrder="0" vertical="center"/>
    </xf>
    <xf borderId="0" fillId="0" fontId="42" numFmtId="171" xfId="0" applyAlignment="1" applyFont="1" applyNumberFormat="1">
      <alignment horizontal="center" readingOrder="0" vertical="center"/>
    </xf>
    <xf borderId="12" fillId="25" fontId="42" numFmtId="171" xfId="0" applyAlignment="1" applyBorder="1" applyFill="1" applyFont="1" applyNumberFormat="1">
      <alignment horizontal="center" readingOrder="0" vertical="center"/>
    </xf>
    <xf borderId="1" fillId="26" fontId="1" numFmtId="0" xfId="0" applyBorder="1" applyFill="1" applyFont="1"/>
    <xf borderId="1" fillId="26" fontId="11" numFmtId="0" xfId="0" applyAlignment="1" applyBorder="1" applyFont="1">
      <alignment horizontal="center" readingOrder="0" vertical="center"/>
    </xf>
    <xf borderId="2" fillId="26" fontId="14" numFmtId="0" xfId="0" applyAlignment="1" applyBorder="1" applyFont="1">
      <alignment horizontal="center" readingOrder="0" vertical="center"/>
    </xf>
    <xf borderId="0" fillId="26" fontId="42" numFmtId="4" xfId="0" applyAlignment="1" applyFont="1" applyNumberFormat="1">
      <alignment horizontal="center" readingOrder="0"/>
    </xf>
    <xf borderId="1" fillId="26" fontId="46" numFmtId="0" xfId="0" applyAlignment="1" applyBorder="1" applyFont="1">
      <alignment horizontal="center" readingOrder="0" vertical="center"/>
    </xf>
    <xf borderId="6" fillId="27" fontId="44" numFmtId="49" xfId="0" applyAlignment="1" applyBorder="1" applyFill="1" applyFont="1" applyNumberFormat="1">
      <alignment horizontal="center" readingOrder="0" vertical="center"/>
    </xf>
    <xf borderId="6" fillId="27" fontId="45" numFmtId="4" xfId="0" applyAlignment="1" applyBorder="1" applyFont="1" applyNumberFormat="1">
      <alignment horizontal="center" readingOrder="0" vertical="center"/>
    </xf>
    <xf borderId="6" fillId="27" fontId="47" numFmtId="4" xfId="0" applyAlignment="1" applyBorder="1" applyFont="1" applyNumberFormat="1">
      <alignment horizontal="center" readingOrder="0" vertical="center"/>
    </xf>
    <xf borderId="12" fillId="0" fontId="39" numFmtId="0" xfId="0" applyBorder="1" applyFont="1"/>
    <xf borderId="1" fillId="26" fontId="48" numFmtId="4" xfId="0" applyAlignment="1" applyBorder="1" applyFont="1" applyNumberFormat="1">
      <alignment horizontal="center" readingOrder="0" vertical="center"/>
    </xf>
    <xf borderId="1" fillId="26" fontId="16" numFmtId="0" xfId="0" applyAlignment="1" applyBorder="1" applyFont="1">
      <alignment vertical="bottom"/>
    </xf>
    <xf borderId="1" fillId="26" fontId="16" numFmtId="0" xfId="0" applyAlignment="1" applyBorder="1" applyFont="1">
      <alignment horizontal="center" readingOrder="0"/>
    </xf>
    <xf borderId="1" fillId="26" fontId="49" numFmtId="0" xfId="0" applyAlignment="1" applyBorder="1" applyFont="1">
      <alignment horizontal="center" readingOrder="0" vertical="center"/>
    </xf>
    <xf borderId="1" fillId="26" fontId="50" numFmtId="0" xfId="0" applyAlignment="1" applyBorder="1" applyFont="1">
      <alignment vertical="bottom"/>
    </xf>
    <xf borderId="1" fillId="26" fontId="31" numFmtId="0" xfId="0" applyAlignment="1" applyBorder="1" applyFont="1">
      <alignment horizontal="center" readingOrder="0" vertical="center"/>
    </xf>
    <xf borderId="1" fillId="26" fontId="51" numFmtId="0" xfId="0" applyAlignment="1" applyBorder="1" applyFont="1">
      <alignment vertical="bottom"/>
    </xf>
    <xf borderId="1" fillId="26" fontId="52" numFmtId="4" xfId="0" applyAlignment="1" applyBorder="1" applyFont="1" applyNumberFormat="1">
      <alignment horizontal="center" readingOrder="0" vertical="center"/>
    </xf>
    <xf borderId="1" fillId="5" fontId="41" numFmtId="0" xfId="0" applyAlignment="1" applyBorder="1" applyFont="1">
      <alignment horizontal="center" readingOrder="0" vertical="center"/>
    </xf>
    <xf borderId="2" fillId="26" fontId="53" numFmtId="0" xfId="0" applyAlignment="1" applyBorder="1" applyFont="1">
      <alignment horizontal="center" readingOrder="0" vertical="center"/>
    </xf>
    <xf borderId="2" fillId="0" fontId="39" numFmtId="0" xfId="0" applyBorder="1" applyFont="1"/>
    <xf borderId="6" fillId="28" fontId="37" numFmtId="171" xfId="0" applyAlignment="1" applyBorder="1" applyFill="1" applyFont="1" applyNumberFormat="1">
      <alignment horizontal="center" readingOrder="0" vertical="center"/>
    </xf>
    <xf borderId="1" fillId="28" fontId="16" numFmtId="0" xfId="0" applyAlignment="1" applyBorder="1" applyFont="1">
      <alignment vertical="bottom"/>
    </xf>
    <xf borderId="1" fillId="28" fontId="19" numFmtId="0" xfId="0" applyAlignment="1" applyBorder="1" applyFont="1">
      <alignment horizontal="center" readingOrder="0" vertical="center"/>
    </xf>
    <xf borderId="2" fillId="28" fontId="14" numFmtId="0" xfId="0" applyAlignment="1" applyBorder="1" applyFont="1">
      <alignment horizontal="center" readingOrder="0" vertical="center"/>
    </xf>
    <xf borderId="1" fillId="28" fontId="52" numFmtId="4" xfId="0" applyAlignment="1" applyBorder="1" applyFont="1" applyNumberFormat="1">
      <alignment horizontal="center" readingOrder="0" vertical="center"/>
    </xf>
    <xf borderId="1" fillId="28" fontId="11" numFmtId="0" xfId="0" applyAlignment="1" applyBorder="1" applyFont="1">
      <alignment horizontal="center" readingOrder="0" vertical="center"/>
    </xf>
    <xf borderId="1" fillId="28" fontId="48" numFmtId="4" xfId="0" applyAlignment="1" applyBorder="1" applyFont="1" applyNumberFormat="1">
      <alignment horizontal="center" readingOrder="0" vertical="center"/>
    </xf>
    <xf borderId="1" fillId="28" fontId="46" numFmtId="0" xfId="0" applyAlignment="1" applyBorder="1" applyFont="1">
      <alignment horizontal="center" readingOrder="0" vertical="center"/>
    </xf>
    <xf borderId="1" fillId="28" fontId="51" numFmtId="0" xfId="0" applyAlignment="1" applyBorder="1" applyFont="1">
      <alignment vertical="bottom"/>
    </xf>
    <xf borderId="1" fillId="28" fontId="31" numFmtId="0" xfId="0" applyAlignment="1" applyBorder="1" applyFont="1">
      <alignment horizontal="center" readingOrder="0" vertical="center"/>
    </xf>
    <xf borderId="2" fillId="28" fontId="53" numFmtId="0" xfId="0" applyAlignment="1" applyBorder="1" applyFont="1">
      <alignment horizontal="center" readingOrder="0" vertical="center"/>
    </xf>
    <xf borderId="6" fillId="18" fontId="42" numFmtId="171" xfId="0" applyAlignment="1" applyBorder="1" applyFont="1" applyNumberFormat="1">
      <alignment horizontal="center" readingOrder="0" vertical="center"/>
    </xf>
    <xf borderId="1" fillId="9" fontId="51" numFmtId="0" xfId="0" applyAlignment="1" applyBorder="1" applyFont="1">
      <alignment vertical="bottom"/>
    </xf>
    <xf borderId="1" fillId="9" fontId="19" numFmtId="0" xfId="0" applyAlignment="1" applyBorder="1" applyFont="1">
      <alignment horizontal="center" readingOrder="0" vertical="center"/>
    </xf>
    <xf borderId="2" fillId="9" fontId="14" numFmtId="0" xfId="0" applyAlignment="1" applyBorder="1" applyFont="1">
      <alignment horizontal="center" readingOrder="0" vertical="center"/>
    </xf>
    <xf borderId="1" fillId="9" fontId="48" numFmtId="4" xfId="0" applyAlignment="1" applyBorder="1" applyFont="1" applyNumberFormat="1">
      <alignment horizontal="center" readingOrder="0" vertical="center"/>
    </xf>
    <xf borderId="1" fillId="9" fontId="46" numFmtId="0" xfId="0" applyAlignment="1" applyBorder="1" applyFont="1">
      <alignment horizontal="center" readingOrder="0" vertical="center"/>
    </xf>
    <xf borderId="1" fillId="9" fontId="16" numFmtId="0" xfId="0" applyAlignment="1" applyBorder="1" applyFont="1">
      <alignment vertical="bottom"/>
    </xf>
    <xf borderId="1" fillId="9" fontId="11" numFmtId="0" xfId="0" applyAlignment="1" applyBorder="1" applyFont="1">
      <alignment horizontal="center" readingOrder="0" vertical="center"/>
    </xf>
    <xf borderId="1" fillId="9" fontId="1" numFmtId="0" xfId="0" applyBorder="1" applyFont="1"/>
    <xf borderId="6" fillId="15" fontId="42" numFmtId="171" xfId="0" applyAlignment="1" applyBorder="1" applyFont="1" applyNumberFormat="1">
      <alignment horizontal="center" readingOrder="0" vertical="center"/>
    </xf>
    <xf borderId="1" fillId="29" fontId="11" numFmtId="0" xfId="0" applyAlignment="1" applyBorder="1" applyFill="1" applyFont="1">
      <alignment readingOrder="0" vertical="center"/>
    </xf>
    <xf borderId="1" fillId="29" fontId="11" numFmtId="0" xfId="0" applyAlignment="1" applyBorder="1" applyFont="1">
      <alignment horizontal="center" readingOrder="0" vertical="center"/>
    </xf>
    <xf borderId="2" fillId="29" fontId="14" numFmtId="0" xfId="0" applyAlignment="1" applyBorder="1" applyFont="1">
      <alignment horizontal="center" readingOrder="0" vertical="center"/>
    </xf>
    <xf borderId="1" fillId="29" fontId="48" numFmtId="4" xfId="0" applyAlignment="1" applyBorder="1" applyFont="1" applyNumberFormat="1">
      <alignment horizontal="center" readingOrder="0" vertical="center"/>
    </xf>
    <xf borderId="1" fillId="29" fontId="46" numFmtId="0" xfId="0" applyAlignment="1" applyBorder="1" applyFont="1">
      <alignment horizontal="center" readingOrder="0" vertical="center"/>
    </xf>
    <xf borderId="1" fillId="29" fontId="51" numFmtId="0" xfId="0" applyAlignment="1" applyBorder="1" applyFont="1">
      <alignment vertical="bottom"/>
    </xf>
    <xf borderId="1" fillId="29" fontId="13" numFmtId="0" xfId="0" applyAlignment="1" applyBorder="1" applyFont="1">
      <alignment horizontal="center" readingOrder="0" vertical="center"/>
    </xf>
    <xf borderId="6" fillId="25" fontId="42" numFmtId="171" xfId="0" applyAlignment="1" applyBorder="1" applyFont="1" applyNumberFormat="1">
      <alignment horizontal="center" readingOrder="0" vertical="center"/>
    </xf>
    <xf borderId="1" fillId="26" fontId="16" numFmtId="0" xfId="0" applyAlignment="1" applyBorder="1" applyFont="1">
      <alignment readingOrder="0" vertical="bottom"/>
    </xf>
    <xf borderId="1" fillId="26" fontId="54" numFmtId="0" xfId="0" applyAlignment="1" applyBorder="1" applyFont="1">
      <alignment horizontal="center" readingOrder="0" vertical="bottom"/>
    </xf>
    <xf borderId="6" fillId="30" fontId="37" numFmtId="171" xfId="0" applyAlignment="1" applyBorder="1" applyFill="1" applyFont="1" applyNumberFormat="1">
      <alignment horizontal="center" readingOrder="0" vertical="center"/>
    </xf>
    <xf borderId="1" fillId="28" fontId="54" numFmtId="0" xfId="0" applyAlignment="1" applyBorder="1" applyFont="1">
      <alignment horizontal="center" readingOrder="0" vertical="bottom"/>
    </xf>
    <xf borderId="6" fillId="19" fontId="42" numFmtId="171" xfId="0" applyAlignment="1" applyBorder="1" applyFont="1" applyNumberFormat="1">
      <alignment horizontal="center" readingOrder="0" vertical="center"/>
    </xf>
    <xf borderId="1" fillId="10" fontId="51" numFmtId="0" xfId="0" applyAlignment="1" applyBorder="1" applyFont="1">
      <alignment vertical="bottom"/>
    </xf>
    <xf borderId="1" fillId="10" fontId="11" numFmtId="0" xfId="0" applyAlignment="1" applyBorder="1" applyFont="1">
      <alignment horizontal="center" readingOrder="0" vertical="center"/>
    </xf>
    <xf borderId="2" fillId="10" fontId="14" numFmtId="0" xfId="0" applyAlignment="1" applyBorder="1" applyFont="1">
      <alignment horizontal="center" readingOrder="0" vertical="center"/>
    </xf>
    <xf borderId="1" fillId="10" fontId="48" numFmtId="4" xfId="0" applyAlignment="1" applyBorder="1" applyFont="1" applyNumberFormat="1">
      <alignment horizontal="center" readingOrder="0" vertical="center"/>
    </xf>
    <xf borderId="1" fillId="10" fontId="46" numFmtId="0" xfId="0" applyAlignment="1" applyBorder="1" applyFont="1">
      <alignment horizontal="center" readingOrder="0" vertical="center"/>
    </xf>
    <xf borderId="1" fillId="10" fontId="16" numFmtId="0" xfId="0" applyAlignment="1" applyBorder="1" applyFont="1">
      <alignment readingOrder="0" vertical="bottom"/>
    </xf>
    <xf borderId="1" fillId="10" fontId="54" numFmtId="0" xfId="0" applyAlignment="1" applyBorder="1" applyFont="1">
      <alignment horizontal="center" readingOrder="0" vertical="bottom"/>
    </xf>
    <xf borderId="1" fillId="10" fontId="55" numFmtId="0" xfId="0" applyAlignment="1" applyBorder="1" applyFont="1">
      <alignment horizontal="center" readingOrder="0" vertical="center"/>
    </xf>
    <xf borderId="1" fillId="10" fontId="16" numFmtId="0" xfId="0" applyAlignment="1" applyBorder="1" applyFont="1">
      <alignment vertical="bottom"/>
    </xf>
    <xf borderId="1" fillId="10" fontId="52" numFmtId="4" xfId="0" applyAlignment="1" applyBorder="1" applyFont="1" applyNumberFormat="1">
      <alignment horizontal="center" readingOrder="0" vertical="center"/>
    </xf>
    <xf borderId="1" fillId="5" fontId="55" numFmtId="0" xfId="0" applyAlignment="1" applyBorder="1" applyFont="1">
      <alignment horizontal="center" readingOrder="0" vertical="center"/>
    </xf>
    <xf borderId="1" fillId="10" fontId="51" numFmtId="0" xfId="0" applyAlignment="1" applyBorder="1" applyFont="1">
      <alignment readingOrder="0" vertical="bottom"/>
    </xf>
    <xf borderId="6" fillId="31" fontId="42" numFmtId="171" xfId="0" applyAlignment="1" applyBorder="1" applyFill="1" applyFont="1" applyNumberFormat="1">
      <alignment horizontal="center" readingOrder="0" vertical="center"/>
    </xf>
    <xf borderId="1" fillId="32" fontId="16" numFmtId="0" xfId="0" applyAlignment="1" applyBorder="1" applyFill="1" applyFont="1">
      <alignment readingOrder="0" vertical="bottom"/>
    </xf>
    <xf borderId="1" fillId="32" fontId="54" numFmtId="0" xfId="0" applyAlignment="1" applyBorder="1" applyFont="1">
      <alignment horizontal="center" readingOrder="0" vertical="bottom"/>
    </xf>
    <xf borderId="2" fillId="32" fontId="14" numFmtId="0" xfId="0" applyAlignment="1" applyBorder="1" applyFont="1">
      <alignment horizontal="center" readingOrder="0" vertical="center"/>
    </xf>
    <xf borderId="1" fillId="32" fontId="48" numFmtId="4" xfId="0" applyAlignment="1" applyBorder="1" applyFont="1" applyNumberFormat="1">
      <alignment horizontal="center" readingOrder="0" vertical="center"/>
    </xf>
    <xf borderId="1" fillId="32" fontId="46" numFmtId="0" xfId="0" applyAlignment="1" applyBorder="1" applyFont="1">
      <alignment horizontal="center" readingOrder="0" vertical="center"/>
    </xf>
    <xf borderId="1" fillId="32" fontId="16" numFmtId="0" xfId="0" applyAlignment="1" applyBorder="1" applyFont="1">
      <alignment vertical="bottom"/>
    </xf>
    <xf borderId="1" fillId="14" fontId="11" numFmtId="0" xfId="0" applyAlignment="1" applyBorder="1" applyFont="1">
      <alignment readingOrder="0" vertical="center"/>
    </xf>
    <xf borderId="1" fillId="14" fontId="11" numFmtId="0" xfId="0" applyAlignment="1" applyBorder="1" applyFont="1">
      <alignment horizontal="center" readingOrder="0" vertical="center"/>
    </xf>
    <xf borderId="2" fillId="14" fontId="14" numFmtId="0" xfId="0" applyAlignment="1" applyBorder="1" applyFont="1">
      <alignment horizontal="center" readingOrder="0" vertical="center"/>
    </xf>
    <xf borderId="1" fillId="14" fontId="48" numFmtId="4" xfId="0" applyAlignment="1" applyBorder="1" applyFont="1" applyNumberFormat="1">
      <alignment horizontal="center" readingOrder="0" vertical="center"/>
    </xf>
    <xf borderId="1" fillId="14" fontId="46" numFmtId="0" xfId="0" applyAlignment="1" applyBorder="1" applyFont="1">
      <alignment horizontal="center" readingOrder="0" vertical="center"/>
    </xf>
    <xf borderId="1" fillId="14" fontId="16" numFmtId="0" xfId="0" applyAlignment="1" applyBorder="1" applyFont="1">
      <alignment vertical="bottom"/>
    </xf>
    <xf borderId="1" fillId="14" fontId="54" numFmtId="0" xfId="0" applyAlignment="1" applyBorder="1" applyFont="1">
      <alignment horizontal="center" readingOrder="0" vertical="bottom"/>
    </xf>
    <xf borderId="6" fillId="20" fontId="42" numFmtId="171" xfId="0" applyAlignment="1" applyBorder="1" applyFont="1" applyNumberFormat="1">
      <alignment horizontal="center" readingOrder="0" vertical="center"/>
    </xf>
    <xf borderId="1" fillId="33" fontId="11" numFmtId="0" xfId="0" applyAlignment="1" applyBorder="1" applyFill="1" applyFont="1">
      <alignment readingOrder="0" vertical="center"/>
    </xf>
    <xf borderId="1" fillId="33" fontId="11" numFmtId="0" xfId="0" applyAlignment="1" applyBorder="1" applyFont="1">
      <alignment horizontal="center" readingOrder="0" vertical="center"/>
    </xf>
    <xf borderId="2" fillId="33" fontId="14" numFmtId="0" xfId="0" applyAlignment="1" applyBorder="1" applyFont="1">
      <alignment horizontal="center" readingOrder="0" vertical="center"/>
    </xf>
    <xf borderId="1" fillId="33" fontId="48" numFmtId="4" xfId="0" applyAlignment="1" applyBorder="1" applyFont="1" applyNumberFormat="1">
      <alignment horizontal="center" readingOrder="0" vertical="center"/>
    </xf>
    <xf borderId="1" fillId="33" fontId="40" numFmtId="0" xfId="0" applyAlignment="1" applyBorder="1" applyFont="1">
      <alignment horizontal="center" readingOrder="0" vertical="center"/>
    </xf>
    <xf borderId="1" fillId="33" fontId="1" numFmtId="0" xfId="0" applyBorder="1" applyFont="1"/>
    <xf borderId="1" fillId="33" fontId="1" numFmtId="0" xfId="0" applyAlignment="1" applyBorder="1" applyFont="1">
      <alignment horizontal="center" readingOrder="0"/>
    </xf>
    <xf borderId="2" fillId="33" fontId="16" numFmtId="0" xfId="0" applyAlignment="1" applyBorder="1" applyFont="1">
      <alignment horizontal="center" readingOrder="0"/>
    </xf>
    <xf borderId="1" fillId="33" fontId="52" numFmtId="4" xfId="0" applyAlignment="1" applyBorder="1" applyFont="1" applyNumberFormat="1">
      <alignment horizontal="center" readingOrder="0"/>
    </xf>
    <xf borderId="1" fillId="33" fontId="1" numFmtId="0" xfId="0" applyAlignment="1" applyBorder="1" applyFont="1">
      <alignment horizontal="center"/>
    </xf>
    <xf borderId="2" fillId="33" fontId="16" numFmtId="0" xfId="0" applyAlignment="1" applyBorder="1" applyFont="1">
      <alignment horizontal="center"/>
    </xf>
    <xf borderId="1" fillId="33" fontId="52" numFmtId="4" xfId="0" applyAlignment="1" applyBorder="1" applyFont="1" applyNumberFormat="1">
      <alignment horizontal="center"/>
    </xf>
    <xf borderId="1" fillId="33" fontId="49" numFmtId="0" xfId="0" applyAlignment="1" applyBorder="1" applyFont="1">
      <alignment horizontal="center" readingOrder="0" vertical="center"/>
    </xf>
    <xf borderId="1" fillId="33" fontId="16" numFmtId="0" xfId="0" applyAlignment="1" applyBorder="1" applyFont="1">
      <alignment vertical="bottom"/>
    </xf>
    <xf borderId="1" fillId="33" fontId="16" numFmtId="0" xfId="0" applyAlignment="1" applyBorder="1" applyFont="1">
      <alignment horizontal="center"/>
    </xf>
    <xf borderId="1" fillId="33" fontId="31" numFmtId="0" xfId="0" applyAlignment="1" applyBorder="1" applyFont="1">
      <alignment horizontal="center" readingOrder="0" vertical="center"/>
    </xf>
    <xf borderId="1" fillId="33" fontId="13" numFmtId="0" xfId="0" applyAlignment="1" applyBorder="1" applyFont="1">
      <alignment horizontal="center" readingOrder="0" vertical="center"/>
    </xf>
    <xf borderId="1" fillId="33" fontId="16" numFmtId="0" xfId="0" applyAlignment="1" applyBorder="1" applyFont="1">
      <alignment horizontal="center" vertical="center"/>
    </xf>
    <xf borderId="1" fillId="33" fontId="56" numFmtId="0" xfId="0" applyAlignment="1" applyBorder="1" applyFont="1">
      <alignment horizontal="center" readingOrder="0" vertical="center"/>
    </xf>
    <xf borderId="1" fillId="33" fontId="57" numFmtId="0" xfId="0" applyAlignment="1" applyBorder="1" applyFont="1">
      <alignment horizontal="center" readingOrder="0" vertical="center"/>
    </xf>
    <xf borderId="1" fillId="33" fontId="50" numFmtId="0" xfId="0" applyAlignment="1" applyBorder="1" applyFont="1">
      <alignment vertical="bottom"/>
    </xf>
    <xf borderId="6" fillId="23" fontId="42" numFmtId="171" xfId="0" applyAlignment="1" applyBorder="1" applyFont="1" applyNumberFormat="1">
      <alignment horizontal="center" readingOrder="0" vertical="center"/>
    </xf>
    <xf borderId="1" fillId="34" fontId="16" numFmtId="0" xfId="0" applyAlignment="1" applyBorder="1" applyFill="1" applyFont="1">
      <alignment readingOrder="0" vertical="bottom"/>
    </xf>
    <xf borderId="1" fillId="34" fontId="54" numFmtId="0" xfId="0" applyAlignment="1" applyBorder="1" applyFont="1">
      <alignment horizontal="center" readingOrder="0" vertical="bottom"/>
    </xf>
    <xf borderId="2" fillId="34" fontId="14" numFmtId="0" xfId="0" applyAlignment="1" applyBorder="1" applyFont="1">
      <alignment horizontal="center" readingOrder="0" vertical="center"/>
    </xf>
    <xf borderId="1" fillId="34" fontId="48" numFmtId="4" xfId="0" applyAlignment="1" applyBorder="1" applyFont="1" applyNumberFormat="1">
      <alignment horizontal="center" readingOrder="0" vertical="center"/>
    </xf>
    <xf borderId="1" fillId="34" fontId="46" numFmtId="0" xfId="0" applyAlignment="1" applyBorder="1" applyFont="1">
      <alignment horizontal="center" readingOrder="0" vertical="center"/>
    </xf>
    <xf borderId="1" fillId="34" fontId="11" numFmtId="0" xfId="0" applyAlignment="1" applyBorder="1" applyFont="1">
      <alignment readingOrder="0" vertical="center"/>
    </xf>
    <xf borderId="1" fillId="34" fontId="11" numFmtId="0" xfId="0" applyAlignment="1" applyBorder="1" applyFont="1">
      <alignment horizontal="center" readingOrder="0" vertical="center"/>
    </xf>
    <xf borderId="1" fillId="34" fontId="58" numFmtId="0" xfId="0" applyAlignment="1" applyBorder="1" applyFont="1">
      <alignment horizontal="center" readingOrder="0" vertical="center"/>
    </xf>
    <xf borderId="1" fillId="34" fontId="50" numFmtId="0" xfId="0" applyAlignment="1" applyBorder="1" applyFont="1">
      <alignment vertical="bottom"/>
    </xf>
    <xf borderId="1" fillId="34" fontId="13" numFmtId="0" xfId="0" applyAlignment="1" applyBorder="1" applyFont="1">
      <alignment horizontal="center" readingOrder="0" vertical="center"/>
    </xf>
    <xf borderId="2" fillId="34" fontId="11" numFmtId="0" xfId="0" applyAlignment="1" applyBorder="1" applyFont="1">
      <alignment horizontal="center" readingOrder="0" vertical="center"/>
    </xf>
    <xf borderId="1" fillId="26" fontId="11" numFmtId="0" xfId="0" applyAlignment="1" applyBorder="1" applyFont="1">
      <alignment readingOrder="0" vertical="center"/>
    </xf>
    <xf borderId="1" fillId="26" fontId="13" numFmtId="0" xfId="0" applyAlignment="1" applyBorder="1" applyFont="1">
      <alignment horizontal="center" readingOrder="0" vertical="center"/>
    </xf>
    <xf borderId="1" fillId="2" fontId="55" numFmtId="0" xfId="0" applyAlignment="1" applyBorder="1" applyFont="1">
      <alignment readingOrder="0" vertical="center"/>
    </xf>
    <xf borderId="1" fillId="2" fontId="10" numFmtId="0" xfId="0" applyAlignment="1" applyBorder="1" applyFont="1">
      <alignment horizontal="center" readingOrder="0" vertical="center"/>
    </xf>
    <xf borderId="2" fillId="2" fontId="14" numFmtId="0" xfId="0" applyAlignment="1" applyBorder="1" applyFont="1">
      <alignment horizontal="center" readingOrder="0" vertical="center"/>
    </xf>
    <xf borderId="1" fillId="2" fontId="48" numFmtId="4" xfId="0" applyAlignment="1" applyBorder="1" applyFont="1" applyNumberFormat="1">
      <alignment horizontal="center" readingOrder="0" vertical="center"/>
    </xf>
    <xf borderId="1" fillId="2" fontId="59" numFmtId="0" xfId="0" applyAlignment="1" applyBorder="1" applyFont="1">
      <alignment horizontal="center" readingOrder="0" vertical="center"/>
    </xf>
    <xf borderId="6" fillId="21" fontId="42" numFmtId="171" xfId="0" applyAlignment="1" applyBorder="1" applyFont="1" applyNumberFormat="1">
      <alignment horizontal="center" readingOrder="0" vertical="center"/>
    </xf>
    <xf borderId="1" fillId="28" fontId="11" numFmtId="0" xfId="0" applyAlignment="1" applyBorder="1" applyFont="1">
      <alignment readingOrder="0" vertical="center"/>
    </xf>
    <xf borderId="1" fillId="28" fontId="13" numFmtId="0" xfId="0" applyAlignment="1" applyBorder="1" applyFont="1">
      <alignment horizontal="center" readingOrder="0" vertical="center"/>
    </xf>
    <xf borderId="1" fillId="10" fontId="11" numFmtId="0" xfId="0" applyAlignment="1" applyBorder="1" applyFont="1">
      <alignment readingOrder="0" vertical="center"/>
    </xf>
    <xf borderId="1" fillId="10" fontId="31" numFmtId="0" xfId="0" applyAlignment="1" applyBorder="1" applyFont="1">
      <alignment horizontal="center" readingOrder="0" vertical="center"/>
    </xf>
    <xf borderId="1" fillId="10" fontId="58" numFmtId="0" xfId="0" applyAlignment="1" applyBorder="1" applyFont="1">
      <alignment horizontal="center" readingOrder="0" vertical="center"/>
    </xf>
    <xf borderId="1" fillId="10" fontId="13" numFmtId="0" xfId="0" applyAlignment="1" applyBorder="1" applyFont="1">
      <alignment horizontal="center" readingOrder="0" vertical="center"/>
    </xf>
    <xf borderId="1" fillId="10" fontId="48" numFmtId="4" xfId="0" applyAlignment="1" applyBorder="1" applyFont="1" applyNumberFormat="1">
      <alignment horizontal="center" vertical="center"/>
    </xf>
    <xf borderId="1" fillId="32" fontId="11" numFmtId="0" xfId="0" applyAlignment="1" applyBorder="1" applyFont="1">
      <alignment readingOrder="0" vertical="center"/>
    </xf>
    <xf borderId="1" fillId="32" fontId="31" numFmtId="0" xfId="0" applyAlignment="1" applyBorder="1" applyFont="1">
      <alignment horizontal="center" readingOrder="0" vertical="center"/>
    </xf>
    <xf borderId="1" fillId="32" fontId="49" numFmtId="0" xfId="0" applyAlignment="1" applyBorder="1" applyFont="1">
      <alignment horizontal="center" readingOrder="0" vertical="center"/>
    </xf>
    <xf borderId="1" fillId="32" fontId="60" numFmtId="0" xfId="0" applyAlignment="1" applyBorder="1" applyFont="1">
      <alignment horizontal="center" readingOrder="0" vertical="center"/>
    </xf>
    <xf borderId="6" fillId="35" fontId="42" numFmtId="0" xfId="0" applyAlignment="1" applyBorder="1" applyFill="1" applyFont="1">
      <alignment horizontal="center" readingOrder="0" vertical="center"/>
    </xf>
    <xf borderId="1" fillId="14" fontId="31" numFmtId="0" xfId="0" applyAlignment="1" applyBorder="1" applyFont="1">
      <alignment horizontal="center" readingOrder="0" vertical="center"/>
    </xf>
    <xf borderId="6" fillId="27" fontId="61" numFmtId="49" xfId="0" applyAlignment="1" applyBorder="1" applyFont="1" applyNumberFormat="1">
      <alignment horizontal="center" readingOrder="0" vertical="center"/>
    </xf>
    <xf borderId="1" fillId="14" fontId="51" numFmtId="0" xfId="0" applyAlignment="1" applyBorder="1" applyFont="1">
      <alignment vertical="bottom"/>
    </xf>
    <xf borderId="10" fillId="28" fontId="11" numFmtId="0" xfId="0" applyAlignment="1" applyBorder="1" applyFont="1">
      <alignment readingOrder="0" vertical="center"/>
    </xf>
    <xf borderId="1" fillId="28" fontId="42" numFmtId="0" xfId="0" applyAlignment="1" applyBorder="1" applyFont="1">
      <alignment horizontal="center" readingOrder="0" vertical="center"/>
    </xf>
    <xf borderId="10" fillId="28" fontId="19" numFmtId="0" xfId="0" applyAlignment="1" applyBorder="1" applyFont="1">
      <alignment horizontal="left" readingOrder="0" vertical="center"/>
    </xf>
    <xf borderId="1" fillId="36" fontId="11" numFmtId="0" xfId="0" applyAlignment="1" applyBorder="1" applyFill="1" applyFont="1">
      <alignment readingOrder="0" vertical="center"/>
    </xf>
    <xf borderId="1" fillId="36" fontId="42" numFmtId="0" xfId="0" applyAlignment="1" applyBorder="1" applyFont="1">
      <alignment horizontal="center" readingOrder="0" vertical="center"/>
    </xf>
    <xf borderId="2" fillId="36" fontId="14" numFmtId="0" xfId="0" applyAlignment="1" applyBorder="1" applyFont="1">
      <alignment horizontal="center" readingOrder="0" vertical="center"/>
    </xf>
    <xf borderId="2" fillId="36" fontId="53" numFmtId="0" xfId="0" applyAlignment="1" applyBorder="1" applyFont="1">
      <alignment horizontal="center" readingOrder="0" vertical="center"/>
    </xf>
    <xf borderId="1" fillId="36" fontId="48" numFmtId="4" xfId="0" applyAlignment="1" applyBorder="1" applyFont="1" applyNumberFormat="1">
      <alignment horizontal="center" readingOrder="0" vertical="center"/>
    </xf>
    <xf borderId="1" fillId="36" fontId="46" numFmtId="0" xfId="0" applyAlignment="1" applyBorder="1" applyFont="1">
      <alignment horizontal="center" readingOrder="0" vertical="center"/>
    </xf>
    <xf borderId="10" fillId="36" fontId="19" numFmtId="0" xfId="0" applyAlignment="1" applyBorder="1" applyFont="1">
      <alignment horizontal="left" readingOrder="0" vertical="center"/>
    </xf>
    <xf borderId="6" fillId="37" fontId="42" numFmtId="171" xfId="0" applyAlignment="1" applyBorder="1" applyFill="1" applyFont="1" applyNumberFormat="1">
      <alignment horizontal="center" readingOrder="0" vertical="center"/>
    </xf>
    <xf borderId="10" fillId="14" fontId="19" numFmtId="0" xfId="0" applyAlignment="1" applyBorder="1" applyFont="1">
      <alignment horizontal="center" readingOrder="0" vertical="center"/>
    </xf>
    <xf borderId="1" fillId="14" fontId="42" numFmtId="0" xfId="0" applyAlignment="1" applyBorder="1" applyFont="1">
      <alignment horizontal="center" readingOrder="0" vertical="center"/>
    </xf>
    <xf borderId="1" fillId="14" fontId="62" numFmtId="0" xfId="0" applyAlignment="1" applyBorder="1" applyFont="1">
      <alignment horizontal="center" readingOrder="0" vertical="center"/>
    </xf>
    <xf borderId="2" fillId="14" fontId="63" numFmtId="0" xfId="0" applyAlignment="1" applyBorder="1" applyFont="1">
      <alignment horizontal="center" readingOrder="0" vertical="center"/>
    </xf>
    <xf borderId="1" fillId="14" fontId="13" numFmtId="0" xfId="0" applyAlignment="1" applyBorder="1" applyFont="1">
      <alignment horizontal="center" readingOrder="0" vertical="center"/>
    </xf>
    <xf borderId="1" fillId="14" fontId="1" numFmtId="0" xfId="0" applyBorder="1" applyFont="1"/>
    <xf borderId="2" fillId="14" fontId="53" numFmtId="0" xfId="0" applyAlignment="1" applyBorder="1" applyFont="1">
      <alignment horizontal="center" readingOrder="0" vertical="center"/>
    </xf>
    <xf borderId="1" fillId="14" fontId="49" numFmtId="0" xfId="0" applyAlignment="1" applyBorder="1" applyFont="1">
      <alignment horizontal="center" readingOrder="0" vertical="center"/>
    </xf>
    <xf borderId="6" fillId="38" fontId="42" numFmtId="171" xfId="0" applyAlignment="1" applyBorder="1" applyFill="1" applyFont="1" applyNumberFormat="1">
      <alignment horizontal="center" readingOrder="0" vertical="center"/>
    </xf>
    <xf borderId="1" fillId="29" fontId="11" numFmtId="0" xfId="0" applyAlignment="1" applyBorder="1" applyFont="1">
      <alignment horizontal="left" readingOrder="0" vertical="center"/>
    </xf>
    <xf borderId="1" fillId="29" fontId="42" numFmtId="0" xfId="0" applyAlignment="1" applyBorder="1" applyFont="1">
      <alignment horizontal="center" readingOrder="0" vertical="center"/>
    </xf>
    <xf borderId="10" fillId="29" fontId="19" numFmtId="0" xfId="0" applyAlignment="1" applyBorder="1" applyFont="1">
      <alignment horizontal="left" readingOrder="0" vertical="center"/>
    </xf>
    <xf borderId="10" fillId="29" fontId="42" numFmtId="0" xfId="0" applyAlignment="1" applyBorder="1" applyFont="1">
      <alignment horizontal="left" vertical="center"/>
    </xf>
    <xf borderId="1" fillId="29" fontId="42" numFmtId="0" xfId="0" applyAlignment="1" applyBorder="1" applyFont="1">
      <alignment horizontal="center" vertical="center"/>
    </xf>
    <xf borderId="1" fillId="29" fontId="48" numFmtId="4" xfId="0" applyAlignment="1" applyBorder="1" applyFont="1" applyNumberFormat="1">
      <alignment horizontal="center" vertical="center"/>
    </xf>
    <xf borderId="1" fillId="29" fontId="46" numFmtId="0" xfId="0" applyAlignment="1" applyBorder="1" applyFont="1">
      <alignment horizontal="center" vertical="center"/>
    </xf>
    <xf borderId="10" fillId="29" fontId="42" numFmtId="0" xfId="0" applyAlignment="1" applyBorder="1" applyFont="1">
      <alignment horizontal="center" vertical="center"/>
    </xf>
    <xf borderId="10" fillId="28" fontId="16" numFmtId="0" xfId="0" applyAlignment="1" applyBorder="1" applyFont="1">
      <alignment readingOrder="0"/>
    </xf>
    <xf borderId="6" fillId="27" fontId="64" numFmtId="4" xfId="0" applyAlignment="1" applyBorder="1" applyFont="1" applyNumberFormat="1">
      <alignment horizontal="center" readingOrder="0" vertical="center"/>
    </xf>
    <xf borderId="10" fillId="28" fontId="16" numFmtId="0" xfId="0" applyBorder="1" applyFont="1"/>
    <xf borderId="1" fillId="28" fontId="16" numFmtId="0" xfId="0" applyAlignment="1" applyBorder="1" applyFont="1">
      <alignment vertical="bottom"/>
    </xf>
    <xf borderId="1" fillId="28" fontId="48" numFmtId="0" xfId="0" applyAlignment="1" applyBorder="1" applyFont="1">
      <alignment horizontal="center" vertical="bottom"/>
    </xf>
    <xf borderId="1" fillId="28" fontId="48" numFmtId="4" xfId="0" applyAlignment="1" applyBorder="1" applyFont="1" applyNumberFormat="1">
      <alignment horizontal="center" vertical="bottom"/>
    </xf>
    <xf borderId="1" fillId="28" fontId="48" numFmtId="0" xfId="0" applyAlignment="1" applyBorder="1" applyFont="1">
      <alignment horizontal="center" vertical="bottom"/>
    </xf>
    <xf borderId="1" fillId="28" fontId="48" numFmtId="0" xfId="0" applyAlignment="1" applyBorder="1" applyFont="1">
      <alignment horizontal="center" readingOrder="0" vertical="bottom"/>
    </xf>
    <xf borderId="1" fillId="28" fontId="48" numFmtId="4" xfId="0" applyAlignment="1" applyBorder="1" applyFont="1" applyNumberFormat="1">
      <alignment horizontal="center" readingOrder="0" vertical="bottom"/>
    </xf>
    <xf borderId="0" fillId="0" fontId="16" numFmtId="171" xfId="0" applyFont="1" applyNumberFormat="1"/>
    <xf borderId="6" fillId="39" fontId="42" numFmtId="171" xfId="0" applyAlignment="1" applyBorder="1" applyFill="1" applyFont="1" applyNumberFormat="1">
      <alignment horizontal="center" readingOrder="0" vertical="center"/>
    </xf>
    <xf borderId="1" fillId="10" fontId="11" numFmtId="0" xfId="0" applyAlignment="1" applyBorder="1" applyFont="1">
      <alignment horizontal="left" readingOrder="0" vertical="center"/>
    </xf>
    <xf borderId="1" fillId="10" fontId="48" numFmtId="0" xfId="0" applyAlignment="1" applyBorder="1" applyFont="1">
      <alignment horizontal="center"/>
    </xf>
    <xf borderId="2" fillId="10" fontId="16" numFmtId="0" xfId="0" applyAlignment="1" applyBorder="1" applyFont="1">
      <alignment horizontal="center" readingOrder="0"/>
    </xf>
    <xf borderId="1" fillId="10" fontId="48" numFmtId="4" xfId="0" applyAlignment="1" applyBorder="1" applyFont="1" applyNumberFormat="1">
      <alignment horizontal="center" vertical="bottom"/>
    </xf>
    <xf borderId="1" fillId="10" fontId="16" numFmtId="0" xfId="0" applyAlignment="1" applyBorder="1" applyFont="1">
      <alignment readingOrder="0"/>
    </xf>
    <xf borderId="6" fillId="27" fontId="44" numFmtId="49" xfId="0" applyAlignment="1" applyBorder="1" applyFont="1" applyNumberFormat="1">
      <alignment horizontal="center" vertical="center"/>
    </xf>
    <xf borderId="6" fillId="27" fontId="16" numFmtId="4" xfId="0" applyAlignment="1" applyBorder="1" applyFont="1" applyNumberFormat="1">
      <alignment vertical="center"/>
    </xf>
    <xf borderId="6" fillId="27" fontId="45" numFmtId="4" xfId="0" applyAlignment="1" applyBorder="1" applyFont="1" applyNumberFormat="1">
      <alignment horizontal="center" vertical="center"/>
    </xf>
    <xf borderId="1" fillId="10" fontId="48" numFmtId="0" xfId="0" applyAlignment="1" applyBorder="1" applyFont="1">
      <alignment horizontal="center"/>
    </xf>
    <xf borderId="1" fillId="10" fontId="48" numFmtId="4" xfId="0" applyAlignment="1" applyBorder="1" applyFont="1" applyNumberFormat="1">
      <alignment horizontal="center" readingOrder="0"/>
    </xf>
    <xf borderId="10" fillId="10" fontId="16" numFmtId="0" xfId="0" applyAlignment="1" applyBorder="1" applyFont="1">
      <alignment readingOrder="0"/>
    </xf>
    <xf borderId="10" fillId="10" fontId="19" numFmtId="0" xfId="0" applyAlignment="1" applyBorder="1" applyFont="1">
      <alignment horizontal="left" readingOrder="0" vertical="center"/>
    </xf>
    <xf borderId="1" fillId="10" fontId="42" numFmtId="0" xfId="0" applyAlignment="1" applyBorder="1" applyFont="1">
      <alignment horizontal="center" readingOrder="0" vertical="center"/>
    </xf>
    <xf borderId="1" fillId="10" fontId="48" numFmtId="0" xfId="0" applyAlignment="1" applyBorder="1" applyFont="1">
      <alignment horizontal="center" readingOrder="0"/>
    </xf>
    <xf borderId="1" fillId="10" fontId="65" numFmtId="0" xfId="0" applyAlignment="1" applyBorder="1" applyFont="1">
      <alignment horizontal="center" vertical="bottom"/>
    </xf>
    <xf borderId="2" fillId="10" fontId="16" numFmtId="0" xfId="0" applyAlignment="1" applyBorder="1" applyFont="1">
      <alignment readingOrder="0"/>
    </xf>
    <xf borderId="1" fillId="10" fontId="65" numFmtId="0" xfId="0" applyAlignment="1" applyBorder="1" applyFont="1">
      <alignment horizontal="center" readingOrder="0" vertical="bottom"/>
    </xf>
    <xf borderId="6" fillId="31" fontId="48" numFmtId="171" xfId="0" applyAlignment="1" applyBorder="1" applyFont="1" applyNumberFormat="1">
      <alignment horizontal="center" vertical="center"/>
    </xf>
    <xf borderId="10" fillId="32" fontId="16" numFmtId="0" xfId="0" applyBorder="1" applyFont="1"/>
    <xf borderId="1" fillId="32" fontId="48" numFmtId="0" xfId="0" applyAlignment="1" applyBorder="1" applyFont="1">
      <alignment horizontal="center"/>
    </xf>
    <xf borderId="2" fillId="32" fontId="16" numFmtId="0" xfId="0" applyAlignment="1" applyBorder="1" applyFont="1">
      <alignment horizontal="center" readingOrder="0"/>
    </xf>
    <xf borderId="1" fillId="32" fontId="48" numFmtId="4" xfId="0" applyAlignment="1" applyBorder="1" applyFont="1" applyNumberFormat="1">
      <alignment horizontal="center" readingOrder="0"/>
    </xf>
    <xf borderId="1" fillId="32" fontId="16" numFmtId="0" xfId="0" applyAlignment="1" applyBorder="1" applyFont="1">
      <alignment readingOrder="0"/>
    </xf>
    <xf borderId="1" fillId="32" fontId="48" numFmtId="0" xfId="0" applyAlignment="1" applyBorder="1" applyFont="1">
      <alignment horizontal="center"/>
    </xf>
    <xf borderId="1" fillId="32" fontId="1" numFmtId="0" xfId="0" applyBorder="1" applyFont="1"/>
    <xf borderId="10" fillId="32" fontId="16" numFmtId="0" xfId="0" applyAlignment="1" applyBorder="1" applyFont="1">
      <alignment horizontal="left"/>
    </xf>
    <xf borderId="1" fillId="32" fontId="48" numFmtId="0" xfId="0" applyAlignment="1" applyBorder="1" applyFont="1">
      <alignment horizontal="center" readingOrder="0"/>
    </xf>
    <xf borderId="10" fillId="32" fontId="16" numFmtId="0" xfId="0" applyAlignment="1" applyBorder="1" applyFont="1">
      <alignment readingOrder="0"/>
    </xf>
    <xf borderId="1" fillId="32" fontId="65" numFmtId="0" xfId="0" applyAlignment="1" applyBorder="1" applyFont="1">
      <alignment horizontal="center" vertical="bottom"/>
    </xf>
    <xf borderId="1" fillId="32" fontId="48" numFmtId="4" xfId="0" applyAlignment="1" applyBorder="1" applyFont="1" applyNumberFormat="1">
      <alignment horizontal="center"/>
    </xf>
    <xf borderId="1" fillId="32" fontId="16" numFmtId="4" xfId="0" applyBorder="1" applyFont="1" applyNumberFormat="1"/>
    <xf borderId="6" fillId="18" fontId="48" numFmtId="171" xfId="0" applyAlignment="1" applyBorder="1" applyFont="1" applyNumberFormat="1">
      <alignment horizontal="center" readingOrder="0" vertical="center"/>
    </xf>
    <xf borderId="10" fillId="14" fontId="16" numFmtId="0" xfId="0" applyAlignment="1" applyBorder="1" applyFont="1">
      <alignment readingOrder="0"/>
    </xf>
    <xf borderId="1" fillId="14" fontId="66" numFmtId="0" xfId="0" applyAlignment="1" applyBorder="1" applyFont="1">
      <alignment horizontal="center" readingOrder="0" vertical="center"/>
    </xf>
    <xf borderId="2" fillId="14" fontId="16" numFmtId="0" xfId="0" applyAlignment="1" applyBorder="1" applyFont="1">
      <alignment horizontal="center" readingOrder="0"/>
    </xf>
    <xf borderId="1" fillId="14" fontId="48" numFmtId="4" xfId="0" applyAlignment="1" applyBorder="1" applyFont="1" applyNumberFormat="1">
      <alignment horizontal="center" readingOrder="0"/>
    </xf>
    <xf borderId="1" fillId="14" fontId="16" numFmtId="0" xfId="0" applyAlignment="1" applyBorder="1" applyFont="1">
      <alignment readingOrder="0"/>
    </xf>
    <xf borderId="1" fillId="14" fontId="15" numFmtId="4" xfId="0" applyAlignment="1" applyBorder="1" applyFont="1" applyNumberFormat="1">
      <alignment horizontal="center" vertical="bottom"/>
    </xf>
    <xf borderId="1" fillId="14" fontId="10" numFmtId="4" xfId="0" applyAlignment="1" applyBorder="1" applyFont="1" applyNumberFormat="1">
      <alignment horizontal="center" readingOrder="0" vertical="center"/>
    </xf>
    <xf borderId="2" fillId="14" fontId="16" numFmtId="0" xfId="0" applyAlignment="1" applyBorder="1" applyFont="1">
      <alignment readingOrder="0"/>
    </xf>
    <xf borderId="1" fillId="14" fontId="65" numFmtId="0" xfId="0" applyAlignment="1" applyBorder="1" applyFont="1">
      <alignment horizontal="center" vertical="bottom"/>
    </xf>
    <xf borderId="1" fillId="14" fontId="48" numFmtId="4" xfId="0" applyAlignment="1" applyBorder="1" applyFont="1" applyNumberFormat="1">
      <alignment horizontal="center"/>
    </xf>
    <xf borderId="1" fillId="14" fontId="16" numFmtId="4" xfId="0" applyBorder="1" applyFont="1" applyNumberFormat="1"/>
    <xf borderId="6" fillId="15" fontId="48" numFmtId="171" xfId="0" applyAlignment="1" applyBorder="1" applyFont="1" applyNumberFormat="1">
      <alignment horizontal="center" readingOrder="0" vertical="center"/>
    </xf>
    <xf borderId="1" fillId="34" fontId="1" numFmtId="0" xfId="0" applyBorder="1" applyFont="1"/>
    <xf borderId="1" fillId="34" fontId="66" numFmtId="0" xfId="0" applyAlignment="1" applyBorder="1" applyFont="1">
      <alignment horizontal="center" readingOrder="0"/>
    </xf>
    <xf borderId="2" fillId="34" fontId="16" numFmtId="0" xfId="0" applyAlignment="1" applyBorder="1" applyFont="1">
      <alignment horizontal="center" readingOrder="0"/>
    </xf>
    <xf borderId="1" fillId="34" fontId="48" numFmtId="4" xfId="0" applyAlignment="1" applyBorder="1" applyFont="1" applyNumberFormat="1">
      <alignment horizontal="center" readingOrder="0"/>
    </xf>
    <xf borderId="1" fillId="34" fontId="16" numFmtId="0" xfId="0" applyAlignment="1" applyBorder="1" applyFont="1">
      <alignment readingOrder="0"/>
    </xf>
    <xf borderId="1" fillId="34" fontId="66" numFmtId="0" xfId="0" applyAlignment="1" applyBorder="1" applyFont="1">
      <alignment horizontal="center" readingOrder="0" shrinkToFit="0" wrapText="0"/>
    </xf>
    <xf borderId="10" fillId="34" fontId="16" numFmtId="0" xfId="0" applyAlignment="1" applyBorder="1" applyFont="1">
      <alignment readingOrder="0"/>
    </xf>
    <xf borderId="1" fillId="34" fontId="65" numFmtId="0" xfId="0" applyAlignment="1" applyBorder="1" applyFont="1">
      <alignment horizontal="center" vertical="bottom"/>
    </xf>
    <xf borderId="1" fillId="34" fontId="48" numFmtId="4" xfId="0" applyAlignment="1" applyBorder="1" applyFont="1" applyNumberFormat="1">
      <alignment horizontal="center"/>
    </xf>
    <xf borderId="1" fillId="34" fontId="16" numFmtId="4" xfId="0" applyBorder="1" applyFont="1" applyNumberFormat="1"/>
    <xf borderId="1" fillId="34" fontId="65" numFmtId="0" xfId="0" applyAlignment="1" applyBorder="1" applyFont="1">
      <alignment horizontal="center" readingOrder="0" vertical="bottom"/>
    </xf>
    <xf borderId="1" fillId="34" fontId="67" numFmtId="0" xfId="0" applyAlignment="1" applyBorder="1" applyFont="1">
      <alignment horizontal="center" readingOrder="0" shrinkToFit="0" vertical="bottom" wrapText="0"/>
    </xf>
    <xf borderId="6" fillId="25" fontId="48" numFmtId="171" xfId="0" applyAlignment="1" applyBorder="1" applyFont="1" applyNumberFormat="1">
      <alignment horizontal="center" readingOrder="0" vertical="center"/>
    </xf>
    <xf borderId="10" fillId="26" fontId="16" numFmtId="0" xfId="0" applyAlignment="1" applyBorder="1" applyFont="1">
      <alignment readingOrder="0"/>
    </xf>
    <xf borderId="1" fillId="26" fontId="48" numFmtId="0" xfId="0" applyAlignment="1" applyBorder="1" applyFont="1">
      <alignment horizontal="center" readingOrder="0"/>
    </xf>
    <xf borderId="2" fillId="26" fontId="16" numFmtId="0" xfId="0" applyAlignment="1" applyBorder="1" applyFont="1">
      <alignment horizontal="center" readingOrder="0"/>
    </xf>
    <xf borderId="1" fillId="26" fontId="16" numFmtId="4" xfId="0" applyAlignment="1" applyBorder="1" applyFont="1" applyNumberFormat="1">
      <alignment readingOrder="0"/>
    </xf>
    <xf borderId="1" fillId="26" fontId="16" numFmtId="0" xfId="0" applyAlignment="1" applyBorder="1" applyFont="1">
      <alignment readingOrder="0"/>
    </xf>
    <xf borderId="1" fillId="26" fontId="1" numFmtId="0" xfId="0" applyAlignment="1" applyBorder="1" applyFont="1">
      <alignment readingOrder="0"/>
    </xf>
    <xf borderId="10" fillId="26" fontId="48" numFmtId="0" xfId="0" applyAlignment="1" applyBorder="1" applyFont="1">
      <alignment horizontal="left" readingOrder="0"/>
    </xf>
    <xf borderId="1" fillId="26" fontId="65" numFmtId="0" xfId="0" applyAlignment="1" applyBorder="1" applyFont="1">
      <alignment horizontal="center" vertical="bottom"/>
    </xf>
    <xf borderId="1" fillId="26" fontId="16" numFmtId="4" xfId="0" applyBorder="1" applyFont="1" applyNumberFormat="1"/>
    <xf borderId="6" fillId="21" fontId="48" numFmtId="171" xfId="0" applyAlignment="1" applyBorder="1" applyFont="1" applyNumberFormat="1">
      <alignment horizontal="center" readingOrder="0" vertical="center"/>
    </xf>
    <xf borderId="1" fillId="28" fontId="48" numFmtId="0" xfId="0" applyAlignment="1" applyBorder="1" applyFont="1">
      <alignment horizontal="center" readingOrder="0"/>
    </xf>
    <xf borderId="2" fillId="28" fontId="16" numFmtId="0" xfId="0" applyAlignment="1" applyBorder="1" applyFont="1">
      <alignment horizontal="center" readingOrder="0"/>
    </xf>
    <xf borderId="1" fillId="28" fontId="16" numFmtId="4" xfId="0" applyBorder="1" applyFont="1" applyNumberFormat="1"/>
    <xf borderId="1" fillId="28" fontId="16" numFmtId="0" xfId="0" applyAlignment="1" applyBorder="1" applyFont="1">
      <alignment readingOrder="0"/>
    </xf>
    <xf borderId="10" fillId="28" fontId="16" numFmtId="0" xfId="0" applyAlignment="1" applyBorder="1" applyFont="1">
      <alignment horizontal="left" readingOrder="0"/>
    </xf>
    <xf borderId="1" fillId="28" fontId="65" numFmtId="0" xfId="0" applyAlignment="1" applyBorder="1" applyFont="1">
      <alignment horizontal="center" vertical="bottom"/>
    </xf>
    <xf borderId="6" fillId="40" fontId="48" numFmtId="171" xfId="0" applyAlignment="1" applyBorder="1" applyFill="1" applyFont="1" applyNumberFormat="1">
      <alignment horizontal="center" readingOrder="0" vertical="center"/>
    </xf>
    <xf borderId="10" fillId="10" fontId="68" numFmtId="0" xfId="0" applyAlignment="1" applyBorder="1" applyFont="1">
      <alignment horizontal="left" readingOrder="0" vertical="center"/>
    </xf>
    <xf borderId="1" fillId="10" fontId="52" numFmtId="0" xfId="0" applyAlignment="1" applyBorder="1" applyFont="1">
      <alignment horizontal="left" readingOrder="0" vertical="center"/>
    </xf>
    <xf borderId="2" fillId="10" fontId="69" numFmtId="0" xfId="0" applyAlignment="1" applyBorder="1" applyFont="1">
      <alignment horizontal="center"/>
    </xf>
    <xf borderId="1" fillId="10" fontId="69" numFmtId="4" xfId="0" applyAlignment="1" applyBorder="1" applyFont="1" applyNumberFormat="1">
      <alignment readingOrder="0"/>
    </xf>
    <xf borderId="1" fillId="10" fontId="52" numFmtId="0" xfId="0" applyAlignment="1" applyBorder="1" applyFont="1">
      <alignment readingOrder="0"/>
    </xf>
    <xf borderId="10" fillId="10" fontId="16" numFmtId="0" xfId="0" applyAlignment="1" applyBorder="1" applyFont="1">
      <alignment horizontal="left" readingOrder="0" vertical="center"/>
    </xf>
    <xf borderId="1" fillId="10" fontId="65" numFmtId="0" xfId="0" applyAlignment="1" applyBorder="1" applyFont="1">
      <alignment horizontal="center" vertical="bottom"/>
    </xf>
    <xf borderId="2" fillId="10" fontId="16" numFmtId="0" xfId="0" applyAlignment="1" applyBorder="1" applyFont="1">
      <alignment horizontal="center"/>
    </xf>
    <xf borderId="1" fillId="10" fontId="16" numFmtId="4" xfId="0" applyBorder="1" applyFont="1" applyNumberFormat="1"/>
    <xf borderId="1" fillId="10" fontId="46" numFmtId="0" xfId="0" applyAlignment="1" applyBorder="1" applyFont="1">
      <alignment horizontal="left" readingOrder="0" vertical="center"/>
    </xf>
    <xf borderId="1" fillId="10" fontId="16" numFmtId="0" xfId="0" applyAlignment="1" applyBorder="1" applyFont="1">
      <alignment horizontal="left" readingOrder="0"/>
    </xf>
    <xf borderId="6" fillId="31" fontId="48" numFmtId="171" xfId="0" applyAlignment="1" applyBorder="1" applyFont="1" applyNumberFormat="1">
      <alignment horizontal="center" readingOrder="0" vertical="center"/>
    </xf>
    <xf borderId="10" fillId="36" fontId="16" numFmtId="0" xfId="0" applyAlignment="1" applyBorder="1" applyFont="1">
      <alignment horizontal="left" readingOrder="0" vertical="center"/>
    </xf>
    <xf borderId="1" fillId="36" fontId="48" numFmtId="0" xfId="0" applyAlignment="1" applyBorder="1" applyFont="1">
      <alignment horizontal="center" readingOrder="0"/>
    </xf>
    <xf borderId="2" fillId="36" fontId="16" numFmtId="0" xfId="0" applyAlignment="1" applyBorder="1" applyFont="1">
      <alignment horizontal="center" readingOrder="0"/>
    </xf>
    <xf borderId="1" fillId="36" fontId="16" numFmtId="4" xfId="0" applyBorder="1" applyFont="1" applyNumberFormat="1"/>
    <xf borderId="1" fillId="36" fontId="16" numFmtId="0" xfId="0" applyAlignment="1" applyBorder="1" applyFont="1">
      <alignment readingOrder="0"/>
    </xf>
    <xf borderId="1" fillId="36" fontId="65" numFmtId="0" xfId="0" applyAlignment="1" applyBorder="1" applyFont="1">
      <alignment horizontal="center" vertical="bottom"/>
    </xf>
    <xf borderId="2" fillId="36" fontId="16" numFmtId="0" xfId="0" applyAlignment="1" applyBorder="1" applyFont="1">
      <alignment horizontal="center"/>
    </xf>
    <xf borderId="10" fillId="14" fontId="16" numFmtId="0" xfId="0" applyAlignment="1" applyBorder="1" applyFont="1">
      <alignment horizontal="left" readingOrder="0" vertical="center"/>
    </xf>
    <xf borderId="10" fillId="14" fontId="48" numFmtId="0" xfId="0" applyAlignment="1" applyBorder="1" applyFont="1">
      <alignment horizontal="center" readingOrder="0"/>
    </xf>
    <xf borderId="1" fillId="14" fontId="48" numFmtId="0" xfId="0" applyAlignment="1" applyBorder="1" applyFont="1">
      <alignment horizontal="center" readingOrder="0" vertical="center"/>
    </xf>
    <xf borderId="1" fillId="14" fontId="16" numFmtId="0" xfId="0" applyAlignment="1" applyBorder="1" applyFont="1">
      <alignment horizontal="left" readingOrder="0" vertical="center"/>
    </xf>
    <xf borderId="2" fillId="14" fontId="16" numFmtId="0" xfId="0" applyAlignment="1" applyBorder="1" applyFont="1">
      <alignment horizontal="center"/>
    </xf>
    <xf borderId="1" fillId="34" fontId="42" numFmtId="0" xfId="0" applyAlignment="1" applyBorder="1" applyFont="1">
      <alignment horizontal="center" readingOrder="0"/>
    </xf>
    <xf borderId="1" fillId="34" fontId="48" numFmtId="0" xfId="0" applyAlignment="1" applyBorder="1" applyFont="1">
      <alignment horizontal="center" readingOrder="0"/>
    </xf>
    <xf borderId="1" fillId="34" fontId="1" numFmtId="0" xfId="0" applyAlignment="1" applyBorder="1" applyFont="1">
      <alignment readingOrder="0"/>
    </xf>
    <xf borderId="1" fillId="34" fontId="16" numFmtId="0" xfId="0" applyAlignment="1" applyBorder="1" applyFont="1">
      <alignment horizontal="left" readingOrder="0"/>
    </xf>
    <xf borderId="1" fillId="34" fontId="16" numFmtId="0" xfId="0" applyAlignment="1" applyBorder="1" applyFont="1">
      <alignment horizontal="left" readingOrder="0" vertical="center"/>
    </xf>
    <xf borderId="1" fillId="34" fontId="65" numFmtId="0" xfId="0" applyAlignment="1" applyBorder="1" applyFont="1">
      <alignment horizontal="center" vertical="bottom"/>
    </xf>
    <xf borderId="1" fillId="34" fontId="16" numFmtId="0" xfId="0" applyAlignment="1" applyBorder="1" applyFont="1">
      <alignment horizontal="center" readingOrder="0"/>
    </xf>
    <xf borderId="1" fillId="34" fontId="16" numFmtId="0" xfId="0" applyAlignment="1" applyBorder="1" applyFont="1">
      <alignment horizontal="center"/>
    </xf>
    <xf borderId="10" fillId="26" fontId="52" numFmtId="0" xfId="0" applyAlignment="1" applyBorder="1" applyFont="1">
      <alignment readingOrder="0"/>
    </xf>
    <xf borderId="1" fillId="26" fontId="48" numFmtId="0" xfId="0" applyAlignment="1" applyBorder="1" applyFont="1">
      <alignment horizontal="center"/>
    </xf>
    <xf borderId="2" fillId="26" fontId="16" numFmtId="0" xfId="0" applyAlignment="1" applyBorder="1" applyFont="1">
      <alignment horizontal="center"/>
    </xf>
    <xf borderId="1" fillId="26" fontId="16" numFmtId="0" xfId="0" applyBorder="1" applyFont="1"/>
    <xf borderId="10" fillId="26" fontId="16" numFmtId="0" xfId="0" applyBorder="1" applyFont="1"/>
    <xf borderId="1" fillId="26" fontId="48" numFmtId="0" xfId="0" applyAlignment="1" applyBorder="1" applyFont="1">
      <alignment horizontal="center"/>
    </xf>
    <xf borderId="1" fillId="26" fontId="16" numFmtId="0" xfId="0" applyBorder="1" applyFont="1"/>
    <xf borderId="10" fillId="26" fontId="48" numFmtId="0" xfId="0" applyAlignment="1" applyBorder="1" applyFont="1">
      <alignment horizontal="center"/>
    </xf>
    <xf borderId="2" fillId="26" fontId="16" numFmtId="0" xfId="0" applyBorder="1" applyFont="1"/>
    <xf borderId="1" fillId="28" fontId="16" numFmtId="0" xfId="0" applyAlignment="1" applyBorder="1" applyFont="1">
      <alignment horizontal="left" readingOrder="0" vertical="center"/>
    </xf>
    <xf borderId="10" fillId="28" fontId="52" numFmtId="0" xfId="0" applyAlignment="1" applyBorder="1" applyFont="1">
      <alignment readingOrder="0"/>
    </xf>
    <xf borderId="1" fillId="28" fontId="48" numFmtId="0" xfId="0" applyAlignment="1" applyBorder="1" applyFont="1">
      <alignment horizontal="center"/>
    </xf>
    <xf borderId="2" fillId="28" fontId="16" numFmtId="0" xfId="0" applyAlignment="1" applyBorder="1" applyFont="1">
      <alignment horizontal="center"/>
    </xf>
    <xf borderId="1" fillId="28" fontId="16" numFmtId="0" xfId="0" applyBorder="1" applyFont="1"/>
    <xf borderId="1" fillId="28" fontId="1" numFmtId="0" xfId="0" applyBorder="1" applyFont="1"/>
    <xf borderId="1" fillId="28" fontId="48" numFmtId="0" xfId="0" applyAlignment="1" applyBorder="1" applyFont="1">
      <alignment horizontal="center"/>
    </xf>
    <xf borderId="1" fillId="28" fontId="16" numFmtId="0" xfId="0" applyBorder="1" applyFont="1"/>
    <xf borderId="10" fillId="28" fontId="48" numFmtId="0" xfId="0" applyAlignment="1" applyBorder="1" applyFont="1">
      <alignment horizontal="center"/>
    </xf>
    <xf borderId="2" fillId="28" fontId="16" numFmtId="0" xfId="0" applyBorder="1" applyFont="1"/>
    <xf borderId="1" fillId="10" fontId="1" numFmtId="0" xfId="0" applyAlignment="1" applyBorder="1" applyFont="1">
      <alignment readingOrder="0"/>
    </xf>
    <xf borderId="10" fillId="10" fontId="16" numFmtId="0" xfId="0" applyAlignment="1" applyBorder="1" applyFont="1">
      <alignment horizontal="left" readingOrder="0"/>
    </xf>
    <xf borderId="1" fillId="10" fontId="16" numFmtId="0" xfId="0" applyAlignment="1" applyBorder="1" applyFont="1">
      <alignment horizontal="left" readingOrder="0" vertical="center"/>
    </xf>
    <xf borderId="1" fillId="36" fontId="1" numFmtId="0" xfId="0" applyAlignment="1" applyBorder="1" applyFont="1">
      <alignment readingOrder="0"/>
    </xf>
    <xf borderId="10" fillId="36" fontId="16" numFmtId="0" xfId="0" applyAlignment="1" applyBorder="1" applyFont="1">
      <alignment horizontal="left" readingOrder="0"/>
    </xf>
    <xf borderId="10" fillId="36" fontId="16" numFmtId="0" xfId="0" applyAlignment="1" applyBorder="1" applyFont="1">
      <alignment readingOrder="0"/>
    </xf>
    <xf borderId="6" fillId="37" fontId="48" numFmtId="171" xfId="0" applyAlignment="1" applyBorder="1" applyFont="1" applyNumberFormat="1">
      <alignment horizontal="center" readingOrder="0" vertical="center"/>
    </xf>
    <xf borderId="1" fillId="14" fontId="48" numFmtId="0" xfId="0" applyAlignment="1" applyBorder="1" applyFont="1">
      <alignment horizontal="center" readingOrder="0"/>
    </xf>
    <xf borderId="1" fillId="14" fontId="1" numFmtId="0" xfId="0" applyAlignment="1" applyBorder="1" applyFont="1">
      <alignment readingOrder="0"/>
    </xf>
    <xf borderId="10" fillId="14" fontId="16" numFmtId="0" xfId="0" applyAlignment="1" applyBorder="1" applyFont="1">
      <alignment horizontal="left" readingOrder="0"/>
    </xf>
    <xf borderId="1" fillId="14" fontId="65" numFmtId="0" xfId="0" applyAlignment="1" applyBorder="1" applyFont="1">
      <alignment horizontal="center" vertical="bottom"/>
    </xf>
    <xf borderId="1" fillId="14" fontId="46" numFmtId="0" xfId="0" applyAlignment="1" applyBorder="1" applyFont="1">
      <alignment horizontal="left" readingOrder="0" vertical="center"/>
    </xf>
    <xf borderId="2" fillId="14" fontId="16" numFmtId="0" xfId="0" applyBorder="1" applyFont="1"/>
    <xf borderId="2" fillId="34" fontId="16" numFmtId="0" xfId="0" applyAlignment="1" applyBorder="1" applyFont="1">
      <alignment horizontal="center"/>
    </xf>
    <xf borderId="1" fillId="9" fontId="16" numFmtId="0" xfId="0" applyAlignment="1" applyBorder="1" applyFont="1">
      <alignment horizontal="left" readingOrder="0"/>
    </xf>
    <xf borderId="1" fillId="34" fontId="16" numFmtId="0" xfId="0" applyBorder="1" applyFont="1"/>
    <xf borderId="1" fillId="34" fontId="16" numFmtId="0" xfId="0" applyBorder="1" applyFont="1"/>
    <xf borderId="1" fillId="34" fontId="48" numFmtId="0" xfId="0" applyAlignment="1" applyBorder="1" applyFont="1">
      <alignment horizontal="center"/>
    </xf>
    <xf borderId="2" fillId="34" fontId="16" numFmtId="0" xfId="0" applyAlignment="1" applyBorder="1" applyFont="1">
      <alignment readingOrder="0"/>
    </xf>
    <xf borderId="2" fillId="34" fontId="16" numFmtId="0" xfId="0" applyBorder="1" applyFont="1"/>
    <xf borderId="1" fillId="10" fontId="16" numFmtId="0" xfId="0" applyBorder="1" applyFont="1"/>
    <xf borderId="1" fillId="10" fontId="16" numFmtId="0" xfId="0" applyBorder="1" applyFont="1"/>
    <xf borderId="1" fillId="10" fontId="42" numFmtId="0" xfId="0" applyAlignment="1" applyBorder="1" applyFont="1">
      <alignment horizontal="center" readingOrder="0"/>
    </xf>
    <xf borderId="2" fillId="10" fontId="16" numFmtId="0" xfId="0" applyBorder="1" applyFont="1"/>
    <xf borderId="10" fillId="10" fontId="16" numFmtId="0" xfId="0" applyBorder="1" applyFont="1"/>
    <xf borderId="6" fillId="22" fontId="48" numFmtId="171" xfId="0" applyAlignment="1" applyBorder="1" applyFont="1" applyNumberFormat="1">
      <alignment horizontal="center" readingOrder="0" vertical="center"/>
    </xf>
    <xf borderId="1" fillId="36" fontId="16" numFmtId="4" xfId="0" applyAlignment="1" applyBorder="1" applyFont="1" applyNumberFormat="1">
      <alignment readingOrder="0"/>
    </xf>
    <xf borderId="1" fillId="36" fontId="11" numFmtId="0" xfId="0" applyAlignment="1" applyBorder="1" applyFont="1">
      <alignment horizontal="center" readingOrder="0" vertical="center"/>
    </xf>
    <xf borderId="1" fillId="36" fontId="16" numFmtId="0" xfId="0" applyBorder="1" applyFont="1"/>
    <xf borderId="2" fillId="36" fontId="16" numFmtId="0" xfId="0" applyAlignment="1" applyBorder="1" applyFont="1">
      <alignment readingOrder="0"/>
    </xf>
    <xf borderId="2" fillId="36" fontId="16" numFmtId="0" xfId="0" applyBorder="1" applyFont="1"/>
    <xf borderId="10" fillId="36" fontId="16" numFmtId="0" xfId="0" applyBorder="1" applyFont="1"/>
    <xf borderId="10" fillId="29" fontId="16" numFmtId="0" xfId="0" applyAlignment="1" applyBorder="1" applyFont="1">
      <alignment readingOrder="0"/>
    </xf>
    <xf borderId="1" fillId="29" fontId="48" numFmtId="0" xfId="0" applyAlignment="1" applyBorder="1" applyFont="1">
      <alignment horizontal="center" readingOrder="0"/>
    </xf>
    <xf borderId="2" fillId="29" fontId="16" numFmtId="0" xfId="0" applyAlignment="1" applyBorder="1" applyFont="1">
      <alignment horizontal="center" readingOrder="0"/>
    </xf>
    <xf borderId="2" fillId="29" fontId="16" numFmtId="0" xfId="0" applyAlignment="1" applyBorder="1" applyFont="1">
      <alignment horizontal="center"/>
    </xf>
    <xf borderId="1" fillId="29" fontId="16" numFmtId="4" xfId="0" applyAlignment="1" applyBorder="1" applyFont="1" applyNumberFormat="1">
      <alignment readingOrder="0"/>
    </xf>
    <xf borderId="1" fillId="29" fontId="16" numFmtId="0" xfId="0" applyAlignment="1" applyBorder="1" applyFont="1">
      <alignment readingOrder="0"/>
    </xf>
    <xf borderId="1" fillId="29" fontId="1" numFmtId="0" xfId="0" applyAlignment="1" applyBorder="1" applyFont="1">
      <alignment readingOrder="0"/>
    </xf>
    <xf borderId="10" fillId="29" fontId="48" numFmtId="0" xfId="0" applyAlignment="1" applyBorder="1" applyFont="1">
      <alignment horizontal="left" readingOrder="0"/>
    </xf>
    <xf borderId="1" fillId="29" fontId="16" numFmtId="4" xfId="0" applyBorder="1" applyFont="1" applyNumberFormat="1"/>
    <xf borderId="1" fillId="29" fontId="16" numFmtId="0" xfId="0" applyBorder="1" applyFont="1"/>
    <xf borderId="2" fillId="29" fontId="16" numFmtId="0" xfId="0" applyAlignment="1" applyBorder="1" applyFont="1">
      <alignment readingOrder="0"/>
    </xf>
    <xf borderId="2" fillId="29" fontId="16" numFmtId="0" xfId="0" applyBorder="1" applyFont="1"/>
    <xf borderId="0" fillId="0" fontId="16" numFmtId="171" xfId="0" applyAlignment="1" applyFont="1" applyNumberFormat="1">
      <alignment vertical="bottom"/>
    </xf>
    <xf borderId="12" fillId="25" fontId="16" numFmtId="171" xfId="0" applyBorder="1" applyFont="1" applyNumberFormat="1"/>
    <xf borderId="10" fillId="26" fontId="16" numFmtId="0" xfId="0" applyAlignment="1" applyBorder="1" applyFont="1">
      <alignment horizontal="left" readingOrder="0" vertical="bottom"/>
    </xf>
    <xf borderId="1" fillId="26" fontId="16" numFmtId="0" xfId="0" applyAlignment="1" applyBorder="1" applyFont="1">
      <alignment horizontal="center" readingOrder="0" vertical="bottom"/>
    </xf>
    <xf borderId="2" fillId="26" fontId="16" numFmtId="0" xfId="0" applyAlignment="1" applyBorder="1" applyFont="1">
      <alignment horizontal="center" readingOrder="0" vertical="bottom"/>
    </xf>
    <xf borderId="2" fillId="26" fontId="16" numFmtId="0" xfId="0" applyAlignment="1" applyBorder="1" applyFont="1">
      <alignment horizontal="center" vertical="bottom"/>
    </xf>
    <xf borderId="1" fillId="26" fontId="16" numFmtId="4" xfId="0" applyAlignment="1" applyBorder="1" applyFont="1" applyNumberFormat="1">
      <alignment vertical="bottom"/>
    </xf>
    <xf borderId="6" fillId="27" fontId="44" numFmtId="49" xfId="0" applyAlignment="1" applyBorder="1" applyFont="1" applyNumberFormat="1">
      <alignment horizontal="center"/>
    </xf>
    <xf borderId="6" fillId="27" fontId="45" numFmtId="4" xfId="0" applyAlignment="1" applyBorder="1" applyFont="1" applyNumberFormat="1">
      <alignment horizontal="center"/>
    </xf>
    <xf borderId="10" fillId="26" fontId="16" numFmtId="0" xfId="0" applyAlignment="1" applyBorder="1" applyFont="1">
      <alignment readingOrder="0" vertical="bottom"/>
    </xf>
    <xf borderId="12" fillId="25" fontId="16" numFmtId="171" xfId="0" applyAlignment="1" applyBorder="1" applyFont="1" applyNumberFormat="1">
      <alignment readingOrder="0"/>
    </xf>
    <xf borderId="2" fillId="26" fontId="16" numFmtId="0" xfId="0" applyAlignment="1" applyBorder="1" applyFont="1">
      <alignment vertical="bottom"/>
    </xf>
    <xf borderId="2" fillId="25" fontId="16" numFmtId="171" xfId="0" applyBorder="1" applyFont="1" applyNumberFormat="1"/>
    <xf borderId="10" fillId="7" fontId="52" numFmtId="0" xfId="0" applyAlignment="1" applyBorder="1" applyFont="1">
      <alignment readingOrder="0" vertical="bottom"/>
    </xf>
    <xf borderId="2" fillId="28" fontId="16" numFmtId="0" xfId="0" applyAlignment="1" applyBorder="1" applyFont="1">
      <alignment horizontal="center" vertical="bottom"/>
    </xf>
    <xf borderId="1" fillId="28" fontId="16" numFmtId="4" xfId="0" applyAlignment="1" applyBorder="1" applyFont="1" applyNumberFormat="1">
      <alignment vertical="bottom"/>
    </xf>
    <xf borderId="10" fillId="28" fontId="16" numFmtId="0" xfId="0" applyAlignment="1" applyBorder="1" applyFont="1">
      <alignment vertical="bottom"/>
    </xf>
    <xf borderId="2" fillId="28" fontId="16" numFmtId="0" xfId="0" applyAlignment="1" applyBorder="1" applyFont="1">
      <alignment vertical="bottom"/>
    </xf>
    <xf borderId="1" fillId="32" fontId="1" numFmtId="0" xfId="0" applyAlignment="1" applyBorder="1" applyFont="1">
      <alignment readingOrder="0"/>
    </xf>
    <xf borderId="10" fillId="32" fontId="16" numFmtId="0" xfId="0" applyAlignment="1" applyBorder="1" applyFont="1">
      <alignment readingOrder="0" vertical="bottom"/>
    </xf>
    <xf borderId="1" fillId="32" fontId="48" numFmtId="0" xfId="0" applyAlignment="1" applyBorder="1" applyFont="1">
      <alignment horizontal="center" readingOrder="0" vertical="bottom"/>
    </xf>
    <xf borderId="2" fillId="32" fontId="48" numFmtId="0" xfId="0" applyAlignment="1" applyBorder="1" applyFont="1">
      <alignment horizontal="center" readingOrder="0" vertical="bottom"/>
    </xf>
    <xf borderId="2" fillId="32" fontId="16" numFmtId="0" xfId="0" applyAlignment="1" applyBorder="1" applyFont="1">
      <alignment horizontal="center"/>
    </xf>
    <xf borderId="6" fillId="41" fontId="48" numFmtId="0" xfId="0" applyAlignment="1" applyBorder="1" applyFill="1" applyFont="1">
      <alignment horizontal="center" readingOrder="0" shrinkToFit="0" vertical="center" wrapText="1"/>
    </xf>
    <xf borderId="1" fillId="33" fontId="16" numFmtId="0" xfId="0" applyAlignment="1" applyBorder="1" applyFont="1">
      <alignment horizontal="left" readingOrder="0" vertical="center"/>
    </xf>
    <xf borderId="1" fillId="33" fontId="48" numFmtId="0" xfId="0" applyAlignment="1" applyBorder="1" applyFont="1">
      <alignment horizontal="center" readingOrder="0"/>
    </xf>
    <xf borderId="1" fillId="33" fontId="16" numFmtId="4" xfId="0" applyBorder="1" applyFont="1" applyNumberFormat="1"/>
    <xf borderId="1" fillId="33" fontId="16" numFmtId="0" xfId="0" applyAlignment="1" applyBorder="1" applyFont="1">
      <alignment readingOrder="0"/>
    </xf>
    <xf borderId="10" fillId="33" fontId="16" numFmtId="0" xfId="0" applyAlignment="1" applyBorder="1" applyFont="1">
      <alignment readingOrder="0" vertical="bottom"/>
    </xf>
    <xf borderId="1" fillId="33" fontId="16" numFmtId="0" xfId="0" applyAlignment="1" applyBorder="1" applyFont="1">
      <alignment horizontal="center" readingOrder="0" vertical="bottom"/>
    </xf>
    <xf borderId="2" fillId="33" fontId="16" numFmtId="0" xfId="0" applyAlignment="1" applyBorder="1" applyFont="1">
      <alignment horizontal="center" readingOrder="0" vertical="bottom"/>
    </xf>
    <xf borderId="1" fillId="33" fontId="16" numFmtId="4" xfId="0" applyAlignment="1" applyBorder="1" applyFont="1" applyNumberFormat="1">
      <alignment vertical="bottom"/>
    </xf>
    <xf borderId="1" fillId="33" fontId="16" numFmtId="0" xfId="0" applyAlignment="1" applyBorder="1" applyFont="1">
      <alignment readingOrder="0" vertical="bottom"/>
    </xf>
    <xf borderId="1" fillId="33" fontId="70" numFmtId="0" xfId="0" applyAlignment="1" applyBorder="1" applyFont="1">
      <alignment horizontal="center" readingOrder="0" vertical="bottom"/>
    </xf>
    <xf borderId="1" fillId="33" fontId="46" numFmtId="0" xfId="0" applyAlignment="1" applyBorder="1" applyFont="1">
      <alignment horizontal="left" readingOrder="0" vertical="center"/>
    </xf>
    <xf borderId="1" fillId="33" fontId="65" numFmtId="0" xfId="0" applyAlignment="1" applyBorder="1" applyFont="1">
      <alignment horizontal="center" vertical="bottom"/>
    </xf>
    <xf borderId="2" fillId="33" fontId="16" numFmtId="0" xfId="0" applyAlignment="1" applyBorder="1" applyFont="1">
      <alignment readingOrder="0"/>
    </xf>
    <xf borderId="2" fillId="33" fontId="16" numFmtId="0" xfId="0" applyBorder="1" applyFont="1"/>
    <xf borderId="10" fillId="34" fontId="16" numFmtId="0" xfId="0" applyAlignment="1" applyBorder="1" applyFont="1">
      <alignment horizontal="left" readingOrder="0"/>
    </xf>
    <xf borderId="1" fillId="34" fontId="46" numFmtId="0" xfId="0" applyAlignment="1" applyBorder="1" applyFont="1">
      <alignment horizontal="left" readingOrder="0" vertical="center"/>
    </xf>
    <xf borderId="6" fillId="25" fontId="16" numFmtId="171" xfId="0" applyBorder="1" applyFont="1" applyNumberFormat="1"/>
    <xf borderId="1" fillId="14" fontId="65" numFmtId="0" xfId="0" applyAlignment="1" applyBorder="1" applyFont="1">
      <alignment horizontal="center" readingOrder="0" vertical="bottom"/>
    </xf>
    <xf borderId="6" fillId="42" fontId="48" numFmtId="171" xfId="0" applyAlignment="1" applyBorder="1" applyFill="1" applyFont="1" applyNumberFormat="1">
      <alignment horizontal="center" readingOrder="0" vertical="center"/>
    </xf>
    <xf borderId="10" fillId="33" fontId="16" numFmtId="0" xfId="0" applyAlignment="1" applyBorder="1" applyFont="1">
      <alignment horizontal="left" readingOrder="0"/>
    </xf>
    <xf borderId="6" fillId="43" fontId="48" numFmtId="171" xfId="0" applyAlignment="1" applyBorder="1" applyFill="1" applyFont="1" applyNumberFormat="1">
      <alignment horizontal="center" readingOrder="0" vertical="center"/>
    </xf>
    <xf borderId="1" fillId="29" fontId="16" numFmtId="0" xfId="0" applyAlignment="1" applyBorder="1" applyFont="1">
      <alignment horizontal="left" readingOrder="0" vertical="center"/>
    </xf>
    <xf borderId="10" fillId="29" fontId="16" numFmtId="0" xfId="0" applyAlignment="1" applyBorder="1" applyFont="1">
      <alignment horizontal="left" readingOrder="0"/>
    </xf>
    <xf borderId="1" fillId="29" fontId="65" numFmtId="0" xfId="0" applyAlignment="1" applyBorder="1" applyFont="1">
      <alignment horizontal="center" readingOrder="0" vertical="bottom"/>
    </xf>
    <xf borderId="1" fillId="29" fontId="65" numFmtId="0" xfId="0" applyAlignment="1" applyBorder="1" applyFont="1">
      <alignment horizontal="center" vertical="bottom"/>
    </xf>
    <xf borderId="1" fillId="29" fontId="46" numFmtId="0" xfId="0" applyAlignment="1" applyBorder="1" applyFont="1">
      <alignment horizontal="left" readingOrder="0" vertical="center"/>
    </xf>
    <xf borderId="6" fillId="44" fontId="48" numFmtId="171" xfId="0" applyAlignment="1" applyBorder="1" applyFill="1" applyFont="1" applyNumberFormat="1">
      <alignment horizontal="center" readingOrder="0" vertical="center"/>
    </xf>
    <xf borderId="1" fillId="26" fontId="16" numFmtId="0" xfId="0" applyAlignment="1" applyBorder="1" applyFont="1">
      <alignment horizontal="left" readingOrder="0" vertical="center"/>
    </xf>
    <xf borderId="10" fillId="26" fontId="16" numFmtId="0" xfId="0" applyAlignment="1" applyBorder="1" applyFont="1">
      <alignment horizontal="left" readingOrder="0"/>
    </xf>
    <xf borderId="1" fillId="26" fontId="65" numFmtId="0" xfId="0" applyAlignment="1" applyBorder="1" applyFont="1">
      <alignment horizontal="center" vertical="bottom"/>
    </xf>
    <xf borderId="1" fillId="26" fontId="46" numFmtId="0" xfId="0" applyAlignment="1" applyBorder="1" applyFont="1">
      <alignment horizontal="left" readingOrder="0" vertical="center"/>
    </xf>
    <xf borderId="2" fillId="26" fontId="16" numFmtId="0" xfId="0" applyAlignment="1" applyBorder="1" applyFont="1">
      <alignment readingOrder="0"/>
    </xf>
    <xf borderId="2" fillId="28" fontId="16" numFmtId="0" xfId="0" applyAlignment="1" applyBorder="1" applyFont="1">
      <alignment vertical="bottom"/>
    </xf>
    <xf borderId="1" fillId="32" fontId="65" numFmtId="0" xfId="0" applyAlignment="1" applyBorder="1" applyFont="1">
      <alignment horizontal="center" readingOrder="0" vertical="bottom"/>
    </xf>
    <xf borderId="12" fillId="27" fontId="44" numFmtId="49" xfId="0" applyAlignment="1" applyBorder="1" applyFont="1" applyNumberFormat="1">
      <alignment horizontal="center"/>
    </xf>
    <xf borderId="12" fillId="27" fontId="45" numFmtId="4" xfId="0" applyAlignment="1" applyBorder="1" applyFont="1" applyNumberFormat="1">
      <alignment horizontal="center"/>
    </xf>
    <xf borderId="10" fillId="14" fontId="16" numFmtId="0" xfId="0" applyAlignment="1" applyBorder="1" applyFont="1">
      <alignment readingOrder="0" vertical="bottom"/>
    </xf>
    <xf borderId="1" fillId="14" fontId="48" numFmtId="0" xfId="0" applyAlignment="1" applyBorder="1" applyFont="1">
      <alignment horizontal="center" readingOrder="0" vertical="bottom"/>
    </xf>
    <xf borderId="2" fillId="14" fontId="48" numFmtId="0" xfId="0" applyAlignment="1" applyBorder="1" applyFont="1">
      <alignment horizontal="center" readingOrder="0" vertical="bottom"/>
    </xf>
    <xf borderId="10" fillId="14" fontId="16" numFmtId="0" xfId="0" applyAlignment="1" applyBorder="1" applyFont="1">
      <alignment vertical="bottom"/>
    </xf>
    <xf borderId="2" fillId="14" fontId="16" numFmtId="0" xfId="0" applyAlignment="1" applyBorder="1" applyFont="1">
      <alignment vertical="bottom"/>
    </xf>
    <xf borderId="1" fillId="14" fontId="16" numFmtId="4" xfId="0" applyAlignment="1" applyBorder="1" applyFont="1" applyNumberFormat="1">
      <alignment vertical="bottom"/>
    </xf>
    <xf borderId="1" fillId="14" fontId="16" numFmtId="0" xfId="0" applyBorder="1" applyFont="1"/>
    <xf borderId="2" fillId="27" fontId="44" numFmtId="49" xfId="0" applyAlignment="1" applyBorder="1" applyFont="1" applyNumberFormat="1">
      <alignment horizontal="center"/>
    </xf>
    <xf borderId="2" fillId="27" fontId="45" numFmtId="4" xfId="0" applyAlignment="1" applyBorder="1" applyFont="1" applyNumberFormat="1">
      <alignment horizontal="center"/>
    </xf>
    <xf borderId="1" fillId="26" fontId="71" numFmtId="0" xfId="0" applyAlignment="1" applyBorder="1" applyFont="1">
      <alignment horizontal="center" vertical="bottom"/>
    </xf>
    <xf borderId="2" fillId="6" fontId="16" numFmtId="171" xfId="0" applyBorder="1" applyFont="1" applyNumberFormat="1"/>
    <xf borderId="10" fillId="6" fontId="16" numFmtId="0" xfId="0" applyAlignment="1" applyBorder="1" applyFont="1">
      <alignment vertical="bottom"/>
    </xf>
    <xf borderId="1" fillId="6" fontId="16" numFmtId="0" xfId="0" applyAlignment="1" applyBorder="1" applyFont="1">
      <alignment vertical="bottom"/>
    </xf>
    <xf borderId="2" fillId="6" fontId="16" numFmtId="0" xfId="0" applyAlignment="1" applyBorder="1" applyFont="1">
      <alignment vertical="bottom"/>
    </xf>
    <xf borderId="1" fillId="6" fontId="16" numFmtId="4" xfId="0" applyAlignment="1" applyBorder="1" applyFont="1" applyNumberFormat="1">
      <alignment vertical="bottom"/>
    </xf>
    <xf borderId="1" fillId="6" fontId="16" numFmtId="0" xfId="0" applyBorder="1" applyFont="1"/>
    <xf borderId="6" fillId="6" fontId="16" numFmtId="171" xfId="0" applyBorder="1" applyFont="1" applyNumberFormat="1"/>
    <xf borderId="1" fillId="6" fontId="16" numFmtId="0" xfId="0" applyAlignment="1" applyBorder="1" applyFont="1">
      <alignment vertical="bottom"/>
    </xf>
    <xf borderId="6" fillId="6" fontId="16" numFmtId="171" xfId="0" applyAlignment="1" applyBorder="1" applyFont="1" applyNumberFormat="1">
      <alignment vertical="bottom"/>
    </xf>
    <xf borderId="1" fillId="45" fontId="16" numFmtId="0" xfId="0" applyAlignment="1" applyBorder="1" applyFill="1" applyFont="1">
      <alignment vertical="bottom"/>
    </xf>
    <xf borderId="6" fillId="27" fontId="44" numFmtId="49" xfId="0" applyAlignment="1" applyBorder="1" applyFont="1" applyNumberFormat="1">
      <alignment horizontal="center" vertical="bottom"/>
    </xf>
    <xf borderId="6" fillId="27" fontId="45" numFmtId="4" xfId="0" applyAlignment="1" applyBorder="1" applyFont="1" applyNumberFormat="1">
      <alignment horizontal="center" vertical="bottom"/>
    </xf>
    <xf borderId="1" fillId="14" fontId="10" numFmtId="0" xfId="0" applyAlignment="1" applyBorder="1" applyFont="1">
      <alignment horizontal="right" readingOrder="0" vertical="center"/>
    </xf>
    <xf borderId="1" fillId="14" fontId="10" numFmtId="3" xfId="0" applyAlignment="1" applyBorder="1" applyFont="1" applyNumberFormat="1">
      <alignment horizontal="right" readingOrder="0" vertical="center"/>
    </xf>
    <xf borderId="1" fillId="14" fontId="48" numFmtId="0" xfId="0" applyAlignment="1" applyBorder="1" applyFont="1">
      <alignment horizontal="center" vertical="bottom"/>
    </xf>
    <xf borderId="1" fillId="0" fontId="11" numFmtId="173" xfId="0" applyAlignment="1" applyBorder="1" applyFont="1" applyNumberFormat="1">
      <alignment horizontal="center" readingOrder="0" vertical="center"/>
    </xf>
    <xf borderId="2" fillId="0" fontId="14" numFmtId="0" xfId="0" applyAlignment="1" applyBorder="1" applyFont="1">
      <alignment horizontal="center" readingOrder="0" vertical="center"/>
    </xf>
    <xf borderId="1" fillId="0" fontId="11" numFmtId="0" xfId="0" applyAlignment="1" applyBorder="1" applyFont="1">
      <alignment horizontal="right" readingOrder="0" vertical="center"/>
    </xf>
    <xf borderId="1" fillId="0" fontId="11" numFmtId="0" xfId="0" applyAlignment="1" applyBorder="1" applyFont="1">
      <alignment horizontal="center" readingOrder="0" vertical="center"/>
    </xf>
    <xf borderId="1" fillId="0" fontId="16" numFmtId="0" xfId="0" applyAlignment="1" applyBorder="1" applyFont="1">
      <alignment horizontal="center" readingOrder="0" vertical="center"/>
    </xf>
    <xf borderId="1" fillId="0" fontId="72" numFmtId="0" xfId="0" applyAlignment="1" applyBorder="1" applyFont="1">
      <alignment readingOrder="0" vertical="bottom"/>
    </xf>
    <xf borderId="1" fillId="0" fontId="11" numFmtId="3" xfId="0" applyAlignment="1" applyBorder="1" applyFont="1" applyNumberFormat="1">
      <alignment horizontal="right" readingOrder="0" vertical="center"/>
    </xf>
    <xf borderId="6" fillId="0" fontId="11" numFmtId="0" xfId="0" applyAlignment="1" applyBorder="1" applyFont="1">
      <alignment vertical="center"/>
    </xf>
    <xf borderId="1" fillId="0" fontId="72" numFmtId="0" xfId="0" applyAlignment="1" applyBorder="1" applyFont="1">
      <alignment vertical="bottom"/>
    </xf>
    <xf borderId="1" fillId="0" fontId="11" numFmtId="3" xfId="0" applyAlignment="1" applyBorder="1" applyFont="1" applyNumberFormat="1">
      <alignment horizontal="right" vertical="center"/>
    </xf>
    <xf borderId="1" fillId="0" fontId="16" numFmtId="0" xfId="0" applyAlignment="1" applyBorder="1" applyFont="1">
      <alignment horizontal="center" vertical="center"/>
    </xf>
    <xf borderId="6" fillId="0" fontId="11" numFmtId="173" xfId="0" applyAlignment="1" applyBorder="1" applyFont="1" applyNumberFormat="1">
      <alignment horizontal="center" readingOrder="0" vertical="center"/>
    </xf>
    <xf borderId="6" fillId="0" fontId="11" numFmtId="171" xfId="0" applyAlignment="1" applyBorder="1" applyFont="1" applyNumberFormat="1">
      <alignment horizontal="center" readingOrder="0" vertical="center"/>
    </xf>
    <xf borderId="1" fillId="0" fontId="11" numFmtId="0" xfId="0" applyAlignment="1" applyBorder="1" applyFont="1">
      <alignment horizontal="left" readingOrder="0" shrinkToFit="0" vertical="center" wrapText="1"/>
    </xf>
    <xf borderId="6" fillId="14" fontId="11" numFmtId="173" xfId="0" applyAlignment="1" applyBorder="1" applyFont="1" applyNumberFormat="1">
      <alignment horizontal="center" readingOrder="0" vertical="center"/>
    </xf>
    <xf borderId="1" fillId="14" fontId="11" numFmtId="0" xfId="0" applyAlignment="1" applyBorder="1" applyFont="1">
      <alignment vertical="center"/>
    </xf>
    <xf borderId="1" fillId="14" fontId="11" numFmtId="0" xfId="0" applyAlignment="1" applyBorder="1" applyFont="1">
      <alignment horizontal="right" readingOrder="0" vertical="center"/>
    </xf>
    <xf borderId="1" fillId="14" fontId="11" numFmtId="3" xfId="0" applyAlignment="1" applyBorder="1" applyFont="1" applyNumberFormat="1">
      <alignment horizontal="right" readingOrder="0" vertical="center"/>
    </xf>
    <xf borderId="1" fillId="14" fontId="11" numFmtId="9" xfId="0" applyAlignment="1" applyBorder="1" applyFont="1" applyNumberFormat="1">
      <alignment horizontal="center" readingOrder="0" vertical="center"/>
    </xf>
    <xf borderId="1" fillId="14" fontId="11" numFmtId="0" xfId="0" applyAlignment="1" applyBorder="1" applyFont="1">
      <alignment horizontal="left" readingOrder="0" vertical="center"/>
    </xf>
    <xf borderId="1" fillId="14" fontId="16" numFmtId="0" xfId="0" applyAlignment="1" applyBorder="1" applyFont="1">
      <alignment horizontal="center" readingOrder="0" vertical="center"/>
    </xf>
    <xf borderId="1" fillId="14" fontId="72" numFmtId="0" xfId="0" applyAlignment="1" applyBorder="1" applyFont="1">
      <alignment readingOrder="0" vertical="bottom"/>
    </xf>
    <xf borderId="6" fillId="0" fontId="11" numFmtId="172" xfId="0" applyAlignment="1" applyBorder="1" applyFont="1" applyNumberFormat="1">
      <alignment readingOrder="0" vertical="center"/>
    </xf>
    <xf borderId="6" fillId="0" fontId="11" numFmtId="0" xfId="0" applyAlignment="1" applyBorder="1" applyFont="1">
      <alignment horizontal="left" readingOrder="0" vertical="center"/>
    </xf>
    <xf borderId="6" fillId="0" fontId="11" numFmtId="0" xfId="0" applyAlignment="1" applyBorder="1" applyFont="1">
      <alignment readingOrder="0" vertical="center"/>
    </xf>
    <xf borderId="1" fillId="0" fontId="72" numFmtId="0" xfId="0" applyAlignment="1" applyBorder="1" applyFont="1">
      <alignment horizontal="right" vertical="bottom"/>
    </xf>
    <xf borderId="0" fillId="0" fontId="72" numFmtId="4" xfId="0" applyAlignment="1" applyFont="1" applyNumberFormat="1">
      <alignment horizontal="center" vertical="bottom"/>
    </xf>
    <xf borderId="6" fillId="0" fontId="11" numFmtId="0" xfId="0" applyAlignment="1" applyBorder="1" applyFont="1">
      <alignment horizontal="center" readingOrder="0" vertical="center"/>
    </xf>
    <xf borderId="12" fillId="0" fontId="11" numFmtId="172" xfId="0" applyAlignment="1" applyBorder="1" applyFont="1" applyNumberFormat="1">
      <alignment readingOrder="0" vertical="center"/>
    </xf>
    <xf borderId="1" fillId="0" fontId="11" numFmtId="0" xfId="0" applyAlignment="1" applyBorder="1" applyFont="1">
      <alignment horizontal="right" vertical="center"/>
    </xf>
    <xf borderId="1" fillId="6" fontId="73" numFmtId="0" xfId="0" applyAlignment="1" applyBorder="1" applyFont="1">
      <alignment horizontal="center" shrinkToFit="0" wrapText="0"/>
    </xf>
    <xf borderId="1" fillId="6" fontId="57" numFmtId="0" xfId="0" applyAlignment="1" applyBorder="1" applyFont="1">
      <alignment horizontal="center" readingOrder="0" shrinkToFit="0" vertical="center" wrapText="0"/>
    </xf>
    <xf borderId="1" fillId="6" fontId="73" numFmtId="0" xfId="0" applyAlignment="1" applyBorder="1" applyFont="1">
      <alignment shrinkToFit="0" wrapText="0"/>
    </xf>
    <xf borderId="1" fillId="46" fontId="73" numFmtId="0" xfId="0" applyAlignment="1" applyBorder="1" applyFill="1" applyFont="1">
      <alignment horizontal="center" shrinkToFit="0" wrapText="0"/>
    </xf>
    <xf borderId="1" fillId="46" fontId="57" numFmtId="0" xfId="0" applyAlignment="1" applyBorder="1" applyFont="1">
      <alignment horizontal="center" readingOrder="0" shrinkToFit="0" vertical="center" wrapText="0"/>
    </xf>
    <xf borderId="1" fillId="46" fontId="73" numFmtId="0" xfId="0" applyAlignment="1" applyBorder="1" applyFont="1">
      <alignment readingOrder="0" shrinkToFit="0" wrapText="0"/>
    </xf>
    <xf borderId="1" fillId="46" fontId="73" numFmtId="0" xfId="0" applyAlignment="1" applyBorder="1" applyFont="1">
      <alignment shrinkToFit="0" wrapText="0"/>
    </xf>
    <xf borderId="1" fillId="6" fontId="73" numFmtId="0" xfId="0" applyAlignment="1" applyBorder="1" applyFont="1">
      <alignment horizontal="center" readingOrder="0" shrinkToFit="0" wrapText="0"/>
    </xf>
    <xf borderId="1" fillId="6" fontId="73" numFmtId="0" xfId="0" applyAlignment="1" applyBorder="1" applyFont="1">
      <alignment readingOrder="0" shrinkToFit="0" wrapText="0"/>
    </xf>
    <xf borderId="2" fillId="6" fontId="57" numFmtId="0" xfId="0" applyAlignment="1" applyBorder="1" applyFont="1">
      <alignment horizontal="center" readingOrder="0" shrinkToFit="0" vertical="center" wrapText="0"/>
    </xf>
    <xf borderId="1" fillId="6" fontId="57" numFmtId="0" xfId="0" applyAlignment="1" applyBorder="1" applyFont="1">
      <alignment horizontal="left" readingOrder="0" shrinkToFit="0" vertical="center" wrapText="0"/>
    </xf>
    <xf borderId="0" fillId="0" fontId="11" numFmtId="0" xfId="0" applyAlignment="1" applyFont="1">
      <alignment horizontal="right" vertical="center"/>
    </xf>
    <xf borderId="0" fillId="0" fontId="11" numFmtId="3" xfId="0" applyAlignment="1" applyFont="1" applyNumberFormat="1">
      <alignment horizontal="right" vertical="center"/>
    </xf>
    <xf borderId="0" fillId="0" fontId="11" numFmtId="0" xfId="0" applyAlignment="1" applyFont="1">
      <alignment horizontal="left" vertical="center"/>
    </xf>
    <xf borderId="0" fillId="47" fontId="74" numFmtId="0" xfId="0" applyAlignment="1" applyFill="1" applyFont="1">
      <alignment horizontal="left" readingOrder="0" vertical="center"/>
    </xf>
    <xf borderId="0" fillId="6" fontId="11" numFmtId="0" xfId="0" applyAlignment="1" applyFont="1">
      <alignment vertical="center"/>
    </xf>
    <xf borderId="1" fillId="14" fontId="10" numFmtId="171" xfId="0" applyAlignment="1" applyBorder="1" applyFont="1" applyNumberFormat="1">
      <alignment horizontal="center" vertical="center"/>
    </xf>
    <xf borderId="1" fillId="14" fontId="75" numFmtId="0" xfId="0" applyAlignment="1" applyBorder="1" applyFont="1">
      <alignment horizontal="center" vertical="center"/>
    </xf>
    <xf borderId="1" fillId="14" fontId="15" numFmtId="0" xfId="0" applyAlignment="1" applyBorder="1" applyFont="1">
      <alignment horizontal="center" vertical="center"/>
    </xf>
    <xf borderId="1" fillId="14" fontId="48" numFmtId="0" xfId="0" applyAlignment="1" applyBorder="1" applyFont="1">
      <alignment horizontal="center" vertical="center"/>
    </xf>
    <xf borderId="1" fillId="0" fontId="11" numFmtId="171" xfId="0" applyAlignment="1" applyBorder="1" applyFont="1" applyNumberFormat="1">
      <alignment horizontal="center" readingOrder="0" vertical="center"/>
    </xf>
    <xf borderId="1" fillId="0" fontId="11" numFmtId="4" xfId="0" applyAlignment="1" applyBorder="1" applyFont="1" applyNumberFormat="1">
      <alignment horizontal="center" readingOrder="0" vertical="center"/>
    </xf>
    <xf borderId="1" fillId="0" fontId="1" numFmtId="9" xfId="0" applyAlignment="1" applyBorder="1" applyFont="1" applyNumberFormat="1">
      <alignment horizontal="center" vertical="center"/>
    </xf>
    <xf borderId="1" fillId="0" fontId="11" numFmtId="171" xfId="0" applyAlignment="1" applyBorder="1" applyFont="1" applyNumberFormat="1">
      <alignment horizontal="center" vertical="center"/>
    </xf>
    <xf borderId="1" fillId="0" fontId="11" numFmtId="4" xfId="0" applyAlignment="1" applyBorder="1" applyFont="1" applyNumberFormat="1">
      <alignment horizontal="center" readingOrder="0" vertical="center"/>
    </xf>
    <xf borderId="1" fillId="0" fontId="76" numFmtId="0" xfId="0" applyAlignment="1" applyBorder="1" applyFont="1">
      <alignment horizontal="center" readingOrder="0" vertical="center"/>
    </xf>
    <xf borderId="1" fillId="0" fontId="11" numFmtId="4" xfId="0" applyAlignment="1" applyBorder="1" applyFont="1" applyNumberFormat="1">
      <alignment horizontal="center" vertical="center"/>
    </xf>
    <xf borderId="1" fillId="0" fontId="1" numFmtId="0" xfId="0" applyAlignment="1" applyBorder="1" applyFont="1">
      <alignment horizontal="center" vertical="center"/>
    </xf>
    <xf borderId="1" fillId="0" fontId="76" numFmtId="0" xfId="0" applyAlignment="1" applyBorder="1" applyFont="1">
      <alignment horizontal="center" vertical="center"/>
    </xf>
    <xf borderId="1" fillId="0" fontId="16" numFmtId="0" xfId="0" applyAlignment="1" applyBorder="1" applyFont="1">
      <alignment vertical="center"/>
    </xf>
    <xf borderId="1" fillId="48" fontId="11" numFmtId="0" xfId="0" applyAlignment="1" applyBorder="1" applyFill="1" applyFont="1">
      <alignment horizontal="center" readingOrder="0" vertical="center"/>
    </xf>
    <xf borderId="1" fillId="48" fontId="11" numFmtId="171" xfId="0" applyAlignment="1" applyBorder="1" applyFont="1" applyNumberFormat="1">
      <alignment horizontal="center" vertical="center"/>
    </xf>
    <xf borderId="1" fillId="48" fontId="11" numFmtId="0" xfId="0" applyAlignment="1" applyBorder="1" applyFont="1">
      <alignment horizontal="center" vertical="center"/>
    </xf>
    <xf borderId="1" fillId="48" fontId="49" numFmtId="171" xfId="0" applyAlignment="1" applyBorder="1" applyFont="1" applyNumberFormat="1">
      <alignment horizontal="center" readingOrder="0" vertical="center"/>
    </xf>
    <xf borderId="1" fillId="48" fontId="11" numFmtId="4" xfId="0" applyAlignment="1" applyBorder="1" applyFont="1" applyNumberFormat="1">
      <alignment horizontal="center" vertical="center"/>
    </xf>
    <xf borderId="1" fillId="48" fontId="76" numFmtId="0" xfId="0" applyAlignment="1" applyBorder="1" applyFont="1">
      <alignment horizontal="center" vertical="center"/>
    </xf>
    <xf borderId="1" fillId="48" fontId="11" numFmtId="0" xfId="0" applyAlignment="1" applyBorder="1" applyFont="1">
      <alignment vertical="center"/>
    </xf>
    <xf borderId="1" fillId="49" fontId="16" numFmtId="0" xfId="0" applyAlignment="1" applyBorder="1" applyFill="1" applyFont="1">
      <alignment vertical="center"/>
    </xf>
    <xf borderId="1" fillId="0" fontId="16" numFmtId="9" xfId="0" applyAlignment="1" applyBorder="1" applyFont="1" applyNumberFormat="1">
      <alignment vertical="center"/>
    </xf>
    <xf borderId="1" fillId="5" fontId="11" numFmtId="0" xfId="0" applyAlignment="1" applyBorder="1" applyFont="1">
      <alignment horizontal="center" readingOrder="0" vertical="center"/>
    </xf>
    <xf borderId="1" fillId="5" fontId="11" numFmtId="171" xfId="0" applyAlignment="1" applyBorder="1" applyFont="1" applyNumberFormat="1">
      <alignment horizontal="center" vertical="center"/>
    </xf>
    <xf borderId="1" fillId="5" fontId="11" numFmtId="0" xfId="0" applyAlignment="1" applyBorder="1" applyFont="1">
      <alignment horizontal="center" vertical="center"/>
    </xf>
    <xf borderId="1" fillId="5" fontId="11" numFmtId="4" xfId="0" applyAlignment="1" applyBorder="1" applyFont="1" applyNumberFormat="1">
      <alignment horizontal="center" vertical="center"/>
    </xf>
    <xf borderId="1" fillId="5" fontId="76" numFmtId="0" xfId="0" applyAlignment="1" applyBorder="1" applyFont="1">
      <alignment horizontal="center" vertical="center"/>
    </xf>
    <xf borderId="1" fillId="5" fontId="11" numFmtId="0" xfId="0" applyAlignment="1" applyBorder="1" applyFont="1">
      <alignment vertical="center"/>
    </xf>
    <xf borderId="1" fillId="5" fontId="16" numFmtId="0" xfId="0" applyAlignment="1" applyBorder="1" applyFont="1">
      <alignment vertical="center"/>
    </xf>
    <xf borderId="1" fillId="0" fontId="19" numFmtId="0" xfId="0" applyAlignment="1" applyBorder="1" applyFont="1">
      <alignment horizontal="center" readingOrder="0" vertical="center"/>
    </xf>
    <xf borderId="1" fillId="0" fontId="46" numFmtId="0" xfId="0" applyAlignment="1" applyBorder="1" applyFont="1">
      <alignment horizontal="center" readingOrder="0" vertical="center"/>
    </xf>
    <xf borderId="3" fillId="6" fontId="77" numFmtId="0" xfId="0" applyAlignment="1" applyBorder="1" applyFont="1">
      <alignment horizontal="center" readingOrder="0" vertical="center"/>
    </xf>
    <xf borderId="1" fillId="0" fontId="76" numFmtId="0" xfId="0" applyAlignment="1" applyBorder="1" applyFont="1">
      <alignment horizontal="center" readingOrder="0" vertical="center"/>
    </xf>
    <xf borderId="1" fillId="0" fontId="78" numFmtId="4" xfId="0" applyAlignment="1" applyBorder="1" applyFont="1" applyNumberFormat="1">
      <alignment horizontal="center" readingOrder="0" shrinkToFit="0" wrapText="0"/>
    </xf>
    <xf borderId="1" fillId="0" fontId="79" numFmtId="0" xfId="0" applyAlignment="1" applyBorder="1" applyFont="1">
      <alignment horizontal="center" readingOrder="0" shrinkToFit="0" vertical="center" wrapText="0"/>
    </xf>
    <xf borderId="0" fillId="0" fontId="78" numFmtId="0" xfId="0" applyAlignment="1" applyFont="1">
      <alignment horizontal="center" readingOrder="0" shrinkToFit="0" wrapText="0"/>
    </xf>
    <xf borderId="1" fillId="7" fontId="78" numFmtId="0" xfId="0" applyAlignment="1" applyBorder="1" applyFont="1">
      <alignment horizontal="center" readingOrder="0" shrinkToFit="0" wrapText="0"/>
    </xf>
    <xf borderId="1" fillId="0" fontId="78" numFmtId="0" xfId="0" applyAlignment="1" applyBorder="1" applyFont="1">
      <alignment horizontal="center" readingOrder="0" shrinkToFit="0" wrapText="0"/>
    </xf>
    <xf borderId="1" fillId="14" fontId="78" numFmtId="0" xfId="0" applyAlignment="1" applyBorder="1" applyFont="1">
      <alignment horizontal="center" readingOrder="0" shrinkToFit="0" wrapText="0"/>
    </xf>
    <xf borderId="1" fillId="0" fontId="80" numFmtId="0" xfId="0" applyAlignment="1" applyBorder="1" applyFont="1">
      <alignment horizontal="center" readingOrder="0" vertical="bottom"/>
    </xf>
    <xf borderId="1" fillId="6" fontId="11" numFmtId="171" xfId="0" applyAlignment="1" applyBorder="1" applyFont="1" applyNumberFormat="1">
      <alignment horizontal="center" vertical="center"/>
    </xf>
    <xf borderId="1" fillId="6" fontId="11" numFmtId="0" xfId="0" applyAlignment="1" applyBorder="1" applyFont="1">
      <alignment horizontal="center" vertical="center"/>
    </xf>
    <xf borderId="1" fillId="6" fontId="49" numFmtId="171" xfId="0" applyAlignment="1" applyBorder="1" applyFont="1" applyNumberFormat="1">
      <alignment horizontal="center" readingOrder="0" vertical="center"/>
    </xf>
    <xf borderId="0" fillId="6" fontId="11" numFmtId="4" xfId="0" applyAlignment="1" applyFont="1" applyNumberFormat="1">
      <alignment horizontal="center" vertical="center"/>
    </xf>
    <xf borderId="0" fillId="6" fontId="76" numFmtId="0" xfId="0" applyAlignment="1" applyFont="1">
      <alignment horizontal="center" vertical="center"/>
    </xf>
    <xf borderId="1" fillId="6" fontId="11" numFmtId="4" xfId="0" applyAlignment="1" applyBorder="1" applyFont="1" applyNumberFormat="1">
      <alignment horizontal="center" vertical="center"/>
    </xf>
    <xf borderId="1" fillId="6" fontId="16" numFmtId="0" xfId="0" applyAlignment="1" applyBorder="1" applyFont="1">
      <alignment vertical="center"/>
    </xf>
    <xf borderId="1" fillId="0" fontId="11" numFmtId="49" xfId="0" applyAlignment="1" applyBorder="1" applyFont="1" applyNumberFormat="1">
      <alignment horizontal="center" readingOrder="0" vertical="center"/>
    </xf>
    <xf borderId="1" fillId="5" fontId="78" numFmtId="0" xfId="0" applyAlignment="1" applyBorder="1" applyFont="1">
      <alignment horizontal="center" readingOrder="0" shrinkToFit="0" wrapText="0"/>
    </xf>
    <xf borderId="1" fillId="0" fontId="81" numFmtId="0" xfId="0" applyAlignment="1" applyBorder="1" applyFont="1">
      <alignment horizontal="center" readingOrder="0" shrinkToFit="0" wrapText="0"/>
    </xf>
    <xf borderId="1" fillId="0" fontId="82" numFmtId="0" xfId="0" applyAlignment="1" applyBorder="1" applyFont="1">
      <alignment horizontal="center" readingOrder="0" vertical="center"/>
    </xf>
    <xf borderId="1" fillId="45" fontId="76" numFmtId="0" xfId="0" applyAlignment="1" applyBorder="1" applyFont="1">
      <alignment horizontal="center" readingOrder="0" vertical="center"/>
    </xf>
    <xf borderId="1" fillId="45" fontId="16" numFmtId="0" xfId="0" applyAlignment="1" applyBorder="1" applyFont="1">
      <alignment horizontal="center"/>
    </xf>
    <xf borderId="1" fillId="45" fontId="1" numFmtId="4" xfId="0" applyAlignment="1" applyBorder="1" applyFont="1" applyNumberFormat="1">
      <alignment horizontal="center" vertical="bottom"/>
    </xf>
    <xf borderId="1" fillId="45" fontId="76" numFmtId="0" xfId="0" applyAlignment="1" applyBorder="1" applyFont="1">
      <alignment horizontal="center" vertical="center"/>
    </xf>
    <xf borderId="1" fillId="6" fontId="16" numFmtId="0" xfId="0" applyAlignment="1" applyBorder="1" applyFont="1">
      <alignment horizontal="center"/>
    </xf>
    <xf borderId="1" fillId="6" fontId="1" numFmtId="4" xfId="0" applyAlignment="1" applyBorder="1" applyFont="1" applyNumberFormat="1">
      <alignment horizontal="center" vertical="bottom"/>
    </xf>
    <xf borderId="1" fillId="6" fontId="76" numFmtId="0" xfId="0" applyAlignment="1" applyBorder="1" applyFont="1">
      <alignment horizontal="center" vertical="center"/>
    </xf>
    <xf borderId="1" fillId="6" fontId="11" numFmtId="0" xfId="0" applyAlignment="1" applyBorder="1" applyFont="1">
      <alignment horizontal="center" readingOrder="0" vertical="bottom"/>
    </xf>
    <xf quotePrefix="1" borderId="12" fillId="6" fontId="1" numFmtId="0" xfId="0" applyAlignment="1" applyBorder="1" applyFont="1">
      <alignment horizontal="center" readingOrder="0" vertical="center"/>
    </xf>
    <xf borderId="1" fillId="45" fontId="11" numFmtId="0" xfId="0" applyAlignment="1" applyBorder="1" applyFont="1">
      <alignment horizontal="center" readingOrder="0" vertical="bottom"/>
    </xf>
    <xf borderId="2" fillId="6" fontId="1" numFmtId="0" xfId="0" applyAlignment="1" applyBorder="1" applyFont="1">
      <alignment horizontal="center" vertical="bottom"/>
    </xf>
    <xf quotePrefix="1" borderId="2" fillId="45" fontId="1" numFmtId="0" xfId="0" applyAlignment="1" applyBorder="1" applyFont="1">
      <alignment horizontal="center" readingOrder="0"/>
    </xf>
    <xf quotePrefix="1" borderId="2" fillId="6" fontId="1" numFmtId="0" xfId="0" applyAlignment="1" applyBorder="1" applyFont="1">
      <alignment horizontal="center" readingOrder="0"/>
    </xf>
    <xf borderId="1" fillId="6" fontId="1" numFmtId="4" xfId="0" applyAlignment="1" applyBorder="1" applyFont="1" applyNumberFormat="1">
      <alignment horizontal="center" readingOrder="0" vertical="bottom"/>
    </xf>
    <xf borderId="1" fillId="6" fontId="16" numFmtId="0" xfId="0" applyAlignment="1" applyBorder="1" applyFont="1">
      <alignment horizontal="center"/>
    </xf>
    <xf borderId="1" fillId="49" fontId="16" numFmtId="0" xfId="0" applyBorder="1" applyFont="1"/>
    <xf borderId="1" fillId="49" fontId="16" numFmtId="171" xfId="0" applyAlignment="1" applyBorder="1" applyFont="1" applyNumberFormat="1">
      <alignment horizontal="center" vertical="center"/>
    </xf>
    <xf borderId="1" fillId="49" fontId="16" numFmtId="0" xfId="0" applyAlignment="1" applyBorder="1" applyFont="1">
      <alignment horizontal="center"/>
    </xf>
    <xf borderId="1" fillId="0" fontId="16" numFmtId="0" xfId="0" applyAlignment="1" applyBorder="1" applyFont="1">
      <alignment horizontal="center"/>
    </xf>
    <xf borderId="1" fillId="49" fontId="15" numFmtId="171" xfId="0" applyAlignment="1" applyBorder="1" applyFont="1" applyNumberFormat="1">
      <alignment horizontal="center" readingOrder="0" vertical="center"/>
    </xf>
    <xf borderId="1" fillId="49" fontId="16" numFmtId="4" xfId="0" applyAlignment="1" applyBorder="1" applyFont="1" applyNumberFormat="1">
      <alignment horizontal="center"/>
    </xf>
    <xf borderId="1" fillId="49" fontId="83" numFmtId="0" xfId="0" applyAlignment="1" applyBorder="1" applyFont="1">
      <alignment horizontal="center" vertical="center"/>
    </xf>
    <xf borderId="1" fillId="49" fontId="16" numFmtId="0" xfId="0" applyAlignment="1" applyBorder="1" applyFont="1">
      <alignment readingOrder="0"/>
    </xf>
    <xf borderId="1" fillId="0" fontId="78" numFmtId="0" xfId="0" applyAlignment="1" applyBorder="1" applyFont="1">
      <alignment horizontal="left" readingOrder="0" shrinkToFit="0" wrapText="0"/>
    </xf>
    <xf borderId="1" fillId="5" fontId="84" numFmtId="0" xfId="0" applyAlignment="1" applyBorder="1" applyFont="1">
      <alignment horizontal="left" readingOrder="0" shrinkToFit="0" wrapText="0"/>
    </xf>
    <xf borderId="0" fillId="0" fontId="78" numFmtId="0" xfId="0" applyAlignment="1" applyFont="1">
      <alignment horizontal="left" readingOrder="0" shrinkToFit="0" wrapText="0"/>
    </xf>
    <xf borderId="0" fillId="6" fontId="85" numFmtId="0" xfId="0" applyAlignment="1" applyFont="1">
      <alignment horizontal="center" readingOrder="0"/>
    </xf>
    <xf borderId="0" fillId="50" fontId="86" numFmtId="0" xfId="0" applyAlignment="1" applyFill="1" applyFont="1">
      <alignment horizontal="center" readingOrder="0" vertical="center"/>
    </xf>
    <xf borderId="0" fillId="6" fontId="87" numFmtId="0" xfId="0" applyAlignment="1" applyFont="1">
      <alignment horizontal="center" readingOrder="0"/>
    </xf>
    <xf borderId="1" fillId="49" fontId="15" numFmtId="0" xfId="0" applyAlignment="1" applyBorder="1" applyFont="1">
      <alignment horizontal="center" readingOrder="0" vertical="center"/>
    </xf>
    <xf borderId="1" fillId="45" fontId="1" numFmtId="4" xfId="0" applyAlignment="1" applyBorder="1" applyFont="1" applyNumberFormat="1">
      <alignment horizontal="center" readingOrder="0" vertical="bottom"/>
    </xf>
    <xf borderId="1" fillId="6" fontId="88" numFmtId="0" xfId="0" applyAlignment="1" applyBorder="1" applyFont="1">
      <alignment horizontal="center"/>
    </xf>
    <xf borderId="1" fillId="0" fontId="89" numFmtId="4" xfId="0" applyAlignment="1" applyBorder="1" applyFont="1" applyNumberFormat="1">
      <alignment horizontal="center" readingOrder="0" vertical="bottom"/>
    </xf>
    <xf borderId="1" fillId="0" fontId="77" numFmtId="0" xfId="0" applyAlignment="1" applyBorder="1" applyFont="1">
      <alignment horizontal="center" readingOrder="0" vertical="center"/>
    </xf>
    <xf borderId="1" fillId="0" fontId="88" numFmtId="0" xfId="0" applyAlignment="1" applyBorder="1" applyFont="1">
      <alignment horizontal="center" readingOrder="0" vertical="center"/>
    </xf>
    <xf borderId="1" fillId="0" fontId="88" numFmtId="4" xfId="0" applyAlignment="1" applyBorder="1" applyFont="1" applyNumberFormat="1">
      <alignment horizontal="center" vertical="center"/>
    </xf>
    <xf borderId="1" fillId="0" fontId="88" numFmtId="9" xfId="0" applyAlignment="1" applyBorder="1" applyFont="1" applyNumberFormat="1">
      <alignment horizontal="center" readingOrder="0" vertical="center"/>
    </xf>
    <xf borderId="1" fillId="0" fontId="88" numFmtId="0" xfId="0" applyAlignment="1" applyBorder="1" applyFont="1">
      <alignment horizontal="center" readingOrder="0" vertical="center"/>
    </xf>
    <xf borderId="1" fillId="0" fontId="89" numFmtId="0" xfId="0" applyAlignment="1" applyBorder="1" applyFont="1">
      <alignment horizontal="center" readingOrder="0" vertical="bottom"/>
    </xf>
    <xf borderId="1" fillId="45" fontId="11" numFmtId="4" xfId="0" applyAlignment="1" applyBorder="1" applyFont="1" applyNumberFormat="1">
      <alignment horizontal="center" readingOrder="0" vertical="bottom"/>
    </xf>
    <xf borderId="1" fillId="6" fontId="76" numFmtId="0" xfId="0" applyAlignment="1" applyBorder="1" applyFont="1">
      <alignment horizontal="center" readingOrder="0" vertical="center"/>
    </xf>
    <xf borderId="0" fillId="6" fontId="34" numFmtId="0" xfId="0" applyAlignment="1" applyFont="1">
      <alignment horizontal="center" readingOrder="0" vertical="center"/>
    </xf>
    <xf borderId="0" fillId="6" fontId="35" numFmtId="0" xfId="0" applyAlignment="1" applyFont="1">
      <alignment horizontal="center" readingOrder="0" vertical="center"/>
    </xf>
    <xf borderId="0" fillId="6" fontId="35" numFmtId="4" xfId="0" applyAlignment="1" applyFont="1" applyNumberFormat="1">
      <alignment horizontal="left" readingOrder="0" vertical="center"/>
    </xf>
    <xf borderId="0" fillId="6" fontId="90" numFmtId="0" xfId="0" applyAlignment="1" applyFont="1">
      <alignment horizontal="center" readingOrder="0" vertical="center"/>
    </xf>
    <xf borderId="0" fillId="6" fontId="19" numFmtId="0" xfId="0" applyAlignment="1" applyFont="1">
      <alignment horizontal="center" vertical="center"/>
    </xf>
    <xf borderId="0" fillId="6" fontId="36" numFmtId="4" xfId="0" applyAlignment="1" applyFont="1" applyNumberFormat="1">
      <alignment horizontal="center" readingOrder="0" vertical="center"/>
    </xf>
    <xf borderId="0" fillId="6" fontId="40" numFmtId="0" xfId="0" applyAlignment="1" applyFont="1">
      <alignment horizontal="center" readingOrder="0" vertical="center"/>
    </xf>
    <xf borderId="0" fillId="0" fontId="19" numFmtId="0" xfId="0" applyAlignment="1" applyFont="1">
      <alignment horizontal="center"/>
    </xf>
    <xf borderId="6" fillId="22" fontId="37" numFmtId="4" xfId="0" applyAlignment="1" applyBorder="1" applyFont="1" applyNumberFormat="1">
      <alignment horizontal="center" readingOrder="0" vertical="center"/>
    </xf>
    <xf borderId="6" fillId="23" fontId="40" numFmtId="0" xfId="0" applyAlignment="1" applyBorder="1" applyFont="1">
      <alignment horizontal="center" readingOrder="0" vertical="center"/>
    </xf>
    <xf borderId="6" fillId="22" fontId="40" numFmtId="4" xfId="0" applyAlignment="1" applyBorder="1" applyFont="1" applyNumberFormat="1">
      <alignment horizontal="center" readingOrder="0" vertical="center"/>
    </xf>
    <xf borderId="1" fillId="17" fontId="41" numFmtId="0" xfId="0" applyAlignment="1" applyBorder="1" applyFont="1">
      <alignment horizontal="center" readingOrder="0" shrinkToFit="0" vertical="center" wrapText="1"/>
    </xf>
    <xf borderId="1" fillId="17" fontId="60" numFmtId="0" xfId="0" applyAlignment="1" applyBorder="1" applyFont="1">
      <alignment readingOrder="0" shrinkToFit="0" vertical="center" wrapText="1"/>
    </xf>
    <xf borderId="1" fillId="24" fontId="42" numFmtId="4" xfId="0" applyAlignment="1" applyBorder="1" applyFont="1" applyNumberFormat="1">
      <alignment horizontal="center" readingOrder="0" vertical="center"/>
    </xf>
    <xf borderId="1" fillId="24" fontId="40" numFmtId="171" xfId="0" applyAlignment="1" applyBorder="1" applyFont="1" applyNumberFormat="1">
      <alignment horizontal="center" readingOrder="0" vertical="center"/>
    </xf>
    <xf borderId="1" fillId="26" fontId="16" numFmtId="0" xfId="0" applyAlignment="1" applyBorder="1" applyFont="1">
      <alignment horizontal="center" vertical="bottom"/>
    </xf>
    <xf borderId="1" fillId="28" fontId="16" numFmtId="0" xfId="0" applyAlignment="1" applyBorder="1" applyFont="1">
      <alignment horizontal="center" vertical="bottom"/>
    </xf>
    <xf borderId="1" fillId="28" fontId="51" numFmtId="0" xfId="0" applyAlignment="1" applyBorder="1" applyFont="1">
      <alignment horizontal="center" vertical="bottom"/>
    </xf>
    <xf borderId="1" fillId="10" fontId="51" numFmtId="0" xfId="0" applyAlignment="1" applyBorder="1" applyFont="1">
      <alignment horizontal="center" vertical="bottom"/>
    </xf>
    <xf borderId="1" fillId="10" fontId="16" numFmtId="0" xfId="0" applyAlignment="1" applyBorder="1" applyFont="1">
      <alignment horizontal="center" readingOrder="0" vertical="bottom"/>
    </xf>
    <xf borderId="1" fillId="10" fontId="91" numFmtId="0" xfId="0" applyAlignment="1" applyBorder="1" applyFont="1">
      <alignment horizontal="center" readingOrder="0" vertical="center"/>
    </xf>
    <xf borderId="1" fillId="10" fontId="16" numFmtId="0" xfId="0" applyAlignment="1" applyBorder="1" applyFont="1">
      <alignment horizontal="center" vertical="bottom"/>
    </xf>
    <xf borderId="1" fillId="5" fontId="91" numFmtId="0" xfId="0" applyAlignment="1" applyBorder="1" applyFont="1">
      <alignment horizontal="center" readingOrder="0" vertical="center"/>
    </xf>
    <xf borderId="1" fillId="10" fontId="51" numFmtId="0" xfId="0" applyAlignment="1" applyBorder="1" applyFont="1">
      <alignment horizontal="center" readingOrder="0" vertical="bottom"/>
    </xf>
    <xf borderId="1" fillId="34" fontId="16" numFmtId="0" xfId="0" applyAlignment="1" applyBorder="1" applyFont="1">
      <alignment horizontal="center" readingOrder="0" vertical="bottom"/>
    </xf>
    <xf borderId="1" fillId="34" fontId="50" numFmtId="0" xfId="0" applyAlignment="1" applyBorder="1" applyFont="1">
      <alignment horizontal="center" vertical="bottom"/>
    </xf>
    <xf borderId="1" fillId="34" fontId="77" numFmtId="0" xfId="0" applyAlignment="1" applyBorder="1" applyFont="1">
      <alignment horizontal="center" readingOrder="0" vertical="center"/>
    </xf>
    <xf borderId="1" fillId="26" fontId="92" numFmtId="0" xfId="0" applyAlignment="1" applyBorder="1" applyFont="1">
      <alignment horizontal="center" readingOrder="0" vertical="center"/>
    </xf>
    <xf borderId="1" fillId="26" fontId="77" numFmtId="0" xfId="0" applyAlignment="1" applyBorder="1" applyFont="1">
      <alignment horizontal="center" readingOrder="0" vertical="center"/>
    </xf>
    <xf borderId="1" fillId="2" fontId="55" numFmtId="0" xfId="0" applyAlignment="1" applyBorder="1" applyFont="1">
      <alignment horizontal="center" readingOrder="0" vertical="center"/>
    </xf>
    <xf borderId="1" fillId="28" fontId="77" numFmtId="0" xfId="0" applyAlignment="1" applyBorder="1" applyFont="1">
      <alignment horizontal="center" readingOrder="0" vertical="center"/>
    </xf>
    <xf borderId="1" fillId="32" fontId="11" numFmtId="0" xfId="0" applyAlignment="1" applyBorder="1" applyFont="1">
      <alignment horizontal="center" readingOrder="0" vertical="center"/>
    </xf>
    <xf borderId="1" fillId="32" fontId="92" numFmtId="0" xfId="0" applyAlignment="1" applyBorder="1" applyFont="1">
      <alignment horizontal="center" readingOrder="0" vertical="center"/>
    </xf>
    <xf borderId="10" fillId="28" fontId="11" numFmtId="0" xfId="0" applyAlignment="1" applyBorder="1" applyFont="1">
      <alignment horizontal="center" readingOrder="0" vertical="center"/>
    </xf>
    <xf borderId="10" fillId="28" fontId="19" numFmtId="0" xfId="0" applyAlignment="1" applyBorder="1" applyFont="1">
      <alignment horizontal="center" readingOrder="0" vertical="center"/>
    </xf>
    <xf borderId="10" fillId="36" fontId="19" numFmtId="0" xfId="0" applyAlignment="1" applyBorder="1" applyFont="1">
      <alignment horizontal="center" readingOrder="0" vertical="center"/>
    </xf>
    <xf borderId="1" fillId="14" fontId="77" numFmtId="0" xfId="0" applyAlignment="1" applyBorder="1" applyFont="1">
      <alignment horizontal="center" readingOrder="0" vertical="center"/>
    </xf>
    <xf borderId="1" fillId="14" fontId="1" numFmtId="0" xfId="0" applyAlignment="1" applyBorder="1" applyFont="1">
      <alignment horizontal="center"/>
    </xf>
    <xf borderId="1" fillId="14" fontId="92" numFmtId="0" xfId="0" applyAlignment="1" applyBorder="1" applyFont="1">
      <alignment horizontal="center" readingOrder="0" vertical="center"/>
    </xf>
    <xf borderId="10" fillId="29" fontId="19" numFmtId="0" xfId="0" applyAlignment="1" applyBorder="1" applyFont="1">
      <alignment horizontal="center" readingOrder="0" vertical="center"/>
    </xf>
    <xf borderId="10" fillId="28" fontId="16" numFmtId="0" xfId="0" applyAlignment="1" applyBorder="1" applyFont="1">
      <alignment horizontal="center" readingOrder="0"/>
    </xf>
    <xf borderId="10" fillId="28" fontId="16" numFmtId="0" xfId="0" applyAlignment="1" applyBorder="1" applyFont="1">
      <alignment horizontal="center"/>
    </xf>
    <xf borderId="1" fillId="28" fontId="16" numFmtId="0" xfId="0" applyAlignment="1" applyBorder="1" applyFont="1">
      <alignment horizontal="center" vertical="bottom"/>
    </xf>
    <xf borderId="1" fillId="10" fontId="83" numFmtId="0" xfId="0" applyAlignment="1" applyBorder="1" applyFont="1">
      <alignment horizontal="center" readingOrder="0" vertical="center"/>
    </xf>
    <xf borderId="10" fillId="10" fontId="16" numFmtId="0" xfId="0" applyAlignment="1" applyBorder="1" applyFont="1">
      <alignment horizontal="center" readingOrder="0"/>
    </xf>
    <xf borderId="10" fillId="10" fontId="19" numFmtId="0" xfId="0" applyAlignment="1" applyBorder="1" applyFont="1">
      <alignment horizontal="center" readingOrder="0" vertical="center"/>
    </xf>
    <xf borderId="10" fillId="32" fontId="16" numFmtId="0" xfId="0" applyAlignment="1" applyBorder="1" applyFont="1">
      <alignment horizontal="center"/>
    </xf>
    <xf borderId="1" fillId="32" fontId="83" numFmtId="0" xfId="0" applyAlignment="1" applyBorder="1" applyFont="1">
      <alignment horizontal="center" readingOrder="0" vertical="center"/>
    </xf>
    <xf borderId="1" fillId="32" fontId="1" numFmtId="0" xfId="0" applyAlignment="1" applyBorder="1" applyFont="1">
      <alignment horizontal="center"/>
    </xf>
    <xf borderId="10" fillId="32" fontId="16" numFmtId="0" xfId="0" applyAlignment="1" applyBorder="1" applyFont="1">
      <alignment horizontal="center" readingOrder="0"/>
    </xf>
    <xf borderId="1" fillId="14" fontId="16" numFmtId="0" xfId="0" applyAlignment="1" applyBorder="1" applyFont="1">
      <alignment horizontal="center" readingOrder="0"/>
    </xf>
    <xf borderId="1" fillId="14" fontId="83" numFmtId="0" xfId="0" applyAlignment="1" applyBorder="1" applyFont="1">
      <alignment horizontal="center" readingOrder="0" vertical="center"/>
    </xf>
    <xf borderId="1" fillId="14" fontId="15" numFmtId="4" xfId="0" applyAlignment="1" applyBorder="1" applyFont="1" applyNumberFormat="1">
      <alignment horizontal="center" readingOrder="0" vertical="bottom"/>
    </xf>
    <xf borderId="1" fillId="14" fontId="75" numFmtId="0" xfId="0" applyAlignment="1" applyBorder="1" applyFont="1">
      <alignment horizontal="center" readingOrder="0" vertical="center"/>
    </xf>
    <xf borderId="1" fillId="5" fontId="76" numFmtId="0" xfId="0" applyAlignment="1" applyBorder="1" applyFont="1">
      <alignment horizontal="center" readingOrder="0" vertical="center"/>
    </xf>
    <xf borderId="1" fillId="14" fontId="11" numFmtId="49" xfId="0" applyAlignment="1" applyBorder="1" applyFont="1" applyNumberFormat="1">
      <alignment horizontal="center" readingOrder="0" vertical="center"/>
    </xf>
    <xf borderId="1" fillId="27" fontId="19" numFmtId="0" xfId="0" applyAlignment="1" applyBorder="1" applyFont="1">
      <alignment horizontal="center" vertical="center"/>
    </xf>
    <xf borderId="1" fillId="27" fontId="19" numFmtId="0" xfId="0" applyAlignment="1" applyBorder="1" applyFont="1">
      <alignment horizontal="center"/>
    </xf>
    <xf borderId="1" fillId="27" fontId="19" numFmtId="4" xfId="0" applyBorder="1" applyFont="1" applyNumberFormat="1"/>
    <xf borderId="1" fillId="27" fontId="46" numFmtId="0" xfId="0" applyAlignment="1" applyBorder="1" applyFont="1">
      <alignment horizontal="center" vertical="center"/>
    </xf>
    <xf borderId="1" fillId="0" fontId="19" numFmtId="0" xfId="0" applyBorder="1" applyFont="1"/>
    <xf borderId="1" fillId="0" fontId="19" numFmtId="0" xfId="0" applyAlignment="1" applyBorder="1" applyFont="1">
      <alignment horizontal="center"/>
    </xf>
    <xf borderId="6" fillId="33" fontId="19" numFmtId="171" xfId="0" applyAlignment="1" applyBorder="1" applyFont="1" applyNumberFormat="1">
      <alignment horizontal="center" readingOrder="0" vertical="center"/>
    </xf>
    <xf borderId="1" fillId="33" fontId="19" numFmtId="0" xfId="0" applyAlignment="1" applyBorder="1" applyFont="1">
      <alignment horizontal="center" readingOrder="0"/>
    </xf>
    <xf borderId="1" fillId="33" fontId="93" numFmtId="0" xfId="0" applyAlignment="1" applyBorder="1" applyFont="1">
      <alignment horizontal="center" vertical="bottom"/>
    </xf>
    <xf borderId="1" fillId="33" fontId="16" numFmtId="0" xfId="0" applyAlignment="1" applyBorder="1" applyFont="1">
      <alignment horizontal="center" readingOrder="0"/>
    </xf>
    <xf borderId="1" fillId="33" fontId="19" numFmtId="4" xfId="0" applyBorder="1" applyFont="1" applyNumberFormat="1"/>
    <xf borderId="1" fillId="33" fontId="46" numFmtId="0" xfId="0" applyAlignment="1" applyBorder="1" applyFont="1">
      <alignment horizontal="center" readingOrder="0" vertical="center"/>
    </xf>
    <xf borderId="6" fillId="27" fontId="37" numFmtId="0" xfId="0" applyAlignment="1" applyBorder="1" applyFont="1">
      <alignment horizontal="center" readingOrder="0" vertical="center"/>
    </xf>
    <xf borderId="6" fillId="27" fontId="37" numFmtId="3" xfId="0" applyAlignment="1" applyBorder="1" applyFont="1" applyNumberFormat="1">
      <alignment horizontal="center" readingOrder="0" vertical="center"/>
    </xf>
    <xf borderId="1" fillId="33" fontId="94" numFmtId="0" xfId="0" applyAlignment="1" applyBorder="1" applyFont="1">
      <alignment horizontal="center" readingOrder="0" vertical="center"/>
    </xf>
    <xf borderId="1" fillId="33" fontId="19" numFmtId="0" xfId="0" applyAlignment="1" applyBorder="1" applyFont="1">
      <alignment horizontal="center" vertical="center"/>
    </xf>
    <xf borderId="1" fillId="33" fontId="11" numFmtId="49" xfId="0" applyAlignment="1" applyBorder="1" applyFont="1" applyNumberFormat="1">
      <alignment horizontal="center" readingOrder="0" vertical="center"/>
    </xf>
    <xf borderId="1" fillId="33" fontId="93" numFmtId="0" xfId="0" applyAlignment="1" applyBorder="1" applyFont="1">
      <alignment horizontal="center" readingOrder="0" vertical="bottom"/>
    </xf>
    <xf borderId="1" fillId="5" fontId="46" numFmtId="0" xfId="0" applyAlignment="1" applyBorder="1" applyFont="1">
      <alignment horizontal="center" readingOrder="0" vertical="center"/>
    </xf>
    <xf borderId="0" fillId="47" fontId="19" numFmtId="0" xfId="0" applyAlignment="1" applyFont="1">
      <alignment horizontal="center" vertical="center"/>
    </xf>
    <xf borderId="0" fillId="47" fontId="19" numFmtId="0" xfId="0" applyAlignment="1" applyFont="1">
      <alignment horizontal="center"/>
    </xf>
    <xf borderId="0" fillId="47" fontId="19" numFmtId="4" xfId="0" applyFont="1" applyNumberFormat="1"/>
    <xf borderId="0" fillId="47" fontId="46" numFmtId="0" xfId="0" applyAlignment="1" applyFont="1">
      <alignment horizontal="center" vertical="center"/>
    </xf>
    <xf borderId="0" fillId="47" fontId="19" numFmtId="0" xfId="0" applyFont="1"/>
    <xf borderId="6" fillId="34" fontId="19" numFmtId="171" xfId="0" applyAlignment="1" applyBorder="1" applyFont="1" applyNumberFormat="1">
      <alignment horizontal="center" readingOrder="0" vertical="center"/>
    </xf>
    <xf borderId="1" fillId="34" fontId="19" numFmtId="0" xfId="0" applyAlignment="1" applyBorder="1" applyFont="1">
      <alignment horizontal="center" readingOrder="0"/>
    </xf>
    <xf borderId="1" fillId="34" fontId="19" numFmtId="4" xfId="0" applyBorder="1" applyFont="1" applyNumberFormat="1"/>
    <xf borderId="6" fillId="27" fontId="19" numFmtId="0" xfId="0" applyAlignment="1" applyBorder="1" applyFont="1">
      <alignment horizontal="center" readingOrder="0" vertical="center"/>
    </xf>
    <xf borderId="1" fillId="34" fontId="76" numFmtId="0" xfId="0" applyAlignment="1" applyBorder="1" applyFont="1">
      <alignment horizontal="center" readingOrder="0" vertical="center"/>
    </xf>
    <xf borderId="6" fillId="34" fontId="76" numFmtId="0" xfId="0" applyAlignment="1" applyBorder="1" applyFont="1">
      <alignment horizontal="center" readingOrder="0" vertical="center"/>
    </xf>
    <xf borderId="1" fillId="34" fontId="46" numFmtId="0" xfId="0" applyAlignment="1" applyBorder="1" applyFont="1">
      <alignment horizontal="center" vertical="center"/>
    </xf>
    <xf borderId="0" fillId="0" fontId="19" numFmtId="0" xfId="0" applyAlignment="1" applyFont="1">
      <alignment horizontal="center" vertical="center"/>
    </xf>
    <xf borderId="0" fillId="0" fontId="46" numFmtId="0" xfId="0" applyAlignment="1" applyFont="1">
      <alignment horizontal="center" vertical="center"/>
    </xf>
    <xf borderId="6" fillId="9" fontId="19" numFmtId="171" xfId="0" applyAlignment="1" applyBorder="1" applyFont="1" applyNumberFormat="1">
      <alignment horizontal="center" readingOrder="0" vertical="center"/>
    </xf>
    <xf borderId="1" fillId="9" fontId="16" numFmtId="0" xfId="0" applyAlignment="1" applyBorder="1" applyFont="1">
      <alignment horizontal="center" vertical="bottom"/>
    </xf>
    <xf borderId="1" fillId="9" fontId="1" numFmtId="0" xfId="0" applyAlignment="1" applyBorder="1" applyFont="1">
      <alignment horizontal="center"/>
    </xf>
    <xf borderId="1" fillId="9" fontId="16" numFmtId="4" xfId="0" applyAlignment="1" applyBorder="1" applyFont="1" applyNumberFormat="1">
      <alignment vertical="bottom"/>
    </xf>
    <xf borderId="1" fillId="9" fontId="94" numFmtId="0" xfId="0" applyAlignment="1" applyBorder="1" applyFont="1">
      <alignment horizontal="center" readingOrder="0" vertical="center"/>
    </xf>
    <xf borderId="6" fillId="0" fontId="19" numFmtId="0" xfId="0" applyAlignment="1" applyBorder="1" applyFont="1">
      <alignment horizontal="center" readingOrder="0" vertical="center"/>
    </xf>
    <xf borderId="0" fillId="0" fontId="16" numFmtId="0" xfId="0" applyFont="1"/>
    <xf borderId="1" fillId="9" fontId="95" numFmtId="0" xfId="0" applyAlignment="1" applyBorder="1" applyFont="1">
      <alignment horizontal="center" readingOrder="0" vertical="bottom"/>
    </xf>
    <xf borderId="1" fillId="9" fontId="19" numFmtId="4" xfId="0" applyBorder="1" applyFont="1" applyNumberFormat="1"/>
    <xf borderId="1" fillId="5" fontId="94" numFmtId="0" xfId="0" applyAlignment="1" applyBorder="1" applyFont="1">
      <alignment horizontal="center" readingOrder="0" vertical="center"/>
    </xf>
    <xf borderId="1" fillId="9" fontId="19" numFmtId="0" xfId="0" applyAlignment="1" applyBorder="1" applyFont="1">
      <alignment horizontal="center" readingOrder="0"/>
    </xf>
    <xf borderId="1" fillId="9" fontId="16" numFmtId="0" xfId="0" applyAlignment="1" applyBorder="1" applyFont="1">
      <alignment horizontal="center" readingOrder="0" vertical="bottom"/>
    </xf>
    <xf borderId="1" fillId="9" fontId="16" numFmtId="0" xfId="0" applyAlignment="1" applyBorder="1" applyFont="1">
      <alignment horizontal="center" readingOrder="0" vertical="bottom"/>
    </xf>
    <xf borderId="1" fillId="9" fontId="19" numFmtId="0" xfId="0" applyAlignment="1" applyBorder="1" applyFont="1">
      <alignment horizontal="center"/>
    </xf>
    <xf borderId="1" fillId="9" fontId="46" numFmtId="0" xfId="0" applyAlignment="1" applyBorder="1" applyFont="1">
      <alignment horizontal="center" vertical="center"/>
    </xf>
    <xf borderId="1" fillId="0" fontId="19" numFmtId="0" xfId="0" applyAlignment="1" applyBorder="1" applyFont="1">
      <alignment horizontal="center" vertical="center"/>
    </xf>
    <xf borderId="1" fillId="0" fontId="19" numFmtId="4" xfId="0" applyBorder="1" applyFont="1" applyNumberFormat="1"/>
    <xf borderId="1" fillId="0" fontId="46" numFmtId="0" xfId="0" applyAlignment="1" applyBorder="1" applyFont="1">
      <alignment horizontal="center" readingOrder="0" vertical="center"/>
    </xf>
    <xf borderId="1" fillId="9" fontId="1" numFmtId="0" xfId="0" applyAlignment="1" applyBorder="1" applyFont="1">
      <alignment horizontal="center" readingOrder="0"/>
    </xf>
    <xf borderId="1" fillId="9" fontId="16" numFmtId="4" xfId="0" applyAlignment="1" applyBorder="1" applyFont="1" applyNumberFormat="1">
      <alignment readingOrder="0" vertical="bottom"/>
    </xf>
    <xf borderId="6" fillId="9" fontId="19" numFmtId="0" xfId="0" applyAlignment="1" applyBorder="1" applyFont="1">
      <alignment horizontal="center" readingOrder="0" vertical="center"/>
    </xf>
    <xf borderId="1" fillId="29" fontId="93" numFmtId="0" xfId="0" applyAlignment="1" applyBorder="1" applyFont="1">
      <alignment horizontal="center" vertical="bottom"/>
    </xf>
    <xf borderId="6" fillId="9" fontId="19" numFmtId="0" xfId="0" applyBorder="1" applyFont="1"/>
    <xf borderId="1" fillId="29" fontId="95" numFmtId="0" xfId="0" applyAlignment="1" applyBorder="1" applyFont="1">
      <alignment horizontal="center" readingOrder="0" vertical="bottom"/>
    </xf>
    <xf borderId="1" fillId="0" fontId="19" numFmtId="0" xfId="0" applyAlignment="1" applyBorder="1" applyFont="1">
      <alignment horizontal="center" readingOrder="0"/>
    </xf>
    <xf borderId="1" fillId="34" fontId="93" numFmtId="0" xfId="0" applyAlignment="1" applyBorder="1" applyFont="1">
      <alignment horizontal="center" readingOrder="0" vertical="bottom"/>
    </xf>
    <xf borderId="1" fillId="34" fontId="95" numFmtId="0" xfId="0" applyAlignment="1" applyBorder="1" applyFont="1">
      <alignment horizontal="center" readingOrder="0" vertical="bottom"/>
    </xf>
    <xf borderId="6" fillId="9" fontId="19" numFmtId="0" xfId="0" applyAlignment="1" applyBorder="1" applyFont="1">
      <alignment horizontal="center" vertical="center"/>
    </xf>
    <xf borderId="1" fillId="9" fontId="19" numFmtId="0" xfId="0" applyBorder="1" applyFont="1"/>
    <xf borderId="0" fillId="9" fontId="19" numFmtId="0" xfId="0" applyFont="1"/>
    <xf borderId="1" fillId="0" fontId="46" numFmtId="0" xfId="0" applyAlignment="1" applyBorder="1" applyFont="1">
      <alignment horizontal="center" vertical="center"/>
    </xf>
    <xf borderId="0" fillId="6" fontId="48" numFmtId="0" xfId="0" applyAlignment="1" applyFont="1">
      <alignment horizontal="center" vertical="bottom"/>
    </xf>
    <xf borderId="1" fillId="10" fontId="96" numFmtId="0" xfId="0" applyAlignment="1" applyBorder="1" applyFont="1">
      <alignment horizontal="center" readingOrder="0" vertical="center"/>
    </xf>
    <xf borderId="1" fillId="51" fontId="10" numFmtId="0" xfId="0" applyAlignment="1" applyBorder="1" applyFill="1" applyFont="1">
      <alignment horizontal="center" readingOrder="0" vertical="center"/>
    </xf>
    <xf borderId="1" fillId="37" fontId="55" numFmtId="0" xfId="0" applyAlignment="1" applyBorder="1" applyFont="1">
      <alignment horizontal="center" readingOrder="0" vertical="center"/>
    </xf>
    <xf borderId="1" fillId="28" fontId="55" numFmtId="0" xfId="0" applyAlignment="1" applyBorder="1" applyFont="1">
      <alignment horizontal="center" readingOrder="0" vertical="center"/>
    </xf>
    <xf borderId="1" fillId="0" fontId="16" numFmtId="0" xfId="0" applyAlignment="1" applyBorder="1" applyFont="1">
      <alignment horizontal="center" vertical="bottom"/>
    </xf>
    <xf borderId="1" fillId="0" fontId="16" numFmtId="0" xfId="0" applyAlignment="1" applyBorder="1" applyFont="1">
      <alignment horizontal="center" readingOrder="0" vertical="bottom"/>
    </xf>
    <xf borderId="1" fillId="0" fontId="13" numFmtId="0" xfId="0" applyAlignment="1" applyBorder="1" applyFont="1">
      <alignment vertical="center"/>
    </xf>
    <xf borderId="1" fillId="28" fontId="55" numFmtId="171" xfId="0" applyAlignment="1" applyBorder="1" applyFont="1" applyNumberFormat="1">
      <alignment horizontal="center" readingOrder="0" vertical="center"/>
    </xf>
    <xf borderId="1" fillId="7" fontId="19" numFmtId="0" xfId="0" applyAlignment="1" applyBorder="1" applyFont="1">
      <alignment readingOrder="0"/>
    </xf>
    <xf borderId="1" fillId="6" fontId="19" numFmtId="0" xfId="0" applyAlignment="1" applyBorder="1" applyFont="1">
      <alignment readingOrder="0"/>
    </xf>
    <xf borderId="1" fillId="6" fontId="16" numFmtId="0" xfId="0" applyAlignment="1" applyBorder="1" applyFont="1">
      <alignment horizontal="center" readingOrder="0"/>
    </xf>
    <xf borderId="1" fillId="14" fontId="55" numFmtId="0" xfId="0" applyAlignment="1" applyBorder="1" applyFont="1">
      <alignment horizontal="center" readingOrder="0" vertical="center"/>
    </xf>
    <xf borderId="1" fillId="7" fontId="50" numFmtId="0" xfId="0" applyAlignment="1" applyBorder="1" applyFont="1">
      <alignment vertical="bottom"/>
    </xf>
    <xf borderId="1" fillId="6" fontId="31" numFmtId="0" xfId="0" applyAlignment="1" applyBorder="1" applyFont="1">
      <alignment horizontal="center" readingOrder="0" vertical="center"/>
    </xf>
    <xf borderId="1" fillId="6" fontId="31" numFmtId="0" xfId="0" applyAlignment="1" applyBorder="1" applyFont="1">
      <alignment horizontal="center" readingOrder="0" vertical="center"/>
    </xf>
    <xf borderId="1" fillId="7" fontId="51" numFmtId="0" xfId="0" applyAlignment="1" applyBorder="1" applyFont="1">
      <alignment vertical="bottom"/>
    </xf>
    <xf borderId="1" fillId="14" fontId="97" numFmtId="0" xfId="0" applyAlignment="1" applyBorder="1" applyFont="1">
      <alignment horizontal="center" readingOrder="0" vertical="center"/>
    </xf>
    <xf borderId="1" fillId="28" fontId="98" numFmtId="171" xfId="0" applyAlignment="1" applyBorder="1" applyFont="1" applyNumberFormat="1">
      <alignment horizontal="center" readingOrder="0" vertical="center"/>
    </xf>
    <xf borderId="1" fillId="7" fontId="16" numFmtId="0" xfId="0" applyAlignment="1" applyBorder="1" applyFont="1">
      <alignment vertical="bottom"/>
    </xf>
    <xf borderId="1" fillId="41" fontId="16" numFmtId="0" xfId="0" applyAlignment="1" applyBorder="1" applyFont="1">
      <alignment vertical="bottom"/>
    </xf>
    <xf borderId="1" fillId="6" fontId="16" numFmtId="165" xfId="0" applyAlignment="1" applyBorder="1" applyFont="1" applyNumberFormat="1">
      <alignment horizontal="center" readingOrder="0" vertical="bottom"/>
    </xf>
    <xf borderId="1" fillId="41" fontId="51" numFmtId="0" xfId="0" applyAlignment="1" applyBorder="1" applyFont="1">
      <alignment vertical="bottom"/>
    </xf>
    <xf borderId="1" fillId="47" fontId="51" numFmtId="0" xfId="0" applyAlignment="1" applyBorder="1" applyFont="1">
      <alignment vertical="bottom"/>
    </xf>
    <xf borderId="1" fillId="47" fontId="16" numFmtId="0" xfId="0" applyAlignment="1" applyBorder="1" applyFont="1">
      <alignment vertical="bottom"/>
    </xf>
    <xf borderId="1" fillId="47" fontId="11" numFmtId="0" xfId="0" applyAlignment="1" applyBorder="1" applyFont="1">
      <alignment readingOrder="0" vertical="center"/>
    </xf>
    <xf borderId="1" fillId="52" fontId="11" numFmtId="0" xfId="0" applyAlignment="1" applyBorder="1" applyFill="1" applyFont="1">
      <alignment readingOrder="0" vertical="center"/>
    </xf>
    <xf borderId="1" fillId="52" fontId="51" numFmtId="0" xfId="0" applyAlignment="1" applyBorder="1" applyFont="1">
      <alignment vertical="bottom"/>
    </xf>
    <xf borderId="1" fillId="21" fontId="11" numFmtId="0" xfId="0" applyAlignment="1" applyBorder="1" applyFont="1">
      <alignment horizontal="center" readingOrder="0" vertical="center"/>
    </xf>
    <xf borderId="1" fillId="21" fontId="11" numFmtId="0" xfId="0" applyAlignment="1" applyBorder="1" applyFont="1">
      <alignment horizontal="center" vertical="center"/>
    </xf>
    <xf borderId="1" fillId="21" fontId="11" numFmtId="0" xfId="0" applyAlignment="1" applyBorder="1" applyFont="1">
      <alignment vertical="center"/>
    </xf>
    <xf borderId="1" fillId="21" fontId="55" numFmtId="171" xfId="0" applyAlignment="1" applyBorder="1" applyFont="1" applyNumberFormat="1">
      <alignment horizontal="center" readingOrder="0" vertical="center"/>
    </xf>
    <xf borderId="1" fillId="21" fontId="52" numFmtId="0" xfId="0" applyAlignment="1" applyBorder="1" applyFont="1">
      <alignment horizontal="center" readingOrder="0" vertical="bottom"/>
    </xf>
    <xf borderId="0" fillId="21" fontId="54" numFmtId="0" xfId="0" applyAlignment="1" applyFont="1">
      <alignment horizontal="center" vertical="bottom"/>
    </xf>
    <xf borderId="1" fillId="21" fontId="11" numFmtId="0" xfId="0" applyAlignment="1" applyBorder="1" applyFont="1">
      <alignment readingOrder="0" vertical="center"/>
    </xf>
    <xf borderId="1" fillId="21" fontId="55" numFmtId="0" xfId="0" applyAlignment="1" applyBorder="1" applyFont="1">
      <alignment horizontal="center" readingOrder="0" vertical="center"/>
    </xf>
    <xf borderId="1" fillId="21" fontId="11" numFmtId="4" xfId="0" applyAlignment="1" applyBorder="1" applyFont="1" applyNumberFormat="1">
      <alignment horizontal="center" vertical="center"/>
    </xf>
    <xf borderId="0" fillId="21" fontId="11" numFmtId="0" xfId="0" applyAlignment="1" applyFont="1">
      <alignment vertical="center"/>
    </xf>
    <xf borderId="1" fillId="0" fontId="55" numFmtId="0" xfId="0" applyAlignment="1" applyBorder="1" applyFont="1">
      <alignment horizontal="center" readingOrder="0" vertical="center"/>
    </xf>
    <xf borderId="1" fillId="6" fontId="16" numFmtId="0" xfId="0" applyAlignment="1" applyBorder="1" applyFont="1">
      <alignment readingOrder="0" vertical="bottom"/>
    </xf>
    <xf borderId="1" fillId="6" fontId="54" numFmtId="0" xfId="0" applyAlignment="1" applyBorder="1" applyFont="1">
      <alignment horizontal="center" readingOrder="0" vertical="bottom"/>
    </xf>
    <xf borderId="1" fillId="45" fontId="54" numFmtId="0" xfId="0" applyAlignment="1" applyBorder="1" applyFont="1">
      <alignment horizontal="center" readingOrder="0" vertical="bottom"/>
    </xf>
    <xf borderId="1" fillId="6" fontId="54" numFmtId="0" xfId="0" applyAlignment="1" applyBorder="1" applyFont="1">
      <alignment horizontal="center" readingOrder="0" vertical="bottom"/>
    </xf>
    <xf borderId="1" fillId="6" fontId="51" numFmtId="0" xfId="0" applyAlignment="1" applyBorder="1" applyFont="1">
      <alignment vertical="bottom"/>
    </xf>
    <xf borderId="1" fillId="10" fontId="99" numFmtId="171" xfId="0" applyAlignment="1" applyBorder="1" applyFont="1" applyNumberFormat="1">
      <alignment horizontal="center" readingOrder="0" vertical="center"/>
    </xf>
    <xf borderId="1" fillId="6" fontId="51" numFmtId="0" xfId="0" applyAlignment="1" applyBorder="1" applyFont="1">
      <alignment readingOrder="0" vertical="bottom"/>
    </xf>
    <xf borderId="1" fillId="36" fontId="100" numFmtId="171" xfId="0" applyAlignment="1" applyBorder="1" applyFont="1" applyNumberFormat="1">
      <alignment horizontal="center" readingOrder="0" vertical="center"/>
    </xf>
    <xf borderId="1" fillId="6" fontId="54" numFmtId="0" xfId="0" applyAlignment="1" applyBorder="1" applyFont="1">
      <alignment horizontal="center" readingOrder="0" vertical="bottom"/>
    </xf>
    <xf borderId="1" fillId="14" fontId="55" numFmtId="171" xfId="0" applyAlignment="1" applyBorder="1" applyFont="1" applyNumberFormat="1">
      <alignment horizontal="center" readingOrder="0" vertical="center"/>
    </xf>
    <xf borderId="1" fillId="6" fontId="11" numFmtId="0" xfId="0" applyAlignment="1" applyBorder="1" applyFont="1">
      <alignment horizontal="center" readingOrder="0" vertical="center"/>
    </xf>
    <xf borderId="1" fillId="45" fontId="11" numFmtId="0" xfId="0" applyAlignment="1" applyBorder="1" applyFont="1">
      <alignment horizontal="center" readingOrder="0" vertical="center"/>
    </xf>
    <xf borderId="1" fillId="45" fontId="11" numFmtId="0" xfId="0" applyAlignment="1" applyBorder="1" applyFont="1">
      <alignment horizontal="center" readingOrder="0" vertical="center"/>
    </xf>
    <xf borderId="1" fillId="33" fontId="55" numFmtId="171" xfId="0" applyAlignment="1" applyBorder="1" applyFont="1" applyNumberFormat="1">
      <alignment horizontal="center" readingOrder="0" vertical="center"/>
    </xf>
    <xf borderId="1" fillId="33" fontId="55" numFmtId="0" xfId="0" applyAlignment="1" applyBorder="1" applyFont="1">
      <alignment horizontal="center" readingOrder="0" vertical="center"/>
    </xf>
    <xf borderId="1" fillId="6" fontId="31" numFmtId="0" xfId="0" applyAlignment="1" applyBorder="1" applyFont="1">
      <alignment readingOrder="0" vertical="bottom"/>
    </xf>
    <xf borderId="1" fillId="0" fontId="16" numFmtId="0" xfId="0" applyAlignment="1" applyBorder="1" applyFont="1">
      <alignment vertical="bottom"/>
    </xf>
    <xf borderId="1" fillId="6" fontId="16" numFmtId="0" xfId="0" applyAlignment="1" applyBorder="1" applyFont="1">
      <alignment horizontal="center"/>
    </xf>
    <xf borderId="0" fillId="0" fontId="101" numFmtId="0" xfId="0" applyAlignment="1" applyFont="1">
      <alignment vertical="center"/>
    </xf>
    <xf borderId="1" fillId="0" fontId="99" numFmtId="0" xfId="0" applyAlignment="1" applyBorder="1" applyFont="1">
      <alignment horizontal="center" readingOrder="0" vertical="center"/>
    </xf>
    <xf borderId="1" fillId="29" fontId="55" numFmtId="0" xfId="0" applyAlignment="1" applyBorder="1" applyFont="1">
      <alignment horizontal="center" readingOrder="0" vertical="center"/>
    </xf>
    <xf borderId="1" fillId="6" fontId="16" numFmtId="0" xfId="0" applyAlignment="1" applyBorder="1" applyFont="1">
      <alignment horizontal="center" vertical="center"/>
    </xf>
    <xf borderId="1" fillId="29" fontId="49" numFmtId="0" xfId="0" applyAlignment="1" applyBorder="1" applyFont="1">
      <alignment horizontal="center" readingOrder="0" vertical="center"/>
    </xf>
    <xf borderId="1" fillId="45" fontId="31" numFmtId="0" xfId="0" applyAlignment="1" applyBorder="1" applyFont="1">
      <alignment horizontal="center" readingOrder="0" vertical="center"/>
    </xf>
    <xf borderId="1" fillId="45" fontId="11" numFmtId="0" xfId="0" applyAlignment="1" applyBorder="1" applyFont="1">
      <alignment readingOrder="0" vertical="center"/>
    </xf>
    <xf borderId="1" fillId="29" fontId="56" numFmtId="0" xfId="0" applyAlignment="1" applyBorder="1" applyFont="1">
      <alignment horizontal="center" readingOrder="0" vertical="center"/>
    </xf>
    <xf borderId="1" fillId="0" fontId="50" numFmtId="0" xfId="0" applyAlignment="1" applyBorder="1" applyFont="1">
      <alignment vertical="bottom"/>
    </xf>
    <xf borderId="1" fillId="9" fontId="55" numFmtId="171" xfId="0" applyAlignment="1" applyBorder="1" applyFont="1" applyNumberFormat="1">
      <alignment horizontal="center" readingOrder="0" vertical="center"/>
    </xf>
    <xf borderId="1" fillId="9" fontId="55" numFmtId="0" xfId="0" applyAlignment="1" applyBorder="1" applyFont="1">
      <alignment horizontal="center" readingOrder="0" vertical="center"/>
    </xf>
    <xf borderId="1" fillId="29" fontId="55" numFmtId="0" xfId="0" applyAlignment="1" applyBorder="1" applyFont="1">
      <alignment readingOrder="0" vertical="center"/>
    </xf>
    <xf borderId="1" fillId="26" fontId="55" numFmtId="171" xfId="0" applyAlignment="1" applyBorder="1" applyFont="1" applyNumberFormat="1">
      <alignment horizontal="center" readingOrder="0" vertical="center"/>
    </xf>
    <xf borderId="1" fillId="26" fontId="55" numFmtId="0" xfId="0" applyAlignment="1" applyBorder="1" applyFont="1">
      <alignment readingOrder="0" vertical="center"/>
    </xf>
    <xf borderId="1" fillId="0" fontId="102" numFmtId="0" xfId="0" applyAlignment="1" applyBorder="1" applyFont="1">
      <alignment horizontal="center" readingOrder="0" vertical="center"/>
    </xf>
    <xf borderId="1" fillId="2" fontId="11" numFmtId="0" xfId="0" applyAlignment="1" applyBorder="1" applyFont="1">
      <alignment readingOrder="0" vertical="center"/>
    </xf>
    <xf borderId="1" fillId="2" fontId="31" numFmtId="0" xfId="0" applyAlignment="1" applyBorder="1" applyFont="1">
      <alignment horizontal="center" readingOrder="0" vertical="center"/>
    </xf>
    <xf borderId="1" fillId="2" fontId="11" numFmtId="0" xfId="0" applyAlignment="1" applyBorder="1" applyFont="1">
      <alignment horizontal="center" readingOrder="0" vertical="center"/>
    </xf>
    <xf borderId="1" fillId="2" fontId="11" numFmtId="0" xfId="0" applyAlignment="1" applyBorder="1" applyFont="1">
      <alignment vertical="center"/>
    </xf>
    <xf borderId="1" fillId="14" fontId="55" numFmtId="0" xfId="0" applyAlignment="1" applyBorder="1" applyFont="1">
      <alignment readingOrder="0" vertical="center"/>
    </xf>
    <xf borderId="1" fillId="10" fontId="55" numFmtId="171" xfId="0" applyAlignment="1" applyBorder="1" applyFont="1" applyNumberFormat="1">
      <alignment horizontal="center" readingOrder="0" vertical="center"/>
    </xf>
    <xf borderId="1" fillId="29" fontId="103" numFmtId="0" xfId="0" applyAlignment="1" applyBorder="1" applyFont="1">
      <alignment readingOrder="0" vertical="center"/>
    </xf>
    <xf borderId="1" fillId="36" fontId="55" numFmtId="171" xfId="0" applyAlignment="1" applyBorder="1" applyFont="1" applyNumberFormat="1">
      <alignment horizontal="center" readingOrder="0" vertical="center"/>
    </xf>
    <xf borderId="8" fillId="0" fontId="11" numFmtId="0" xfId="0" applyAlignment="1" applyBorder="1" applyFont="1">
      <alignment horizontal="center" readingOrder="0" vertical="center"/>
    </xf>
    <xf borderId="9" fillId="6" fontId="39" numFmtId="0" xfId="0" applyBorder="1" applyFont="1"/>
    <xf borderId="9" fillId="45" fontId="39" numFmtId="0" xfId="0" applyBorder="1" applyFont="1"/>
    <xf borderId="1" fillId="18" fontId="55" numFmtId="171" xfId="0" applyAlignment="1" applyBorder="1" applyFont="1" applyNumberFormat="1">
      <alignment horizontal="center" readingOrder="0" vertical="center"/>
    </xf>
    <xf borderId="1" fillId="14" fontId="55" numFmtId="0" xfId="0" applyAlignment="1" applyBorder="1" applyFont="1">
      <alignment vertical="center"/>
    </xf>
    <xf borderId="1" fillId="6" fontId="55" numFmtId="0" xfId="0" applyAlignment="1" applyBorder="1" applyFont="1">
      <alignment horizontal="center" readingOrder="0" vertical="center"/>
    </xf>
    <xf borderId="0" fillId="0" fontId="11" numFmtId="174" xfId="0" applyAlignment="1" applyFont="1" applyNumberFormat="1">
      <alignment readingOrder="0" vertical="center"/>
    </xf>
    <xf borderId="0" fillId="0" fontId="11" numFmtId="169" xfId="0" applyAlignment="1" applyFont="1" applyNumberFormat="1">
      <alignment readingOrder="0" vertical="center"/>
    </xf>
    <xf borderId="0" fillId="0" fontId="11" numFmtId="170" xfId="0" applyAlignment="1" applyFont="1" applyNumberFormat="1">
      <alignment readingOrder="0" vertical="center"/>
    </xf>
    <xf borderId="0" fillId="0" fontId="11" numFmtId="10" xfId="0" applyAlignment="1" applyFont="1" applyNumberFormat="1">
      <alignment vertical="center"/>
    </xf>
    <xf borderId="0" fillId="0" fontId="11" numFmtId="0" xfId="0" applyAlignment="1" applyFont="1">
      <alignment readingOrder="0" vertical="center"/>
    </xf>
    <xf borderId="1" fillId="14" fontId="10" numFmtId="0" xfId="0" applyAlignment="1" applyBorder="1" applyFont="1">
      <alignment horizontal="left" readingOrder="0" vertical="center"/>
    </xf>
    <xf borderId="1" fillId="0" fontId="11" numFmtId="173" xfId="0" applyAlignment="1" applyBorder="1" applyFont="1" applyNumberFormat="1">
      <alignment horizontal="center" readingOrder="0" vertical="center"/>
    </xf>
    <xf borderId="1" fillId="6" fontId="1" numFmtId="0" xfId="0" applyAlignment="1" applyBorder="1" applyFont="1">
      <alignment horizontal="center"/>
    </xf>
    <xf borderId="1" fillId="45" fontId="1" numFmtId="0" xfId="0" applyAlignment="1" applyBorder="1" applyFont="1">
      <alignment horizontal="center"/>
    </xf>
    <xf borderId="1" fillId="45" fontId="1" numFmtId="0" xfId="0" applyAlignment="1" applyBorder="1" applyFont="1">
      <alignment horizontal="center"/>
    </xf>
    <xf borderId="1" fillId="45" fontId="16" numFmtId="0" xfId="0" applyAlignment="1" applyBorder="1" applyFont="1">
      <alignment horizontal="center"/>
    </xf>
    <xf borderId="1" fillId="0" fontId="11" numFmtId="165" xfId="0" applyAlignment="1" applyBorder="1" applyFont="1" applyNumberFormat="1">
      <alignment horizontal="center" readingOrder="0" vertical="center"/>
    </xf>
    <xf borderId="1" fillId="0" fontId="14" numFmtId="0" xfId="0" applyAlignment="1" applyBorder="1" applyFont="1">
      <alignment horizontal="center" readingOrder="0" vertical="center"/>
    </xf>
    <xf borderId="1" fillId="45" fontId="31" numFmtId="0" xfId="0" applyAlignment="1" applyBorder="1" applyFont="1">
      <alignment horizontal="left" vertical="center"/>
    </xf>
    <xf borderId="1" fillId="6" fontId="11" numFmtId="0" xfId="0" applyAlignment="1" applyBorder="1" applyFont="1">
      <alignment horizontal="left" vertical="center"/>
    </xf>
    <xf borderId="1" fillId="0" fontId="11" numFmtId="0" xfId="0" applyAlignment="1" applyBorder="1" applyFont="1">
      <alignment horizontal="left" readingOrder="0" vertical="center"/>
    </xf>
    <xf borderId="1" fillId="6" fontId="11" numFmtId="0" xfId="0" applyAlignment="1" applyBorder="1" applyFont="1">
      <alignment horizontal="center" readingOrder="0" vertical="center"/>
    </xf>
    <xf borderId="1" fillId="45" fontId="31" numFmtId="0" xfId="0" applyAlignment="1" applyBorder="1" applyFont="1">
      <alignment horizontal="center" readingOrder="0" vertical="center"/>
    </xf>
    <xf borderId="1" fillId="0" fontId="11" numFmtId="0" xfId="0" applyAlignment="1" applyBorder="1" applyFont="1">
      <alignment horizontal="center" readingOrder="0" vertical="center"/>
    </xf>
    <xf borderId="1" fillId="0" fontId="11" numFmtId="3" xfId="0" applyAlignment="1" applyBorder="1" applyFont="1" applyNumberFormat="1">
      <alignment horizontal="center" readingOrder="0" vertical="center"/>
    </xf>
    <xf borderId="0" fillId="17" fontId="19" numFmtId="0" xfId="0" applyFont="1"/>
    <xf borderId="1" fillId="17" fontId="11" numFmtId="0" xfId="0" applyAlignment="1" applyBorder="1" applyFont="1">
      <alignment vertical="center"/>
    </xf>
    <xf borderId="1" fillId="17" fontId="31" numFmtId="0" xfId="0" applyAlignment="1" applyBorder="1" applyFont="1">
      <alignment horizontal="center" readingOrder="0" vertical="center"/>
    </xf>
    <xf borderId="1" fillId="17" fontId="11" numFmtId="0" xfId="0" applyAlignment="1" applyBorder="1" applyFont="1">
      <alignment horizontal="center" readingOrder="0" vertical="center"/>
    </xf>
    <xf borderId="1" fillId="17" fontId="11" numFmtId="0" xfId="0" applyAlignment="1" applyBorder="1" applyFont="1">
      <alignment horizontal="left" readingOrder="0" vertical="center"/>
    </xf>
    <xf borderId="1" fillId="17" fontId="11" numFmtId="0" xfId="0" applyAlignment="1" applyBorder="1" applyFont="1">
      <alignment horizontal="center" vertical="center"/>
    </xf>
    <xf borderId="1" fillId="17" fontId="11" numFmtId="0" xfId="0" applyAlignment="1" applyBorder="1" applyFont="1">
      <alignment horizontal="center" readingOrder="0" vertical="center"/>
    </xf>
    <xf borderId="1" fillId="17" fontId="11" numFmtId="0" xfId="0" applyAlignment="1" applyBorder="1" applyFont="1">
      <alignment readingOrder="0" vertical="center"/>
    </xf>
    <xf borderId="0" fillId="17" fontId="11" numFmtId="0" xfId="0" applyAlignment="1" applyFont="1">
      <alignment vertical="center"/>
    </xf>
    <xf borderId="0" fillId="0" fontId="19" numFmtId="165" xfId="0" applyAlignment="1" applyFont="1" applyNumberFormat="1">
      <alignment horizontal="center" readingOrder="0"/>
    </xf>
    <xf borderId="1" fillId="17" fontId="11" numFmtId="0" xfId="0" applyAlignment="1" applyBorder="1" applyFont="1">
      <alignment horizontal="left" vertical="center"/>
    </xf>
    <xf borderId="1" fillId="45" fontId="16" numFmtId="0" xfId="0" applyAlignment="1" applyBorder="1" applyFont="1">
      <alignment horizontal="center" readingOrder="0"/>
    </xf>
    <xf borderId="1" fillId="16" fontId="11" numFmtId="0" xfId="0" applyAlignment="1" applyBorder="1" applyFont="1">
      <alignment horizontal="center" readingOrder="0" vertical="center"/>
    </xf>
    <xf borderId="1" fillId="6" fontId="1" numFmtId="0" xfId="0" applyAlignment="1" applyBorder="1" applyFont="1">
      <alignment horizontal="center"/>
    </xf>
    <xf borderId="1" fillId="16" fontId="1" numFmtId="0" xfId="0" applyAlignment="1" applyBorder="1" applyFont="1">
      <alignment horizontal="center"/>
    </xf>
    <xf borderId="1" fillId="45" fontId="1" numFmtId="0" xfId="0" applyAlignment="1" applyBorder="1" applyFont="1">
      <alignment horizontal="center"/>
    </xf>
    <xf borderId="1" fillId="16" fontId="1" numFmtId="0" xfId="0" applyAlignment="1" applyBorder="1" applyFont="1">
      <alignment horizontal="center"/>
    </xf>
    <xf borderId="1" fillId="16" fontId="31" numFmtId="0" xfId="0" applyAlignment="1" applyBorder="1" applyFont="1">
      <alignment horizontal="center" readingOrder="0" vertical="center"/>
    </xf>
    <xf borderId="1" fillId="16" fontId="16" numFmtId="0" xfId="0" applyAlignment="1" applyBorder="1" applyFont="1">
      <alignment horizontal="center" readingOrder="0"/>
    </xf>
    <xf borderId="1" fillId="16" fontId="31" numFmtId="0" xfId="0" applyAlignment="1" applyBorder="1" applyFont="1">
      <alignment horizontal="left" readingOrder="0" vertical="center"/>
    </xf>
    <xf borderId="0" fillId="17" fontId="19" numFmtId="0" xfId="0" applyAlignment="1" applyFont="1">
      <alignment horizontal="center"/>
    </xf>
    <xf borderId="0" fillId="17" fontId="19" numFmtId="0" xfId="0" applyAlignment="1" applyFont="1">
      <alignment horizontal="left"/>
    </xf>
    <xf borderId="1" fillId="0" fontId="1" numFmtId="165" xfId="0" applyAlignment="1" applyBorder="1" applyFont="1" applyNumberFormat="1">
      <alignment horizontal="center" readingOrder="0"/>
    </xf>
    <xf borderId="1" fillId="0" fontId="16" numFmtId="0" xfId="0" applyBorder="1" applyFont="1"/>
    <xf borderId="1" fillId="0" fontId="1" numFmtId="0" xfId="0" applyAlignment="1" applyBorder="1" applyFont="1">
      <alignment horizontal="center"/>
    </xf>
    <xf borderId="1" fillId="6" fontId="16" numFmtId="0" xfId="0" applyAlignment="1" applyBorder="1" applyFont="1">
      <alignment horizontal="center" vertical="bottom"/>
    </xf>
    <xf borderId="1" fillId="6" fontId="16" numFmtId="0" xfId="0" applyAlignment="1" applyBorder="1" applyFont="1">
      <alignment horizontal="left"/>
    </xf>
    <xf borderId="1" fillId="6" fontId="16" numFmtId="4" xfId="0" applyAlignment="1" applyBorder="1" applyFont="1" applyNumberFormat="1">
      <alignment horizontal="center"/>
    </xf>
    <xf borderId="1" fillId="6" fontId="16" numFmtId="0" xfId="0" applyAlignment="1" applyBorder="1" applyFont="1">
      <alignment horizontal="left"/>
    </xf>
    <xf borderId="1" fillId="45" fontId="16" numFmtId="4" xfId="0" applyAlignment="1" applyBorder="1" applyFont="1" applyNumberFormat="1">
      <alignment horizontal="center"/>
    </xf>
    <xf borderId="1" fillId="6" fontId="16" numFmtId="0" xfId="0" applyAlignment="1" applyBorder="1" applyFont="1">
      <alignment horizontal="center" vertical="bottom"/>
    </xf>
    <xf borderId="1" fillId="0" fontId="1" numFmtId="0" xfId="0" applyAlignment="1" applyBorder="1" applyFont="1">
      <alignment horizontal="center"/>
    </xf>
    <xf borderId="1" fillId="17" fontId="16" numFmtId="0" xfId="0" applyAlignment="1" applyBorder="1" applyFont="1">
      <alignment horizontal="center" readingOrder="0"/>
    </xf>
    <xf borderId="1" fillId="16" fontId="1" numFmtId="0" xfId="0" applyAlignment="1" applyBorder="1" applyFont="1">
      <alignment horizontal="center" readingOrder="0"/>
    </xf>
    <xf borderId="1" fillId="16" fontId="11" numFmtId="0" xfId="0" applyAlignment="1" applyBorder="1" applyFont="1">
      <alignment horizontal="center" readingOrder="0" vertical="center"/>
    </xf>
    <xf borderId="1" fillId="16" fontId="11" numFmtId="0" xfId="0" applyAlignment="1" applyBorder="1" applyFont="1">
      <alignment horizontal="left" readingOrder="0" vertical="center"/>
    </xf>
    <xf borderId="1" fillId="6" fontId="1" numFmtId="0" xfId="0" applyAlignment="1" applyBorder="1" applyFont="1">
      <alignment horizontal="left" readingOrder="0"/>
    </xf>
    <xf borderId="1" fillId="17" fontId="11" numFmtId="0" xfId="0" applyAlignment="1" applyBorder="1" applyFont="1">
      <alignment horizontal="left" readingOrder="0" vertical="center"/>
    </xf>
    <xf borderId="1" fillId="45" fontId="16" numFmtId="0" xfId="0" applyAlignment="1" applyBorder="1" applyFont="1">
      <alignment horizontal="center" vertical="bottom"/>
    </xf>
    <xf borderId="1" fillId="6" fontId="1" numFmtId="0" xfId="0" applyAlignment="1" applyBorder="1" applyFont="1">
      <alignment horizontal="center" vertical="bottom"/>
    </xf>
    <xf borderId="1" fillId="6" fontId="1" numFmtId="0" xfId="0" applyAlignment="1" applyBorder="1" applyFont="1">
      <alignment horizontal="center"/>
    </xf>
    <xf borderId="1" fillId="45" fontId="1" numFmtId="0" xfId="0" applyAlignment="1" applyBorder="1" applyFont="1">
      <alignment horizontal="left"/>
    </xf>
    <xf borderId="1" fillId="17" fontId="11" numFmtId="165" xfId="0" applyAlignment="1" applyBorder="1" applyFont="1" applyNumberFormat="1">
      <alignment horizontal="center" readingOrder="0" vertical="center"/>
    </xf>
    <xf borderId="1" fillId="0" fontId="1" numFmtId="165" xfId="0" applyAlignment="1" applyBorder="1" applyFont="1" applyNumberFormat="1">
      <alignment horizontal="center" readingOrder="0" vertical="bottom"/>
    </xf>
    <xf borderId="1" fillId="0" fontId="16" numFmtId="0" xfId="0" applyAlignment="1" applyBorder="1" applyFont="1">
      <alignment vertical="bottom"/>
    </xf>
    <xf borderId="1" fillId="45" fontId="16" numFmtId="0" xfId="0" applyAlignment="1" applyBorder="1" applyFont="1">
      <alignment horizontal="center" vertical="bottom"/>
    </xf>
    <xf borderId="1" fillId="45" fontId="1" numFmtId="0" xfId="0" applyAlignment="1" applyBorder="1" applyFont="1">
      <alignment horizontal="left"/>
    </xf>
    <xf borderId="1" fillId="6" fontId="1" numFmtId="0" xfId="0" applyAlignment="1" applyBorder="1" applyFont="1">
      <alignment horizontal="center" vertical="bottom"/>
    </xf>
    <xf borderId="1" fillId="6" fontId="1" numFmtId="0" xfId="0" applyAlignment="1" applyBorder="1" applyFont="1">
      <alignment horizontal="left" vertical="bottom"/>
    </xf>
    <xf borderId="1" fillId="45" fontId="16" numFmtId="0" xfId="0" applyAlignment="1" applyBorder="1" applyFont="1">
      <alignment horizontal="center" vertical="bottom"/>
    </xf>
    <xf borderId="1" fillId="45" fontId="1" numFmtId="0" xfId="0" applyAlignment="1" applyBorder="1" applyFont="1">
      <alignment horizontal="left" vertical="bottom"/>
    </xf>
    <xf borderId="1" fillId="6" fontId="16" numFmtId="0" xfId="0" applyAlignment="1" applyBorder="1" applyFont="1">
      <alignment horizontal="center" readingOrder="0" vertical="bottom"/>
    </xf>
    <xf borderId="1" fillId="45" fontId="1" numFmtId="0" xfId="0" applyAlignment="1" applyBorder="1" applyFont="1">
      <alignment horizontal="center" vertical="bottom"/>
    </xf>
    <xf borderId="1" fillId="6" fontId="1" numFmtId="0" xfId="0" applyAlignment="1" applyBorder="1" applyFont="1">
      <alignment horizontal="left"/>
    </xf>
    <xf borderId="1" fillId="17" fontId="1" numFmtId="165" xfId="0" applyAlignment="1" applyBorder="1" applyFont="1" applyNumberFormat="1">
      <alignment horizontal="center" readingOrder="0" vertical="bottom"/>
    </xf>
    <xf borderId="1" fillId="17" fontId="16" numFmtId="0" xfId="0" applyBorder="1" applyFont="1"/>
    <xf borderId="1" fillId="17" fontId="16" numFmtId="0" xfId="0" applyAlignment="1" applyBorder="1" applyFont="1">
      <alignment vertical="bottom"/>
    </xf>
    <xf borderId="1" fillId="17" fontId="16" numFmtId="0" xfId="0" applyAlignment="1" applyBorder="1" applyFont="1">
      <alignment horizontal="center" vertical="bottom"/>
    </xf>
    <xf borderId="1" fillId="17" fontId="1" numFmtId="0" xfId="0" applyAlignment="1" applyBorder="1" applyFont="1">
      <alignment horizontal="center"/>
    </xf>
    <xf borderId="1" fillId="17" fontId="1" numFmtId="0" xfId="0" applyAlignment="1" applyBorder="1" applyFont="1">
      <alignment horizontal="left"/>
    </xf>
    <xf borderId="1" fillId="6" fontId="11" numFmtId="165" xfId="0" applyAlignment="1" applyBorder="1" applyFont="1" applyNumberFormat="1">
      <alignment horizontal="center" readingOrder="0" vertical="center"/>
    </xf>
    <xf borderId="1" fillId="6" fontId="11" numFmtId="3" xfId="0" applyAlignment="1" applyBorder="1" applyFont="1" applyNumberFormat="1">
      <alignment horizontal="center" readingOrder="0" vertical="center"/>
    </xf>
    <xf borderId="1" fillId="53" fontId="11" numFmtId="0" xfId="0" applyAlignment="1" applyBorder="1" applyFill="1" applyFont="1">
      <alignment horizontal="left" readingOrder="0" vertical="center"/>
    </xf>
    <xf borderId="1" fillId="53" fontId="11" numFmtId="0" xfId="0" applyAlignment="1" applyBorder="1" applyFont="1">
      <alignment horizontal="left" vertical="center"/>
    </xf>
    <xf borderId="1" fillId="17" fontId="14" numFmtId="0" xfId="0" applyAlignment="1" applyBorder="1" applyFont="1">
      <alignment horizontal="center" readingOrder="0" vertical="center"/>
    </xf>
    <xf borderId="1" fillId="53" fontId="11" numFmtId="0" xfId="0" applyAlignment="1" applyBorder="1" applyFont="1">
      <alignment horizontal="center" vertical="center"/>
    </xf>
    <xf borderId="1" fillId="6" fontId="14" numFmtId="0" xfId="0" applyAlignment="1" applyBorder="1" applyFont="1">
      <alignment horizontal="center" readingOrder="0" vertical="center"/>
    </xf>
    <xf borderId="1" fillId="6" fontId="11" numFmtId="0" xfId="0" applyAlignment="1" applyBorder="1" applyFont="1">
      <alignment horizontal="left" readingOrder="0" vertical="center"/>
    </xf>
    <xf borderId="1" fillId="6" fontId="16" numFmtId="0" xfId="0" applyAlignment="1" applyBorder="1" applyFont="1">
      <alignment horizontal="center" vertical="bottom"/>
    </xf>
    <xf borderId="1" fillId="27" fontId="11" numFmtId="0" xfId="0" applyAlignment="1" applyBorder="1" applyFont="1">
      <alignment vertical="center"/>
    </xf>
    <xf borderId="1" fillId="27" fontId="83" numFmtId="0" xfId="0" applyAlignment="1" applyBorder="1" applyFont="1">
      <alignment horizontal="left" readingOrder="0" vertical="bottom"/>
    </xf>
    <xf borderId="1" fillId="27" fontId="11" numFmtId="165" xfId="0" applyAlignment="1" applyBorder="1" applyFont="1" applyNumberFormat="1">
      <alignment horizontal="center" readingOrder="0" vertical="center"/>
    </xf>
    <xf borderId="1" fillId="27" fontId="14" numFmtId="0" xfId="0" applyAlignment="1" applyBorder="1" applyFont="1">
      <alignment horizontal="center" readingOrder="0" vertical="center"/>
    </xf>
    <xf borderId="1" fillId="27" fontId="83" numFmtId="0" xfId="0" applyAlignment="1" applyBorder="1" applyFont="1">
      <alignment horizontal="center" vertical="bottom"/>
    </xf>
    <xf borderId="1" fillId="27" fontId="83" numFmtId="0" xfId="0" applyAlignment="1" applyBorder="1" applyFont="1">
      <alignment horizontal="center" readingOrder="0" vertical="bottom"/>
    </xf>
    <xf borderId="1" fillId="45" fontId="1" numFmtId="0" xfId="0" applyAlignment="1" applyBorder="1" applyFont="1">
      <alignment horizontal="left" readingOrder="0"/>
    </xf>
    <xf borderId="1" fillId="45" fontId="1" numFmtId="9" xfId="0" applyAlignment="1" applyBorder="1" applyFont="1" applyNumberFormat="1">
      <alignment horizontal="center"/>
    </xf>
    <xf borderId="1" fillId="0" fontId="1" numFmtId="3" xfId="0" applyAlignment="1" applyBorder="1" applyFont="1" applyNumberFormat="1">
      <alignment horizontal="center"/>
    </xf>
    <xf borderId="1" fillId="6" fontId="1" numFmtId="0" xfId="0" applyAlignment="1" applyBorder="1" applyFont="1">
      <alignment horizontal="left"/>
    </xf>
    <xf borderId="1" fillId="6" fontId="1" numFmtId="9" xfId="0" applyAlignment="1" applyBorder="1" applyFont="1" applyNumberFormat="1">
      <alignment horizontal="center"/>
    </xf>
    <xf borderId="0" fillId="27" fontId="11" numFmtId="0" xfId="0" applyAlignment="1" applyFont="1">
      <alignment vertical="center"/>
    </xf>
    <xf borderId="1" fillId="45" fontId="16" numFmtId="0" xfId="0" applyAlignment="1" applyBorder="1" applyFont="1">
      <alignment horizontal="center" vertical="bottom"/>
    </xf>
    <xf borderId="1" fillId="45" fontId="1" numFmtId="0" xfId="0" applyAlignment="1" applyBorder="1" applyFont="1">
      <alignment horizontal="left" vertical="bottom"/>
    </xf>
    <xf borderId="1" fillId="6" fontId="1" numFmtId="0" xfId="0" applyAlignment="1" applyBorder="1" applyFont="1">
      <alignment horizontal="left" vertical="bottom"/>
    </xf>
    <xf borderId="1" fillId="0" fontId="16" numFmtId="0" xfId="0" applyAlignment="1" applyBorder="1" applyFont="1">
      <alignment readingOrder="0" vertical="bottom"/>
    </xf>
    <xf borderId="1" fillId="0" fontId="16" numFmtId="0" xfId="0" applyAlignment="1" applyBorder="1" applyFont="1">
      <alignment horizontal="center"/>
    </xf>
    <xf borderId="1" fillId="6" fontId="83" numFmtId="0" xfId="0" applyAlignment="1" applyBorder="1" applyFont="1">
      <alignment horizontal="center" vertical="bottom"/>
    </xf>
    <xf borderId="1" fillId="6" fontId="69" numFmtId="0" xfId="0" applyAlignment="1" applyBorder="1" applyFont="1">
      <alignment horizontal="left" readingOrder="0" vertical="bottom"/>
    </xf>
    <xf borderId="1" fillId="6" fontId="72" numFmtId="0" xfId="0" applyAlignment="1" applyBorder="1" applyFont="1">
      <alignment horizontal="center" readingOrder="0" vertical="bottom"/>
    </xf>
    <xf borderId="1" fillId="27" fontId="16" numFmtId="0" xfId="0" applyAlignment="1" applyBorder="1" applyFont="1">
      <alignment horizontal="center"/>
    </xf>
    <xf borderId="1" fillId="27" fontId="72" numFmtId="0" xfId="0" applyAlignment="1" applyBorder="1" applyFont="1">
      <alignment horizontal="center" readingOrder="0" vertical="bottom"/>
    </xf>
    <xf borderId="1" fillId="27" fontId="16" numFmtId="0" xfId="0" applyBorder="1" applyFont="1"/>
    <xf borderId="1" fillId="27" fontId="1" numFmtId="0" xfId="0" applyAlignment="1" applyBorder="1" applyFont="1">
      <alignment horizontal="center" vertical="bottom"/>
    </xf>
    <xf borderId="1" fillId="27" fontId="16" numFmtId="0" xfId="0" applyAlignment="1" applyBorder="1" applyFont="1">
      <alignment horizontal="center" vertical="bottom"/>
    </xf>
    <xf borderId="1" fillId="27" fontId="80" numFmtId="0" xfId="0" applyAlignment="1" applyBorder="1" applyFont="1">
      <alignment horizontal="center" vertical="bottom"/>
    </xf>
    <xf borderId="1" fillId="27" fontId="80" numFmtId="0" xfId="0" applyAlignment="1" applyBorder="1" applyFont="1">
      <alignment horizontal="center" readingOrder="0" vertical="bottom"/>
    </xf>
    <xf borderId="1" fillId="0" fontId="80" numFmtId="0" xfId="0" applyAlignment="1" applyBorder="1" applyFont="1">
      <alignment horizontal="center" vertical="bottom"/>
    </xf>
    <xf borderId="1" fillId="0" fontId="16" numFmtId="0" xfId="0" applyAlignment="1" applyBorder="1" applyFont="1">
      <alignment horizontal="left" readingOrder="0" vertical="bottom"/>
    </xf>
    <xf borderId="1" fillId="45" fontId="11" numFmtId="0" xfId="0" applyAlignment="1" applyBorder="1" applyFont="1">
      <alignment vertical="center"/>
    </xf>
    <xf borderId="0" fillId="45" fontId="11" numFmtId="0" xfId="0" applyAlignment="1" applyFont="1">
      <alignment vertical="center"/>
    </xf>
    <xf borderId="2" fillId="6" fontId="16" numFmtId="0" xfId="0" applyAlignment="1" applyBorder="1" applyFont="1">
      <alignment horizontal="center" vertical="bottom"/>
    </xf>
    <xf borderId="1" fillId="27" fontId="11" numFmtId="0" xfId="0" applyAlignment="1" applyBorder="1" applyFont="1">
      <alignment horizontal="center" readingOrder="0" vertical="center"/>
    </xf>
    <xf borderId="1" fillId="17" fontId="1" numFmtId="165" xfId="0" applyAlignment="1" applyBorder="1" applyFont="1" applyNumberFormat="1">
      <alignment horizontal="center"/>
    </xf>
    <xf borderId="1" fillId="17" fontId="83" numFmtId="0" xfId="0" applyAlignment="1" applyBorder="1" applyFont="1">
      <alignment horizontal="center" vertical="bottom"/>
    </xf>
    <xf borderId="1" fillId="17" fontId="16" numFmtId="0" xfId="0" applyAlignment="1" applyBorder="1" applyFont="1">
      <alignment horizontal="left" vertical="bottom"/>
    </xf>
    <xf borderId="1" fillId="17" fontId="72" numFmtId="0" xfId="0" applyAlignment="1" applyBorder="1" applyFont="1">
      <alignment horizontal="center" vertical="bottom"/>
    </xf>
    <xf borderId="1" fillId="27" fontId="1" numFmtId="165" xfId="0" applyAlignment="1" applyBorder="1" applyFont="1" applyNumberFormat="1">
      <alignment horizontal="center" vertical="bottom"/>
    </xf>
    <xf borderId="1" fillId="27" fontId="16" numFmtId="0" xfId="0" applyAlignment="1" applyBorder="1" applyFont="1">
      <alignment horizontal="center" vertical="bottom"/>
    </xf>
    <xf borderId="1" fillId="6" fontId="83" numFmtId="0" xfId="0" applyAlignment="1" applyBorder="1" applyFont="1">
      <alignment horizontal="center" readingOrder="0" vertical="bottom"/>
    </xf>
    <xf borderId="1" fillId="6" fontId="83" numFmtId="0" xfId="0" applyAlignment="1" applyBorder="1" applyFont="1">
      <alignment horizontal="left" readingOrder="0" vertical="bottom"/>
    </xf>
    <xf borderId="1" fillId="6" fontId="72" numFmtId="0" xfId="0" applyAlignment="1" applyBorder="1" applyFont="1">
      <alignment horizontal="center" vertical="bottom"/>
    </xf>
    <xf borderId="1" fillId="27" fontId="72" numFmtId="0" xfId="0" applyAlignment="1" applyBorder="1" applyFont="1">
      <alignment horizontal="center" vertical="bottom"/>
    </xf>
    <xf borderId="1" fillId="0" fontId="16" numFmtId="0" xfId="0" applyAlignment="1" applyBorder="1" applyFont="1">
      <alignment horizontal="center" vertical="bottom"/>
    </xf>
    <xf borderId="1" fillId="6" fontId="72" numFmtId="9" xfId="0" applyAlignment="1" applyBorder="1" applyFont="1" applyNumberFormat="1">
      <alignment horizontal="center" vertical="bottom"/>
    </xf>
    <xf borderId="1" fillId="27" fontId="16" numFmtId="3" xfId="0" applyBorder="1" applyFont="1" applyNumberFormat="1"/>
    <xf borderId="1" fillId="27" fontId="80" numFmtId="0" xfId="0" applyAlignment="1" applyBorder="1" applyFont="1">
      <alignment horizontal="center" readingOrder="0" vertical="bottom"/>
    </xf>
    <xf borderId="1" fillId="27" fontId="104" numFmtId="0" xfId="0" applyAlignment="1" applyBorder="1" applyFont="1">
      <alignment horizontal="center" readingOrder="0" vertical="bottom"/>
    </xf>
    <xf borderId="1" fillId="27" fontId="80" numFmtId="9" xfId="0" applyAlignment="1" applyBorder="1" applyFont="1" applyNumberFormat="1">
      <alignment horizontal="center" vertical="bottom"/>
    </xf>
    <xf borderId="1" fillId="0" fontId="16" numFmtId="3" xfId="0" applyBorder="1" applyFont="1" applyNumberFormat="1"/>
    <xf borderId="1" fillId="27" fontId="16" numFmtId="0" xfId="0" applyAlignment="1" applyBorder="1" applyFont="1">
      <alignment horizontal="center" vertical="bottom"/>
    </xf>
    <xf borderId="1" fillId="6" fontId="80" numFmtId="0" xfId="0" applyAlignment="1" applyBorder="1" applyFont="1">
      <alignment horizontal="center" readingOrder="0" vertical="bottom"/>
    </xf>
    <xf borderId="1" fillId="6" fontId="104" numFmtId="0" xfId="0" applyAlignment="1" applyBorder="1" applyFont="1">
      <alignment horizontal="center" readingOrder="0" vertical="bottom"/>
    </xf>
    <xf borderId="1" fillId="6" fontId="80" numFmtId="9" xfId="0" applyAlignment="1" applyBorder="1" applyFont="1" applyNumberFormat="1">
      <alignment horizontal="center" vertical="bottom"/>
    </xf>
    <xf borderId="1" fillId="27" fontId="16" numFmtId="165" xfId="0" applyAlignment="1" applyBorder="1" applyFont="1" applyNumberFormat="1">
      <alignment vertical="bottom"/>
    </xf>
    <xf borderId="1" fillId="6" fontId="80" numFmtId="0" xfId="0" applyAlignment="1" applyBorder="1" applyFont="1">
      <alignment horizontal="center" vertical="bottom"/>
    </xf>
    <xf borderId="1" fillId="6" fontId="16" numFmtId="0" xfId="0" applyAlignment="1" applyBorder="1" applyFont="1">
      <alignment horizontal="left" vertical="bottom"/>
    </xf>
    <xf borderId="1" fillId="6" fontId="80" numFmtId="9" xfId="0" applyAlignment="1" applyBorder="1" applyFont="1" applyNumberFormat="1">
      <alignment horizontal="center" vertical="bottom"/>
    </xf>
    <xf borderId="1" fillId="45" fontId="83" numFmtId="0" xfId="0" applyAlignment="1" applyBorder="1" applyFont="1">
      <alignment horizontal="center" vertical="bottom"/>
    </xf>
    <xf borderId="1" fillId="45" fontId="16" numFmtId="0" xfId="0" applyAlignment="1" applyBorder="1" applyFont="1">
      <alignment horizontal="left" vertical="bottom"/>
    </xf>
    <xf borderId="1" fillId="45" fontId="72" numFmtId="9" xfId="0" applyAlignment="1" applyBorder="1" applyFont="1" applyNumberFormat="1">
      <alignment horizontal="center" vertical="bottom"/>
    </xf>
    <xf borderId="1" fillId="45" fontId="80" numFmtId="9" xfId="0" applyAlignment="1" applyBorder="1" applyFont="1" applyNumberFormat="1">
      <alignment horizontal="center" vertical="bottom"/>
    </xf>
    <xf borderId="1" fillId="6" fontId="80" numFmtId="0" xfId="0" applyAlignment="1" applyBorder="1" applyFont="1">
      <alignment horizontal="center" vertical="bottom"/>
    </xf>
    <xf borderId="1" fillId="6" fontId="1" numFmtId="9" xfId="0" applyAlignment="1" applyBorder="1" applyFont="1" applyNumberFormat="1">
      <alignment horizontal="center" readingOrder="0"/>
    </xf>
    <xf borderId="1" fillId="6" fontId="1" numFmtId="0" xfId="0" applyAlignment="1" applyBorder="1" applyFont="1">
      <alignment horizontal="left" readingOrder="0" vertical="bottom"/>
    </xf>
    <xf borderId="1" fillId="17" fontId="16" numFmtId="165" xfId="0" applyAlignment="1" applyBorder="1" applyFont="1" applyNumberFormat="1">
      <alignment vertical="bottom"/>
    </xf>
    <xf borderId="1" fillId="17" fontId="16" numFmtId="0" xfId="0" applyAlignment="1" applyBorder="1" applyFont="1">
      <alignment readingOrder="0" vertical="bottom"/>
    </xf>
    <xf borderId="1" fillId="17" fontId="16" numFmtId="0" xfId="0" applyAlignment="1" applyBorder="1" applyFont="1">
      <alignment horizontal="left" vertical="bottom"/>
    </xf>
    <xf borderId="1" fillId="17" fontId="72" numFmtId="9" xfId="0" applyAlignment="1" applyBorder="1" applyFont="1" applyNumberFormat="1">
      <alignment horizontal="center" vertical="bottom"/>
    </xf>
    <xf borderId="1" fillId="27" fontId="1" numFmtId="165" xfId="0" applyAlignment="1" applyBorder="1" applyFont="1" applyNumberFormat="1">
      <alignment horizontal="center" readingOrder="0" vertical="bottom"/>
    </xf>
    <xf borderId="1" fillId="0" fontId="16" numFmtId="0" xfId="0" applyBorder="1" applyFont="1"/>
    <xf borderId="1" fillId="45" fontId="16" numFmtId="0" xfId="0" applyAlignment="1" applyBorder="1" applyFont="1">
      <alignment horizontal="left" vertical="bottom"/>
    </xf>
    <xf borderId="1" fillId="45" fontId="16" numFmtId="9" xfId="0" applyAlignment="1" applyBorder="1" applyFont="1" applyNumberFormat="1">
      <alignment horizontal="center" vertical="bottom"/>
    </xf>
    <xf borderId="1" fillId="45" fontId="1" numFmtId="3" xfId="0" applyAlignment="1" applyBorder="1" applyFont="1" applyNumberFormat="1">
      <alignment horizontal="center" vertical="bottom"/>
    </xf>
    <xf borderId="1" fillId="6" fontId="16" numFmtId="0" xfId="0" applyAlignment="1" applyBorder="1" applyFont="1">
      <alignment horizontal="left" readingOrder="0" vertical="bottom"/>
    </xf>
    <xf borderId="1" fillId="6" fontId="16" numFmtId="9" xfId="0" applyAlignment="1" applyBorder="1" applyFont="1" applyNumberFormat="1">
      <alignment horizontal="center" vertical="bottom"/>
    </xf>
    <xf borderId="1" fillId="45" fontId="16" numFmtId="3" xfId="0" applyAlignment="1" applyBorder="1" applyFont="1" applyNumberFormat="1">
      <alignment horizontal="center"/>
    </xf>
    <xf borderId="1" fillId="45" fontId="1" numFmtId="3" xfId="0" applyAlignment="1" applyBorder="1" applyFont="1" applyNumberFormat="1">
      <alignment horizontal="center"/>
    </xf>
    <xf borderId="1" fillId="0" fontId="16" numFmtId="0" xfId="0" applyAlignment="1" applyBorder="1" applyFont="1">
      <alignment vertical="bottom"/>
    </xf>
    <xf borderId="1" fillId="6" fontId="16" numFmtId="0" xfId="0" applyBorder="1" applyFont="1"/>
    <xf borderId="1" fillId="6" fontId="31" numFmtId="0" xfId="0" applyAlignment="1" applyBorder="1" applyFont="1">
      <alignment horizontal="center" vertical="bottom"/>
    </xf>
    <xf borderId="1" fillId="6" fontId="16" numFmtId="0" xfId="0" applyAlignment="1" applyBorder="1" applyFont="1">
      <alignment horizontal="left" vertical="bottom"/>
    </xf>
    <xf borderId="1" fillId="45" fontId="31" numFmtId="0" xfId="0" applyAlignment="1" applyBorder="1" applyFont="1">
      <alignment horizontal="center" vertical="bottom"/>
    </xf>
    <xf borderId="1" fillId="45" fontId="16" numFmtId="0" xfId="0" applyBorder="1" applyFont="1"/>
    <xf borderId="1" fillId="6" fontId="31" numFmtId="0" xfId="0" applyAlignment="1" applyBorder="1" applyFont="1">
      <alignment horizontal="center" vertical="bottom"/>
    </xf>
    <xf borderId="1" fillId="45" fontId="105" numFmtId="0" xfId="0" applyAlignment="1" applyBorder="1" applyFont="1">
      <alignment horizontal="center" vertical="bottom"/>
    </xf>
    <xf borderId="1" fillId="6" fontId="16" numFmtId="0" xfId="0" applyAlignment="1" applyBorder="1" applyFont="1">
      <alignment horizontal="left" vertical="bottom"/>
    </xf>
    <xf borderId="1" fillId="45" fontId="16" numFmtId="3" xfId="0" applyBorder="1" applyFont="1" applyNumberFormat="1"/>
    <xf borderId="1" fillId="6" fontId="105" numFmtId="0" xfId="0" applyAlignment="1" applyBorder="1" applyFont="1">
      <alignment horizontal="center" vertical="bottom"/>
    </xf>
    <xf borderId="1" fillId="6" fontId="16" numFmtId="0" xfId="0" applyBorder="1" applyFont="1"/>
    <xf borderId="1" fillId="45" fontId="105" numFmtId="0" xfId="0" applyAlignment="1" applyBorder="1" applyFont="1">
      <alignment horizontal="center" vertical="bottom"/>
    </xf>
    <xf borderId="1" fillId="45" fontId="16" numFmtId="0" xfId="0" applyAlignment="1" applyBorder="1" applyFont="1">
      <alignment horizontal="left" readingOrder="0" vertical="bottom"/>
    </xf>
    <xf borderId="1" fillId="6" fontId="105" numFmtId="0" xfId="0" applyAlignment="1" applyBorder="1" applyFont="1">
      <alignment horizontal="center" vertical="bottom"/>
    </xf>
    <xf borderId="1" fillId="17" fontId="31" numFmtId="0" xfId="0" applyAlignment="1" applyBorder="1" applyFont="1">
      <alignment vertical="bottom"/>
    </xf>
    <xf borderId="1" fillId="17" fontId="16" numFmtId="9" xfId="0" applyAlignment="1" applyBorder="1" applyFont="1" applyNumberFormat="1">
      <alignment horizontal="center" vertical="bottom"/>
    </xf>
    <xf borderId="1" fillId="17" fontId="16" numFmtId="3" xfId="0" applyBorder="1" applyFont="1" applyNumberFormat="1"/>
    <xf borderId="1" fillId="45" fontId="1" numFmtId="9" xfId="0" applyAlignment="1" applyBorder="1" applyFont="1" applyNumberFormat="1">
      <alignment horizontal="center" vertical="bottom"/>
    </xf>
    <xf borderId="1" fillId="0" fontId="1" numFmtId="0" xfId="0" applyBorder="1" applyFont="1"/>
    <xf borderId="1" fillId="6" fontId="106" numFmtId="0" xfId="0" applyAlignment="1" applyBorder="1" applyFont="1">
      <alignment horizontal="center" vertical="bottom"/>
    </xf>
    <xf borderId="1" fillId="45" fontId="16" numFmtId="0" xfId="0" applyAlignment="1" applyBorder="1" applyFont="1">
      <alignment vertical="bottom"/>
    </xf>
    <xf borderId="1" fillId="45" fontId="72" numFmtId="9" xfId="0" applyAlignment="1" applyBorder="1" applyFont="1" applyNumberFormat="1">
      <alignment horizontal="center" vertical="bottom"/>
    </xf>
    <xf borderId="1" fillId="45" fontId="106" numFmtId="0" xfId="0" applyAlignment="1" applyBorder="1" applyFont="1">
      <alignment horizontal="center" vertical="bottom"/>
    </xf>
    <xf borderId="1" fillId="6" fontId="83" numFmtId="0" xfId="0" applyAlignment="1" applyBorder="1" applyFont="1">
      <alignment horizontal="left" vertical="bottom"/>
    </xf>
    <xf borderId="1" fillId="45" fontId="83" numFmtId="0" xfId="0" applyAlignment="1" applyBorder="1" applyFont="1">
      <alignment horizontal="left" vertical="bottom"/>
    </xf>
    <xf borderId="1" fillId="45" fontId="80" numFmtId="9" xfId="0" applyAlignment="1" applyBorder="1" applyFont="1" applyNumberFormat="1">
      <alignment horizontal="center" vertical="bottom"/>
    </xf>
    <xf borderId="1" fillId="45" fontId="16" numFmtId="0" xfId="0" applyAlignment="1" applyBorder="1" applyFont="1">
      <alignment vertical="bottom"/>
    </xf>
    <xf borderId="1" fillId="6" fontId="107" numFmtId="0" xfId="0" applyAlignment="1" applyBorder="1" applyFont="1">
      <alignment horizontal="center" vertical="bottom"/>
    </xf>
    <xf borderId="1" fillId="6" fontId="83" numFmtId="9" xfId="0" applyAlignment="1" applyBorder="1" applyFont="1" applyNumberFormat="1">
      <alignment horizontal="center" vertical="bottom"/>
    </xf>
    <xf borderId="1" fillId="6" fontId="107" numFmtId="0" xfId="0" applyAlignment="1" applyBorder="1" applyFont="1">
      <alignment horizontal="left" vertical="bottom"/>
    </xf>
    <xf borderId="1" fillId="0" fontId="16" numFmtId="0" xfId="0" applyAlignment="1" applyBorder="1" applyFont="1">
      <alignment vertical="bottom"/>
    </xf>
    <xf borderId="1" fillId="45" fontId="83" numFmtId="9" xfId="0" applyAlignment="1" applyBorder="1" applyFont="1" applyNumberFormat="1">
      <alignment horizontal="center" vertical="bottom"/>
    </xf>
    <xf borderId="1" fillId="45" fontId="108" numFmtId="0" xfId="0" applyAlignment="1" applyBorder="1" applyFont="1">
      <alignment horizontal="left" vertical="bottom"/>
    </xf>
    <xf borderId="1" fillId="6" fontId="83" numFmtId="9" xfId="0" applyAlignment="1" applyBorder="1" applyFont="1" applyNumberFormat="1">
      <alignment horizontal="center" vertical="bottom"/>
    </xf>
    <xf borderId="1" fillId="6" fontId="72" numFmtId="9" xfId="0" applyAlignment="1" applyBorder="1" applyFont="1" applyNumberFormat="1">
      <alignment horizontal="center" vertical="bottom"/>
    </xf>
    <xf borderId="1" fillId="6" fontId="108" numFmtId="0" xfId="0" applyAlignment="1" applyBorder="1" applyFont="1">
      <alignment horizontal="left" vertical="bottom"/>
    </xf>
    <xf borderId="1" fillId="45" fontId="106" numFmtId="0" xfId="0" applyAlignment="1" applyBorder="1" applyFont="1">
      <alignment horizontal="center" vertical="bottom"/>
    </xf>
    <xf borderId="1" fillId="45" fontId="108" numFmtId="0" xfId="0" applyAlignment="1" applyBorder="1" applyFont="1">
      <alignment horizontal="left" vertical="bottom"/>
    </xf>
    <xf borderId="1" fillId="6" fontId="106" numFmtId="0" xfId="0" applyAlignment="1" applyBorder="1" applyFont="1">
      <alignment horizontal="center" vertical="bottom"/>
    </xf>
    <xf borderId="1" fillId="6" fontId="108" numFmtId="0" xfId="0" applyAlignment="1" applyBorder="1" applyFont="1">
      <alignment horizontal="left" vertical="bottom"/>
    </xf>
    <xf borderId="1" fillId="45" fontId="83" numFmtId="0" xfId="0" applyAlignment="1" applyBorder="1" applyFont="1">
      <alignment horizontal="center" readingOrder="0" shrinkToFit="0" wrapText="0"/>
    </xf>
    <xf borderId="1" fillId="6" fontId="108" numFmtId="0" xfId="0" applyAlignment="1" applyBorder="1" applyFont="1">
      <alignment horizontal="left" readingOrder="0" vertical="bottom"/>
    </xf>
    <xf borderId="1" fillId="6" fontId="83" numFmtId="0" xfId="0" applyAlignment="1" applyBorder="1" applyFont="1">
      <alignment horizontal="center" readingOrder="0" shrinkToFit="0" wrapText="0"/>
    </xf>
    <xf borderId="1" fillId="6" fontId="109" numFmtId="0" xfId="0" applyAlignment="1" applyBorder="1" applyFont="1">
      <alignment horizontal="center" readingOrder="0" shrinkToFit="0" wrapText="0"/>
    </xf>
    <xf borderId="1" fillId="45" fontId="110" numFmtId="0" xfId="0" applyAlignment="1" applyBorder="1" applyFont="1">
      <alignment horizontal="left" readingOrder="0" vertical="bottom"/>
    </xf>
    <xf borderId="1" fillId="17" fontId="105" numFmtId="0" xfId="0" applyAlignment="1" applyBorder="1" applyFont="1">
      <alignment horizontal="center" vertical="bottom"/>
    </xf>
    <xf borderId="1" fillId="17" fontId="80" numFmtId="9" xfId="0" applyAlignment="1" applyBorder="1" applyFont="1" applyNumberFormat="1">
      <alignment horizontal="center" vertical="bottom"/>
    </xf>
    <xf borderId="1" fillId="17" fontId="16" numFmtId="0" xfId="0" applyAlignment="1" applyBorder="1" applyFont="1">
      <alignment horizontal="left" readingOrder="0" vertical="bottom"/>
    </xf>
    <xf borderId="1" fillId="6" fontId="83" numFmtId="0" xfId="0" applyAlignment="1" applyBorder="1" applyFont="1">
      <alignment horizontal="left" readingOrder="0" vertical="bottom"/>
    </xf>
    <xf borderId="1" fillId="6" fontId="31" numFmtId="0" xfId="0" applyAlignment="1" applyBorder="1" applyFont="1">
      <alignment horizontal="center" readingOrder="0" vertical="bottom"/>
    </xf>
    <xf borderId="1" fillId="45" fontId="105" numFmtId="0" xfId="0" applyAlignment="1" applyBorder="1" applyFont="1">
      <alignment horizontal="center" readingOrder="0" vertical="bottom"/>
    </xf>
    <xf borderId="1" fillId="6" fontId="31" numFmtId="0" xfId="0" applyAlignment="1" applyBorder="1" applyFont="1">
      <alignment readingOrder="0" vertical="bottom"/>
    </xf>
    <xf borderId="1" fillId="6" fontId="83" numFmtId="0" xfId="0" applyAlignment="1" applyBorder="1" applyFont="1">
      <alignment horizontal="left" readingOrder="0" shrinkToFit="0" wrapText="0"/>
    </xf>
    <xf borderId="1" fillId="6" fontId="83" numFmtId="0" xfId="0" applyAlignment="1" applyBorder="1" applyFont="1">
      <alignment horizontal="center" readingOrder="0" vertical="bottom"/>
    </xf>
    <xf borderId="1" fillId="6" fontId="83" numFmtId="0" xfId="0" applyAlignment="1" applyBorder="1" applyFont="1">
      <alignment horizontal="center" vertical="bottom"/>
    </xf>
    <xf borderId="1" fillId="17" fontId="16" numFmtId="0" xfId="0" applyAlignment="1" applyBorder="1" applyFont="1">
      <alignment vertical="bottom"/>
    </xf>
    <xf borderId="1" fillId="17" fontId="16" numFmtId="0" xfId="0" applyAlignment="1" applyBorder="1" applyFont="1">
      <alignment horizontal="center" vertical="bottom"/>
    </xf>
    <xf borderId="1" fillId="45" fontId="83" numFmtId="0" xfId="0" applyAlignment="1" applyBorder="1" applyFont="1">
      <alignment horizontal="center" vertical="bottom"/>
    </xf>
    <xf borderId="1" fillId="6" fontId="80" numFmtId="0" xfId="0" applyAlignment="1" applyBorder="1" applyFont="1">
      <alignment horizontal="center" vertical="bottom"/>
    </xf>
    <xf borderId="0" fillId="6" fontId="80" numFmtId="0" xfId="0" applyAlignment="1" applyFont="1">
      <alignment horizontal="center" vertical="bottom"/>
    </xf>
    <xf borderId="1" fillId="0" fontId="16" numFmtId="0" xfId="0" applyAlignment="1" applyBorder="1" applyFont="1">
      <alignment readingOrder="0" vertical="bottom"/>
    </xf>
    <xf borderId="1" fillId="6" fontId="83" numFmtId="0" xfId="0" applyAlignment="1" applyBorder="1" applyFont="1">
      <alignment horizontal="center" vertical="bottom"/>
    </xf>
    <xf borderId="1" fillId="6" fontId="83" numFmtId="0" xfId="0" applyAlignment="1" applyBorder="1" applyFont="1">
      <alignment horizontal="center" vertical="bottom"/>
    </xf>
    <xf borderId="1" fillId="0" fontId="19" numFmtId="0" xfId="0" applyAlignment="1" applyBorder="1" applyFont="1">
      <alignment horizontal="left"/>
    </xf>
    <xf borderId="1" fillId="6" fontId="16" numFmtId="0" xfId="0" applyAlignment="1" applyBorder="1" applyFont="1">
      <alignment horizontal="center" vertical="bottom"/>
    </xf>
    <xf borderId="1" fillId="6" fontId="16" numFmtId="0" xfId="0" applyAlignment="1" applyBorder="1" applyFont="1">
      <alignment horizontal="left" vertical="bottom"/>
    </xf>
    <xf borderId="0" fillId="0" fontId="80" numFmtId="0" xfId="0" applyAlignment="1" applyFont="1">
      <alignment horizontal="center" vertical="bottom"/>
    </xf>
    <xf borderId="0" fillId="0" fontId="80" numFmtId="0" xfId="0" applyAlignment="1" applyFont="1">
      <alignment horizontal="center" vertical="bottom"/>
    </xf>
    <xf borderId="1" fillId="45" fontId="80" numFmtId="0" xfId="0" applyAlignment="1" applyBorder="1" applyFont="1">
      <alignment horizontal="center" vertical="bottom"/>
    </xf>
    <xf borderId="1" fillId="6" fontId="16" numFmtId="0" xfId="0" applyAlignment="1" applyBorder="1" applyFont="1">
      <alignment horizontal="left" readingOrder="0" vertical="bottom"/>
    </xf>
    <xf borderId="1" fillId="17" fontId="80" numFmtId="0" xfId="0" applyAlignment="1" applyBorder="1" applyFont="1">
      <alignment horizontal="center" vertical="bottom"/>
    </xf>
    <xf borderId="0" fillId="17" fontId="80" numFmtId="0" xfId="0" applyAlignment="1" applyFont="1">
      <alignment horizontal="center" vertical="bottom"/>
    </xf>
    <xf borderId="1" fillId="0" fontId="16" numFmtId="0" xfId="0" applyAlignment="1" applyBorder="1" applyFont="1">
      <alignment horizontal="center" vertical="bottom"/>
    </xf>
    <xf borderId="1" fillId="6" fontId="80" numFmtId="0" xfId="0" applyAlignment="1" applyBorder="1" applyFont="1">
      <alignment horizontal="left" vertical="bottom"/>
    </xf>
    <xf borderId="1" fillId="17" fontId="80" numFmtId="0" xfId="0" applyAlignment="1" applyBorder="1" applyFont="1">
      <alignment horizontal="left" vertical="bottom"/>
    </xf>
    <xf borderId="1" fillId="45" fontId="83" numFmtId="0" xfId="0" applyAlignment="1" applyBorder="1" applyFont="1">
      <alignment horizontal="center" readingOrder="0" vertical="bottom"/>
    </xf>
    <xf borderId="1" fillId="6" fontId="83" numFmtId="0" xfId="0" applyAlignment="1" applyBorder="1" applyFont="1">
      <alignment horizontal="left" vertical="bottom"/>
    </xf>
    <xf borderId="1" fillId="45" fontId="106" numFmtId="0" xfId="0" applyAlignment="1" applyBorder="1" applyFont="1">
      <alignment horizontal="center" vertical="bottom"/>
    </xf>
    <xf borderId="1" fillId="45" fontId="16" numFmtId="9" xfId="0" applyAlignment="1" applyBorder="1" applyFont="1" applyNumberFormat="1">
      <alignment horizontal="center" vertical="bottom"/>
    </xf>
    <xf borderId="1" fillId="45" fontId="16" numFmtId="0" xfId="0" applyAlignment="1" applyBorder="1" applyFont="1">
      <alignment horizontal="left" vertical="bottom"/>
    </xf>
    <xf borderId="1" fillId="17" fontId="83" numFmtId="0" xfId="0" applyAlignment="1" applyBorder="1" applyFont="1">
      <alignment horizontal="center" readingOrder="0" shrinkToFit="0" wrapText="0"/>
    </xf>
    <xf borderId="1" fillId="17" fontId="83" numFmtId="0" xfId="0" applyAlignment="1" applyBorder="1" applyFont="1">
      <alignment horizontal="left" readingOrder="0" shrinkToFit="0" wrapText="0"/>
    </xf>
    <xf borderId="1" fillId="6" fontId="16" numFmtId="0" xfId="0" applyAlignment="1" applyBorder="1" applyFont="1">
      <alignment horizontal="center" readingOrder="0" vertical="bottom"/>
    </xf>
    <xf borderId="1" fillId="0" fontId="80" numFmtId="0" xfId="0" applyAlignment="1" applyBorder="1" applyFont="1">
      <alignment horizontal="center" vertical="bottom"/>
    </xf>
    <xf borderId="1" fillId="45" fontId="80" numFmtId="0" xfId="0" applyAlignment="1" applyBorder="1" applyFont="1">
      <alignment horizontal="center" readingOrder="0" vertical="bottom"/>
    </xf>
    <xf borderId="1" fillId="17" fontId="1" numFmtId="165" xfId="0" applyAlignment="1" applyBorder="1" applyFont="1" applyNumberFormat="1">
      <alignment horizontal="center" vertical="bottom"/>
    </xf>
    <xf borderId="1" fillId="17" fontId="80" numFmtId="0" xfId="0" applyAlignment="1" applyBorder="1" applyFont="1">
      <alignment horizontal="center" vertical="bottom"/>
    </xf>
    <xf borderId="1" fillId="6" fontId="19" numFmtId="0" xfId="0" applyBorder="1" applyFont="1"/>
    <xf borderId="1" fillId="6" fontId="19" numFmtId="0" xfId="0" applyAlignment="1" applyBorder="1" applyFont="1">
      <alignment horizontal="center"/>
    </xf>
    <xf borderId="1" fillId="6" fontId="83" numFmtId="0" xfId="0" applyAlignment="1" applyBorder="1" applyFont="1">
      <alignment horizontal="center" readingOrder="0" vertical="bottom"/>
    </xf>
    <xf borderId="1" fillId="6" fontId="11" numFmtId="0" xfId="0" applyAlignment="1" applyBorder="1" applyFont="1">
      <alignment horizontal="center" readingOrder="0" vertical="center"/>
    </xf>
    <xf borderId="1" fillId="45" fontId="83" numFmtId="0" xfId="0" applyAlignment="1" applyBorder="1" applyFont="1">
      <alignment horizontal="left" readingOrder="0" vertical="bottom"/>
    </xf>
    <xf borderId="1" fillId="45" fontId="83" numFmtId="0" xfId="0" applyAlignment="1" applyBorder="1" applyFont="1">
      <alignment horizontal="center" readingOrder="0" vertical="bottom"/>
    </xf>
    <xf borderId="1" fillId="17" fontId="83" numFmtId="0" xfId="0" applyAlignment="1" applyBorder="1" applyFont="1">
      <alignment horizontal="center" vertical="bottom"/>
    </xf>
    <xf borderId="1" fillId="17" fontId="83" numFmtId="0" xfId="0" applyAlignment="1" applyBorder="1" applyFont="1">
      <alignment horizontal="center" vertical="bottom"/>
    </xf>
    <xf borderId="1" fillId="0" fontId="72" numFmtId="0" xfId="0" applyAlignment="1" applyBorder="1" applyFont="1">
      <alignment horizontal="center" readingOrder="0" vertical="bottom"/>
    </xf>
    <xf borderId="1" fillId="53" fontId="11" numFmtId="0" xfId="0" applyAlignment="1" applyBorder="1" applyFont="1">
      <alignment horizontal="center" readingOrder="0" vertical="center"/>
    </xf>
    <xf borderId="1" fillId="0" fontId="16" numFmtId="0" xfId="0" applyAlignment="1" applyBorder="1" applyFont="1">
      <alignment horizontal="left" vertical="bottom"/>
    </xf>
    <xf borderId="1" fillId="0" fontId="72" numFmtId="0" xfId="0" applyAlignment="1" applyBorder="1" applyFont="1">
      <alignment horizontal="center" vertical="bottom"/>
    </xf>
    <xf borderId="1" fillId="45" fontId="83" numFmtId="0" xfId="0" applyAlignment="1" applyBorder="1" applyFont="1">
      <alignment horizontal="center" vertical="bottom"/>
    </xf>
    <xf borderId="1" fillId="17" fontId="19" numFmtId="0" xfId="0" applyBorder="1" applyFont="1"/>
    <xf borderId="1" fillId="17" fontId="19" numFmtId="0" xfId="0" applyAlignment="1" applyBorder="1" applyFont="1">
      <alignment horizontal="center"/>
    </xf>
    <xf borderId="1" fillId="17" fontId="19" numFmtId="0" xfId="0" applyAlignment="1" applyBorder="1" applyFont="1">
      <alignment horizontal="left"/>
    </xf>
    <xf borderId="1" fillId="45" fontId="80" numFmtId="0" xfId="0" applyAlignment="1" applyBorder="1" applyFont="1">
      <alignment horizontal="center" vertical="bottom"/>
    </xf>
    <xf borderId="1" fillId="45" fontId="80" numFmtId="0" xfId="0" applyAlignment="1" applyBorder="1" applyFont="1">
      <alignment horizontal="center" vertical="bottom"/>
    </xf>
    <xf borderId="1" fillId="6" fontId="80" numFmtId="0" xfId="0" applyAlignment="1" applyBorder="1" applyFont="1">
      <alignment horizontal="center" vertical="bottom"/>
    </xf>
    <xf borderId="13" fillId="17" fontId="83" numFmtId="0" xfId="0" applyAlignment="1" applyBorder="1" applyFont="1">
      <alignment horizontal="left" readingOrder="0" shrinkToFit="0" wrapText="0"/>
    </xf>
    <xf borderId="1" fillId="17" fontId="1" numFmtId="0" xfId="0" applyAlignment="1" applyBorder="1" applyFont="1">
      <alignment horizontal="center" vertical="bottom"/>
    </xf>
    <xf borderId="1" fillId="17" fontId="80" numFmtId="0" xfId="0" applyAlignment="1" applyBorder="1" applyFont="1">
      <alignment horizontal="center" readingOrder="0" vertical="bottom"/>
    </xf>
    <xf borderId="14" fillId="6" fontId="83" numFmtId="0" xfId="0" applyAlignment="1" applyBorder="1" applyFont="1">
      <alignment horizontal="left" readingOrder="0" shrinkToFit="0" wrapText="0"/>
    </xf>
    <xf borderId="14" fillId="6" fontId="83" numFmtId="0" xfId="0" applyAlignment="1" applyBorder="1" applyFont="1">
      <alignment horizontal="center" readingOrder="0" shrinkToFit="0" wrapText="0"/>
    </xf>
    <xf borderId="1" fillId="17" fontId="78" numFmtId="0" xfId="0" applyAlignment="1" applyBorder="1" applyFont="1">
      <alignment horizontal="center" readingOrder="0" shrinkToFit="0" wrapText="0"/>
    </xf>
    <xf borderId="1" fillId="0" fontId="1" numFmtId="0" xfId="0" applyAlignment="1" applyBorder="1" applyFont="1">
      <alignment vertical="bottom"/>
    </xf>
    <xf borderId="1" fillId="0" fontId="78" numFmtId="0" xfId="0" applyAlignment="1" applyBorder="1" applyFont="1">
      <alignment horizontal="center" readingOrder="0" shrinkToFit="0" vertical="bottom" wrapText="0"/>
    </xf>
    <xf borderId="1" fillId="0" fontId="16" numFmtId="0" xfId="0" applyAlignment="1" applyBorder="1" applyFont="1">
      <alignment horizontal="left" readingOrder="0"/>
    </xf>
    <xf borderId="1" fillId="6" fontId="16" numFmtId="0" xfId="0" applyAlignment="1" applyBorder="1" applyFont="1">
      <alignment vertical="bottom"/>
    </xf>
    <xf borderId="1" fillId="45" fontId="1" numFmtId="0" xfId="0" applyAlignment="1" applyBorder="1" applyFont="1">
      <alignment horizontal="center" vertical="bottom"/>
    </xf>
    <xf borderId="1" fillId="17" fontId="1" numFmtId="0" xfId="0" applyAlignment="1" applyBorder="1" applyFont="1">
      <alignment vertical="bottom"/>
    </xf>
    <xf borderId="1" fillId="45" fontId="16" numFmtId="0" xfId="0" applyAlignment="1" applyBorder="1" applyFont="1">
      <alignment horizontal="center" readingOrder="0" vertical="bottom"/>
    </xf>
    <xf borderId="1" fillId="17" fontId="72" numFmtId="0" xfId="0" applyAlignment="1" applyBorder="1" applyFont="1">
      <alignment horizontal="center" vertical="bottom"/>
    </xf>
    <xf borderId="1" fillId="17" fontId="72" numFmtId="0" xfId="0" applyAlignment="1" applyBorder="1" applyFont="1">
      <alignment horizontal="left" readingOrder="0" vertical="bottom"/>
    </xf>
    <xf borderId="1" fillId="6" fontId="72" numFmtId="0" xfId="0" applyAlignment="1" applyBorder="1" applyFont="1">
      <alignment horizontal="center" vertical="bottom"/>
    </xf>
    <xf borderId="1" fillId="45" fontId="80" numFmtId="0" xfId="0" applyAlignment="1" applyBorder="1" applyFont="1">
      <alignment horizontal="center" readingOrder="0" vertical="bottom"/>
    </xf>
    <xf borderId="1" fillId="45" fontId="16" numFmtId="0" xfId="0" applyAlignment="1" applyBorder="1" applyFont="1">
      <alignment horizontal="left" readingOrder="0" vertical="bottom"/>
    </xf>
    <xf borderId="1" fillId="17" fontId="16" numFmtId="0" xfId="0" applyAlignment="1" applyBorder="1" applyFont="1">
      <alignment horizontal="left"/>
    </xf>
    <xf borderId="1" fillId="6" fontId="80" numFmtId="0" xfId="0" applyAlignment="1" applyBorder="1" applyFont="1">
      <alignment horizontal="center" readingOrder="0" vertical="bottom"/>
    </xf>
    <xf borderId="1" fillId="6" fontId="80" numFmtId="0" xfId="0" applyAlignment="1" applyBorder="1" applyFont="1">
      <alignment horizontal="left" readingOrder="0" vertical="bottom"/>
    </xf>
    <xf borderId="1" fillId="0" fontId="16" numFmtId="0" xfId="0" applyAlignment="1" applyBorder="1" applyFont="1">
      <alignment horizontal="left"/>
    </xf>
    <xf borderId="1" fillId="45" fontId="16" numFmtId="0" xfId="0" applyAlignment="1" applyBorder="1" applyFont="1">
      <alignment horizontal="left" vertical="bottom"/>
    </xf>
    <xf borderId="6" fillId="27" fontId="11" numFmtId="165" xfId="0" applyAlignment="1" applyBorder="1" applyFont="1" applyNumberFormat="1">
      <alignment horizontal="center" readingOrder="0" vertical="center"/>
    </xf>
    <xf borderId="0" fillId="27" fontId="11" numFmtId="165" xfId="0" applyAlignment="1" applyFont="1" applyNumberFormat="1">
      <alignment horizontal="center" readingOrder="0" vertical="center"/>
    </xf>
    <xf borderId="0" fillId="6" fontId="10" numFmtId="0" xfId="0" applyAlignment="1" applyFont="1">
      <alignment horizontal="left" readingOrder="0" vertical="center"/>
    </xf>
    <xf borderId="0" fillId="6" fontId="48" numFmtId="0" xfId="0" applyAlignment="1" applyFont="1">
      <alignment horizontal="center" vertical="center"/>
    </xf>
    <xf borderId="0" fillId="0" fontId="80" numFmtId="0" xfId="0" applyAlignment="1" applyFont="1">
      <alignment horizontal="left" readingOrder="0" shrinkToFit="0" wrapText="0"/>
    </xf>
    <xf borderId="0" fillId="0" fontId="80" numFmtId="0" xfId="0" applyAlignment="1" applyFont="1">
      <alignment horizontal="center" readingOrder="0" shrinkToFit="0" wrapText="0"/>
    </xf>
    <xf borderId="0" fillId="0" fontId="11" numFmtId="0" xfId="0" applyAlignment="1" applyFont="1">
      <alignment horizontal="left" readingOrder="0" vertical="center"/>
    </xf>
    <xf borderId="0" fillId="0" fontId="11" numFmtId="0" xfId="0" applyAlignment="1" applyFont="1">
      <alignment horizontal="center" readingOrder="0" vertical="center"/>
    </xf>
    <xf borderId="0" fillId="0" fontId="11" numFmtId="0" xfId="0" applyAlignment="1" applyFont="1">
      <alignment horizontal="center" readingOrder="0" shrinkToFit="0" vertical="center" wrapText="0"/>
    </xf>
    <xf borderId="0" fillId="0" fontId="80" numFmtId="0" xfId="0" applyAlignment="1" applyFont="1">
      <alignment horizontal="center" readingOrder="0" shrinkToFit="0" vertical="center" wrapText="0"/>
    </xf>
    <xf borderId="6" fillId="53" fontId="11" numFmtId="172" xfId="0" applyAlignment="1" applyBorder="1" applyFont="1" applyNumberFormat="1">
      <alignment horizontal="center" readingOrder="0" shrinkToFit="0" vertical="center" wrapText="0"/>
    </xf>
    <xf borderId="1" fillId="53" fontId="11" numFmtId="0" xfId="0" applyAlignment="1" applyBorder="1" applyFont="1">
      <alignment readingOrder="0" shrinkToFit="0" vertical="center" wrapText="0"/>
    </xf>
    <xf borderId="1" fillId="53" fontId="11" numFmtId="0" xfId="0" applyAlignment="1" applyBorder="1" applyFont="1">
      <alignment horizontal="center" shrinkToFit="0" vertical="center" wrapText="0"/>
    </xf>
    <xf borderId="1" fillId="53" fontId="1" numFmtId="0" xfId="0" applyAlignment="1" applyBorder="1" applyFont="1">
      <alignment horizontal="center" shrinkToFit="0" vertical="bottom" wrapText="0"/>
    </xf>
    <xf borderId="1" fillId="53" fontId="80" numFmtId="0" xfId="0" applyAlignment="1" applyBorder="1" applyFont="1">
      <alignment horizontal="center" shrinkToFit="0" vertical="bottom" wrapText="0"/>
    </xf>
    <xf borderId="2" fillId="53" fontId="14" numFmtId="0" xfId="0" applyAlignment="1" applyBorder="1" applyFont="1">
      <alignment horizontal="center" readingOrder="0" shrinkToFit="0" vertical="center" wrapText="0"/>
    </xf>
    <xf borderId="1" fillId="53" fontId="16" numFmtId="0" xfId="0" applyAlignment="1" applyBorder="1" applyFont="1">
      <alignment horizontal="left" readingOrder="0" shrinkToFit="0" vertical="center" wrapText="0"/>
    </xf>
    <xf borderId="2" fillId="53" fontId="16" numFmtId="0" xfId="0" applyAlignment="1" applyBorder="1" applyFont="1">
      <alignment readingOrder="0" shrinkToFit="0" vertical="bottom" wrapText="0"/>
    </xf>
    <xf borderId="1" fillId="53" fontId="11" numFmtId="0" xfId="0" applyAlignment="1" applyBorder="1" applyFont="1">
      <alignment shrinkToFit="0" vertical="center" wrapText="0"/>
    </xf>
    <xf borderId="1" fillId="53" fontId="1" numFmtId="0" xfId="0" applyAlignment="1" applyBorder="1" applyFont="1">
      <alignment horizontal="center" shrinkToFit="0" vertical="center" wrapText="0"/>
    </xf>
    <xf borderId="1" fillId="53" fontId="80" numFmtId="0" xfId="0" applyAlignment="1" applyBorder="1" applyFont="1">
      <alignment horizontal="center" readingOrder="0" shrinkToFit="0" vertical="bottom" wrapText="0"/>
    </xf>
    <xf borderId="1" fillId="53" fontId="16" numFmtId="0" xfId="0" applyAlignment="1" applyBorder="1" applyFont="1">
      <alignment horizontal="left" readingOrder="0" shrinkToFit="0" vertical="bottom" wrapText="0"/>
    </xf>
    <xf borderId="6" fillId="0" fontId="11" numFmtId="172" xfId="0" applyAlignment="1" applyBorder="1" applyFont="1" applyNumberFormat="1">
      <alignment horizontal="center" readingOrder="0" shrinkToFit="0" vertical="center" wrapText="0"/>
    </xf>
    <xf borderId="1" fillId="0" fontId="11" numFmtId="0" xfId="0" applyAlignment="1" applyBorder="1" applyFont="1">
      <alignment shrinkToFit="0" vertical="center" wrapText="0"/>
    </xf>
    <xf borderId="1" fillId="0" fontId="11" numFmtId="0" xfId="0" applyAlignment="1" applyBorder="1" applyFont="1">
      <alignment horizontal="center" shrinkToFit="0" vertical="center" wrapText="0"/>
    </xf>
    <xf borderId="1" fillId="6" fontId="16" numFmtId="0" xfId="0" applyAlignment="1" applyBorder="1" applyFont="1">
      <alignment horizontal="center" shrinkToFit="0" vertical="bottom" wrapText="0"/>
    </xf>
    <xf borderId="1" fillId="6" fontId="80" numFmtId="0" xfId="0" applyAlignment="1" applyBorder="1" applyFont="1">
      <alignment horizontal="center" readingOrder="0" shrinkToFit="0" vertical="bottom" wrapText="0"/>
    </xf>
    <xf borderId="2" fillId="6" fontId="14" numFmtId="0" xfId="0" applyAlignment="1" applyBorder="1" applyFont="1">
      <alignment horizontal="center" readingOrder="0" shrinkToFit="0" vertical="center" wrapText="0"/>
    </xf>
    <xf borderId="1" fillId="6" fontId="16" numFmtId="0" xfId="0" applyAlignment="1" applyBorder="1" applyFont="1">
      <alignment horizontal="left" readingOrder="0" shrinkToFit="0" vertical="bottom" wrapText="0"/>
    </xf>
    <xf borderId="2" fillId="6" fontId="16" numFmtId="0" xfId="0" applyAlignment="1" applyBorder="1" applyFont="1">
      <alignment readingOrder="0" shrinkToFit="0" vertical="bottom" wrapText="0"/>
    </xf>
    <xf borderId="12" fillId="53" fontId="11" numFmtId="172" xfId="0" applyAlignment="1" applyBorder="1" applyFont="1" applyNumberFormat="1">
      <alignment horizontal="center" readingOrder="0" shrinkToFit="0" vertical="center" wrapText="0"/>
    </xf>
    <xf borderId="1" fillId="53" fontId="16" numFmtId="0" xfId="0" applyAlignment="1" applyBorder="1" applyFont="1">
      <alignment horizontal="center" shrinkToFit="0" vertical="bottom" wrapText="0"/>
    </xf>
    <xf borderId="1" fillId="45" fontId="1" numFmtId="0" xfId="0" applyAlignment="1" applyBorder="1" applyFont="1">
      <alignment horizontal="center" shrinkToFit="0" vertical="bottom" wrapText="0"/>
    </xf>
    <xf borderId="1" fillId="6" fontId="80" numFmtId="0" xfId="0" applyAlignment="1" applyBorder="1" applyFont="1">
      <alignment horizontal="center" readingOrder="0" shrinkToFit="0" vertical="bottom" wrapText="0"/>
    </xf>
    <xf borderId="1" fillId="6" fontId="80" numFmtId="0" xfId="0" applyAlignment="1" applyBorder="1" applyFont="1">
      <alignment horizontal="left" readingOrder="0" shrinkToFit="0" vertical="bottom" wrapText="0"/>
    </xf>
    <xf borderId="1" fillId="6" fontId="11" numFmtId="0" xfId="0" applyAlignment="1" applyBorder="1" applyFont="1">
      <alignment horizontal="center" shrinkToFit="0" vertical="center" wrapText="0"/>
    </xf>
    <xf borderId="1" fillId="0" fontId="1" numFmtId="0" xfId="0" applyAlignment="1" applyBorder="1" applyFont="1">
      <alignment horizontal="center" shrinkToFit="0" vertical="center" wrapText="0"/>
    </xf>
    <xf borderId="1" fillId="0" fontId="80" numFmtId="0" xfId="0" applyAlignment="1" applyBorder="1" applyFont="1">
      <alignment horizontal="center" shrinkToFit="0" vertical="bottom" wrapText="0"/>
    </xf>
    <xf borderId="1" fillId="0" fontId="16" numFmtId="0" xfId="0" applyAlignment="1" applyBorder="1" applyFont="1">
      <alignment horizontal="left" readingOrder="0" shrinkToFit="0" vertical="center" wrapText="0"/>
    </xf>
    <xf borderId="10" fillId="53" fontId="11" numFmtId="0" xfId="0" applyAlignment="1" applyBorder="1" applyFont="1">
      <alignment shrinkToFit="0" vertical="center" wrapText="0"/>
    </xf>
    <xf borderId="1" fillId="53" fontId="73" numFmtId="0" xfId="0" applyAlignment="1" applyBorder="1" applyFont="1">
      <alignment horizontal="center" shrinkToFit="0" vertical="bottom" wrapText="0"/>
    </xf>
    <xf borderId="1" fillId="53" fontId="80" numFmtId="0" xfId="0" applyAlignment="1" applyBorder="1" applyFont="1">
      <alignment horizontal="center" shrinkToFit="0" vertical="center" wrapText="0"/>
    </xf>
    <xf borderId="15" fillId="53" fontId="1" numFmtId="0" xfId="0" applyAlignment="1" applyBorder="1" applyFont="1">
      <alignment horizontal="center" shrinkToFit="0" vertical="center" wrapText="0"/>
    </xf>
    <xf borderId="1" fillId="53" fontId="73" numFmtId="0" xfId="0" applyAlignment="1" applyBorder="1" applyFont="1">
      <alignment shrinkToFit="0" vertical="center" wrapText="0"/>
    </xf>
    <xf borderId="1" fillId="53" fontId="16" numFmtId="0" xfId="0" applyAlignment="1" applyBorder="1" applyFont="1">
      <alignment shrinkToFit="0" vertical="center" wrapText="0"/>
    </xf>
    <xf borderId="1" fillId="53" fontId="111" numFmtId="0" xfId="0" applyAlignment="1" applyBorder="1" applyFont="1">
      <alignment shrinkToFit="0" vertical="center" wrapText="0"/>
    </xf>
    <xf borderId="1" fillId="53" fontId="112" numFmtId="0" xfId="0" applyAlignment="1" applyBorder="1" applyFont="1">
      <alignment horizontal="center" shrinkToFit="0" vertical="bottom" wrapText="0"/>
    </xf>
    <xf borderId="1" fillId="53" fontId="113" numFmtId="0" xfId="0" applyAlignment="1" applyBorder="1" applyFont="1">
      <alignment horizontal="center" shrinkToFit="0" vertical="bottom" wrapText="0"/>
    </xf>
    <xf borderId="1" fillId="53" fontId="114" numFmtId="0" xfId="0" applyAlignment="1" applyBorder="1" applyFont="1">
      <alignment shrinkToFit="0" vertical="center" wrapText="0"/>
    </xf>
    <xf borderId="1" fillId="53" fontId="73" numFmtId="0" xfId="0" applyAlignment="1" applyBorder="1" applyFont="1">
      <alignment horizontal="center" shrinkToFit="0" vertical="center" wrapText="0"/>
    </xf>
    <xf borderId="1" fillId="53" fontId="112" numFmtId="0" xfId="0" applyAlignment="1" applyBorder="1" applyFont="1">
      <alignment horizontal="center" shrinkToFit="0" vertical="center" wrapText="0"/>
    </xf>
    <xf borderId="1" fillId="53" fontId="112" numFmtId="0" xfId="0" applyAlignment="1" applyBorder="1" applyFont="1">
      <alignment horizontal="center" shrinkToFit="0" vertical="center" wrapText="0"/>
    </xf>
    <xf borderId="2" fillId="6" fontId="11" numFmtId="0" xfId="0" applyAlignment="1" applyBorder="1" applyFont="1">
      <alignment horizontal="center" shrinkToFit="0" vertical="center" wrapText="0"/>
    </xf>
    <xf borderId="1" fillId="6" fontId="11" numFmtId="0" xfId="0" applyAlignment="1" applyBorder="1" applyFont="1">
      <alignment shrinkToFit="0" vertical="center" wrapText="0"/>
    </xf>
    <xf borderId="1" fillId="6" fontId="112" numFmtId="0" xfId="0" applyAlignment="1" applyBorder="1" applyFont="1">
      <alignment horizontal="center" shrinkToFit="0" vertical="center" wrapText="0"/>
    </xf>
    <xf borderId="1" fillId="6" fontId="112" numFmtId="0" xfId="0" applyAlignment="1" applyBorder="1" applyFont="1">
      <alignment horizontal="center" shrinkToFit="0" vertical="center" wrapText="0"/>
    </xf>
    <xf borderId="1" fillId="6" fontId="11" numFmtId="0" xfId="0" applyAlignment="1" applyBorder="1" applyFont="1">
      <alignment horizontal="left" readingOrder="0" shrinkToFit="0" vertical="center" wrapText="0"/>
    </xf>
    <xf borderId="1" fillId="6" fontId="11" numFmtId="0" xfId="0" applyAlignment="1" applyBorder="1" applyFont="1">
      <alignment readingOrder="0" shrinkToFit="0" vertical="center" wrapText="0"/>
    </xf>
    <xf borderId="1" fillId="0" fontId="78" numFmtId="0" xfId="0" applyAlignment="1" applyBorder="1" applyFont="1">
      <alignment horizontal="center" readingOrder="0" shrinkToFit="0" vertical="center" wrapText="0"/>
    </xf>
    <xf borderId="1" fillId="0" fontId="11" numFmtId="0" xfId="0" applyAlignment="1" applyBorder="1" applyFont="1">
      <alignment horizontal="left" shrinkToFit="0" vertical="center" wrapText="0"/>
    </xf>
    <xf borderId="1" fillId="0" fontId="11" numFmtId="0" xfId="0" applyAlignment="1" applyBorder="1" applyFont="1">
      <alignment shrinkToFit="0" vertical="center" wrapText="0"/>
    </xf>
    <xf borderId="0" fillId="0" fontId="11" numFmtId="4" xfId="0" applyAlignment="1" applyFont="1" applyNumberFormat="1">
      <alignment horizontal="center" readingOrder="0" shrinkToFit="0" vertical="center" wrapText="0"/>
    </xf>
    <xf borderId="0" fillId="0" fontId="11" numFmtId="0" xfId="0" applyAlignment="1" applyFont="1">
      <alignment horizontal="left" readingOrder="0" shrinkToFit="0" vertical="center" wrapText="0"/>
    </xf>
    <xf borderId="8" fillId="29" fontId="10" numFmtId="0" xfId="0" applyAlignment="1" applyBorder="1" applyFont="1">
      <alignment horizontal="center" readingOrder="0" shrinkToFit="0" vertical="center" wrapText="0"/>
    </xf>
    <xf borderId="9" fillId="29" fontId="11" numFmtId="0" xfId="0" applyAlignment="1" applyBorder="1" applyFont="1">
      <alignment shrinkToFit="0" vertical="center" wrapText="0"/>
    </xf>
    <xf borderId="9" fillId="29" fontId="11" numFmtId="0" xfId="0" applyAlignment="1" applyBorder="1" applyFont="1">
      <alignment horizontal="center" shrinkToFit="0" vertical="center" wrapText="0"/>
    </xf>
    <xf borderId="9" fillId="29" fontId="1" numFmtId="0" xfId="0" applyAlignment="1" applyBorder="1" applyFont="1">
      <alignment horizontal="center" shrinkToFit="0" vertical="center" wrapText="0"/>
    </xf>
    <xf borderId="9" fillId="29" fontId="80" numFmtId="0" xfId="0" applyAlignment="1" applyBorder="1" applyFont="1">
      <alignment horizontal="center" readingOrder="0" shrinkToFit="0" vertical="bottom" wrapText="0"/>
    </xf>
    <xf borderId="9" fillId="29" fontId="105" numFmtId="0" xfId="0" applyAlignment="1" applyBorder="1" applyFont="1">
      <alignment horizontal="left" readingOrder="0" shrinkToFit="0" vertical="bottom" wrapText="0"/>
    </xf>
    <xf borderId="9" fillId="29" fontId="11" numFmtId="0" xfId="0" applyAlignment="1" applyBorder="1" applyFont="1">
      <alignment horizontal="left" shrinkToFit="0" vertical="center" wrapText="0"/>
    </xf>
    <xf borderId="9" fillId="29" fontId="14" numFmtId="0" xfId="0" applyAlignment="1" applyBorder="1" applyFont="1">
      <alignment horizontal="center" readingOrder="0" shrinkToFit="0" vertical="center" wrapText="0"/>
    </xf>
    <xf borderId="9" fillId="29" fontId="16" numFmtId="0" xfId="0" applyAlignment="1" applyBorder="1" applyFont="1">
      <alignment horizontal="left" readingOrder="0" shrinkToFit="0" vertical="bottom" wrapText="0"/>
    </xf>
    <xf borderId="9" fillId="29" fontId="16" numFmtId="0" xfId="0" applyAlignment="1" applyBorder="1" applyFont="1">
      <alignment readingOrder="0" shrinkToFit="0" vertical="bottom" wrapText="0"/>
    </xf>
    <xf borderId="9" fillId="29" fontId="11" numFmtId="4" xfId="0" applyAlignment="1" applyBorder="1" applyFont="1" applyNumberFormat="1">
      <alignment horizontal="center" shrinkToFit="0" vertical="center" wrapText="0"/>
    </xf>
    <xf borderId="10" fillId="29" fontId="11" numFmtId="0" xfId="0" applyAlignment="1" applyBorder="1" applyFont="1">
      <alignment readingOrder="0" shrinkToFit="0" vertical="center" wrapText="0"/>
    </xf>
    <xf borderId="2" fillId="53" fontId="11" numFmtId="0" xfId="0" applyAlignment="1" applyBorder="1" applyFont="1">
      <alignment readingOrder="0" shrinkToFit="0" vertical="center" wrapText="0"/>
    </xf>
    <xf borderId="2" fillId="53" fontId="11" numFmtId="0" xfId="0" applyAlignment="1" applyBorder="1" applyFont="1">
      <alignment horizontal="center" shrinkToFit="0" vertical="center" wrapText="0"/>
    </xf>
    <xf borderId="2" fillId="53" fontId="1" numFmtId="0" xfId="0" applyAlignment="1" applyBorder="1" applyFont="1">
      <alignment horizontal="center" shrinkToFit="0" vertical="bottom" wrapText="0"/>
    </xf>
    <xf borderId="2" fillId="53" fontId="80" numFmtId="0" xfId="0" applyAlignment="1" applyBorder="1" applyFont="1">
      <alignment horizontal="center" shrinkToFit="0" vertical="bottom" wrapText="0"/>
    </xf>
    <xf borderId="2" fillId="53" fontId="105" numFmtId="0" xfId="0" applyAlignment="1" applyBorder="1" applyFont="1">
      <alignment horizontal="left" shrinkToFit="0" vertical="bottom" wrapText="0"/>
    </xf>
    <xf borderId="2" fillId="53" fontId="11" numFmtId="0" xfId="0" applyAlignment="1" applyBorder="1" applyFont="1">
      <alignment horizontal="left" shrinkToFit="0" vertical="center" wrapText="0"/>
    </xf>
    <xf borderId="2" fillId="53" fontId="16" numFmtId="0" xfId="0" applyAlignment="1" applyBorder="1" applyFont="1">
      <alignment horizontal="left" readingOrder="0" shrinkToFit="0" vertical="center" wrapText="0"/>
    </xf>
    <xf borderId="2" fillId="53" fontId="11" numFmtId="4" xfId="0" applyAlignment="1" applyBorder="1" applyFont="1" applyNumberFormat="1">
      <alignment horizontal="center" shrinkToFit="0" vertical="center" wrapText="0"/>
    </xf>
    <xf borderId="2" fillId="53" fontId="11" numFmtId="0" xfId="0" applyAlignment="1" applyBorder="1" applyFont="1">
      <alignment readingOrder="0" shrinkToFit="0" vertical="center" wrapText="0"/>
    </xf>
    <xf borderId="1" fillId="53" fontId="11" numFmtId="172" xfId="0" applyAlignment="1" applyBorder="1" applyFont="1" applyNumberFormat="1">
      <alignment horizontal="center" readingOrder="0" shrinkToFit="0" vertical="center" wrapText="0"/>
    </xf>
    <xf borderId="1" fillId="53" fontId="105" numFmtId="0" xfId="0" applyAlignment="1" applyBorder="1" applyFont="1">
      <alignment horizontal="left" readingOrder="0" shrinkToFit="0" vertical="bottom" wrapText="0"/>
    </xf>
    <xf borderId="1" fillId="53" fontId="11" numFmtId="0" xfId="0" applyAlignment="1" applyBorder="1" applyFont="1">
      <alignment horizontal="left" shrinkToFit="0" vertical="center" wrapText="0"/>
    </xf>
    <xf borderId="1" fillId="53" fontId="11" numFmtId="4" xfId="0" applyAlignment="1" applyBorder="1" applyFont="1" applyNumberFormat="1">
      <alignment horizontal="center" shrinkToFit="0" vertical="center" wrapText="0"/>
    </xf>
    <xf borderId="1" fillId="53" fontId="11" numFmtId="0" xfId="0" applyAlignment="1" applyBorder="1" applyFont="1">
      <alignment readingOrder="0" shrinkToFit="0" vertical="center" wrapText="0"/>
    </xf>
    <xf borderId="1" fillId="6" fontId="105" numFmtId="0" xfId="0" applyAlignment="1" applyBorder="1" applyFont="1">
      <alignment horizontal="left" readingOrder="0" shrinkToFit="0" vertical="bottom" wrapText="0"/>
    </xf>
    <xf borderId="1" fillId="0" fontId="11" numFmtId="4" xfId="0" applyAlignment="1" applyBorder="1" applyFont="1" applyNumberFormat="1">
      <alignment horizontal="center" shrinkToFit="0" vertical="center" wrapText="0"/>
    </xf>
    <xf borderId="1" fillId="0" fontId="11" numFmtId="0" xfId="0" applyAlignment="1" applyBorder="1" applyFont="1">
      <alignment readingOrder="0" shrinkToFit="0" vertical="center" wrapText="0"/>
    </xf>
    <xf borderId="1" fillId="53" fontId="105" numFmtId="0" xfId="0" applyAlignment="1" applyBorder="1" applyFont="1">
      <alignment horizontal="left" shrinkToFit="0" vertical="bottom" wrapText="0"/>
    </xf>
    <xf borderId="10" fillId="0" fontId="11" numFmtId="0" xfId="0" applyAlignment="1" applyBorder="1" applyFont="1">
      <alignment shrinkToFit="0" vertical="center" wrapText="0"/>
    </xf>
    <xf borderId="1" fillId="6" fontId="105" numFmtId="0" xfId="0" applyAlignment="1" applyBorder="1" applyFont="1">
      <alignment horizontal="left" readingOrder="0" shrinkToFit="0" vertical="bottom" wrapText="0"/>
    </xf>
    <xf borderId="1" fillId="6" fontId="11" numFmtId="0" xfId="0" applyAlignment="1" applyBorder="1" applyFont="1">
      <alignment horizontal="left" shrinkToFit="0" vertical="center" wrapText="0"/>
    </xf>
    <xf borderId="1" fillId="6" fontId="11" numFmtId="4" xfId="0" applyAlignment="1" applyBorder="1" applyFont="1" applyNumberFormat="1">
      <alignment horizontal="center" shrinkToFit="0" vertical="center" wrapText="0"/>
    </xf>
    <xf borderId="2" fillId="0" fontId="11" numFmtId="172" xfId="0" applyAlignment="1" applyBorder="1" applyFont="1" applyNumberFormat="1">
      <alignment horizontal="center" readingOrder="0" shrinkToFit="0" vertical="center" wrapText="0"/>
    </xf>
    <xf borderId="2" fillId="53" fontId="11" numFmtId="172" xfId="0" applyAlignment="1" applyBorder="1" applyFont="1" applyNumberFormat="1">
      <alignment horizontal="center" readingOrder="0" shrinkToFit="0" vertical="center" wrapText="0"/>
    </xf>
    <xf borderId="1" fillId="0" fontId="105" numFmtId="0" xfId="0" applyAlignment="1" applyBorder="1" applyFont="1">
      <alignment horizontal="left" shrinkToFit="0" vertical="bottom" wrapText="0"/>
    </xf>
    <xf borderId="1" fillId="53" fontId="105" numFmtId="0" xfId="0" applyAlignment="1" applyBorder="1" applyFont="1">
      <alignment horizontal="left" shrinkToFit="0" vertical="center" wrapText="0"/>
    </xf>
    <xf borderId="1" fillId="53" fontId="16" numFmtId="0" xfId="0" applyAlignment="1" applyBorder="1" applyFont="1">
      <alignment horizontal="left" shrinkToFit="0" vertical="center" wrapText="0"/>
    </xf>
    <xf borderId="1" fillId="53" fontId="73" numFmtId="0" xfId="0" applyAlignment="1" applyBorder="1" applyFont="1">
      <alignment horizontal="left" shrinkToFit="0" vertical="center" wrapText="0"/>
    </xf>
    <xf borderId="1" fillId="53" fontId="16" numFmtId="4" xfId="0" applyAlignment="1" applyBorder="1" applyFont="1" applyNumberFormat="1">
      <alignment shrinkToFit="0" vertical="center" wrapText="0"/>
    </xf>
    <xf borderId="1" fillId="53" fontId="115" numFmtId="0" xfId="0" applyAlignment="1" applyBorder="1" applyFont="1">
      <alignment horizontal="left" shrinkToFit="0" vertical="bottom" wrapText="0"/>
    </xf>
    <xf borderId="8" fillId="6" fontId="11" numFmtId="0" xfId="0" applyAlignment="1" applyBorder="1" applyFont="1">
      <alignment horizontal="center" readingOrder="0" vertical="center"/>
    </xf>
    <xf borderId="1" fillId="53" fontId="73" numFmtId="0" xfId="0" applyAlignment="1" applyBorder="1" applyFont="1">
      <alignment horizontal="left" readingOrder="0" shrinkToFit="0" vertical="center" wrapText="0"/>
    </xf>
    <xf borderId="1" fillId="53" fontId="114" numFmtId="0" xfId="0" applyAlignment="1" applyBorder="1" applyFont="1">
      <alignment readingOrder="0" shrinkToFit="0" vertical="center" wrapText="0"/>
    </xf>
    <xf borderId="6" fillId="6" fontId="11" numFmtId="172" xfId="0" applyAlignment="1" applyBorder="1" applyFont="1" applyNumberFormat="1">
      <alignment horizontal="center" readingOrder="0" shrinkToFit="0" vertical="center" wrapText="0"/>
    </xf>
    <xf borderId="10" fillId="6" fontId="11" numFmtId="0" xfId="0" applyAlignment="1" applyBorder="1" applyFont="1">
      <alignment shrinkToFit="0" vertical="center" wrapText="0"/>
    </xf>
    <xf borderId="1" fillId="6" fontId="112" numFmtId="0" xfId="0" applyAlignment="1" applyBorder="1" applyFont="1">
      <alignment horizontal="center" shrinkToFit="0" vertical="bottom" wrapText="0"/>
    </xf>
    <xf borderId="1" fillId="6" fontId="80" numFmtId="0" xfId="0" applyAlignment="1" applyBorder="1" applyFont="1">
      <alignment horizontal="center" shrinkToFit="0" vertical="center" wrapText="0"/>
    </xf>
    <xf borderId="1" fillId="6" fontId="105" numFmtId="0" xfId="0" applyAlignment="1" applyBorder="1" applyFont="1">
      <alignment horizontal="left" readingOrder="0" shrinkToFit="0" vertical="center" wrapText="0"/>
    </xf>
    <xf borderId="1" fillId="6" fontId="16" numFmtId="0" xfId="0" applyAlignment="1" applyBorder="1" applyFont="1">
      <alignment horizontal="left" readingOrder="0" shrinkToFit="0" vertical="center" wrapText="0"/>
    </xf>
    <xf borderId="15" fillId="6" fontId="1" numFmtId="0" xfId="0" applyAlignment="1" applyBorder="1" applyFont="1">
      <alignment horizontal="center" shrinkToFit="0" vertical="center" wrapText="0"/>
    </xf>
    <xf borderId="1" fillId="6" fontId="73" numFmtId="0" xfId="0" applyAlignment="1" applyBorder="1" applyFont="1">
      <alignment horizontal="left" shrinkToFit="0" vertical="center" wrapText="0"/>
    </xf>
    <xf borderId="1" fillId="6" fontId="114" numFmtId="0" xfId="0" applyAlignment="1" applyBorder="1" applyFont="1">
      <alignment shrinkToFit="0" vertical="center" wrapText="0"/>
    </xf>
    <xf borderId="1" fillId="6" fontId="16" numFmtId="4" xfId="0" applyAlignment="1" applyBorder="1" applyFont="1" applyNumberFormat="1">
      <alignment shrinkToFit="0" vertical="center" wrapText="0"/>
    </xf>
    <xf borderId="1" fillId="6" fontId="11" numFmtId="9" xfId="0" applyAlignment="1" applyBorder="1" applyFont="1" applyNumberFormat="1">
      <alignment readingOrder="0" shrinkToFit="0" vertical="center" wrapText="0"/>
    </xf>
    <xf borderId="12" fillId="6" fontId="11" numFmtId="172" xfId="0" applyAlignment="1" applyBorder="1" applyFont="1" applyNumberFormat="1">
      <alignment horizontal="center" readingOrder="0" shrinkToFit="0" vertical="center" wrapText="0"/>
    </xf>
    <xf borderId="1" fillId="6" fontId="116" numFmtId="0" xfId="0" applyAlignment="1" applyBorder="1" applyFont="1">
      <alignment horizontal="left" readingOrder="0" shrinkToFit="0" vertical="center" wrapText="0"/>
    </xf>
    <xf borderId="1" fillId="6" fontId="16" numFmtId="4" xfId="0" applyAlignment="1" applyBorder="1" applyFont="1" applyNumberFormat="1">
      <alignment readingOrder="0" shrinkToFit="0" vertical="center" wrapText="0"/>
    </xf>
    <xf borderId="1" fillId="14" fontId="112" numFmtId="0" xfId="0" applyAlignment="1" applyBorder="1" applyFont="1">
      <alignment horizontal="center" shrinkToFit="0" vertical="center" wrapText="0"/>
    </xf>
    <xf borderId="1" fillId="6" fontId="73" numFmtId="0" xfId="0" applyAlignment="1" applyBorder="1" applyFont="1">
      <alignment horizontal="left" readingOrder="0" shrinkToFit="0" vertical="center" wrapText="0"/>
    </xf>
    <xf borderId="2" fillId="6" fontId="11" numFmtId="172" xfId="0" applyAlignment="1" applyBorder="1" applyFont="1" applyNumberFormat="1">
      <alignment horizontal="center" readingOrder="0" shrinkToFit="0" vertical="center" wrapText="0"/>
    </xf>
    <xf borderId="6" fillId="53" fontId="19" numFmtId="0" xfId="0" applyAlignment="1" applyBorder="1" applyFont="1">
      <alignment shrinkToFit="0" vertical="center" wrapText="0"/>
    </xf>
    <xf borderId="1" fillId="53" fontId="16" numFmtId="0" xfId="0" applyAlignment="1" applyBorder="1" applyFont="1">
      <alignment horizontal="center" readingOrder="0" shrinkToFit="0" vertical="bottom" wrapText="0"/>
    </xf>
    <xf borderId="1" fillId="53" fontId="11" numFmtId="9" xfId="0" applyAlignment="1" applyBorder="1" applyFont="1" applyNumberFormat="1">
      <alignment readingOrder="0" shrinkToFit="0" vertical="center" wrapText="0"/>
    </xf>
    <xf borderId="10" fillId="53" fontId="11" numFmtId="0" xfId="0" applyAlignment="1" applyBorder="1" applyFont="1">
      <alignment readingOrder="0" shrinkToFit="0" vertical="center" wrapText="0"/>
    </xf>
    <xf borderId="1" fillId="53" fontId="16" numFmtId="0" xfId="0" applyAlignment="1" applyBorder="1" applyFont="1">
      <alignment horizontal="center" shrinkToFit="0" vertical="bottom" wrapText="0"/>
    </xf>
    <xf borderId="1" fillId="53" fontId="83" numFmtId="0" xfId="0" applyAlignment="1" applyBorder="1" applyFont="1">
      <alignment horizontal="left" readingOrder="0" shrinkToFit="0" vertical="bottom" wrapText="0"/>
    </xf>
    <xf borderId="1" fillId="53" fontId="83" numFmtId="0" xfId="0" applyAlignment="1" applyBorder="1" applyFont="1">
      <alignment shrinkToFit="0" vertical="bottom" wrapText="0"/>
    </xf>
    <xf borderId="1" fillId="53" fontId="117" numFmtId="0" xfId="0" applyAlignment="1" applyBorder="1" applyFont="1">
      <alignment horizontal="left" readingOrder="0" shrinkToFit="0" vertical="center" wrapText="0"/>
    </xf>
    <xf borderId="1" fillId="53" fontId="16" numFmtId="0" xfId="0" applyAlignment="1" applyBorder="1" applyFont="1">
      <alignment readingOrder="0" shrinkToFit="0" vertical="center" wrapText="0"/>
    </xf>
    <xf borderId="12" fillId="53" fontId="11" numFmtId="0" xfId="0" applyAlignment="1" applyBorder="1" applyFont="1">
      <alignment horizontal="center" shrinkToFit="0" vertical="center" wrapText="0"/>
    </xf>
    <xf borderId="1" fillId="53" fontId="118" numFmtId="0" xfId="0" applyAlignment="1" applyBorder="1" applyFont="1">
      <alignment horizontal="left" readingOrder="0" shrinkToFit="0" vertical="center" wrapText="0"/>
    </xf>
    <xf borderId="1" fillId="0" fontId="119" numFmtId="0" xfId="0" applyAlignment="1" applyBorder="1" applyFont="1">
      <alignment horizontal="left" readingOrder="0" shrinkToFit="0" vertical="center" wrapText="0"/>
    </xf>
    <xf borderId="1" fillId="0" fontId="11" numFmtId="0" xfId="0" applyAlignment="1" applyBorder="1" applyFont="1">
      <alignment horizontal="left" readingOrder="0" shrinkToFit="0" vertical="center" wrapText="0"/>
    </xf>
    <xf borderId="12" fillId="30" fontId="11" numFmtId="172" xfId="0" applyAlignment="1" applyBorder="1" applyFont="1" applyNumberFormat="1">
      <alignment horizontal="center" readingOrder="0" shrinkToFit="0" vertical="center" wrapText="0"/>
    </xf>
    <xf borderId="1" fillId="53" fontId="78" numFmtId="0" xfId="0" applyAlignment="1" applyBorder="1" applyFont="1">
      <alignment horizontal="center" readingOrder="0" shrinkToFit="0" vertical="center" wrapText="0"/>
    </xf>
    <xf borderId="1" fillId="53" fontId="119" numFmtId="0" xfId="0" applyAlignment="1" applyBorder="1" applyFont="1">
      <alignment horizontal="left" readingOrder="0" shrinkToFit="0" vertical="center" wrapText="0"/>
    </xf>
    <xf borderId="1" fillId="53" fontId="11" numFmtId="0" xfId="0" applyAlignment="1" applyBorder="1" applyFont="1">
      <alignment horizontal="left" readingOrder="0" shrinkToFit="0" vertical="center" wrapText="0"/>
    </xf>
    <xf borderId="1" fillId="53" fontId="11" numFmtId="0" xfId="0" applyAlignment="1" applyBorder="1" applyFont="1">
      <alignment shrinkToFit="0" vertical="center" wrapText="0"/>
    </xf>
    <xf borderId="1" fillId="0" fontId="11" numFmtId="0" xfId="0" applyAlignment="1" applyBorder="1" applyFont="1">
      <alignment readingOrder="0" shrinkToFit="0" vertical="center" wrapText="0"/>
    </xf>
    <xf borderId="1" fillId="0" fontId="11" numFmtId="9" xfId="0" applyAlignment="1" applyBorder="1" applyFont="1" applyNumberFormat="1">
      <alignment readingOrder="0" shrinkToFit="0" vertical="center" wrapText="0"/>
    </xf>
    <xf borderId="10" fillId="0" fontId="11" numFmtId="0" xfId="0" applyAlignment="1" applyBorder="1" applyFont="1">
      <alignment readingOrder="0" shrinkToFit="0" vertical="center" wrapText="0"/>
    </xf>
    <xf borderId="10" fillId="53" fontId="1" numFmtId="0" xfId="0" applyAlignment="1" applyBorder="1" applyFont="1">
      <alignment shrinkToFit="0" vertical="center" wrapText="0"/>
    </xf>
    <xf borderId="1" fillId="53" fontId="112" numFmtId="0" xfId="0" applyAlignment="1" applyBorder="1" applyFont="1">
      <alignment horizontal="center" shrinkToFit="0" vertical="bottom" wrapText="0"/>
    </xf>
    <xf borderId="1" fillId="53" fontId="120" numFmtId="0" xfId="0" applyAlignment="1" applyBorder="1" applyFont="1">
      <alignment shrinkToFit="0" vertical="bottom" wrapText="0"/>
    </xf>
    <xf borderId="1" fillId="53" fontId="120" numFmtId="0" xfId="0" applyAlignment="1" applyBorder="1" applyFont="1">
      <alignment shrinkToFit="0" vertical="bottom" wrapText="0"/>
    </xf>
    <xf borderId="15" fillId="53" fontId="16" numFmtId="0" xfId="0" applyAlignment="1" applyBorder="1" applyFont="1">
      <alignment shrinkToFit="0" vertical="center" wrapText="0"/>
    </xf>
    <xf borderId="1" fillId="53" fontId="108" numFmtId="0" xfId="0" applyAlignment="1" applyBorder="1" applyFont="1">
      <alignment horizontal="left" readingOrder="0" shrinkToFit="0" vertical="center" wrapText="0"/>
    </xf>
    <xf borderId="1" fillId="53" fontId="16" numFmtId="9" xfId="0" applyAlignment="1" applyBorder="1" applyFont="1" applyNumberFormat="1">
      <alignment readingOrder="0" shrinkToFit="0" vertical="center" wrapText="0"/>
    </xf>
    <xf borderId="1" fillId="53" fontId="121" numFmtId="0" xfId="0" applyAlignment="1" applyBorder="1" applyFont="1">
      <alignment horizontal="left" readingOrder="0" shrinkToFit="0" vertical="center" wrapText="0"/>
    </xf>
    <xf borderId="12" fillId="6" fontId="11" numFmtId="0" xfId="0" applyAlignment="1" applyBorder="1" applyFont="1">
      <alignment horizontal="center" shrinkToFit="0" vertical="center" wrapText="0"/>
    </xf>
    <xf borderId="10" fillId="6" fontId="1" numFmtId="0" xfId="0" applyAlignment="1" applyBorder="1" applyFont="1">
      <alignment shrinkToFit="0" vertical="center" wrapText="0"/>
    </xf>
    <xf borderId="1" fillId="6" fontId="16" numFmtId="0" xfId="0" applyAlignment="1" applyBorder="1" applyFont="1">
      <alignment shrinkToFit="0" vertical="center" wrapText="0"/>
    </xf>
    <xf borderId="1" fillId="6" fontId="112" numFmtId="0" xfId="0" applyAlignment="1" applyBorder="1" applyFont="1">
      <alignment horizontal="center" shrinkToFit="0" vertical="bottom" wrapText="0"/>
    </xf>
    <xf borderId="1" fillId="6" fontId="120" numFmtId="0" xfId="0" applyAlignment="1" applyBorder="1" applyFont="1">
      <alignment shrinkToFit="0" vertical="bottom" wrapText="0"/>
    </xf>
    <xf borderId="1" fillId="6" fontId="120" numFmtId="0" xfId="0" applyAlignment="1" applyBorder="1" applyFont="1">
      <alignment shrinkToFit="0" vertical="bottom" wrapText="0"/>
    </xf>
    <xf borderId="2" fillId="6" fontId="16" numFmtId="0" xfId="0" applyAlignment="1" applyBorder="1" applyFont="1">
      <alignment shrinkToFit="0" vertical="center" wrapText="0"/>
    </xf>
    <xf borderId="1" fillId="6" fontId="121" numFmtId="0" xfId="0" applyAlignment="1" applyBorder="1" applyFont="1">
      <alignment horizontal="left" readingOrder="0" shrinkToFit="0" vertical="center" wrapText="0"/>
    </xf>
    <xf borderId="1" fillId="6" fontId="16" numFmtId="0" xfId="0" applyAlignment="1" applyBorder="1" applyFont="1">
      <alignment readingOrder="0" shrinkToFit="0" vertical="center" wrapText="0"/>
    </xf>
    <xf borderId="1" fillId="0" fontId="11" numFmtId="0" xfId="0" applyAlignment="1" applyBorder="1" applyFont="1">
      <alignment horizontal="center" readingOrder="0" shrinkToFit="0" vertical="center" wrapText="0"/>
    </xf>
    <xf borderId="2" fillId="0" fontId="14" numFmtId="0" xfId="0" applyAlignment="1" applyBorder="1" applyFont="1">
      <alignment horizontal="center" readingOrder="0" shrinkToFit="0" vertical="center" wrapText="0"/>
    </xf>
    <xf borderId="2" fillId="0" fontId="11" numFmtId="0" xfId="0" applyAlignment="1" applyBorder="1" applyFont="1">
      <alignment horizontal="center" readingOrder="0" shrinkToFit="0" vertical="center" wrapText="0"/>
    </xf>
    <xf borderId="1" fillId="53" fontId="11" numFmtId="0" xfId="0" applyAlignment="1" applyBorder="1" applyFont="1">
      <alignment horizontal="center" readingOrder="0" shrinkToFit="0" vertical="center" wrapText="0"/>
    </xf>
    <xf borderId="1" fillId="0" fontId="11" numFmtId="172" xfId="0" applyAlignment="1" applyBorder="1" applyFont="1" applyNumberFormat="1">
      <alignment horizontal="center" readingOrder="0" shrinkToFit="0" vertical="center" wrapText="0"/>
    </xf>
    <xf borderId="1" fillId="0" fontId="112" numFmtId="0" xfId="0" applyAlignment="1" applyBorder="1" applyFont="1">
      <alignment horizontal="center" shrinkToFit="0" vertical="center" wrapText="0"/>
    </xf>
    <xf borderId="1" fillId="0" fontId="19" numFmtId="0" xfId="0" applyAlignment="1" applyBorder="1" applyFont="1">
      <alignment horizontal="center" readingOrder="0" shrinkToFit="0" vertical="center" wrapText="0"/>
    </xf>
    <xf borderId="1" fillId="0" fontId="14" numFmtId="0" xfId="0" applyAlignment="1" applyBorder="1" applyFont="1">
      <alignment horizontal="center" readingOrder="0" shrinkToFit="0" vertical="center" wrapText="0"/>
    </xf>
    <xf borderId="1" fillId="0" fontId="19" numFmtId="0" xfId="0" applyAlignment="1" applyBorder="1" applyFont="1">
      <alignment horizontal="left" readingOrder="0" shrinkToFit="0" vertical="center" wrapText="0"/>
    </xf>
    <xf borderId="6" fillId="30" fontId="11" numFmtId="172" xfId="0" applyAlignment="1" applyBorder="1" applyFont="1" applyNumberFormat="1">
      <alignment horizontal="center" readingOrder="0" shrinkToFit="0" vertical="center" wrapText="0"/>
    </xf>
    <xf borderId="1" fillId="53" fontId="19" numFmtId="0" xfId="0" applyAlignment="1" applyBorder="1" applyFont="1">
      <alignment horizontal="center" readingOrder="0" shrinkToFit="0" vertical="center" wrapText="0"/>
    </xf>
    <xf borderId="1" fillId="53" fontId="14" numFmtId="0" xfId="0" applyAlignment="1" applyBorder="1" applyFont="1">
      <alignment horizontal="center" readingOrder="0" shrinkToFit="0" vertical="center" wrapText="0"/>
    </xf>
    <xf borderId="1" fillId="53" fontId="19" numFmtId="0" xfId="0" applyAlignment="1" applyBorder="1" applyFont="1">
      <alignment horizontal="left" readingOrder="0" shrinkToFit="0" vertical="center" wrapText="0"/>
    </xf>
    <xf borderId="12" fillId="0" fontId="11" numFmtId="172" xfId="0" applyAlignment="1" applyBorder="1" applyFont="1" applyNumberFormat="1">
      <alignment horizontal="center" readingOrder="0" shrinkToFit="0" vertical="center" wrapText="0"/>
    </xf>
    <xf borderId="1" fillId="0" fontId="112" numFmtId="0" xfId="0" applyAlignment="1" applyBorder="1" applyFont="1">
      <alignment horizontal="center" shrinkToFit="0" vertical="bottom" wrapText="0"/>
    </xf>
    <xf borderId="1" fillId="53" fontId="16" numFmtId="0" xfId="0" applyAlignment="1" applyBorder="1" applyFont="1">
      <alignment shrinkToFit="0" vertical="center" wrapText="0"/>
    </xf>
    <xf borderId="1" fillId="53" fontId="16" numFmtId="0" xfId="0" applyAlignment="1" applyBorder="1" applyFont="1">
      <alignment shrinkToFit="0" vertical="center" wrapText="0"/>
    </xf>
    <xf borderId="1" fillId="53" fontId="73" numFmtId="0" xfId="0" applyAlignment="1" applyBorder="1" applyFont="1">
      <alignment horizontal="left" shrinkToFit="0" vertical="center" wrapText="0"/>
    </xf>
    <xf borderId="0" fillId="30" fontId="11" numFmtId="165" xfId="0" applyAlignment="1" applyFont="1" applyNumberFormat="1">
      <alignment horizontal="center" readingOrder="0" vertical="center"/>
    </xf>
    <xf borderId="10" fillId="30" fontId="11" numFmtId="0" xfId="0" applyAlignment="1" applyBorder="1" applyFont="1">
      <alignment shrinkToFit="0" vertical="center" wrapText="0"/>
    </xf>
    <xf borderId="1" fillId="30" fontId="11" numFmtId="0" xfId="0" applyAlignment="1" applyBorder="1" applyFont="1">
      <alignment horizontal="center" shrinkToFit="0" vertical="center" wrapText="0"/>
    </xf>
    <xf borderId="1" fillId="30" fontId="11" numFmtId="0" xfId="0" applyAlignment="1" applyBorder="1" applyFont="1">
      <alignment horizontal="center" readingOrder="0" shrinkToFit="0" vertical="center" wrapText="0"/>
    </xf>
    <xf borderId="1" fillId="30" fontId="78" numFmtId="0" xfId="0" applyAlignment="1" applyBorder="1" applyFont="1">
      <alignment horizontal="center" readingOrder="0" shrinkToFit="0" vertical="center" wrapText="0"/>
    </xf>
    <xf borderId="1" fillId="30" fontId="119" numFmtId="0" xfId="0" applyAlignment="1" applyBorder="1" applyFont="1">
      <alignment horizontal="left" readingOrder="0" shrinkToFit="0" vertical="center" wrapText="0"/>
    </xf>
    <xf borderId="1" fillId="30" fontId="11" numFmtId="0" xfId="0" applyAlignment="1" applyBorder="1" applyFont="1">
      <alignment horizontal="left" shrinkToFit="0" vertical="center" wrapText="0"/>
    </xf>
    <xf borderId="1" fillId="30" fontId="14" numFmtId="0" xfId="0" applyAlignment="1" applyBorder="1" applyFont="1">
      <alignment horizontal="center" readingOrder="0" shrinkToFit="0" vertical="center" wrapText="0"/>
    </xf>
    <xf borderId="1" fillId="30" fontId="11" numFmtId="0" xfId="0" applyAlignment="1" applyBorder="1" applyFont="1">
      <alignment horizontal="left" readingOrder="0" shrinkToFit="0" vertical="center" wrapText="0"/>
    </xf>
    <xf borderId="1" fillId="30" fontId="11" numFmtId="0" xfId="0" applyAlignment="1" applyBorder="1" applyFont="1">
      <alignment shrinkToFit="0" vertical="center" wrapText="0"/>
    </xf>
    <xf borderId="1" fillId="30" fontId="11" numFmtId="4" xfId="0" applyAlignment="1" applyBorder="1" applyFont="1" applyNumberFormat="1">
      <alignment horizontal="center" shrinkToFit="0" vertical="center" wrapText="0"/>
    </xf>
    <xf borderId="1" fillId="30" fontId="11" numFmtId="0" xfId="0" applyAlignment="1" applyBorder="1" applyFont="1">
      <alignment readingOrder="0" shrinkToFit="0" vertical="center" wrapText="0"/>
    </xf>
    <xf borderId="0" fillId="19" fontId="11" numFmtId="165" xfId="0" applyAlignment="1" applyFont="1" applyNumberFormat="1">
      <alignment horizontal="center" readingOrder="0" vertical="center"/>
    </xf>
    <xf borderId="1" fillId="0" fontId="73" numFmtId="0" xfId="0" applyAlignment="1" applyBorder="1" applyFont="1">
      <alignment horizontal="left" shrinkToFit="0" vertical="center" wrapText="0"/>
    </xf>
    <xf borderId="7" fillId="53" fontId="11" numFmtId="0" xfId="0" applyAlignment="1" applyBorder="1" applyFont="1">
      <alignment shrinkToFit="0" vertical="center" wrapText="0"/>
    </xf>
    <xf borderId="6" fillId="53" fontId="11" numFmtId="0" xfId="0" applyAlignment="1" applyBorder="1" applyFont="1">
      <alignment horizontal="center" shrinkToFit="0" vertical="center" wrapText="0"/>
    </xf>
    <xf borderId="6" fillId="53" fontId="78" numFmtId="0" xfId="0" applyAlignment="1" applyBorder="1" applyFont="1">
      <alignment horizontal="center" readingOrder="0" shrinkToFit="0" vertical="center" wrapText="0"/>
    </xf>
    <xf borderId="6" fillId="53" fontId="119" numFmtId="0" xfId="0" applyAlignment="1" applyBorder="1" applyFont="1">
      <alignment horizontal="left" readingOrder="0" shrinkToFit="0" vertical="center" wrapText="0"/>
    </xf>
    <xf borderId="6" fillId="53" fontId="11" numFmtId="0" xfId="0" applyAlignment="1" applyBorder="1" applyFont="1">
      <alignment horizontal="left" shrinkToFit="0" vertical="center" wrapText="0"/>
    </xf>
    <xf borderId="6" fillId="53" fontId="14" numFmtId="0" xfId="0" applyAlignment="1" applyBorder="1" applyFont="1">
      <alignment horizontal="center" readingOrder="0" shrinkToFit="0" vertical="center" wrapText="0"/>
    </xf>
    <xf borderId="6" fillId="53" fontId="11" numFmtId="0" xfId="0" applyAlignment="1" applyBorder="1" applyFont="1">
      <alignment shrinkToFit="0" vertical="center" wrapText="0"/>
    </xf>
    <xf borderId="6" fillId="53" fontId="11" numFmtId="4" xfId="0" applyAlignment="1" applyBorder="1" applyFont="1" applyNumberFormat="1">
      <alignment horizontal="center" shrinkToFit="0" vertical="center" wrapText="0"/>
    </xf>
    <xf borderId="6" fillId="53" fontId="11" numFmtId="0" xfId="0" applyAlignment="1" applyBorder="1" applyFont="1">
      <alignment readingOrder="0" shrinkToFit="0" vertical="center" wrapText="0"/>
    </xf>
    <xf borderId="8" fillId="30" fontId="11" numFmtId="172" xfId="0" applyAlignment="1" applyBorder="1" applyFont="1" applyNumberFormat="1">
      <alignment horizontal="center" readingOrder="0" shrinkToFit="0" vertical="center" wrapText="0"/>
    </xf>
    <xf borderId="9" fillId="30" fontId="11" numFmtId="0" xfId="0" applyAlignment="1" applyBorder="1" applyFont="1">
      <alignment shrinkToFit="0" vertical="center" wrapText="0"/>
    </xf>
    <xf borderId="9" fillId="30" fontId="11" numFmtId="0" xfId="0" applyAlignment="1" applyBorder="1" applyFont="1">
      <alignment horizontal="center" shrinkToFit="0" vertical="center" wrapText="0"/>
    </xf>
    <xf borderId="9" fillId="30" fontId="11" numFmtId="0" xfId="0" applyAlignment="1" applyBorder="1" applyFont="1">
      <alignment horizontal="center" readingOrder="0" shrinkToFit="0" vertical="center" wrapText="0"/>
    </xf>
    <xf borderId="9" fillId="30" fontId="78" numFmtId="0" xfId="0" applyAlignment="1" applyBorder="1" applyFont="1">
      <alignment horizontal="center" readingOrder="0" shrinkToFit="0" vertical="center" wrapText="0"/>
    </xf>
    <xf borderId="9" fillId="30" fontId="119" numFmtId="0" xfId="0" applyAlignment="1" applyBorder="1" applyFont="1">
      <alignment horizontal="left" readingOrder="0" shrinkToFit="0" vertical="center" wrapText="0"/>
    </xf>
    <xf borderId="9" fillId="30" fontId="11" numFmtId="0" xfId="0" applyAlignment="1" applyBorder="1" applyFont="1">
      <alignment horizontal="left" shrinkToFit="0" vertical="center" wrapText="0"/>
    </xf>
    <xf borderId="9" fillId="30" fontId="14" numFmtId="0" xfId="0" applyAlignment="1" applyBorder="1" applyFont="1">
      <alignment horizontal="center" readingOrder="0" shrinkToFit="0" vertical="center" wrapText="0"/>
    </xf>
    <xf borderId="9" fillId="30" fontId="73" numFmtId="0" xfId="0" applyAlignment="1" applyBorder="1" applyFont="1">
      <alignment horizontal="left" shrinkToFit="0" vertical="center" wrapText="0"/>
    </xf>
    <xf borderId="9" fillId="30" fontId="11" numFmtId="0" xfId="0" applyAlignment="1" applyBorder="1" applyFont="1">
      <alignment shrinkToFit="0" vertical="center" wrapText="0"/>
    </xf>
    <xf borderId="9" fillId="30" fontId="11" numFmtId="4" xfId="0" applyAlignment="1" applyBorder="1" applyFont="1" applyNumberFormat="1">
      <alignment horizontal="center" shrinkToFit="0" vertical="center" wrapText="0"/>
    </xf>
    <xf borderId="10" fillId="30" fontId="11" numFmtId="0" xfId="0" applyAlignment="1" applyBorder="1" applyFont="1">
      <alignment readingOrder="0" shrinkToFit="0" vertical="center" wrapText="0"/>
    </xf>
    <xf borderId="3" fillId="0" fontId="11" numFmtId="0" xfId="0" applyAlignment="1" applyBorder="1" applyFont="1">
      <alignment shrinkToFit="0" vertical="center" wrapText="0"/>
    </xf>
    <xf borderId="2" fillId="0" fontId="11" numFmtId="0" xfId="0" applyAlignment="1" applyBorder="1" applyFont="1">
      <alignment horizontal="center" shrinkToFit="0" vertical="center" wrapText="0"/>
    </xf>
    <xf borderId="2" fillId="0" fontId="78" numFmtId="0" xfId="0" applyAlignment="1" applyBorder="1" applyFont="1">
      <alignment horizontal="center" readingOrder="0" shrinkToFit="0" vertical="center" wrapText="0"/>
    </xf>
    <xf borderId="2" fillId="0" fontId="119" numFmtId="0" xfId="0" applyAlignment="1" applyBorder="1" applyFont="1">
      <alignment horizontal="left" readingOrder="0" shrinkToFit="0" vertical="center" wrapText="0"/>
    </xf>
    <xf borderId="2" fillId="0" fontId="11" numFmtId="0" xfId="0" applyAlignment="1" applyBorder="1" applyFont="1">
      <alignment horizontal="left" shrinkToFit="0" vertical="center" wrapText="0"/>
    </xf>
    <xf borderId="2" fillId="0" fontId="11" numFmtId="0" xfId="0" applyAlignment="1" applyBorder="1" applyFont="1">
      <alignment shrinkToFit="0" vertical="center" wrapText="0"/>
    </xf>
    <xf borderId="2" fillId="0" fontId="11" numFmtId="4" xfId="0" applyAlignment="1" applyBorder="1" applyFont="1" applyNumberFormat="1">
      <alignment horizontal="center" shrinkToFit="0" vertical="center" wrapText="0"/>
    </xf>
    <xf borderId="2" fillId="0" fontId="11" numFmtId="0" xfId="0" applyAlignment="1" applyBorder="1" applyFont="1">
      <alignment readingOrder="0" shrinkToFit="0" vertical="center" wrapText="0"/>
    </xf>
    <xf borderId="1" fillId="6" fontId="14" numFmtId="0" xfId="0" applyAlignment="1" applyBorder="1" applyFont="1">
      <alignment horizontal="center" readingOrder="0" shrinkToFit="0" vertical="center" wrapText="0"/>
    </xf>
    <xf borderId="6" fillId="0" fontId="11" numFmtId="0" xfId="0" applyAlignment="1" applyBorder="1" applyFont="1">
      <alignment shrinkToFit="0" vertical="center" wrapText="0"/>
    </xf>
    <xf borderId="6" fillId="0" fontId="11" numFmtId="0" xfId="0" applyAlignment="1" applyBorder="1" applyFont="1">
      <alignment horizontal="center" shrinkToFit="0" vertical="center" wrapText="0"/>
    </xf>
    <xf borderId="6" fillId="0" fontId="78" numFmtId="0" xfId="0" applyAlignment="1" applyBorder="1" applyFont="1">
      <alignment horizontal="center" readingOrder="0" shrinkToFit="0" vertical="center" wrapText="0"/>
    </xf>
    <xf borderId="6" fillId="0" fontId="119" numFmtId="0" xfId="0" applyAlignment="1" applyBorder="1" applyFont="1">
      <alignment horizontal="left" readingOrder="0" shrinkToFit="0" vertical="center" wrapText="0"/>
    </xf>
    <xf borderId="6" fillId="0" fontId="11" numFmtId="0" xfId="0" applyAlignment="1" applyBorder="1" applyFont="1">
      <alignment horizontal="left" shrinkToFit="0" vertical="center" wrapText="0"/>
    </xf>
    <xf borderId="6" fillId="6" fontId="14" numFmtId="0" xfId="0" applyAlignment="1" applyBorder="1" applyFont="1">
      <alignment horizontal="center" readingOrder="0" shrinkToFit="0" vertical="center" wrapText="0"/>
    </xf>
    <xf borderId="6" fillId="0" fontId="11" numFmtId="0" xfId="0" applyAlignment="1" applyBorder="1" applyFont="1">
      <alignment shrinkToFit="0" vertical="center" wrapText="0"/>
    </xf>
    <xf borderId="6" fillId="0" fontId="11" numFmtId="4" xfId="0" applyAlignment="1" applyBorder="1" applyFont="1" applyNumberFormat="1">
      <alignment horizontal="center" shrinkToFit="0" vertical="center" wrapText="0"/>
    </xf>
    <xf borderId="6" fillId="0" fontId="11" numFmtId="0" xfId="0" applyAlignment="1" applyBorder="1" applyFont="1">
      <alignment readingOrder="0" shrinkToFit="0" vertical="center" wrapText="0"/>
    </xf>
    <xf borderId="9" fillId="29" fontId="78" numFmtId="0" xfId="0" applyAlignment="1" applyBorder="1" applyFont="1">
      <alignment horizontal="center" readingOrder="0" shrinkToFit="0" vertical="center" wrapText="0"/>
    </xf>
    <xf borderId="9" fillId="29" fontId="119" numFmtId="0" xfId="0" applyAlignment="1" applyBorder="1" applyFont="1">
      <alignment horizontal="left" readingOrder="0" shrinkToFit="0" vertical="center" wrapText="0"/>
    </xf>
    <xf borderId="9" fillId="29" fontId="11" numFmtId="0" xfId="0" applyAlignment="1" applyBorder="1" applyFont="1">
      <alignment shrinkToFit="0" vertical="center" wrapText="0"/>
    </xf>
    <xf borderId="2" fillId="0" fontId="11" numFmtId="0" xfId="0" applyAlignment="1" applyBorder="1" applyFont="1">
      <alignment shrinkToFit="0" vertical="center" wrapText="0"/>
    </xf>
    <xf borderId="1" fillId="6" fontId="11" numFmtId="172" xfId="0" applyAlignment="1" applyBorder="1" applyFont="1" applyNumberFormat="1">
      <alignment horizontal="center" readingOrder="0" shrinkToFit="0" vertical="center" wrapText="0"/>
    </xf>
    <xf borderId="1" fillId="6" fontId="119" numFmtId="0" xfId="0" applyAlignment="1" applyBorder="1" applyFont="1">
      <alignment horizontal="left" readingOrder="0" shrinkToFit="0" vertical="center" wrapText="0"/>
    </xf>
    <xf borderId="1" fillId="6" fontId="11" numFmtId="0" xfId="0" applyAlignment="1" applyBorder="1" applyFont="1">
      <alignment horizontal="left" readingOrder="0" shrinkToFit="0" vertical="center" wrapText="0"/>
    </xf>
    <xf borderId="1" fillId="6" fontId="31" numFmtId="0" xfId="0" applyAlignment="1" applyBorder="1" applyFont="1">
      <alignment horizontal="center" readingOrder="0" shrinkToFit="0" vertical="center" wrapText="0"/>
    </xf>
    <xf borderId="13" fillId="6" fontId="31" numFmtId="0" xfId="0" applyAlignment="1" applyBorder="1" applyFont="1">
      <alignment horizontal="left" readingOrder="0" shrinkToFit="0" wrapText="0"/>
    </xf>
    <xf borderId="13" fillId="6" fontId="83" numFmtId="0" xfId="0" applyAlignment="1" applyBorder="1" applyFont="1">
      <alignment horizontal="left" readingOrder="0" shrinkToFit="0" wrapText="0"/>
    </xf>
    <xf borderId="0" fillId="0" fontId="19" numFmtId="0" xfId="0" applyAlignment="1" applyFont="1">
      <alignment horizontal="left"/>
    </xf>
    <xf borderId="0" fillId="0" fontId="11" numFmtId="4" xfId="0" applyAlignment="1" applyFont="1" applyNumberFormat="1">
      <alignment horizontal="center" vertical="center"/>
    </xf>
    <xf borderId="14" fillId="6" fontId="31" numFmtId="0" xfId="0" applyAlignment="1" applyBorder="1" applyFont="1">
      <alignment horizontal="left" readingOrder="0" shrinkToFit="0" wrapText="0"/>
    </xf>
    <xf borderId="0" fillId="0" fontId="11" numFmtId="4" xfId="0" applyAlignment="1" applyFont="1" applyNumberFormat="1">
      <alignment vertical="center"/>
    </xf>
    <xf borderId="1" fillId="54" fontId="72" numFmtId="0" xfId="0" applyAlignment="1" applyBorder="1" applyFill="1" applyFont="1">
      <alignment vertical="bottom"/>
    </xf>
    <xf borderId="0" fillId="55" fontId="122" numFmtId="0" xfId="0" applyAlignment="1" applyFill="1" applyFont="1">
      <alignment horizontal="center" readingOrder="0" shrinkToFit="0" wrapText="0"/>
    </xf>
    <xf borderId="0" fillId="0" fontId="123" numFmtId="0" xfId="0" applyAlignment="1" applyFont="1">
      <alignment horizontal="center" readingOrder="0" shrinkToFit="0" vertical="bottom" wrapText="0"/>
    </xf>
    <xf borderId="4" fillId="55" fontId="124" numFmtId="0" xfId="0" applyAlignment="1" applyBorder="1" applyFont="1">
      <alignment horizontal="center" readingOrder="0"/>
    </xf>
    <xf borderId="16" fillId="56" fontId="125" numFmtId="0" xfId="0" applyAlignment="1" applyBorder="1" applyFill="1" applyFont="1">
      <alignment horizontal="left" readingOrder="0" shrinkToFit="0" wrapText="0"/>
    </xf>
    <xf borderId="17" fillId="56" fontId="125" numFmtId="0" xfId="0" applyAlignment="1" applyBorder="1" applyFont="1">
      <alignment horizontal="left" readingOrder="0" shrinkToFit="0" wrapText="0"/>
    </xf>
    <xf borderId="17" fillId="56" fontId="125" numFmtId="0" xfId="0" applyAlignment="1" applyBorder="1" applyFont="1">
      <alignment horizontal="center" readingOrder="0" shrinkToFit="0" wrapText="0"/>
    </xf>
    <xf borderId="4" fillId="57" fontId="16" numFmtId="0" xfId="0" applyAlignment="1" applyBorder="1" applyFill="1" applyFont="1">
      <alignment horizontal="right" readingOrder="0" shrinkToFit="0" wrapText="0"/>
    </xf>
    <xf borderId="4" fillId="57" fontId="48" numFmtId="0" xfId="0" applyAlignment="1" applyBorder="1" applyFont="1">
      <alignment horizontal="right" readingOrder="0"/>
    </xf>
    <xf borderId="4" fillId="57" fontId="16" numFmtId="0" xfId="0" applyAlignment="1" applyBorder="1" applyFont="1">
      <alignment horizontal="right" readingOrder="0"/>
    </xf>
    <xf borderId="4" fillId="57" fontId="16" numFmtId="3" xfId="0" applyAlignment="1" applyBorder="1" applyFont="1" applyNumberFormat="1">
      <alignment horizontal="right" readingOrder="0" shrinkToFit="0" wrapText="0"/>
    </xf>
    <xf borderId="4" fillId="57" fontId="16" numFmtId="0" xfId="0" applyAlignment="1" applyBorder="1" applyFont="1">
      <alignment horizontal="right" shrinkToFit="0" wrapText="0"/>
    </xf>
    <xf borderId="4" fillId="57" fontId="16" numFmtId="0" xfId="0" applyAlignment="1" applyBorder="1" applyFont="1">
      <alignment horizontal="right"/>
    </xf>
    <xf borderId="16" fillId="58" fontId="125" numFmtId="0" xfId="0" applyAlignment="1" applyBorder="1" applyFill="1" applyFont="1">
      <alignment horizontal="right" readingOrder="0" shrinkToFit="0" wrapText="0"/>
    </xf>
    <xf borderId="17" fillId="0" fontId="39" numFmtId="0" xfId="0" applyBorder="1" applyFont="1"/>
    <xf borderId="4" fillId="7" fontId="16" numFmtId="0" xfId="0" applyAlignment="1" applyBorder="1" applyFont="1">
      <alignment horizontal="right" readingOrder="0" shrinkToFit="0" wrapText="0"/>
    </xf>
    <xf borderId="4" fillId="7" fontId="48" numFmtId="0" xfId="0" applyAlignment="1" applyBorder="1" applyFont="1">
      <alignment horizontal="right" readingOrder="0"/>
    </xf>
    <xf borderId="4" fillId="7" fontId="16" numFmtId="0" xfId="0" applyAlignment="1" applyBorder="1" applyFont="1">
      <alignment horizontal="right" readingOrder="0"/>
    </xf>
    <xf borderId="4" fillId="7" fontId="16" numFmtId="3" xfId="0" applyAlignment="1" applyBorder="1" applyFont="1" applyNumberFormat="1">
      <alignment horizontal="right" readingOrder="0" shrinkToFit="0" wrapText="0"/>
    </xf>
    <xf borderId="4" fillId="7" fontId="48" numFmtId="0" xfId="0" applyAlignment="1" applyBorder="1" applyFont="1">
      <alignment horizontal="right" readingOrder="0" shrinkToFit="0" wrapText="0"/>
    </xf>
    <xf borderId="4" fillId="7" fontId="16" numFmtId="0" xfId="0" applyAlignment="1" applyBorder="1" applyFont="1">
      <alignment horizontal="right" shrinkToFit="0" wrapText="0"/>
    </xf>
    <xf borderId="4" fillId="59" fontId="16" numFmtId="0" xfId="0" applyAlignment="1" applyBorder="1" applyFill="1" applyFont="1">
      <alignment horizontal="right" readingOrder="0" shrinkToFit="0" wrapText="0"/>
    </xf>
    <xf borderId="4" fillId="59" fontId="48" numFmtId="0" xfId="0" applyAlignment="1" applyBorder="1" applyFont="1">
      <alignment horizontal="right" readingOrder="0"/>
    </xf>
    <xf borderId="4" fillId="59" fontId="16" numFmtId="0" xfId="0" applyAlignment="1" applyBorder="1" applyFont="1">
      <alignment horizontal="right" readingOrder="0"/>
    </xf>
    <xf borderId="4" fillId="59" fontId="16" numFmtId="3" xfId="0" applyAlignment="1" applyBorder="1" applyFont="1" applyNumberFormat="1">
      <alignment horizontal="right" readingOrder="0" shrinkToFit="0" wrapText="0"/>
    </xf>
    <xf borderId="4" fillId="59" fontId="16" numFmtId="0" xfId="0" applyAlignment="1" applyBorder="1" applyFont="1">
      <alignment horizontal="right" shrinkToFit="0" wrapText="0"/>
    </xf>
    <xf borderId="16" fillId="60" fontId="125" numFmtId="0" xfId="0" applyAlignment="1" applyBorder="1" applyFill="1" applyFont="1">
      <alignment horizontal="right" readingOrder="0" shrinkToFit="0" wrapText="0"/>
    </xf>
    <xf borderId="4" fillId="61" fontId="16" numFmtId="0" xfId="0" applyAlignment="1" applyBorder="1" applyFill="1" applyFont="1">
      <alignment horizontal="right" readingOrder="0" shrinkToFit="0" wrapText="0"/>
    </xf>
    <xf borderId="4" fillId="61" fontId="48" numFmtId="0" xfId="0" applyAlignment="1" applyBorder="1" applyFont="1">
      <alignment horizontal="right" readingOrder="0"/>
    </xf>
    <xf borderId="4" fillId="61" fontId="16" numFmtId="0" xfId="0" applyAlignment="1" applyBorder="1" applyFont="1">
      <alignment horizontal="right"/>
    </xf>
    <xf borderId="4" fillId="61" fontId="16" numFmtId="0" xfId="0" applyAlignment="1" applyBorder="1" applyFont="1">
      <alignment horizontal="right" readingOrder="0"/>
    </xf>
    <xf borderId="4" fillId="61" fontId="16" numFmtId="3" xfId="0" applyAlignment="1" applyBorder="1" applyFont="1" applyNumberFormat="1">
      <alignment horizontal="right" readingOrder="0" shrinkToFit="0" wrapText="0"/>
    </xf>
    <xf borderId="4" fillId="61" fontId="16" numFmtId="0" xfId="0" applyAlignment="1" applyBorder="1" applyFont="1">
      <alignment horizontal="right" shrinkToFit="0" wrapText="0"/>
    </xf>
    <xf borderId="16" fillId="62" fontId="125" numFmtId="0" xfId="0" applyAlignment="1" applyBorder="1" applyFill="1" applyFont="1">
      <alignment horizontal="right" readingOrder="0" shrinkToFit="0" wrapText="0"/>
    </xf>
    <xf borderId="4" fillId="63" fontId="16" numFmtId="0" xfId="0" applyAlignment="1" applyBorder="1" applyFill="1" applyFont="1">
      <alignment horizontal="right" readingOrder="0" shrinkToFit="0" wrapText="0"/>
    </xf>
    <xf borderId="4" fillId="63" fontId="48" numFmtId="0" xfId="0" applyAlignment="1" applyBorder="1" applyFont="1">
      <alignment horizontal="right" readingOrder="0"/>
    </xf>
    <xf borderId="4" fillId="63" fontId="16" numFmtId="0" xfId="0" applyAlignment="1" applyBorder="1" applyFont="1">
      <alignment horizontal="right" readingOrder="0"/>
    </xf>
    <xf borderId="4" fillId="63" fontId="16" numFmtId="3" xfId="0" applyAlignment="1" applyBorder="1" applyFont="1" applyNumberFormat="1">
      <alignment horizontal="right" readingOrder="0" shrinkToFit="0" wrapText="0"/>
    </xf>
    <xf borderId="4" fillId="63" fontId="16" numFmtId="0" xfId="0" applyAlignment="1" applyBorder="1" applyFont="1">
      <alignment horizontal="right" shrinkToFit="0" wrapText="0"/>
    </xf>
    <xf borderId="4" fillId="63" fontId="16" numFmtId="0" xfId="0" applyAlignment="1" applyBorder="1" applyFont="1">
      <alignment horizontal="right"/>
    </xf>
    <xf borderId="4" fillId="14" fontId="48" numFmtId="0" xfId="0" applyAlignment="1" applyBorder="1" applyFont="1">
      <alignment horizontal="right" readingOrder="0"/>
    </xf>
    <xf borderId="4" fillId="14" fontId="16" numFmtId="0" xfId="0" applyAlignment="1" applyBorder="1" applyFont="1">
      <alignment horizontal="right" readingOrder="0" shrinkToFit="0" wrapText="0"/>
    </xf>
    <xf borderId="4" fillId="14" fontId="16" numFmtId="0" xfId="0" applyAlignment="1" applyBorder="1" applyFont="1">
      <alignment horizontal="right" readingOrder="0"/>
    </xf>
    <xf borderId="16" fillId="64" fontId="125" numFmtId="0" xfId="0" applyAlignment="1" applyBorder="1" applyFill="1" applyFont="1">
      <alignment horizontal="right" readingOrder="0" shrinkToFit="0" wrapText="0"/>
    </xf>
    <xf borderId="4" fillId="10" fontId="16" numFmtId="0" xfId="0" applyAlignment="1" applyBorder="1" applyFont="1">
      <alignment horizontal="right" readingOrder="0" shrinkToFit="0" wrapText="0"/>
    </xf>
    <xf borderId="4" fillId="10" fontId="48" numFmtId="0" xfId="0" applyAlignment="1" applyBorder="1" applyFont="1">
      <alignment horizontal="right" readingOrder="0"/>
    </xf>
    <xf borderId="4" fillId="10" fontId="16" numFmtId="0" xfId="0" applyAlignment="1" applyBorder="1" applyFont="1">
      <alignment horizontal="right"/>
    </xf>
    <xf borderId="4" fillId="10" fontId="16" numFmtId="0" xfId="0" applyAlignment="1" applyBorder="1" applyFont="1">
      <alignment horizontal="right" readingOrder="0"/>
    </xf>
    <xf borderId="4" fillId="10" fontId="16" numFmtId="3" xfId="0" applyAlignment="1" applyBorder="1" applyFont="1" applyNumberFormat="1">
      <alignment horizontal="right" readingOrder="0" shrinkToFit="0" wrapText="0"/>
    </xf>
    <xf borderId="4" fillId="10" fontId="16" numFmtId="0" xfId="0" applyAlignment="1" applyBorder="1" applyFont="1">
      <alignment horizontal="right" shrinkToFit="0" wrapText="0"/>
    </xf>
    <xf borderId="16" fillId="65" fontId="125" numFmtId="0" xfId="0" applyAlignment="1" applyBorder="1" applyFill="1" applyFont="1">
      <alignment horizontal="right" readingOrder="0" shrinkToFit="0" wrapText="0"/>
    </xf>
    <xf borderId="4" fillId="66" fontId="16" numFmtId="0" xfId="0" applyAlignment="1" applyBorder="1" applyFill="1" applyFont="1">
      <alignment horizontal="right" readingOrder="0" shrinkToFit="0" wrapText="0"/>
    </xf>
    <xf borderId="4" fillId="66" fontId="48" numFmtId="0" xfId="0" applyAlignment="1" applyBorder="1" applyFont="1">
      <alignment horizontal="right" readingOrder="0"/>
    </xf>
    <xf borderId="4" fillId="66" fontId="16" numFmtId="0" xfId="0" applyAlignment="1" applyBorder="1" applyFont="1">
      <alignment horizontal="right" readingOrder="0"/>
    </xf>
    <xf borderId="4" fillId="66" fontId="16" numFmtId="3" xfId="0" applyAlignment="1" applyBorder="1" applyFont="1" applyNumberFormat="1">
      <alignment horizontal="right" readingOrder="0" shrinkToFit="0" wrapText="0"/>
    </xf>
    <xf borderId="4" fillId="66" fontId="16" numFmtId="0" xfId="0" applyAlignment="1" applyBorder="1" applyFont="1">
      <alignment horizontal="right" shrinkToFit="0" wrapText="0"/>
    </xf>
    <xf borderId="4" fillId="66" fontId="16" numFmtId="0" xfId="0" applyAlignment="1" applyBorder="1" applyFont="1">
      <alignment horizontal="right"/>
    </xf>
    <xf borderId="4" fillId="5" fontId="16" numFmtId="0" xfId="0" applyAlignment="1" applyBorder="1" applyFont="1">
      <alignment horizontal="right" readingOrder="0" shrinkToFit="0" wrapText="0"/>
    </xf>
    <xf borderId="4" fillId="5" fontId="48" numFmtId="0" xfId="0" applyAlignment="1" applyBorder="1" applyFont="1">
      <alignment horizontal="right" readingOrder="0"/>
    </xf>
    <xf borderId="4" fillId="5" fontId="16" numFmtId="0" xfId="0" applyAlignment="1" applyBorder="1" applyFont="1">
      <alignment horizontal="right" readingOrder="0"/>
    </xf>
    <xf borderId="4" fillId="5" fontId="16" numFmtId="3" xfId="0" applyAlignment="1" applyBorder="1" applyFont="1" applyNumberFormat="1">
      <alignment horizontal="right" readingOrder="0" shrinkToFit="0" wrapText="0"/>
    </xf>
    <xf borderId="4" fillId="5" fontId="126" numFmtId="0" xfId="0" applyAlignment="1" applyBorder="1" applyFont="1">
      <alignment horizontal="center" readingOrder="0" shrinkToFit="0" wrapText="0"/>
    </xf>
    <xf borderId="4" fillId="5" fontId="16" numFmtId="0" xfId="0" applyAlignment="1" applyBorder="1" applyFont="1">
      <alignment horizontal="right" shrinkToFit="0" wrapText="0"/>
    </xf>
    <xf borderId="4" fillId="7" fontId="48" numFmtId="0" xfId="0" applyAlignment="1" applyBorder="1" applyFont="1">
      <alignment horizontal="center" readingOrder="0" shrinkToFit="0" wrapText="0"/>
    </xf>
    <xf borderId="4" fillId="7" fontId="16" numFmtId="0" xfId="0" applyAlignment="1" applyBorder="1" applyFont="1">
      <alignment horizontal="right"/>
    </xf>
    <xf borderId="4" fillId="5" fontId="70" numFmtId="0" xfId="0" applyAlignment="1" applyBorder="1" applyFont="1">
      <alignment horizontal="center" readingOrder="0" shrinkToFit="0" wrapText="0"/>
    </xf>
    <xf borderId="4" fillId="66" fontId="48" numFmtId="0" xfId="0" applyAlignment="1" applyBorder="1" applyFont="1">
      <alignment horizontal="right" shrinkToFit="0" wrapText="0"/>
    </xf>
    <xf borderId="4" fillId="7" fontId="48" numFmtId="3" xfId="0" applyAlignment="1" applyBorder="1" applyFont="1" applyNumberFormat="1">
      <alignment horizontal="right" readingOrder="0" shrinkToFit="0" wrapText="0"/>
    </xf>
    <xf borderId="4" fillId="7" fontId="48" numFmtId="0" xfId="0" applyAlignment="1" applyBorder="1" applyFont="1">
      <alignment horizontal="right" shrinkToFit="0" wrapText="0"/>
    </xf>
    <xf borderId="4" fillId="5" fontId="16" numFmtId="0" xfId="0" applyAlignment="1" applyBorder="1" applyFont="1">
      <alignment horizontal="right"/>
    </xf>
    <xf borderId="4" fillId="5" fontId="48" numFmtId="0" xfId="0" applyAlignment="1" applyBorder="1" applyFont="1">
      <alignment horizontal="right" readingOrder="0" shrinkToFit="0" wrapText="0"/>
    </xf>
    <xf borderId="4" fillId="7" fontId="110" numFmtId="0" xfId="0" applyAlignment="1" applyBorder="1" applyFont="1">
      <alignment horizontal="right" readingOrder="0" shrinkToFit="0" wrapText="0"/>
    </xf>
    <xf borderId="4" fillId="7" fontId="127" numFmtId="0" xfId="0" applyAlignment="1" applyBorder="1" applyFont="1">
      <alignment horizontal="right" readingOrder="0"/>
    </xf>
    <xf borderId="4" fillId="7" fontId="110" numFmtId="0" xfId="0" applyAlignment="1" applyBorder="1" applyFont="1">
      <alignment horizontal="right"/>
    </xf>
    <xf borderId="4" fillId="7" fontId="127" numFmtId="0" xfId="0" applyAlignment="1" applyBorder="1" applyFont="1">
      <alignment horizontal="right" readingOrder="0" shrinkToFit="0" wrapText="0"/>
    </xf>
    <xf borderId="16" fillId="67" fontId="66" numFmtId="0" xfId="0" applyAlignment="1" applyBorder="1" applyFill="1" applyFont="1">
      <alignment horizontal="right" readingOrder="0" shrinkToFit="0" wrapText="0"/>
    </xf>
    <xf borderId="18" fillId="0" fontId="39" numFmtId="0" xfId="0" applyBorder="1" applyFont="1"/>
    <xf borderId="4" fillId="67" fontId="66" numFmtId="3" xfId="0" applyAlignment="1" applyBorder="1" applyFont="1" applyNumberFormat="1">
      <alignment horizontal="right" readingOrder="0" shrinkToFit="0" wrapText="0"/>
    </xf>
    <xf borderId="4" fillId="67" fontId="78" numFmtId="0" xfId="0" applyAlignment="1" applyBorder="1" applyFont="1">
      <alignment horizontal="right" shrinkToFit="0" vertical="bottom" wrapText="0"/>
    </xf>
    <xf borderId="0" fillId="68" fontId="128" numFmtId="0" xfId="0" applyAlignment="1" applyFill="1" applyFont="1">
      <alignment horizontal="center" readingOrder="0" shrinkToFit="0" wrapText="0"/>
    </xf>
    <xf borderId="0" fillId="69" fontId="129" numFmtId="0" xfId="0" applyAlignment="1" applyFill="1" applyFont="1">
      <alignment horizontal="center" readingOrder="0" shrinkToFit="0" wrapText="0"/>
    </xf>
    <xf borderId="19" fillId="70" fontId="124" numFmtId="0" xfId="0" applyAlignment="1" applyBorder="1" applyFill="1" applyFont="1">
      <alignment horizontal="center" readingOrder="0"/>
    </xf>
    <xf borderId="19" fillId="51" fontId="83" numFmtId="0" xfId="0" applyAlignment="1" applyBorder="1" applyFont="1">
      <alignment horizontal="center" readingOrder="0" shrinkToFit="0" wrapText="0"/>
    </xf>
    <xf borderId="19" fillId="51" fontId="83" numFmtId="0" xfId="0" applyAlignment="1" applyBorder="1" applyFont="1">
      <alignment horizontal="left" readingOrder="0" shrinkToFit="0" wrapText="0"/>
    </xf>
    <xf borderId="19" fillId="51" fontId="83" numFmtId="175" xfId="0" applyAlignment="1" applyBorder="1" applyFont="1" applyNumberFormat="1">
      <alignment horizontal="center" readingOrder="0" shrinkToFit="0" wrapText="0"/>
    </xf>
    <xf borderId="19" fillId="51" fontId="83" numFmtId="4" xfId="0" applyAlignment="1" applyBorder="1" applyFont="1" applyNumberFormat="1">
      <alignment horizontal="left" readingOrder="0" shrinkToFit="0" wrapText="0"/>
    </xf>
    <xf borderId="19" fillId="6" fontId="83" numFmtId="0" xfId="0" applyAlignment="1" applyBorder="1" applyFont="1">
      <alignment horizontal="center" readingOrder="0" shrinkToFit="0" wrapText="0"/>
    </xf>
    <xf borderId="19" fillId="6" fontId="83" numFmtId="0" xfId="0" applyAlignment="1" applyBorder="1" applyFont="1">
      <alignment horizontal="left" readingOrder="0" shrinkToFit="0" wrapText="0"/>
    </xf>
    <xf borderId="19" fillId="6" fontId="83" numFmtId="0" xfId="0" applyAlignment="1" applyBorder="1" applyFont="1">
      <alignment horizontal="center" shrinkToFit="0" wrapText="0"/>
    </xf>
    <xf borderId="19" fillId="6" fontId="83" numFmtId="4" xfId="0" applyAlignment="1" applyBorder="1" applyFont="1" applyNumberFormat="1">
      <alignment horizontal="left" readingOrder="0" shrinkToFit="0" wrapText="0"/>
    </xf>
    <xf borderId="19" fillId="71" fontId="83" numFmtId="0" xfId="0" applyAlignment="1" applyBorder="1" applyFill="1" applyFont="1">
      <alignment horizontal="center" readingOrder="0" shrinkToFit="0" wrapText="0"/>
    </xf>
    <xf borderId="19" fillId="71" fontId="83" numFmtId="0" xfId="0" applyAlignment="1" applyBorder="1" applyFont="1">
      <alignment horizontal="left" readingOrder="0" shrinkToFit="0" wrapText="0"/>
    </xf>
    <xf borderId="19" fillId="71" fontId="83" numFmtId="0" xfId="0" applyAlignment="1" applyBorder="1" applyFont="1">
      <alignment horizontal="center" shrinkToFit="0" wrapText="0"/>
    </xf>
    <xf borderId="19" fillId="71" fontId="83" numFmtId="4" xfId="0" applyAlignment="1" applyBorder="1" applyFont="1" applyNumberFormat="1">
      <alignment horizontal="left" readingOrder="0" shrinkToFit="0" wrapText="0"/>
    </xf>
    <xf borderId="19" fillId="6" fontId="130" numFmtId="0" xfId="0" applyAlignment="1" applyBorder="1" applyFont="1">
      <alignment horizontal="center" readingOrder="0" shrinkToFit="0" wrapText="0"/>
    </xf>
    <xf borderId="19" fillId="6" fontId="130" numFmtId="0" xfId="0" applyAlignment="1" applyBorder="1" applyFont="1">
      <alignment horizontal="left" readingOrder="0" shrinkToFit="0" wrapText="0"/>
    </xf>
    <xf borderId="19" fillId="6" fontId="130" numFmtId="0" xfId="0" applyAlignment="1" applyBorder="1" applyFont="1">
      <alignment horizontal="center" shrinkToFit="0" wrapText="0"/>
    </xf>
    <xf borderId="19" fillId="6" fontId="130" numFmtId="4" xfId="0" applyAlignment="1" applyBorder="1" applyFont="1" applyNumberFormat="1">
      <alignment horizontal="left" readingOrder="0" shrinkToFit="0" wrapText="0"/>
    </xf>
    <xf borderId="19" fillId="71" fontId="83" numFmtId="0" xfId="0" applyAlignment="1" applyBorder="1" applyFont="1">
      <alignment horizontal="left" shrinkToFit="0" wrapText="0"/>
    </xf>
    <xf borderId="19" fillId="71" fontId="131" numFmtId="0" xfId="0" applyAlignment="1" applyBorder="1" applyFont="1">
      <alignment horizontal="center" readingOrder="0" shrinkToFit="0" wrapText="0"/>
    </xf>
    <xf borderId="19" fillId="71" fontId="131" numFmtId="0" xfId="0" applyAlignment="1" applyBorder="1" applyFont="1">
      <alignment horizontal="left" readingOrder="0" shrinkToFit="0" wrapText="0"/>
    </xf>
    <xf borderId="19" fillId="71" fontId="131" numFmtId="0" xfId="0" applyAlignment="1" applyBorder="1" applyFont="1">
      <alignment horizontal="center" shrinkToFit="0" wrapText="0"/>
    </xf>
    <xf borderId="19" fillId="71" fontId="131" numFmtId="4" xfId="0" applyAlignment="1" applyBorder="1" applyFont="1" applyNumberFormat="1">
      <alignment horizontal="left" readingOrder="0" shrinkToFit="0" wrapText="0"/>
    </xf>
    <xf borderId="19" fillId="71" fontId="83" numFmtId="175" xfId="0" applyAlignment="1" applyBorder="1" applyFont="1" applyNumberFormat="1">
      <alignment horizontal="center" readingOrder="0" shrinkToFit="0" wrapText="0"/>
    </xf>
    <xf borderId="19" fillId="37" fontId="83" numFmtId="0" xfId="0" applyAlignment="1" applyBorder="1" applyFont="1">
      <alignment horizontal="center" readingOrder="0" shrinkToFit="0" wrapText="0"/>
    </xf>
    <xf borderId="19" fillId="37" fontId="83" numFmtId="0" xfId="0" applyAlignment="1" applyBorder="1" applyFont="1">
      <alignment horizontal="left" readingOrder="0" shrinkToFit="0" wrapText="0"/>
    </xf>
    <xf borderId="19" fillId="37" fontId="83" numFmtId="0" xfId="0" applyAlignment="1" applyBorder="1" applyFont="1">
      <alignment horizontal="left" shrinkToFit="0" wrapText="0"/>
    </xf>
    <xf borderId="19" fillId="37" fontId="83" numFmtId="0" xfId="0" applyAlignment="1" applyBorder="1" applyFont="1">
      <alignment horizontal="center" shrinkToFit="0" wrapText="0"/>
    </xf>
    <xf borderId="19" fillId="37" fontId="83" numFmtId="4" xfId="0" applyAlignment="1" applyBorder="1" applyFont="1" applyNumberFormat="1">
      <alignment horizontal="left" readingOrder="0" shrinkToFit="0" wrapText="0"/>
    </xf>
    <xf borderId="0" fillId="37" fontId="19" numFmtId="0" xfId="0" applyAlignment="1" applyFont="1">
      <alignment readingOrder="0"/>
    </xf>
    <xf borderId="19" fillId="6" fontId="83" numFmtId="175" xfId="0" applyAlignment="1" applyBorder="1" applyFont="1" applyNumberFormat="1">
      <alignment horizontal="center" readingOrder="0" shrinkToFit="0" wrapText="0"/>
    </xf>
    <xf borderId="19" fillId="6" fontId="83" numFmtId="0" xfId="0" applyAlignment="1" applyBorder="1" applyFont="1">
      <alignment horizontal="left" shrinkToFit="0" wrapText="0"/>
    </xf>
    <xf borderId="19" fillId="40" fontId="83" numFmtId="0" xfId="0" applyAlignment="1" applyBorder="1" applyFont="1">
      <alignment horizontal="center" readingOrder="0" shrinkToFit="0" wrapText="0"/>
    </xf>
    <xf borderId="19" fillId="40" fontId="83" numFmtId="0" xfId="0" applyAlignment="1" applyBorder="1" applyFont="1">
      <alignment horizontal="left" readingOrder="0" shrinkToFit="0" wrapText="0"/>
    </xf>
    <xf borderId="19" fillId="40" fontId="83" numFmtId="0" xfId="0" applyAlignment="1" applyBorder="1" applyFont="1">
      <alignment horizontal="center" shrinkToFit="0" wrapText="0"/>
    </xf>
    <xf borderId="19" fillId="40" fontId="83" numFmtId="4" xfId="0" applyAlignment="1" applyBorder="1" applyFont="1" applyNumberFormat="1">
      <alignment horizontal="left" readingOrder="0" shrinkToFit="0" wrapText="0"/>
    </xf>
    <xf borderId="0" fillId="39" fontId="19" numFmtId="0" xfId="0" applyAlignment="1" applyFont="1">
      <alignment readingOrder="0"/>
    </xf>
    <xf borderId="0" fillId="39" fontId="19" numFmtId="0" xfId="0" applyFont="1"/>
    <xf borderId="19" fillId="37" fontId="83" numFmtId="175" xfId="0" applyAlignment="1" applyBorder="1" applyFont="1" applyNumberFormat="1">
      <alignment horizontal="center" readingOrder="0" shrinkToFit="0" wrapText="0"/>
    </xf>
    <xf borderId="0" fillId="41" fontId="19" numFmtId="0" xfId="0" applyAlignment="1" applyFont="1">
      <alignment readingOrder="0"/>
    </xf>
    <xf borderId="0" fillId="41" fontId="19" numFmtId="0" xfId="0" applyFont="1"/>
    <xf quotePrefix="1" borderId="19" fillId="71" fontId="83" numFmtId="0" xfId="0" applyAlignment="1" applyBorder="1" applyFont="1">
      <alignment horizontal="left" readingOrder="0" shrinkToFit="0" wrapText="0"/>
    </xf>
    <xf borderId="0" fillId="37" fontId="19" numFmtId="0" xfId="0" applyFont="1"/>
    <xf borderId="19" fillId="72" fontId="83" numFmtId="0" xfId="0" applyAlignment="1" applyBorder="1" applyFill="1" applyFont="1">
      <alignment horizontal="center" readingOrder="0" shrinkToFit="0" wrapText="0"/>
    </xf>
    <xf borderId="19" fillId="72" fontId="83" numFmtId="0" xfId="0" applyAlignment="1" applyBorder="1" applyFont="1">
      <alignment horizontal="left" readingOrder="0" shrinkToFit="0" wrapText="0"/>
    </xf>
    <xf borderId="19" fillId="72" fontId="83" numFmtId="0" xfId="0" applyAlignment="1" applyBorder="1" applyFont="1">
      <alignment horizontal="left" shrinkToFit="0" wrapText="0"/>
    </xf>
    <xf borderId="19" fillId="72" fontId="83" numFmtId="0" xfId="0" applyAlignment="1" applyBorder="1" applyFont="1">
      <alignment horizontal="center" shrinkToFit="0" wrapText="0"/>
    </xf>
    <xf borderId="19" fillId="72" fontId="83" numFmtId="4" xfId="0" applyAlignment="1" applyBorder="1" applyFont="1" applyNumberFormat="1">
      <alignment horizontal="left" readingOrder="0" shrinkToFit="0" wrapText="0"/>
    </xf>
    <xf borderId="0" fillId="72" fontId="19" numFmtId="0" xfId="0" applyAlignment="1" applyFont="1">
      <alignment readingOrder="0"/>
    </xf>
    <xf borderId="19" fillId="18" fontId="83" numFmtId="0" xfId="0" applyAlignment="1" applyBorder="1" applyFont="1">
      <alignment horizontal="center" readingOrder="0" shrinkToFit="0" wrapText="0"/>
    </xf>
    <xf borderId="19" fillId="18" fontId="83" numFmtId="0" xfId="0" applyAlignment="1" applyBorder="1" applyFont="1">
      <alignment horizontal="left" readingOrder="0" shrinkToFit="0" wrapText="0"/>
    </xf>
    <xf borderId="19" fillId="18" fontId="83" numFmtId="0" xfId="0" applyAlignment="1" applyBorder="1" applyFont="1">
      <alignment horizontal="left" shrinkToFit="0" wrapText="0"/>
    </xf>
    <xf borderId="19" fillId="18" fontId="83" numFmtId="175" xfId="0" applyAlignment="1" applyBorder="1" applyFont="1" applyNumberFormat="1">
      <alignment horizontal="center" readingOrder="0" shrinkToFit="0" wrapText="0"/>
    </xf>
    <xf borderId="19" fillId="18" fontId="83" numFmtId="4" xfId="0" applyAlignment="1" applyBorder="1" applyFont="1" applyNumberFormat="1">
      <alignment horizontal="left" readingOrder="0" shrinkToFit="0" wrapText="0"/>
    </xf>
    <xf borderId="0" fillId="18" fontId="19" numFmtId="0" xfId="0" applyAlignment="1" applyFont="1">
      <alignment readingOrder="0"/>
    </xf>
    <xf borderId="19" fillId="21" fontId="83" numFmtId="0" xfId="0" applyAlignment="1" applyBorder="1" applyFont="1">
      <alignment horizontal="center" readingOrder="0" shrinkToFit="0" wrapText="0"/>
    </xf>
    <xf borderId="19" fillId="21" fontId="83" numFmtId="0" xfId="0" applyAlignment="1" applyBorder="1" applyFont="1">
      <alignment horizontal="left" readingOrder="0" shrinkToFit="0" wrapText="0"/>
    </xf>
    <xf borderId="19" fillId="21" fontId="83" numFmtId="0" xfId="0" applyAlignment="1" applyBorder="1" applyFont="1">
      <alignment horizontal="left" shrinkToFit="0" wrapText="0"/>
    </xf>
    <xf borderId="19" fillId="21" fontId="83" numFmtId="0" xfId="0" applyAlignment="1" applyBorder="1" applyFont="1">
      <alignment horizontal="center" shrinkToFit="0" wrapText="0"/>
    </xf>
    <xf borderId="19" fillId="21" fontId="83" numFmtId="4" xfId="0" applyAlignment="1" applyBorder="1" applyFont="1" applyNumberFormat="1">
      <alignment horizontal="left" readingOrder="0" shrinkToFit="0" wrapText="0"/>
    </xf>
    <xf borderId="0" fillId="21" fontId="19" numFmtId="0" xfId="0" applyFont="1"/>
    <xf borderId="0" fillId="73" fontId="124" numFmtId="0" xfId="0" applyAlignment="1" applyFill="1" applyFont="1">
      <alignment horizontal="center" readingOrder="0" shrinkToFit="0" vertical="center" wrapText="1"/>
    </xf>
    <xf borderId="0" fillId="74" fontId="124" numFmtId="0" xfId="0" applyAlignment="1" applyFill="1" applyFont="1">
      <alignment horizontal="center" readingOrder="0"/>
    </xf>
    <xf borderId="0" fillId="72" fontId="124" numFmtId="0" xfId="0" applyAlignment="1" applyFont="1">
      <alignment horizontal="center" readingOrder="0" shrinkToFit="0" vertical="center" wrapText="1"/>
    </xf>
    <xf borderId="0" fillId="73" fontId="124" numFmtId="0" xfId="0" applyAlignment="1" applyFont="1">
      <alignment horizontal="center" readingOrder="0"/>
    </xf>
    <xf borderId="0" fillId="66" fontId="127" numFmtId="0" xfId="0" applyAlignment="1" applyFont="1">
      <alignment horizontal="center" readingOrder="0"/>
    </xf>
    <xf borderId="0" fillId="27" fontId="16" numFmtId="0" xfId="0" applyAlignment="1" applyFont="1">
      <alignment horizontal="left" readingOrder="0" shrinkToFit="0" wrapText="0"/>
    </xf>
    <xf borderId="0" fillId="6" fontId="16" numFmtId="0" xfId="0" applyAlignment="1" applyFont="1">
      <alignment horizontal="left" readingOrder="0" shrinkToFit="0" wrapText="0"/>
    </xf>
    <xf borderId="0" fillId="6" fontId="16" numFmtId="0" xfId="0" applyAlignment="1" applyFont="1">
      <alignment horizontal="center" readingOrder="0"/>
    </xf>
    <xf borderId="0" fillId="6" fontId="16" numFmtId="0" xfId="0" applyAlignment="1" applyFont="1">
      <alignment horizontal="center"/>
    </xf>
    <xf borderId="0" fillId="6" fontId="16" numFmtId="3" xfId="0" applyAlignment="1" applyFont="1" applyNumberFormat="1">
      <alignment horizontal="right" readingOrder="0" shrinkToFit="0" wrapText="0"/>
    </xf>
    <xf borderId="0" fillId="6" fontId="16" numFmtId="10" xfId="0" applyAlignment="1" applyFont="1" applyNumberFormat="1">
      <alignment horizontal="center"/>
    </xf>
    <xf borderId="0" fillId="27" fontId="48" numFmtId="0" xfId="0" applyAlignment="1" applyFont="1">
      <alignment horizontal="center" readingOrder="0"/>
    </xf>
    <xf borderId="0" fillId="27" fontId="48" numFmtId="3" xfId="0" applyAlignment="1" applyFont="1" applyNumberFormat="1">
      <alignment horizontal="right" readingOrder="0" shrinkToFit="0" wrapText="0"/>
    </xf>
    <xf borderId="0" fillId="27" fontId="48" numFmtId="0" xfId="0" applyAlignment="1" applyFont="1">
      <alignment horizontal="center"/>
    </xf>
    <xf borderId="0" fillId="2" fontId="48" numFmtId="0" xfId="0" applyAlignment="1" applyFont="1">
      <alignment horizontal="left" readingOrder="0" shrinkToFit="0" wrapText="0"/>
    </xf>
    <xf borderId="0" fillId="2" fontId="48" numFmtId="0" xfId="0" applyAlignment="1" applyFont="1">
      <alignment horizontal="center" readingOrder="0"/>
    </xf>
    <xf borderId="0" fillId="2" fontId="48" numFmtId="3" xfId="0" applyAlignment="1" applyFont="1" applyNumberFormat="1">
      <alignment horizontal="right" readingOrder="0" shrinkToFit="0" wrapText="0"/>
    </xf>
    <xf borderId="0" fillId="2" fontId="48" numFmtId="0" xfId="0" applyAlignment="1" applyFont="1">
      <alignment horizontal="center"/>
    </xf>
    <xf borderId="0" fillId="0" fontId="19" numFmtId="3" xfId="0" applyFont="1" applyNumberFormat="1"/>
    <xf borderId="0" fillId="0" fontId="19" numFmtId="0" xfId="0" applyFont="1"/>
    <xf borderId="0" fillId="41" fontId="19" numFmtId="3" xfId="0" applyAlignment="1" applyFont="1" applyNumberFormat="1">
      <alignment readingOrder="0"/>
    </xf>
    <xf borderId="0" fillId="75" fontId="132" numFmtId="0" xfId="0" applyAlignment="1" applyFill="1" applyFont="1">
      <alignment horizontal="left" readingOrder="0" shrinkToFit="0" wrapText="0"/>
    </xf>
    <xf borderId="0" fillId="0" fontId="78" numFmtId="0" xfId="0" applyAlignment="1" applyFont="1">
      <alignment shrinkToFit="0" vertical="bottom" wrapText="0"/>
    </xf>
    <xf borderId="0" fillId="76" fontId="133" numFmtId="0" xfId="0" applyAlignment="1" applyFill="1" applyFont="1">
      <alignment horizontal="left" readingOrder="0" shrinkToFit="0" wrapText="0"/>
    </xf>
    <xf borderId="20" fillId="75" fontId="134" numFmtId="0" xfId="0" applyAlignment="1" applyBorder="1" applyFont="1">
      <alignment horizontal="center" readingOrder="0" shrinkToFit="0" wrapText="0"/>
    </xf>
    <xf borderId="0" fillId="77" fontId="135" numFmtId="0" xfId="0" applyAlignment="1" applyFill="1" applyFont="1">
      <alignment horizontal="center" readingOrder="0"/>
    </xf>
    <xf borderId="20" fillId="76" fontId="136" numFmtId="0" xfId="0" applyAlignment="1" applyBorder="1" applyFont="1">
      <alignment horizontal="center" readingOrder="0" shrinkToFit="0" wrapText="0"/>
    </xf>
    <xf borderId="20" fillId="76" fontId="137" numFmtId="0" xfId="0" applyAlignment="1" applyBorder="1" applyFont="1">
      <alignment horizontal="center" readingOrder="0" shrinkToFit="0" wrapText="0"/>
    </xf>
    <xf borderId="20" fillId="76" fontId="136" numFmtId="0" xfId="0" applyAlignment="1" applyBorder="1" applyFont="1">
      <alignment horizontal="left" readingOrder="0" shrinkToFit="0" wrapText="0"/>
    </xf>
    <xf borderId="20" fillId="76" fontId="136" numFmtId="3" xfId="0" applyAlignment="1" applyBorder="1" applyFont="1" applyNumberFormat="1">
      <alignment horizontal="center" readingOrder="0" shrinkToFit="0" wrapText="0"/>
    </xf>
    <xf borderId="20" fillId="76" fontId="136" numFmtId="175" xfId="0" applyAlignment="1" applyBorder="1" applyFont="1" applyNumberFormat="1">
      <alignment horizontal="center" readingOrder="0" shrinkToFit="0" wrapText="0"/>
    </xf>
    <xf borderId="21" fillId="76" fontId="136" numFmtId="0" xfId="0" applyAlignment="1" applyBorder="1" applyFont="1">
      <alignment horizontal="center" readingOrder="0" shrinkToFit="0" wrapText="0"/>
    </xf>
    <xf borderId="6" fillId="0" fontId="19" numFmtId="0" xfId="0" applyAlignment="1" applyBorder="1" applyFont="1">
      <alignment readingOrder="0"/>
    </xf>
    <xf borderId="20" fillId="78" fontId="136" numFmtId="0" xfId="0" applyAlignment="1" applyBorder="1" applyFill="1" applyFont="1">
      <alignment horizontal="center" readingOrder="0" shrinkToFit="0" wrapText="0"/>
    </xf>
    <xf borderId="20" fillId="78" fontId="137" numFmtId="0" xfId="0" applyAlignment="1" applyBorder="1" applyFont="1">
      <alignment horizontal="center" readingOrder="0" shrinkToFit="0" wrapText="0"/>
    </xf>
    <xf borderId="20" fillId="78" fontId="136" numFmtId="0" xfId="0" applyAlignment="1" applyBorder="1" applyFont="1">
      <alignment horizontal="left" readingOrder="0" shrinkToFit="0" wrapText="0"/>
    </xf>
    <xf borderId="20" fillId="78" fontId="136" numFmtId="3" xfId="0" applyAlignment="1" applyBorder="1" applyFont="1" applyNumberFormat="1">
      <alignment horizontal="center" readingOrder="0" shrinkToFit="0" wrapText="0"/>
    </xf>
    <xf borderId="20" fillId="78" fontId="136" numFmtId="175" xfId="0" applyAlignment="1" applyBorder="1" applyFont="1" applyNumberFormat="1">
      <alignment horizontal="center" readingOrder="0" shrinkToFit="0" wrapText="0"/>
    </xf>
    <xf borderId="21" fillId="78" fontId="136" numFmtId="0" xfId="0" applyAlignment="1" applyBorder="1" applyFont="1">
      <alignment horizontal="center" readingOrder="0" shrinkToFit="0" wrapText="0"/>
    </xf>
    <xf borderId="1" fillId="0" fontId="19" numFmtId="0" xfId="0" applyAlignment="1" applyBorder="1" applyFont="1">
      <alignment readingOrder="0"/>
    </xf>
    <xf borderId="21" fillId="76" fontId="138" numFmtId="0" xfId="0" applyAlignment="1" applyBorder="1" applyFont="1">
      <alignment horizontal="left" readingOrder="0" shrinkToFit="0" wrapText="0"/>
    </xf>
    <xf borderId="22" fillId="0" fontId="39" numFmtId="0" xfId="0" applyBorder="1" applyFont="1"/>
    <xf borderId="20" fillId="76" fontId="78" numFmtId="0" xfId="0" applyAlignment="1" applyBorder="1" applyFont="1">
      <alignment shrinkToFit="0" vertical="bottom" wrapText="0"/>
    </xf>
    <xf borderId="0" fillId="79" fontId="132" numFmtId="0" xfId="0" applyAlignment="1" applyFill="1" applyFont="1">
      <alignment horizontal="left" readingOrder="0" shrinkToFit="0" wrapText="0"/>
    </xf>
    <xf borderId="0" fillId="80" fontId="139" numFmtId="0" xfId="0" applyAlignment="1" applyFill="1" applyFont="1">
      <alignment horizontal="left" readingOrder="0" shrinkToFit="0" wrapText="0"/>
    </xf>
    <xf borderId="20" fillId="79" fontId="134" numFmtId="0" xfId="0" applyAlignment="1" applyBorder="1" applyFont="1">
      <alignment horizontal="center" readingOrder="0" shrinkToFit="0" wrapText="0"/>
    </xf>
    <xf borderId="20" fillId="81" fontId="134" numFmtId="0" xfId="0" applyAlignment="1" applyBorder="1" applyFill="1" applyFont="1">
      <alignment horizontal="center" readingOrder="0" shrinkToFit="0" wrapText="0"/>
    </xf>
    <xf borderId="0" fillId="81" fontId="135" numFmtId="0" xfId="0" applyAlignment="1" applyFont="1">
      <alignment horizontal="center" readingOrder="0"/>
    </xf>
    <xf borderId="20" fillId="80" fontId="136" numFmtId="0" xfId="0" applyAlignment="1" applyBorder="1" applyFont="1">
      <alignment horizontal="center" readingOrder="0" shrinkToFit="0" wrapText="0"/>
    </xf>
    <xf borderId="20" fillId="80" fontId="136" numFmtId="0" xfId="0" applyAlignment="1" applyBorder="1" applyFont="1">
      <alignment horizontal="left" readingOrder="0" shrinkToFit="0" wrapText="0"/>
    </xf>
    <xf borderId="20" fillId="80" fontId="136" numFmtId="3" xfId="0" applyAlignment="1" applyBorder="1" applyFont="1" applyNumberFormat="1">
      <alignment horizontal="center" readingOrder="0" shrinkToFit="0" wrapText="0"/>
    </xf>
    <xf borderId="20" fillId="80" fontId="136" numFmtId="175" xfId="0" applyAlignment="1" applyBorder="1" applyFont="1" applyNumberFormat="1">
      <alignment horizontal="center" readingOrder="0" shrinkToFit="0" wrapText="0"/>
    </xf>
    <xf borderId="0" fillId="6" fontId="19" numFmtId="0" xfId="0" applyAlignment="1" applyFont="1">
      <alignment readingOrder="0"/>
    </xf>
    <xf borderId="21" fillId="80" fontId="140" numFmtId="0" xfId="0" applyAlignment="1" applyBorder="1" applyFont="1">
      <alignment horizontal="left" readingOrder="0" shrinkToFit="0" wrapText="0"/>
    </xf>
    <xf borderId="20" fillId="80" fontId="78" numFmtId="0" xfId="0" applyAlignment="1" applyBorder="1" applyFont="1">
      <alignment shrinkToFit="0" vertical="bottom" wrapText="0"/>
    </xf>
    <xf borderId="0" fillId="82" fontId="132" numFmtId="0" xfId="0" applyAlignment="1" applyFill="1" applyFont="1">
      <alignment horizontal="left" readingOrder="0" shrinkToFit="0" wrapText="0"/>
    </xf>
    <xf borderId="0" fillId="83" fontId="141" numFmtId="0" xfId="0" applyAlignment="1" applyFill="1" applyFont="1">
      <alignment horizontal="left" readingOrder="0" shrinkToFit="0" wrapText="0"/>
    </xf>
    <xf borderId="20" fillId="82" fontId="134" numFmtId="0" xfId="0" applyAlignment="1" applyBorder="1" applyFont="1">
      <alignment horizontal="center" readingOrder="0" shrinkToFit="0" wrapText="0"/>
    </xf>
    <xf borderId="20" fillId="83" fontId="136" numFmtId="0" xfId="0" applyAlignment="1" applyBorder="1" applyFont="1">
      <alignment horizontal="center" readingOrder="0" shrinkToFit="0" wrapText="0"/>
    </xf>
    <xf borderId="20" fillId="83" fontId="136" numFmtId="0" xfId="0" applyAlignment="1" applyBorder="1" applyFont="1">
      <alignment horizontal="left" readingOrder="0" shrinkToFit="0" wrapText="0"/>
    </xf>
    <xf borderId="20" fillId="83" fontId="136" numFmtId="3" xfId="0" applyAlignment="1" applyBorder="1" applyFont="1" applyNumberFormat="1">
      <alignment horizontal="center" readingOrder="0" shrinkToFit="0" wrapText="0"/>
    </xf>
    <xf borderId="20" fillId="83" fontId="136" numFmtId="175" xfId="0" applyAlignment="1" applyBorder="1" applyFont="1" applyNumberFormat="1">
      <alignment horizontal="center" readingOrder="0" shrinkToFit="0" wrapText="0"/>
    </xf>
    <xf borderId="21" fillId="83" fontId="142" numFmtId="0" xfId="0" applyAlignment="1" applyBorder="1" applyFont="1">
      <alignment horizontal="left" readingOrder="0" shrinkToFit="0" wrapText="0"/>
    </xf>
    <xf borderId="20" fillId="83" fontId="78" numFmtId="0" xfId="0" applyAlignment="1" applyBorder="1" applyFont="1">
      <alignment shrinkToFit="0" vertical="bottom" wrapText="0"/>
    </xf>
    <xf borderId="0" fillId="84" fontId="132" numFmtId="0" xfId="0" applyAlignment="1" applyFill="1" applyFont="1">
      <alignment horizontal="left" readingOrder="0" shrinkToFit="0" wrapText="0"/>
    </xf>
    <xf borderId="0" fillId="85" fontId="143" numFmtId="0" xfId="0" applyAlignment="1" applyFill="1" applyFont="1">
      <alignment horizontal="left" readingOrder="0" shrinkToFit="0" wrapText="0"/>
    </xf>
    <xf borderId="20" fillId="84" fontId="134" numFmtId="0" xfId="0" applyAlignment="1" applyBorder="1" applyFont="1">
      <alignment horizontal="center" readingOrder="0" shrinkToFit="0" wrapText="0"/>
    </xf>
    <xf borderId="20" fillId="85" fontId="136" numFmtId="0" xfId="0" applyAlignment="1" applyBorder="1" applyFont="1">
      <alignment horizontal="center" readingOrder="0" shrinkToFit="0" wrapText="0"/>
    </xf>
    <xf borderId="20" fillId="85" fontId="137" numFmtId="0" xfId="0" applyAlignment="1" applyBorder="1" applyFont="1">
      <alignment horizontal="center" readingOrder="0" shrinkToFit="0" wrapText="0"/>
    </xf>
    <xf borderId="20" fillId="85" fontId="136" numFmtId="0" xfId="0" applyAlignment="1" applyBorder="1" applyFont="1">
      <alignment horizontal="left" readingOrder="0" shrinkToFit="0" wrapText="0"/>
    </xf>
    <xf borderId="20" fillId="85" fontId="144" numFmtId="3" xfId="0" applyAlignment="1" applyBorder="1" applyFont="1" applyNumberFormat="1">
      <alignment horizontal="center" readingOrder="0" shrinkToFit="0" wrapText="0"/>
    </xf>
    <xf borderId="20" fillId="85" fontId="136" numFmtId="171" xfId="0" applyAlignment="1" applyBorder="1" applyFont="1" applyNumberFormat="1">
      <alignment horizontal="center" readingOrder="0" shrinkToFit="0" wrapText="0"/>
    </xf>
    <xf borderId="20" fillId="78" fontId="144" numFmtId="3" xfId="0" applyAlignment="1" applyBorder="1" applyFont="1" applyNumberFormat="1">
      <alignment horizontal="center" readingOrder="0" shrinkToFit="0" wrapText="0"/>
    </xf>
    <xf borderId="20" fillId="78" fontId="136" numFmtId="171" xfId="0" applyAlignment="1" applyBorder="1" applyFont="1" applyNumberFormat="1">
      <alignment horizontal="center" readingOrder="0" shrinkToFit="0" wrapText="0"/>
    </xf>
    <xf borderId="20" fillId="85" fontId="142" numFmtId="3" xfId="0" applyAlignment="1" applyBorder="1" applyFont="1" applyNumberFormat="1">
      <alignment horizontal="center" readingOrder="0" shrinkToFit="0" wrapText="0"/>
    </xf>
    <xf borderId="20" fillId="78" fontId="142" numFmtId="3" xfId="0" applyAlignment="1" applyBorder="1" applyFont="1" applyNumberFormat="1">
      <alignment horizontal="center" readingOrder="0" shrinkToFit="0" wrapText="0"/>
    </xf>
    <xf borderId="20" fillId="85" fontId="138" numFmtId="3" xfId="0" applyAlignment="1" applyBorder="1" applyFont="1" applyNumberFormat="1">
      <alignment horizontal="center" readingOrder="0" shrinkToFit="0" wrapText="0"/>
    </xf>
    <xf borderId="20" fillId="78" fontId="136" numFmtId="176" xfId="0" applyAlignment="1" applyBorder="1" applyFont="1" applyNumberFormat="1">
      <alignment horizontal="center" readingOrder="0" shrinkToFit="0" wrapText="0"/>
    </xf>
    <xf borderId="20" fillId="85" fontId="136" numFmtId="176" xfId="0" applyAlignment="1" applyBorder="1" applyFont="1" applyNumberFormat="1">
      <alignment horizontal="center" readingOrder="0" shrinkToFit="0" wrapText="0"/>
    </xf>
    <xf borderId="20" fillId="78" fontId="138" numFmtId="3" xfId="0" applyAlignment="1" applyBorder="1" applyFont="1" applyNumberFormat="1">
      <alignment horizontal="center" readingOrder="0" shrinkToFit="0" wrapText="0"/>
    </xf>
    <xf borderId="21" fillId="85" fontId="144" numFmtId="0" xfId="0" applyAlignment="1" applyBorder="1" applyFont="1">
      <alignment horizontal="left" readingOrder="0" shrinkToFit="0" wrapText="0"/>
    </xf>
    <xf borderId="23" fillId="0" fontId="39" numFmtId="0" xfId="0" applyBorder="1" applyFont="1"/>
    <xf borderId="20" fillId="85" fontId="78" numFmtId="0" xfId="0" applyAlignment="1" applyBorder="1" applyFont="1">
      <alignment shrinkToFit="0" vertical="bottom" wrapText="0"/>
    </xf>
    <xf borderId="0" fillId="55" fontId="145" numFmtId="0" xfId="0" applyAlignment="1" applyFont="1">
      <alignment horizontal="center" readingOrder="0" shrinkToFit="0" wrapText="0"/>
    </xf>
    <xf borderId="0" fillId="70" fontId="124" numFmtId="0" xfId="0" applyAlignment="1" applyFont="1">
      <alignment horizontal="center" readingOrder="0"/>
    </xf>
    <xf borderId="14" fillId="70" fontId="124" numFmtId="0" xfId="0" applyAlignment="1" applyBorder="1" applyFont="1">
      <alignment horizontal="center" readingOrder="0"/>
    </xf>
    <xf borderId="0" fillId="6" fontId="83" numFmtId="0" xfId="0" applyAlignment="1" applyFont="1">
      <alignment horizontal="center" readingOrder="0" shrinkToFit="0" wrapText="0"/>
    </xf>
    <xf borderId="14" fillId="6" fontId="83" numFmtId="175" xfId="0" applyAlignment="1" applyBorder="1" applyFont="1" applyNumberFormat="1">
      <alignment horizontal="center" readingOrder="0" shrinkToFit="0" wrapText="0"/>
    </xf>
    <xf borderId="14" fillId="6" fontId="83" numFmtId="4" xfId="0" applyAlignment="1" applyBorder="1" applyFont="1" applyNumberFormat="1">
      <alignment horizontal="left" readingOrder="0" shrinkToFit="0" wrapText="0"/>
    </xf>
    <xf borderId="0" fillId="69" fontId="83" numFmtId="0" xfId="0" applyAlignment="1" applyFont="1">
      <alignment horizontal="center" readingOrder="0" shrinkToFit="0" wrapText="0"/>
    </xf>
    <xf borderId="14" fillId="69" fontId="83" numFmtId="0" xfId="0" applyAlignment="1" applyBorder="1" applyFont="1">
      <alignment horizontal="center" readingOrder="0" shrinkToFit="0" wrapText="0"/>
    </xf>
    <xf borderId="14" fillId="69" fontId="83" numFmtId="0" xfId="0" applyAlignment="1" applyBorder="1" applyFont="1">
      <alignment horizontal="left" readingOrder="0" shrinkToFit="0" wrapText="0"/>
    </xf>
    <xf borderId="14" fillId="69" fontId="83" numFmtId="177" xfId="0" applyAlignment="1" applyBorder="1" applyFont="1" applyNumberFormat="1">
      <alignment horizontal="center" readingOrder="0" shrinkToFit="0" wrapText="0"/>
    </xf>
    <xf borderId="14" fillId="69" fontId="83" numFmtId="4" xfId="0" applyAlignment="1" applyBorder="1" applyFont="1" applyNumberFormat="1">
      <alignment horizontal="left" readingOrder="0" shrinkToFit="0" wrapText="0"/>
    </xf>
    <xf borderId="14" fillId="6" fontId="83" numFmtId="177" xfId="0" applyAlignment="1" applyBorder="1" applyFont="1" applyNumberFormat="1">
      <alignment horizontal="center" readingOrder="0" shrinkToFit="0" wrapText="0"/>
    </xf>
    <xf borderId="14" fillId="69" fontId="83" numFmtId="175" xfId="0" applyAlignment="1" applyBorder="1" applyFont="1" applyNumberFormat="1">
      <alignment horizontal="center" readingOrder="0" shrinkToFit="0" wrapText="0"/>
    </xf>
    <xf borderId="14" fillId="69" fontId="83" numFmtId="0" xfId="0" applyAlignment="1" applyBorder="1" applyFont="1">
      <alignment horizontal="left" shrinkToFit="0" wrapText="0"/>
    </xf>
    <xf borderId="14" fillId="6" fontId="83" numFmtId="0" xfId="0" applyAlignment="1" applyBorder="1" applyFont="1">
      <alignment horizontal="left" shrinkToFit="0" wrapText="0"/>
    </xf>
    <xf borderId="14" fillId="74" fontId="83" numFmtId="0" xfId="0" applyAlignment="1" applyBorder="1" applyFont="1">
      <alignment horizontal="center" readingOrder="0" shrinkToFit="0" wrapText="0"/>
    </xf>
    <xf borderId="14" fillId="34" fontId="83" numFmtId="0" xfId="0" applyAlignment="1" applyBorder="1" applyFont="1">
      <alignment horizontal="center" readingOrder="0" shrinkToFit="0" wrapText="0"/>
    </xf>
    <xf borderId="0" fillId="0" fontId="146" numFmtId="0" xfId="0" applyAlignment="1" applyFont="1">
      <alignment horizontal="left" readingOrder="0" shrinkToFit="0" vertical="bottom" wrapText="0"/>
    </xf>
    <xf borderId="0" fillId="86" fontId="145" numFmtId="0" xfId="0" applyAlignment="1" applyFill="1" applyFont="1">
      <alignment horizontal="center" readingOrder="0" shrinkToFit="0" wrapText="0"/>
    </xf>
    <xf borderId="14" fillId="87" fontId="124" numFmtId="0" xfId="0" applyAlignment="1" applyBorder="1" applyFill="1" applyFont="1">
      <alignment horizontal="center" readingOrder="0" shrinkToFit="0" wrapText="0"/>
    </xf>
    <xf borderId="14" fillId="88" fontId="83" numFmtId="0" xfId="0" applyAlignment="1" applyBorder="1" applyFill="1" applyFont="1">
      <alignment horizontal="center" readingOrder="0" shrinkToFit="0" wrapText="0"/>
    </xf>
    <xf borderId="14" fillId="88" fontId="83" numFmtId="0" xfId="0" applyAlignment="1" applyBorder="1" applyFont="1">
      <alignment horizontal="left" readingOrder="0" shrinkToFit="0" wrapText="0"/>
    </xf>
    <xf borderId="14" fillId="88" fontId="83" numFmtId="177" xfId="0" applyAlignment="1" applyBorder="1" applyFont="1" applyNumberFormat="1">
      <alignment horizontal="center" readingOrder="0" shrinkToFit="0" wrapText="0"/>
    </xf>
    <xf borderId="14" fillId="88" fontId="83" numFmtId="4" xfId="0" applyAlignment="1" applyBorder="1" applyFont="1" applyNumberFormat="1">
      <alignment horizontal="left" readingOrder="0" shrinkToFit="0" wrapText="0"/>
    </xf>
    <xf borderId="14" fillId="88" fontId="83" numFmtId="0" xfId="0" applyAlignment="1" applyBorder="1" applyFont="1">
      <alignment horizontal="left" shrinkToFit="0" wrapText="0"/>
    </xf>
    <xf borderId="14" fillId="88" fontId="83" numFmtId="175" xfId="0" applyAlignment="1" applyBorder="1" applyFont="1" applyNumberFormat="1">
      <alignment horizontal="center" readingOrder="0" shrinkToFit="0" wrapText="0"/>
    </xf>
    <xf borderId="14" fillId="6" fontId="83" numFmtId="11" xfId="0" applyAlignment="1" applyBorder="1" applyFont="1" applyNumberFormat="1">
      <alignment horizontal="left" readingOrder="0" shrinkToFit="0" wrapText="0"/>
    </xf>
    <xf borderId="0" fillId="89" fontId="132" numFmtId="0" xfId="0" applyAlignment="1" applyFill="1" applyFont="1">
      <alignment horizontal="center" readingOrder="0" shrinkToFit="0" wrapText="0"/>
    </xf>
    <xf borderId="24" fillId="90" fontId="124" numFmtId="0" xfId="0" applyAlignment="1" applyBorder="1" applyFill="1" applyFont="1">
      <alignment horizontal="center" readingOrder="0" vertical="bottom"/>
    </xf>
    <xf borderId="24" fillId="6" fontId="83" numFmtId="0" xfId="0" applyAlignment="1" applyBorder="1" applyFont="1">
      <alignment horizontal="center" readingOrder="0" shrinkToFit="0" vertical="bottom" wrapText="0"/>
    </xf>
    <xf borderId="24" fillId="6" fontId="83" numFmtId="0" xfId="0" applyAlignment="1" applyBorder="1" applyFont="1">
      <alignment horizontal="left" readingOrder="0" shrinkToFit="0" vertical="bottom" wrapText="0"/>
    </xf>
    <xf borderId="24" fillId="91" fontId="83" numFmtId="0" xfId="0" applyAlignment="1" applyBorder="1" applyFill="1" applyFont="1">
      <alignment horizontal="center" readingOrder="0" shrinkToFit="0" vertical="bottom" wrapText="0"/>
    </xf>
    <xf borderId="24" fillId="91" fontId="83" numFmtId="0" xfId="0" applyAlignment="1" applyBorder="1" applyFont="1">
      <alignment horizontal="left" readingOrder="0" shrinkToFit="0" vertical="bottom" wrapText="0"/>
    </xf>
    <xf borderId="24" fillId="6" fontId="83" numFmtId="0" xfId="0" applyAlignment="1" applyBorder="1" applyFont="1">
      <alignment shrinkToFit="0" vertical="bottom" wrapText="0"/>
    </xf>
    <xf borderId="24" fillId="91" fontId="83" numFmtId="0" xfId="0" applyAlignment="1" applyBorder="1" applyFont="1">
      <alignment shrinkToFit="0" vertical="bottom" wrapText="0"/>
    </xf>
    <xf borderId="0" fillId="92" fontId="132" numFmtId="0" xfId="0" applyAlignment="1" applyFill="1" applyFont="1">
      <alignment horizontal="center" readingOrder="0" shrinkToFit="0" wrapText="0"/>
    </xf>
    <xf borderId="25" fillId="93" fontId="124" numFmtId="0" xfId="0" applyAlignment="1" applyBorder="1" applyFill="1" applyFont="1">
      <alignment horizontal="center" readingOrder="0"/>
    </xf>
    <xf borderId="25" fillId="6" fontId="83" numFmtId="0" xfId="0" applyAlignment="1" applyBorder="1" applyFont="1">
      <alignment horizontal="center" readingOrder="0" shrinkToFit="0" vertical="bottom" wrapText="0"/>
    </xf>
    <xf borderId="25" fillId="6" fontId="83" numFmtId="0" xfId="0" applyAlignment="1" applyBorder="1" applyFont="1">
      <alignment horizontal="left" readingOrder="0" shrinkToFit="0" vertical="bottom" wrapText="0"/>
    </xf>
    <xf borderId="25" fillId="6" fontId="83" numFmtId="4" xfId="0" applyAlignment="1" applyBorder="1" applyFont="1" applyNumberFormat="1">
      <alignment horizontal="left" readingOrder="0" shrinkToFit="0" vertical="bottom" wrapText="0"/>
    </xf>
    <xf borderId="25" fillId="6" fontId="78" numFmtId="0" xfId="0" applyAlignment="1" applyBorder="1" applyFont="1">
      <alignment shrinkToFit="0" vertical="bottom" wrapText="0"/>
    </xf>
    <xf borderId="25" fillId="94" fontId="83" numFmtId="0" xfId="0" applyAlignment="1" applyBorder="1" applyFill="1" applyFont="1">
      <alignment horizontal="center" readingOrder="0" shrinkToFit="0" vertical="bottom" wrapText="0"/>
    </xf>
    <xf borderId="25" fillId="94" fontId="83" numFmtId="0" xfId="0" applyAlignment="1" applyBorder="1" applyFont="1">
      <alignment horizontal="left" readingOrder="0" shrinkToFit="0" vertical="bottom" wrapText="0"/>
    </xf>
    <xf borderId="25" fillId="94" fontId="83" numFmtId="4" xfId="0" applyAlignment="1" applyBorder="1" applyFont="1" applyNumberFormat="1">
      <alignment horizontal="left" readingOrder="0" shrinkToFit="0" vertical="bottom" wrapText="0"/>
    </xf>
    <xf borderId="25" fillId="94" fontId="78" numFmtId="0" xfId="0" applyAlignment="1" applyBorder="1" applyFont="1">
      <alignment shrinkToFit="0" vertical="bottom" wrapText="0"/>
    </xf>
    <xf borderId="25" fillId="94" fontId="83" numFmtId="0" xfId="0" applyAlignment="1" applyBorder="1" applyFont="1">
      <alignment shrinkToFit="0" vertical="bottom" wrapText="0"/>
    </xf>
    <xf borderId="25" fillId="6" fontId="83" numFmtId="0" xfId="0" applyAlignment="1" applyBorder="1" applyFont="1">
      <alignment shrinkToFit="0" vertical="bottom" wrapText="0"/>
    </xf>
    <xf borderId="0" fillId="6" fontId="147" numFmtId="0" xfId="0" applyAlignment="1" applyFont="1">
      <alignment horizontal="center" readingOrder="0"/>
    </xf>
    <xf borderId="0" fillId="0" fontId="11" numFmtId="4" xfId="0" applyAlignment="1" applyFont="1" applyNumberFormat="1">
      <alignment readingOrder="0"/>
    </xf>
  </cellXfs>
  <cellStyles count="1">
    <cellStyle xfId="0" name="Normal" builtinId="0"/>
  </cellStyles>
  <dxfs count="6">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6F8F9"/>
          <bgColor rgb="FFF6F8F9"/>
        </patternFill>
      </fill>
      <border/>
    </dxf>
    <dxf>
      <font/>
      <fill>
        <patternFill patternType="solid">
          <fgColor rgb="FF356854"/>
          <bgColor rgb="FF356854"/>
        </patternFill>
      </fill>
      <border/>
    </dxf>
    <dxf>
      <border>
        <left style="thin">
          <color rgb="FF356854"/>
        </left>
        <right style="thin">
          <color rgb="FF356854"/>
        </right>
        <top style="thin">
          <color rgb="FF356854"/>
        </top>
        <bottom style="thin">
          <color rgb="FF356854"/>
        </bottom>
      </border>
    </dxf>
  </dxfs>
  <tableStyles count="96">
    <tableStyle count="2" pivot="0" name="Project Report-style">
      <tableStyleElement dxfId="1" type="firstRowStripe"/>
      <tableStyleElement dxfId="2" type="secondRowStripe"/>
    </tableStyle>
    <tableStyle count="2" pivot="0" name="Project Report-style 2">
      <tableStyleElement dxfId="1" type="firstRowStripe"/>
      <tableStyleElement dxfId="2" type="secondRowStripe"/>
    </tableStyle>
    <tableStyle count="2" pivot="0" name="Monthly -style">
      <tableStyleElement dxfId="1" type="firstRowStripe"/>
      <tableStyleElement dxfId="2" type="secondRowStripe"/>
    </tableStyle>
    <tableStyle count="2" pivot="0" name="Monthly -style 2">
      <tableStyleElement dxfId="1" type="firstRowStripe"/>
      <tableStyleElement dxfId="2" type="secondRowStripe"/>
    </tableStyle>
    <tableStyle count="2" pivot="0" name="Ying-style">
      <tableStyleElement dxfId="2" type="firstRowStripe"/>
      <tableStyleElement dxfId="1" type="secondRowStripe"/>
    </tableStyle>
    <tableStyle count="2" pivot="0" name="Ying-style 2">
      <tableStyleElement dxfId="2" type="firstRowStripe"/>
      <tableStyleElement dxfId="1" type="secondRowStripe"/>
    </tableStyle>
    <tableStyle count="2" pivot="0" name="Ying-style 3">
      <tableStyleElement dxfId="1" type="firstRowStripe"/>
      <tableStyleElement dxfId="2" type="secondRowStripe"/>
    </tableStyle>
    <tableStyle count="2" pivot="0" name="Ying-style 4">
      <tableStyleElement dxfId="1" type="firstRowStripe"/>
      <tableStyleElement dxfId="2" type="secondRowStripe"/>
    </tableStyle>
    <tableStyle count="2" pivot="0" name="Pang-style">
      <tableStyleElement dxfId="1" type="firstRowStripe"/>
      <tableStyleElement dxfId="3" type="secondRowStripe"/>
    </tableStyle>
    <tableStyle count="2" pivot="0" name="Pang-style 2">
      <tableStyleElement dxfId="1" type="firstRowStripe"/>
      <tableStyleElement dxfId="3" type="secondRowStripe"/>
    </tableStyle>
    <tableStyle count="2" pivot="0" name="Josh-style">
      <tableStyleElement dxfId="2" type="firstRowStripe"/>
      <tableStyleElement dxfId="1" type="secondRowStripe"/>
    </tableStyle>
    <tableStyle count="2" pivot="0" name="Josh-style 2">
      <tableStyleElement dxfId="2" type="firstRowStripe"/>
      <tableStyleElement dxfId="1" type="secondRowStripe"/>
    </tableStyle>
    <tableStyle count="2" pivot="0" name="Josh-style 3">
      <tableStyleElement dxfId="2" type="firstRowStripe"/>
      <tableStyleElement dxfId="1" type="secondRowStripe"/>
    </tableStyle>
    <tableStyle count="2" pivot="0" name="Josh-style 4">
      <tableStyleElement dxfId="2" type="firstRowStripe"/>
      <tableStyleElement dxfId="1" type="secondRowStripe"/>
    </tableStyle>
    <tableStyle count="2" pivot="0" name="Josh-style 5">
      <tableStyleElement dxfId="1" type="firstRowStripe"/>
      <tableStyleElement dxfId="2" type="secondRowStripe"/>
    </tableStyle>
    <tableStyle count="2" pivot="0" name="Josh-style 6">
      <tableStyleElement dxfId="1" type="firstRowStripe"/>
      <tableStyleElement dxfId="2" type="secondRowStripe"/>
    </tableStyle>
    <tableStyle count="2" pivot="0" name="Josh-style 7">
      <tableStyleElement dxfId="2" type="firstRowStripe"/>
      <tableStyleElement dxfId="1" type="secondRowStripe"/>
    </tableStyle>
    <tableStyle count="2" pivot="0" name="Josh-style 8">
      <tableStyleElement dxfId="1" type="firstRowStripe"/>
      <tableStyleElement dxfId="2" type="secondRowStripe"/>
    </tableStyle>
    <tableStyle count="2" pivot="0" name="Josh-style 9">
      <tableStyleElement dxfId="1" type="firstRowStripe"/>
      <tableStyleElement dxfId="2" type="secondRowStripe"/>
    </tableStyle>
    <tableStyle count="2" pivot="0" name="Josh-style 10">
      <tableStyleElement dxfId="2" type="firstRowStripe"/>
      <tableStyleElement dxfId="1" type="secondRowStripe"/>
    </tableStyle>
    <tableStyle count="2" pivot="0" name="Josh-style 11">
      <tableStyleElement dxfId="2" type="firstRowStripe"/>
      <tableStyleElement dxfId="1" type="secondRowStripe"/>
    </tableStyle>
    <tableStyle count="2" pivot="0" name="Josh-style 12">
      <tableStyleElement dxfId="2" type="firstRowStripe"/>
      <tableStyleElement dxfId="1" type="secondRowStripe"/>
    </tableStyle>
    <tableStyle count="2" pivot="0" name="Josh-style 13">
      <tableStyleElement dxfId="2" type="firstRowStripe"/>
      <tableStyleElement dxfId="1" type="secondRowStripe"/>
    </tableStyle>
    <tableStyle count="2" pivot="0" name="Josh-style 14">
      <tableStyleElement dxfId="2" type="firstRowStripe"/>
      <tableStyleElement dxfId="1" type="secondRowStripe"/>
    </tableStyle>
    <tableStyle count="2" pivot="0" name="Josh-style 15">
      <tableStyleElement dxfId="2" type="firstRowStripe"/>
      <tableStyleElement dxfId="1" type="secondRowStripe"/>
    </tableStyle>
    <tableStyle count="2" pivot="0" name="Hack1-style">
      <tableStyleElement dxfId="1" type="firstRowStripe"/>
      <tableStyleElement dxfId="2" type="secondRowStripe"/>
    </tableStyle>
    <tableStyle count="2" pivot="0" name="Hack1-style 2">
      <tableStyleElement dxfId="1" type="firstRowStripe"/>
      <tableStyleElement dxfId="2" type="secondRowStripe"/>
    </tableStyle>
    <tableStyle count="2" pivot="0" name="Hack1-style 3">
      <tableStyleElement dxfId="1" type="firstRowStripe"/>
      <tableStyleElement dxfId="2" type="secondRowStripe"/>
    </tableStyle>
    <tableStyle count="2" pivot="0" name="Hack1-style 4">
      <tableStyleElement dxfId="2" type="firstRowStripe"/>
      <tableStyleElement dxfId="1" type="secondRowStripe"/>
    </tableStyle>
    <tableStyle count="2" pivot="0" name="Hack1-style 5">
      <tableStyleElement dxfId="2" type="firstRowStripe"/>
      <tableStyleElement dxfId="1" type="secondRowStripe"/>
    </tableStyle>
    <tableStyle count="2" pivot="0" name="Hack1-style 6">
      <tableStyleElement dxfId="1" type="firstRowStripe"/>
      <tableStyleElement dxfId="2" type="secondRowStripe"/>
    </tableStyle>
    <tableStyle count="2" pivot="0" name="Hack1-style 7">
      <tableStyleElement dxfId="2" type="firstRowStripe"/>
      <tableStyleElement dxfId="1" type="secondRowStripe"/>
    </tableStyle>
    <tableStyle count="2" pivot="0" name="Hack1-style 8">
      <tableStyleElement dxfId="2" type="firstRowStripe"/>
      <tableStyleElement dxfId="1" type="secondRowStripe"/>
    </tableStyle>
    <tableStyle count="2" pivot="0" name="Hack1-style 9">
      <tableStyleElement dxfId="1" type="firstRowStripe"/>
      <tableStyleElement dxfId="2" type="secondRowStripe"/>
    </tableStyle>
    <tableStyle count="2" pivot="0" name="Hack1-style 10">
      <tableStyleElement dxfId="1" type="firstRowStripe"/>
      <tableStyleElement dxfId="2" type="secondRowStripe"/>
    </tableStyle>
    <tableStyle count="2" pivot="0" name="Hack1-style 11">
      <tableStyleElement dxfId="2" type="firstRowStripe"/>
      <tableStyleElement dxfId="1" type="secondRowStripe"/>
    </tableStyle>
    <tableStyle count="2" pivot="0" name="Hack1-style 12">
      <tableStyleElement dxfId="2" type="firstRowStripe"/>
      <tableStyleElement dxfId="1" type="secondRowStripe"/>
    </tableStyle>
    <tableStyle count="2" pivot="0" name="Hack1-style 13">
      <tableStyleElement dxfId="2" type="firstRowStripe"/>
      <tableStyleElement dxfId="1" type="secondRowStripe"/>
    </tableStyle>
    <tableStyle count="2" pivot="0" name="Hack1-style 14">
      <tableStyleElement dxfId="2" type="firstRowStripe"/>
      <tableStyleElement dxfId="1" type="secondRowStripe"/>
    </tableStyle>
    <tableStyle count="2" pivot="0" name="Hack1-style 15">
      <tableStyleElement dxfId="2" type="firstRowStripe"/>
      <tableStyleElement dxfId="1" type="secondRowStripe"/>
    </tableStyle>
    <tableStyle count="2" pivot="0" name="Hack1-style 16">
      <tableStyleElement dxfId="2" type="firstRowStripe"/>
      <tableStyleElement dxfId="1" type="secondRowStripe"/>
    </tableStyle>
    <tableStyle count="2" pivot="0" name="Hack1-style 17">
      <tableStyleElement dxfId="2" type="firstRowStripe"/>
      <tableStyleElement dxfId="1" type="secondRowStripe"/>
    </tableStyle>
    <tableStyle count="2" pivot="0" name="Hack1-style 18">
      <tableStyleElement dxfId="2" type="firstRowStripe"/>
      <tableStyleElement dxfId="1" type="secondRowStripe"/>
    </tableStyle>
    <tableStyle count="2" pivot="0" name="Hack1-style 19">
      <tableStyleElement dxfId="2" type="firstRowStripe"/>
      <tableStyleElement dxfId="1" type="secondRowStripe"/>
    </tableStyle>
    <tableStyle count="2" pivot="0" name="Hack1-style 20">
      <tableStyleElement dxfId="2" type="firstRowStripe"/>
      <tableStyleElement dxfId="1" type="secondRowStripe"/>
    </tableStyle>
    <tableStyle count="2" pivot="0" name="Hack1-style 21">
      <tableStyleElement dxfId="2" type="firstRowStripe"/>
      <tableStyleElement dxfId="1" type="secondRowStripe"/>
    </tableStyle>
    <tableStyle count="2" pivot="0" name="Hack1-style 22">
      <tableStyleElement dxfId="1" type="firstRowStripe"/>
      <tableStyleElement dxfId="2" type="secondRowStripe"/>
    </tableStyle>
    <tableStyle count="2" pivot="0" name="Hack1-style 23">
      <tableStyleElement dxfId="1" type="firstRowStripe"/>
      <tableStyleElement dxfId="2" type="secondRowStripe"/>
    </tableStyle>
    <tableStyle count="2" pivot="0" name="Hack1-style 24">
      <tableStyleElement dxfId="1" type="firstRowStripe"/>
      <tableStyleElement dxfId="2" type="secondRowStripe"/>
    </tableStyle>
    <tableStyle count="2" pivot="0" name="Hack1-style 25">
      <tableStyleElement dxfId="1" type="firstRowStripe"/>
      <tableStyleElement dxfId="2" type="secondRowStripe"/>
    </tableStyle>
    <tableStyle count="2" pivot="0" name="Hack1-style 26">
      <tableStyleElement dxfId="2" type="firstRowStripe"/>
      <tableStyleElement dxfId="1" type="secondRowStripe"/>
    </tableStyle>
    <tableStyle count="2" pivot="0" name="Hack1-style 27">
      <tableStyleElement dxfId="1" type="firstRowStripe"/>
      <tableStyleElement dxfId="2" type="secondRowStripe"/>
    </tableStyle>
    <tableStyle count="2" pivot="0" name="Hack1-style 28">
      <tableStyleElement dxfId="1" type="firstRowStripe"/>
      <tableStyleElement dxfId="2" type="secondRowStripe"/>
    </tableStyle>
    <tableStyle count="2" pivot="0" name="Hack1-style 29">
      <tableStyleElement dxfId="2" type="firstRowStripe"/>
      <tableStyleElement dxfId="1" type="secondRowStripe"/>
    </tableStyle>
    <tableStyle count="2" pivot="0" name="Hack1-style 30">
      <tableStyleElement dxfId="1" type="firstRowStripe"/>
      <tableStyleElement dxfId="2" type="secondRowStripe"/>
    </tableStyle>
    <tableStyle count="2" pivot="0" name="Hack1-style 31">
      <tableStyleElement dxfId="1" type="firstRowStripe"/>
      <tableStyleElement dxfId="2" type="secondRowStripe"/>
    </tableStyle>
    <tableStyle count="2" pivot="0" name="Hack1-style 32">
      <tableStyleElement dxfId="1" type="firstRowStripe"/>
      <tableStyleElement dxfId="2" type="secondRowStripe"/>
    </tableStyle>
    <tableStyle count="2" pivot="0" name="Hack1-style 33">
      <tableStyleElement dxfId="1" type="firstRowStripe"/>
      <tableStyleElement dxfId="2" type="secondRowStripe"/>
    </tableStyle>
    <tableStyle count="2" pivot="0" name="Hack1-style 34">
      <tableStyleElement dxfId="1" type="firstRowStripe"/>
      <tableStyleElement dxfId="2" type="secondRowStripe"/>
    </tableStyle>
    <tableStyle count="2" pivot="0" name="Hack1-style 35">
      <tableStyleElement dxfId="1" type="firstRowStripe"/>
      <tableStyleElement dxfId="2" type="secondRowStripe"/>
    </tableStyle>
    <tableStyle count="2" pivot="0" name="Hack1-style 36">
      <tableStyleElement dxfId="1" type="firstRowStripe"/>
      <tableStyleElement dxfId="2" type="secondRowStripe"/>
    </tableStyle>
    <tableStyle count="2" pivot="0" name="Hack1-style 37">
      <tableStyleElement dxfId="1" type="firstRowStripe"/>
      <tableStyleElement dxfId="2" type="secondRowStripe"/>
    </tableStyle>
    <tableStyle count="2" pivot="0" name="Hack1-style 38">
      <tableStyleElement dxfId="1" type="firstRowStripe"/>
      <tableStyleElement dxfId="2" type="secondRowStripe"/>
    </tableStyle>
    <tableStyle count="2" pivot="0" name="Hack1-style 39">
      <tableStyleElement dxfId="1" type="firstRowStripe"/>
      <tableStyleElement dxfId="2" type="secondRowStripe"/>
    </tableStyle>
    <tableStyle count="2" pivot="0" name="Hack1-style 40">
      <tableStyleElement dxfId="2" type="firstRowStripe"/>
      <tableStyleElement dxfId="1" type="secondRowStripe"/>
    </tableStyle>
    <tableStyle count="2" pivot="0" name="Hack1-style 41">
      <tableStyleElement dxfId="1" type="firstRowStripe"/>
      <tableStyleElement dxfId="2" type="secondRowStripe"/>
    </tableStyle>
    <tableStyle count="2" pivot="0" name="Hack1-style 42">
      <tableStyleElement dxfId="2" type="firstRowStripe"/>
      <tableStyleElement dxfId="1" type="secondRowStripe"/>
    </tableStyle>
    <tableStyle count="2" pivot="0" name="Hack1-style 43">
      <tableStyleElement dxfId="2" type="firstRowStripe"/>
      <tableStyleElement dxfId="1" type="secondRowStripe"/>
    </tableStyle>
    <tableStyle count="2" pivot="0" name="Hack1-style 44">
      <tableStyleElement dxfId="1" type="firstRowStripe"/>
      <tableStyleElement dxfId="2" type="secondRowStripe"/>
    </tableStyle>
    <tableStyle count="2" pivot="0" name="Hack1-style 45">
      <tableStyleElement dxfId="2" type="firstRowStripe"/>
      <tableStyleElement dxfId="1" type="secondRowStripe"/>
    </tableStyle>
    <tableStyle count="2" pivot="0" name="Hack1-style 46">
      <tableStyleElement dxfId="1" type="firstRowStripe"/>
      <tableStyleElement dxfId="2" type="secondRowStripe"/>
    </tableStyle>
    <tableStyle count="2" pivot="0" name="Hack1-style 47">
      <tableStyleElement dxfId="1" type="firstRowStripe"/>
      <tableStyleElement dxfId="2" type="secondRowStripe"/>
    </tableStyle>
    <tableStyle count="2" pivot="0" name="Hack1-style 48">
      <tableStyleElement dxfId="2" type="firstRowStripe"/>
      <tableStyleElement dxfId="1" type="secondRowStripe"/>
    </tableStyle>
    <tableStyle count="2" pivot="0" name="Hack1-style 49">
      <tableStyleElement dxfId="2" type="firstRowStripe"/>
      <tableStyleElement dxfId="1" type="secondRowStripe"/>
    </tableStyle>
    <tableStyle count="2" pivot="0" name="Hack1-style 50">
      <tableStyleElement dxfId="2" type="firstRowStripe"/>
      <tableStyleElement dxfId="1" type="secondRowStripe"/>
    </tableStyle>
    <tableStyle count="2" pivot="0" name="Hack1-style 51">
      <tableStyleElement dxfId="1" type="firstRowStripe"/>
      <tableStyleElement dxfId="2" type="secondRowStripe"/>
    </tableStyle>
    <tableStyle count="2" pivot="0" name="Hack1-style 52">
      <tableStyleElement dxfId="1" type="firstRowStripe"/>
      <tableStyleElement dxfId="2" type="secondRowStripe"/>
    </tableStyle>
    <tableStyle count="2" pivot="0" name="Hack1-style 53">
      <tableStyleElement dxfId="2" type="firstRowStripe"/>
      <tableStyleElement dxfId="1" type="secondRowStripe"/>
    </tableStyle>
    <tableStyle count="2" pivot="0" name="Hack1-style 54">
      <tableStyleElement dxfId="1" type="firstRowStripe"/>
      <tableStyleElement dxfId="2" type="secondRowStripe"/>
    </tableStyle>
    <tableStyle count="2" pivot="0" name="Hack1-style 55">
      <tableStyleElement dxfId="1" type="firstRowStripe"/>
      <tableStyleElement dxfId="2" type="secondRowStripe"/>
    </tableStyle>
    <tableStyle count="2" pivot="0" name="Hack1-style 56">
      <tableStyleElement dxfId="2" type="firstRowStripe"/>
      <tableStyleElement dxfId="1" type="secondRowStripe"/>
    </tableStyle>
    <tableStyle count="2" pivot="0" name="Hack1-style 57">
      <tableStyleElement dxfId="1" type="firstRowStripe"/>
      <tableStyleElement dxfId="2" type="secondRowStripe"/>
    </tableStyle>
    <tableStyle count="2" pivot="0" name="Hack1-style 58">
      <tableStyleElement dxfId="1" type="firstRowStripe"/>
      <tableStyleElement dxfId="2" type="secondRowStripe"/>
    </tableStyle>
    <tableStyle count="2" pivot="0" name="Hack1-style 59">
      <tableStyleElement dxfId="1" type="firstRowStripe"/>
      <tableStyleElement dxfId="2" type="secondRowStripe"/>
    </tableStyle>
    <tableStyle count="2" pivot="0" name="Hack1-style 60">
      <tableStyleElement dxfId="1" type="firstRowStripe"/>
      <tableStyleElement dxfId="2" type="secondRowStripe"/>
    </tableStyle>
    <tableStyle count="2" pivot="0" name="Hack1-style 61">
      <tableStyleElement dxfId="1" type="firstRowStripe"/>
      <tableStyleElement dxfId="2" type="secondRowStripe"/>
    </tableStyle>
    <tableStyle count="2" pivot="0" name="Hack1-style 62">
      <tableStyleElement dxfId="1" type="firstRowStripe"/>
      <tableStyleElement dxfId="2" type="secondRowStripe"/>
    </tableStyle>
    <tableStyle count="2" pivot="0" name="Hack1-style 63">
      <tableStyleElement dxfId="1" type="firstRowStripe"/>
      <tableStyleElement dxfId="2" type="secondRowStripe"/>
    </tableStyle>
    <tableStyle count="2" pivot="0" name="Hack1-style 64">
      <tableStyleElement dxfId="1" type="firstRowStripe"/>
      <tableStyleElement dxfId="2" type="secondRowStripe"/>
    </tableStyle>
    <tableStyle count="2" pivot="0" name="Hack1-style 65">
      <tableStyleElement dxfId="1" type="firstRowStripe"/>
      <tableStyleElement dxfId="2" type="secondRowStripe"/>
    </tableStyle>
    <tableStyle count="2" pivot="0" name="Hack1-style 66">
      <tableStyleElement dxfId="1" type="firstRowStripe"/>
      <tableStyleElement dxfId="2" type="secondRowStripe"/>
    </tableStyle>
    <tableStyle count="2" pivot="0" name="Hack1-style 67">
      <tableStyleElement dxfId="1" type="firstRowStripe"/>
      <tableStyleElement dxfId="2" type="secondRowStripe"/>
    </tableStyle>
    <tableStyle count="2" pivot="0" name="Hack1-style 68">
      <tableStyleElement dxfId="1" type="firstRowStripe"/>
      <tableStyleElement dxfId="2" type="secondRowStripe"/>
    </tableStyle>
    <tableStyle count="2" pivot="0" name="Hack1-style 69">
      <tableStyleElement dxfId="1" type="firstRowStripe"/>
      <tableStyleElement dxfId="2" type="secondRowStripe"/>
    </tableStyle>
    <tableStyle count="4" pivot="0" name="Hack1-style 70">
      <tableStyleElement dxfId="4" type="headerRow"/>
      <tableStyleElement dxfId="1" type="firstRowStripe"/>
      <tableStyleElement dxfId="3" type="secondRowStripe"/>
      <tableStyleElement dxfId="5" size="0" type="wholeTable"/>
    </tableStyle>
    <tableStyle count="4" pivot="0" name="Hack-style">
      <tableStyleElement dxfId="4" type="headerRow"/>
      <tableStyleElement dxfId="1" type="firstRowStripe"/>
      <tableStyleElement dxfId="3"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เป้าส่งมอบ, ยอดคาดการส่งมอบ และ ยอดส่งมอบ</a:t>
            </a:r>
          </a:p>
        </c:rich>
      </c:tx>
      <c:overlay val="0"/>
    </c:title>
    <c:plotArea>
      <c:layout/>
      <c:barChart>
        <c:barDir val="col"/>
        <c:ser>
          <c:idx val="0"/>
          <c:order val="0"/>
          <c:tx>
            <c:strRef>
              <c:f>'Monthly '!$C$4</c:f>
            </c:strRef>
          </c:tx>
          <c:cat>
            <c:strRef>
              <c:f>'Monthly '!$D$4:$K$4</c:f>
            </c:strRef>
          </c:cat>
          <c:val>
            <c:numRef>
              <c:f>'Monthly '!$D$4:$K$4</c:f>
              <c:numCache/>
            </c:numRef>
          </c:val>
        </c:ser>
        <c:axId val="1984368579"/>
        <c:axId val="323794159"/>
      </c:barChart>
      <c:catAx>
        <c:axId val="19843685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MONTHLY PERFORMANCE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23794159"/>
      </c:catAx>
      <c:valAx>
        <c:axId val="323794159"/>
        <c:scaling>
          <c:orientation val="minMax"/>
        </c:scaling>
        <c:delete val="0"/>
        <c:axPos val="l"/>
        <c:tickLblPos val="nextTo"/>
        <c:spPr>
          <a:ln>
            <a:noFill/>
          </a:ln>
        </c:spPr>
        <c:crossAx val="1984368579"/>
      </c:valAx>
    </c:plotArea>
    <c:legend>
      <c:legendPos val="r"/>
      <c:overlay val="0"/>
      <c:txPr>
        <a:bodyPr/>
        <a:lstStyle/>
        <a:p>
          <a:pPr lvl="0">
            <a:defRPr b="0">
              <a:solidFill>
                <a:srgbClr val="1A1A1A"/>
              </a:solidFill>
              <a:latin typeface="+mn-lt"/>
            </a:defRPr>
          </a:pPr>
        </a:p>
      </c:txPr>
    </c:legend>
    <c:plotVisOnly val="1"/>
  </c:chart>
</c:chartSpace>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5.png"/><Relationship Id="rId3" Type="http://schemas.openxmlformats.org/officeDocument/2006/relationships/image" Target="../media/image1.png"/><Relationship Id="rId4" Type="http://schemas.openxmlformats.org/officeDocument/2006/relationships/image" Target="../media/image3.png"/><Relationship Id="rId5" Type="http://schemas.openxmlformats.org/officeDocument/2006/relationships/image" Target="../media/image6.png"/><Relationship Id="rId6" Type="http://schemas.openxmlformats.org/officeDocument/2006/relationships/image" Target="../media/image7.png"/><Relationship Id="rId7" Type="http://schemas.openxmlformats.org/officeDocument/2006/relationships/image" Target="../media/image2.png"/><Relationship Id="rId8"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228600</xdr:colOff>
      <xdr:row>4</xdr:row>
      <xdr:rowOff>9525</xdr:rowOff>
    </xdr:from>
    <xdr:ext cx="9229725" cy="5705475"/>
    <xdr:graphicFrame>
      <xdr:nvGraphicFramePr>
        <xdr:cNvPr id="1" name="Chart 1" title="แผนภูมิ"/>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133350</xdr:colOff>
      <xdr:row>0</xdr:row>
      <xdr:rowOff>0</xdr:rowOff>
    </xdr:from>
    <xdr:ext cx="619125" cy="581025"/>
    <xdr:pic>
      <xdr:nvPicPr>
        <xdr:cNvPr id="0" name="image5.png" title="รูปภาพ"/>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180975</xdr:colOff>
      <xdr:row>0</xdr:row>
      <xdr:rowOff>0</xdr:rowOff>
    </xdr:from>
    <xdr:ext cx="619125" cy="581025"/>
    <xdr:pic>
      <xdr:nvPicPr>
        <xdr:cNvPr id="0" name="image1.png" title="รูปภาพ"/>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0</xdr:rowOff>
    </xdr:from>
    <xdr:ext cx="571500" cy="581025"/>
    <xdr:pic>
      <xdr:nvPicPr>
        <xdr:cNvPr id="0" name="image3.png" title="รูปภาพ"/>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142875</xdr:colOff>
      <xdr:row>0</xdr:row>
      <xdr:rowOff>0</xdr:rowOff>
    </xdr:from>
    <xdr:ext cx="619125" cy="581025"/>
    <xdr:pic>
      <xdr:nvPicPr>
        <xdr:cNvPr id="0" name="image6.png" title="รูปภาพ"/>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200025</xdr:colOff>
      <xdr:row>0</xdr:row>
      <xdr:rowOff>0</xdr:rowOff>
    </xdr:from>
    <xdr:ext cx="619125" cy="581025"/>
    <xdr:pic>
      <xdr:nvPicPr>
        <xdr:cNvPr id="0" name="image7.png" title="รูปภาพ"/>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190500</xdr:colOff>
      <xdr:row>0</xdr:row>
      <xdr:rowOff>0</xdr:rowOff>
    </xdr:from>
    <xdr:ext cx="571500" cy="581025"/>
    <xdr:pic>
      <xdr:nvPicPr>
        <xdr:cNvPr id="0" name="image2.png" title="รูปภาพ"/>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590550</xdr:colOff>
      <xdr:row>32</xdr:row>
      <xdr:rowOff>38100</xdr:rowOff>
    </xdr:from>
    <xdr:ext cx="2295525" cy="3076575"/>
    <xdr:pic>
      <xdr:nvPicPr>
        <xdr:cNvPr id="0" name="image4.png" title="รูปภาพ"/>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7:E11" displayName="Table_1" name="Table_1" id="1">
  <tableColumns count="3">
    <tableColumn name="Column1" id="1"/>
    <tableColumn name="Column2" id="2"/>
    <tableColumn name="Column3" id="3"/>
  </tableColumns>
  <tableStyleInfo name="Project Report-style" showColumnStripes="0" showFirstColumn="1" showLastColumn="1" showRowStripes="1"/>
</table>
</file>

<file path=xl/tables/table2.xml><?xml version="1.0" encoding="utf-8"?>
<table xmlns="http://schemas.openxmlformats.org/spreadsheetml/2006/main" headerRowCount="0" ref="P8:P15" displayName="Table_2" name="Table_2" id="2">
  <tableColumns count="1">
    <tableColumn name="Column1" id="1"/>
  </tableColumns>
  <tableStyleInfo name="Project Report-style 2" showColumnStripes="0" showFirstColumn="1" showLastColumn="1" showRowStripes="1"/>
</table>
</file>

<file path=xl/tables/table3.xml><?xml version="1.0" encoding="utf-8"?>
<table xmlns="http://schemas.openxmlformats.org/spreadsheetml/2006/main" headerRowCount="0" ref="C5:N28" displayName="Table_3" name="Table_3"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Monthly -style" showColumnStripes="0" showFirstColumn="1" showLastColumn="1" showRowStripes="1"/>
</table>
</file>

<file path=xl/tables/table4.xml><?xml version="1.0" encoding="utf-8"?>
<table xmlns="http://schemas.openxmlformats.org/spreadsheetml/2006/main" headerRowCount="0" ref="Q5:S29" displayName="Table_4" name="Table_4" id="4">
  <tableColumns count="3">
    <tableColumn name="Column1" id="1"/>
    <tableColumn name="Column2" id="2"/>
    <tableColumn name="Column3" id="3"/>
  </tableColumns>
  <tableStyleInfo name="Monthly -style 2" showColumnStripes="0" showFirstColumn="1" showLastColumn="1" showRowStripes="1"/>
</table>
</file>

<file path=xl/tables/table5.xml><?xml version="1.0" encoding="utf-8"?>
<table xmlns="http://schemas.openxmlformats.org/spreadsheetml/2006/main" headerRowCount="0" ref="D425:F425" displayName="Table_5" name="Table_5" id="5">
  <tableColumns count="3">
    <tableColumn name="Column1" id="1"/>
    <tableColumn name="Column2" id="2"/>
    <tableColumn name="Column3" id="3"/>
  </tableColumns>
  <tableStyleInfo name="Ying-style" showColumnStripes="0" showFirstColumn="1" showLastColumn="1" showRowStripes="1"/>
</table>
</file>

<file path=xl/tables/table6.xml><?xml version="1.0" encoding="utf-8"?>
<table xmlns="http://schemas.openxmlformats.org/spreadsheetml/2006/main" headerRowCount="0" ref="D438:D439" displayName="Table_6" name="Table_6" id="6">
  <tableColumns count="1">
    <tableColumn name="Column1" id="1"/>
  </tableColumns>
  <tableStyleInfo name="Ying-style 2" showColumnStripes="0" showFirstColumn="1" showLastColumn="1" showRowStripes="1"/>
</table>
</file>

<file path=xl/tables/table7.xml><?xml version="1.0" encoding="utf-8"?>
<table xmlns="http://schemas.openxmlformats.org/spreadsheetml/2006/main" headerRowCount="0" ref="D448:D648" displayName="Table_7" name="Table_7" id="7">
  <tableColumns count="1">
    <tableColumn name="Column1" id="1"/>
  </tableColumns>
  <tableStyleInfo name="Ying-style 3" showColumnStripes="0" showFirstColumn="1" showLastColumn="1" showRowStripes="1"/>
</table>
</file>

<file path=xl/tables/table8.xml><?xml version="1.0" encoding="utf-8"?>
<table xmlns="http://schemas.openxmlformats.org/spreadsheetml/2006/main" headerRowCount="0" ref="F575:F603" displayName="Table_8" name="Table_8" id="8">
  <tableColumns count="1">
    <tableColumn name="Column1" id="1"/>
  </tableColumns>
  <tableStyleInfo name="Ying-style 4" showColumnStripes="0" showFirstColumn="1" showLastColumn="1" showRowStripes="1"/>
</table>
</file>

<file path=xl/tables/table9.xml><?xml version="1.0" encoding="utf-8"?>
<table xmlns="http://schemas.openxmlformats.org/spreadsheetml/2006/main" headerRowCount="0" ref="I308:J322" displayName="Table_9" name="Table_9" id="9">
  <tableColumns count="2">
    <tableColumn name="Column1" id="1"/>
    <tableColumn name="Column2" id="2"/>
  </tableColumns>
  <tableStyleInfo name="Pang-style" showColumnStripes="0" showFirstColumn="1" showLastColumn="1" showRowStripes="1"/>
</table>
</file>

<file path=xl/tables/table10.xml><?xml version="1.0" encoding="utf-8"?>
<table xmlns="http://schemas.openxmlformats.org/spreadsheetml/2006/main" headerRowCount="0" ref="N308:N322" displayName="Table_10" name="Table_10" id="10">
  <tableColumns count="1">
    <tableColumn name="Column1" id="1"/>
  </tableColumns>
  <tableStyleInfo name="Pang-style 2" showColumnStripes="0" showFirstColumn="1" showLastColumn="1" showRowStripes="1"/>
</table>
</file>

<file path=xl/tables/table11.xml><?xml version="1.0" encoding="utf-8"?>
<table xmlns="http://schemas.openxmlformats.org/spreadsheetml/2006/main" headerRowCount="0" ref="F195:F203" displayName="Table_11" name="Table_11" id="11">
  <tableColumns count="1">
    <tableColumn name="Column1" id="1"/>
  </tableColumns>
  <tableStyleInfo name="Josh-style" showColumnStripes="0" showFirstColumn="1" showLastColumn="1" showRowStripes="1"/>
</table>
</file>

<file path=xl/tables/table12.xml><?xml version="1.0" encoding="utf-8"?>
<table xmlns="http://schemas.openxmlformats.org/spreadsheetml/2006/main" headerRowCount="0" ref="G196:I202" displayName="Table_12" name="Table_12" id="12">
  <tableColumns count="3">
    <tableColumn name="Column1" id="1"/>
    <tableColumn name="Column2" id="2"/>
    <tableColumn name="Column3" id="3"/>
  </tableColumns>
  <tableStyleInfo name="Josh-style 2" showColumnStripes="0" showFirstColumn="1" showLastColumn="1" showRowStripes="1"/>
</table>
</file>

<file path=xl/tables/table13.xml><?xml version="1.0" encoding="utf-8"?>
<table xmlns="http://schemas.openxmlformats.org/spreadsheetml/2006/main" headerRowCount="0" ref="G318:G320" displayName="Table_13" name="Table_13" id="13">
  <tableColumns count="1">
    <tableColumn name="Column1" id="1"/>
  </tableColumns>
  <tableStyleInfo name="Josh-style 3" showColumnStripes="0" showFirstColumn="1" showLastColumn="1" showRowStripes="1"/>
</table>
</file>

<file path=xl/tables/table14.xml><?xml version="1.0" encoding="utf-8"?>
<table xmlns="http://schemas.openxmlformats.org/spreadsheetml/2006/main" headerRowCount="0" ref="G381:H385" displayName="Table_14" name="Table_14" id="14">
  <tableColumns count="2">
    <tableColumn name="Column1" id="1"/>
    <tableColumn name="Column2" id="2"/>
  </tableColumns>
  <tableStyleInfo name="Josh-style 4" showColumnStripes="0" showFirstColumn="1" showLastColumn="1" showRowStripes="1"/>
</table>
</file>

<file path=xl/tables/table15.xml><?xml version="1.0" encoding="utf-8"?>
<table xmlns="http://schemas.openxmlformats.org/spreadsheetml/2006/main" headerRowCount="0" ref="G403:H404" displayName="Table_15" name="Table_15" id="15">
  <tableColumns count="2">
    <tableColumn name="Column1" id="1"/>
    <tableColumn name="Column2" id="2"/>
  </tableColumns>
  <tableStyleInfo name="Josh-style 5" showColumnStripes="0" showFirstColumn="1" showLastColumn="1" showRowStripes="1"/>
</table>
</file>

<file path=xl/tables/table16.xml><?xml version="1.0" encoding="utf-8"?>
<table xmlns="http://schemas.openxmlformats.org/spreadsheetml/2006/main" headerRowCount="0" ref="G407:I409" displayName="Table_16" name="Table_16" id="16">
  <tableColumns count="3">
    <tableColumn name="Column1" id="1"/>
    <tableColumn name="Column2" id="2"/>
    <tableColumn name="Column3" id="3"/>
  </tableColumns>
  <tableStyleInfo name="Josh-style 6" showColumnStripes="0" showFirstColumn="1" showLastColumn="1" showRowStripes="1"/>
</table>
</file>

<file path=xl/tables/table17.xml><?xml version="1.0" encoding="utf-8"?>
<table xmlns="http://schemas.openxmlformats.org/spreadsheetml/2006/main" headerRowCount="0" ref="D444:D445" displayName="Table_17" name="Table_17" id="17">
  <tableColumns count="1">
    <tableColumn name="Column1" id="1"/>
  </tableColumns>
  <tableStyleInfo name="Josh-style 7" showColumnStripes="0" showFirstColumn="1" showLastColumn="1" showRowStripes="1"/>
</table>
</file>

<file path=xl/tables/table18.xml><?xml version="1.0" encoding="utf-8"?>
<table xmlns="http://schemas.openxmlformats.org/spreadsheetml/2006/main" headerRowCount="0" ref="D452:D454" displayName="Table_18" name="Table_18" id="18">
  <tableColumns count="1">
    <tableColumn name="Column1" id="1"/>
  </tableColumns>
  <tableStyleInfo name="Josh-style 8" showColumnStripes="0" showFirstColumn="1" showLastColumn="1" showRowStripes="1"/>
</table>
</file>

<file path=xl/tables/table19.xml><?xml version="1.0" encoding="utf-8"?>
<table xmlns="http://schemas.openxmlformats.org/spreadsheetml/2006/main" headerRowCount="0" ref="D455:D457" displayName="Table_19" name="Table_19" id="19">
  <tableColumns count="1">
    <tableColumn name="Column1" id="1"/>
  </tableColumns>
  <tableStyleInfo name="Josh-style 9" showColumnStripes="0" showFirstColumn="1" showLastColumn="1" showRowStripes="1"/>
</table>
</file>

<file path=xl/tables/table20.xml><?xml version="1.0" encoding="utf-8"?>
<table xmlns="http://schemas.openxmlformats.org/spreadsheetml/2006/main" headerRowCount="0" ref="D458:H466" displayName="Table_20" name="Table_20" id="20">
  <tableColumns count="5">
    <tableColumn name="Column1" id="1"/>
    <tableColumn name="Column2" id="2"/>
    <tableColumn name="Column3" id="3"/>
    <tableColumn name="Column4" id="4"/>
    <tableColumn name="Column5" id="5"/>
  </tableColumns>
  <tableStyleInfo name="Josh-style 10" showColumnStripes="0" showFirstColumn="1" showLastColumn="1" showRowStripes="1"/>
</table>
</file>

<file path=xl/tables/table21.xml><?xml version="1.0" encoding="utf-8"?>
<table xmlns="http://schemas.openxmlformats.org/spreadsheetml/2006/main" headerRowCount="0" ref="D467:D482" displayName="Table_21" name="Table_21" id="21">
  <tableColumns count="1">
    <tableColumn name="Column1" id="1"/>
  </tableColumns>
  <tableStyleInfo name="Josh-style 11" showColumnStripes="0" showFirstColumn="1" showLastColumn="1" showRowStripes="1"/>
</table>
</file>

<file path=xl/tables/table22.xml><?xml version="1.0" encoding="utf-8"?>
<table xmlns="http://schemas.openxmlformats.org/spreadsheetml/2006/main" headerRowCount="0" ref="D483:D491" displayName="Table_22" name="Table_22" id="22">
  <tableColumns count="1">
    <tableColumn name="Column1" id="1"/>
  </tableColumns>
  <tableStyleInfo name="Josh-style 12" showColumnStripes="0" showFirstColumn="1" showLastColumn="1" showRowStripes="1"/>
</table>
</file>

<file path=xl/tables/table23.xml><?xml version="1.0" encoding="utf-8"?>
<table xmlns="http://schemas.openxmlformats.org/spreadsheetml/2006/main" headerRowCount="0" ref="D506:D509" displayName="Table_23" name="Table_23" id="23">
  <tableColumns count="1">
    <tableColumn name="Column1" id="1"/>
  </tableColumns>
  <tableStyleInfo name="Josh-style 13" showColumnStripes="0" showFirstColumn="1" showLastColumn="1" showRowStripes="1"/>
</table>
</file>

<file path=xl/tables/table24.xml><?xml version="1.0" encoding="utf-8"?>
<table xmlns="http://schemas.openxmlformats.org/spreadsheetml/2006/main" headerRowCount="0" ref="G560:H571" displayName="Table_24" name="Table_24" id="24">
  <tableColumns count="2">
    <tableColumn name="Column1" id="1"/>
    <tableColumn name="Column2" id="2"/>
  </tableColumns>
  <tableStyleInfo name="Josh-style 14" showColumnStripes="0" showFirstColumn="1" showLastColumn="1" showRowStripes="1"/>
</table>
</file>

<file path=xl/tables/table25.xml><?xml version="1.0" encoding="utf-8"?>
<table xmlns="http://schemas.openxmlformats.org/spreadsheetml/2006/main" headerRowCount="0" ref="D573:F586" displayName="Table_25" name="Table_25" id="25">
  <tableColumns count="3">
    <tableColumn name="Column1" id="1"/>
    <tableColumn name="Column2" id="2"/>
    <tableColumn name="Column3" id="3"/>
  </tableColumns>
  <tableStyleInfo name="Josh-style 15" showColumnStripes="0" showFirstColumn="1" showLastColumn="1" showRowStripes="1"/>
</table>
</file>

<file path=xl/tables/table26.xml><?xml version="1.0" encoding="utf-8"?>
<table xmlns="http://schemas.openxmlformats.org/spreadsheetml/2006/main" headerRowCount="0" ref="F10:H10" displayName="Table_26" name="Table_26" id="26">
  <tableColumns count="3">
    <tableColumn name="Column1" id="1"/>
    <tableColumn name="Column2" id="2"/>
    <tableColumn name="Column3" id="3"/>
  </tableColumns>
  <tableStyleInfo name="Hack1-style" showColumnStripes="0" showFirstColumn="1" showLastColumn="1" showRowStripes="1"/>
</table>
</file>

<file path=xl/tables/table27.xml><?xml version="1.0" encoding="utf-8"?>
<table xmlns="http://schemas.openxmlformats.org/spreadsheetml/2006/main" headerRowCount="0" ref="G11:H12" displayName="Table_27" name="Table_27" id="27">
  <tableColumns count="2">
    <tableColumn name="Column1" id="1"/>
    <tableColumn name="Column2" id="2"/>
  </tableColumns>
  <tableStyleInfo name="Hack1-style 2" showColumnStripes="0" showFirstColumn="1" showLastColumn="1" showRowStripes="1"/>
</table>
</file>

<file path=xl/tables/table28.xml><?xml version="1.0" encoding="utf-8"?>
<table xmlns="http://schemas.openxmlformats.org/spreadsheetml/2006/main" headerRowCount="0" ref="G13:H15" displayName="Table_28" name="Table_28" id="28">
  <tableColumns count="2">
    <tableColumn name="Column1" id="1"/>
    <tableColumn name="Column2" id="2"/>
  </tableColumns>
  <tableStyleInfo name="Hack1-style 3" showColumnStripes="0" showFirstColumn="1" showLastColumn="1" showRowStripes="1"/>
</table>
</file>

<file path=xl/tables/table29.xml><?xml version="1.0" encoding="utf-8"?>
<table xmlns="http://schemas.openxmlformats.org/spreadsheetml/2006/main" headerRowCount="0" ref="F18:I39" displayName="Table_29" name="Table_29" id="29">
  <tableColumns count="4">
    <tableColumn name="Column1" id="1"/>
    <tableColumn name="Column2" id="2"/>
    <tableColumn name="Column3" id="3"/>
    <tableColumn name="Column4" id="4"/>
  </tableColumns>
  <tableStyleInfo name="Hack1-style 4" showColumnStripes="0" showFirstColumn="1" showLastColumn="1" showRowStripes="1"/>
</table>
</file>

<file path=xl/tables/table30.xml><?xml version="1.0" encoding="utf-8"?>
<table xmlns="http://schemas.openxmlformats.org/spreadsheetml/2006/main" headerRowCount="0" ref="F53:H53" displayName="Table_30" name="Table_30" id="30">
  <tableColumns count="3">
    <tableColumn name="Column1" id="1"/>
    <tableColumn name="Column2" id="2"/>
    <tableColumn name="Column3" id="3"/>
  </tableColumns>
  <tableStyleInfo name="Hack1-style 5" showColumnStripes="0" showFirstColumn="1" showLastColumn="1" showRowStripes="1"/>
</table>
</file>

<file path=xl/tables/table31.xml><?xml version="1.0" encoding="utf-8"?>
<table xmlns="http://schemas.openxmlformats.org/spreadsheetml/2006/main" headerRowCount="0" ref="F62:I62" displayName="Table_31" name="Table_31" id="31">
  <tableColumns count="4">
    <tableColumn name="Column1" id="1"/>
    <tableColumn name="Column2" id="2"/>
    <tableColumn name="Column3" id="3"/>
    <tableColumn name="Column4" id="4"/>
  </tableColumns>
  <tableStyleInfo name="Hack1-style 6" showColumnStripes="0" showFirstColumn="1" showLastColumn="1" showRowStripes="1"/>
</table>
</file>

<file path=xl/tables/table32.xml><?xml version="1.0" encoding="utf-8"?>
<table xmlns="http://schemas.openxmlformats.org/spreadsheetml/2006/main" headerRowCount="0" ref="F63:H63" displayName="Table_32" name="Table_32" id="32">
  <tableColumns count="3">
    <tableColumn name="Column1" id="1"/>
    <tableColumn name="Column2" id="2"/>
    <tableColumn name="Column3" id="3"/>
  </tableColumns>
  <tableStyleInfo name="Hack1-style 7" showColumnStripes="0" showFirstColumn="1" showLastColumn="1" showRowStripes="1"/>
</table>
</file>

<file path=xl/tables/table33.xml><?xml version="1.0" encoding="utf-8"?>
<table xmlns="http://schemas.openxmlformats.org/spreadsheetml/2006/main" headerRowCount="0" ref="G68:L68" displayName="Table_33" name="Table_33" id="33">
  <tableColumns count="6">
    <tableColumn name="Column1" id="1"/>
    <tableColumn name="Column2" id="2"/>
    <tableColumn name="Column3" id="3"/>
    <tableColumn name="Column4" id="4"/>
    <tableColumn name="Column5" id="5"/>
    <tableColumn name="Column6" id="6"/>
  </tableColumns>
  <tableStyleInfo name="Hack1-style 8" showColumnStripes="0" showFirstColumn="1" showLastColumn="1" showRowStripes="1"/>
</table>
</file>

<file path=xl/tables/table34.xml><?xml version="1.0" encoding="utf-8"?>
<table xmlns="http://schemas.openxmlformats.org/spreadsheetml/2006/main" headerRowCount="0" ref="G70:H73" displayName="Table_34" name="Table_34" id="34">
  <tableColumns count="2">
    <tableColumn name="Column1" id="1"/>
    <tableColumn name="Column2" id="2"/>
  </tableColumns>
  <tableStyleInfo name="Hack1-style 9" showColumnStripes="0" showFirstColumn="1" showLastColumn="1" showRowStripes="1"/>
</table>
</file>

<file path=xl/tables/table35.xml><?xml version="1.0" encoding="utf-8"?>
<table xmlns="http://schemas.openxmlformats.org/spreadsheetml/2006/main" headerRowCount="0" ref="L70:L73" displayName="Table_35" name="Table_35" id="35">
  <tableColumns count="1">
    <tableColumn name="Column1" id="1"/>
  </tableColumns>
  <tableStyleInfo name="Hack1-style 10" showColumnStripes="0" showFirstColumn="1" showLastColumn="1" showRowStripes="1"/>
</table>
</file>

<file path=xl/tables/table36.xml><?xml version="1.0" encoding="utf-8"?>
<table xmlns="http://schemas.openxmlformats.org/spreadsheetml/2006/main" headerRowCount="0" ref="G79:H79" displayName="Table_36" name="Table_36" id="36">
  <tableColumns count="2">
    <tableColumn name="Column1" id="1"/>
    <tableColumn name="Column2" id="2"/>
  </tableColumns>
  <tableStyleInfo name="Hack1-style 11" showColumnStripes="0" showFirstColumn="1" showLastColumn="1" showRowStripes="1"/>
</table>
</file>

<file path=xl/tables/table37.xml><?xml version="1.0" encoding="utf-8"?>
<table xmlns="http://schemas.openxmlformats.org/spreadsheetml/2006/main" headerRowCount="0" ref="G84:H89" displayName="Table_37" name="Table_37" id="37">
  <tableColumns count="2">
    <tableColumn name="Column1" id="1"/>
    <tableColumn name="Column2" id="2"/>
  </tableColumns>
  <tableStyleInfo name="Hack1-style 12" showColumnStripes="0" showFirstColumn="1" showLastColumn="1" showRowStripes="1"/>
</table>
</file>

<file path=xl/tables/table38.xml><?xml version="1.0" encoding="utf-8"?>
<table xmlns="http://schemas.openxmlformats.org/spreadsheetml/2006/main" headerRowCount="0" ref="G91:K119" displayName="Table_38" name="Table_38" id="38">
  <tableColumns count="5">
    <tableColumn name="Column1" id="1"/>
    <tableColumn name="Column2" id="2"/>
    <tableColumn name="Column3" id="3"/>
    <tableColumn name="Column4" id="4"/>
    <tableColumn name="Column5" id="5"/>
  </tableColumns>
  <tableStyleInfo name="Hack1-style 13" showColumnStripes="0" showFirstColumn="1" showLastColumn="1" showRowStripes="1"/>
</table>
</file>

<file path=xl/tables/table39.xml><?xml version="1.0" encoding="utf-8"?>
<table xmlns="http://schemas.openxmlformats.org/spreadsheetml/2006/main" headerRowCount="0" ref="F120:I121" displayName="Table_39" name="Table_39" id="39">
  <tableColumns count="4">
    <tableColumn name="Column1" id="1"/>
    <tableColumn name="Column2" id="2"/>
    <tableColumn name="Column3" id="3"/>
    <tableColumn name="Column4" id="4"/>
  </tableColumns>
  <tableStyleInfo name="Hack1-style 14" showColumnStripes="0" showFirstColumn="1" showLastColumn="1" showRowStripes="1"/>
</table>
</file>

<file path=xl/tables/table40.xml><?xml version="1.0" encoding="utf-8"?>
<table xmlns="http://schemas.openxmlformats.org/spreadsheetml/2006/main" headerRowCount="0" ref="F123:H125" displayName="Table_40" name="Table_40" id="40">
  <tableColumns count="3">
    <tableColumn name="Column1" id="1"/>
    <tableColumn name="Column2" id="2"/>
    <tableColumn name="Column3" id="3"/>
  </tableColumns>
  <tableStyleInfo name="Hack1-style 15" showColumnStripes="0" showFirstColumn="1" showLastColumn="1" showRowStripes="1"/>
</table>
</file>

<file path=xl/tables/table41.xml><?xml version="1.0" encoding="utf-8"?>
<table xmlns="http://schemas.openxmlformats.org/spreadsheetml/2006/main" headerRowCount="0" ref="G127:K130" displayName="Table_41" name="Table_41" id="41">
  <tableColumns count="5">
    <tableColumn name="Column1" id="1"/>
    <tableColumn name="Column2" id="2"/>
    <tableColumn name="Column3" id="3"/>
    <tableColumn name="Column4" id="4"/>
    <tableColumn name="Column5" id="5"/>
  </tableColumns>
  <tableStyleInfo name="Hack1-style 16" showColumnStripes="0" showFirstColumn="1" showLastColumn="1" showRowStripes="1"/>
</table>
</file>

<file path=xl/tables/table42.xml><?xml version="1.0" encoding="utf-8"?>
<table xmlns="http://schemas.openxmlformats.org/spreadsheetml/2006/main" headerRowCount="0" ref="G137:K140" displayName="Table_42" name="Table_42" id="42">
  <tableColumns count="5">
    <tableColumn name="Column1" id="1"/>
    <tableColumn name="Column2" id="2"/>
    <tableColumn name="Column3" id="3"/>
    <tableColumn name="Column4" id="4"/>
    <tableColumn name="Column5" id="5"/>
  </tableColumns>
  <tableStyleInfo name="Hack1-style 17" showColumnStripes="0" showFirstColumn="1" showLastColumn="1" showRowStripes="1"/>
</table>
</file>

<file path=xl/tables/table43.xml><?xml version="1.0" encoding="utf-8"?>
<table xmlns="http://schemas.openxmlformats.org/spreadsheetml/2006/main" headerRowCount="0" ref="F146:F149" displayName="Table_43" name="Table_43" id="43">
  <tableColumns count="1">
    <tableColumn name="Column1" id="1"/>
  </tableColumns>
  <tableStyleInfo name="Hack1-style 18" showColumnStripes="0" showFirstColumn="1" showLastColumn="1" showRowStripes="1"/>
</table>
</file>

<file path=xl/tables/table44.xml><?xml version="1.0" encoding="utf-8"?>
<table xmlns="http://schemas.openxmlformats.org/spreadsheetml/2006/main" headerRowCount="0" ref="G146:K149" displayName="Table_44" name="Table_44" id="44">
  <tableColumns count="5">
    <tableColumn name="Column1" id="1"/>
    <tableColumn name="Column2" id="2"/>
    <tableColumn name="Column3" id="3"/>
    <tableColumn name="Column4" id="4"/>
    <tableColumn name="Column5" id="5"/>
  </tableColumns>
  <tableStyleInfo name="Hack1-style 19" showColumnStripes="0" showFirstColumn="1" showLastColumn="1" showRowStripes="1"/>
</table>
</file>

<file path=xl/tables/table45.xml><?xml version="1.0" encoding="utf-8"?>
<table xmlns="http://schemas.openxmlformats.org/spreadsheetml/2006/main" headerRowCount="0" ref="F150:F155" displayName="Table_45" name="Table_45" id="45">
  <tableColumns count="1">
    <tableColumn name="Column1" id="1"/>
  </tableColumns>
  <tableStyleInfo name="Hack1-style 20" showColumnStripes="0" showFirstColumn="1" showLastColumn="1" showRowStripes="1"/>
</table>
</file>

<file path=xl/tables/table46.xml><?xml version="1.0" encoding="utf-8"?>
<table xmlns="http://schemas.openxmlformats.org/spreadsheetml/2006/main" headerRowCount="0" ref="G150:K155" displayName="Table_46" name="Table_46" id="46">
  <tableColumns count="5">
    <tableColumn name="Column1" id="1"/>
    <tableColumn name="Column2" id="2"/>
    <tableColumn name="Column3" id="3"/>
    <tableColumn name="Column4" id="4"/>
    <tableColumn name="Column5" id="5"/>
  </tableColumns>
  <tableStyleInfo name="Hack1-style 21" showColumnStripes="0" showFirstColumn="1" showLastColumn="1" showRowStripes="1"/>
</table>
</file>

<file path=xl/tables/table47.xml><?xml version="1.0" encoding="utf-8"?>
<table xmlns="http://schemas.openxmlformats.org/spreadsheetml/2006/main" headerRowCount="0" ref="F157" displayName="Table_47" name="Table_47" id="47">
  <tableColumns count="1">
    <tableColumn name="Column1" id="1"/>
  </tableColumns>
  <tableStyleInfo name="Hack1-style 22" showColumnStripes="0" showFirstColumn="1" showLastColumn="1" showRowStripes="1"/>
</table>
</file>

<file path=xl/tables/table48.xml><?xml version="1.0" encoding="utf-8"?>
<table xmlns="http://schemas.openxmlformats.org/spreadsheetml/2006/main" headerRowCount="0" ref="G157:K157" displayName="Table_48" name="Table_48" id="48">
  <tableColumns count="5">
    <tableColumn name="Column1" id="1"/>
    <tableColumn name="Column2" id="2"/>
    <tableColumn name="Column3" id="3"/>
    <tableColumn name="Column4" id="4"/>
    <tableColumn name="Column5" id="5"/>
  </tableColumns>
  <tableStyleInfo name="Hack1-style 23" showColumnStripes="0" showFirstColumn="1" showLastColumn="1" showRowStripes="1"/>
</table>
</file>

<file path=xl/tables/table49.xml><?xml version="1.0" encoding="utf-8"?>
<table xmlns="http://schemas.openxmlformats.org/spreadsheetml/2006/main" headerRowCount="0" ref="F158" displayName="Table_49" name="Table_49" id="49">
  <tableColumns count="1">
    <tableColumn name="Column1" id="1"/>
  </tableColumns>
  <tableStyleInfo name="Hack1-style 24" showColumnStripes="0" showFirstColumn="1" showLastColumn="1" showRowStripes="1"/>
</table>
</file>

<file path=xl/tables/table50.xml><?xml version="1.0" encoding="utf-8"?>
<table xmlns="http://schemas.openxmlformats.org/spreadsheetml/2006/main" headerRowCount="0" ref="G158:K158" displayName="Table_50" name="Table_50" id="50">
  <tableColumns count="5">
    <tableColumn name="Column1" id="1"/>
    <tableColumn name="Column2" id="2"/>
    <tableColumn name="Column3" id="3"/>
    <tableColumn name="Column4" id="4"/>
    <tableColumn name="Column5" id="5"/>
  </tableColumns>
  <tableStyleInfo name="Hack1-style 25" showColumnStripes="0" showFirstColumn="1" showLastColumn="1" showRowStripes="1"/>
</table>
</file>

<file path=xl/tables/table51.xml><?xml version="1.0" encoding="utf-8"?>
<table xmlns="http://schemas.openxmlformats.org/spreadsheetml/2006/main" headerRowCount="0" ref="F159:L191" displayName="Table_51" name="Table_51" id="51">
  <tableColumns count="7">
    <tableColumn name="Column1" id="1"/>
    <tableColumn name="Column2" id="2"/>
    <tableColumn name="Column3" id="3"/>
    <tableColumn name="Column4" id="4"/>
    <tableColumn name="Column5" id="5"/>
    <tableColumn name="Column6" id="6"/>
    <tableColumn name="Column7" id="7"/>
  </tableColumns>
  <tableStyleInfo name="Hack1-style 26" showColumnStripes="0" showFirstColumn="1" showLastColumn="1" showRowStripes="1"/>
</table>
</file>

<file path=xl/tables/table52.xml><?xml version="1.0" encoding="utf-8"?>
<table xmlns="http://schemas.openxmlformats.org/spreadsheetml/2006/main" headerRowCount="0" ref="D172:D190" displayName="Table_52" name="Table_52" id="52">
  <tableColumns count="1">
    <tableColumn name="Column1" id="1"/>
  </tableColumns>
  <tableStyleInfo name="Hack1-style 27" showColumnStripes="0" showFirstColumn="1" showLastColumn="1" showRowStripes="1"/>
</table>
</file>

<file path=xl/tables/table53.xml><?xml version="1.0" encoding="utf-8"?>
<table xmlns="http://schemas.openxmlformats.org/spreadsheetml/2006/main" headerRowCount="0" ref="D192:D204" displayName="Table_53" name="Table_53" id="53">
  <tableColumns count="1">
    <tableColumn name="Column1" id="1"/>
  </tableColumns>
  <tableStyleInfo name="Hack1-style 28" showColumnStripes="0" showFirstColumn="1" showLastColumn="1" showRowStripes="1"/>
</table>
</file>

<file path=xl/tables/table54.xml><?xml version="1.0" encoding="utf-8"?>
<table xmlns="http://schemas.openxmlformats.org/spreadsheetml/2006/main" headerRowCount="0" ref="F193:L208" displayName="Table_54" name="Table_54" id="54">
  <tableColumns count="7">
    <tableColumn name="Column1" id="1"/>
    <tableColumn name="Column2" id="2"/>
    <tableColumn name="Column3" id="3"/>
    <tableColumn name="Column4" id="4"/>
    <tableColumn name="Column5" id="5"/>
    <tableColumn name="Column6" id="6"/>
    <tableColumn name="Column7" id="7"/>
  </tableColumns>
  <tableStyleInfo name="Hack1-style 29" showColumnStripes="0" showFirstColumn="1" showLastColumn="1" showRowStripes="1"/>
</table>
</file>

<file path=xl/tables/table55.xml><?xml version="1.0" encoding="utf-8"?>
<table xmlns="http://schemas.openxmlformats.org/spreadsheetml/2006/main" headerRowCount="0" ref="D208" displayName="Table_55" name="Table_55" id="55">
  <tableColumns count="1">
    <tableColumn name="Column1" id="1"/>
  </tableColumns>
  <tableStyleInfo name="Hack1-style 30" showColumnStripes="0" showFirstColumn="1" showLastColumn="1" showRowStripes="1"/>
</table>
</file>

<file path=xl/tables/table56.xml><?xml version="1.0" encoding="utf-8"?>
<table xmlns="http://schemas.openxmlformats.org/spreadsheetml/2006/main" headerRowCount="0" ref="D210" displayName="Table_56" name="Table_56" id="56">
  <tableColumns count="1">
    <tableColumn name="Column1" id="1"/>
  </tableColumns>
  <tableStyleInfo name="Hack1-style 31" showColumnStripes="0" showFirstColumn="1" showLastColumn="1" showRowStripes="1"/>
</table>
</file>

<file path=xl/tables/table57.xml><?xml version="1.0" encoding="utf-8"?>
<table xmlns="http://schemas.openxmlformats.org/spreadsheetml/2006/main" headerRowCount="0" ref="F210:J212" displayName="Table_57" name="Table_57" id="57">
  <tableColumns count="5">
    <tableColumn name="Column1" id="1"/>
    <tableColumn name="Column2" id="2"/>
    <tableColumn name="Column3" id="3"/>
    <tableColumn name="Column4" id="4"/>
    <tableColumn name="Column5" id="5"/>
  </tableColumns>
  <tableStyleInfo name="Hack1-style 32" showColumnStripes="0" showFirstColumn="1" showLastColumn="1" showRowStripes="1"/>
</table>
</file>

<file path=xl/tables/table58.xml><?xml version="1.0" encoding="utf-8"?>
<table xmlns="http://schemas.openxmlformats.org/spreadsheetml/2006/main" headerRowCount="0" ref="D214:J214" displayName="Table_58" name="Table_58" id="58">
  <tableColumns count="7">
    <tableColumn name="Column1" id="1"/>
    <tableColumn name="Column2" id="2"/>
    <tableColumn name="Column3" id="3"/>
    <tableColumn name="Column4" id="4"/>
    <tableColumn name="Column5" id="5"/>
    <tableColumn name="Column6" id="6"/>
    <tableColumn name="Column7" id="7"/>
  </tableColumns>
  <tableStyleInfo name="Hack1-style 33" showColumnStripes="0" showFirstColumn="1" showLastColumn="1" showRowStripes="1"/>
</table>
</file>

<file path=xl/tables/table59.xml><?xml version="1.0" encoding="utf-8"?>
<table xmlns="http://schemas.openxmlformats.org/spreadsheetml/2006/main" headerRowCount="0" ref="D216:J217" displayName="Table_59" name="Table_59" id="59">
  <tableColumns count="7">
    <tableColumn name="Column1" id="1"/>
    <tableColumn name="Column2" id="2"/>
    <tableColumn name="Column3" id="3"/>
    <tableColumn name="Column4" id="4"/>
    <tableColumn name="Column5" id="5"/>
    <tableColumn name="Column6" id="6"/>
    <tableColumn name="Column7" id="7"/>
  </tableColumns>
  <tableStyleInfo name="Hack1-style 34" showColumnStripes="0" showFirstColumn="1" showLastColumn="1" showRowStripes="1"/>
</table>
</file>

<file path=xl/tables/table60.xml><?xml version="1.0" encoding="utf-8"?>
<table xmlns="http://schemas.openxmlformats.org/spreadsheetml/2006/main" headerRowCount="0" ref="D218:J218" displayName="Table_60" name="Table_60" id="60">
  <tableColumns count="7">
    <tableColumn name="Column1" id="1"/>
    <tableColumn name="Column2" id="2"/>
    <tableColumn name="Column3" id="3"/>
    <tableColumn name="Column4" id="4"/>
    <tableColumn name="Column5" id="5"/>
    <tableColumn name="Column6" id="6"/>
    <tableColumn name="Column7" id="7"/>
  </tableColumns>
  <tableStyleInfo name="Hack1-style 35" showColumnStripes="0" showFirstColumn="1" showLastColumn="1" showRowStripes="1"/>
</table>
</file>

<file path=xl/tables/table61.xml><?xml version="1.0" encoding="utf-8"?>
<table xmlns="http://schemas.openxmlformats.org/spreadsheetml/2006/main" headerRowCount="0" ref="D220:J220" displayName="Table_61" name="Table_61" id="61">
  <tableColumns count="7">
    <tableColumn name="Column1" id="1"/>
    <tableColumn name="Column2" id="2"/>
    <tableColumn name="Column3" id="3"/>
    <tableColumn name="Column4" id="4"/>
    <tableColumn name="Column5" id="5"/>
    <tableColumn name="Column6" id="6"/>
    <tableColumn name="Column7" id="7"/>
  </tableColumns>
  <tableStyleInfo name="Hack1-style 36" showColumnStripes="0" showFirstColumn="1" showLastColumn="1" showRowStripes="1"/>
</table>
</file>

<file path=xl/tables/table62.xml><?xml version="1.0" encoding="utf-8"?>
<table xmlns="http://schemas.openxmlformats.org/spreadsheetml/2006/main" headerRowCount="0" ref="D222:I222" displayName="Table_62" name="Table_62" id="62">
  <tableColumns count="6">
    <tableColumn name="Column1" id="1"/>
    <tableColumn name="Column2" id="2"/>
    <tableColumn name="Column3" id="3"/>
    <tableColumn name="Column4" id="4"/>
    <tableColumn name="Column5" id="5"/>
    <tableColumn name="Column6" id="6"/>
  </tableColumns>
  <tableStyleInfo name="Hack1-style 37" showColumnStripes="0" showFirstColumn="1" showLastColumn="1" showRowStripes="1"/>
</table>
</file>

<file path=xl/tables/table63.xml><?xml version="1.0" encoding="utf-8"?>
<table xmlns="http://schemas.openxmlformats.org/spreadsheetml/2006/main" headerRowCount="0" ref="D223:I224" displayName="Table_63" name="Table_63" id="63">
  <tableColumns count="6">
    <tableColumn name="Column1" id="1"/>
    <tableColumn name="Column2" id="2"/>
    <tableColumn name="Column3" id="3"/>
    <tableColumn name="Column4" id="4"/>
    <tableColumn name="Column5" id="5"/>
    <tableColumn name="Column6" id="6"/>
  </tableColumns>
  <tableStyleInfo name="Hack1-style 38" showColumnStripes="0" showFirstColumn="1" showLastColumn="1" showRowStripes="1"/>
</table>
</file>

<file path=xl/tables/table64.xml><?xml version="1.0" encoding="utf-8"?>
<table xmlns="http://schemas.openxmlformats.org/spreadsheetml/2006/main" headerRowCount="0" ref="D225" displayName="Table_64" name="Table_64" id="64">
  <tableColumns count="1">
    <tableColumn name="Column1" id="1"/>
  </tableColumns>
  <tableStyleInfo name="Hack1-style 39" showColumnStripes="0" showFirstColumn="1" showLastColumn="1" showRowStripes="1"/>
</table>
</file>

<file path=xl/tables/table65.xml><?xml version="1.0" encoding="utf-8"?>
<table xmlns="http://schemas.openxmlformats.org/spreadsheetml/2006/main" headerRowCount="0" ref="F225:G225" displayName="Table_65" name="Table_65" id="65">
  <tableColumns count="2">
    <tableColumn name="Column1" id="1"/>
    <tableColumn name="Column2" id="2"/>
  </tableColumns>
  <tableStyleInfo name="Hack1-style 40" showColumnStripes="0" showFirstColumn="1" showLastColumn="1" showRowStripes="1"/>
</table>
</file>

<file path=xl/tables/table66.xml><?xml version="1.0" encoding="utf-8"?>
<table xmlns="http://schemas.openxmlformats.org/spreadsheetml/2006/main" headerRowCount="0" ref="D226" displayName="Table_66" name="Table_66" id="66">
  <tableColumns count="1">
    <tableColumn name="Column1" id="1"/>
  </tableColumns>
  <tableStyleInfo name="Hack1-style 41" showColumnStripes="0" showFirstColumn="1" showLastColumn="1" showRowStripes="1"/>
</table>
</file>

<file path=xl/tables/table67.xml><?xml version="1.0" encoding="utf-8"?>
<table xmlns="http://schemas.openxmlformats.org/spreadsheetml/2006/main" headerRowCount="0" ref="F226:G226" displayName="Table_67" name="Table_67" id="67">
  <tableColumns count="2">
    <tableColumn name="Column1" id="1"/>
    <tableColumn name="Column2" id="2"/>
  </tableColumns>
  <tableStyleInfo name="Hack1-style 42" showColumnStripes="0" showFirstColumn="1" showLastColumn="1" showRowStripes="1"/>
</table>
</file>

<file path=xl/tables/table68.xml><?xml version="1.0" encoding="utf-8"?>
<table xmlns="http://schemas.openxmlformats.org/spreadsheetml/2006/main" headerRowCount="0" ref="F228:I242" displayName="Table_68" name="Table_68" id="68">
  <tableColumns count="4">
    <tableColumn name="Column1" id="1"/>
    <tableColumn name="Column2" id="2"/>
    <tableColumn name="Column3" id="3"/>
    <tableColumn name="Column4" id="4"/>
  </tableColumns>
  <tableStyleInfo name="Hack1-style 43" showColumnStripes="0" showFirstColumn="1" showLastColumn="1" showRowStripes="1"/>
</table>
</file>

<file path=xl/tables/table69.xml><?xml version="1.0" encoding="utf-8"?>
<table xmlns="http://schemas.openxmlformats.org/spreadsheetml/2006/main" headerRowCount="0" ref="F243:I249" displayName="Table_69" name="Table_69" id="69">
  <tableColumns count="4">
    <tableColumn name="Column1" id="1"/>
    <tableColumn name="Column2" id="2"/>
    <tableColumn name="Column3" id="3"/>
    <tableColumn name="Column4" id="4"/>
  </tableColumns>
  <tableStyleInfo name="Hack1-style 44" showColumnStripes="0" showFirstColumn="1" showLastColumn="1" showRowStripes="1"/>
</table>
</file>

<file path=xl/tables/table70.xml><?xml version="1.0" encoding="utf-8"?>
<table xmlns="http://schemas.openxmlformats.org/spreadsheetml/2006/main" headerRowCount="0" ref="F252:J272" displayName="Table_70" name="Table_70" id="70">
  <tableColumns count="5">
    <tableColumn name="Column1" id="1"/>
    <tableColumn name="Column2" id="2"/>
    <tableColumn name="Column3" id="3"/>
    <tableColumn name="Column4" id="4"/>
    <tableColumn name="Column5" id="5"/>
  </tableColumns>
  <tableStyleInfo name="Hack1-style 45" showColumnStripes="0" showFirstColumn="1" showLastColumn="1" showRowStripes="1"/>
</table>
</file>

<file path=xl/tables/table71.xml><?xml version="1.0" encoding="utf-8"?>
<table xmlns="http://schemas.openxmlformats.org/spreadsheetml/2006/main" headerRowCount="0" ref="F274:I275" displayName="Table_71" name="Table_71" id="71">
  <tableColumns count="4">
    <tableColumn name="Column1" id="1"/>
    <tableColumn name="Column2" id="2"/>
    <tableColumn name="Column3" id="3"/>
    <tableColumn name="Column4" id="4"/>
  </tableColumns>
  <tableStyleInfo name="Hack1-style 46" showColumnStripes="0" showFirstColumn="1" showLastColumn="1" showRowStripes="1"/>
</table>
</file>

<file path=xl/tables/table72.xml><?xml version="1.0" encoding="utf-8"?>
<table xmlns="http://schemas.openxmlformats.org/spreadsheetml/2006/main" headerRowCount="0" ref="F278:I280" displayName="Table_72" name="Table_72" id="72">
  <tableColumns count="4">
    <tableColumn name="Column1" id="1"/>
    <tableColumn name="Column2" id="2"/>
    <tableColumn name="Column3" id="3"/>
    <tableColumn name="Column4" id="4"/>
  </tableColumns>
  <tableStyleInfo name="Hack1-style 47" showColumnStripes="0" showFirstColumn="1" showLastColumn="1" showRowStripes="1"/>
</table>
</file>

<file path=xl/tables/table73.xml><?xml version="1.0" encoding="utf-8"?>
<table xmlns="http://schemas.openxmlformats.org/spreadsheetml/2006/main" headerRowCount="0" ref="F282:I282" displayName="Table_73" name="Table_73" id="73">
  <tableColumns count="4">
    <tableColumn name="Column1" id="1"/>
    <tableColumn name="Column2" id="2"/>
    <tableColumn name="Column3" id="3"/>
    <tableColumn name="Column4" id="4"/>
  </tableColumns>
  <tableStyleInfo name="Hack1-style 48" showColumnStripes="0" showFirstColumn="1" showLastColumn="1" showRowStripes="1"/>
</table>
</file>

<file path=xl/tables/table74.xml><?xml version="1.0" encoding="utf-8"?>
<table xmlns="http://schemas.openxmlformats.org/spreadsheetml/2006/main" headerRowCount="0" ref="F283:I283" displayName="Table_74" name="Table_74" id="74">
  <tableColumns count="4">
    <tableColumn name="Column1" id="1"/>
    <tableColumn name="Column2" id="2"/>
    <tableColumn name="Column3" id="3"/>
    <tableColumn name="Column4" id="4"/>
  </tableColumns>
  <tableStyleInfo name="Hack1-style 49" showColumnStripes="0" showFirstColumn="1" showLastColumn="1" showRowStripes="1"/>
</table>
</file>

<file path=xl/tables/table75.xml><?xml version="1.0" encoding="utf-8"?>
<table xmlns="http://schemas.openxmlformats.org/spreadsheetml/2006/main" headerRowCount="0" ref="F284:I297" displayName="Table_75" name="Table_75" id="75">
  <tableColumns count="4">
    <tableColumn name="Column1" id="1"/>
    <tableColumn name="Column2" id="2"/>
    <tableColumn name="Column3" id="3"/>
    <tableColumn name="Column4" id="4"/>
  </tableColumns>
  <tableStyleInfo name="Hack1-style 50" showColumnStripes="0" showFirstColumn="1" showLastColumn="1" showRowStripes="1"/>
</table>
</file>

<file path=xl/tables/table76.xml><?xml version="1.0" encoding="utf-8"?>
<table xmlns="http://schemas.openxmlformats.org/spreadsheetml/2006/main" headerRowCount="0" ref="F300:J300" displayName="Table_76" name="Table_76" id="76">
  <tableColumns count="5">
    <tableColumn name="Column1" id="1"/>
    <tableColumn name="Column2" id="2"/>
    <tableColumn name="Column3" id="3"/>
    <tableColumn name="Column4" id="4"/>
    <tableColumn name="Column5" id="5"/>
  </tableColumns>
  <tableStyleInfo name="Hack1-style 51" showColumnStripes="0" showFirstColumn="1" showLastColumn="1" showRowStripes="1"/>
</table>
</file>

<file path=xl/tables/table77.xml><?xml version="1.0" encoding="utf-8"?>
<table xmlns="http://schemas.openxmlformats.org/spreadsheetml/2006/main" headerRowCount="0" ref="F309:I311" displayName="Table_77" name="Table_77" id="77">
  <tableColumns count="4">
    <tableColumn name="Column1" id="1"/>
    <tableColumn name="Column2" id="2"/>
    <tableColumn name="Column3" id="3"/>
    <tableColumn name="Column4" id="4"/>
  </tableColumns>
  <tableStyleInfo name="Hack1-style 52" showColumnStripes="0" showFirstColumn="1" showLastColumn="1" showRowStripes="1"/>
</table>
</file>

<file path=xl/tables/table78.xml><?xml version="1.0" encoding="utf-8"?>
<table xmlns="http://schemas.openxmlformats.org/spreadsheetml/2006/main" headerRowCount="0" ref="F312:I312" displayName="Table_78" name="Table_78" id="78">
  <tableColumns count="4">
    <tableColumn name="Column1" id="1"/>
    <tableColumn name="Column2" id="2"/>
    <tableColumn name="Column3" id="3"/>
    <tableColumn name="Column4" id="4"/>
  </tableColumns>
  <tableStyleInfo name="Hack1-style 53" showColumnStripes="0" showFirstColumn="1" showLastColumn="1" showRowStripes="1"/>
</table>
</file>

<file path=xl/tables/table79.xml><?xml version="1.0" encoding="utf-8"?>
<table xmlns="http://schemas.openxmlformats.org/spreadsheetml/2006/main" headerRowCount="0" ref="F313:I313" displayName="Table_79" name="Table_79" id="79">
  <tableColumns count="4">
    <tableColumn name="Column1" id="1"/>
    <tableColumn name="Column2" id="2"/>
    <tableColumn name="Column3" id="3"/>
    <tableColumn name="Column4" id="4"/>
  </tableColumns>
  <tableStyleInfo name="Hack1-style 54" showColumnStripes="0" showFirstColumn="1" showLastColumn="1" showRowStripes="1"/>
</table>
</file>

<file path=xl/tables/table80.xml><?xml version="1.0" encoding="utf-8"?>
<table xmlns="http://schemas.openxmlformats.org/spreadsheetml/2006/main" headerRowCount="0" ref="F317:I317" displayName="Table_80" name="Table_80" id="80">
  <tableColumns count="4">
    <tableColumn name="Column1" id="1"/>
    <tableColumn name="Column2" id="2"/>
    <tableColumn name="Column3" id="3"/>
    <tableColumn name="Column4" id="4"/>
  </tableColumns>
  <tableStyleInfo name="Hack1-style 55" showColumnStripes="0" showFirstColumn="1" showLastColumn="1" showRowStripes="1"/>
</table>
</file>

<file path=xl/tables/table81.xml><?xml version="1.0" encoding="utf-8"?>
<table xmlns="http://schemas.openxmlformats.org/spreadsheetml/2006/main" headerRowCount="0" ref="F320:I320" displayName="Table_81" name="Table_81" id="81">
  <tableColumns count="4">
    <tableColumn name="Column1" id="1"/>
    <tableColumn name="Column2" id="2"/>
    <tableColumn name="Column3" id="3"/>
    <tableColumn name="Column4" id="4"/>
  </tableColumns>
  <tableStyleInfo name="Hack1-style 56" showColumnStripes="0" showFirstColumn="1" showLastColumn="1" showRowStripes="1"/>
</table>
</file>

<file path=xl/tables/table82.xml><?xml version="1.0" encoding="utf-8"?>
<table xmlns="http://schemas.openxmlformats.org/spreadsheetml/2006/main" headerRowCount="0" ref="F321:I321" displayName="Table_82" name="Table_82" id="82">
  <tableColumns count="4">
    <tableColumn name="Column1" id="1"/>
    <tableColumn name="Column2" id="2"/>
    <tableColumn name="Column3" id="3"/>
    <tableColumn name="Column4" id="4"/>
  </tableColumns>
  <tableStyleInfo name="Hack1-style 57" showColumnStripes="0" showFirstColumn="1" showLastColumn="1" showRowStripes="1"/>
</table>
</file>

<file path=xl/tables/table83.xml><?xml version="1.0" encoding="utf-8"?>
<table xmlns="http://schemas.openxmlformats.org/spreadsheetml/2006/main" headerRowCount="0" ref="F325:I344" displayName="Table_83" name="Table_83" id="83">
  <tableColumns count="4">
    <tableColumn name="Column1" id="1"/>
    <tableColumn name="Column2" id="2"/>
    <tableColumn name="Column3" id="3"/>
    <tableColumn name="Column4" id="4"/>
  </tableColumns>
  <tableStyleInfo name="Hack1-style 58" showColumnStripes="0" showFirstColumn="1" showLastColumn="1" showRowStripes="1"/>
</table>
</file>

<file path=xl/tables/table84.xml><?xml version="1.0" encoding="utf-8"?>
<table xmlns="http://schemas.openxmlformats.org/spreadsheetml/2006/main" headerRowCount="0" ref="F345:I347" displayName="Table_84" name="Table_84" id="84">
  <tableColumns count="4">
    <tableColumn name="Column1" id="1"/>
    <tableColumn name="Column2" id="2"/>
    <tableColumn name="Column3" id="3"/>
    <tableColumn name="Column4" id="4"/>
  </tableColumns>
  <tableStyleInfo name="Hack1-style 59" showColumnStripes="0" showFirstColumn="1" showLastColumn="1" showRowStripes="1"/>
</table>
</file>

<file path=xl/tables/table85.xml><?xml version="1.0" encoding="utf-8"?>
<table xmlns="http://schemas.openxmlformats.org/spreadsheetml/2006/main" headerRowCount="0" ref="F349:I351" displayName="Table_85" name="Table_85" id="85">
  <tableColumns count="4">
    <tableColumn name="Column1" id="1"/>
    <tableColumn name="Column2" id="2"/>
    <tableColumn name="Column3" id="3"/>
    <tableColumn name="Column4" id="4"/>
  </tableColumns>
  <tableStyleInfo name="Hack1-style 60" showColumnStripes="0" showFirstColumn="1" showLastColumn="1" showRowStripes="1"/>
</table>
</file>

<file path=xl/tables/table86.xml><?xml version="1.0" encoding="utf-8"?>
<table xmlns="http://schemas.openxmlformats.org/spreadsheetml/2006/main" headerRowCount="0" ref="F353:I355" displayName="Table_86" name="Table_86" id="86">
  <tableColumns count="4">
    <tableColumn name="Column1" id="1"/>
    <tableColumn name="Column2" id="2"/>
    <tableColumn name="Column3" id="3"/>
    <tableColumn name="Column4" id="4"/>
  </tableColumns>
  <tableStyleInfo name="Hack1-style 61" showColumnStripes="0" showFirstColumn="1" showLastColumn="1" showRowStripes="1"/>
</table>
</file>

<file path=xl/tables/table87.xml><?xml version="1.0" encoding="utf-8"?>
<table xmlns="http://schemas.openxmlformats.org/spreadsheetml/2006/main" headerRowCount="0" ref="F360:G361" displayName="Table_87" name="Table_87" id="87">
  <tableColumns count="2">
    <tableColumn name="Column1" id="1"/>
    <tableColumn name="Column2" id="2"/>
  </tableColumns>
  <tableStyleInfo name="Hack1-style 62" showColumnStripes="0" showFirstColumn="1" showLastColumn="1" showRowStripes="1"/>
</table>
</file>

<file path=xl/tables/table88.xml><?xml version="1.0" encoding="utf-8"?>
<table xmlns="http://schemas.openxmlformats.org/spreadsheetml/2006/main" headerRowCount="0" ref="F365:I367" displayName="Table_88" name="Table_88" id="88">
  <tableColumns count="4">
    <tableColumn name="Column1" id="1"/>
    <tableColumn name="Column2" id="2"/>
    <tableColumn name="Column3" id="3"/>
    <tableColumn name="Column4" id="4"/>
  </tableColumns>
  <tableStyleInfo name="Hack1-style 63" showColumnStripes="0" showFirstColumn="1" showLastColumn="1" showRowStripes="1"/>
</table>
</file>

<file path=xl/tables/table89.xml><?xml version="1.0" encoding="utf-8"?>
<table xmlns="http://schemas.openxmlformats.org/spreadsheetml/2006/main" headerRowCount="0" ref="F369:I370" displayName="Table_89" name="Table_89" id="89">
  <tableColumns count="4">
    <tableColumn name="Column1" id="1"/>
    <tableColumn name="Column2" id="2"/>
    <tableColumn name="Column3" id="3"/>
    <tableColumn name="Column4" id="4"/>
  </tableColumns>
  <tableStyleInfo name="Hack1-style 64" showColumnStripes="0" showFirstColumn="1" showLastColumn="1" showRowStripes="1"/>
</table>
</file>

<file path=xl/tables/table90.xml><?xml version="1.0" encoding="utf-8"?>
<table xmlns="http://schemas.openxmlformats.org/spreadsheetml/2006/main" headerRowCount="0" ref="F375:G375" displayName="Table_90" name="Table_90" id="90">
  <tableColumns count="2">
    <tableColumn name="Column1" id="1"/>
    <tableColumn name="Column2" id="2"/>
  </tableColumns>
  <tableStyleInfo name="Hack1-style 65" showColumnStripes="0" showFirstColumn="1" showLastColumn="1" showRowStripes="1"/>
</table>
</file>

<file path=xl/tables/table91.xml><?xml version="1.0" encoding="utf-8"?>
<table xmlns="http://schemas.openxmlformats.org/spreadsheetml/2006/main" headerRowCount="0" ref="F382:H382" displayName="Table_91" name="Table_91" id="91">
  <tableColumns count="3">
    <tableColumn name="Column1" id="1"/>
    <tableColumn name="Column2" id="2"/>
    <tableColumn name="Column3" id="3"/>
  </tableColumns>
  <tableStyleInfo name="Hack1-style 66" showColumnStripes="0" showFirstColumn="1" showLastColumn="1" showRowStripes="1"/>
</table>
</file>

<file path=xl/tables/table92.xml><?xml version="1.0" encoding="utf-8"?>
<table xmlns="http://schemas.openxmlformats.org/spreadsheetml/2006/main" headerRowCount="0" ref="F383:H383" displayName="Table_92" name="Table_92" id="92">
  <tableColumns count="3">
    <tableColumn name="Column1" id="1"/>
    <tableColumn name="Column2" id="2"/>
    <tableColumn name="Column3" id="3"/>
  </tableColumns>
  <tableStyleInfo name="Hack1-style 67" showColumnStripes="0" showFirstColumn="1" showLastColumn="1" showRowStripes="1"/>
</table>
</file>

<file path=xl/tables/table93.xml><?xml version="1.0" encoding="utf-8"?>
<table xmlns="http://schemas.openxmlformats.org/spreadsheetml/2006/main" headerRowCount="0" ref="F386:H386" displayName="Table_93" name="Table_93" id="93">
  <tableColumns count="3">
    <tableColumn name="Column1" id="1"/>
    <tableColumn name="Column2" id="2"/>
    <tableColumn name="Column3" id="3"/>
  </tableColumns>
  <tableStyleInfo name="Hack1-style 68" showColumnStripes="0" showFirstColumn="1" showLastColumn="1" showRowStripes="1"/>
</table>
</file>

<file path=xl/tables/table94.xml><?xml version="1.0" encoding="utf-8"?>
<table xmlns="http://schemas.openxmlformats.org/spreadsheetml/2006/main" headerRowCount="0" ref="F387:H396" displayName="Table_94" name="Table_94" id="94">
  <tableColumns count="3">
    <tableColumn name="Column1" id="1"/>
    <tableColumn name="Column2" id="2"/>
    <tableColumn name="Column3" id="3"/>
  </tableColumns>
  <tableStyleInfo name="Hack1-style 69" showColumnStripes="0" showFirstColumn="1" showLastColumn="1" showRowStripes="1"/>
</table>
</file>

<file path=xl/tables/table95.xml><?xml version="1.0" encoding="utf-8"?>
<table xmlns="http://schemas.openxmlformats.org/spreadsheetml/2006/main" ref="C423:L460" displayName="ตาราง1" name="ตาราง1" id="95">
  <autoFilter ref="$C$423:$L$460"/>
  <tableColumns count="10">
    <tableColumn name="Date" id="1"/>
    <tableColumn name="Where" id="2"/>
    <tableColumn name="คอลัมน์ 3" id="3"/>
    <tableColumn name="Project" id="4"/>
    <tableColumn name="Room no." id="5"/>
    <tableColumn name="Type Product" id="6"/>
    <tableColumn name="UPDATE" id="7"/>
    <tableColumn name="Phone / Line id" id="8"/>
    <tableColumn name="Status/โอกาสปิด" id="9"/>
    <tableColumn name="คาดยอดขาย" id="10"/>
  </tableColumns>
  <tableStyleInfo name="Hack1-style 70" showColumnStripes="0" showFirstColumn="1" showLastColumn="1" showRowStripes="1"/>
</table>
</file>

<file path=xl/tables/table96.xml><?xml version="1.0" encoding="utf-8"?>
<table xmlns="http://schemas.openxmlformats.org/spreadsheetml/2006/main" ref="C1:N107" displayName="ตาราง1_2" name="ตาราง1_2" id="96">
  <autoFilter ref="$C$1:$N$107"/>
  <tableColumns count="12">
    <tableColumn name="Date" id="1"/>
    <tableColumn name="Where" id="2"/>
    <tableColumn name="คอลัมน์ 3" id="3"/>
    <tableColumn name="Project" id="4"/>
    <tableColumn name="Room no." id="5"/>
    <tableColumn name="Name" id="6"/>
    <tableColumn name="Phone / Line id" id="7"/>
    <tableColumn name="Type Product" id="8"/>
    <tableColumn name="UPDATE" id="9"/>
    <tableColumn name="Status/โอกาสปิด" id="10"/>
    <tableColumn name="คาดยอดขาย" id="11"/>
    <tableColumn name="โอกาสปิด" id="12"/>
  </tableColumns>
  <tableStyleInfo name="Hac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3.xml"/><Relationship Id="rId5"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VNECzeUfBbMIe6u6zovmg37mliH4xwJutyImJDkDJwg/edit?gid=2144975916"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k.bo/"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9" Type="http://schemas.openxmlformats.org/officeDocument/2006/relationships/table" Target="../tables/table8.xml"/><Relationship Id="rId6" Type="http://schemas.openxmlformats.org/officeDocument/2006/relationships/table" Target="../tables/table5.xml"/><Relationship Id="rId7" Type="http://schemas.openxmlformats.org/officeDocument/2006/relationships/table" Target="../tables/table6.xml"/><Relationship Id="rId8" Type="http://schemas.openxmlformats.org/officeDocument/2006/relationships/table" Target="../tables/table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4" Type="http://schemas.openxmlformats.org/officeDocument/2006/relationships/table" Target="../tables/table9.xml"/><Relationship Id="rId5" Type="http://schemas.openxmlformats.org/officeDocument/2006/relationships/table" Target="../tables/table10.xml"/></Relationships>
</file>

<file path=xl/worksheets/_rels/sheet22.xml.rels><?xml version="1.0" encoding="UTF-8" standalone="yes"?><Relationships xmlns="http://schemas.openxmlformats.org/package/2006/relationships"><Relationship Id="rId20" Type="http://schemas.openxmlformats.org/officeDocument/2006/relationships/table" Target="../tables/table14.xml"/><Relationship Id="rId31" Type="http://schemas.openxmlformats.org/officeDocument/2006/relationships/table" Target="../tables/table25.xml"/><Relationship Id="rId30" Type="http://schemas.openxmlformats.org/officeDocument/2006/relationships/table" Target="../tables/table24.xml"/><Relationship Id="rId22" Type="http://schemas.openxmlformats.org/officeDocument/2006/relationships/table" Target="../tables/table16.xml"/><Relationship Id="rId21" Type="http://schemas.openxmlformats.org/officeDocument/2006/relationships/table" Target="../tables/table15.xml"/><Relationship Id="rId24" Type="http://schemas.openxmlformats.org/officeDocument/2006/relationships/table" Target="../tables/table18.xml"/><Relationship Id="rId23" Type="http://schemas.openxmlformats.org/officeDocument/2006/relationships/table" Target="../tables/table17.xml"/><Relationship Id="rId1" Type="http://schemas.openxmlformats.org/officeDocument/2006/relationships/drawing" Target="../drawings/drawing22.xml"/><Relationship Id="rId26" Type="http://schemas.openxmlformats.org/officeDocument/2006/relationships/table" Target="../tables/table20.xml"/><Relationship Id="rId25" Type="http://schemas.openxmlformats.org/officeDocument/2006/relationships/table" Target="../tables/table19.xml"/><Relationship Id="rId17" Type="http://schemas.openxmlformats.org/officeDocument/2006/relationships/table" Target="../tables/table11.xml"/><Relationship Id="rId28" Type="http://schemas.openxmlformats.org/officeDocument/2006/relationships/table" Target="../tables/table22.xml"/><Relationship Id="rId27" Type="http://schemas.openxmlformats.org/officeDocument/2006/relationships/table" Target="../tables/table21.xml"/><Relationship Id="rId19" Type="http://schemas.openxmlformats.org/officeDocument/2006/relationships/table" Target="../tables/table13.xml"/><Relationship Id="rId18" Type="http://schemas.openxmlformats.org/officeDocument/2006/relationships/table" Target="../tables/table12.xml"/><Relationship Id="rId29"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84" Type="http://schemas.openxmlformats.org/officeDocument/2006/relationships/table" Target="../tables/table38.xml"/><Relationship Id="rId83" Type="http://schemas.openxmlformats.org/officeDocument/2006/relationships/table" Target="../tables/table37.xml"/><Relationship Id="rId86" Type="http://schemas.openxmlformats.org/officeDocument/2006/relationships/table" Target="../tables/table40.xml"/><Relationship Id="rId85" Type="http://schemas.openxmlformats.org/officeDocument/2006/relationships/table" Target="../tables/table39.xml"/><Relationship Id="rId88" Type="http://schemas.openxmlformats.org/officeDocument/2006/relationships/table" Target="../tables/table42.xml"/><Relationship Id="rId87" Type="http://schemas.openxmlformats.org/officeDocument/2006/relationships/table" Target="../tables/table41.xml"/><Relationship Id="rId89" Type="http://schemas.openxmlformats.org/officeDocument/2006/relationships/table" Target="../tables/table43.xml"/><Relationship Id="rId80" Type="http://schemas.openxmlformats.org/officeDocument/2006/relationships/table" Target="../tables/table34.xml"/><Relationship Id="rId82" Type="http://schemas.openxmlformats.org/officeDocument/2006/relationships/table" Target="../tables/table36.xml"/><Relationship Id="rId81" Type="http://schemas.openxmlformats.org/officeDocument/2006/relationships/table" Target="../tables/table35.xml"/><Relationship Id="rId1" Type="http://schemas.openxmlformats.org/officeDocument/2006/relationships/drawing" Target="../drawings/drawing24.xml"/><Relationship Id="rId107" Type="http://schemas.openxmlformats.org/officeDocument/2006/relationships/table" Target="../tables/table61.xml"/><Relationship Id="rId106" Type="http://schemas.openxmlformats.org/officeDocument/2006/relationships/table" Target="../tables/table60.xml"/><Relationship Id="rId105" Type="http://schemas.openxmlformats.org/officeDocument/2006/relationships/table" Target="../tables/table59.xml"/><Relationship Id="rId104" Type="http://schemas.openxmlformats.org/officeDocument/2006/relationships/table" Target="../tables/table58.xml"/><Relationship Id="rId109" Type="http://schemas.openxmlformats.org/officeDocument/2006/relationships/table" Target="../tables/table63.xml"/><Relationship Id="rId108" Type="http://schemas.openxmlformats.org/officeDocument/2006/relationships/table" Target="../tables/table62.xml"/><Relationship Id="rId141" Type="http://schemas.openxmlformats.org/officeDocument/2006/relationships/table" Target="../tables/table95.xml"/><Relationship Id="rId140" Type="http://schemas.openxmlformats.org/officeDocument/2006/relationships/table" Target="../tables/table94.xml"/><Relationship Id="rId103" Type="http://schemas.openxmlformats.org/officeDocument/2006/relationships/table" Target="../tables/table57.xml"/><Relationship Id="rId102" Type="http://schemas.openxmlformats.org/officeDocument/2006/relationships/table" Target="../tables/table56.xml"/><Relationship Id="rId101" Type="http://schemas.openxmlformats.org/officeDocument/2006/relationships/table" Target="../tables/table55.xml"/><Relationship Id="rId100" Type="http://schemas.openxmlformats.org/officeDocument/2006/relationships/table" Target="../tables/table54.xml"/><Relationship Id="rId73" Type="http://schemas.openxmlformats.org/officeDocument/2006/relationships/table" Target="../tables/table27.xml"/><Relationship Id="rId72" Type="http://schemas.openxmlformats.org/officeDocument/2006/relationships/table" Target="../tables/table26.xml"/><Relationship Id="rId75" Type="http://schemas.openxmlformats.org/officeDocument/2006/relationships/table" Target="../tables/table29.xml"/><Relationship Id="rId74" Type="http://schemas.openxmlformats.org/officeDocument/2006/relationships/table" Target="../tables/table28.xml"/><Relationship Id="rId77" Type="http://schemas.openxmlformats.org/officeDocument/2006/relationships/table" Target="../tables/table31.xml"/><Relationship Id="rId76" Type="http://schemas.openxmlformats.org/officeDocument/2006/relationships/table" Target="../tables/table30.xml"/><Relationship Id="rId79" Type="http://schemas.openxmlformats.org/officeDocument/2006/relationships/table" Target="../tables/table33.xml"/><Relationship Id="rId78" Type="http://schemas.openxmlformats.org/officeDocument/2006/relationships/table" Target="../tables/table32.xml"/><Relationship Id="rId139" Type="http://schemas.openxmlformats.org/officeDocument/2006/relationships/table" Target="../tables/table93.xml"/><Relationship Id="rId138" Type="http://schemas.openxmlformats.org/officeDocument/2006/relationships/table" Target="../tables/table92.xml"/><Relationship Id="rId137" Type="http://schemas.openxmlformats.org/officeDocument/2006/relationships/table" Target="../tables/table91.xml"/><Relationship Id="rId132" Type="http://schemas.openxmlformats.org/officeDocument/2006/relationships/table" Target="../tables/table86.xml"/><Relationship Id="rId131" Type="http://schemas.openxmlformats.org/officeDocument/2006/relationships/table" Target="../tables/table85.xml"/><Relationship Id="rId130" Type="http://schemas.openxmlformats.org/officeDocument/2006/relationships/table" Target="../tables/table84.xml"/><Relationship Id="rId136" Type="http://schemas.openxmlformats.org/officeDocument/2006/relationships/table" Target="../tables/table90.xml"/><Relationship Id="rId135" Type="http://schemas.openxmlformats.org/officeDocument/2006/relationships/table" Target="../tables/table89.xml"/><Relationship Id="rId134" Type="http://schemas.openxmlformats.org/officeDocument/2006/relationships/table" Target="../tables/table88.xml"/><Relationship Id="rId133" Type="http://schemas.openxmlformats.org/officeDocument/2006/relationships/table" Target="../tables/table87.xml"/><Relationship Id="rId129" Type="http://schemas.openxmlformats.org/officeDocument/2006/relationships/table" Target="../tables/table83.xml"/><Relationship Id="rId128" Type="http://schemas.openxmlformats.org/officeDocument/2006/relationships/table" Target="../tables/table82.xml"/><Relationship Id="rId127" Type="http://schemas.openxmlformats.org/officeDocument/2006/relationships/table" Target="../tables/table81.xml"/><Relationship Id="rId126" Type="http://schemas.openxmlformats.org/officeDocument/2006/relationships/table" Target="../tables/table80.xml"/><Relationship Id="rId121" Type="http://schemas.openxmlformats.org/officeDocument/2006/relationships/table" Target="../tables/table75.xml"/><Relationship Id="rId120" Type="http://schemas.openxmlformats.org/officeDocument/2006/relationships/table" Target="../tables/table74.xml"/><Relationship Id="rId125" Type="http://schemas.openxmlformats.org/officeDocument/2006/relationships/table" Target="../tables/table79.xml"/><Relationship Id="rId124" Type="http://schemas.openxmlformats.org/officeDocument/2006/relationships/table" Target="../tables/table78.xml"/><Relationship Id="rId123" Type="http://schemas.openxmlformats.org/officeDocument/2006/relationships/table" Target="../tables/table77.xml"/><Relationship Id="rId122" Type="http://schemas.openxmlformats.org/officeDocument/2006/relationships/table" Target="../tables/table76.xml"/><Relationship Id="rId95" Type="http://schemas.openxmlformats.org/officeDocument/2006/relationships/table" Target="../tables/table49.xml"/><Relationship Id="rId94" Type="http://schemas.openxmlformats.org/officeDocument/2006/relationships/table" Target="../tables/table48.xml"/><Relationship Id="rId97" Type="http://schemas.openxmlformats.org/officeDocument/2006/relationships/table" Target="../tables/table51.xml"/><Relationship Id="rId96" Type="http://schemas.openxmlformats.org/officeDocument/2006/relationships/table" Target="../tables/table50.xml"/><Relationship Id="rId99" Type="http://schemas.openxmlformats.org/officeDocument/2006/relationships/table" Target="../tables/table53.xml"/><Relationship Id="rId98" Type="http://schemas.openxmlformats.org/officeDocument/2006/relationships/table" Target="../tables/table52.xml"/><Relationship Id="rId91" Type="http://schemas.openxmlformats.org/officeDocument/2006/relationships/table" Target="../tables/table45.xml"/><Relationship Id="rId90" Type="http://schemas.openxmlformats.org/officeDocument/2006/relationships/table" Target="../tables/table44.xml"/><Relationship Id="rId93" Type="http://schemas.openxmlformats.org/officeDocument/2006/relationships/table" Target="../tables/table47.xml"/><Relationship Id="rId92" Type="http://schemas.openxmlformats.org/officeDocument/2006/relationships/table" Target="../tables/table46.xml"/><Relationship Id="rId118" Type="http://schemas.openxmlformats.org/officeDocument/2006/relationships/table" Target="../tables/table72.xml"/><Relationship Id="rId117" Type="http://schemas.openxmlformats.org/officeDocument/2006/relationships/table" Target="../tables/table71.xml"/><Relationship Id="rId116" Type="http://schemas.openxmlformats.org/officeDocument/2006/relationships/table" Target="../tables/table70.xml"/><Relationship Id="rId115" Type="http://schemas.openxmlformats.org/officeDocument/2006/relationships/table" Target="../tables/table69.xml"/><Relationship Id="rId119" Type="http://schemas.openxmlformats.org/officeDocument/2006/relationships/table" Target="../tables/table73.xml"/><Relationship Id="rId110" Type="http://schemas.openxmlformats.org/officeDocument/2006/relationships/table" Target="../tables/table64.xml"/><Relationship Id="rId114" Type="http://schemas.openxmlformats.org/officeDocument/2006/relationships/table" Target="../tables/table68.xml"/><Relationship Id="rId113" Type="http://schemas.openxmlformats.org/officeDocument/2006/relationships/table" Target="../tables/table67.xml"/><Relationship Id="rId112" Type="http://schemas.openxmlformats.org/officeDocument/2006/relationships/table" Target="../tables/table66.xml"/><Relationship Id="rId111" Type="http://schemas.openxmlformats.org/officeDocument/2006/relationships/table" Target="../tables/table6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9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88"/>
    <col customWidth="1" min="2" max="2" width="21.88"/>
    <col customWidth="1" min="3" max="3" width="11.25"/>
    <col customWidth="1" min="4" max="4" width="11.0"/>
    <col customWidth="1" min="5" max="5" width="10.75"/>
    <col customWidth="1" min="6" max="6" width="13.25"/>
    <col customWidth="1" min="7" max="7" width="13.0"/>
    <col customWidth="1" min="8" max="8" width="11.63"/>
    <col customWidth="1" min="9" max="9" width="13.88"/>
    <col customWidth="1" min="10" max="11" width="9.88"/>
    <col customWidth="1" min="12" max="12" width="14.13"/>
    <col customWidth="1" min="13" max="13" width="2.88"/>
    <col customWidth="1" min="14" max="14" width="18.63"/>
    <col customWidth="1" min="18" max="18" width="26.13"/>
  </cols>
  <sheetData>
    <row r="1">
      <c r="A1" s="1" t="s">
        <v>0</v>
      </c>
      <c r="B1" s="2" t="s">
        <v>1</v>
      </c>
      <c r="C1" s="1" t="s">
        <v>2</v>
      </c>
      <c r="D1" s="1" t="s">
        <v>3</v>
      </c>
      <c r="E1" s="1" t="s">
        <v>4</v>
      </c>
      <c r="F1" s="1" t="s">
        <v>5</v>
      </c>
      <c r="G1" s="1" t="s">
        <v>6</v>
      </c>
      <c r="H1" s="1" t="s">
        <v>7</v>
      </c>
      <c r="I1" s="3" t="s">
        <v>8</v>
      </c>
      <c r="J1" s="3" t="s">
        <v>3</v>
      </c>
      <c r="K1" s="3" t="s">
        <v>9</v>
      </c>
      <c r="L1" s="3" t="s">
        <v>10</v>
      </c>
      <c r="M1" s="4"/>
      <c r="N1" s="3" t="s">
        <v>11</v>
      </c>
      <c r="O1" s="5" t="s">
        <v>12</v>
      </c>
      <c r="P1" s="6" t="s">
        <v>13</v>
      </c>
      <c r="Q1" s="6" t="s">
        <v>14</v>
      </c>
      <c r="R1" s="7"/>
      <c r="S1" s="7"/>
      <c r="T1" s="7"/>
      <c r="U1" s="7"/>
      <c r="V1" s="7"/>
      <c r="W1" s="7"/>
      <c r="X1" s="7"/>
      <c r="Y1" s="7"/>
      <c r="Z1" s="7"/>
      <c r="AA1" s="7"/>
      <c r="AB1" s="7"/>
      <c r="AC1" s="7"/>
    </row>
    <row r="2">
      <c r="A2" s="8">
        <v>0.0</v>
      </c>
      <c r="B2" s="9" t="s">
        <v>15</v>
      </c>
      <c r="C2" s="10"/>
      <c r="D2" s="10"/>
      <c r="E2" s="10"/>
      <c r="F2" s="10"/>
      <c r="G2" s="10"/>
      <c r="H2" s="10"/>
      <c r="I2" s="11"/>
      <c r="J2" s="11"/>
      <c r="K2" s="11"/>
      <c r="L2" s="11"/>
      <c r="M2" s="12"/>
      <c r="N2" s="11" t="s">
        <v>16</v>
      </c>
      <c r="O2" s="13">
        <v>0.8</v>
      </c>
      <c r="Q2" s="7"/>
      <c r="R2" s="7"/>
      <c r="S2" s="7"/>
      <c r="T2" s="7"/>
      <c r="U2" s="7"/>
      <c r="V2" s="7"/>
      <c r="W2" s="7"/>
      <c r="X2" s="7"/>
      <c r="Y2" s="7"/>
      <c r="Z2" s="7"/>
      <c r="AA2" s="7"/>
      <c r="AB2" s="7"/>
      <c r="AC2" s="7"/>
    </row>
    <row r="3">
      <c r="A3" s="8">
        <v>2025.0</v>
      </c>
      <c r="B3" s="9" t="s">
        <v>17</v>
      </c>
      <c r="C3" s="14">
        <v>827.0</v>
      </c>
      <c r="D3" s="15">
        <v>237.0</v>
      </c>
      <c r="E3" s="16">
        <v>216.0</v>
      </c>
      <c r="F3" s="17">
        <f t="shared" ref="F3:F9" si="1">E3+D3</f>
        <v>453</v>
      </c>
      <c r="G3" s="8">
        <v>122.0</v>
      </c>
      <c r="H3" s="18">
        <f t="shared" ref="H3:H11" si="2">G3/F3</f>
        <v>0.2693156733</v>
      </c>
      <c r="I3" s="19">
        <f>SUM('ลค. Event'!E157:E237)</f>
        <v>0</v>
      </c>
      <c r="J3" s="11"/>
      <c r="K3" s="11"/>
      <c r="L3" s="19">
        <f t="shared" ref="L3:L10" si="3">I3/G3</f>
        <v>0</v>
      </c>
      <c r="M3" s="12"/>
      <c r="N3" s="20">
        <v>117.0</v>
      </c>
      <c r="O3" s="21">
        <f>N3*O2</f>
        <v>93.6</v>
      </c>
      <c r="P3" s="22">
        <v>40000.0</v>
      </c>
      <c r="Q3" s="23">
        <f t="shared" ref="Q3:Q11" si="4">O3*P3</f>
        <v>3744000</v>
      </c>
      <c r="R3" s="7"/>
      <c r="S3" s="7"/>
      <c r="T3" s="7"/>
      <c r="U3" s="7"/>
      <c r="V3" s="7"/>
      <c r="W3" s="7"/>
      <c r="X3" s="7"/>
      <c r="Y3" s="7"/>
      <c r="Z3" s="7"/>
      <c r="AA3" s="7"/>
      <c r="AB3" s="7"/>
      <c r="AC3" s="7"/>
    </row>
    <row r="4">
      <c r="A4" s="8">
        <v>2025.0</v>
      </c>
      <c r="B4" s="9" t="s">
        <v>18</v>
      </c>
      <c r="C4" s="14">
        <v>432.0</v>
      </c>
      <c r="D4" s="24">
        <v>116.0</v>
      </c>
      <c r="E4" s="16">
        <v>168.0</v>
      </c>
      <c r="F4" s="17">
        <f t="shared" si="1"/>
        <v>284</v>
      </c>
      <c r="G4" s="8">
        <v>23.0</v>
      </c>
      <c r="H4" s="18">
        <f t="shared" si="2"/>
        <v>0.08098591549</v>
      </c>
      <c r="I4" s="7">
        <f>SUM('ลค. Event'!E133:E155)</f>
        <v>0</v>
      </c>
      <c r="J4" s="7"/>
      <c r="K4" s="7"/>
      <c r="L4" s="19">
        <f t="shared" si="3"/>
        <v>0</v>
      </c>
      <c r="M4" s="25"/>
      <c r="N4" s="20">
        <v>263.0</v>
      </c>
      <c r="O4" s="21">
        <f>N4*O2</f>
        <v>210.4</v>
      </c>
      <c r="P4" s="26">
        <v>80000.0</v>
      </c>
      <c r="Q4" s="23">
        <f t="shared" si="4"/>
        <v>16832000</v>
      </c>
      <c r="R4" s="7"/>
      <c r="S4" s="7"/>
      <c r="T4" s="7"/>
      <c r="U4" s="7"/>
      <c r="V4" s="7"/>
      <c r="W4" s="7"/>
      <c r="X4" s="7"/>
      <c r="Y4" s="7"/>
      <c r="Z4" s="7"/>
      <c r="AA4" s="7"/>
      <c r="AB4" s="7"/>
      <c r="AC4" s="7"/>
    </row>
    <row r="5">
      <c r="A5" s="8">
        <v>2025.0</v>
      </c>
      <c r="B5" s="9" t="s">
        <v>19</v>
      </c>
      <c r="C5" s="14">
        <v>494.0</v>
      </c>
      <c r="D5" s="24">
        <v>87.0</v>
      </c>
      <c r="E5" s="16">
        <v>299.0</v>
      </c>
      <c r="F5" s="17">
        <f t="shared" si="1"/>
        <v>386</v>
      </c>
      <c r="G5" s="8">
        <v>34.0</v>
      </c>
      <c r="H5" s="18">
        <f t="shared" si="2"/>
        <v>0.08808290155</v>
      </c>
      <c r="I5" s="7">
        <f>SUM('ลค. Event'!E2:E9)</f>
        <v>0</v>
      </c>
      <c r="J5" s="7"/>
      <c r="K5" s="7"/>
      <c r="L5" s="19">
        <f t="shared" si="3"/>
        <v>0</v>
      </c>
      <c r="M5" s="25"/>
      <c r="N5" s="20">
        <v>270.0</v>
      </c>
      <c r="O5" s="21">
        <f>N5*O2</f>
        <v>216</v>
      </c>
      <c r="P5" s="26">
        <v>80000.0</v>
      </c>
      <c r="Q5" s="23">
        <f t="shared" si="4"/>
        <v>17280000</v>
      </c>
      <c r="R5" s="7"/>
      <c r="S5" s="7"/>
      <c r="T5" s="7"/>
      <c r="U5" s="7"/>
      <c r="V5" s="7"/>
      <c r="W5" s="7"/>
      <c r="X5" s="7"/>
      <c r="Y5" s="7"/>
      <c r="Z5" s="7"/>
      <c r="AA5" s="7"/>
      <c r="AB5" s="7"/>
      <c r="AC5" s="7"/>
    </row>
    <row r="6">
      <c r="A6" s="8">
        <v>2025.0</v>
      </c>
      <c r="B6" s="9" t="s">
        <v>20</v>
      </c>
      <c r="C6" s="14">
        <v>477.0</v>
      </c>
      <c r="D6" s="24">
        <v>198.0</v>
      </c>
      <c r="E6" s="27">
        <v>255.0</v>
      </c>
      <c r="F6" s="17">
        <f t="shared" si="1"/>
        <v>453</v>
      </c>
      <c r="G6" s="8">
        <v>47.0</v>
      </c>
      <c r="H6" s="18">
        <f t="shared" si="2"/>
        <v>0.1037527594</v>
      </c>
      <c r="I6" s="11" t="str">
        <f>SUM(#REF!)</f>
        <v>#REF!</v>
      </c>
      <c r="J6" s="11"/>
      <c r="K6" s="11"/>
      <c r="L6" s="19" t="str">
        <f t="shared" si="3"/>
        <v>#REF!</v>
      </c>
      <c r="M6" s="12"/>
      <c r="N6" s="20">
        <f>'ตามต่อบางขุนนท์'!B219</f>
        <v>215</v>
      </c>
      <c r="O6" s="21">
        <f>N6*O2</f>
        <v>172</v>
      </c>
      <c r="P6" s="26">
        <v>100000.0</v>
      </c>
      <c r="Q6" s="23">
        <f t="shared" si="4"/>
        <v>17200000</v>
      </c>
      <c r="R6" s="7"/>
      <c r="S6" s="7"/>
      <c r="T6" s="7"/>
      <c r="U6" s="7"/>
      <c r="V6" s="7"/>
      <c r="W6" s="7"/>
      <c r="X6" s="7"/>
      <c r="Y6" s="7"/>
      <c r="Z6" s="7"/>
      <c r="AA6" s="7"/>
      <c r="AB6" s="7"/>
      <c r="AC6" s="7"/>
    </row>
    <row r="7" ht="16.5" customHeight="1">
      <c r="A7" s="8">
        <v>2025.0</v>
      </c>
      <c r="B7" s="28" t="s">
        <v>21</v>
      </c>
      <c r="C7" s="29">
        <v>624.0</v>
      </c>
      <c r="D7" s="24">
        <v>325.0</v>
      </c>
      <c r="E7" s="27">
        <v>245.0</v>
      </c>
      <c r="F7" s="17">
        <f t="shared" si="1"/>
        <v>570</v>
      </c>
      <c r="G7" s="8">
        <v>30.0</v>
      </c>
      <c r="H7" s="18">
        <f t="shared" si="2"/>
        <v>0.05263157895</v>
      </c>
      <c r="I7" s="30">
        <f>SUM('ลค. Event'!E103:E132)</f>
        <v>0</v>
      </c>
      <c r="J7" s="7"/>
      <c r="K7" s="7"/>
      <c r="L7" s="19">
        <f t="shared" si="3"/>
        <v>0</v>
      </c>
      <c r="M7" s="25"/>
      <c r="N7" s="20">
        <v>310.0</v>
      </c>
      <c r="O7" s="21">
        <f>N7*O2</f>
        <v>248</v>
      </c>
      <c r="P7" s="26">
        <v>120000.0</v>
      </c>
      <c r="Q7" s="23">
        <f t="shared" si="4"/>
        <v>29760000</v>
      </c>
      <c r="R7" s="7"/>
      <c r="S7" s="7"/>
      <c r="T7" s="7"/>
      <c r="U7" s="7"/>
      <c r="V7" s="7"/>
      <c r="W7" s="7"/>
      <c r="X7" s="7"/>
      <c r="Y7" s="7"/>
      <c r="Z7" s="7"/>
      <c r="AA7" s="7"/>
      <c r="AB7" s="7"/>
      <c r="AC7" s="7"/>
    </row>
    <row r="8">
      <c r="A8" s="8">
        <v>2025.0</v>
      </c>
      <c r="B8" s="28" t="s">
        <v>22</v>
      </c>
      <c r="C8" s="14">
        <v>1485.0</v>
      </c>
      <c r="D8" s="24">
        <v>506.0</v>
      </c>
      <c r="E8" s="31">
        <v>212.0</v>
      </c>
      <c r="F8" s="32">
        <f t="shared" si="1"/>
        <v>718</v>
      </c>
      <c r="G8" s="8">
        <v>29.0</v>
      </c>
      <c r="H8" s="18">
        <f t="shared" si="2"/>
        <v>0.04038997214</v>
      </c>
      <c r="I8" s="7">
        <f>SUM('ลค. Event'!E74:E102)</f>
        <v>0</v>
      </c>
      <c r="J8" s="7"/>
      <c r="K8" s="7"/>
      <c r="L8" s="19">
        <f t="shared" si="3"/>
        <v>0</v>
      </c>
      <c r="M8" s="25"/>
      <c r="N8" s="33">
        <f>'ติดตามต่อบางแค'!A191</f>
        <v>189</v>
      </c>
      <c r="O8" s="21">
        <f>N8*O2</f>
        <v>151.2</v>
      </c>
      <c r="P8" s="26">
        <v>150000.0</v>
      </c>
      <c r="Q8" s="23">
        <f t="shared" si="4"/>
        <v>22680000</v>
      </c>
      <c r="R8" s="7"/>
      <c r="S8" s="7"/>
      <c r="T8" s="7"/>
      <c r="U8" s="7"/>
      <c r="V8" s="7"/>
      <c r="W8" s="7"/>
      <c r="X8" s="7"/>
      <c r="Y8" s="7"/>
      <c r="Z8" s="7"/>
      <c r="AA8" s="7"/>
      <c r="AB8" s="7"/>
      <c r="AC8" s="7"/>
    </row>
    <row r="9">
      <c r="A9" s="8">
        <v>2026.0</v>
      </c>
      <c r="B9" s="28" t="s">
        <v>23</v>
      </c>
      <c r="C9" s="14">
        <v>442.0</v>
      </c>
      <c r="D9" s="24">
        <v>167.0</v>
      </c>
      <c r="E9" s="31">
        <v>82.0</v>
      </c>
      <c r="F9" s="32">
        <f t="shared" si="1"/>
        <v>249</v>
      </c>
      <c r="G9" s="8">
        <v>17.0</v>
      </c>
      <c r="H9" s="18">
        <f t="shared" si="2"/>
        <v>0.06827309237</v>
      </c>
      <c r="I9" s="7" t="str">
        <f>SUM(#REF!)</f>
        <v>#REF!</v>
      </c>
      <c r="J9" s="7"/>
      <c r="K9" s="7"/>
      <c r="L9" s="19" t="str">
        <f t="shared" si="3"/>
        <v>#REF!</v>
      </c>
      <c r="M9" s="25"/>
      <c r="N9" s="20">
        <v>268.0</v>
      </c>
      <c r="O9" s="21">
        <f>N9*O2</f>
        <v>214.4</v>
      </c>
      <c r="P9" s="26">
        <v>30000.0</v>
      </c>
      <c r="Q9" s="23">
        <f t="shared" si="4"/>
        <v>6432000</v>
      </c>
      <c r="R9" s="7"/>
      <c r="S9" s="7"/>
      <c r="T9" s="7"/>
      <c r="U9" s="7"/>
      <c r="V9" s="7"/>
      <c r="W9" s="7"/>
      <c r="X9" s="7"/>
      <c r="Y9" s="7"/>
      <c r="Z9" s="7"/>
      <c r="AA9" s="7"/>
      <c r="AB9" s="7"/>
      <c r="AC9" s="7"/>
    </row>
    <row r="10">
      <c r="A10" s="8">
        <v>2026.0</v>
      </c>
      <c r="B10" s="28" t="s">
        <v>24</v>
      </c>
      <c r="C10" s="14">
        <v>256.0</v>
      </c>
      <c r="D10" s="24">
        <v>246.0</v>
      </c>
      <c r="E10" s="31">
        <v>0.0</v>
      </c>
      <c r="F10" s="32">
        <f t="shared" ref="F10:F15" si="5">D10</f>
        <v>246</v>
      </c>
      <c r="G10" s="8">
        <v>22.0</v>
      </c>
      <c r="H10" s="18">
        <f t="shared" si="2"/>
        <v>0.08943089431</v>
      </c>
      <c r="I10" s="30">
        <f>SUM('ลค. Event'!E239:E260)</f>
        <v>0</v>
      </c>
      <c r="J10" s="30"/>
      <c r="K10" s="30"/>
      <c r="L10" s="19">
        <f t="shared" si="3"/>
        <v>0</v>
      </c>
      <c r="M10" s="25"/>
      <c r="N10" s="34">
        <f t="shared" ref="N10:N11" si="6">F10-G10</f>
        <v>224</v>
      </c>
      <c r="O10" s="35">
        <f>N10*O2</f>
        <v>179.2</v>
      </c>
      <c r="P10" s="36">
        <v>200000.0</v>
      </c>
      <c r="Q10" s="23">
        <f t="shared" si="4"/>
        <v>35840000</v>
      </c>
      <c r="R10" s="37" t="s">
        <v>25</v>
      </c>
      <c r="S10" s="7"/>
      <c r="T10" s="7"/>
      <c r="U10" s="7"/>
      <c r="V10" s="7"/>
      <c r="W10" s="7"/>
      <c r="X10" s="7"/>
      <c r="Y10" s="7"/>
      <c r="Z10" s="7"/>
      <c r="AA10" s="7"/>
      <c r="AB10" s="7"/>
      <c r="AC10" s="7"/>
    </row>
    <row r="11">
      <c r="A11" s="38">
        <v>2026.0</v>
      </c>
      <c r="B11" s="39" t="s">
        <v>26</v>
      </c>
      <c r="C11" s="40">
        <v>353.0</v>
      </c>
      <c r="D11" s="41">
        <v>353.0</v>
      </c>
      <c r="E11" s="42">
        <v>0.0</v>
      </c>
      <c r="F11" s="43">
        <f t="shared" si="5"/>
        <v>353</v>
      </c>
      <c r="G11" s="38">
        <v>28.0</v>
      </c>
      <c r="H11" s="44">
        <f t="shared" si="2"/>
        <v>0.07932011331</v>
      </c>
      <c r="I11" s="45">
        <v>147000.0</v>
      </c>
      <c r="J11" s="46"/>
      <c r="K11" s="46"/>
      <c r="L11" s="47"/>
      <c r="M11" s="48"/>
      <c r="N11" s="49">
        <f t="shared" si="6"/>
        <v>325</v>
      </c>
      <c r="O11" s="49">
        <f>N11*O2</f>
        <v>260</v>
      </c>
      <c r="P11" s="36">
        <v>150000.0</v>
      </c>
      <c r="Q11" s="23">
        <f t="shared" si="4"/>
        <v>39000000</v>
      </c>
      <c r="R11" s="46"/>
      <c r="S11" s="46"/>
      <c r="T11" s="46"/>
      <c r="U11" s="46"/>
      <c r="V11" s="46"/>
      <c r="W11" s="46"/>
      <c r="X11" s="46"/>
      <c r="Y11" s="46"/>
      <c r="Z11" s="46"/>
      <c r="AA11" s="46"/>
      <c r="AB11" s="46"/>
      <c r="AC11" s="46"/>
    </row>
    <row r="12">
      <c r="A12" s="38">
        <v>2026.0</v>
      </c>
      <c r="B12" s="39" t="s">
        <v>27</v>
      </c>
      <c r="C12" s="50">
        <v>545.0</v>
      </c>
      <c r="D12" s="51">
        <v>326.0</v>
      </c>
      <c r="E12" s="42">
        <v>0.0</v>
      </c>
      <c r="F12" s="43">
        <f t="shared" si="5"/>
        <v>326</v>
      </c>
      <c r="G12" s="52"/>
      <c r="H12" s="52"/>
      <c r="I12" s="46"/>
      <c r="J12" s="46"/>
      <c r="K12" s="46"/>
      <c r="L12" s="47"/>
      <c r="M12" s="48"/>
      <c r="N12" s="49"/>
      <c r="O12" s="49"/>
      <c r="P12" s="53"/>
      <c r="Q12" s="54"/>
      <c r="R12" s="46"/>
      <c r="S12" s="46"/>
      <c r="T12" s="46"/>
      <c r="U12" s="46"/>
      <c r="V12" s="46"/>
      <c r="W12" s="46"/>
      <c r="X12" s="46"/>
      <c r="Y12" s="46"/>
      <c r="Z12" s="46"/>
      <c r="AA12" s="46"/>
      <c r="AB12" s="46"/>
      <c r="AC12" s="46"/>
    </row>
    <row r="13">
      <c r="A13" s="38">
        <v>2026.0</v>
      </c>
      <c r="B13" s="39" t="s">
        <v>28</v>
      </c>
      <c r="C13" s="50">
        <v>701.0</v>
      </c>
      <c r="D13" s="51">
        <v>366.0</v>
      </c>
      <c r="E13" s="42">
        <v>0.0</v>
      </c>
      <c r="F13" s="43">
        <f t="shared" si="5"/>
        <v>366</v>
      </c>
      <c r="G13" s="52"/>
      <c r="H13" s="52"/>
      <c r="I13" s="46"/>
      <c r="J13" s="46"/>
      <c r="K13" s="46"/>
      <c r="L13" s="47"/>
      <c r="M13" s="48"/>
      <c r="N13" s="49"/>
      <c r="O13" s="49"/>
      <c r="P13" s="53"/>
      <c r="Q13" s="54"/>
      <c r="R13" s="46"/>
      <c r="S13" s="46"/>
      <c r="T13" s="46"/>
      <c r="U13" s="46"/>
      <c r="V13" s="46"/>
      <c r="W13" s="46"/>
      <c r="X13" s="46"/>
      <c r="Y13" s="46"/>
      <c r="Z13" s="46"/>
      <c r="AA13" s="46"/>
      <c r="AB13" s="46"/>
      <c r="AC13" s="46"/>
    </row>
    <row r="14">
      <c r="A14" s="38">
        <v>2026.0</v>
      </c>
      <c r="B14" s="39" t="s">
        <v>29</v>
      </c>
      <c r="C14" s="50">
        <v>530.0</v>
      </c>
      <c r="D14" s="51">
        <v>271.0</v>
      </c>
      <c r="E14" s="42">
        <v>0.0</v>
      </c>
      <c r="F14" s="43">
        <f t="shared" si="5"/>
        <v>271</v>
      </c>
      <c r="G14" s="52"/>
      <c r="H14" s="52"/>
      <c r="I14" s="46"/>
      <c r="J14" s="46"/>
      <c r="K14" s="46"/>
      <c r="L14" s="47"/>
      <c r="M14" s="48"/>
      <c r="N14" s="49"/>
      <c r="O14" s="49"/>
      <c r="P14" s="49"/>
      <c r="Q14" s="49"/>
      <c r="R14" s="46"/>
      <c r="S14" s="46"/>
      <c r="T14" s="46"/>
      <c r="U14" s="46"/>
      <c r="V14" s="46"/>
      <c r="W14" s="46"/>
      <c r="X14" s="46"/>
      <c r="Y14" s="46"/>
      <c r="Z14" s="46"/>
      <c r="AA14" s="46"/>
      <c r="AB14" s="46"/>
      <c r="AC14" s="46"/>
    </row>
    <row r="15">
      <c r="A15" s="38">
        <v>2026.0</v>
      </c>
      <c r="B15" s="39" t="s">
        <v>30</v>
      </c>
      <c r="C15" s="51">
        <v>795.0</v>
      </c>
      <c r="D15" s="55">
        <v>332.0</v>
      </c>
      <c r="E15" s="42">
        <v>0.0</v>
      </c>
      <c r="F15" s="43">
        <f t="shared" si="5"/>
        <v>332</v>
      </c>
      <c r="G15" s="52"/>
      <c r="H15" s="52"/>
      <c r="I15" s="46"/>
      <c r="J15" s="46"/>
      <c r="K15" s="46"/>
      <c r="L15" s="46"/>
      <c r="M15" s="48"/>
      <c r="N15" s="49"/>
      <c r="O15" s="49"/>
      <c r="P15" s="53"/>
      <c r="Q15" s="49"/>
      <c r="R15" s="46"/>
      <c r="S15" s="46"/>
      <c r="T15" s="46"/>
      <c r="U15" s="46"/>
      <c r="V15" s="46"/>
      <c r="W15" s="46"/>
      <c r="X15" s="46"/>
      <c r="Y15" s="46"/>
      <c r="Z15" s="46"/>
      <c r="AA15" s="46"/>
      <c r="AB15" s="46"/>
      <c r="AC15" s="46"/>
    </row>
    <row r="16">
      <c r="A16" s="10"/>
      <c r="B16" s="7"/>
      <c r="C16" s="56">
        <f>SUM(C2:C15)</f>
        <v>7961</v>
      </c>
      <c r="D16" s="57">
        <f t="shared" ref="D16:G16" si="7">SUM(D3:D15)</f>
        <v>3530</v>
      </c>
      <c r="E16" s="58">
        <f t="shared" si="7"/>
        <v>1477</v>
      </c>
      <c r="F16" s="58">
        <f t="shared" si="7"/>
        <v>5007</v>
      </c>
      <c r="G16" s="57">
        <f t="shared" si="7"/>
        <v>352</v>
      </c>
      <c r="H16" s="59">
        <f>G16/F16</f>
        <v>0.07030157779</v>
      </c>
      <c r="I16" s="60" t="str">
        <f>SUM(I2:I15)</f>
        <v>#REF!</v>
      </c>
      <c r="J16" s="60"/>
      <c r="K16" s="60"/>
      <c r="L16" s="61"/>
      <c r="M16" s="25"/>
      <c r="N16" s="62">
        <f t="shared" ref="N16:O16" si="8">SUM(N3:N15)</f>
        <v>2181</v>
      </c>
      <c r="O16" s="63">
        <f t="shared" si="8"/>
        <v>1744.8</v>
      </c>
      <c r="P16" s="61"/>
      <c r="Q16" s="64">
        <f>SUM(Q3:Q15)</f>
        <v>188768000</v>
      </c>
      <c r="R16" s="7"/>
      <c r="S16" s="7"/>
      <c r="T16" s="7"/>
      <c r="U16" s="7"/>
      <c r="V16" s="7"/>
      <c r="W16" s="7"/>
      <c r="X16" s="7"/>
      <c r="Y16" s="7"/>
      <c r="Z16" s="7"/>
      <c r="AA16" s="7"/>
      <c r="AB16" s="7"/>
      <c r="AC16" s="7"/>
    </row>
    <row r="17">
      <c r="A17" s="10"/>
      <c r="B17" s="7"/>
      <c r="C17" s="7"/>
      <c r="D17" s="7"/>
      <c r="E17" s="10"/>
      <c r="F17" s="10"/>
      <c r="G17" s="10"/>
      <c r="H17" s="10"/>
      <c r="I17" s="7"/>
      <c r="J17" s="7"/>
      <c r="K17" s="7"/>
      <c r="L17" s="7"/>
      <c r="M17" s="7"/>
      <c r="N17" s="7"/>
      <c r="O17" s="7"/>
      <c r="P17" s="7"/>
      <c r="Q17" s="7"/>
      <c r="R17" s="7"/>
      <c r="S17" s="7"/>
      <c r="T17" s="7"/>
      <c r="U17" s="7"/>
      <c r="V17" s="7"/>
      <c r="W17" s="7"/>
      <c r="X17" s="7"/>
      <c r="Y17" s="7"/>
      <c r="Z17" s="7"/>
      <c r="AA17" s="7"/>
      <c r="AB17" s="7"/>
      <c r="AC17" s="7"/>
    </row>
    <row r="18">
      <c r="A18" s="10"/>
      <c r="B18" s="7"/>
      <c r="C18" s="7"/>
      <c r="D18" s="7"/>
      <c r="E18" s="10"/>
      <c r="F18" s="10"/>
      <c r="G18" s="10"/>
      <c r="H18" s="10"/>
      <c r="I18" s="7"/>
      <c r="J18" s="7"/>
      <c r="K18" s="7"/>
      <c r="L18" s="7"/>
      <c r="M18" s="7"/>
      <c r="N18" s="7"/>
      <c r="O18" s="7"/>
      <c r="P18" s="7"/>
      <c r="Q18" s="7"/>
      <c r="R18" s="7"/>
      <c r="S18" s="7"/>
      <c r="T18" s="7"/>
      <c r="U18" s="7"/>
      <c r="V18" s="7"/>
      <c r="W18" s="7"/>
      <c r="X18" s="7"/>
      <c r="Y18" s="7"/>
      <c r="Z18" s="7"/>
      <c r="AA18" s="7"/>
      <c r="AB18" s="7"/>
      <c r="AC18" s="7"/>
    </row>
    <row r="19">
      <c r="A19" s="10"/>
      <c r="B19" s="7"/>
      <c r="C19" s="11" t="s">
        <v>31</v>
      </c>
      <c r="D19" s="65">
        <f>D11+D12+D13+D14+D7</f>
        <v>1641</v>
      </c>
      <c r="E19" s="66" t="s">
        <v>32</v>
      </c>
      <c r="F19" s="10"/>
      <c r="G19" s="10"/>
      <c r="H19" s="10"/>
      <c r="I19" s="7"/>
      <c r="J19" s="7"/>
      <c r="K19" s="7"/>
      <c r="L19" s="7"/>
      <c r="M19" s="7"/>
      <c r="N19" s="11" t="s">
        <v>33</v>
      </c>
      <c r="O19" s="67">
        <f>N3+N4+N5+N6+N8+N9+N10</f>
        <v>1546</v>
      </c>
      <c r="P19" s="66" t="s">
        <v>32</v>
      </c>
      <c r="Q19" s="7"/>
      <c r="R19" s="7"/>
      <c r="S19" s="7"/>
      <c r="T19" s="7"/>
      <c r="U19" s="7"/>
      <c r="V19" s="7"/>
      <c r="W19" s="7"/>
      <c r="X19" s="7"/>
      <c r="Y19" s="7"/>
      <c r="Z19" s="7"/>
      <c r="AA19" s="7"/>
      <c r="AB19" s="7"/>
      <c r="AC19" s="7"/>
    </row>
    <row r="20">
      <c r="A20" s="10"/>
      <c r="B20" s="7"/>
      <c r="C20" s="11" t="s">
        <v>34</v>
      </c>
      <c r="D20" s="65">
        <v>2.0E8</v>
      </c>
      <c r="E20" s="68"/>
      <c r="F20" s="10"/>
      <c r="G20" s="10"/>
      <c r="H20" s="10"/>
      <c r="I20" s="7"/>
      <c r="J20" s="7"/>
      <c r="K20" s="7"/>
      <c r="L20" s="7"/>
      <c r="M20" s="7"/>
      <c r="N20" s="11" t="s">
        <v>34</v>
      </c>
      <c r="O20" s="65">
        <v>3.5E8</v>
      </c>
      <c r="P20" s="68"/>
      <c r="Q20" s="7"/>
      <c r="R20" s="7"/>
      <c r="S20" s="7"/>
      <c r="T20" s="7"/>
      <c r="U20" s="7"/>
      <c r="V20" s="7"/>
      <c r="W20" s="7"/>
      <c r="X20" s="7"/>
      <c r="Y20" s="7"/>
      <c r="Z20" s="7"/>
      <c r="AA20" s="7"/>
      <c r="AB20" s="7"/>
      <c r="AC20" s="7"/>
    </row>
    <row r="21">
      <c r="A21" s="10"/>
      <c r="B21" s="7"/>
      <c r="C21" s="7"/>
      <c r="D21" s="30">
        <f>D20/D19</f>
        <v>121876.9043</v>
      </c>
      <c r="E21" s="66" t="s">
        <v>35</v>
      </c>
      <c r="F21" s="10"/>
      <c r="G21" s="10"/>
      <c r="H21" s="10"/>
      <c r="I21" s="7"/>
      <c r="J21" s="7"/>
      <c r="K21" s="7"/>
      <c r="L21" s="7"/>
      <c r="M21" s="7"/>
      <c r="N21" s="7"/>
      <c r="O21" s="30">
        <f>O20/O19</f>
        <v>226390.6856</v>
      </c>
      <c r="P21" s="66" t="s">
        <v>35</v>
      </c>
      <c r="Q21" s="7"/>
      <c r="R21" s="7"/>
      <c r="S21" s="7"/>
      <c r="T21" s="7"/>
      <c r="U21" s="7"/>
      <c r="V21" s="7"/>
      <c r="W21" s="7"/>
      <c r="X21" s="7"/>
      <c r="Y21" s="7"/>
      <c r="Z21" s="7"/>
      <c r="AA21" s="7"/>
      <c r="AB21" s="7"/>
      <c r="AC21" s="7"/>
    </row>
    <row r="22">
      <c r="A22" s="10"/>
      <c r="B22" s="7"/>
      <c r="C22" s="7"/>
      <c r="D22" s="69"/>
      <c r="E22" s="68"/>
      <c r="F22" s="10"/>
      <c r="G22" s="10"/>
      <c r="H22" s="10"/>
      <c r="I22" s="7"/>
      <c r="J22" s="7"/>
      <c r="K22" s="7"/>
      <c r="L22" s="7"/>
      <c r="M22" s="7"/>
      <c r="N22" s="11"/>
      <c r="O22" s="65"/>
      <c r="P22" s="68"/>
      <c r="Q22" s="7"/>
      <c r="R22" s="7"/>
      <c r="S22" s="7"/>
      <c r="T22" s="7"/>
      <c r="U22" s="7"/>
      <c r="V22" s="7"/>
      <c r="W22" s="7"/>
      <c r="X22" s="7"/>
      <c r="Y22" s="7"/>
      <c r="Z22" s="7"/>
      <c r="AA22" s="7"/>
      <c r="AB22" s="7"/>
      <c r="AC22" s="7"/>
    </row>
    <row r="23">
      <c r="A23" s="10"/>
      <c r="B23" s="7"/>
      <c r="C23" s="11" t="s">
        <v>36</v>
      </c>
      <c r="D23" s="65" t="s">
        <v>37</v>
      </c>
      <c r="E23" s="68"/>
      <c r="F23" s="10"/>
      <c r="G23" s="10"/>
      <c r="H23" s="10"/>
      <c r="I23" s="7"/>
      <c r="J23" s="7"/>
      <c r="K23" s="7"/>
      <c r="L23" s="7"/>
      <c r="M23" s="7"/>
      <c r="N23" s="11" t="s">
        <v>36</v>
      </c>
      <c r="O23" s="65" t="s">
        <v>37</v>
      </c>
      <c r="P23" s="68"/>
      <c r="Q23" s="7"/>
      <c r="R23" s="7"/>
      <c r="S23" s="7"/>
      <c r="T23" s="7"/>
      <c r="U23" s="7"/>
      <c r="V23" s="7"/>
      <c r="W23" s="7"/>
      <c r="X23" s="7"/>
      <c r="Y23" s="7"/>
      <c r="Z23" s="7"/>
      <c r="AA23" s="7"/>
      <c r="AB23" s="7"/>
      <c r="AC23" s="7"/>
    </row>
    <row r="24">
      <c r="A24" s="10"/>
      <c r="B24" s="7"/>
      <c r="C24" s="70">
        <v>1.0</v>
      </c>
      <c r="D24" s="71">
        <f>D20</f>
        <v>200000000</v>
      </c>
      <c r="E24" s="68"/>
      <c r="F24" s="10"/>
      <c r="G24" s="10"/>
      <c r="H24" s="10"/>
      <c r="I24" s="7"/>
      <c r="J24" s="7"/>
      <c r="K24" s="7"/>
      <c r="L24" s="7"/>
      <c r="M24" s="7"/>
      <c r="N24" s="70">
        <v>1.0</v>
      </c>
      <c r="O24" s="71">
        <f>O20</f>
        <v>350000000</v>
      </c>
      <c r="P24" s="68"/>
      <c r="Q24" s="7"/>
      <c r="R24" s="7"/>
      <c r="S24" s="7"/>
      <c r="T24" s="7"/>
      <c r="U24" s="7"/>
      <c r="V24" s="7"/>
      <c r="W24" s="7"/>
      <c r="X24" s="7"/>
      <c r="Y24" s="7"/>
      <c r="Z24" s="7"/>
      <c r="AA24" s="7"/>
      <c r="AB24" s="7"/>
      <c r="AC24" s="7"/>
    </row>
    <row r="25">
      <c r="A25" s="10"/>
      <c r="B25" s="7"/>
      <c r="C25" s="70">
        <v>0.8</v>
      </c>
      <c r="D25" s="64">
        <f>D24*C25</f>
        <v>160000000</v>
      </c>
      <c r="E25" s="68"/>
      <c r="F25" s="10"/>
      <c r="G25" s="10"/>
      <c r="H25" s="10"/>
      <c r="I25" s="7"/>
      <c r="J25" s="7"/>
      <c r="K25" s="7"/>
      <c r="L25" s="7"/>
      <c r="M25" s="7"/>
      <c r="N25" s="70">
        <v>0.8</v>
      </c>
      <c r="O25" s="64">
        <f>O24*N25</f>
        <v>280000000</v>
      </c>
      <c r="P25" s="68"/>
      <c r="Q25" s="7"/>
      <c r="R25" s="7"/>
      <c r="S25" s="7"/>
      <c r="T25" s="7"/>
      <c r="U25" s="7"/>
      <c r="V25" s="7"/>
      <c r="W25" s="7"/>
      <c r="X25" s="7"/>
      <c r="Y25" s="7"/>
      <c r="Z25" s="7"/>
      <c r="AA25" s="7"/>
      <c r="AB25" s="7"/>
      <c r="AC25" s="7"/>
    </row>
    <row r="26">
      <c r="A26" s="10"/>
      <c r="B26" s="7"/>
      <c r="C26" s="70">
        <v>0.5</v>
      </c>
      <c r="D26" s="64">
        <f>C26*D24</f>
        <v>100000000</v>
      </c>
      <c r="E26" s="68"/>
      <c r="F26" s="10"/>
      <c r="G26" s="10"/>
      <c r="H26" s="10"/>
      <c r="I26" s="7"/>
      <c r="J26" s="7"/>
      <c r="K26" s="7"/>
      <c r="L26" s="7"/>
      <c r="M26" s="7"/>
      <c r="N26" s="70">
        <v>0.5</v>
      </c>
      <c r="O26" s="64">
        <f>N26*O24</f>
        <v>175000000</v>
      </c>
      <c r="P26" s="68"/>
      <c r="Q26" s="7"/>
      <c r="R26" s="7"/>
      <c r="S26" s="7"/>
      <c r="T26" s="7"/>
      <c r="U26" s="7"/>
      <c r="V26" s="7"/>
      <c r="W26" s="7"/>
      <c r="X26" s="7"/>
      <c r="Y26" s="7"/>
      <c r="Z26" s="7"/>
      <c r="AA26" s="7"/>
      <c r="AB26" s="7"/>
      <c r="AC26" s="7"/>
    </row>
    <row r="27">
      <c r="A27" s="10"/>
      <c r="B27" s="7"/>
      <c r="C27" s="7"/>
      <c r="D27" s="7"/>
      <c r="E27" s="68"/>
      <c r="F27" s="10"/>
      <c r="G27" s="10"/>
      <c r="H27" s="10"/>
      <c r="I27" s="7"/>
      <c r="J27" s="7"/>
      <c r="K27" s="7"/>
      <c r="L27" s="7"/>
      <c r="M27" s="7"/>
      <c r="N27" s="7"/>
      <c r="O27" s="7"/>
      <c r="P27" s="68"/>
      <c r="Q27" s="7"/>
      <c r="R27" s="7"/>
      <c r="S27" s="7"/>
      <c r="T27" s="7"/>
      <c r="U27" s="7"/>
      <c r="V27" s="7"/>
      <c r="W27" s="7"/>
      <c r="X27" s="7"/>
      <c r="Y27" s="7"/>
      <c r="Z27" s="7"/>
      <c r="AA27" s="7"/>
      <c r="AB27" s="7"/>
      <c r="AC27" s="7"/>
    </row>
    <row r="28">
      <c r="A28" s="10"/>
      <c r="B28" s="7"/>
      <c r="C28" s="72" t="s">
        <v>38</v>
      </c>
      <c r="D28" s="73">
        <v>1.2E7</v>
      </c>
      <c r="E28" s="74">
        <f>D28/D20</f>
        <v>0.06</v>
      </c>
      <c r="F28" s="10"/>
      <c r="G28" s="10"/>
      <c r="H28" s="10"/>
      <c r="I28" s="7"/>
      <c r="J28" s="7"/>
      <c r="K28" s="7"/>
      <c r="L28" s="7"/>
      <c r="M28" s="7"/>
      <c r="N28" s="72" t="s">
        <v>38</v>
      </c>
      <c r="O28" s="75">
        <v>3.8E7</v>
      </c>
      <c r="P28" s="76">
        <f>O28/O20</f>
        <v>0.1085714286</v>
      </c>
      <c r="Q28" s="7"/>
      <c r="R28" s="7"/>
      <c r="S28" s="7"/>
      <c r="T28" s="7"/>
      <c r="U28" s="7"/>
      <c r="V28" s="7"/>
      <c r="W28" s="7"/>
      <c r="X28" s="7"/>
      <c r="Y28" s="7"/>
      <c r="Z28" s="7"/>
      <c r="AA28" s="7"/>
      <c r="AB28" s="7"/>
      <c r="AC28" s="7"/>
    </row>
    <row r="29">
      <c r="A29" s="10"/>
      <c r="B29" s="7"/>
      <c r="C29" s="11" t="s">
        <v>39</v>
      </c>
      <c r="D29" s="67">
        <f>D20-D28</f>
        <v>188000000</v>
      </c>
      <c r="E29" s="68"/>
      <c r="F29" s="10"/>
      <c r="G29" s="10"/>
      <c r="H29" s="10"/>
      <c r="I29" s="7"/>
      <c r="J29" s="7"/>
      <c r="K29" s="7"/>
      <c r="L29" s="7"/>
      <c r="M29" s="7"/>
      <c r="N29" s="11" t="s">
        <v>39</v>
      </c>
      <c r="O29" s="67">
        <f>O20-O28</f>
        <v>312000000</v>
      </c>
      <c r="P29" s="68"/>
      <c r="Q29" s="7"/>
      <c r="R29" s="7"/>
      <c r="S29" s="7"/>
      <c r="T29" s="7"/>
      <c r="U29" s="7"/>
      <c r="V29" s="7"/>
      <c r="W29" s="7"/>
      <c r="X29" s="7"/>
      <c r="Y29" s="7"/>
      <c r="Z29" s="7"/>
      <c r="AA29" s="7"/>
      <c r="AB29" s="7"/>
      <c r="AC29" s="7"/>
    </row>
    <row r="30">
      <c r="A30" s="10"/>
      <c r="B30" s="7"/>
      <c r="C30" s="7"/>
      <c r="D30" s="7"/>
      <c r="E30" s="10"/>
      <c r="F30" s="10"/>
      <c r="G30" s="10"/>
      <c r="H30" s="10"/>
      <c r="I30" s="7"/>
      <c r="J30" s="7"/>
      <c r="K30" s="7"/>
      <c r="L30" s="7"/>
      <c r="M30" s="7"/>
      <c r="N30" s="7"/>
      <c r="O30" s="7"/>
      <c r="P30" s="68"/>
      <c r="Q30" s="7"/>
      <c r="R30" s="7"/>
      <c r="S30" s="7"/>
      <c r="T30" s="7"/>
      <c r="U30" s="7"/>
      <c r="V30" s="7"/>
      <c r="W30" s="7"/>
      <c r="X30" s="7"/>
      <c r="Y30" s="7"/>
      <c r="Z30" s="7"/>
      <c r="AA30" s="7"/>
      <c r="AB30" s="7"/>
      <c r="AC30" s="7"/>
    </row>
    <row r="31">
      <c r="A31" s="10"/>
      <c r="B31" s="7"/>
      <c r="C31" s="7"/>
      <c r="D31" s="7"/>
      <c r="E31" s="10"/>
      <c r="F31" s="10"/>
      <c r="G31" s="10"/>
      <c r="H31" s="10"/>
      <c r="I31" s="7"/>
      <c r="J31" s="7"/>
      <c r="K31" s="7"/>
      <c r="L31" s="7"/>
      <c r="M31" s="7"/>
      <c r="N31" s="7"/>
      <c r="O31" s="77"/>
      <c r="P31" s="68"/>
      <c r="Q31" s="7"/>
      <c r="R31" s="7"/>
      <c r="S31" s="7"/>
      <c r="T31" s="7"/>
      <c r="U31" s="7"/>
      <c r="V31" s="7"/>
      <c r="W31" s="7"/>
      <c r="X31" s="7"/>
      <c r="Y31" s="7"/>
      <c r="Z31" s="7"/>
      <c r="AA31" s="7"/>
      <c r="AB31" s="7"/>
      <c r="AC31" s="7"/>
    </row>
    <row r="32">
      <c r="A32" s="10"/>
      <c r="B32" s="7"/>
      <c r="C32" s="11" t="s">
        <v>40</v>
      </c>
      <c r="D32" s="7"/>
      <c r="E32" s="10"/>
      <c r="F32" s="10"/>
      <c r="G32" s="10"/>
      <c r="H32" s="10"/>
      <c r="I32" s="7"/>
      <c r="J32" s="7"/>
      <c r="K32" s="7"/>
      <c r="L32" s="7"/>
      <c r="M32" s="7"/>
      <c r="N32" s="7"/>
      <c r="O32" s="7"/>
      <c r="P32" s="7"/>
      <c r="Q32" s="7"/>
      <c r="R32" s="7"/>
      <c r="S32" s="7"/>
      <c r="T32" s="7"/>
      <c r="U32" s="7"/>
      <c r="V32" s="7"/>
      <c r="W32" s="7"/>
      <c r="X32" s="7"/>
      <c r="Y32" s="7"/>
      <c r="Z32" s="7"/>
      <c r="AA32" s="7"/>
      <c r="AB32" s="7"/>
      <c r="AC32" s="7"/>
    </row>
    <row r="33">
      <c r="A33" s="10"/>
      <c r="B33" s="7"/>
      <c r="C33" s="11" t="s">
        <v>41</v>
      </c>
      <c r="D33" s="7"/>
      <c r="E33" s="10"/>
      <c r="F33" s="10"/>
      <c r="G33" s="10"/>
      <c r="H33" s="10"/>
      <c r="I33" s="7"/>
      <c r="J33" s="7"/>
      <c r="K33" s="7"/>
      <c r="L33" s="7"/>
      <c r="M33" s="7"/>
      <c r="N33" s="7"/>
      <c r="O33" s="7"/>
      <c r="P33" s="7"/>
      <c r="Q33" s="7"/>
      <c r="R33" s="7"/>
      <c r="S33" s="7"/>
      <c r="T33" s="7"/>
      <c r="U33" s="7"/>
      <c r="V33" s="7"/>
      <c r="W33" s="7"/>
      <c r="X33" s="7"/>
      <c r="Y33" s="7"/>
      <c r="Z33" s="7"/>
      <c r="AA33" s="7"/>
      <c r="AB33" s="7"/>
      <c r="AC33" s="7"/>
    </row>
    <row r="34">
      <c r="A34" s="10"/>
      <c r="B34" s="7"/>
      <c r="C34" s="11" t="s">
        <v>42</v>
      </c>
      <c r="D34" s="7"/>
      <c r="E34" s="10"/>
      <c r="F34" s="10"/>
      <c r="G34" s="10"/>
      <c r="H34" s="10"/>
      <c r="I34" s="7"/>
      <c r="J34" s="7"/>
      <c r="K34" s="7"/>
      <c r="L34" s="7"/>
      <c r="M34" s="7"/>
      <c r="N34" s="7"/>
      <c r="O34" s="7"/>
      <c r="P34" s="7"/>
      <c r="Q34" s="7"/>
      <c r="R34" s="7"/>
      <c r="S34" s="7"/>
      <c r="T34" s="7"/>
      <c r="U34" s="7"/>
      <c r="V34" s="7"/>
      <c r="W34" s="7"/>
      <c r="X34" s="7"/>
      <c r="Y34" s="7"/>
      <c r="Z34" s="7"/>
      <c r="AA34" s="7"/>
      <c r="AB34" s="7"/>
      <c r="AC34" s="7"/>
    </row>
    <row r="35">
      <c r="A35" s="10"/>
      <c r="B35" s="7"/>
      <c r="C35" s="11" t="s">
        <v>43</v>
      </c>
      <c r="D35" s="7"/>
      <c r="E35" s="10"/>
      <c r="F35" s="10"/>
      <c r="G35" s="10"/>
      <c r="H35" s="10"/>
      <c r="I35" s="7"/>
      <c r="J35" s="7"/>
      <c r="K35" s="7"/>
      <c r="L35" s="7"/>
      <c r="M35" s="7"/>
      <c r="N35" s="7"/>
      <c r="O35" s="7"/>
      <c r="P35" s="7"/>
      <c r="Q35" s="7"/>
      <c r="R35" s="7"/>
      <c r="S35" s="7"/>
      <c r="T35" s="7"/>
      <c r="U35" s="7"/>
      <c r="V35" s="7"/>
      <c r="W35" s="7"/>
      <c r="X35" s="7"/>
      <c r="Y35" s="7"/>
      <c r="Z35" s="7"/>
      <c r="AA35" s="7"/>
      <c r="AB35" s="7"/>
      <c r="AC35" s="7"/>
    </row>
    <row r="36">
      <c r="A36" s="10"/>
      <c r="B36" s="7"/>
      <c r="C36" s="11" t="s">
        <v>44</v>
      </c>
      <c r="D36" s="7"/>
      <c r="E36" s="10"/>
      <c r="F36" s="10"/>
      <c r="G36" s="10"/>
      <c r="H36" s="10"/>
      <c r="I36" s="7"/>
      <c r="J36" s="7"/>
      <c r="K36" s="7"/>
      <c r="L36" s="7"/>
      <c r="M36" s="7"/>
      <c r="N36" s="7"/>
      <c r="O36" s="7"/>
      <c r="P36" s="7"/>
      <c r="Q36" s="7"/>
      <c r="R36" s="7"/>
      <c r="S36" s="7"/>
      <c r="T36" s="7"/>
      <c r="U36" s="7"/>
      <c r="V36" s="7"/>
      <c r="W36" s="7"/>
      <c r="X36" s="7"/>
      <c r="Y36" s="7"/>
      <c r="Z36" s="7"/>
      <c r="AA36" s="7"/>
      <c r="AB36" s="7"/>
      <c r="AC36" s="7"/>
    </row>
    <row r="37">
      <c r="A37" s="10"/>
      <c r="B37" s="7"/>
      <c r="C37" s="11" t="s">
        <v>45</v>
      </c>
      <c r="D37" s="7"/>
      <c r="E37" s="10"/>
      <c r="F37" s="10"/>
      <c r="G37" s="10"/>
      <c r="H37" s="10"/>
      <c r="I37" s="7"/>
      <c r="J37" s="7"/>
      <c r="K37" s="7"/>
      <c r="L37" s="7"/>
      <c r="M37" s="7"/>
      <c r="N37" s="7"/>
      <c r="O37" s="7"/>
      <c r="P37" s="7"/>
      <c r="Q37" s="7"/>
      <c r="R37" s="7"/>
      <c r="S37" s="7"/>
      <c r="T37" s="7"/>
      <c r="U37" s="7"/>
      <c r="V37" s="7"/>
      <c r="W37" s="7"/>
      <c r="X37" s="7"/>
      <c r="Y37" s="7"/>
      <c r="Z37" s="7"/>
      <c r="AA37" s="7"/>
      <c r="AB37" s="7"/>
      <c r="AC37" s="7"/>
    </row>
    <row r="38">
      <c r="A38" s="10"/>
      <c r="B38" s="7"/>
      <c r="C38" s="11" t="s">
        <v>46</v>
      </c>
      <c r="D38" s="7"/>
      <c r="E38" s="10"/>
      <c r="F38" s="10"/>
      <c r="G38" s="10"/>
      <c r="H38" s="10"/>
      <c r="I38" s="7"/>
      <c r="J38" s="7"/>
      <c r="K38" s="7"/>
      <c r="L38" s="7"/>
      <c r="M38" s="7"/>
      <c r="N38" s="7"/>
      <c r="O38" s="7"/>
      <c r="P38" s="7"/>
      <c r="Q38" s="7"/>
      <c r="R38" s="7"/>
      <c r="S38" s="7"/>
      <c r="T38" s="7"/>
      <c r="U38" s="7"/>
      <c r="V38" s="7"/>
      <c r="W38" s="7"/>
      <c r="X38" s="7"/>
      <c r="Y38" s="7"/>
      <c r="Z38" s="7"/>
      <c r="AA38" s="7"/>
      <c r="AB38" s="7"/>
      <c r="AC38" s="7"/>
    </row>
    <row r="39">
      <c r="A39" s="10"/>
      <c r="B39" s="7"/>
      <c r="C39" s="11" t="s">
        <v>47</v>
      </c>
      <c r="D39" s="7"/>
      <c r="E39" s="10"/>
      <c r="F39" s="10"/>
      <c r="G39" s="10"/>
      <c r="H39" s="10"/>
      <c r="I39" s="7"/>
      <c r="J39" s="7"/>
      <c r="K39" s="7"/>
      <c r="L39" s="7"/>
      <c r="M39" s="7"/>
      <c r="N39" s="7"/>
      <c r="O39" s="7"/>
      <c r="P39" s="7"/>
      <c r="Q39" s="7"/>
      <c r="R39" s="7"/>
      <c r="S39" s="7"/>
      <c r="T39" s="7"/>
      <c r="U39" s="7"/>
      <c r="V39" s="7"/>
      <c r="W39" s="7"/>
      <c r="X39" s="7"/>
      <c r="Y39" s="7"/>
      <c r="Z39" s="7"/>
      <c r="AA39" s="7"/>
      <c r="AB39" s="7"/>
      <c r="AC39" s="7"/>
    </row>
    <row r="40">
      <c r="A40" s="10"/>
      <c r="B40" s="7"/>
      <c r="C40" s="7"/>
      <c r="D40" s="7"/>
      <c r="E40" s="10"/>
      <c r="F40" s="10"/>
      <c r="G40" s="10"/>
      <c r="H40" s="10"/>
      <c r="I40" s="7"/>
      <c r="J40" s="7"/>
      <c r="K40" s="7"/>
      <c r="L40" s="7"/>
      <c r="M40" s="7"/>
      <c r="N40" s="7"/>
      <c r="O40" s="7"/>
      <c r="P40" s="7"/>
      <c r="Q40" s="7"/>
      <c r="R40" s="7"/>
      <c r="S40" s="7"/>
      <c r="T40" s="7"/>
      <c r="U40" s="7"/>
      <c r="V40" s="7"/>
      <c r="W40" s="7"/>
      <c r="X40" s="7"/>
      <c r="Y40" s="7"/>
      <c r="Z40" s="7"/>
      <c r="AA40" s="7"/>
      <c r="AB40" s="7"/>
      <c r="AC40" s="7"/>
    </row>
    <row r="41">
      <c r="A41" s="10"/>
      <c r="B41" s="7"/>
      <c r="C41" s="11" t="s">
        <v>48</v>
      </c>
      <c r="D41" s="7"/>
      <c r="E41" s="10"/>
      <c r="F41" s="10"/>
      <c r="G41" s="10"/>
      <c r="H41" s="10"/>
      <c r="I41" s="7"/>
      <c r="J41" s="7"/>
      <c r="K41" s="7"/>
      <c r="L41" s="7"/>
      <c r="M41" s="7"/>
      <c r="N41" s="7"/>
      <c r="O41" s="7"/>
      <c r="P41" s="7"/>
      <c r="Q41" s="7"/>
      <c r="R41" s="7"/>
      <c r="S41" s="7"/>
      <c r="T41" s="7"/>
      <c r="U41" s="7"/>
      <c r="V41" s="7"/>
      <c r="W41" s="7"/>
      <c r="X41" s="7"/>
      <c r="Y41" s="7"/>
      <c r="Z41" s="7"/>
      <c r="AA41" s="7"/>
      <c r="AB41" s="7"/>
      <c r="AC41" s="7"/>
    </row>
    <row r="42">
      <c r="A42" s="10"/>
      <c r="B42" s="7"/>
      <c r="C42" s="11" t="s">
        <v>49</v>
      </c>
      <c r="D42" s="7"/>
      <c r="E42" s="10"/>
      <c r="F42" s="10"/>
      <c r="G42" s="10"/>
      <c r="H42" s="10"/>
      <c r="I42" s="7"/>
      <c r="J42" s="7"/>
      <c r="K42" s="7"/>
      <c r="L42" s="7"/>
      <c r="M42" s="7"/>
      <c r="N42" s="7"/>
      <c r="O42" s="7"/>
      <c r="P42" s="7"/>
      <c r="Q42" s="7"/>
      <c r="R42" s="7"/>
      <c r="S42" s="7"/>
      <c r="T42" s="7"/>
      <c r="U42" s="7"/>
      <c r="V42" s="7"/>
      <c r="W42" s="7"/>
      <c r="X42" s="7"/>
      <c r="Y42" s="7"/>
      <c r="Z42" s="7"/>
      <c r="AA42" s="7"/>
      <c r="AB42" s="7"/>
      <c r="AC42" s="7"/>
    </row>
    <row r="43">
      <c r="A43" s="10"/>
      <c r="B43" s="7"/>
      <c r="C43" s="7"/>
      <c r="D43" s="7"/>
      <c r="E43" s="10"/>
      <c r="F43" s="10"/>
      <c r="G43" s="10"/>
      <c r="H43" s="10"/>
      <c r="I43" s="7"/>
      <c r="J43" s="7"/>
      <c r="K43" s="7"/>
      <c r="L43" s="7"/>
      <c r="M43" s="7"/>
      <c r="N43" s="7"/>
      <c r="O43" s="7"/>
      <c r="P43" s="7"/>
      <c r="Q43" s="7"/>
      <c r="R43" s="7"/>
      <c r="S43" s="7"/>
      <c r="T43" s="7"/>
      <c r="U43" s="7"/>
      <c r="V43" s="7"/>
      <c r="W43" s="7"/>
      <c r="X43" s="7"/>
      <c r="Y43" s="7"/>
      <c r="Z43" s="7"/>
      <c r="AA43" s="7"/>
      <c r="AB43" s="7"/>
      <c r="AC43" s="7"/>
    </row>
    <row r="44">
      <c r="A44" s="10"/>
      <c r="B44" s="7"/>
      <c r="C44" s="7"/>
      <c r="D44" s="7"/>
      <c r="E44" s="10"/>
      <c r="F44" s="10"/>
      <c r="G44" s="10"/>
      <c r="H44" s="10"/>
      <c r="I44" s="7"/>
      <c r="J44" s="7"/>
      <c r="K44" s="7"/>
      <c r="L44" s="7"/>
      <c r="M44" s="7"/>
      <c r="N44" s="7"/>
      <c r="O44" s="7"/>
      <c r="P44" s="7"/>
      <c r="Q44" s="7"/>
      <c r="R44" s="7"/>
      <c r="S44" s="7"/>
      <c r="T44" s="7"/>
      <c r="U44" s="7"/>
      <c r="V44" s="7"/>
      <c r="W44" s="7"/>
      <c r="X44" s="7"/>
      <c r="Y44" s="7"/>
      <c r="Z44" s="7"/>
      <c r="AA44" s="7"/>
      <c r="AB44" s="7"/>
      <c r="AC44" s="7"/>
    </row>
    <row r="45">
      <c r="A45" s="10"/>
      <c r="B45" s="7"/>
      <c r="C45" s="7"/>
      <c r="D45" s="7"/>
      <c r="E45" s="10"/>
      <c r="F45" s="10"/>
      <c r="G45" s="10"/>
      <c r="H45" s="10"/>
      <c r="I45" s="7"/>
      <c r="J45" s="7"/>
      <c r="K45" s="7"/>
      <c r="L45" s="7"/>
      <c r="M45" s="7"/>
      <c r="N45" s="7"/>
      <c r="O45" s="7"/>
      <c r="P45" s="7"/>
      <c r="Q45" s="7"/>
      <c r="R45" s="7"/>
      <c r="S45" s="7"/>
      <c r="T45" s="7"/>
      <c r="U45" s="7"/>
      <c r="V45" s="7"/>
      <c r="W45" s="7"/>
      <c r="X45" s="7"/>
      <c r="Y45" s="7"/>
      <c r="Z45" s="7"/>
      <c r="AA45" s="7"/>
      <c r="AB45" s="7"/>
      <c r="AC45" s="7"/>
    </row>
    <row r="46">
      <c r="A46" s="10"/>
      <c r="B46" s="7"/>
      <c r="C46" s="7"/>
      <c r="D46" s="7"/>
      <c r="E46" s="10"/>
      <c r="F46" s="10"/>
      <c r="G46" s="10"/>
      <c r="H46" s="10"/>
      <c r="I46" s="7"/>
      <c r="J46" s="7"/>
      <c r="K46" s="7"/>
      <c r="L46" s="7"/>
      <c r="M46" s="7"/>
      <c r="N46" s="7"/>
      <c r="O46" s="7"/>
      <c r="P46" s="7"/>
      <c r="Q46" s="7"/>
      <c r="R46" s="7"/>
      <c r="S46" s="7"/>
      <c r="T46" s="7"/>
      <c r="U46" s="7"/>
      <c r="V46" s="7"/>
      <c r="W46" s="7"/>
      <c r="X46" s="7"/>
      <c r="Y46" s="7"/>
      <c r="Z46" s="7"/>
      <c r="AA46" s="7"/>
      <c r="AB46" s="7"/>
      <c r="AC46" s="7"/>
    </row>
    <row r="47">
      <c r="A47" s="10"/>
      <c r="B47" s="7"/>
      <c r="C47" s="7"/>
      <c r="D47" s="7"/>
      <c r="E47" s="10"/>
      <c r="F47" s="10"/>
      <c r="G47" s="10"/>
      <c r="H47" s="10"/>
      <c r="I47" s="7"/>
      <c r="J47" s="7"/>
      <c r="K47" s="7"/>
      <c r="L47" s="7"/>
      <c r="M47" s="7"/>
      <c r="N47" s="7"/>
      <c r="O47" s="7"/>
      <c r="P47" s="7"/>
      <c r="Q47" s="7"/>
      <c r="R47" s="7"/>
      <c r="S47" s="7"/>
      <c r="T47" s="7"/>
      <c r="U47" s="7"/>
      <c r="V47" s="7"/>
      <c r="W47" s="7"/>
      <c r="X47" s="7"/>
      <c r="Y47" s="7"/>
      <c r="Z47" s="7"/>
      <c r="AA47" s="7"/>
      <c r="AB47" s="7"/>
      <c r="AC47" s="7"/>
    </row>
    <row r="48">
      <c r="A48" s="10"/>
      <c r="B48" s="7"/>
      <c r="C48" s="7"/>
      <c r="D48" s="7"/>
      <c r="E48" s="10"/>
      <c r="F48" s="10"/>
      <c r="G48" s="10"/>
      <c r="H48" s="10"/>
      <c r="I48" s="7"/>
      <c r="J48" s="7"/>
      <c r="K48" s="7"/>
      <c r="L48" s="7"/>
      <c r="M48" s="7"/>
      <c r="N48" s="7"/>
      <c r="O48" s="7"/>
      <c r="P48" s="7"/>
      <c r="Q48" s="7"/>
      <c r="R48" s="7"/>
      <c r="S48" s="7"/>
      <c r="T48" s="7"/>
      <c r="U48" s="7"/>
      <c r="V48" s="7"/>
      <c r="W48" s="7"/>
      <c r="X48" s="7"/>
      <c r="Y48" s="7"/>
      <c r="Z48" s="7"/>
      <c r="AA48" s="7"/>
      <c r="AB48" s="7"/>
      <c r="AC48" s="7"/>
    </row>
    <row r="49">
      <c r="A49" s="10"/>
      <c r="B49" s="7"/>
      <c r="C49" s="7"/>
      <c r="D49" s="7"/>
      <c r="E49" s="10"/>
      <c r="F49" s="10"/>
      <c r="G49" s="10"/>
      <c r="H49" s="10"/>
      <c r="I49" s="7"/>
      <c r="J49" s="7"/>
      <c r="K49" s="7"/>
      <c r="L49" s="7"/>
      <c r="M49" s="7"/>
      <c r="N49" s="7"/>
      <c r="O49" s="7"/>
      <c r="P49" s="7"/>
      <c r="Q49" s="7"/>
      <c r="R49" s="7"/>
      <c r="S49" s="7"/>
      <c r="T49" s="7"/>
      <c r="U49" s="7"/>
      <c r="V49" s="7"/>
      <c r="W49" s="7"/>
      <c r="X49" s="7"/>
      <c r="Y49" s="7"/>
      <c r="Z49" s="7"/>
      <c r="AA49" s="7"/>
      <c r="AB49" s="7"/>
      <c r="AC49" s="7"/>
    </row>
    <row r="50">
      <c r="A50" s="10"/>
      <c r="B50" s="7"/>
      <c r="C50" s="7"/>
      <c r="D50" s="7"/>
      <c r="E50" s="10"/>
      <c r="F50" s="10"/>
      <c r="G50" s="10"/>
      <c r="H50" s="10"/>
      <c r="I50" s="7"/>
      <c r="J50" s="7"/>
      <c r="K50" s="7"/>
      <c r="L50" s="7"/>
      <c r="M50" s="7"/>
      <c r="N50" s="7"/>
      <c r="O50" s="7"/>
      <c r="P50" s="7"/>
      <c r="Q50" s="7"/>
      <c r="R50" s="7"/>
      <c r="S50" s="7"/>
      <c r="T50" s="7"/>
      <c r="U50" s="7"/>
      <c r="V50" s="7"/>
      <c r="W50" s="7"/>
      <c r="X50" s="7"/>
      <c r="Y50" s="7"/>
      <c r="Z50" s="7"/>
      <c r="AA50" s="7"/>
      <c r="AB50" s="7"/>
      <c r="AC50" s="7"/>
    </row>
    <row r="51">
      <c r="A51" s="10"/>
      <c r="B51" s="7"/>
      <c r="C51" s="7"/>
      <c r="D51" s="7"/>
      <c r="E51" s="10"/>
      <c r="F51" s="10"/>
      <c r="G51" s="10"/>
      <c r="H51" s="10"/>
      <c r="I51" s="7"/>
      <c r="J51" s="7"/>
      <c r="K51" s="7"/>
      <c r="L51" s="7"/>
      <c r="M51" s="7"/>
      <c r="N51" s="7"/>
      <c r="O51" s="7"/>
      <c r="P51" s="7"/>
      <c r="Q51" s="7"/>
      <c r="R51" s="7"/>
      <c r="S51" s="7"/>
      <c r="T51" s="7"/>
      <c r="U51" s="7"/>
      <c r="V51" s="7"/>
      <c r="W51" s="7"/>
      <c r="X51" s="7"/>
      <c r="Y51" s="7"/>
      <c r="Z51" s="7"/>
      <c r="AA51" s="7"/>
      <c r="AB51" s="7"/>
      <c r="AC51" s="7"/>
    </row>
    <row r="52">
      <c r="A52" s="10"/>
      <c r="B52" s="7"/>
      <c r="C52" s="7"/>
      <c r="D52" s="7"/>
      <c r="E52" s="10"/>
      <c r="F52" s="10"/>
      <c r="G52" s="10"/>
      <c r="H52" s="10"/>
      <c r="I52" s="7"/>
      <c r="J52" s="7"/>
      <c r="K52" s="7"/>
      <c r="L52" s="7"/>
      <c r="M52" s="7"/>
      <c r="N52" s="7"/>
      <c r="O52" s="7"/>
      <c r="P52" s="7"/>
      <c r="Q52" s="7"/>
      <c r="R52" s="7"/>
      <c r="S52" s="7"/>
      <c r="T52" s="7"/>
      <c r="U52" s="7"/>
      <c r="V52" s="7"/>
      <c r="W52" s="7"/>
      <c r="X52" s="7"/>
      <c r="Y52" s="7"/>
      <c r="Z52" s="7"/>
      <c r="AA52" s="7"/>
      <c r="AB52" s="7"/>
      <c r="AC52" s="7"/>
    </row>
    <row r="53">
      <c r="A53" s="10"/>
      <c r="B53" s="7"/>
      <c r="C53" s="7"/>
      <c r="D53" s="7"/>
      <c r="E53" s="10"/>
      <c r="F53" s="10"/>
      <c r="G53" s="10"/>
      <c r="H53" s="10"/>
      <c r="I53" s="7"/>
      <c r="J53" s="7"/>
      <c r="K53" s="7"/>
      <c r="L53" s="7"/>
      <c r="M53" s="7"/>
      <c r="N53" s="7"/>
      <c r="O53" s="7"/>
      <c r="P53" s="7"/>
      <c r="Q53" s="7"/>
      <c r="R53" s="7"/>
      <c r="S53" s="7"/>
      <c r="T53" s="7"/>
      <c r="U53" s="7"/>
      <c r="V53" s="7"/>
      <c r="W53" s="7"/>
      <c r="X53" s="7"/>
      <c r="Y53" s="7"/>
      <c r="Z53" s="7"/>
      <c r="AA53" s="7"/>
      <c r="AB53" s="7"/>
      <c r="AC53" s="7"/>
    </row>
    <row r="54">
      <c r="A54" s="10"/>
      <c r="B54" s="7"/>
      <c r="C54" s="7"/>
      <c r="D54" s="7"/>
      <c r="E54" s="10"/>
      <c r="F54" s="10"/>
      <c r="G54" s="10"/>
      <c r="H54" s="10"/>
      <c r="I54" s="7"/>
      <c r="J54" s="7"/>
      <c r="K54" s="7"/>
      <c r="L54" s="7"/>
      <c r="M54" s="7"/>
      <c r="N54" s="7"/>
      <c r="O54" s="7"/>
      <c r="P54" s="7"/>
      <c r="Q54" s="7"/>
      <c r="R54" s="7"/>
      <c r="S54" s="7"/>
      <c r="T54" s="7"/>
      <c r="U54" s="7"/>
      <c r="V54" s="7"/>
      <c r="W54" s="7"/>
      <c r="X54" s="7"/>
      <c r="Y54" s="7"/>
      <c r="Z54" s="7"/>
      <c r="AA54" s="7"/>
      <c r="AB54" s="7"/>
      <c r="AC54" s="7"/>
    </row>
    <row r="55">
      <c r="A55" s="10"/>
      <c r="B55" s="7"/>
      <c r="C55" s="7"/>
      <c r="D55" s="7"/>
      <c r="E55" s="10"/>
      <c r="F55" s="10"/>
      <c r="G55" s="10"/>
      <c r="H55" s="10"/>
      <c r="I55" s="7"/>
      <c r="J55" s="7"/>
      <c r="K55" s="7"/>
      <c r="L55" s="7"/>
      <c r="M55" s="7"/>
      <c r="N55" s="7"/>
      <c r="O55" s="7"/>
      <c r="P55" s="7"/>
      <c r="Q55" s="7"/>
      <c r="R55" s="7"/>
      <c r="S55" s="7"/>
      <c r="T55" s="7"/>
      <c r="U55" s="7"/>
      <c r="V55" s="7"/>
      <c r="W55" s="7"/>
      <c r="X55" s="7"/>
      <c r="Y55" s="7"/>
      <c r="Z55" s="7"/>
      <c r="AA55" s="7"/>
      <c r="AB55" s="7"/>
      <c r="AC55" s="7"/>
    </row>
    <row r="56">
      <c r="A56" s="10"/>
      <c r="B56" s="7"/>
      <c r="C56" s="7"/>
      <c r="D56" s="7"/>
      <c r="E56" s="10"/>
      <c r="F56" s="10"/>
      <c r="G56" s="10"/>
      <c r="H56" s="10"/>
      <c r="I56" s="7"/>
      <c r="J56" s="7"/>
      <c r="K56" s="7"/>
      <c r="L56" s="7"/>
      <c r="M56" s="7"/>
      <c r="N56" s="7"/>
      <c r="O56" s="7"/>
      <c r="P56" s="7"/>
      <c r="Q56" s="7"/>
      <c r="R56" s="7"/>
      <c r="S56" s="7"/>
      <c r="T56" s="7"/>
      <c r="U56" s="7"/>
      <c r="V56" s="7"/>
      <c r="W56" s="7"/>
      <c r="X56" s="7"/>
      <c r="Y56" s="7"/>
      <c r="Z56" s="7"/>
      <c r="AA56" s="7"/>
      <c r="AB56" s="7"/>
      <c r="AC56" s="7"/>
    </row>
    <row r="57">
      <c r="A57" s="10"/>
      <c r="B57" s="7"/>
      <c r="C57" s="7"/>
      <c r="D57" s="7"/>
      <c r="E57" s="10"/>
      <c r="F57" s="10"/>
      <c r="G57" s="10"/>
      <c r="H57" s="10"/>
      <c r="I57" s="7"/>
      <c r="J57" s="7"/>
      <c r="K57" s="7"/>
      <c r="L57" s="7"/>
      <c r="M57" s="7"/>
      <c r="N57" s="7"/>
      <c r="O57" s="7"/>
      <c r="P57" s="7"/>
      <c r="Q57" s="7"/>
      <c r="R57" s="7"/>
      <c r="S57" s="7"/>
      <c r="T57" s="7"/>
      <c r="U57" s="7"/>
      <c r="V57" s="7"/>
      <c r="W57" s="7"/>
      <c r="X57" s="7"/>
      <c r="Y57" s="7"/>
      <c r="Z57" s="7"/>
      <c r="AA57" s="7"/>
      <c r="AB57" s="7"/>
      <c r="AC57" s="7"/>
    </row>
    <row r="58">
      <c r="A58" s="10"/>
      <c r="B58" s="7"/>
      <c r="C58" s="7"/>
      <c r="D58" s="7"/>
      <c r="E58" s="10"/>
      <c r="F58" s="10"/>
      <c r="G58" s="10"/>
      <c r="H58" s="10"/>
      <c r="I58" s="7"/>
      <c r="J58" s="7"/>
      <c r="K58" s="7"/>
      <c r="L58" s="7"/>
      <c r="M58" s="7"/>
      <c r="N58" s="7"/>
      <c r="O58" s="7"/>
      <c r="P58" s="7"/>
      <c r="Q58" s="7"/>
      <c r="R58" s="7"/>
      <c r="S58" s="7"/>
      <c r="T58" s="7"/>
      <c r="U58" s="7"/>
      <c r="V58" s="7"/>
      <c r="W58" s="7"/>
      <c r="X58" s="7"/>
      <c r="Y58" s="7"/>
      <c r="Z58" s="7"/>
      <c r="AA58" s="7"/>
      <c r="AB58" s="7"/>
      <c r="AC58" s="7"/>
    </row>
    <row r="59">
      <c r="A59" s="10"/>
      <c r="B59" s="7"/>
      <c r="C59" s="7"/>
      <c r="D59" s="7"/>
      <c r="E59" s="10"/>
      <c r="F59" s="10"/>
      <c r="G59" s="10"/>
      <c r="H59" s="10"/>
      <c r="I59" s="7"/>
      <c r="J59" s="7"/>
      <c r="K59" s="7"/>
      <c r="L59" s="7"/>
      <c r="M59" s="7"/>
      <c r="N59" s="7"/>
      <c r="O59" s="7"/>
      <c r="P59" s="7"/>
      <c r="Q59" s="7"/>
      <c r="R59" s="7"/>
      <c r="S59" s="7"/>
      <c r="T59" s="7"/>
      <c r="U59" s="7"/>
      <c r="V59" s="7"/>
      <c r="W59" s="7"/>
      <c r="X59" s="7"/>
      <c r="Y59" s="7"/>
      <c r="Z59" s="7"/>
      <c r="AA59" s="7"/>
      <c r="AB59" s="7"/>
      <c r="AC59" s="7"/>
    </row>
    <row r="60">
      <c r="A60" s="10"/>
      <c r="B60" s="7"/>
      <c r="C60" s="7"/>
      <c r="D60" s="7"/>
      <c r="E60" s="10"/>
      <c r="F60" s="10"/>
      <c r="G60" s="10"/>
      <c r="H60" s="10"/>
      <c r="I60" s="7"/>
      <c r="J60" s="7"/>
      <c r="K60" s="7"/>
      <c r="L60" s="7"/>
      <c r="M60" s="7"/>
      <c r="N60" s="7"/>
      <c r="O60" s="7"/>
      <c r="P60" s="7"/>
      <c r="Q60" s="7"/>
      <c r="R60" s="7"/>
      <c r="S60" s="7"/>
      <c r="T60" s="7"/>
      <c r="U60" s="7"/>
      <c r="V60" s="7"/>
      <c r="W60" s="7"/>
      <c r="X60" s="7"/>
      <c r="Y60" s="7"/>
      <c r="Z60" s="7"/>
      <c r="AA60" s="7"/>
      <c r="AB60" s="7"/>
      <c r="AC60" s="7"/>
    </row>
    <row r="61">
      <c r="A61" s="10"/>
      <c r="B61" s="7"/>
      <c r="C61" s="7"/>
      <c r="D61" s="7"/>
      <c r="E61" s="10"/>
      <c r="F61" s="10"/>
      <c r="G61" s="10"/>
      <c r="H61" s="10"/>
      <c r="I61" s="7"/>
      <c r="J61" s="7"/>
      <c r="K61" s="7"/>
      <c r="L61" s="7"/>
      <c r="M61" s="7"/>
      <c r="N61" s="7"/>
      <c r="O61" s="7"/>
      <c r="P61" s="7"/>
      <c r="Q61" s="7"/>
      <c r="R61" s="7"/>
      <c r="S61" s="7"/>
      <c r="T61" s="7"/>
      <c r="U61" s="7"/>
      <c r="V61" s="7"/>
      <c r="W61" s="7"/>
      <c r="X61" s="7"/>
      <c r="Y61" s="7"/>
      <c r="Z61" s="7"/>
      <c r="AA61" s="7"/>
      <c r="AB61" s="7"/>
      <c r="AC61" s="7"/>
    </row>
    <row r="62">
      <c r="A62" s="10"/>
      <c r="B62" s="7"/>
      <c r="C62" s="7"/>
      <c r="D62" s="7"/>
      <c r="E62" s="10"/>
      <c r="F62" s="10"/>
      <c r="G62" s="10"/>
      <c r="H62" s="10"/>
      <c r="I62" s="7"/>
      <c r="J62" s="7"/>
      <c r="K62" s="7"/>
      <c r="L62" s="7"/>
      <c r="M62" s="7"/>
      <c r="N62" s="7"/>
      <c r="O62" s="7"/>
      <c r="P62" s="7"/>
      <c r="Q62" s="7"/>
      <c r="R62" s="7"/>
      <c r="S62" s="7"/>
      <c r="T62" s="7"/>
      <c r="U62" s="7"/>
      <c r="V62" s="7"/>
      <c r="W62" s="7"/>
      <c r="X62" s="7"/>
      <c r="Y62" s="7"/>
      <c r="Z62" s="7"/>
      <c r="AA62" s="7"/>
      <c r="AB62" s="7"/>
      <c r="AC62" s="7"/>
    </row>
    <row r="63">
      <c r="A63" s="10"/>
      <c r="B63" s="7"/>
      <c r="C63" s="7"/>
      <c r="D63" s="7"/>
      <c r="E63" s="10"/>
      <c r="F63" s="10"/>
      <c r="G63" s="10"/>
      <c r="H63" s="10"/>
      <c r="I63" s="7"/>
      <c r="J63" s="7"/>
      <c r="K63" s="7"/>
      <c r="L63" s="7"/>
      <c r="M63" s="7"/>
      <c r="N63" s="7"/>
      <c r="O63" s="7"/>
      <c r="P63" s="7"/>
      <c r="Q63" s="7"/>
      <c r="R63" s="7"/>
      <c r="S63" s="7"/>
      <c r="T63" s="7"/>
      <c r="U63" s="7"/>
      <c r="V63" s="7"/>
      <c r="W63" s="7"/>
      <c r="X63" s="7"/>
      <c r="Y63" s="7"/>
      <c r="Z63" s="7"/>
      <c r="AA63" s="7"/>
      <c r="AB63" s="7"/>
      <c r="AC63" s="7"/>
    </row>
    <row r="64">
      <c r="A64" s="10"/>
      <c r="B64" s="7"/>
      <c r="C64" s="7"/>
      <c r="D64" s="7"/>
      <c r="E64" s="10"/>
      <c r="F64" s="10"/>
      <c r="G64" s="10"/>
      <c r="H64" s="10"/>
      <c r="I64" s="7"/>
      <c r="J64" s="7"/>
      <c r="K64" s="7"/>
      <c r="L64" s="7"/>
      <c r="M64" s="7"/>
      <c r="N64" s="7"/>
      <c r="O64" s="7"/>
      <c r="P64" s="7"/>
      <c r="Q64" s="7"/>
      <c r="R64" s="7"/>
      <c r="S64" s="7"/>
      <c r="T64" s="7"/>
      <c r="U64" s="7"/>
      <c r="V64" s="7"/>
      <c r="W64" s="7"/>
      <c r="X64" s="7"/>
      <c r="Y64" s="7"/>
      <c r="Z64" s="7"/>
      <c r="AA64" s="7"/>
      <c r="AB64" s="7"/>
      <c r="AC64" s="7"/>
    </row>
    <row r="65">
      <c r="A65" s="10"/>
      <c r="B65" s="7"/>
      <c r="C65" s="7"/>
      <c r="D65" s="7"/>
      <c r="E65" s="10"/>
      <c r="F65" s="10"/>
      <c r="G65" s="10"/>
      <c r="H65" s="10"/>
      <c r="I65" s="7"/>
      <c r="J65" s="7"/>
      <c r="K65" s="7"/>
      <c r="L65" s="7"/>
      <c r="M65" s="7"/>
      <c r="N65" s="7"/>
      <c r="O65" s="7"/>
      <c r="P65" s="7"/>
      <c r="Q65" s="7"/>
      <c r="R65" s="7"/>
      <c r="S65" s="7"/>
      <c r="T65" s="7"/>
      <c r="U65" s="7"/>
      <c r="V65" s="7"/>
      <c r="W65" s="7"/>
      <c r="X65" s="7"/>
      <c r="Y65" s="7"/>
      <c r="Z65" s="7"/>
      <c r="AA65" s="7"/>
      <c r="AB65" s="7"/>
      <c r="AC65" s="7"/>
    </row>
    <row r="66">
      <c r="A66" s="10"/>
      <c r="B66" s="7"/>
      <c r="C66" s="7"/>
      <c r="D66" s="7"/>
      <c r="E66" s="10"/>
      <c r="F66" s="10"/>
      <c r="G66" s="10"/>
      <c r="H66" s="10"/>
      <c r="I66" s="7"/>
      <c r="J66" s="7"/>
      <c r="K66" s="7"/>
      <c r="L66" s="7"/>
      <c r="M66" s="7"/>
      <c r="N66" s="7"/>
      <c r="O66" s="7"/>
      <c r="P66" s="7"/>
      <c r="Q66" s="7"/>
      <c r="R66" s="7"/>
      <c r="S66" s="7"/>
      <c r="T66" s="7"/>
      <c r="U66" s="7"/>
      <c r="V66" s="7"/>
      <c r="W66" s="7"/>
      <c r="X66" s="7"/>
      <c r="Y66" s="7"/>
      <c r="Z66" s="7"/>
      <c r="AA66" s="7"/>
      <c r="AB66" s="7"/>
      <c r="AC66" s="7"/>
    </row>
    <row r="67">
      <c r="A67" s="10"/>
      <c r="B67" s="7"/>
      <c r="C67" s="7"/>
      <c r="D67" s="7"/>
      <c r="E67" s="10"/>
      <c r="F67" s="10"/>
      <c r="G67" s="10"/>
      <c r="H67" s="10"/>
      <c r="I67" s="7"/>
      <c r="J67" s="7"/>
      <c r="K67" s="7"/>
      <c r="L67" s="7"/>
      <c r="M67" s="7"/>
      <c r="N67" s="7"/>
      <c r="O67" s="7"/>
      <c r="P67" s="7"/>
      <c r="Q67" s="7"/>
      <c r="R67" s="7"/>
      <c r="S67" s="7"/>
      <c r="T67" s="7"/>
      <c r="U67" s="7"/>
      <c r="V67" s="7"/>
      <c r="W67" s="7"/>
      <c r="X67" s="7"/>
      <c r="Y67" s="7"/>
      <c r="Z67" s="7"/>
      <c r="AA67" s="7"/>
      <c r="AB67" s="7"/>
      <c r="AC67" s="7"/>
    </row>
    <row r="68">
      <c r="A68" s="10"/>
      <c r="B68" s="7"/>
      <c r="C68" s="7"/>
      <c r="D68" s="7"/>
      <c r="E68" s="10"/>
      <c r="F68" s="10"/>
      <c r="G68" s="10"/>
      <c r="H68" s="10"/>
      <c r="I68" s="7"/>
      <c r="J68" s="7"/>
      <c r="K68" s="7"/>
      <c r="L68" s="7"/>
      <c r="M68" s="7"/>
      <c r="N68" s="7"/>
      <c r="O68" s="7"/>
      <c r="P68" s="7"/>
      <c r="Q68" s="7"/>
      <c r="R68" s="7"/>
      <c r="S68" s="7"/>
      <c r="T68" s="7"/>
      <c r="U68" s="7"/>
      <c r="V68" s="7"/>
      <c r="W68" s="7"/>
      <c r="X68" s="7"/>
      <c r="Y68" s="7"/>
      <c r="Z68" s="7"/>
      <c r="AA68" s="7"/>
      <c r="AB68" s="7"/>
      <c r="AC68" s="7"/>
    </row>
    <row r="69">
      <c r="A69" s="10"/>
      <c r="B69" s="7"/>
      <c r="C69" s="7"/>
      <c r="D69" s="7"/>
      <c r="E69" s="10"/>
      <c r="F69" s="10"/>
      <c r="G69" s="10"/>
      <c r="H69" s="10"/>
      <c r="I69" s="7"/>
      <c r="J69" s="7"/>
      <c r="K69" s="7"/>
      <c r="L69" s="7"/>
      <c r="M69" s="7"/>
      <c r="N69" s="7"/>
      <c r="O69" s="7"/>
      <c r="P69" s="7"/>
      <c r="Q69" s="7"/>
      <c r="R69" s="7"/>
      <c r="S69" s="7"/>
      <c r="T69" s="7"/>
      <c r="U69" s="7"/>
      <c r="V69" s="7"/>
      <c r="W69" s="7"/>
      <c r="X69" s="7"/>
      <c r="Y69" s="7"/>
      <c r="Z69" s="7"/>
      <c r="AA69" s="7"/>
      <c r="AB69" s="7"/>
      <c r="AC69" s="7"/>
    </row>
    <row r="70">
      <c r="A70" s="10"/>
      <c r="B70" s="7"/>
      <c r="C70" s="7"/>
      <c r="D70" s="7"/>
      <c r="E70" s="10"/>
      <c r="F70" s="10"/>
      <c r="G70" s="10"/>
      <c r="H70" s="10"/>
      <c r="I70" s="7"/>
      <c r="J70" s="7"/>
      <c r="K70" s="7"/>
      <c r="L70" s="7"/>
      <c r="M70" s="7"/>
      <c r="N70" s="7"/>
      <c r="O70" s="7"/>
      <c r="P70" s="7"/>
      <c r="Q70" s="7"/>
      <c r="R70" s="7"/>
      <c r="S70" s="7"/>
      <c r="T70" s="7"/>
      <c r="U70" s="7"/>
      <c r="V70" s="7"/>
      <c r="W70" s="7"/>
      <c r="X70" s="7"/>
      <c r="Y70" s="7"/>
      <c r="Z70" s="7"/>
      <c r="AA70" s="7"/>
      <c r="AB70" s="7"/>
      <c r="AC70" s="7"/>
    </row>
    <row r="71">
      <c r="A71" s="10"/>
      <c r="B71" s="7"/>
      <c r="C71" s="7"/>
      <c r="D71" s="7"/>
      <c r="E71" s="10"/>
      <c r="F71" s="10"/>
      <c r="G71" s="10"/>
      <c r="H71" s="10"/>
      <c r="I71" s="7"/>
      <c r="J71" s="7"/>
      <c r="K71" s="7"/>
      <c r="L71" s="7"/>
      <c r="M71" s="7"/>
      <c r="N71" s="7"/>
      <c r="O71" s="7"/>
      <c r="P71" s="7"/>
      <c r="Q71" s="7"/>
      <c r="R71" s="7"/>
      <c r="S71" s="7"/>
      <c r="T71" s="7"/>
      <c r="U71" s="7"/>
      <c r="V71" s="7"/>
      <c r="W71" s="7"/>
      <c r="X71" s="7"/>
      <c r="Y71" s="7"/>
      <c r="Z71" s="7"/>
      <c r="AA71" s="7"/>
      <c r="AB71" s="7"/>
      <c r="AC71" s="7"/>
    </row>
    <row r="72">
      <c r="A72" s="10"/>
      <c r="B72" s="7"/>
      <c r="C72" s="7"/>
      <c r="D72" s="7"/>
      <c r="E72" s="10"/>
      <c r="F72" s="10"/>
      <c r="G72" s="10"/>
      <c r="H72" s="10"/>
      <c r="I72" s="7"/>
      <c r="J72" s="7"/>
      <c r="K72" s="7"/>
      <c r="L72" s="7"/>
      <c r="M72" s="7"/>
      <c r="N72" s="7"/>
      <c r="O72" s="7"/>
      <c r="P72" s="7"/>
      <c r="Q72" s="7"/>
      <c r="R72" s="7"/>
      <c r="S72" s="7"/>
      <c r="T72" s="7"/>
      <c r="U72" s="7"/>
      <c r="V72" s="7"/>
      <c r="W72" s="7"/>
      <c r="X72" s="7"/>
      <c r="Y72" s="7"/>
      <c r="Z72" s="7"/>
      <c r="AA72" s="7"/>
      <c r="AB72" s="7"/>
      <c r="AC72" s="7"/>
    </row>
    <row r="73">
      <c r="A73" s="10"/>
      <c r="B73" s="7"/>
      <c r="C73" s="7"/>
      <c r="D73" s="7"/>
      <c r="E73" s="10"/>
      <c r="F73" s="10"/>
      <c r="G73" s="10"/>
      <c r="H73" s="10"/>
      <c r="I73" s="7"/>
      <c r="J73" s="7"/>
      <c r="K73" s="7"/>
      <c r="L73" s="7"/>
      <c r="M73" s="7"/>
      <c r="N73" s="7"/>
      <c r="O73" s="7"/>
      <c r="P73" s="7"/>
      <c r="Q73" s="7"/>
      <c r="R73" s="7"/>
      <c r="S73" s="7"/>
      <c r="T73" s="7"/>
      <c r="U73" s="7"/>
      <c r="V73" s="7"/>
      <c r="W73" s="7"/>
      <c r="X73" s="7"/>
      <c r="Y73" s="7"/>
      <c r="Z73" s="7"/>
      <c r="AA73" s="7"/>
      <c r="AB73" s="7"/>
      <c r="AC73" s="7"/>
    </row>
    <row r="74">
      <c r="A74" s="10"/>
      <c r="B74" s="7"/>
      <c r="C74" s="7"/>
      <c r="D74" s="7"/>
      <c r="E74" s="10"/>
      <c r="F74" s="10"/>
      <c r="G74" s="10"/>
      <c r="H74" s="10"/>
      <c r="I74" s="7"/>
      <c r="J74" s="7"/>
      <c r="K74" s="7"/>
      <c r="L74" s="7"/>
      <c r="M74" s="7"/>
      <c r="N74" s="7"/>
      <c r="O74" s="7"/>
      <c r="P74" s="7"/>
      <c r="Q74" s="7"/>
      <c r="R74" s="7"/>
      <c r="S74" s="7"/>
      <c r="T74" s="7"/>
      <c r="U74" s="7"/>
      <c r="V74" s="7"/>
      <c r="W74" s="7"/>
      <c r="X74" s="7"/>
      <c r="Y74" s="7"/>
      <c r="Z74" s="7"/>
      <c r="AA74" s="7"/>
      <c r="AB74" s="7"/>
      <c r="AC74" s="7"/>
    </row>
    <row r="75">
      <c r="A75" s="10"/>
      <c r="B75" s="7"/>
      <c r="C75" s="7"/>
      <c r="D75" s="7"/>
      <c r="E75" s="10"/>
      <c r="F75" s="10"/>
      <c r="G75" s="10"/>
      <c r="H75" s="10"/>
      <c r="I75" s="7"/>
      <c r="J75" s="7"/>
      <c r="K75" s="7"/>
      <c r="L75" s="7"/>
      <c r="M75" s="7"/>
      <c r="N75" s="7"/>
      <c r="O75" s="7"/>
      <c r="P75" s="7"/>
      <c r="Q75" s="7"/>
      <c r="R75" s="7"/>
      <c r="S75" s="7"/>
      <c r="T75" s="7"/>
      <c r="U75" s="7"/>
      <c r="V75" s="7"/>
      <c r="W75" s="7"/>
      <c r="X75" s="7"/>
      <c r="Y75" s="7"/>
      <c r="Z75" s="7"/>
      <c r="AA75" s="7"/>
      <c r="AB75" s="7"/>
      <c r="AC75" s="7"/>
    </row>
    <row r="76">
      <c r="A76" s="10"/>
      <c r="B76" s="7"/>
      <c r="C76" s="7"/>
      <c r="D76" s="7"/>
      <c r="E76" s="10"/>
      <c r="F76" s="10"/>
      <c r="G76" s="10"/>
      <c r="H76" s="10"/>
      <c r="I76" s="7"/>
      <c r="J76" s="7"/>
      <c r="K76" s="7"/>
      <c r="L76" s="7"/>
      <c r="M76" s="7"/>
      <c r="N76" s="7"/>
      <c r="O76" s="7"/>
      <c r="P76" s="7"/>
      <c r="Q76" s="7"/>
      <c r="R76" s="7"/>
      <c r="S76" s="7"/>
      <c r="T76" s="7"/>
      <c r="U76" s="7"/>
      <c r="V76" s="7"/>
      <c r="W76" s="7"/>
      <c r="X76" s="7"/>
      <c r="Y76" s="7"/>
      <c r="Z76" s="7"/>
      <c r="AA76" s="7"/>
      <c r="AB76" s="7"/>
      <c r="AC76" s="7"/>
    </row>
    <row r="77">
      <c r="A77" s="10"/>
      <c r="B77" s="7"/>
      <c r="C77" s="7"/>
      <c r="D77" s="7"/>
      <c r="E77" s="10"/>
      <c r="F77" s="10"/>
      <c r="G77" s="10"/>
      <c r="H77" s="10"/>
      <c r="I77" s="7"/>
      <c r="J77" s="7"/>
      <c r="K77" s="7"/>
      <c r="L77" s="7"/>
      <c r="M77" s="7"/>
      <c r="N77" s="7"/>
      <c r="O77" s="7"/>
      <c r="P77" s="7"/>
      <c r="Q77" s="7"/>
      <c r="R77" s="7"/>
      <c r="S77" s="7"/>
      <c r="T77" s="7"/>
      <c r="U77" s="7"/>
      <c r="V77" s="7"/>
      <c r="W77" s="7"/>
      <c r="X77" s="7"/>
      <c r="Y77" s="7"/>
      <c r="Z77" s="7"/>
      <c r="AA77" s="7"/>
      <c r="AB77" s="7"/>
      <c r="AC77" s="7"/>
    </row>
    <row r="78">
      <c r="A78" s="10"/>
      <c r="B78" s="7"/>
      <c r="C78" s="7"/>
      <c r="D78" s="7"/>
      <c r="E78" s="10"/>
      <c r="F78" s="10"/>
      <c r="G78" s="10"/>
      <c r="H78" s="10"/>
      <c r="I78" s="7"/>
      <c r="J78" s="7"/>
      <c r="K78" s="7"/>
      <c r="L78" s="7"/>
      <c r="M78" s="7"/>
      <c r="N78" s="7"/>
      <c r="O78" s="7"/>
      <c r="P78" s="7"/>
      <c r="Q78" s="7"/>
      <c r="R78" s="7"/>
      <c r="S78" s="7"/>
      <c r="T78" s="7"/>
      <c r="U78" s="7"/>
      <c r="V78" s="7"/>
      <c r="W78" s="7"/>
      <c r="X78" s="7"/>
      <c r="Y78" s="7"/>
      <c r="Z78" s="7"/>
      <c r="AA78" s="7"/>
      <c r="AB78" s="7"/>
      <c r="AC78" s="7"/>
    </row>
    <row r="79">
      <c r="A79" s="10"/>
      <c r="B79" s="7"/>
      <c r="C79" s="7"/>
      <c r="D79" s="7"/>
      <c r="E79" s="10"/>
      <c r="F79" s="10"/>
      <c r="G79" s="10"/>
      <c r="H79" s="10"/>
      <c r="I79" s="7"/>
      <c r="J79" s="7"/>
      <c r="K79" s="7"/>
      <c r="L79" s="7"/>
      <c r="M79" s="7"/>
      <c r="N79" s="7"/>
      <c r="O79" s="7"/>
      <c r="P79" s="7"/>
      <c r="Q79" s="7"/>
      <c r="R79" s="7"/>
      <c r="S79" s="7"/>
      <c r="T79" s="7"/>
      <c r="U79" s="7"/>
      <c r="V79" s="7"/>
      <c r="W79" s="7"/>
      <c r="X79" s="7"/>
      <c r="Y79" s="7"/>
      <c r="Z79" s="7"/>
      <c r="AA79" s="7"/>
      <c r="AB79" s="7"/>
      <c r="AC79" s="7"/>
    </row>
    <row r="80">
      <c r="A80" s="10"/>
      <c r="B80" s="7"/>
      <c r="C80" s="7"/>
      <c r="D80" s="7"/>
      <c r="E80" s="10"/>
      <c r="F80" s="10"/>
      <c r="G80" s="10"/>
      <c r="H80" s="10"/>
      <c r="I80" s="7"/>
      <c r="J80" s="7"/>
      <c r="K80" s="7"/>
      <c r="L80" s="7"/>
      <c r="M80" s="7"/>
      <c r="N80" s="7"/>
      <c r="O80" s="7"/>
      <c r="P80" s="7"/>
      <c r="Q80" s="7"/>
      <c r="R80" s="7"/>
      <c r="S80" s="7"/>
      <c r="T80" s="7"/>
      <c r="U80" s="7"/>
      <c r="V80" s="7"/>
      <c r="W80" s="7"/>
      <c r="X80" s="7"/>
      <c r="Y80" s="7"/>
      <c r="Z80" s="7"/>
      <c r="AA80" s="7"/>
      <c r="AB80" s="7"/>
      <c r="AC80" s="7"/>
    </row>
    <row r="81">
      <c r="A81" s="10"/>
      <c r="B81" s="7"/>
      <c r="C81" s="7"/>
      <c r="D81" s="7"/>
      <c r="E81" s="10"/>
      <c r="F81" s="10"/>
      <c r="G81" s="10"/>
      <c r="H81" s="10"/>
      <c r="I81" s="7"/>
      <c r="J81" s="7"/>
      <c r="K81" s="7"/>
      <c r="L81" s="7"/>
      <c r="M81" s="7"/>
      <c r="N81" s="7"/>
      <c r="O81" s="7"/>
      <c r="P81" s="7"/>
      <c r="Q81" s="7"/>
      <c r="R81" s="7"/>
      <c r="S81" s="7"/>
      <c r="T81" s="7"/>
      <c r="U81" s="7"/>
      <c r="V81" s="7"/>
      <c r="W81" s="7"/>
      <c r="X81" s="7"/>
      <c r="Y81" s="7"/>
      <c r="Z81" s="7"/>
      <c r="AA81" s="7"/>
      <c r="AB81" s="7"/>
      <c r="AC81" s="7"/>
    </row>
    <row r="82">
      <c r="A82" s="10"/>
      <c r="B82" s="7"/>
      <c r="C82" s="7"/>
      <c r="D82" s="7"/>
      <c r="E82" s="10"/>
      <c r="F82" s="10"/>
      <c r="G82" s="10"/>
      <c r="H82" s="10"/>
      <c r="I82" s="7"/>
      <c r="J82" s="7"/>
      <c r="K82" s="7"/>
      <c r="L82" s="7"/>
      <c r="M82" s="7"/>
      <c r="N82" s="7"/>
      <c r="O82" s="7"/>
      <c r="P82" s="7"/>
      <c r="Q82" s="7"/>
      <c r="R82" s="7"/>
      <c r="S82" s="7"/>
      <c r="T82" s="7"/>
      <c r="U82" s="7"/>
      <c r="V82" s="7"/>
      <c r="W82" s="7"/>
      <c r="X82" s="7"/>
      <c r="Y82" s="7"/>
      <c r="Z82" s="7"/>
      <c r="AA82" s="7"/>
      <c r="AB82" s="7"/>
      <c r="AC82" s="7"/>
    </row>
    <row r="83">
      <c r="A83" s="10"/>
      <c r="B83" s="7"/>
      <c r="C83" s="7"/>
      <c r="D83" s="7"/>
      <c r="E83" s="10"/>
      <c r="F83" s="10"/>
      <c r="G83" s="10"/>
      <c r="H83" s="10"/>
      <c r="I83" s="7"/>
      <c r="J83" s="7"/>
      <c r="K83" s="7"/>
      <c r="L83" s="7"/>
      <c r="M83" s="7"/>
      <c r="N83" s="7"/>
      <c r="O83" s="7"/>
      <c r="P83" s="7"/>
      <c r="Q83" s="7"/>
      <c r="R83" s="7"/>
      <c r="S83" s="7"/>
      <c r="T83" s="7"/>
      <c r="U83" s="7"/>
      <c r="V83" s="7"/>
      <c r="W83" s="7"/>
      <c r="X83" s="7"/>
      <c r="Y83" s="7"/>
      <c r="Z83" s="7"/>
      <c r="AA83" s="7"/>
      <c r="AB83" s="7"/>
      <c r="AC83" s="7"/>
    </row>
    <row r="84">
      <c r="A84" s="10"/>
      <c r="B84" s="7"/>
      <c r="C84" s="7"/>
      <c r="D84" s="7"/>
      <c r="E84" s="10"/>
      <c r="F84" s="10"/>
      <c r="G84" s="10"/>
      <c r="H84" s="10"/>
      <c r="I84" s="7"/>
      <c r="J84" s="7"/>
      <c r="K84" s="7"/>
      <c r="L84" s="7"/>
      <c r="M84" s="7"/>
      <c r="N84" s="7"/>
      <c r="O84" s="7"/>
      <c r="P84" s="7"/>
      <c r="Q84" s="7"/>
      <c r="R84" s="7"/>
      <c r="S84" s="7"/>
      <c r="T84" s="7"/>
      <c r="U84" s="7"/>
      <c r="V84" s="7"/>
      <c r="W84" s="7"/>
      <c r="X84" s="7"/>
      <c r="Y84" s="7"/>
      <c r="Z84" s="7"/>
      <c r="AA84" s="7"/>
      <c r="AB84" s="7"/>
      <c r="AC84" s="7"/>
    </row>
    <row r="85">
      <c r="A85" s="10"/>
      <c r="B85" s="7"/>
      <c r="C85" s="7"/>
      <c r="D85" s="7"/>
      <c r="E85" s="10"/>
      <c r="F85" s="10"/>
      <c r="G85" s="10"/>
      <c r="H85" s="10"/>
      <c r="I85" s="7"/>
      <c r="J85" s="7"/>
      <c r="K85" s="7"/>
      <c r="L85" s="7"/>
      <c r="M85" s="7"/>
      <c r="N85" s="7"/>
      <c r="O85" s="7"/>
      <c r="P85" s="7"/>
      <c r="Q85" s="7"/>
      <c r="R85" s="7"/>
      <c r="S85" s="7"/>
      <c r="T85" s="7"/>
      <c r="U85" s="7"/>
      <c r="V85" s="7"/>
      <c r="W85" s="7"/>
      <c r="X85" s="7"/>
      <c r="Y85" s="7"/>
      <c r="Z85" s="7"/>
      <c r="AA85" s="7"/>
      <c r="AB85" s="7"/>
      <c r="AC85" s="7"/>
    </row>
    <row r="86">
      <c r="A86" s="10"/>
      <c r="B86" s="7"/>
      <c r="C86" s="7"/>
      <c r="D86" s="7"/>
      <c r="E86" s="10"/>
      <c r="F86" s="10"/>
      <c r="G86" s="10"/>
      <c r="H86" s="10"/>
      <c r="I86" s="7"/>
      <c r="J86" s="7"/>
      <c r="K86" s="7"/>
      <c r="L86" s="7"/>
      <c r="M86" s="7"/>
      <c r="N86" s="7"/>
      <c r="O86" s="7"/>
      <c r="P86" s="7"/>
      <c r="Q86" s="7"/>
      <c r="R86" s="7"/>
      <c r="S86" s="7"/>
      <c r="T86" s="7"/>
      <c r="U86" s="7"/>
      <c r="V86" s="7"/>
      <c r="W86" s="7"/>
      <c r="X86" s="7"/>
      <c r="Y86" s="7"/>
      <c r="Z86" s="7"/>
      <c r="AA86" s="7"/>
      <c r="AB86" s="7"/>
      <c r="AC86" s="7"/>
    </row>
    <row r="87">
      <c r="A87" s="10"/>
      <c r="B87" s="7"/>
      <c r="C87" s="7"/>
      <c r="D87" s="7"/>
      <c r="E87" s="10"/>
      <c r="F87" s="10"/>
      <c r="G87" s="10"/>
      <c r="H87" s="10"/>
      <c r="I87" s="7"/>
      <c r="J87" s="7"/>
      <c r="K87" s="7"/>
      <c r="L87" s="7"/>
      <c r="M87" s="7"/>
      <c r="N87" s="7"/>
      <c r="O87" s="7"/>
      <c r="P87" s="7"/>
      <c r="Q87" s="7"/>
      <c r="R87" s="7"/>
      <c r="S87" s="7"/>
      <c r="T87" s="7"/>
      <c r="U87" s="7"/>
      <c r="V87" s="7"/>
      <c r="W87" s="7"/>
      <c r="X87" s="7"/>
      <c r="Y87" s="7"/>
      <c r="Z87" s="7"/>
      <c r="AA87" s="7"/>
      <c r="AB87" s="7"/>
      <c r="AC87" s="7"/>
    </row>
    <row r="88">
      <c r="A88" s="10"/>
      <c r="B88" s="7"/>
      <c r="C88" s="7"/>
      <c r="D88" s="7"/>
      <c r="E88" s="10"/>
      <c r="F88" s="10"/>
      <c r="G88" s="10"/>
      <c r="H88" s="10"/>
      <c r="I88" s="7"/>
      <c r="J88" s="7"/>
      <c r="K88" s="7"/>
      <c r="L88" s="7"/>
      <c r="M88" s="7"/>
      <c r="N88" s="7"/>
      <c r="O88" s="7"/>
      <c r="P88" s="7"/>
      <c r="Q88" s="7"/>
      <c r="R88" s="7"/>
      <c r="S88" s="7"/>
      <c r="T88" s="7"/>
      <c r="U88" s="7"/>
      <c r="V88" s="7"/>
      <c r="W88" s="7"/>
      <c r="X88" s="7"/>
      <c r="Y88" s="7"/>
      <c r="Z88" s="7"/>
      <c r="AA88" s="7"/>
      <c r="AB88" s="7"/>
      <c r="AC88" s="7"/>
    </row>
    <row r="89">
      <c r="A89" s="10"/>
      <c r="B89" s="7"/>
      <c r="C89" s="7"/>
      <c r="D89" s="7"/>
      <c r="E89" s="10"/>
      <c r="F89" s="10"/>
      <c r="G89" s="10"/>
      <c r="H89" s="10"/>
      <c r="I89" s="7"/>
      <c r="J89" s="7"/>
      <c r="K89" s="7"/>
      <c r="L89" s="7"/>
      <c r="M89" s="7"/>
      <c r="N89" s="7"/>
      <c r="O89" s="7"/>
      <c r="P89" s="7"/>
      <c r="Q89" s="7"/>
      <c r="R89" s="7"/>
      <c r="S89" s="7"/>
      <c r="T89" s="7"/>
      <c r="U89" s="7"/>
      <c r="V89" s="7"/>
      <c r="W89" s="7"/>
      <c r="X89" s="7"/>
      <c r="Y89" s="7"/>
      <c r="Z89" s="7"/>
      <c r="AA89" s="7"/>
      <c r="AB89" s="7"/>
      <c r="AC89" s="7"/>
    </row>
    <row r="90">
      <c r="A90" s="10"/>
      <c r="B90" s="7"/>
      <c r="C90" s="7"/>
      <c r="D90" s="7"/>
      <c r="E90" s="10"/>
      <c r="F90" s="10"/>
      <c r="G90" s="10"/>
      <c r="H90" s="10"/>
      <c r="I90" s="7"/>
      <c r="J90" s="7"/>
      <c r="K90" s="7"/>
      <c r="L90" s="7"/>
      <c r="M90" s="7"/>
      <c r="N90" s="7"/>
      <c r="O90" s="7"/>
      <c r="P90" s="7"/>
      <c r="Q90" s="7"/>
      <c r="R90" s="7"/>
      <c r="S90" s="7"/>
      <c r="T90" s="7"/>
      <c r="U90" s="7"/>
      <c r="V90" s="7"/>
      <c r="W90" s="7"/>
      <c r="X90" s="7"/>
      <c r="Y90" s="7"/>
      <c r="Z90" s="7"/>
      <c r="AA90" s="7"/>
      <c r="AB90" s="7"/>
      <c r="AC90" s="7"/>
    </row>
    <row r="91">
      <c r="A91" s="10"/>
      <c r="B91" s="7"/>
      <c r="C91" s="7"/>
      <c r="D91" s="7"/>
      <c r="E91" s="10"/>
      <c r="F91" s="10"/>
      <c r="G91" s="10"/>
      <c r="H91" s="10"/>
      <c r="I91" s="7"/>
      <c r="J91" s="7"/>
      <c r="K91" s="7"/>
      <c r="L91" s="7"/>
      <c r="M91" s="7"/>
      <c r="N91" s="7"/>
      <c r="O91" s="7"/>
      <c r="P91" s="7"/>
      <c r="Q91" s="7"/>
      <c r="R91" s="7"/>
      <c r="S91" s="7"/>
      <c r="T91" s="7"/>
      <c r="U91" s="7"/>
      <c r="V91" s="7"/>
      <c r="W91" s="7"/>
      <c r="X91" s="7"/>
      <c r="Y91" s="7"/>
      <c r="Z91" s="7"/>
      <c r="AA91" s="7"/>
      <c r="AB91" s="7"/>
      <c r="AC91" s="7"/>
    </row>
    <row r="92">
      <c r="A92" s="10"/>
      <c r="B92" s="7"/>
      <c r="C92" s="7"/>
      <c r="D92" s="7"/>
      <c r="E92" s="10"/>
      <c r="F92" s="10"/>
      <c r="G92" s="10"/>
      <c r="H92" s="10"/>
      <c r="I92" s="7"/>
      <c r="J92" s="7"/>
      <c r="K92" s="7"/>
      <c r="L92" s="7"/>
      <c r="M92" s="7"/>
      <c r="N92" s="7"/>
      <c r="O92" s="7"/>
      <c r="P92" s="7"/>
      <c r="Q92" s="7"/>
      <c r="R92" s="7"/>
      <c r="S92" s="7"/>
      <c r="T92" s="7"/>
      <c r="U92" s="7"/>
      <c r="V92" s="7"/>
      <c r="W92" s="7"/>
      <c r="X92" s="7"/>
      <c r="Y92" s="7"/>
      <c r="Z92" s="7"/>
      <c r="AA92" s="7"/>
      <c r="AB92" s="7"/>
      <c r="AC92" s="7"/>
    </row>
    <row r="93">
      <c r="A93" s="10"/>
      <c r="B93" s="7"/>
      <c r="C93" s="7"/>
      <c r="D93" s="7"/>
      <c r="E93" s="10"/>
      <c r="F93" s="10"/>
      <c r="G93" s="10"/>
      <c r="H93" s="10"/>
      <c r="I93" s="7"/>
      <c r="J93" s="7"/>
      <c r="K93" s="7"/>
      <c r="L93" s="7"/>
      <c r="M93" s="7"/>
      <c r="N93" s="7"/>
      <c r="O93" s="7"/>
      <c r="P93" s="7"/>
      <c r="Q93" s="7"/>
      <c r="R93" s="7"/>
      <c r="S93" s="7"/>
      <c r="T93" s="7"/>
      <c r="U93" s="7"/>
      <c r="V93" s="7"/>
      <c r="W93" s="7"/>
      <c r="X93" s="7"/>
      <c r="Y93" s="7"/>
      <c r="Z93" s="7"/>
      <c r="AA93" s="7"/>
      <c r="AB93" s="7"/>
      <c r="AC93" s="7"/>
    </row>
    <row r="94">
      <c r="A94" s="10"/>
      <c r="B94" s="7"/>
      <c r="C94" s="7"/>
      <c r="D94" s="7"/>
      <c r="E94" s="10"/>
      <c r="F94" s="10"/>
      <c r="G94" s="10"/>
      <c r="H94" s="10"/>
      <c r="I94" s="7"/>
      <c r="J94" s="7"/>
      <c r="K94" s="7"/>
      <c r="L94" s="7"/>
      <c r="M94" s="7"/>
      <c r="N94" s="7"/>
      <c r="O94" s="7"/>
      <c r="P94" s="7"/>
      <c r="Q94" s="7"/>
      <c r="R94" s="7"/>
      <c r="S94" s="7"/>
      <c r="T94" s="7"/>
      <c r="U94" s="7"/>
      <c r="V94" s="7"/>
      <c r="W94" s="7"/>
      <c r="X94" s="7"/>
      <c r="Y94" s="7"/>
      <c r="Z94" s="7"/>
      <c r="AA94" s="7"/>
      <c r="AB94" s="7"/>
      <c r="AC94" s="7"/>
    </row>
    <row r="95">
      <c r="A95" s="10"/>
      <c r="B95" s="7"/>
      <c r="C95" s="7"/>
      <c r="D95" s="7"/>
      <c r="E95" s="10"/>
      <c r="F95" s="10"/>
      <c r="G95" s="10"/>
      <c r="H95" s="10"/>
      <c r="I95" s="7"/>
      <c r="J95" s="7"/>
      <c r="K95" s="7"/>
      <c r="L95" s="7"/>
      <c r="M95" s="7"/>
      <c r="N95" s="7"/>
      <c r="O95" s="7"/>
      <c r="P95" s="7"/>
      <c r="Q95" s="7"/>
      <c r="R95" s="7"/>
      <c r="S95" s="7"/>
      <c r="T95" s="7"/>
      <c r="U95" s="7"/>
      <c r="V95" s="7"/>
      <c r="W95" s="7"/>
      <c r="X95" s="7"/>
      <c r="Y95" s="7"/>
      <c r="Z95" s="7"/>
      <c r="AA95" s="7"/>
      <c r="AB95" s="7"/>
      <c r="AC95" s="7"/>
    </row>
    <row r="96">
      <c r="A96" s="10"/>
      <c r="B96" s="7"/>
      <c r="C96" s="7"/>
      <c r="D96" s="7"/>
      <c r="E96" s="10"/>
      <c r="F96" s="10"/>
      <c r="G96" s="10"/>
      <c r="H96" s="10"/>
      <c r="I96" s="7"/>
      <c r="J96" s="7"/>
      <c r="K96" s="7"/>
      <c r="L96" s="7"/>
      <c r="M96" s="7"/>
      <c r="N96" s="7"/>
      <c r="O96" s="7"/>
      <c r="P96" s="7"/>
      <c r="Q96" s="7"/>
      <c r="R96" s="7"/>
      <c r="S96" s="7"/>
      <c r="T96" s="7"/>
      <c r="U96" s="7"/>
      <c r="V96" s="7"/>
      <c r="W96" s="7"/>
      <c r="X96" s="7"/>
      <c r="Y96" s="7"/>
      <c r="Z96" s="7"/>
      <c r="AA96" s="7"/>
      <c r="AB96" s="7"/>
      <c r="AC96" s="7"/>
    </row>
    <row r="97">
      <c r="A97" s="10"/>
      <c r="B97" s="7"/>
      <c r="C97" s="7"/>
      <c r="D97" s="7"/>
      <c r="E97" s="10"/>
      <c r="F97" s="10"/>
      <c r="G97" s="10"/>
      <c r="H97" s="10"/>
      <c r="I97" s="7"/>
      <c r="J97" s="7"/>
      <c r="K97" s="7"/>
      <c r="L97" s="7"/>
      <c r="M97" s="7"/>
      <c r="N97" s="7"/>
      <c r="O97" s="7"/>
      <c r="P97" s="7"/>
      <c r="Q97" s="7"/>
      <c r="R97" s="7"/>
      <c r="S97" s="7"/>
      <c r="T97" s="7"/>
      <c r="U97" s="7"/>
      <c r="V97" s="7"/>
      <c r="W97" s="7"/>
      <c r="X97" s="7"/>
      <c r="Y97" s="7"/>
      <c r="Z97" s="7"/>
      <c r="AA97" s="7"/>
      <c r="AB97" s="7"/>
      <c r="AC97" s="7"/>
    </row>
    <row r="98">
      <c r="A98" s="10"/>
      <c r="B98" s="7"/>
      <c r="C98" s="7"/>
      <c r="D98" s="7"/>
      <c r="E98" s="10"/>
      <c r="F98" s="10"/>
      <c r="G98" s="10"/>
      <c r="H98" s="10"/>
      <c r="I98" s="7"/>
      <c r="J98" s="7"/>
      <c r="K98" s="7"/>
      <c r="L98" s="7"/>
      <c r="M98" s="7"/>
      <c r="N98" s="7"/>
      <c r="O98" s="7"/>
      <c r="P98" s="7"/>
      <c r="Q98" s="7"/>
      <c r="R98" s="7"/>
      <c r="S98" s="7"/>
      <c r="T98" s="7"/>
      <c r="U98" s="7"/>
      <c r="V98" s="7"/>
      <c r="W98" s="7"/>
      <c r="X98" s="7"/>
      <c r="Y98" s="7"/>
      <c r="Z98" s="7"/>
      <c r="AA98" s="7"/>
      <c r="AB98" s="7"/>
      <c r="AC98" s="7"/>
    </row>
    <row r="99">
      <c r="A99" s="10"/>
      <c r="B99" s="7"/>
      <c r="C99" s="7"/>
      <c r="D99" s="7"/>
      <c r="E99" s="10"/>
      <c r="F99" s="10"/>
      <c r="G99" s="10"/>
      <c r="H99" s="10"/>
      <c r="I99" s="7"/>
      <c r="J99" s="7"/>
      <c r="K99" s="7"/>
      <c r="L99" s="7"/>
      <c r="M99" s="7"/>
      <c r="N99" s="7"/>
      <c r="O99" s="7"/>
      <c r="P99" s="7"/>
      <c r="Q99" s="7"/>
      <c r="R99" s="7"/>
      <c r="S99" s="7"/>
      <c r="T99" s="7"/>
      <c r="U99" s="7"/>
      <c r="V99" s="7"/>
      <c r="W99" s="7"/>
      <c r="X99" s="7"/>
      <c r="Y99" s="7"/>
      <c r="Z99" s="7"/>
      <c r="AA99" s="7"/>
      <c r="AB99" s="7"/>
      <c r="AC99" s="7"/>
    </row>
    <row r="100">
      <c r="A100" s="10"/>
      <c r="B100" s="7"/>
      <c r="C100" s="7"/>
      <c r="D100" s="7"/>
      <c r="E100" s="10"/>
      <c r="F100" s="10"/>
      <c r="G100" s="10"/>
      <c r="H100" s="10"/>
      <c r="I100" s="7"/>
      <c r="J100" s="7"/>
      <c r="K100" s="7"/>
      <c r="L100" s="7"/>
      <c r="M100" s="7"/>
      <c r="N100" s="7"/>
      <c r="O100" s="7"/>
      <c r="P100" s="7"/>
      <c r="Q100" s="7"/>
      <c r="R100" s="7"/>
      <c r="S100" s="7"/>
      <c r="T100" s="7"/>
      <c r="U100" s="7"/>
      <c r="V100" s="7"/>
      <c r="W100" s="7"/>
      <c r="X100" s="7"/>
      <c r="Y100" s="7"/>
      <c r="Z100" s="7"/>
      <c r="AA100" s="7"/>
      <c r="AB100" s="7"/>
      <c r="AC100" s="7"/>
    </row>
    <row r="101">
      <c r="A101" s="10"/>
      <c r="B101" s="7"/>
      <c r="C101" s="7"/>
      <c r="D101" s="7"/>
      <c r="E101" s="10"/>
      <c r="F101" s="10"/>
      <c r="G101" s="10"/>
      <c r="H101" s="10"/>
      <c r="I101" s="7"/>
      <c r="J101" s="7"/>
      <c r="K101" s="7"/>
      <c r="L101" s="7"/>
      <c r="M101" s="7"/>
      <c r="N101" s="7"/>
      <c r="O101" s="7"/>
      <c r="P101" s="7"/>
      <c r="Q101" s="7"/>
      <c r="R101" s="7"/>
      <c r="S101" s="7"/>
      <c r="T101" s="7"/>
      <c r="U101" s="7"/>
      <c r="V101" s="7"/>
      <c r="W101" s="7"/>
      <c r="X101" s="7"/>
      <c r="Y101" s="7"/>
      <c r="Z101" s="7"/>
      <c r="AA101" s="7"/>
      <c r="AB101" s="7"/>
      <c r="AC101" s="7"/>
    </row>
    <row r="102">
      <c r="A102" s="10"/>
      <c r="B102" s="7"/>
      <c r="C102" s="7"/>
      <c r="D102" s="7"/>
      <c r="E102" s="10"/>
      <c r="F102" s="10"/>
      <c r="G102" s="10"/>
      <c r="H102" s="10"/>
      <c r="I102" s="7"/>
      <c r="J102" s="7"/>
      <c r="K102" s="7"/>
      <c r="L102" s="7"/>
      <c r="M102" s="7"/>
      <c r="N102" s="7"/>
      <c r="O102" s="7"/>
      <c r="P102" s="7"/>
      <c r="Q102" s="7"/>
      <c r="R102" s="7"/>
      <c r="S102" s="7"/>
      <c r="T102" s="7"/>
      <c r="U102" s="7"/>
      <c r="V102" s="7"/>
      <c r="W102" s="7"/>
      <c r="X102" s="7"/>
      <c r="Y102" s="7"/>
      <c r="Z102" s="7"/>
      <c r="AA102" s="7"/>
      <c r="AB102" s="7"/>
      <c r="AC102" s="7"/>
    </row>
    <row r="103">
      <c r="A103" s="10"/>
      <c r="B103" s="7"/>
      <c r="C103" s="7"/>
      <c r="D103" s="7"/>
      <c r="E103" s="10"/>
      <c r="F103" s="10"/>
      <c r="G103" s="10"/>
      <c r="H103" s="10"/>
      <c r="I103" s="7"/>
      <c r="J103" s="7"/>
      <c r="K103" s="7"/>
      <c r="L103" s="7"/>
      <c r="M103" s="7"/>
      <c r="N103" s="7"/>
      <c r="O103" s="7"/>
      <c r="P103" s="7"/>
      <c r="Q103" s="7"/>
      <c r="R103" s="7"/>
      <c r="S103" s="7"/>
      <c r="T103" s="7"/>
      <c r="U103" s="7"/>
      <c r="V103" s="7"/>
      <c r="W103" s="7"/>
      <c r="X103" s="7"/>
      <c r="Y103" s="7"/>
      <c r="Z103" s="7"/>
      <c r="AA103" s="7"/>
      <c r="AB103" s="7"/>
      <c r="AC103" s="7"/>
    </row>
    <row r="104">
      <c r="A104" s="10"/>
      <c r="B104" s="7"/>
      <c r="C104" s="7"/>
      <c r="D104" s="7"/>
      <c r="E104" s="10"/>
      <c r="F104" s="10"/>
      <c r="G104" s="10"/>
      <c r="H104" s="10"/>
      <c r="I104" s="7"/>
      <c r="J104" s="7"/>
      <c r="K104" s="7"/>
      <c r="L104" s="7"/>
      <c r="M104" s="7"/>
      <c r="N104" s="7"/>
      <c r="O104" s="7"/>
      <c r="P104" s="7"/>
      <c r="Q104" s="7"/>
      <c r="R104" s="7"/>
      <c r="S104" s="7"/>
      <c r="T104" s="7"/>
      <c r="U104" s="7"/>
      <c r="V104" s="7"/>
      <c r="W104" s="7"/>
      <c r="X104" s="7"/>
      <c r="Y104" s="7"/>
      <c r="Z104" s="7"/>
      <c r="AA104" s="7"/>
      <c r="AB104" s="7"/>
      <c r="AC104" s="7"/>
    </row>
    <row r="105">
      <c r="A105" s="10"/>
      <c r="B105" s="7"/>
      <c r="C105" s="7"/>
      <c r="D105" s="7"/>
      <c r="E105" s="10"/>
      <c r="F105" s="10"/>
      <c r="G105" s="10"/>
      <c r="H105" s="10"/>
      <c r="I105" s="7"/>
      <c r="J105" s="7"/>
      <c r="K105" s="7"/>
      <c r="L105" s="7"/>
      <c r="M105" s="7"/>
      <c r="N105" s="7"/>
      <c r="O105" s="7"/>
      <c r="P105" s="7"/>
      <c r="Q105" s="7"/>
      <c r="R105" s="7"/>
      <c r="S105" s="7"/>
      <c r="T105" s="7"/>
      <c r="U105" s="7"/>
      <c r="V105" s="7"/>
      <c r="W105" s="7"/>
      <c r="X105" s="7"/>
      <c r="Y105" s="7"/>
      <c r="Z105" s="7"/>
      <c r="AA105" s="7"/>
      <c r="AB105" s="7"/>
      <c r="AC105" s="7"/>
    </row>
    <row r="106">
      <c r="A106" s="10"/>
      <c r="B106" s="7"/>
      <c r="C106" s="7"/>
      <c r="D106" s="7"/>
      <c r="E106" s="10"/>
      <c r="F106" s="10"/>
      <c r="G106" s="10"/>
      <c r="H106" s="10"/>
      <c r="I106" s="7"/>
      <c r="J106" s="7"/>
      <c r="K106" s="7"/>
      <c r="L106" s="7"/>
      <c r="M106" s="7"/>
      <c r="N106" s="7"/>
      <c r="O106" s="7"/>
      <c r="P106" s="7"/>
      <c r="Q106" s="7"/>
      <c r="R106" s="7"/>
      <c r="S106" s="7"/>
      <c r="T106" s="7"/>
      <c r="U106" s="7"/>
      <c r="V106" s="7"/>
      <c r="W106" s="7"/>
      <c r="X106" s="7"/>
      <c r="Y106" s="7"/>
      <c r="Z106" s="7"/>
      <c r="AA106" s="7"/>
      <c r="AB106" s="7"/>
      <c r="AC106" s="7"/>
    </row>
    <row r="107">
      <c r="A107" s="10"/>
      <c r="B107" s="7"/>
      <c r="C107" s="7"/>
      <c r="D107" s="7"/>
      <c r="E107" s="10"/>
      <c r="F107" s="10"/>
      <c r="G107" s="10"/>
      <c r="H107" s="10"/>
      <c r="I107" s="7"/>
      <c r="J107" s="7"/>
      <c r="K107" s="7"/>
      <c r="L107" s="7"/>
      <c r="M107" s="7"/>
      <c r="N107" s="7"/>
      <c r="O107" s="7"/>
      <c r="P107" s="7"/>
      <c r="Q107" s="7"/>
      <c r="R107" s="7"/>
      <c r="S107" s="7"/>
      <c r="T107" s="7"/>
      <c r="U107" s="7"/>
      <c r="V107" s="7"/>
      <c r="W107" s="7"/>
      <c r="X107" s="7"/>
      <c r="Y107" s="7"/>
      <c r="Z107" s="7"/>
      <c r="AA107" s="7"/>
      <c r="AB107" s="7"/>
      <c r="AC107" s="7"/>
    </row>
    <row r="108">
      <c r="A108" s="10"/>
      <c r="B108" s="7"/>
      <c r="C108" s="7"/>
      <c r="D108" s="7"/>
      <c r="E108" s="10"/>
      <c r="F108" s="10"/>
      <c r="G108" s="10"/>
      <c r="H108" s="10"/>
      <c r="I108" s="7"/>
      <c r="J108" s="7"/>
      <c r="K108" s="7"/>
      <c r="L108" s="7"/>
      <c r="M108" s="7"/>
      <c r="N108" s="7"/>
      <c r="O108" s="7"/>
      <c r="P108" s="7"/>
      <c r="Q108" s="7"/>
      <c r="R108" s="7"/>
      <c r="S108" s="7"/>
      <c r="T108" s="7"/>
      <c r="U108" s="7"/>
      <c r="V108" s="7"/>
      <c r="W108" s="7"/>
      <c r="X108" s="7"/>
      <c r="Y108" s="7"/>
      <c r="Z108" s="7"/>
      <c r="AA108" s="7"/>
      <c r="AB108" s="7"/>
      <c r="AC108" s="7"/>
    </row>
    <row r="109">
      <c r="A109" s="10"/>
      <c r="B109" s="7"/>
      <c r="C109" s="7"/>
      <c r="D109" s="7"/>
      <c r="E109" s="10"/>
      <c r="F109" s="10"/>
      <c r="G109" s="10"/>
      <c r="H109" s="10"/>
      <c r="I109" s="7"/>
      <c r="J109" s="7"/>
      <c r="K109" s="7"/>
      <c r="L109" s="7"/>
      <c r="M109" s="7"/>
      <c r="N109" s="7"/>
      <c r="O109" s="7"/>
      <c r="P109" s="7"/>
      <c r="Q109" s="7"/>
      <c r="R109" s="7"/>
      <c r="S109" s="7"/>
      <c r="T109" s="7"/>
      <c r="U109" s="7"/>
      <c r="V109" s="7"/>
      <c r="W109" s="7"/>
      <c r="X109" s="7"/>
      <c r="Y109" s="7"/>
      <c r="Z109" s="7"/>
      <c r="AA109" s="7"/>
      <c r="AB109" s="7"/>
      <c r="AC109" s="7"/>
    </row>
    <row r="110">
      <c r="A110" s="10"/>
      <c r="B110" s="7"/>
      <c r="C110" s="7"/>
      <c r="D110" s="7"/>
      <c r="E110" s="10"/>
      <c r="F110" s="10"/>
      <c r="G110" s="10"/>
      <c r="H110" s="10"/>
      <c r="I110" s="7"/>
      <c r="J110" s="7"/>
      <c r="K110" s="7"/>
      <c r="L110" s="7"/>
      <c r="M110" s="7"/>
      <c r="N110" s="7"/>
      <c r="O110" s="7"/>
      <c r="P110" s="7"/>
      <c r="Q110" s="7"/>
      <c r="R110" s="7"/>
      <c r="S110" s="7"/>
      <c r="T110" s="7"/>
      <c r="U110" s="7"/>
      <c r="V110" s="7"/>
      <c r="W110" s="7"/>
      <c r="X110" s="7"/>
      <c r="Y110" s="7"/>
      <c r="Z110" s="7"/>
      <c r="AA110" s="7"/>
      <c r="AB110" s="7"/>
      <c r="AC110" s="7"/>
    </row>
    <row r="111">
      <c r="A111" s="10"/>
      <c r="B111" s="7"/>
      <c r="C111" s="7"/>
      <c r="D111" s="7"/>
      <c r="E111" s="10"/>
      <c r="F111" s="10"/>
      <c r="G111" s="10"/>
      <c r="H111" s="10"/>
      <c r="I111" s="7"/>
      <c r="J111" s="7"/>
      <c r="K111" s="7"/>
      <c r="L111" s="7"/>
      <c r="M111" s="7"/>
      <c r="N111" s="7"/>
      <c r="O111" s="7"/>
      <c r="P111" s="7"/>
      <c r="Q111" s="7"/>
      <c r="R111" s="7"/>
      <c r="S111" s="7"/>
      <c r="T111" s="7"/>
      <c r="U111" s="7"/>
      <c r="V111" s="7"/>
      <c r="W111" s="7"/>
      <c r="X111" s="7"/>
      <c r="Y111" s="7"/>
      <c r="Z111" s="7"/>
      <c r="AA111" s="7"/>
      <c r="AB111" s="7"/>
      <c r="AC111" s="7"/>
    </row>
    <row r="112">
      <c r="A112" s="10"/>
      <c r="B112" s="7"/>
      <c r="C112" s="7"/>
      <c r="D112" s="7"/>
      <c r="E112" s="10"/>
      <c r="F112" s="10"/>
      <c r="G112" s="10"/>
      <c r="H112" s="10"/>
      <c r="I112" s="7"/>
      <c r="J112" s="7"/>
      <c r="K112" s="7"/>
      <c r="L112" s="7"/>
      <c r="M112" s="7"/>
      <c r="N112" s="7"/>
      <c r="O112" s="7"/>
      <c r="P112" s="7"/>
      <c r="Q112" s="7"/>
      <c r="R112" s="7"/>
      <c r="S112" s="7"/>
      <c r="T112" s="7"/>
      <c r="U112" s="7"/>
      <c r="V112" s="7"/>
      <c r="W112" s="7"/>
      <c r="X112" s="7"/>
      <c r="Y112" s="7"/>
      <c r="Z112" s="7"/>
      <c r="AA112" s="7"/>
      <c r="AB112" s="7"/>
      <c r="AC112" s="7"/>
    </row>
    <row r="113">
      <c r="A113" s="10"/>
      <c r="B113" s="7"/>
      <c r="C113" s="7"/>
      <c r="D113" s="7"/>
      <c r="E113" s="10"/>
      <c r="F113" s="10"/>
      <c r="G113" s="10"/>
      <c r="H113" s="10"/>
      <c r="I113" s="7"/>
      <c r="J113" s="7"/>
      <c r="K113" s="7"/>
      <c r="L113" s="7"/>
      <c r="M113" s="7"/>
      <c r="N113" s="7"/>
      <c r="O113" s="7"/>
      <c r="P113" s="7"/>
      <c r="Q113" s="7"/>
      <c r="R113" s="7"/>
      <c r="S113" s="7"/>
      <c r="T113" s="7"/>
      <c r="U113" s="7"/>
      <c r="V113" s="7"/>
      <c r="W113" s="7"/>
      <c r="X113" s="7"/>
      <c r="Y113" s="7"/>
      <c r="Z113" s="7"/>
      <c r="AA113" s="7"/>
      <c r="AB113" s="7"/>
      <c r="AC113" s="7"/>
    </row>
    <row r="114">
      <c r="A114" s="10"/>
      <c r="B114" s="7"/>
      <c r="C114" s="7"/>
      <c r="D114" s="7"/>
      <c r="E114" s="10"/>
      <c r="F114" s="10"/>
      <c r="G114" s="10"/>
      <c r="H114" s="10"/>
      <c r="I114" s="7"/>
      <c r="J114" s="7"/>
      <c r="K114" s="7"/>
      <c r="L114" s="7"/>
      <c r="M114" s="7"/>
      <c r="N114" s="7"/>
      <c r="O114" s="7"/>
      <c r="P114" s="7"/>
      <c r="Q114" s="7"/>
      <c r="R114" s="7"/>
      <c r="S114" s="7"/>
      <c r="T114" s="7"/>
      <c r="U114" s="7"/>
      <c r="V114" s="7"/>
      <c r="W114" s="7"/>
      <c r="X114" s="7"/>
      <c r="Y114" s="7"/>
      <c r="Z114" s="7"/>
      <c r="AA114" s="7"/>
      <c r="AB114" s="7"/>
      <c r="AC114" s="7"/>
    </row>
    <row r="115">
      <c r="A115" s="10"/>
      <c r="B115" s="7"/>
      <c r="C115" s="7"/>
      <c r="D115" s="7"/>
      <c r="E115" s="10"/>
      <c r="F115" s="10"/>
      <c r="G115" s="10"/>
      <c r="H115" s="10"/>
      <c r="I115" s="7"/>
      <c r="J115" s="7"/>
      <c r="K115" s="7"/>
      <c r="L115" s="7"/>
      <c r="M115" s="7"/>
      <c r="N115" s="7"/>
      <c r="O115" s="7"/>
      <c r="P115" s="7"/>
      <c r="Q115" s="7"/>
      <c r="R115" s="7"/>
      <c r="S115" s="7"/>
      <c r="T115" s="7"/>
      <c r="U115" s="7"/>
      <c r="V115" s="7"/>
      <c r="W115" s="7"/>
      <c r="X115" s="7"/>
      <c r="Y115" s="7"/>
      <c r="Z115" s="7"/>
      <c r="AA115" s="7"/>
      <c r="AB115" s="7"/>
      <c r="AC115" s="7"/>
    </row>
    <row r="116">
      <c r="A116" s="10"/>
      <c r="B116" s="7"/>
      <c r="C116" s="7"/>
      <c r="D116" s="7"/>
      <c r="E116" s="10"/>
      <c r="F116" s="10"/>
      <c r="G116" s="10"/>
      <c r="H116" s="10"/>
      <c r="I116" s="7"/>
      <c r="J116" s="7"/>
      <c r="K116" s="7"/>
      <c r="L116" s="7"/>
      <c r="M116" s="7"/>
      <c r="N116" s="7"/>
      <c r="O116" s="7"/>
      <c r="P116" s="7"/>
      <c r="Q116" s="7"/>
      <c r="R116" s="7"/>
      <c r="S116" s="7"/>
      <c r="T116" s="7"/>
      <c r="U116" s="7"/>
      <c r="V116" s="7"/>
      <c r="W116" s="7"/>
      <c r="X116" s="7"/>
      <c r="Y116" s="7"/>
      <c r="Z116" s="7"/>
      <c r="AA116" s="7"/>
      <c r="AB116" s="7"/>
      <c r="AC116" s="7"/>
    </row>
    <row r="117">
      <c r="A117" s="10"/>
      <c r="B117" s="7"/>
      <c r="C117" s="7"/>
      <c r="D117" s="7"/>
      <c r="E117" s="10"/>
      <c r="F117" s="10"/>
      <c r="G117" s="10"/>
      <c r="H117" s="10"/>
      <c r="I117" s="7"/>
      <c r="J117" s="7"/>
      <c r="K117" s="7"/>
      <c r="L117" s="7"/>
      <c r="M117" s="7"/>
      <c r="N117" s="7"/>
      <c r="O117" s="7"/>
      <c r="P117" s="7"/>
      <c r="Q117" s="7"/>
      <c r="R117" s="7"/>
      <c r="S117" s="7"/>
      <c r="T117" s="7"/>
      <c r="U117" s="7"/>
      <c r="V117" s="7"/>
      <c r="W117" s="7"/>
      <c r="X117" s="7"/>
      <c r="Y117" s="7"/>
      <c r="Z117" s="7"/>
      <c r="AA117" s="7"/>
      <c r="AB117" s="7"/>
      <c r="AC117" s="7"/>
    </row>
    <row r="118">
      <c r="A118" s="10"/>
      <c r="B118" s="7"/>
      <c r="C118" s="7"/>
      <c r="D118" s="7"/>
      <c r="E118" s="10"/>
      <c r="F118" s="10"/>
      <c r="G118" s="10"/>
      <c r="H118" s="10"/>
      <c r="I118" s="7"/>
      <c r="J118" s="7"/>
      <c r="K118" s="7"/>
      <c r="L118" s="7"/>
      <c r="M118" s="7"/>
      <c r="N118" s="7"/>
      <c r="O118" s="7"/>
      <c r="P118" s="7"/>
      <c r="Q118" s="7"/>
      <c r="R118" s="7"/>
      <c r="S118" s="7"/>
      <c r="T118" s="7"/>
      <c r="U118" s="7"/>
      <c r="V118" s="7"/>
      <c r="W118" s="7"/>
      <c r="X118" s="7"/>
      <c r="Y118" s="7"/>
      <c r="Z118" s="7"/>
      <c r="AA118" s="7"/>
      <c r="AB118" s="7"/>
      <c r="AC118" s="7"/>
    </row>
    <row r="119">
      <c r="A119" s="10"/>
      <c r="B119" s="7"/>
      <c r="C119" s="7"/>
      <c r="D119" s="7"/>
      <c r="E119" s="10"/>
      <c r="F119" s="10"/>
      <c r="G119" s="10"/>
      <c r="H119" s="10"/>
      <c r="I119" s="7"/>
      <c r="J119" s="7"/>
      <c r="K119" s="7"/>
      <c r="L119" s="7"/>
      <c r="M119" s="7"/>
      <c r="N119" s="7"/>
      <c r="O119" s="7"/>
      <c r="P119" s="7"/>
      <c r="Q119" s="7"/>
      <c r="R119" s="7"/>
      <c r="S119" s="7"/>
      <c r="T119" s="7"/>
      <c r="U119" s="7"/>
      <c r="V119" s="7"/>
      <c r="W119" s="7"/>
      <c r="X119" s="7"/>
      <c r="Y119" s="7"/>
      <c r="Z119" s="7"/>
      <c r="AA119" s="7"/>
      <c r="AB119" s="7"/>
      <c r="AC119" s="7"/>
    </row>
    <row r="120">
      <c r="A120" s="10"/>
      <c r="B120" s="7"/>
      <c r="C120" s="7"/>
      <c r="D120" s="7"/>
      <c r="E120" s="10"/>
      <c r="F120" s="10"/>
      <c r="G120" s="10"/>
      <c r="H120" s="10"/>
      <c r="I120" s="7"/>
      <c r="J120" s="7"/>
      <c r="K120" s="7"/>
      <c r="L120" s="7"/>
      <c r="M120" s="7"/>
      <c r="N120" s="7"/>
      <c r="O120" s="7"/>
      <c r="P120" s="7"/>
      <c r="Q120" s="7"/>
      <c r="R120" s="7"/>
      <c r="S120" s="7"/>
      <c r="T120" s="7"/>
      <c r="U120" s="7"/>
      <c r="V120" s="7"/>
      <c r="W120" s="7"/>
      <c r="X120" s="7"/>
      <c r="Y120" s="7"/>
      <c r="Z120" s="7"/>
      <c r="AA120" s="7"/>
      <c r="AB120" s="7"/>
      <c r="AC120" s="7"/>
    </row>
    <row r="121">
      <c r="A121" s="10"/>
      <c r="B121" s="7"/>
      <c r="C121" s="7"/>
      <c r="D121" s="7"/>
      <c r="E121" s="10"/>
      <c r="F121" s="10"/>
      <c r="G121" s="10"/>
      <c r="H121" s="10"/>
      <c r="I121" s="7"/>
      <c r="J121" s="7"/>
      <c r="K121" s="7"/>
      <c r="L121" s="7"/>
      <c r="M121" s="7"/>
      <c r="N121" s="7"/>
      <c r="O121" s="7"/>
      <c r="P121" s="7"/>
      <c r="Q121" s="7"/>
      <c r="R121" s="7"/>
      <c r="S121" s="7"/>
      <c r="T121" s="7"/>
      <c r="U121" s="7"/>
      <c r="V121" s="7"/>
      <c r="W121" s="7"/>
      <c r="X121" s="7"/>
      <c r="Y121" s="7"/>
      <c r="Z121" s="7"/>
      <c r="AA121" s="7"/>
      <c r="AB121" s="7"/>
      <c r="AC121" s="7"/>
    </row>
    <row r="122">
      <c r="A122" s="10"/>
      <c r="B122" s="7"/>
      <c r="C122" s="7"/>
      <c r="D122" s="7"/>
      <c r="E122" s="10"/>
      <c r="F122" s="10"/>
      <c r="G122" s="10"/>
      <c r="H122" s="10"/>
      <c r="I122" s="7"/>
      <c r="J122" s="7"/>
      <c r="K122" s="7"/>
      <c r="L122" s="7"/>
      <c r="M122" s="7"/>
      <c r="N122" s="7"/>
      <c r="O122" s="7"/>
      <c r="P122" s="7"/>
      <c r="Q122" s="7"/>
      <c r="R122" s="7"/>
      <c r="S122" s="7"/>
      <c r="T122" s="7"/>
      <c r="U122" s="7"/>
      <c r="V122" s="7"/>
      <c r="W122" s="7"/>
      <c r="X122" s="7"/>
      <c r="Y122" s="7"/>
      <c r="Z122" s="7"/>
      <c r="AA122" s="7"/>
      <c r="AB122" s="7"/>
      <c r="AC122" s="7"/>
    </row>
    <row r="123">
      <c r="A123" s="10"/>
      <c r="B123" s="7"/>
      <c r="C123" s="7"/>
      <c r="D123" s="7"/>
      <c r="E123" s="10"/>
      <c r="F123" s="10"/>
      <c r="G123" s="10"/>
      <c r="H123" s="10"/>
      <c r="I123" s="7"/>
      <c r="J123" s="7"/>
      <c r="K123" s="7"/>
      <c r="L123" s="7"/>
      <c r="M123" s="7"/>
      <c r="N123" s="7"/>
      <c r="O123" s="7"/>
      <c r="P123" s="7"/>
      <c r="Q123" s="7"/>
      <c r="R123" s="7"/>
      <c r="S123" s="7"/>
      <c r="T123" s="7"/>
      <c r="U123" s="7"/>
      <c r="V123" s="7"/>
      <c r="W123" s="7"/>
      <c r="X123" s="7"/>
      <c r="Y123" s="7"/>
      <c r="Z123" s="7"/>
      <c r="AA123" s="7"/>
      <c r="AB123" s="7"/>
      <c r="AC123" s="7"/>
    </row>
    <row r="124">
      <c r="A124" s="10"/>
      <c r="B124" s="7"/>
      <c r="C124" s="7"/>
      <c r="D124" s="7"/>
      <c r="E124" s="10"/>
      <c r="F124" s="10"/>
      <c r="G124" s="10"/>
      <c r="H124" s="10"/>
      <c r="I124" s="7"/>
      <c r="J124" s="7"/>
      <c r="K124" s="7"/>
      <c r="L124" s="7"/>
      <c r="M124" s="7"/>
      <c r="N124" s="7"/>
      <c r="O124" s="7"/>
      <c r="P124" s="7"/>
      <c r="Q124" s="7"/>
      <c r="R124" s="7"/>
      <c r="S124" s="7"/>
      <c r="T124" s="7"/>
      <c r="U124" s="7"/>
      <c r="V124" s="7"/>
      <c r="W124" s="7"/>
      <c r="X124" s="7"/>
      <c r="Y124" s="7"/>
      <c r="Z124" s="7"/>
      <c r="AA124" s="7"/>
      <c r="AB124" s="7"/>
      <c r="AC124" s="7"/>
    </row>
    <row r="125">
      <c r="A125" s="10"/>
      <c r="B125" s="7"/>
      <c r="C125" s="7"/>
      <c r="D125" s="7"/>
      <c r="E125" s="10"/>
      <c r="F125" s="10"/>
      <c r="G125" s="10"/>
      <c r="H125" s="10"/>
      <c r="I125" s="7"/>
      <c r="J125" s="7"/>
      <c r="K125" s="7"/>
      <c r="L125" s="7"/>
      <c r="M125" s="7"/>
      <c r="N125" s="7"/>
      <c r="O125" s="7"/>
      <c r="P125" s="7"/>
      <c r="Q125" s="7"/>
      <c r="R125" s="7"/>
      <c r="S125" s="7"/>
      <c r="T125" s="7"/>
      <c r="U125" s="7"/>
      <c r="V125" s="7"/>
      <c r="W125" s="7"/>
      <c r="X125" s="7"/>
      <c r="Y125" s="7"/>
      <c r="Z125" s="7"/>
      <c r="AA125" s="7"/>
      <c r="AB125" s="7"/>
      <c r="AC125" s="7"/>
    </row>
    <row r="126">
      <c r="A126" s="10"/>
      <c r="B126" s="7"/>
      <c r="C126" s="7"/>
      <c r="D126" s="7"/>
      <c r="E126" s="10"/>
      <c r="F126" s="10"/>
      <c r="G126" s="10"/>
      <c r="H126" s="10"/>
      <c r="I126" s="7"/>
      <c r="J126" s="7"/>
      <c r="K126" s="7"/>
      <c r="L126" s="7"/>
      <c r="M126" s="7"/>
      <c r="N126" s="7"/>
      <c r="O126" s="7"/>
      <c r="P126" s="7"/>
      <c r="Q126" s="7"/>
      <c r="R126" s="7"/>
      <c r="S126" s="7"/>
      <c r="T126" s="7"/>
      <c r="U126" s="7"/>
      <c r="V126" s="7"/>
      <c r="W126" s="7"/>
      <c r="X126" s="7"/>
      <c r="Y126" s="7"/>
      <c r="Z126" s="7"/>
      <c r="AA126" s="7"/>
      <c r="AB126" s="7"/>
      <c r="AC126" s="7"/>
    </row>
    <row r="127">
      <c r="A127" s="10"/>
      <c r="B127" s="7"/>
      <c r="C127" s="7"/>
      <c r="D127" s="7"/>
      <c r="E127" s="10"/>
      <c r="F127" s="10"/>
      <c r="G127" s="10"/>
      <c r="H127" s="10"/>
      <c r="I127" s="7"/>
      <c r="J127" s="7"/>
      <c r="K127" s="7"/>
      <c r="L127" s="7"/>
      <c r="M127" s="7"/>
      <c r="N127" s="7"/>
      <c r="O127" s="7"/>
      <c r="P127" s="7"/>
      <c r="Q127" s="7"/>
      <c r="R127" s="7"/>
      <c r="S127" s="7"/>
      <c r="T127" s="7"/>
      <c r="U127" s="7"/>
      <c r="V127" s="7"/>
      <c r="W127" s="7"/>
      <c r="X127" s="7"/>
      <c r="Y127" s="7"/>
      <c r="Z127" s="7"/>
      <c r="AA127" s="7"/>
      <c r="AB127" s="7"/>
      <c r="AC127" s="7"/>
    </row>
    <row r="128">
      <c r="A128" s="10"/>
      <c r="B128" s="7"/>
      <c r="C128" s="7"/>
      <c r="D128" s="7"/>
      <c r="E128" s="10"/>
      <c r="F128" s="10"/>
      <c r="G128" s="10"/>
      <c r="H128" s="10"/>
      <c r="I128" s="7"/>
      <c r="J128" s="7"/>
      <c r="K128" s="7"/>
      <c r="L128" s="7"/>
      <c r="M128" s="7"/>
      <c r="N128" s="7"/>
      <c r="O128" s="7"/>
      <c r="P128" s="7"/>
      <c r="Q128" s="7"/>
      <c r="R128" s="7"/>
      <c r="S128" s="7"/>
      <c r="T128" s="7"/>
      <c r="U128" s="7"/>
      <c r="V128" s="7"/>
      <c r="W128" s="7"/>
      <c r="X128" s="7"/>
      <c r="Y128" s="7"/>
      <c r="Z128" s="7"/>
      <c r="AA128" s="7"/>
      <c r="AB128" s="7"/>
      <c r="AC128" s="7"/>
    </row>
    <row r="129">
      <c r="A129" s="10"/>
      <c r="B129" s="7"/>
      <c r="C129" s="7"/>
      <c r="D129" s="7"/>
      <c r="E129" s="10"/>
      <c r="F129" s="10"/>
      <c r="G129" s="10"/>
      <c r="H129" s="10"/>
      <c r="I129" s="7"/>
      <c r="J129" s="7"/>
      <c r="K129" s="7"/>
      <c r="L129" s="7"/>
      <c r="M129" s="7"/>
      <c r="N129" s="7"/>
      <c r="O129" s="7"/>
      <c r="P129" s="7"/>
      <c r="Q129" s="7"/>
      <c r="R129" s="7"/>
      <c r="S129" s="7"/>
      <c r="T129" s="7"/>
      <c r="U129" s="7"/>
      <c r="V129" s="7"/>
      <c r="W129" s="7"/>
      <c r="X129" s="7"/>
      <c r="Y129" s="7"/>
      <c r="Z129" s="7"/>
      <c r="AA129" s="7"/>
      <c r="AB129" s="7"/>
      <c r="AC129" s="7"/>
    </row>
    <row r="130">
      <c r="A130" s="10"/>
      <c r="B130" s="7"/>
      <c r="C130" s="7"/>
      <c r="D130" s="7"/>
      <c r="E130" s="10"/>
      <c r="F130" s="10"/>
      <c r="G130" s="10"/>
      <c r="H130" s="10"/>
      <c r="I130" s="7"/>
      <c r="J130" s="7"/>
      <c r="K130" s="7"/>
      <c r="L130" s="7"/>
      <c r="M130" s="7"/>
      <c r="N130" s="7"/>
      <c r="O130" s="7"/>
      <c r="P130" s="7"/>
      <c r="Q130" s="7"/>
      <c r="R130" s="7"/>
      <c r="S130" s="7"/>
      <c r="T130" s="7"/>
      <c r="U130" s="7"/>
      <c r="V130" s="7"/>
      <c r="W130" s="7"/>
      <c r="X130" s="7"/>
      <c r="Y130" s="7"/>
      <c r="Z130" s="7"/>
      <c r="AA130" s="7"/>
      <c r="AB130" s="7"/>
      <c r="AC130" s="7"/>
    </row>
    <row r="131">
      <c r="A131" s="10"/>
      <c r="B131" s="7"/>
      <c r="C131" s="7"/>
      <c r="D131" s="7"/>
      <c r="E131" s="10"/>
      <c r="F131" s="10"/>
      <c r="G131" s="10"/>
      <c r="H131" s="10"/>
      <c r="I131" s="7"/>
      <c r="J131" s="7"/>
      <c r="K131" s="7"/>
      <c r="L131" s="7"/>
      <c r="M131" s="7"/>
      <c r="N131" s="7"/>
      <c r="O131" s="7"/>
      <c r="P131" s="7"/>
      <c r="Q131" s="7"/>
      <c r="R131" s="7"/>
      <c r="S131" s="7"/>
      <c r="T131" s="7"/>
      <c r="U131" s="7"/>
      <c r="V131" s="7"/>
      <c r="W131" s="7"/>
      <c r="X131" s="7"/>
      <c r="Y131" s="7"/>
      <c r="Z131" s="7"/>
      <c r="AA131" s="7"/>
      <c r="AB131" s="7"/>
      <c r="AC131" s="7"/>
    </row>
    <row r="132">
      <c r="A132" s="10"/>
      <c r="B132" s="7"/>
      <c r="C132" s="7"/>
      <c r="D132" s="7"/>
      <c r="E132" s="10"/>
      <c r="F132" s="10"/>
      <c r="G132" s="10"/>
      <c r="H132" s="10"/>
      <c r="I132" s="7"/>
      <c r="J132" s="7"/>
      <c r="K132" s="7"/>
      <c r="L132" s="7"/>
      <c r="M132" s="7"/>
      <c r="N132" s="7"/>
      <c r="O132" s="7"/>
      <c r="P132" s="7"/>
      <c r="Q132" s="7"/>
      <c r="R132" s="7"/>
      <c r="S132" s="7"/>
      <c r="T132" s="7"/>
      <c r="U132" s="7"/>
      <c r="V132" s="7"/>
      <c r="W132" s="7"/>
      <c r="X132" s="7"/>
      <c r="Y132" s="7"/>
      <c r="Z132" s="7"/>
      <c r="AA132" s="7"/>
      <c r="AB132" s="7"/>
      <c r="AC132" s="7"/>
    </row>
    <row r="133">
      <c r="A133" s="10"/>
      <c r="B133" s="7"/>
      <c r="C133" s="7"/>
      <c r="D133" s="7"/>
      <c r="E133" s="10"/>
      <c r="F133" s="10"/>
      <c r="G133" s="10"/>
      <c r="H133" s="10"/>
      <c r="I133" s="7"/>
      <c r="J133" s="7"/>
      <c r="K133" s="7"/>
      <c r="L133" s="7"/>
      <c r="M133" s="7"/>
      <c r="N133" s="7"/>
      <c r="O133" s="7"/>
      <c r="P133" s="7"/>
      <c r="Q133" s="7"/>
      <c r="R133" s="7"/>
      <c r="S133" s="7"/>
      <c r="T133" s="7"/>
      <c r="U133" s="7"/>
      <c r="V133" s="7"/>
      <c r="W133" s="7"/>
      <c r="X133" s="7"/>
      <c r="Y133" s="7"/>
      <c r="Z133" s="7"/>
      <c r="AA133" s="7"/>
      <c r="AB133" s="7"/>
      <c r="AC133" s="7"/>
    </row>
    <row r="134">
      <c r="A134" s="10"/>
      <c r="B134" s="7"/>
      <c r="C134" s="7"/>
      <c r="D134" s="7"/>
      <c r="E134" s="10"/>
      <c r="F134" s="10"/>
      <c r="G134" s="10"/>
      <c r="H134" s="10"/>
      <c r="I134" s="7"/>
      <c r="J134" s="7"/>
      <c r="K134" s="7"/>
      <c r="L134" s="7"/>
      <c r="M134" s="7"/>
      <c r="N134" s="7"/>
      <c r="O134" s="7"/>
      <c r="P134" s="7"/>
      <c r="Q134" s="7"/>
      <c r="R134" s="7"/>
      <c r="S134" s="7"/>
      <c r="T134" s="7"/>
      <c r="U134" s="7"/>
      <c r="V134" s="7"/>
      <c r="W134" s="7"/>
      <c r="X134" s="7"/>
      <c r="Y134" s="7"/>
      <c r="Z134" s="7"/>
      <c r="AA134" s="7"/>
      <c r="AB134" s="7"/>
      <c r="AC134" s="7"/>
    </row>
    <row r="135">
      <c r="A135" s="10"/>
      <c r="B135" s="7"/>
      <c r="C135" s="7"/>
      <c r="D135" s="7"/>
      <c r="E135" s="10"/>
      <c r="F135" s="10"/>
      <c r="G135" s="10"/>
      <c r="H135" s="10"/>
      <c r="I135" s="7"/>
      <c r="J135" s="7"/>
      <c r="K135" s="7"/>
      <c r="L135" s="7"/>
      <c r="M135" s="7"/>
      <c r="N135" s="7"/>
      <c r="O135" s="7"/>
      <c r="P135" s="7"/>
      <c r="Q135" s="7"/>
      <c r="R135" s="7"/>
      <c r="S135" s="7"/>
      <c r="T135" s="7"/>
      <c r="U135" s="7"/>
      <c r="V135" s="7"/>
      <c r="W135" s="7"/>
      <c r="X135" s="7"/>
      <c r="Y135" s="7"/>
      <c r="Z135" s="7"/>
      <c r="AA135" s="7"/>
      <c r="AB135" s="7"/>
      <c r="AC135" s="7"/>
    </row>
    <row r="136">
      <c r="A136" s="10"/>
      <c r="B136" s="7"/>
      <c r="C136" s="7"/>
      <c r="D136" s="7"/>
      <c r="E136" s="10"/>
      <c r="F136" s="10"/>
      <c r="G136" s="10"/>
      <c r="H136" s="10"/>
      <c r="I136" s="7"/>
      <c r="J136" s="7"/>
      <c r="K136" s="7"/>
      <c r="L136" s="7"/>
      <c r="M136" s="7"/>
      <c r="N136" s="7"/>
      <c r="O136" s="7"/>
      <c r="P136" s="7"/>
      <c r="Q136" s="7"/>
      <c r="R136" s="7"/>
      <c r="S136" s="7"/>
      <c r="T136" s="7"/>
      <c r="U136" s="7"/>
      <c r="V136" s="7"/>
      <c r="W136" s="7"/>
      <c r="X136" s="7"/>
      <c r="Y136" s="7"/>
      <c r="Z136" s="7"/>
      <c r="AA136" s="7"/>
      <c r="AB136" s="7"/>
      <c r="AC136" s="7"/>
    </row>
    <row r="137">
      <c r="A137" s="10"/>
      <c r="B137" s="7"/>
      <c r="C137" s="7"/>
      <c r="D137" s="7"/>
      <c r="E137" s="10"/>
      <c r="F137" s="10"/>
      <c r="G137" s="10"/>
      <c r="H137" s="10"/>
      <c r="I137" s="7"/>
      <c r="J137" s="7"/>
      <c r="K137" s="7"/>
      <c r="L137" s="7"/>
      <c r="M137" s="7"/>
      <c r="N137" s="7"/>
      <c r="O137" s="7"/>
      <c r="P137" s="7"/>
      <c r="Q137" s="7"/>
      <c r="R137" s="7"/>
      <c r="S137" s="7"/>
      <c r="T137" s="7"/>
      <c r="U137" s="7"/>
      <c r="V137" s="7"/>
      <c r="W137" s="7"/>
      <c r="X137" s="7"/>
      <c r="Y137" s="7"/>
      <c r="Z137" s="7"/>
      <c r="AA137" s="7"/>
      <c r="AB137" s="7"/>
      <c r="AC137" s="7"/>
    </row>
    <row r="138">
      <c r="A138" s="10"/>
      <c r="B138" s="7"/>
      <c r="C138" s="7"/>
      <c r="D138" s="7"/>
      <c r="E138" s="10"/>
      <c r="F138" s="10"/>
      <c r="G138" s="10"/>
      <c r="H138" s="10"/>
      <c r="I138" s="7"/>
      <c r="J138" s="7"/>
      <c r="K138" s="7"/>
      <c r="L138" s="7"/>
      <c r="M138" s="7"/>
      <c r="N138" s="7"/>
      <c r="O138" s="7"/>
      <c r="P138" s="7"/>
      <c r="Q138" s="7"/>
      <c r="R138" s="7"/>
      <c r="S138" s="7"/>
      <c r="T138" s="7"/>
      <c r="U138" s="7"/>
      <c r="V138" s="7"/>
      <c r="W138" s="7"/>
      <c r="X138" s="7"/>
      <c r="Y138" s="7"/>
      <c r="Z138" s="7"/>
      <c r="AA138" s="7"/>
      <c r="AB138" s="7"/>
      <c r="AC138" s="7"/>
    </row>
    <row r="139">
      <c r="A139" s="10"/>
      <c r="B139" s="7"/>
      <c r="C139" s="7"/>
      <c r="D139" s="7"/>
      <c r="E139" s="10"/>
      <c r="F139" s="10"/>
      <c r="G139" s="10"/>
      <c r="H139" s="10"/>
      <c r="I139" s="7"/>
      <c r="J139" s="7"/>
      <c r="K139" s="7"/>
      <c r="L139" s="7"/>
      <c r="M139" s="7"/>
      <c r="N139" s="7"/>
      <c r="O139" s="7"/>
      <c r="P139" s="7"/>
      <c r="Q139" s="7"/>
      <c r="R139" s="7"/>
      <c r="S139" s="7"/>
      <c r="T139" s="7"/>
      <c r="U139" s="7"/>
      <c r="V139" s="7"/>
      <c r="W139" s="7"/>
      <c r="X139" s="7"/>
      <c r="Y139" s="7"/>
      <c r="Z139" s="7"/>
      <c r="AA139" s="7"/>
      <c r="AB139" s="7"/>
      <c r="AC139" s="7"/>
    </row>
    <row r="140">
      <c r="A140" s="10"/>
      <c r="B140" s="7"/>
      <c r="C140" s="7"/>
      <c r="D140" s="7"/>
      <c r="E140" s="10"/>
      <c r="F140" s="10"/>
      <c r="G140" s="10"/>
      <c r="H140" s="10"/>
      <c r="I140" s="7"/>
      <c r="J140" s="7"/>
      <c r="K140" s="7"/>
      <c r="L140" s="7"/>
      <c r="M140" s="7"/>
      <c r="N140" s="7"/>
      <c r="O140" s="7"/>
      <c r="P140" s="7"/>
      <c r="Q140" s="7"/>
      <c r="R140" s="7"/>
      <c r="S140" s="7"/>
      <c r="T140" s="7"/>
      <c r="U140" s="7"/>
      <c r="V140" s="7"/>
      <c r="W140" s="7"/>
      <c r="X140" s="7"/>
      <c r="Y140" s="7"/>
      <c r="Z140" s="7"/>
      <c r="AA140" s="7"/>
      <c r="AB140" s="7"/>
      <c r="AC140" s="7"/>
    </row>
    <row r="141">
      <c r="A141" s="10"/>
      <c r="B141" s="7"/>
      <c r="C141" s="7"/>
      <c r="D141" s="7"/>
      <c r="E141" s="10"/>
      <c r="F141" s="10"/>
      <c r="G141" s="10"/>
      <c r="H141" s="10"/>
      <c r="I141" s="7"/>
      <c r="J141" s="7"/>
      <c r="K141" s="7"/>
      <c r="L141" s="7"/>
      <c r="M141" s="7"/>
      <c r="N141" s="7"/>
      <c r="O141" s="7"/>
      <c r="P141" s="7"/>
      <c r="Q141" s="7"/>
      <c r="R141" s="7"/>
      <c r="S141" s="7"/>
      <c r="T141" s="7"/>
      <c r="U141" s="7"/>
      <c r="V141" s="7"/>
      <c r="W141" s="7"/>
      <c r="X141" s="7"/>
      <c r="Y141" s="7"/>
      <c r="Z141" s="7"/>
      <c r="AA141" s="7"/>
      <c r="AB141" s="7"/>
      <c r="AC141" s="7"/>
    </row>
    <row r="142">
      <c r="A142" s="10"/>
      <c r="B142" s="7"/>
      <c r="C142" s="7"/>
      <c r="D142" s="7"/>
      <c r="E142" s="10"/>
      <c r="F142" s="10"/>
      <c r="G142" s="10"/>
      <c r="H142" s="10"/>
      <c r="I142" s="7"/>
      <c r="J142" s="7"/>
      <c r="K142" s="7"/>
      <c r="L142" s="7"/>
      <c r="M142" s="7"/>
      <c r="N142" s="7"/>
      <c r="O142" s="7"/>
      <c r="P142" s="7"/>
      <c r="Q142" s="7"/>
      <c r="R142" s="7"/>
      <c r="S142" s="7"/>
      <c r="T142" s="7"/>
      <c r="U142" s="7"/>
      <c r="V142" s="7"/>
      <c r="W142" s="7"/>
      <c r="X142" s="7"/>
      <c r="Y142" s="7"/>
      <c r="Z142" s="7"/>
      <c r="AA142" s="7"/>
      <c r="AB142" s="7"/>
      <c r="AC142" s="7"/>
    </row>
    <row r="143">
      <c r="A143" s="10"/>
      <c r="B143" s="7"/>
      <c r="C143" s="7"/>
      <c r="D143" s="7"/>
      <c r="E143" s="10"/>
      <c r="F143" s="10"/>
      <c r="G143" s="10"/>
      <c r="H143" s="10"/>
      <c r="I143" s="7"/>
      <c r="J143" s="7"/>
      <c r="K143" s="7"/>
      <c r="L143" s="7"/>
      <c r="M143" s="7"/>
      <c r="N143" s="7"/>
      <c r="O143" s="7"/>
      <c r="P143" s="7"/>
      <c r="Q143" s="7"/>
      <c r="R143" s="7"/>
      <c r="S143" s="7"/>
      <c r="T143" s="7"/>
      <c r="U143" s="7"/>
      <c r="V143" s="7"/>
      <c r="W143" s="7"/>
      <c r="X143" s="7"/>
      <c r="Y143" s="7"/>
      <c r="Z143" s="7"/>
      <c r="AA143" s="7"/>
      <c r="AB143" s="7"/>
      <c r="AC143" s="7"/>
    </row>
    <row r="144">
      <c r="A144" s="10"/>
      <c r="B144" s="7"/>
      <c r="C144" s="7"/>
      <c r="D144" s="7"/>
      <c r="E144" s="10"/>
      <c r="F144" s="10"/>
      <c r="G144" s="10"/>
      <c r="H144" s="10"/>
      <c r="I144" s="7"/>
      <c r="J144" s="7"/>
      <c r="K144" s="7"/>
      <c r="L144" s="7"/>
      <c r="M144" s="7"/>
      <c r="N144" s="7"/>
      <c r="O144" s="7"/>
      <c r="P144" s="7"/>
      <c r="Q144" s="7"/>
      <c r="R144" s="7"/>
      <c r="S144" s="7"/>
      <c r="T144" s="7"/>
      <c r="U144" s="7"/>
      <c r="V144" s="7"/>
      <c r="W144" s="7"/>
      <c r="X144" s="7"/>
      <c r="Y144" s="7"/>
      <c r="Z144" s="7"/>
      <c r="AA144" s="7"/>
      <c r="AB144" s="7"/>
      <c r="AC144" s="7"/>
    </row>
    <row r="145">
      <c r="A145" s="10"/>
      <c r="B145" s="7"/>
      <c r="C145" s="7"/>
      <c r="D145" s="7"/>
      <c r="E145" s="10"/>
      <c r="F145" s="10"/>
      <c r="G145" s="10"/>
      <c r="H145" s="10"/>
      <c r="I145" s="7"/>
      <c r="J145" s="7"/>
      <c r="K145" s="7"/>
      <c r="L145" s="7"/>
      <c r="M145" s="7"/>
      <c r="N145" s="7"/>
      <c r="O145" s="7"/>
      <c r="P145" s="7"/>
      <c r="Q145" s="7"/>
      <c r="R145" s="7"/>
      <c r="S145" s="7"/>
      <c r="T145" s="7"/>
      <c r="U145" s="7"/>
      <c r="V145" s="7"/>
      <c r="W145" s="7"/>
      <c r="X145" s="7"/>
      <c r="Y145" s="7"/>
      <c r="Z145" s="7"/>
      <c r="AA145" s="7"/>
      <c r="AB145" s="7"/>
      <c r="AC145" s="7"/>
    </row>
    <row r="146">
      <c r="A146" s="10"/>
      <c r="B146" s="7"/>
      <c r="C146" s="7"/>
      <c r="D146" s="7"/>
      <c r="E146" s="10"/>
      <c r="F146" s="10"/>
      <c r="G146" s="10"/>
      <c r="H146" s="10"/>
      <c r="I146" s="7"/>
      <c r="J146" s="7"/>
      <c r="K146" s="7"/>
      <c r="L146" s="7"/>
      <c r="M146" s="7"/>
      <c r="N146" s="7"/>
      <c r="O146" s="7"/>
      <c r="P146" s="7"/>
      <c r="Q146" s="7"/>
      <c r="R146" s="7"/>
      <c r="S146" s="7"/>
      <c r="T146" s="7"/>
      <c r="U146" s="7"/>
      <c r="V146" s="7"/>
      <c r="W146" s="7"/>
      <c r="X146" s="7"/>
      <c r="Y146" s="7"/>
      <c r="Z146" s="7"/>
      <c r="AA146" s="7"/>
      <c r="AB146" s="7"/>
      <c r="AC146" s="7"/>
    </row>
    <row r="147">
      <c r="A147" s="10"/>
      <c r="B147" s="7"/>
      <c r="C147" s="7"/>
      <c r="D147" s="7"/>
      <c r="E147" s="10"/>
      <c r="F147" s="10"/>
      <c r="G147" s="10"/>
      <c r="H147" s="10"/>
      <c r="I147" s="7"/>
      <c r="J147" s="7"/>
      <c r="K147" s="7"/>
      <c r="L147" s="7"/>
      <c r="M147" s="7"/>
      <c r="N147" s="7"/>
      <c r="O147" s="7"/>
      <c r="P147" s="7"/>
      <c r="Q147" s="7"/>
      <c r="R147" s="7"/>
      <c r="S147" s="7"/>
      <c r="T147" s="7"/>
      <c r="U147" s="7"/>
      <c r="V147" s="7"/>
      <c r="W147" s="7"/>
      <c r="X147" s="7"/>
      <c r="Y147" s="7"/>
      <c r="Z147" s="7"/>
      <c r="AA147" s="7"/>
      <c r="AB147" s="7"/>
      <c r="AC147" s="7"/>
    </row>
    <row r="148">
      <c r="A148" s="10"/>
      <c r="B148" s="7"/>
      <c r="C148" s="7"/>
      <c r="D148" s="7"/>
      <c r="E148" s="10"/>
      <c r="F148" s="10"/>
      <c r="G148" s="10"/>
      <c r="H148" s="10"/>
      <c r="I148" s="7"/>
      <c r="J148" s="7"/>
      <c r="K148" s="7"/>
      <c r="L148" s="7"/>
      <c r="M148" s="7"/>
      <c r="N148" s="7"/>
      <c r="O148" s="7"/>
      <c r="P148" s="7"/>
      <c r="Q148" s="7"/>
      <c r="R148" s="7"/>
      <c r="S148" s="7"/>
      <c r="T148" s="7"/>
      <c r="U148" s="7"/>
      <c r="V148" s="7"/>
      <c r="W148" s="7"/>
      <c r="X148" s="7"/>
      <c r="Y148" s="7"/>
      <c r="Z148" s="7"/>
      <c r="AA148" s="7"/>
      <c r="AB148" s="7"/>
      <c r="AC148" s="7"/>
    </row>
    <row r="149">
      <c r="A149" s="10"/>
      <c r="B149" s="7"/>
      <c r="C149" s="7"/>
      <c r="D149" s="7"/>
      <c r="E149" s="10"/>
      <c r="F149" s="10"/>
      <c r="G149" s="10"/>
      <c r="H149" s="10"/>
      <c r="I149" s="7"/>
      <c r="J149" s="7"/>
      <c r="K149" s="7"/>
      <c r="L149" s="7"/>
      <c r="M149" s="7"/>
      <c r="N149" s="7"/>
      <c r="O149" s="7"/>
      <c r="P149" s="7"/>
      <c r="Q149" s="7"/>
      <c r="R149" s="7"/>
      <c r="S149" s="7"/>
      <c r="T149" s="7"/>
      <c r="U149" s="7"/>
      <c r="V149" s="7"/>
      <c r="W149" s="7"/>
      <c r="X149" s="7"/>
      <c r="Y149" s="7"/>
      <c r="Z149" s="7"/>
      <c r="AA149" s="7"/>
      <c r="AB149" s="7"/>
      <c r="AC149" s="7"/>
    </row>
    <row r="150">
      <c r="A150" s="10"/>
      <c r="B150" s="7"/>
      <c r="C150" s="7"/>
      <c r="D150" s="7"/>
      <c r="E150" s="10"/>
      <c r="F150" s="10"/>
      <c r="G150" s="10"/>
      <c r="H150" s="10"/>
      <c r="I150" s="7"/>
      <c r="J150" s="7"/>
      <c r="K150" s="7"/>
      <c r="L150" s="7"/>
      <c r="M150" s="7"/>
      <c r="N150" s="7"/>
      <c r="O150" s="7"/>
      <c r="P150" s="7"/>
      <c r="Q150" s="7"/>
      <c r="R150" s="7"/>
      <c r="S150" s="7"/>
      <c r="T150" s="7"/>
      <c r="U150" s="7"/>
      <c r="V150" s="7"/>
      <c r="W150" s="7"/>
      <c r="X150" s="7"/>
      <c r="Y150" s="7"/>
      <c r="Z150" s="7"/>
      <c r="AA150" s="7"/>
      <c r="AB150" s="7"/>
      <c r="AC150" s="7"/>
    </row>
    <row r="151">
      <c r="A151" s="10"/>
      <c r="B151" s="7"/>
      <c r="C151" s="7"/>
      <c r="D151" s="7"/>
      <c r="E151" s="10"/>
      <c r="F151" s="10"/>
      <c r="G151" s="10"/>
      <c r="H151" s="10"/>
      <c r="I151" s="7"/>
      <c r="J151" s="7"/>
      <c r="K151" s="7"/>
      <c r="L151" s="7"/>
      <c r="M151" s="7"/>
      <c r="N151" s="7"/>
      <c r="O151" s="7"/>
      <c r="P151" s="7"/>
      <c r="Q151" s="7"/>
      <c r="R151" s="7"/>
      <c r="S151" s="7"/>
      <c r="T151" s="7"/>
      <c r="U151" s="7"/>
      <c r="V151" s="7"/>
      <c r="W151" s="7"/>
      <c r="X151" s="7"/>
      <c r="Y151" s="7"/>
      <c r="Z151" s="7"/>
      <c r="AA151" s="7"/>
      <c r="AB151" s="7"/>
      <c r="AC151" s="7"/>
    </row>
    <row r="152">
      <c r="A152" s="10"/>
      <c r="B152" s="7"/>
      <c r="C152" s="7"/>
      <c r="D152" s="7"/>
      <c r="E152" s="10"/>
      <c r="F152" s="10"/>
      <c r="G152" s="10"/>
      <c r="H152" s="10"/>
      <c r="I152" s="7"/>
      <c r="J152" s="7"/>
      <c r="K152" s="7"/>
      <c r="L152" s="7"/>
      <c r="M152" s="7"/>
      <c r="N152" s="7"/>
      <c r="O152" s="7"/>
      <c r="P152" s="7"/>
      <c r="Q152" s="7"/>
      <c r="R152" s="7"/>
      <c r="S152" s="7"/>
      <c r="T152" s="7"/>
      <c r="U152" s="7"/>
      <c r="V152" s="7"/>
      <c r="W152" s="7"/>
      <c r="X152" s="7"/>
      <c r="Y152" s="7"/>
      <c r="Z152" s="7"/>
      <c r="AA152" s="7"/>
      <c r="AB152" s="7"/>
      <c r="AC152" s="7"/>
    </row>
    <row r="153">
      <c r="A153" s="10"/>
      <c r="B153" s="7"/>
      <c r="C153" s="7"/>
      <c r="D153" s="7"/>
      <c r="E153" s="10"/>
      <c r="F153" s="10"/>
      <c r="G153" s="10"/>
      <c r="H153" s="10"/>
      <c r="I153" s="7"/>
      <c r="J153" s="7"/>
      <c r="K153" s="7"/>
      <c r="L153" s="7"/>
      <c r="M153" s="7"/>
      <c r="N153" s="7"/>
      <c r="O153" s="7"/>
      <c r="P153" s="7"/>
      <c r="Q153" s="7"/>
      <c r="R153" s="7"/>
      <c r="S153" s="7"/>
      <c r="T153" s="7"/>
      <c r="U153" s="7"/>
      <c r="V153" s="7"/>
      <c r="W153" s="7"/>
      <c r="X153" s="7"/>
      <c r="Y153" s="7"/>
      <c r="Z153" s="7"/>
      <c r="AA153" s="7"/>
      <c r="AB153" s="7"/>
      <c r="AC153" s="7"/>
    </row>
    <row r="154">
      <c r="A154" s="10"/>
      <c r="B154" s="7"/>
      <c r="C154" s="7"/>
      <c r="D154" s="7"/>
      <c r="E154" s="10"/>
      <c r="F154" s="10"/>
      <c r="G154" s="10"/>
      <c r="H154" s="10"/>
      <c r="I154" s="7"/>
      <c r="J154" s="7"/>
      <c r="K154" s="7"/>
      <c r="L154" s="7"/>
      <c r="M154" s="7"/>
      <c r="N154" s="7"/>
      <c r="O154" s="7"/>
      <c r="P154" s="7"/>
      <c r="Q154" s="7"/>
      <c r="R154" s="7"/>
      <c r="S154" s="7"/>
      <c r="T154" s="7"/>
      <c r="U154" s="7"/>
      <c r="V154" s="7"/>
      <c r="W154" s="7"/>
      <c r="X154" s="7"/>
      <c r="Y154" s="7"/>
      <c r="Z154" s="7"/>
      <c r="AA154" s="7"/>
      <c r="AB154" s="7"/>
      <c r="AC154" s="7"/>
    </row>
    <row r="155">
      <c r="A155" s="10"/>
      <c r="B155" s="7"/>
      <c r="C155" s="7"/>
      <c r="D155" s="7"/>
      <c r="E155" s="10"/>
      <c r="F155" s="10"/>
      <c r="G155" s="10"/>
      <c r="H155" s="10"/>
      <c r="I155" s="7"/>
      <c r="J155" s="7"/>
      <c r="K155" s="7"/>
      <c r="L155" s="7"/>
      <c r="M155" s="7"/>
      <c r="N155" s="7"/>
      <c r="O155" s="7"/>
      <c r="P155" s="7"/>
      <c r="Q155" s="7"/>
      <c r="R155" s="7"/>
      <c r="S155" s="7"/>
      <c r="T155" s="7"/>
      <c r="U155" s="7"/>
      <c r="V155" s="7"/>
      <c r="W155" s="7"/>
      <c r="X155" s="7"/>
      <c r="Y155" s="7"/>
      <c r="Z155" s="7"/>
      <c r="AA155" s="7"/>
      <c r="AB155" s="7"/>
      <c r="AC155" s="7"/>
    </row>
    <row r="156">
      <c r="A156" s="10"/>
      <c r="B156" s="7"/>
      <c r="C156" s="7"/>
      <c r="D156" s="7"/>
      <c r="E156" s="10"/>
      <c r="F156" s="10"/>
      <c r="G156" s="10"/>
      <c r="H156" s="10"/>
      <c r="I156" s="7"/>
      <c r="J156" s="7"/>
      <c r="K156" s="7"/>
      <c r="L156" s="7"/>
      <c r="M156" s="7"/>
      <c r="N156" s="7"/>
      <c r="O156" s="7"/>
      <c r="P156" s="7"/>
      <c r="Q156" s="7"/>
      <c r="R156" s="7"/>
      <c r="S156" s="7"/>
      <c r="T156" s="7"/>
      <c r="U156" s="7"/>
      <c r="V156" s="7"/>
      <c r="W156" s="7"/>
      <c r="X156" s="7"/>
      <c r="Y156" s="7"/>
      <c r="Z156" s="7"/>
      <c r="AA156" s="7"/>
      <c r="AB156" s="7"/>
      <c r="AC156" s="7"/>
    </row>
    <row r="157">
      <c r="A157" s="10"/>
      <c r="B157" s="7"/>
      <c r="C157" s="7"/>
      <c r="D157" s="7"/>
      <c r="E157" s="10"/>
      <c r="F157" s="10"/>
      <c r="G157" s="10"/>
      <c r="H157" s="10"/>
      <c r="I157" s="7"/>
      <c r="J157" s="7"/>
      <c r="K157" s="7"/>
      <c r="L157" s="7"/>
      <c r="M157" s="7"/>
      <c r="N157" s="7"/>
      <c r="O157" s="7"/>
      <c r="P157" s="7"/>
      <c r="Q157" s="7"/>
      <c r="R157" s="7"/>
      <c r="S157" s="7"/>
      <c r="T157" s="7"/>
      <c r="U157" s="7"/>
      <c r="V157" s="7"/>
      <c r="W157" s="7"/>
      <c r="X157" s="7"/>
      <c r="Y157" s="7"/>
      <c r="Z157" s="7"/>
      <c r="AA157" s="7"/>
      <c r="AB157" s="7"/>
      <c r="AC157" s="7"/>
    </row>
    <row r="158">
      <c r="A158" s="10"/>
      <c r="B158" s="7"/>
      <c r="C158" s="7"/>
      <c r="D158" s="7"/>
      <c r="E158" s="10"/>
      <c r="F158" s="10"/>
      <c r="G158" s="10"/>
      <c r="H158" s="10"/>
      <c r="I158" s="7"/>
      <c r="J158" s="7"/>
      <c r="K158" s="7"/>
      <c r="L158" s="7"/>
      <c r="M158" s="7"/>
      <c r="N158" s="7"/>
      <c r="O158" s="7"/>
      <c r="P158" s="7"/>
      <c r="Q158" s="7"/>
      <c r="R158" s="7"/>
      <c r="S158" s="7"/>
      <c r="T158" s="7"/>
      <c r="U158" s="7"/>
      <c r="V158" s="7"/>
      <c r="W158" s="7"/>
      <c r="X158" s="7"/>
      <c r="Y158" s="7"/>
      <c r="Z158" s="7"/>
      <c r="AA158" s="7"/>
      <c r="AB158" s="7"/>
      <c r="AC158" s="7"/>
    </row>
    <row r="159">
      <c r="A159" s="10"/>
      <c r="B159" s="7"/>
      <c r="C159" s="7"/>
      <c r="D159" s="7"/>
      <c r="E159" s="10"/>
      <c r="F159" s="10"/>
      <c r="G159" s="10"/>
      <c r="H159" s="10"/>
      <c r="I159" s="7"/>
      <c r="J159" s="7"/>
      <c r="K159" s="7"/>
      <c r="L159" s="7"/>
      <c r="M159" s="7"/>
      <c r="N159" s="7"/>
      <c r="O159" s="7"/>
      <c r="P159" s="7"/>
      <c r="Q159" s="7"/>
      <c r="R159" s="7"/>
      <c r="S159" s="7"/>
      <c r="T159" s="7"/>
      <c r="U159" s="7"/>
      <c r="V159" s="7"/>
      <c r="W159" s="7"/>
      <c r="X159" s="7"/>
      <c r="Y159" s="7"/>
      <c r="Z159" s="7"/>
      <c r="AA159" s="7"/>
      <c r="AB159" s="7"/>
      <c r="AC159" s="7"/>
    </row>
    <row r="160">
      <c r="A160" s="10"/>
      <c r="B160" s="7"/>
      <c r="C160" s="7"/>
      <c r="D160" s="7"/>
      <c r="E160" s="10"/>
      <c r="F160" s="10"/>
      <c r="G160" s="10"/>
      <c r="H160" s="10"/>
      <c r="I160" s="7"/>
      <c r="J160" s="7"/>
      <c r="K160" s="7"/>
      <c r="L160" s="7"/>
      <c r="M160" s="7"/>
      <c r="N160" s="7"/>
      <c r="O160" s="7"/>
      <c r="P160" s="7"/>
      <c r="Q160" s="7"/>
      <c r="R160" s="7"/>
      <c r="S160" s="7"/>
      <c r="T160" s="7"/>
      <c r="U160" s="7"/>
      <c r="V160" s="7"/>
      <c r="W160" s="7"/>
      <c r="X160" s="7"/>
      <c r="Y160" s="7"/>
      <c r="Z160" s="7"/>
      <c r="AA160" s="7"/>
      <c r="AB160" s="7"/>
      <c r="AC160" s="7"/>
    </row>
    <row r="161">
      <c r="A161" s="10"/>
      <c r="B161" s="7"/>
      <c r="C161" s="7"/>
      <c r="D161" s="7"/>
      <c r="E161" s="10"/>
      <c r="F161" s="10"/>
      <c r="G161" s="10"/>
      <c r="H161" s="10"/>
      <c r="I161" s="7"/>
      <c r="J161" s="7"/>
      <c r="K161" s="7"/>
      <c r="L161" s="7"/>
      <c r="M161" s="7"/>
      <c r="N161" s="7"/>
      <c r="O161" s="7"/>
      <c r="P161" s="7"/>
      <c r="Q161" s="7"/>
      <c r="R161" s="7"/>
      <c r="S161" s="7"/>
      <c r="T161" s="7"/>
      <c r="U161" s="7"/>
      <c r="V161" s="7"/>
      <c r="W161" s="7"/>
      <c r="X161" s="7"/>
      <c r="Y161" s="7"/>
      <c r="Z161" s="7"/>
      <c r="AA161" s="7"/>
      <c r="AB161" s="7"/>
      <c r="AC161" s="7"/>
    </row>
    <row r="162">
      <c r="A162" s="10"/>
      <c r="B162" s="7"/>
      <c r="C162" s="7"/>
      <c r="D162" s="7"/>
      <c r="E162" s="10"/>
      <c r="F162" s="10"/>
      <c r="G162" s="10"/>
      <c r="H162" s="10"/>
      <c r="I162" s="7"/>
      <c r="J162" s="7"/>
      <c r="K162" s="7"/>
      <c r="L162" s="7"/>
      <c r="M162" s="7"/>
      <c r="N162" s="7"/>
      <c r="O162" s="7"/>
      <c r="P162" s="7"/>
      <c r="Q162" s="7"/>
      <c r="R162" s="7"/>
      <c r="S162" s="7"/>
      <c r="T162" s="7"/>
      <c r="U162" s="7"/>
      <c r="V162" s="7"/>
      <c r="W162" s="7"/>
      <c r="X162" s="7"/>
      <c r="Y162" s="7"/>
      <c r="Z162" s="7"/>
      <c r="AA162" s="7"/>
      <c r="AB162" s="7"/>
      <c r="AC162" s="7"/>
    </row>
    <row r="163">
      <c r="A163" s="10"/>
      <c r="B163" s="7"/>
      <c r="C163" s="7"/>
      <c r="D163" s="7"/>
      <c r="E163" s="10"/>
      <c r="F163" s="10"/>
      <c r="G163" s="10"/>
      <c r="H163" s="10"/>
      <c r="I163" s="7"/>
      <c r="J163" s="7"/>
      <c r="K163" s="7"/>
      <c r="L163" s="7"/>
      <c r="M163" s="7"/>
      <c r="N163" s="7"/>
      <c r="O163" s="7"/>
      <c r="P163" s="7"/>
      <c r="Q163" s="7"/>
      <c r="R163" s="7"/>
      <c r="S163" s="7"/>
      <c r="T163" s="7"/>
      <c r="U163" s="7"/>
      <c r="V163" s="7"/>
      <c r="W163" s="7"/>
      <c r="X163" s="7"/>
      <c r="Y163" s="7"/>
      <c r="Z163" s="7"/>
      <c r="AA163" s="7"/>
      <c r="AB163" s="7"/>
      <c r="AC163" s="7"/>
    </row>
    <row r="164">
      <c r="A164" s="10"/>
      <c r="B164" s="7"/>
      <c r="C164" s="7"/>
      <c r="D164" s="7"/>
      <c r="E164" s="10"/>
      <c r="F164" s="10"/>
      <c r="G164" s="10"/>
      <c r="H164" s="10"/>
      <c r="I164" s="7"/>
      <c r="J164" s="7"/>
      <c r="K164" s="7"/>
      <c r="L164" s="7"/>
      <c r="M164" s="7"/>
      <c r="N164" s="7"/>
      <c r="O164" s="7"/>
      <c r="P164" s="7"/>
      <c r="Q164" s="7"/>
      <c r="R164" s="7"/>
      <c r="S164" s="7"/>
      <c r="T164" s="7"/>
      <c r="U164" s="7"/>
      <c r="V164" s="7"/>
      <c r="W164" s="7"/>
      <c r="X164" s="7"/>
      <c r="Y164" s="7"/>
      <c r="Z164" s="7"/>
      <c r="AA164" s="7"/>
      <c r="AB164" s="7"/>
      <c r="AC164" s="7"/>
    </row>
    <row r="165">
      <c r="A165" s="10"/>
      <c r="B165" s="7"/>
      <c r="C165" s="7"/>
      <c r="D165" s="7"/>
      <c r="E165" s="10"/>
      <c r="F165" s="10"/>
      <c r="G165" s="10"/>
      <c r="H165" s="10"/>
      <c r="I165" s="7"/>
      <c r="J165" s="7"/>
      <c r="K165" s="7"/>
      <c r="L165" s="7"/>
      <c r="M165" s="7"/>
      <c r="N165" s="7"/>
      <c r="O165" s="7"/>
      <c r="P165" s="7"/>
      <c r="Q165" s="7"/>
      <c r="R165" s="7"/>
      <c r="S165" s="7"/>
      <c r="T165" s="7"/>
      <c r="U165" s="7"/>
      <c r="V165" s="7"/>
      <c r="W165" s="7"/>
      <c r="X165" s="7"/>
      <c r="Y165" s="7"/>
      <c r="Z165" s="7"/>
      <c r="AA165" s="7"/>
      <c r="AB165" s="7"/>
      <c r="AC165" s="7"/>
    </row>
    <row r="166">
      <c r="A166" s="10"/>
      <c r="B166" s="7"/>
      <c r="C166" s="7"/>
      <c r="D166" s="7"/>
      <c r="E166" s="10"/>
      <c r="F166" s="10"/>
      <c r="G166" s="10"/>
      <c r="H166" s="10"/>
      <c r="I166" s="7"/>
      <c r="J166" s="7"/>
      <c r="K166" s="7"/>
      <c r="L166" s="7"/>
      <c r="M166" s="7"/>
      <c r="N166" s="7"/>
      <c r="O166" s="7"/>
      <c r="P166" s="7"/>
      <c r="Q166" s="7"/>
      <c r="R166" s="7"/>
      <c r="S166" s="7"/>
      <c r="T166" s="7"/>
      <c r="U166" s="7"/>
      <c r="V166" s="7"/>
      <c r="W166" s="7"/>
      <c r="X166" s="7"/>
      <c r="Y166" s="7"/>
      <c r="Z166" s="7"/>
      <c r="AA166" s="7"/>
      <c r="AB166" s="7"/>
      <c r="AC166" s="7"/>
    </row>
    <row r="167">
      <c r="A167" s="10"/>
      <c r="B167" s="7"/>
      <c r="C167" s="7"/>
      <c r="D167" s="7"/>
      <c r="E167" s="10"/>
      <c r="F167" s="10"/>
      <c r="G167" s="10"/>
      <c r="H167" s="10"/>
      <c r="I167" s="7"/>
      <c r="J167" s="7"/>
      <c r="K167" s="7"/>
      <c r="L167" s="7"/>
      <c r="M167" s="7"/>
      <c r="N167" s="7"/>
      <c r="O167" s="7"/>
      <c r="P167" s="7"/>
      <c r="Q167" s="7"/>
      <c r="R167" s="7"/>
      <c r="S167" s="7"/>
      <c r="T167" s="7"/>
      <c r="U167" s="7"/>
      <c r="V167" s="7"/>
      <c r="W167" s="7"/>
      <c r="X167" s="7"/>
      <c r="Y167" s="7"/>
      <c r="Z167" s="7"/>
      <c r="AA167" s="7"/>
      <c r="AB167" s="7"/>
      <c r="AC167" s="7"/>
    </row>
    <row r="168">
      <c r="A168" s="10"/>
      <c r="B168" s="7"/>
      <c r="C168" s="7"/>
      <c r="D168" s="7"/>
      <c r="E168" s="10"/>
      <c r="F168" s="10"/>
      <c r="G168" s="10"/>
      <c r="H168" s="10"/>
      <c r="I168" s="7"/>
      <c r="J168" s="7"/>
      <c r="K168" s="7"/>
      <c r="L168" s="7"/>
      <c r="M168" s="7"/>
      <c r="N168" s="7"/>
      <c r="O168" s="7"/>
      <c r="P168" s="7"/>
      <c r="Q168" s="7"/>
      <c r="R168" s="7"/>
      <c r="S168" s="7"/>
      <c r="T168" s="7"/>
      <c r="U168" s="7"/>
      <c r="V168" s="7"/>
      <c r="W168" s="7"/>
      <c r="X168" s="7"/>
      <c r="Y168" s="7"/>
      <c r="Z168" s="7"/>
      <c r="AA168" s="7"/>
      <c r="AB168" s="7"/>
      <c r="AC168" s="7"/>
    </row>
    <row r="169">
      <c r="A169" s="10"/>
      <c r="B169" s="7"/>
      <c r="C169" s="7"/>
      <c r="D169" s="7"/>
      <c r="E169" s="10"/>
      <c r="F169" s="10"/>
      <c r="G169" s="10"/>
      <c r="H169" s="10"/>
      <c r="I169" s="7"/>
      <c r="J169" s="7"/>
      <c r="K169" s="7"/>
      <c r="L169" s="7"/>
      <c r="M169" s="7"/>
      <c r="N169" s="7"/>
      <c r="O169" s="7"/>
      <c r="P169" s="7"/>
      <c r="Q169" s="7"/>
      <c r="R169" s="7"/>
      <c r="S169" s="7"/>
      <c r="T169" s="7"/>
      <c r="U169" s="7"/>
      <c r="V169" s="7"/>
      <c r="W169" s="7"/>
      <c r="X169" s="7"/>
      <c r="Y169" s="7"/>
      <c r="Z169" s="7"/>
      <c r="AA169" s="7"/>
      <c r="AB169" s="7"/>
      <c r="AC169" s="7"/>
    </row>
    <row r="170">
      <c r="A170" s="10"/>
      <c r="B170" s="7"/>
      <c r="C170" s="7"/>
      <c r="D170" s="7"/>
      <c r="E170" s="10"/>
      <c r="F170" s="10"/>
      <c r="G170" s="10"/>
      <c r="H170" s="10"/>
      <c r="I170" s="7"/>
      <c r="J170" s="7"/>
      <c r="K170" s="7"/>
      <c r="L170" s="7"/>
      <c r="M170" s="7"/>
      <c r="N170" s="7"/>
      <c r="O170" s="7"/>
      <c r="P170" s="7"/>
      <c r="Q170" s="7"/>
      <c r="R170" s="7"/>
      <c r="S170" s="7"/>
      <c r="T170" s="7"/>
      <c r="U170" s="7"/>
      <c r="V170" s="7"/>
      <c r="W170" s="7"/>
      <c r="X170" s="7"/>
      <c r="Y170" s="7"/>
      <c r="Z170" s="7"/>
      <c r="AA170" s="7"/>
      <c r="AB170" s="7"/>
      <c r="AC170" s="7"/>
    </row>
    <row r="171">
      <c r="A171" s="10"/>
      <c r="B171" s="7"/>
      <c r="C171" s="7"/>
      <c r="D171" s="7"/>
      <c r="E171" s="10"/>
      <c r="F171" s="10"/>
      <c r="G171" s="10"/>
      <c r="H171" s="10"/>
      <c r="I171" s="7"/>
      <c r="J171" s="7"/>
      <c r="K171" s="7"/>
      <c r="L171" s="7"/>
      <c r="M171" s="7"/>
      <c r="N171" s="7"/>
      <c r="O171" s="7"/>
      <c r="P171" s="7"/>
      <c r="Q171" s="7"/>
      <c r="R171" s="7"/>
      <c r="S171" s="7"/>
      <c r="T171" s="7"/>
      <c r="U171" s="7"/>
      <c r="V171" s="7"/>
      <c r="W171" s="7"/>
      <c r="X171" s="7"/>
      <c r="Y171" s="7"/>
      <c r="Z171" s="7"/>
      <c r="AA171" s="7"/>
      <c r="AB171" s="7"/>
      <c r="AC171" s="7"/>
    </row>
    <row r="172">
      <c r="A172" s="10"/>
      <c r="B172" s="7"/>
      <c r="C172" s="7"/>
      <c r="D172" s="7"/>
      <c r="E172" s="10"/>
      <c r="F172" s="10"/>
      <c r="G172" s="10"/>
      <c r="H172" s="10"/>
      <c r="I172" s="7"/>
      <c r="J172" s="7"/>
      <c r="K172" s="7"/>
      <c r="L172" s="7"/>
      <c r="M172" s="7"/>
      <c r="N172" s="7"/>
      <c r="O172" s="7"/>
      <c r="P172" s="7"/>
      <c r="Q172" s="7"/>
      <c r="R172" s="7"/>
      <c r="S172" s="7"/>
      <c r="T172" s="7"/>
      <c r="U172" s="7"/>
      <c r="V172" s="7"/>
      <c r="W172" s="7"/>
      <c r="X172" s="7"/>
      <c r="Y172" s="7"/>
      <c r="Z172" s="7"/>
      <c r="AA172" s="7"/>
      <c r="AB172" s="7"/>
      <c r="AC172" s="7"/>
    </row>
    <row r="173">
      <c r="A173" s="10"/>
      <c r="B173" s="7"/>
      <c r="C173" s="7"/>
      <c r="D173" s="7"/>
      <c r="E173" s="10"/>
      <c r="F173" s="10"/>
      <c r="G173" s="10"/>
      <c r="H173" s="10"/>
      <c r="I173" s="7"/>
      <c r="J173" s="7"/>
      <c r="K173" s="7"/>
      <c r="L173" s="7"/>
      <c r="M173" s="7"/>
      <c r="N173" s="7"/>
      <c r="O173" s="7"/>
      <c r="P173" s="7"/>
      <c r="Q173" s="7"/>
      <c r="R173" s="7"/>
      <c r="S173" s="7"/>
      <c r="T173" s="7"/>
      <c r="U173" s="7"/>
      <c r="V173" s="7"/>
      <c r="W173" s="7"/>
      <c r="X173" s="7"/>
      <c r="Y173" s="7"/>
      <c r="Z173" s="7"/>
      <c r="AA173" s="7"/>
      <c r="AB173" s="7"/>
      <c r="AC173" s="7"/>
    </row>
    <row r="174">
      <c r="A174" s="10"/>
      <c r="B174" s="7"/>
      <c r="C174" s="7"/>
      <c r="D174" s="7"/>
      <c r="E174" s="10"/>
      <c r="F174" s="10"/>
      <c r="G174" s="10"/>
      <c r="H174" s="10"/>
      <c r="I174" s="7"/>
      <c r="J174" s="7"/>
      <c r="K174" s="7"/>
      <c r="L174" s="7"/>
      <c r="M174" s="7"/>
      <c r="N174" s="7"/>
      <c r="O174" s="7"/>
      <c r="P174" s="7"/>
      <c r="Q174" s="7"/>
      <c r="R174" s="7"/>
      <c r="S174" s="7"/>
      <c r="T174" s="7"/>
      <c r="U174" s="7"/>
      <c r="V174" s="7"/>
      <c r="W174" s="7"/>
      <c r="X174" s="7"/>
      <c r="Y174" s="7"/>
      <c r="Z174" s="7"/>
      <c r="AA174" s="7"/>
      <c r="AB174" s="7"/>
      <c r="AC174" s="7"/>
    </row>
    <row r="175">
      <c r="A175" s="10"/>
      <c r="B175" s="7"/>
      <c r="C175" s="7"/>
      <c r="D175" s="7"/>
      <c r="E175" s="10"/>
      <c r="F175" s="10"/>
      <c r="G175" s="10"/>
      <c r="H175" s="10"/>
      <c r="I175" s="7"/>
      <c r="J175" s="7"/>
      <c r="K175" s="7"/>
      <c r="L175" s="7"/>
      <c r="M175" s="7"/>
      <c r="N175" s="7"/>
      <c r="O175" s="7"/>
      <c r="P175" s="7"/>
      <c r="Q175" s="7"/>
      <c r="R175" s="7"/>
      <c r="S175" s="7"/>
      <c r="T175" s="7"/>
      <c r="U175" s="7"/>
      <c r="V175" s="7"/>
      <c r="W175" s="7"/>
      <c r="X175" s="7"/>
      <c r="Y175" s="7"/>
      <c r="Z175" s="7"/>
      <c r="AA175" s="7"/>
      <c r="AB175" s="7"/>
      <c r="AC175" s="7"/>
    </row>
    <row r="176">
      <c r="A176" s="10"/>
      <c r="B176" s="7"/>
      <c r="C176" s="7"/>
      <c r="D176" s="7"/>
      <c r="E176" s="10"/>
      <c r="F176" s="10"/>
      <c r="G176" s="10"/>
      <c r="H176" s="10"/>
      <c r="I176" s="7"/>
      <c r="J176" s="7"/>
      <c r="K176" s="7"/>
      <c r="L176" s="7"/>
      <c r="M176" s="7"/>
      <c r="N176" s="7"/>
      <c r="O176" s="7"/>
      <c r="P176" s="7"/>
      <c r="Q176" s="7"/>
      <c r="R176" s="7"/>
      <c r="S176" s="7"/>
      <c r="T176" s="7"/>
      <c r="U176" s="7"/>
      <c r="V176" s="7"/>
      <c r="W176" s="7"/>
      <c r="X176" s="7"/>
      <c r="Y176" s="7"/>
      <c r="Z176" s="7"/>
      <c r="AA176" s="7"/>
      <c r="AB176" s="7"/>
      <c r="AC176" s="7"/>
    </row>
    <row r="177">
      <c r="A177" s="10"/>
      <c r="B177" s="7"/>
      <c r="C177" s="7"/>
      <c r="D177" s="7"/>
      <c r="E177" s="10"/>
      <c r="F177" s="10"/>
      <c r="G177" s="10"/>
      <c r="H177" s="10"/>
      <c r="I177" s="7"/>
      <c r="J177" s="7"/>
      <c r="K177" s="7"/>
      <c r="L177" s="7"/>
      <c r="M177" s="7"/>
      <c r="N177" s="7"/>
      <c r="O177" s="7"/>
      <c r="P177" s="7"/>
      <c r="Q177" s="7"/>
      <c r="R177" s="7"/>
      <c r="S177" s="7"/>
      <c r="T177" s="7"/>
      <c r="U177" s="7"/>
      <c r="V177" s="7"/>
      <c r="W177" s="7"/>
      <c r="X177" s="7"/>
      <c r="Y177" s="7"/>
      <c r="Z177" s="7"/>
      <c r="AA177" s="7"/>
      <c r="AB177" s="7"/>
      <c r="AC177" s="7"/>
    </row>
    <row r="178">
      <c r="A178" s="10"/>
      <c r="B178" s="7"/>
      <c r="C178" s="7"/>
      <c r="D178" s="7"/>
      <c r="E178" s="10"/>
      <c r="F178" s="10"/>
      <c r="G178" s="10"/>
      <c r="H178" s="10"/>
      <c r="I178" s="7"/>
      <c r="J178" s="7"/>
      <c r="K178" s="7"/>
      <c r="L178" s="7"/>
      <c r="M178" s="7"/>
      <c r="N178" s="7"/>
      <c r="O178" s="7"/>
      <c r="P178" s="7"/>
      <c r="Q178" s="7"/>
      <c r="R178" s="7"/>
      <c r="S178" s="7"/>
      <c r="T178" s="7"/>
      <c r="U178" s="7"/>
      <c r="V178" s="7"/>
      <c r="W178" s="7"/>
      <c r="X178" s="7"/>
      <c r="Y178" s="7"/>
      <c r="Z178" s="7"/>
      <c r="AA178" s="7"/>
      <c r="AB178" s="7"/>
      <c r="AC178" s="7"/>
    </row>
    <row r="179">
      <c r="A179" s="10"/>
      <c r="B179" s="7"/>
      <c r="C179" s="7"/>
      <c r="D179" s="7"/>
      <c r="E179" s="10"/>
      <c r="F179" s="10"/>
      <c r="G179" s="10"/>
      <c r="H179" s="10"/>
      <c r="I179" s="7"/>
      <c r="J179" s="7"/>
      <c r="K179" s="7"/>
      <c r="L179" s="7"/>
      <c r="M179" s="7"/>
      <c r="N179" s="7"/>
      <c r="O179" s="7"/>
      <c r="P179" s="7"/>
      <c r="Q179" s="7"/>
      <c r="R179" s="7"/>
      <c r="S179" s="7"/>
      <c r="T179" s="7"/>
      <c r="U179" s="7"/>
      <c r="V179" s="7"/>
      <c r="W179" s="7"/>
      <c r="X179" s="7"/>
      <c r="Y179" s="7"/>
      <c r="Z179" s="7"/>
      <c r="AA179" s="7"/>
      <c r="AB179" s="7"/>
      <c r="AC179" s="7"/>
    </row>
    <row r="180">
      <c r="A180" s="10"/>
      <c r="B180" s="7"/>
      <c r="C180" s="7"/>
      <c r="D180" s="7"/>
      <c r="E180" s="10"/>
      <c r="F180" s="10"/>
      <c r="G180" s="10"/>
      <c r="H180" s="10"/>
      <c r="I180" s="7"/>
      <c r="J180" s="7"/>
      <c r="K180" s="7"/>
      <c r="L180" s="7"/>
      <c r="M180" s="7"/>
      <c r="N180" s="7"/>
      <c r="O180" s="7"/>
      <c r="P180" s="7"/>
      <c r="Q180" s="7"/>
      <c r="R180" s="7"/>
      <c r="S180" s="7"/>
      <c r="T180" s="7"/>
      <c r="U180" s="7"/>
      <c r="V180" s="7"/>
      <c r="W180" s="7"/>
      <c r="X180" s="7"/>
      <c r="Y180" s="7"/>
      <c r="Z180" s="7"/>
      <c r="AA180" s="7"/>
      <c r="AB180" s="7"/>
      <c r="AC180" s="7"/>
    </row>
    <row r="181">
      <c r="A181" s="10"/>
      <c r="B181" s="7"/>
      <c r="C181" s="7"/>
      <c r="D181" s="7"/>
      <c r="E181" s="10"/>
      <c r="F181" s="10"/>
      <c r="G181" s="10"/>
      <c r="H181" s="10"/>
      <c r="I181" s="7"/>
      <c r="J181" s="7"/>
      <c r="K181" s="7"/>
      <c r="L181" s="7"/>
      <c r="M181" s="7"/>
      <c r="N181" s="7"/>
      <c r="O181" s="7"/>
      <c r="P181" s="7"/>
      <c r="Q181" s="7"/>
      <c r="R181" s="7"/>
      <c r="S181" s="7"/>
      <c r="T181" s="7"/>
      <c r="U181" s="7"/>
      <c r="V181" s="7"/>
      <c r="W181" s="7"/>
      <c r="X181" s="7"/>
      <c r="Y181" s="7"/>
      <c r="Z181" s="7"/>
      <c r="AA181" s="7"/>
      <c r="AB181" s="7"/>
      <c r="AC181" s="7"/>
    </row>
    <row r="182">
      <c r="A182" s="10"/>
      <c r="B182" s="7"/>
      <c r="C182" s="7"/>
      <c r="D182" s="7"/>
      <c r="E182" s="10"/>
      <c r="F182" s="10"/>
      <c r="G182" s="10"/>
      <c r="H182" s="10"/>
      <c r="I182" s="7"/>
      <c r="J182" s="7"/>
      <c r="K182" s="7"/>
      <c r="L182" s="7"/>
      <c r="M182" s="7"/>
      <c r="N182" s="7"/>
      <c r="O182" s="7"/>
      <c r="P182" s="7"/>
      <c r="Q182" s="7"/>
      <c r="R182" s="7"/>
      <c r="S182" s="7"/>
      <c r="T182" s="7"/>
      <c r="U182" s="7"/>
      <c r="V182" s="7"/>
      <c r="W182" s="7"/>
      <c r="X182" s="7"/>
      <c r="Y182" s="7"/>
      <c r="Z182" s="7"/>
      <c r="AA182" s="7"/>
      <c r="AB182" s="7"/>
      <c r="AC182" s="7"/>
    </row>
    <row r="183">
      <c r="A183" s="10"/>
      <c r="B183" s="7"/>
      <c r="C183" s="7"/>
      <c r="D183" s="7"/>
      <c r="E183" s="10"/>
      <c r="F183" s="10"/>
      <c r="G183" s="10"/>
      <c r="H183" s="10"/>
      <c r="I183" s="7"/>
      <c r="J183" s="7"/>
      <c r="K183" s="7"/>
      <c r="L183" s="7"/>
      <c r="M183" s="7"/>
      <c r="N183" s="7"/>
      <c r="O183" s="7"/>
      <c r="P183" s="7"/>
      <c r="Q183" s="7"/>
      <c r="R183" s="7"/>
      <c r="S183" s="7"/>
      <c r="T183" s="7"/>
      <c r="U183" s="7"/>
      <c r="V183" s="7"/>
      <c r="W183" s="7"/>
      <c r="X183" s="7"/>
      <c r="Y183" s="7"/>
      <c r="Z183" s="7"/>
      <c r="AA183" s="7"/>
      <c r="AB183" s="7"/>
      <c r="AC183" s="7"/>
    </row>
    <row r="184">
      <c r="A184" s="10"/>
      <c r="B184" s="7"/>
      <c r="C184" s="7"/>
      <c r="D184" s="7"/>
      <c r="E184" s="10"/>
      <c r="F184" s="10"/>
      <c r="G184" s="10"/>
      <c r="H184" s="10"/>
      <c r="I184" s="7"/>
      <c r="J184" s="7"/>
      <c r="K184" s="7"/>
      <c r="L184" s="7"/>
      <c r="M184" s="7"/>
      <c r="N184" s="7"/>
      <c r="O184" s="7"/>
      <c r="P184" s="7"/>
      <c r="Q184" s="7"/>
      <c r="R184" s="7"/>
      <c r="S184" s="7"/>
      <c r="T184" s="7"/>
      <c r="U184" s="7"/>
      <c r="V184" s="7"/>
      <c r="W184" s="7"/>
      <c r="X184" s="7"/>
      <c r="Y184" s="7"/>
      <c r="Z184" s="7"/>
      <c r="AA184" s="7"/>
      <c r="AB184" s="7"/>
      <c r="AC184" s="7"/>
    </row>
    <row r="185">
      <c r="A185" s="10"/>
      <c r="B185" s="7"/>
      <c r="C185" s="7"/>
      <c r="D185" s="7"/>
      <c r="E185" s="10"/>
      <c r="F185" s="10"/>
      <c r="G185" s="10"/>
      <c r="H185" s="10"/>
      <c r="I185" s="7"/>
      <c r="J185" s="7"/>
      <c r="K185" s="7"/>
      <c r="L185" s="7"/>
      <c r="M185" s="7"/>
      <c r="N185" s="7"/>
      <c r="O185" s="7"/>
      <c r="P185" s="7"/>
      <c r="Q185" s="7"/>
      <c r="R185" s="7"/>
      <c r="S185" s="7"/>
      <c r="T185" s="7"/>
      <c r="U185" s="7"/>
      <c r="V185" s="7"/>
      <c r="W185" s="7"/>
      <c r="X185" s="7"/>
      <c r="Y185" s="7"/>
      <c r="Z185" s="7"/>
      <c r="AA185" s="7"/>
      <c r="AB185" s="7"/>
      <c r="AC185" s="7"/>
    </row>
    <row r="186">
      <c r="A186" s="10"/>
      <c r="B186" s="7"/>
      <c r="C186" s="7"/>
      <c r="D186" s="7"/>
      <c r="E186" s="10"/>
      <c r="F186" s="10"/>
      <c r="G186" s="10"/>
      <c r="H186" s="10"/>
      <c r="I186" s="7"/>
      <c r="J186" s="7"/>
      <c r="K186" s="7"/>
      <c r="L186" s="7"/>
      <c r="M186" s="7"/>
      <c r="N186" s="7"/>
      <c r="O186" s="7"/>
      <c r="P186" s="7"/>
      <c r="Q186" s="7"/>
      <c r="R186" s="7"/>
      <c r="S186" s="7"/>
      <c r="T186" s="7"/>
      <c r="U186" s="7"/>
      <c r="V186" s="7"/>
      <c r="W186" s="7"/>
      <c r="X186" s="7"/>
      <c r="Y186" s="7"/>
      <c r="Z186" s="7"/>
      <c r="AA186" s="7"/>
      <c r="AB186" s="7"/>
      <c r="AC186" s="7"/>
    </row>
    <row r="187">
      <c r="A187" s="10"/>
      <c r="B187" s="7"/>
      <c r="C187" s="7"/>
      <c r="D187" s="7"/>
      <c r="E187" s="10"/>
      <c r="F187" s="10"/>
      <c r="G187" s="10"/>
      <c r="H187" s="10"/>
      <c r="I187" s="7"/>
      <c r="J187" s="7"/>
      <c r="K187" s="7"/>
      <c r="L187" s="7"/>
      <c r="M187" s="7"/>
      <c r="N187" s="7"/>
      <c r="O187" s="7"/>
      <c r="P187" s="7"/>
      <c r="Q187" s="7"/>
      <c r="R187" s="7"/>
      <c r="S187" s="7"/>
      <c r="T187" s="7"/>
      <c r="U187" s="7"/>
      <c r="V187" s="7"/>
      <c r="W187" s="7"/>
      <c r="X187" s="7"/>
      <c r="Y187" s="7"/>
      <c r="Z187" s="7"/>
      <c r="AA187" s="7"/>
      <c r="AB187" s="7"/>
      <c r="AC187" s="7"/>
    </row>
    <row r="188">
      <c r="A188" s="10"/>
      <c r="B188" s="7"/>
      <c r="C188" s="7"/>
      <c r="D188" s="7"/>
      <c r="E188" s="10"/>
      <c r="F188" s="10"/>
      <c r="G188" s="10"/>
      <c r="H188" s="10"/>
      <c r="I188" s="7"/>
      <c r="J188" s="7"/>
      <c r="K188" s="7"/>
      <c r="L188" s="7"/>
      <c r="M188" s="7"/>
      <c r="N188" s="7"/>
      <c r="O188" s="7"/>
      <c r="P188" s="7"/>
      <c r="Q188" s="7"/>
      <c r="R188" s="7"/>
      <c r="S188" s="7"/>
      <c r="T188" s="7"/>
      <c r="U188" s="7"/>
      <c r="V188" s="7"/>
      <c r="W188" s="7"/>
      <c r="X188" s="7"/>
      <c r="Y188" s="7"/>
      <c r="Z188" s="7"/>
      <c r="AA188" s="7"/>
      <c r="AB188" s="7"/>
      <c r="AC188" s="7"/>
    </row>
    <row r="189">
      <c r="A189" s="10"/>
      <c r="B189" s="7"/>
      <c r="C189" s="7"/>
      <c r="D189" s="7"/>
      <c r="E189" s="10"/>
      <c r="F189" s="10"/>
      <c r="G189" s="10"/>
      <c r="H189" s="10"/>
      <c r="I189" s="7"/>
      <c r="J189" s="7"/>
      <c r="K189" s="7"/>
      <c r="L189" s="7"/>
      <c r="M189" s="7"/>
      <c r="N189" s="7"/>
      <c r="O189" s="7"/>
      <c r="P189" s="7"/>
      <c r="Q189" s="7"/>
      <c r="R189" s="7"/>
      <c r="S189" s="7"/>
      <c r="T189" s="7"/>
      <c r="U189" s="7"/>
      <c r="V189" s="7"/>
      <c r="W189" s="7"/>
      <c r="X189" s="7"/>
      <c r="Y189" s="7"/>
      <c r="Z189" s="7"/>
      <c r="AA189" s="7"/>
      <c r="AB189" s="7"/>
      <c r="AC189" s="7"/>
    </row>
    <row r="190">
      <c r="A190" s="10"/>
      <c r="B190" s="7"/>
      <c r="C190" s="7"/>
      <c r="D190" s="7"/>
      <c r="E190" s="10"/>
      <c r="F190" s="10"/>
      <c r="G190" s="10"/>
      <c r="H190" s="10"/>
      <c r="I190" s="7"/>
      <c r="J190" s="7"/>
      <c r="K190" s="7"/>
      <c r="L190" s="7"/>
      <c r="M190" s="7"/>
      <c r="N190" s="7"/>
      <c r="O190" s="7"/>
      <c r="P190" s="7"/>
      <c r="Q190" s="7"/>
      <c r="R190" s="7"/>
      <c r="S190" s="7"/>
      <c r="T190" s="7"/>
      <c r="U190" s="7"/>
      <c r="V190" s="7"/>
      <c r="W190" s="7"/>
      <c r="X190" s="7"/>
      <c r="Y190" s="7"/>
      <c r="Z190" s="7"/>
      <c r="AA190" s="7"/>
      <c r="AB190" s="7"/>
      <c r="AC190" s="7"/>
    </row>
    <row r="191">
      <c r="A191" s="10"/>
      <c r="B191" s="7"/>
      <c r="C191" s="7"/>
      <c r="D191" s="7"/>
      <c r="E191" s="10"/>
      <c r="F191" s="10"/>
      <c r="G191" s="10"/>
      <c r="H191" s="10"/>
      <c r="I191" s="7"/>
      <c r="J191" s="7"/>
      <c r="K191" s="7"/>
      <c r="L191" s="7"/>
      <c r="M191" s="7"/>
      <c r="N191" s="7"/>
      <c r="O191" s="7"/>
      <c r="P191" s="7"/>
      <c r="Q191" s="7"/>
      <c r="R191" s="7"/>
      <c r="S191" s="7"/>
      <c r="T191" s="7"/>
      <c r="U191" s="7"/>
      <c r="V191" s="7"/>
      <c r="W191" s="7"/>
      <c r="X191" s="7"/>
      <c r="Y191" s="7"/>
      <c r="Z191" s="7"/>
      <c r="AA191" s="7"/>
      <c r="AB191" s="7"/>
      <c r="AC191" s="7"/>
    </row>
    <row r="192">
      <c r="A192" s="10"/>
      <c r="B192" s="7"/>
      <c r="C192" s="7"/>
      <c r="D192" s="7"/>
      <c r="E192" s="10"/>
      <c r="F192" s="10"/>
      <c r="G192" s="10"/>
      <c r="H192" s="10"/>
      <c r="I192" s="7"/>
      <c r="J192" s="7"/>
      <c r="K192" s="7"/>
      <c r="L192" s="7"/>
      <c r="M192" s="7"/>
      <c r="N192" s="7"/>
      <c r="O192" s="7"/>
      <c r="P192" s="7"/>
      <c r="Q192" s="7"/>
      <c r="R192" s="7"/>
      <c r="S192" s="7"/>
      <c r="T192" s="7"/>
      <c r="U192" s="7"/>
      <c r="V192" s="7"/>
      <c r="W192" s="7"/>
      <c r="X192" s="7"/>
      <c r="Y192" s="7"/>
      <c r="Z192" s="7"/>
      <c r="AA192" s="7"/>
      <c r="AB192" s="7"/>
      <c r="AC192" s="7"/>
    </row>
    <row r="193">
      <c r="A193" s="10"/>
      <c r="B193" s="7"/>
      <c r="C193" s="7"/>
      <c r="D193" s="7"/>
      <c r="E193" s="10"/>
      <c r="F193" s="10"/>
      <c r="G193" s="10"/>
      <c r="H193" s="10"/>
      <c r="I193" s="7"/>
      <c r="J193" s="7"/>
      <c r="K193" s="7"/>
      <c r="L193" s="7"/>
      <c r="M193" s="7"/>
      <c r="N193" s="7"/>
      <c r="O193" s="7"/>
      <c r="P193" s="7"/>
      <c r="Q193" s="7"/>
      <c r="R193" s="7"/>
      <c r="S193" s="7"/>
      <c r="T193" s="7"/>
      <c r="U193" s="7"/>
      <c r="V193" s="7"/>
      <c r="W193" s="7"/>
      <c r="X193" s="7"/>
      <c r="Y193" s="7"/>
      <c r="Z193" s="7"/>
      <c r="AA193" s="7"/>
      <c r="AB193" s="7"/>
      <c r="AC193" s="7"/>
    </row>
    <row r="194">
      <c r="A194" s="10"/>
      <c r="B194" s="7"/>
      <c r="C194" s="7"/>
      <c r="D194" s="7"/>
      <c r="E194" s="10"/>
      <c r="F194" s="10"/>
      <c r="G194" s="10"/>
      <c r="H194" s="10"/>
      <c r="I194" s="7"/>
      <c r="J194" s="7"/>
      <c r="K194" s="7"/>
      <c r="L194" s="7"/>
      <c r="M194" s="7"/>
      <c r="N194" s="7"/>
      <c r="O194" s="7"/>
      <c r="P194" s="7"/>
      <c r="Q194" s="7"/>
      <c r="R194" s="7"/>
      <c r="S194" s="7"/>
      <c r="T194" s="7"/>
      <c r="U194" s="7"/>
      <c r="V194" s="7"/>
      <c r="W194" s="7"/>
      <c r="X194" s="7"/>
      <c r="Y194" s="7"/>
      <c r="Z194" s="7"/>
      <c r="AA194" s="7"/>
      <c r="AB194" s="7"/>
      <c r="AC194" s="7"/>
    </row>
    <row r="195">
      <c r="A195" s="10"/>
      <c r="B195" s="7"/>
      <c r="C195" s="7"/>
      <c r="D195" s="7"/>
      <c r="E195" s="10"/>
      <c r="F195" s="10"/>
      <c r="G195" s="10"/>
      <c r="H195" s="10"/>
      <c r="I195" s="7"/>
      <c r="J195" s="7"/>
      <c r="K195" s="7"/>
      <c r="L195" s="7"/>
      <c r="M195" s="7"/>
      <c r="N195" s="7"/>
      <c r="O195" s="7"/>
      <c r="P195" s="7"/>
      <c r="Q195" s="7"/>
      <c r="R195" s="7"/>
      <c r="S195" s="7"/>
      <c r="T195" s="7"/>
      <c r="U195" s="7"/>
      <c r="V195" s="7"/>
      <c r="W195" s="7"/>
      <c r="X195" s="7"/>
      <c r="Y195" s="7"/>
      <c r="Z195" s="7"/>
      <c r="AA195" s="7"/>
      <c r="AB195" s="7"/>
      <c r="AC195" s="7"/>
    </row>
    <row r="196">
      <c r="A196" s="10"/>
      <c r="B196" s="7"/>
      <c r="C196" s="7"/>
      <c r="D196" s="7"/>
      <c r="E196" s="10"/>
      <c r="F196" s="10"/>
      <c r="G196" s="10"/>
      <c r="H196" s="10"/>
      <c r="I196" s="7"/>
      <c r="J196" s="7"/>
      <c r="K196" s="7"/>
      <c r="L196" s="7"/>
      <c r="M196" s="7"/>
      <c r="N196" s="7"/>
      <c r="O196" s="7"/>
      <c r="P196" s="7"/>
      <c r="Q196" s="7"/>
      <c r="R196" s="7"/>
      <c r="S196" s="7"/>
      <c r="T196" s="7"/>
      <c r="U196" s="7"/>
      <c r="V196" s="7"/>
      <c r="W196" s="7"/>
      <c r="X196" s="7"/>
      <c r="Y196" s="7"/>
      <c r="Z196" s="7"/>
      <c r="AA196" s="7"/>
      <c r="AB196" s="7"/>
      <c r="AC196" s="7"/>
    </row>
    <row r="197">
      <c r="A197" s="10"/>
      <c r="B197" s="7"/>
      <c r="C197" s="7"/>
      <c r="D197" s="7"/>
      <c r="E197" s="10"/>
      <c r="F197" s="10"/>
      <c r="G197" s="10"/>
      <c r="H197" s="10"/>
      <c r="I197" s="7"/>
      <c r="J197" s="7"/>
      <c r="K197" s="7"/>
      <c r="L197" s="7"/>
      <c r="M197" s="7"/>
      <c r="N197" s="7"/>
      <c r="O197" s="7"/>
      <c r="P197" s="7"/>
      <c r="Q197" s="7"/>
      <c r="R197" s="7"/>
      <c r="S197" s="7"/>
      <c r="T197" s="7"/>
      <c r="U197" s="7"/>
      <c r="V197" s="7"/>
      <c r="W197" s="7"/>
      <c r="X197" s="7"/>
      <c r="Y197" s="7"/>
      <c r="Z197" s="7"/>
      <c r="AA197" s="7"/>
      <c r="AB197" s="7"/>
      <c r="AC197" s="7"/>
    </row>
    <row r="198">
      <c r="A198" s="10"/>
      <c r="B198" s="7"/>
      <c r="C198" s="7"/>
      <c r="D198" s="7"/>
      <c r="E198" s="10"/>
      <c r="F198" s="10"/>
      <c r="G198" s="10"/>
      <c r="H198" s="10"/>
      <c r="I198" s="7"/>
      <c r="J198" s="7"/>
      <c r="K198" s="7"/>
      <c r="L198" s="7"/>
      <c r="M198" s="7"/>
      <c r="N198" s="7"/>
      <c r="O198" s="7"/>
      <c r="P198" s="7"/>
      <c r="Q198" s="7"/>
      <c r="R198" s="7"/>
      <c r="S198" s="7"/>
      <c r="T198" s="7"/>
      <c r="U198" s="7"/>
      <c r="V198" s="7"/>
      <c r="W198" s="7"/>
      <c r="X198" s="7"/>
      <c r="Y198" s="7"/>
      <c r="Z198" s="7"/>
      <c r="AA198" s="7"/>
      <c r="AB198" s="7"/>
      <c r="AC198" s="7"/>
    </row>
    <row r="199">
      <c r="A199" s="10"/>
      <c r="B199" s="7"/>
      <c r="C199" s="7"/>
      <c r="D199" s="7"/>
      <c r="E199" s="10"/>
      <c r="F199" s="10"/>
      <c r="G199" s="10"/>
      <c r="H199" s="10"/>
      <c r="I199" s="7"/>
      <c r="J199" s="7"/>
      <c r="K199" s="7"/>
      <c r="L199" s="7"/>
      <c r="M199" s="7"/>
      <c r="N199" s="7"/>
      <c r="O199" s="7"/>
      <c r="P199" s="7"/>
      <c r="Q199" s="7"/>
      <c r="R199" s="7"/>
      <c r="S199" s="7"/>
      <c r="T199" s="7"/>
      <c r="U199" s="7"/>
      <c r="V199" s="7"/>
      <c r="W199" s="7"/>
      <c r="X199" s="7"/>
      <c r="Y199" s="7"/>
      <c r="Z199" s="7"/>
      <c r="AA199" s="7"/>
      <c r="AB199" s="7"/>
      <c r="AC199" s="7"/>
    </row>
    <row r="200">
      <c r="A200" s="10"/>
      <c r="B200" s="7"/>
      <c r="C200" s="7"/>
      <c r="D200" s="7"/>
      <c r="E200" s="10"/>
      <c r="F200" s="10"/>
      <c r="G200" s="10"/>
      <c r="H200" s="10"/>
      <c r="I200" s="7"/>
      <c r="J200" s="7"/>
      <c r="K200" s="7"/>
      <c r="L200" s="7"/>
      <c r="M200" s="7"/>
      <c r="N200" s="7"/>
      <c r="O200" s="7"/>
      <c r="P200" s="7"/>
      <c r="Q200" s="7"/>
      <c r="R200" s="7"/>
      <c r="S200" s="7"/>
      <c r="T200" s="7"/>
      <c r="U200" s="7"/>
      <c r="V200" s="7"/>
      <c r="W200" s="7"/>
      <c r="X200" s="7"/>
      <c r="Y200" s="7"/>
      <c r="Z200" s="7"/>
      <c r="AA200" s="7"/>
      <c r="AB200" s="7"/>
      <c r="AC200" s="7"/>
    </row>
    <row r="201">
      <c r="A201" s="10"/>
      <c r="B201" s="7"/>
      <c r="C201" s="7"/>
      <c r="D201" s="7"/>
      <c r="E201" s="10"/>
      <c r="F201" s="10"/>
      <c r="G201" s="10"/>
      <c r="H201" s="10"/>
      <c r="I201" s="7"/>
      <c r="J201" s="7"/>
      <c r="K201" s="7"/>
      <c r="L201" s="7"/>
      <c r="M201" s="7"/>
      <c r="N201" s="7"/>
      <c r="O201" s="7"/>
      <c r="P201" s="7"/>
      <c r="Q201" s="7"/>
      <c r="R201" s="7"/>
      <c r="S201" s="7"/>
      <c r="T201" s="7"/>
      <c r="U201" s="7"/>
      <c r="V201" s="7"/>
      <c r="W201" s="7"/>
      <c r="X201" s="7"/>
      <c r="Y201" s="7"/>
      <c r="Z201" s="7"/>
      <c r="AA201" s="7"/>
      <c r="AB201" s="7"/>
      <c r="AC201" s="7"/>
    </row>
    <row r="202">
      <c r="A202" s="10"/>
      <c r="B202" s="7"/>
      <c r="C202" s="7"/>
      <c r="D202" s="7"/>
      <c r="E202" s="10"/>
      <c r="F202" s="10"/>
      <c r="G202" s="10"/>
      <c r="H202" s="10"/>
      <c r="I202" s="7"/>
      <c r="J202" s="7"/>
      <c r="K202" s="7"/>
      <c r="L202" s="7"/>
      <c r="M202" s="7"/>
      <c r="N202" s="7"/>
      <c r="O202" s="7"/>
      <c r="P202" s="7"/>
      <c r="Q202" s="7"/>
      <c r="R202" s="7"/>
      <c r="S202" s="7"/>
      <c r="T202" s="7"/>
      <c r="U202" s="7"/>
      <c r="V202" s="7"/>
      <c r="W202" s="7"/>
      <c r="X202" s="7"/>
      <c r="Y202" s="7"/>
      <c r="Z202" s="7"/>
      <c r="AA202" s="7"/>
      <c r="AB202" s="7"/>
      <c r="AC202" s="7"/>
    </row>
    <row r="203">
      <c r="A203" s="10"/>
      <c r="B203" s="7"/>
      <c r="C203" s="7"/>
      <c r="D203" s="7"/>
      <c r="E203" s="10"/>
      <c r="F203" s="10"/>
      <c r="G203" s="10"/>
      <c r="H203" s="10"/>
      <c r="I203" s="7"/>
      <c r="J203" s="7"/>
      <c r="K203" s="7"/>
      <c r="L203" s="7"/>
      <c r="M203" s="7"/>
      <c r="N203" s="7"/>
      <c r="O203" s="7"/>
      <c r="P203" s="7"/>
      <c r="Q203" s="7"/>
      <c r="R203" s="7"/>
      <c r="S203" s="7"/>
      <c r="T203" s="7"/>
      <c r="U203" s="7"/>
      <c r="V203" s="7"/>
      <c r="W203" s="7"/>
      <c r="X203" s="7"/>
      <c r="Y203" s="7"/>
      <c r="Z203" s="7"/>
      <c r="AA203" s="7"/>
      <c r="AB203" s="7"/>
      <c r="AC203" s="7"/>
    </row>
    <row r="204">
      <c r="A204" s="10"/>
      <c r="B204" s="7"/>
      <c r="C204" s="7"/>
      <c r="D204" s="7"/>
      <c r="E204" s="10"/>
      <c r="F204" s="10"/>
      <c r="G204" s="10"/>
      <c r="H204" s="10"/>
      <c r="I204" s="7"/>
      <c r="J204" s="7"/>
      <c r="K204" s="7"/>
      <c r="L204" s="7"/>
      <c r="M204" s="7"/>
      <c r="N204" s="7"/>
      <c r="O204" s="7"/>
      <c r="P204" s="7"/>
      <c r="Q204" s="7"/>
      <c r="R204" s="7"/>
      <c r="S204" s="7"/>
      <c r="T204" s="7"/>
      <c r="U204" s="7"/>
      <c r="V204" s="7"/>
      <c r="W204" s="7"/>
      <c r="X204" s="7"/>
      <c r="Y204" s="7"/>
      <c r="Z204" s="7"/>
      <c r="AA204" s="7"/>
      <c r="AB204" s="7"/>
      <c r="AC204" s="7"/>
    </row>
    <row r="205">
      <c r="A205" s="10"/>
      <c r="B205" s="7"/>
      <c r="C205" s="7"/>
      <c r="D205" s="7"/>
      <c r="E205" s="10"/>
      <c r="F205" s="10"/>
      <c r="G205" s="10"/>
      <c r="H205" s="10"/>
      <c r="I205" s="7"/>
      <c r="J205" s="7"/>
      <c r="K205" s="7"/>
      <c r="L205" s="7"/>
      <c r="M205" s="7"/>
      <c r="N205" s="7"/>
      <c r="O205" s="7"/>
      <c r="P205" s="7"/>
      <c r="Q205" s="7"/>
      <c r="R205" s="7"/>
      <c r="S205" s="7"/>
      <c r="T205" s="7"/>
      <c r="U205" s="7"/>
      <c r="V205" s="7"/>
      <c r="W205" s="7"/>
      <c r="X205" s="7"/>
      <c r="Y205" s="7"/>
      <c r="Z205" s="7"/>
      <c r="AA205" s="7"/>
      <c r="AB205" s="7"/>
      <c r="AC205" s="7"/>
    </row>
    <row r="206">
      <c r="A206" s="10"/>
      <c r="B206" s="7"/>
      <c r="C206" s="7"/>
      <c r="D206" s="7"/>
      <c r="E206" s="10"/>
      <c r="F206" s="10"/>
      <c r="G206" s="10"/>
      <c r="H206" s="10"/>
      <c r="I206" s="7"/>
      <c r="J206" s="7"/>
      <c r="K206" s="7"/>
      <c r="L206" s="7"/>
      <c r="M206" s="7"/>
      <c r="N206" s="7"/>
      <c r="O206" s="7"/>
      <c r="P206" s="7"/>
      <c r="Q206" s="7"/>
      <c r="R206" s="7"/>
      <c r="S206" s="7"/>
      <c r="T206" s="7"/>
      <c r="U206" s="7"/>
      <c r="V206" s="7"/>
      <c r="W206" s="7"/>
      <c r="X206" s="7"/>
      <c r="Y206" s="7"/>
      <c r="Z206" s="7"/>
      <c r="AA206" s="7"/>
      <c r="AB206" s="7"/>
      <c r="AC206" s="7"/>
    </row>
    <row r="207">
      <c r="A207" s="10"/>
      <c r="B207" s="7"/>
      <c r="C207" s="7"/>
      <c r="D207" s="7"/>
      <c r="E207" s="10"/>
      <c r="F207" s="10"/>
      <c r="G207" s="10"/>
      <c r="H207" s="10"/>
      <c r="I207" s="7"/>
      <c r="J207" s="7"/>
      <c r="K207" s="7"/>
      <c r="L207" s="7"/>
      <c r="M207" s="7"/>
      <c r="N207" s="7"/>
      <c r="O207" s="7"/>
      <c r="P207" s="7"/>
      <c r="Q207" s="7"/>
      <c r="R207" s="7"/>
      <c r="S207" s="7"/>
      <c r="T207" s="7"/>
      <c r="U207" s="7"/>
      <c r="V207" s="7"/>
      <c r="W207" s="7"/>
      <c r="X207" s="7"/>
      <c r="Y207" s="7"/>
      <c r="Z207" s="7"/>
      <c r="AA207" s="7"/>
      <c r="AB207" s="7"/>
      <c r="AC207" s="7"/>
    </row>
    <row r="208">
      <c r="A208" s="10"/>
      <c r="B208" s="7"/>
      <c r="C208" s="7"/>
      <c r="D208" s="7"/>
      <c r="E208" s="10"/>
      <c r="F208" s="10"/>
      <c r="G208" s="10"/>
      <c r="H208" s="10"/>
      <c r="I208" s="7"/>
      <c r="J208" s="7"/>
      <c r="K208" s="7"/>
      <c r="L208" s="7"/>
      <c r="M208" s="7"/>
      <c r="N208" s="7"/>
      <c r="O208" s="7"/>
      <c r="P208" s="7"/>
      <c r="Q208" s="7"/>
      <c r="R208" s="7"/>
      <c r="S208" s="7"/>
      <c r="T208" s="7"/>
      <c r="U208" s="7"/>
      <c r="V208" s="7"/>
      <c r="W208" s="7"/>
      <c r="X208" s="7"/>
      <c r="Y208" s="7"/>
      <c r="Z208" s="7"/>
      <c r="AA208" s="7"/>
      <c r="AB208" s="7"/>
      <c r="AC208" s="7"/>
    </row>
    <row r="209">
      <c r="A209" s="10"/>
      <c r="B209" s="7"/>
      <c r="C209" s="7"/>
      <c r="D209" s="7"/>
      <c r="E209" s="10"/>
      <c r="F209" s="10"/>
      <c r="G209" s="10"/>
      <c r="H209" s="10"/>
      <c r="I209" s="7"/>
      <c r="J209" s="7"/>
      <c r="K209" s="7"/>
      <c r="L209" s="7"/>
      <c r="M209" s="7"/>
      <c r="N209" s="7"/>
      <c r="O209" s="7"/>
      <c r="P209" s="7"/>
      <c r="Q209" s="7"/>
      <c r="R209" s="7"/>
      <c r="S209" s="7"/>
      <c r="T209" s="7"/>
      <c r="U209" s="7"/>
      <c r="V209" s="7"/>
      <c r="W209" s="7"/>
      <c r="X209" s="7"/>
      <c r="Y209" s="7"/>
      <c r="Z209" s="7"/>
      <c r="AA209" s="7"/>
      <c r="AB209" s="7"/>
      <c r="AC209" s="7"/>
    </row>
    <row r="210">
      <c r="A210" s="10"/>
      <c r="B210" s="7"/>
      <c r="C210" s="7"/>
      <c r="D210" s="7"/>
      <c r="E210" s="10"/>
      <c r="F210" s="10"/>
      <c r="G210" s="10"/>
      <c r="H210" s="10"/>
      <c r="I210" s="7"/>
      <c r="J210" s="7"/>
      <c r="K210" s="7"/>
      <c r="L210" s="7"/>
      <c r="M210" s="7"/>
      <c r="N210" s="7"/>
      <c r="O210" s="7"/>
      <c r="P210" s="7"/>
      <c r="Q210" s="7"/>
      <c r="R210" s="7"/>
      <c r="S210" s="7"/>
      <c r="T210" s="7"/>
      <c r="U210" s="7"/>
      <c r="V210" s="7"/>
      <c r="W210" s="7"/>
      <c r="X210" s="7"/>
      <c r="Y210" s="7"/>
      <c r="Z210" s="7"/>
      <c r="AA210" s="7"/>
      <c r="AB210" s="7"/>
      <c r="AC210" s="7"/>
    </row>
    <row r="211">
      <c r="A211" s="10"/>
      <c r="B211" s="7"/>
      <c r="C211" s="7"/>
      <c r="D211" s="7"/>
      <c r="E211" s="10"/>
      <c r="F211" s="10"/>
      <c r="G211" s="10"/>
      <c r="H211" s="10"/>
      <c r="I211" s="7"/>
      <c r="J211" s="7"/>
      <c r="K211" s="7"/>
      <c r="L211" s="7"/>
      <c r="M211" s="7"/>
      <c r="N211" s="7"/>
      <c r="O211" s="7"/>
      <c r="P211" s="7"/>
      <c r="Q211" s="7"/>
      <c r="R211" s="7"/>
      <c r="S211" s="7"/>
      <c r="T211" s="7"/>
      <c r="U211" s="7"/>
      <c r="V211" s="7"/>
      <c r="W211" s="7"/>
      <c r="X211" s="7"/>
      <c r="Y211" s="7"/>
      <c r="Z211" s="7"/>
      <c r="AA211" s="7"/>
      <c r="AB211" s="7"/>
      <c r="AC211" s="7"/>
    </row>
    <row r="212">
      <c r="A212" s="10"/>
      <c r="B212" s="7"/>
      <c r="C212" s="7"/>
      <c r="D212" s="7"/>
      <c r="E212" s="10"/>
      <c r="F212" s="10"/>
      <c r="G212" s="10"/>
      <c r="H212" s="10"/>
      <c r="I212" s="7"/>
      <c r="J212" s="7"/>
      <c r="K212" s="7"/>
      <c r="L212" s="7"/>
      <c r="M212" s="7"/>
      <c r="N212" s="7"/>
      <c r="O212" s="7"/>
      <c r="P212" s="7"/>
      <c r="Q212" s="7"/>
      <c r="R212" s="7"/>
      <c r="S212" s="7"/>
      <c r="T212" s="7"/>
      <c r="U212" s="7"/>
      <c r="V212" s="7"/>
      <c r="W212" s="7"/>
      <c r="X212" s="7"/>
      <c r="Y212" s="7"/>
      <c r="Z212" s="7"/>
      <c r="AA212" s="7"/>
      <c r="AB212" s="7"/>
      <c r="AC212" s="7"/>
    </row>
    <row r="213">
      <c r="A213" s="10"/>
      <c r="B213" s="7"/>
      <c r="C213" s="7"/>
      <c r="D213" s="7"/>
      <c r="E213" s="10"/>
      <c r="F213" s="10"/>
      <c r="G213" s="10"/>
      <c r="H213" s="10"/>
      <c r="I213" s="7"/>
      <c r="J213" s="7"/>
      <c r="K213" s="7"/>
      <c r="L213" s="7"/>
      <c r="M213" s="7"/>
      <c r="N213" s="7"/>
      <c r="O213" s="7"/>
      <c r="P213" s="7"/>
      <c r="Q213" s="7"/>
      <c r="R213" s="7"/>
      <c r="S213" s="7"/>
      <c r="T213" s="7"/>
      <c r="U213" s="7"/>
      <c r="V213" s="7"/>
      <c r="W213" s="7"/>
      <c r="X213" s="7"/>
      <c r="Y213" s="7"/>
      <c r="Z213" s="7"/>
      <c r="AA213" s="7"/>
      <c r="AB213" s="7"/>
      <c r="AC213" s="7"/>
    </row>
    <row r="214">
      <c r="A214" s="10"/>
      <c r="B214" s="7"/>
      <c r="C214" s="7"/>
      <c r="D214" s="7"/>
      <c r="E214" s="10"/>
      <c r="F214" s="10"/>
      <c r="G214" s="10"/>
      <c r="H214" s="10"/>
      <c r="I214" s="7"/>
      <c r="J214" s="7"/>
      <c r="K214" s="7"/>
      <c r="L214" s="7"/>
      <c r="M214" s="7"/>
      <c r="N214" s="7"/>
      <c r="O214" s="7"/>
      <c r="P214" s="7"/>
      <c r="Q214" s="7"/>
      <c r="R214" s="7"/>
      <c r="S214" s="7"/>
      <c r="T214" s="7"/>
      <c r="U214" s="7"/>
      <c r="V214" s="7"/>
      <c r="W214" s="7"/>
      <c r="X214" s="7"/>
      <c r="Y214" s="7"/>
      <c r="Z214" s="7"/>
      <c r="AA214" s="7"/>
      <c r="AB214" s="7"/>
      <c r="AC214" s="7"/>
    </row>
    <row r="215">
      <c r="A215" s="10"/>
      <c r="B215" s="7"/>
      <c r="C215" s="7"/>
      <c r="D215" s="7"/>
      <c r="E215" s="10"/>
      <c r="F215" s="10"/>
      <c r="G215" s="10"/>
      <c r="H215" s="10"/>
      <c r="I215" s="7"/>
      <c r="J215" s="7"/>
      <c r="K215" s="7"/>
      <c r="L215" s="7"/>
      <c r="M215" s="7"/>
      <c r="N215" s="7"/>
      <c r="O215" s="7"/>
      <c r="P215" s="7"/>
      <c r="Q215" s="7"/>
      <c r="R215" s="7"/>
      <c r="S215" s="7"/>
      <c r="T215" s="7"/>
      <c r="U215" s="7"/>
      <c r="V215" s="7"/>
      <c r="W215" s="7"/>
      <c r="X215" s="7"/>
      <c r="Y215" s="7"/>
      <c r="Z215" s="7"/>
      <c r="AA215" s="7"/>
      <c r="AB215" s="7"/>
      <c r="AC215" s="7"/>
    </row>
    <row r="216">
      <c r="A216" s="10"/>
      <c r="B216" s="7"/>
      <c r="C216" s="7"/>
      <c r="D216" s="7"/>
      <c r="E216" s="10"/>
      <c r="F216" s="10"/>
      <c r="G216" s="10"/>
      <c r="H216" s="10"/>
      <c r="I216" s="7"/>
      <c r="J216" s="7"/>
      <c r="K216" s="7"/>
      <c r="L216" s="7"/>
      <c r="M216" s="7"/>
      <c r="N216" s="7"/>
      <c r="O216" s="7"/>
      <c r="P216" s="7"/>
      <c r="Q216" s="7"/>
      <c r="R216" s="7"/>
      <c r="S216" s="7"/>
      <c r="T216" s="7"/>
      <c r="U216" s="7"/>
      <c r="V216" s="7"/>
      <c r="W216" s="7"/>
      <c r="X216" s="7"/>
      <c r="Y216" s="7"/>
      <c r="Z216" s="7"/>
      <c r="AA216" s="7"/>
      <c r="AB216" s="7"/>
      <c r="AC216" s="7"/>
    </row>
    <row r="217">
      <c r="A217" s="10"/>
      <c r="B217" s="7"/>
      <c r="C217" s="7"/>
      <c r="D217" s="7"/>
      <c r="E217" s="10"/>
      <c r="F217" s="10"/>
      <c r="G217" s="10"/>
      <c r="H217" s="10"/>
      <c r="I217" s="7"/>
      <c r="J217" s="7"/>
      <c r="K217" s="7"/>
      <c r="L217" s="7"/>
      <c r="M217" s="7"/>
      <c r="N217" s="7"/>
      <c r="O217" s="7"/>
      <c r="P217" s="7"/>
      <c r="Q217" s="7"/>
      <c r="R217" s="7"/>
      <c r="S217" s="7"/>
      <c r="T217" s="7"/>
      <c r="U217" s="7"/>
      <c r="V217" s="7"/>
      <c r="W217" s="7"/>
      <c r="X217" s="7"/>
      <c r="Y217" s="7"/>
      <c r="Z217" s="7"/>
      <c r="AA217" s="7"/>
      <c r="AB217" s="7"/>
      <c r="AC217" s="7"/>
    </row>
    <row r="218">
      <c r="A218" s="10"/>
      <c r="B218" s="7"/>
      <c r="C218" s="7"/>
      <c r="D218" s="7"/>
      <c r="E218" s="10"/>
      <c r="F218" s="10"/>
      <c r="G218" s="10"/>
      <c r="H218" s="10"/>
      <c r="I218" s="7"/>
      <c r="J218" s="7"/>
      <c r="K218" s="7"/>
      <c r="L218" s="7"/>
      <c r="M218" s="7"/>
      <c r="N218" s="7"/>
      <c r="O218" s="7"/>
      <c r="P218" s="7"/>
      <c r="Q218" s="7"/>
      <c r="R218" s="7"/>
      <c r="S218" s="7"/>
      <c r="T218" s="7"/>
      <c r="U218" s="7"/>
      <c r="V218" s="7"/>
      <c r="W218" s="7"/>
      <c r="X218" s="7"/>
      <c r="Y218" s="7"/>
      <c r="Z218" s="7"/>
      <c r="AA218" s="7"/>
      <c r="AB218" s="7"/>
      <c r="AC218" s="7"/>
    </row>
    <row r="219">
      <c r="A219" s="10"/>
      <c r="B219" s="7"/>
      <c r="C219" s="7"/>
      <c r="D219" s="7"/>
      <c r="E219" s="10"/>
      <c r="F219" s="10"/>
      <c r="G219" s="10"/>
      <c r="H219" s="10"/>
      <c r="I219" s="7"/>
      <c r="J219" s="7"/>
      <c r="K219" s="7"/>
      <c r="L219" s="7"/>
      <c r="M219" s="7"/>
      <c r="N219" s="7"/>
      <c r="O219" s="7"/>
      <c r="P219" s="7"/>
      <c r="Q219" s="7"/>
      <c r="R219" s="7"/>
      <c r="S219" s="7"/>
      <c r="T219" s="7"/>
      <c r="U219" s="7"/>
      <c r="V219" s="7"/>
      <c r="W219" s="7"/>
      <c r="X219" s="7"/>
      <c r="Y219" s="7"/>
      <c r="Z219" s="7"/>
      <c r="AA219" s="7"/>
      <c r="AB219" s="7"/>
      <c r="AC219" s="7"/>
    </row>
    <row r="220">
      <c r="A220" s="10"/>
      <c r="B220" s="7"/>
      <c r="C220" s="7"/>
      <c r="D220" s="7"/>
      <c r="E220" s="10"/>
      <c r="F220" s="10"/>
      <c r="G220" s="10"/>
      <c r="H220" s="10"/>
      <c r="I220" s="7"/>
      <c r="J220" s="7"/>
      <c r="K220" s="7"/>
      <c r="L220" s="7"/>
      <c r="M220" s="7"/>
      <c r="N220" s="7"/>
      <c r="O220" s="7"/>
      <c r="P220" s="7"/>
      <c r="Q220" s="7"/>
      <c r="R220" s="7"/>
      <c r="S220" s="7"/>
      <c r="T220" s="7"/>
      <c r="U220" s="7"/>
      <c r="V220" s="7"/>
      <c r="W220" s="7"/>
      <c r="X220" s="7"/>
      <c r="Y220" s="7"/>
      <c r="Z220" s="7"/>
      <c r="AA220" s="7"/>
      <c r="AB220" s="7"/>
      <c r="AC220" s="7"/>
    </row>
    <row r="221">
      <c r="A221" s="10"/>
      <c r="B221" s="7"/>
      <c r="C221" s="7"/>
      <c r="D221" s="7"/>
      <c r="E221" s="10"/>
      <c r="F221" s="10"/>
      <c r="G221" s="10"/>
      <c r="H221" s="10"/>
      <c r="I221" s="7"/>
      <c r="J221" s="7"/>
      <c r="K221" s="7"/>
      <c r="L221" s="7"/>
      <c r="M221" s="7"/>
      <c r="N221" s="7"/>
      <c r="O221" s="7"/>
      <c r="P221" s="7"/>
      <c r="Q221" s="7"/>
      <c r="R221" s="7"/>
      <c r="S221" s="7"/>
      <c r="T221" s="7"/>
      <c r="U221" s="7"/>
      <c r="V221" s="7"/>
      <c r="W221" s="7"/>
      <c r="X221" s="7"/>
      <c r="Y221" s="7"/>
      <c r="Z221" s="7"/>
      <c r="AA221" s="7"/>
      <c r="AB221" s="7"/>
      <c r="AC221" s="7"/>
    </row>
    <row r="222">
      <c r="A222" s="10"/>
      <c r="B222" s="7"/>
      <c r="C222" s="7"/>
      <c r="D222" s="7"/>
      <c r="E222" s="10"/>
      <c r="F222" s="10"/>
      <c r="G222" s="10"/>
      <c r="H222" s="10"/>
      <c r="I222" s="7"/>
      <c r="J222" s="7"/>
      <c r="K222" s="7"/>
      <c r="L222" s="7"/>
      <c r="M222" s="7"/>
      <c r="N222" s="7"/>
      <c r="O222" s="7"/>
      <c r="P222" s="7"/>
      <c r="Q222" s="7"/>
      <c r="R222" s="7"/>
      <c r="S222" s="7"/>
      <c r="T222" s="7"/>
      <c r="U222" s="7"/>
      <c r="V222" s="7"/>
      <c r="W222" s="7"/>
      <c r="X222" s="7"/>
      <c r="Y222" s="7"/>
      <c r="Z222" s="7"/>
      <c r="AA222" s="7"/>
      <c r="AB222" s="7"/>
      <c r="AC222" s="7"/>
    </row>
    <row r="223">
      <c r="A223" s="10"/>
      <c r="B223" s="7"/>
      <c r="C223" s="7"/>
      <c r="D223" s="7"/>
      <c r="E223" s="10"/>
      <c r="F223" s="10"/>
      <c r="G223" s="10"/>
      <c r="H223" s="10"/>
      <c r="I223" s="7"/>
      <c r="J223" s="7"/>
      <c r="K223" s="7"/>
      <c r="L223" s="7"/>
      <c r="M223" s="7"/>
      <c r="N223" s="7"/>
      <c r="O223" s="7"/>
      <c r="P223" s="7"/>
      <c r="Q223" s="7"/>
      <c r="R223" s="7"/>
      <c r="S223" s="7"/>
      <c r="T223" s="7"/>
      <c r="U223" s="7"/>
      <c r="V223" s="7"/>
      <c r="W223" s="7"/>
      <c r="X223" s="7"/>
      <c r="Y223" s="7"/>
      <c r="Z223" s="7"/>
      <c r="AA223" s="7"/>
      <c r="AB223" s="7"/>
      <c r="AC223" s="7"/>
    </row>
    <row r="224">
      <c r="A224" s="10"/>
      <c r="B224" s="7"/>
      <c r="C224" s="7"/>
      <c r="D224" s="7"/>
      <c r="E224" s="10"/>
      <c r="F224" s="10"/>
      <c r="G224" s="10"/>
      <c r="H224" s="10"/>
      <c r="I224" s="7"/>
      <c r="J224" s="7"/>
      <c r="K224" s="7"/>
      <c r="L224" s="7"/>
      <c r="M224" s="7"/>
      <c r="N224" s="7"/>
      <c r="O224" s="7"/>
      <c r="P224" s="7"/>
      <c r="Q224" s="7"/>
      <c r="R224" s="7"/>
      <c r="S224" s="7"/>
      <c r="T224" s="7"/>
      <c r="U224" s="7"/>
      <c r="V224" s="7"/>
      <c r="W224" s="7"/>
      <c r="X224" s="7"/>
      <c r="Y224" s="7"/>
      <c r="Z224" s="7"/>
      <c r="AA224" s="7"/>
      <c r="AB224" s="7"/>
      <c r="AC224" s="7"/>
    </row>
    <row r="225">
      <c r="A225" s="10"/>
      <c r="B225" s="7"/>
      <c r="C225" s="7"/>
      <c r="D225" s="7"/>
      <c r="E225" s="10"/>
      <c r="F225" s="10"/>
      <c r="G225" s="10"/>
      <c r="H225" s="10"/>
      <c r="I225" s="7"/>
      <c r="J225" s="7"/>
      <c r="K225" s="7"/>
      <c r="L225" s="7"/>
      <c r="M225" s="7"/>
      <c r="N225" s="7"/>
      <c r="O225" s="7"/>
      <c r="P225" s="7"/>
      <c r="Q225" s="7"/>
      <c r="R225" s="7"/>
      <c r="S225" s="7"/>
      <c r="T225" s="7"/>
      <c r="U225" s="7"/>
      <c r="V225" s="7"/>
      <c r="W225" s="7"/>
      <c r="X225" s="7"/>
      <c r="Y225" s="7"/>
      <c r="Z225" s="7"/>
      <c r="AA225" s="7"/>
      <c r="AB225" s="7"/>
      <c r="AC225" s="7"/>
    </row>
    <row r="226">
      <c r="A226" s="10"/>
      <c r="B226" s="7"/>
      <c r="C226" s="7"/>
      <c r="D226" s="7"/>
      <c r="E226" s="10"/>
      <c r="F226" s="10"/>
      <c r="G226" s="10"/>
      <c r="H226" s="10"/>
      <c r="I226" s="7"/>
      <c r="J226" s="7"/>
      <c r="K226" s="7"/>
      <c r="L226" s="7"/>
      <c r="M226" s="7"/>
      <c r="N226" s="7"/>
      <c r="O226" s="7"/>
      <c r="P226" s="7"/>
      <c r="Q226" s="7"/>
      <c r="R226" s="7"/>
      <c r="S226" s="7"/>
      <c r="T226" s="7"/>
      <c r="U226" s="7"/>
      <c r="V226" s="7"/>
      <c r="W226" s="7"/>
      <c r="X226" s="7"/>
      <c r="Y226" s="7"/>
      <c r="Z226" s="7"/>
      <c r="AA226" s="7"/>
      <c r="AB226" s="7"/>
      <c r="AC226" s="7"/>
    </row>
    <row r="227">
      <c r="A227" s="10"/>
      <c r="B227" s="7"/>
      <c r="C227" s="7"/>
      <c r="D227" s="7"/>
      <c r="E227" s="10"/>
      <c r="F227" s="10"/>
      <c r="G227" s="10"/>
      <c r="H227" s="10"/>
      <c r="I227" s="7"/>
      <c r="J227" s="7"/>
      <c r="K227" s="7"/>
      <c r="L227" s="7"/>
      <c r="M227" s="7"/>
      <c r="N227" s="7"/>
      <c r="O227" s="7"/>
      <c r="P227" s="7"/>
      <c r="Q227" s="7"/>
      <c r="R227" s="7"/>
      <c r="S227" s="7"/>
      <c r="T227" s="7"/>
      <c r="U227" s="7"/>
      <c r="V227" s="7"/>
      <c r="W227" s="7"/>
      <c r="X227" s="7"/>
      <c r="Y227" s="7"/>
      <c r="Z227" s="7"/>
      <c r="AA227" s="7"/>
      <c r="AB227" s="7"/>
      <c r="AC227" s="7"/>
    </row>
    <row r="228">
      <c r="A228" s="10"/>
      <c r="B228" s="7"/>
      <c r="C228" s="7"/>
      <c r="D228" s="7"/>
      <c r="E228" s="10"/>
      <c r="F228" s="10"/>
      <c r="G228" s="10"/>
      <c r="H228" s="10"/>
      <c r="I228" s="7"/>
      <c r="J228" s="7"/>
      <c r="K228" s="7"/>
      <c r="L228" s="7"/>
      <c r="M228" s="7"/>
      <c r="N228" s="7"/>
      <c r="O228" s="7"/>
      <c r="P228" s="7"/>
      <c r="Q228" s="7"/>
      <c r="R228" s="7"/>
      <c r="S228" s="7"/>
      <c r="T228" s="7"/>
      <c r="U228" s="7"/>
      <c r="V228" s="7"/>
      <c r="W228" s="7"/>
      <c r="X228" s="7"/>
      <c r="Y228" s="7"/>
      <c r="Z228" s="7"/>
      <c r="AA228" s="7"/>
      <c r="AB228" s="7"/>
      <c r="AC228" s="7"/>
    </row>
    <row r="229">
      <c r="A229" s="10"/>
      <c r="B229" s="7"/>
      <c r="C229" s="7"/>
      <c r="D229" s="7"/>
      <c r="E229" s="10"/>
      <c r="F229" s="10"/>
      <c r="G229" s="10"/>
      <c r="H229" s="10"/>
      <c r="I229" s="7"/>
      <c r="J229" s="7"/>
      <c r="K229" s="7"/>
      <c r="L229" s="7"/>
      <c r="M229" s="7"/>
      <c r="N229" s="7"/>
      <c r="O229" s="7"/>
      <c r="P229" s="7"/>
      <c r="Q229" s="7"/>
      <c r="R229" s="7"/>
      <c r="S229" s="7"/>
      <c r="T229" s="7"/>
      <c r="U229" s="7"/>
      <c r="V229" s="7"/>
      <c r="W229" s="7"/>
      <c r="X229" s="7"/>
      <c r="Y229" s="7"/>
      <c r="Z229" s="7"/>
      <c r="AA229" s="7"/>
      <c r="AB229" s="7"/>
      <c r="AC229" s="7"/>
    </row>
    <row r="230">
      <c r="A230" s="10"/>
      <c r="B230" s="7"/>
      <c r="C230" s="7"/>
      <c r="D230" s="7"/>
      <c r="E230" s="10"/>
      <c r="F230" s="10"/>
      <c r="G230" s="10"/>
      <c r="H230" s="10"/>
      <c r="I230" s="7"/>
      <c r="J230" s="7"/>
      <c r="K230" s="7"/>
      <c r="L230" s="7"/>
      <c r="M230" s="7"/>
      <c r="N230" s="7"/>
      <c r="O230" s="7"/>
      <c r="P230" s="7"/>
      <c r="Q230" s="7"/>
      <c r="R230" s="7"/>
      <c r="S230" s="7"/>
      <c r="T230" s="7"/>
      <c r="U230" s="7"/>
      <c r="V230" s="7"/>
      <c r="W230" s="7"/>
      <c r="X230" s="7"/>
      <c r="Y230" s="7"/>
      <c r="Z230" s="7"/>
      <c r="AA230" s="7"/>
      <c r="AB230" s="7"/>
      <c r="AC230" s="7"/>
    </row>
    <row r="231">
      <c r="A231" s="10"/>
      <c r="B231" s="7"/>
      <c r="C231" s="7"/>
      <c r="D231" s="7"/>
      <c r="E231" s="10"/>
      <c r="F231" s="10"/>
      <c r="G231" s="10"/>
      <c r="H231" s="10"/>
      <c r="I231" s="7"/>
      <c r="J231" s="7"/>
      <c r="K231" s="7"/>
      <c r="L231" s="7"/>
      <c r="M231" s="7"/>
      <c r="N231" s="7"/>
      <c r="O231" s="7"/>
      <c r="P231" s="7"/>
      <c r="Q231" s="7"/>
      <c r="R231" s="7"/>
      <c r="S231" s="7"/>
      <c r="T231" s="7"/>
      <c r="U231" s="7"/>
      <c r="V231" s="7"/>
      <c r="W231" s="7"/>
      <c r="X231" s="7"/>
      <c r="Y231" s="7"/>
      <c r="Z231" s="7"/>
      <c r="AA231" s="7"/>
      <c r="AB231" s="7"/>
      <c r="AC231" s="7"/>
    </row>
    <row r="232">
      <c r="A232" s="10"/>
      <c r="B232" s="7"/>
      <c r="C232" s="7"/>
      <c r="D232" s="7"/>
      <c r="E232" s="10"/>
      <c r="F232" s="10"/>
      <c r="G232" s="10"/>
      <c r="H232" s="10"/>
      <c r="I232" s="7"/>
      <c r="J232" s="7"/>
      <c r="K232" s="7"/>
      <c r="L232" s="7"/>
      <c r="M232" s="7"/>
      <c r="N232" s="7"/>
      <c r="O232" s="7"/>
      <c r="P232" s="7"/>
      <c r="Q232" s="7"/>
      <c r="R232" s="7"/>
      <c r="S232" s="7"/>
      <c r="T232" s="7"/>
      <c r="U232" s="7"/>
      <c r="V232" s="7"/>
      <c r="W232" s="7"/>
      <c r="X232" s="7"/>
      <c r="Y232" s="7"/>
      <c r="Z232" s="7"/>
      <c r="AA232" s="7"/>
      <c r="AB232" s="7"/>
      <c r="AC232" s="7"/>
    </row>
    <row r="233">
      <c r="A233" s="10"/>
      <c r="B233" s="7"/>
      <c r="C233" s="7"/>
      <c r="D233" s="7"/>
      <c r="E233" s="10"/>
      <c r="F233" s="10"/>
      <c r="G233" s="10"/>
      <c r="H233" s="10"/>
      <c r="I233" s="7"/>
      <c r="J233" s="7"/>
      <c r="K233" s="7"/>
      <c r="L233" s="7"/>
      <c r="M233" s="7"/>
      <c r="N233" s="7"/>
      <c r="O233" s="7"/>
      <c r="P233" s="7"/>
      <c r="Q233" s="7"/>
      <c r="R233" s="7"/>
      <c r="S233" s="7"/>
      <c r="T233" s="7"/>
      <c r="U233" s="7"/>
      <c r="V233" s="7"/>
      <c r="W233" s="7"/>
      <c r="X233" s="7"/>
      <c r="Y233" s="7"/>
      <c r="Z233" s="7"/>
      <c r="AA233" s="7"/>
      <c r="AB233" s="7"/>
      <c r="AC233" s="7"/>
    </row>
    <row r="234">
      <c r="A234" s="10"/>
      <c r="B234" s="7"/>
      <c r="C234" s="7"/>
      <c r="D234" s="7"/>
      <c r="E234" s="10"/>
      <c r="F234" s="10"/>
      <c r="G234" s="10"/>
      <c r="H234" s="10"/>
      <c r="I234" s="7"/>
      <c r="J234" s="7"/>
      <c r="K234" s="7"/>
      <c r="L234" s="7"/>
      <c r="M234" s="7"/>
      <c r="N234" s="7"/>
      <c r="O234" s="7"/>
      <c r="P234" s="7"/>
      <c r="Q234" s="7"/>
      <c r="R234" s="7"/>
      <c r="S234" s="7"/>
      <c r="T234" s="7"/>
      <c r="U234" s="7"/>
      <c r="V234" s="7"/>
      <c r="W234" s="7"/>
      <c r="X234" s="7"/>
      <c r="Y234" s="7"/>
      <c r="Z234" s="7"/>
      <c r="AA234" s="7"/>
      <c r="AB234" s="7"/>
      <c r="AC234" s="7"/>
    </row>
    <row r="235">
      <c r="A235" s="10"/>
      <c r="B235" s="7"/>
      <c r="C235" s="7"/>
      <c r="D235" s="7"/>
      <c r="E235" s="10"/>
      <c r="F235" s="10"/>
      <c r="G235" s="10"/>
      <c r="H235" s="10"/>
      <c r="I235" s="7"/>
      <c r="J235" s="7"/>
      <c r="K235" s="7"/>
      <c r="L235" s="7"/>
      <c r="M235" s="7"/>
      <c r="N235" s="7"/>
      <c r="O235" s="7"/>
      <c r="P235" s="7"/>
      <c r="Q235" s="7"/>
      <c r="R235" s="7"/>
      <c r="S235" s="7"/>
      <c r="T235" s="7"/>
      <c r="U235" s="7"/>
      <c r="V235" s="7"/>
      <c r="W235" s="7"/>
      <c r="X235" s="7"/>
      <c r="Y235" s="7"/>
      <c r="Z235" s="7"/>
      <c r="AA235" s="7"/>
      <c r="AB235" s="7"/>
      <c r="AC235" s="7"/>
    </row>
    <row r="236">
      <c r="A236" s="10"/>
      <c r="B236" s="7"/>
      <c r="C236" s="7"/>
      <c r="D236" s="7"/>
      <c r="E236" s="10"/>
      <c r="F236" s="10"/>
      <c r="G236" s="10"/>
      <c r="H236" s="10"/>
      <c r="I236" s="7"/>
      <c r="J236" s="7"/>
      <c r="K236" s="7"/>
      <c r="L236" s="7"/>
      <c r="M236" s="7"/>
      <c r="N236" s="7"/>
      <c r="O236" s="7"/>
      <c r="P236" s="7"/>
      <c r="Q236" s="7"/>
      <c r="R236" s="7"/>
      <c r="S236" s="7"/>
      <c r="T236" s="7"/>
      <c r="U236" s="7"/>
      <c r="V236" s="7"/>
      <c r="W236" s="7"/>
      <c r="X236" s="7"/>
      <c r="Y236" s="7"/>
      <c r="Z236" s="7"/>
      <c r="AA236" s="7"/>
      <c r="AB236" s="7"/>
      <c r="AC236" s="7"/>
    </row>
    <row r="237">
      <c r="A237" s="10"/>
      <c r="B237" s="7"/>
      <c r="C237" s="7"/>
      <c r="D237" s="7"/>
      <c r="E237" s="10"/>
      <c r="F237" s="10"/>
      <c r="G237" s="10"/>
      <c r="H237" s="10"/>
      <c r="I237" s="7"/>
      <c r="J237" s="7"/>
      <c r="K237" s="7"/>
      <c r="L237" s="7"/>
      <c r="M237" s="7"/>
      <c r="N237" s="7"/>
      <c r="O237" s="7"/>
      <c r="P237" s="7"/>
      <c r="Q237" s="7"/>
      <c r="R237" s="7"/>
      <c r="S237" s="7"/>
      <c r="T237" s="7"/>
      <c r="U237" s="7"/>
      <c r="V237" s="7"/>
      <c r="W237" s="7"/>
      <c r="X237" s="7"/>
      <c r="Y237" s="7"/>
      <c r="Z237" s="7"/>
      <c r="AA237" s="7"/>
      <c r="AB237" s="7"/>
      <c r="AC237" s="7"/>
    </row>
    <row r="238">
      <c r="A238" s="10"/>
      <c r="B238" s="7"/>
      <c r="C238" s="7"/>
      <c r="D238" s="7"/>
      <c r="E238" s="10"/>
      <c r="F238" s="10"/>
      <c r="G238" s="10"/>
      <c r="H238" s="10"/>
      <c r="I238" s="7"/>
      <c r="J238" s="7"/>
      <c r="K238" s="7"/>
      <c r="L238" s="7"/>
      <c r="M238" s="7"/>
      <c r="N238" s="7"/>
      <c r="O238" s="7"/>
      <c r="P238" s="7"/>
      <c r="Q238" s="7"/>
      <c r="R238" s="7"/>
      <c r="S238" s="7"/>
      <c r="T238" s="7"/>
      <c r="U238" s="7"/>
      <c r="V238" s="7"/>
      <c r="W238" s="7"/>
      <c r="X238" s="7"/>
      <c r="Y238" s="7"/>
      <c r="Z238" s="7"/>
      <c r="AA238" s="7"/>
      <c r="AB238" s="7"/>
      <c r="AC238" s="7"/>
    </row>
    <row r="239">
      <c r="A239" s="10"/>
      <c r="B239" s="7"/>
      <c r="C239" s="7"/>
      <c r="D239" s="7"/>
      <c r="E239" s="10"/>
      <c r="F239" s="10"/>
      <c r="G239" s="10"/>
      <c r="H239" s="10"/>
      <c r="I239" s="7"/>
      <c r="J239" s="7"/>
      <c r="K239" s="7"/>
      <c r="L239" s="7"/>
      <c r="M239" s="7"/>
      <c r="N239" s="7"/>
      <c r="O239" s="7"/>
      <c r="P239" s="7"/>
      <c r="Q239" s="7"/>
      <c r="R239" s="7"/>
      <c r="S239" s="7"/>
      <c r="T239" s="7"/>
      <c r="U239" s="7"/>
      <c r="V239" s="7"/>
      <c r="W239" s="7"/>
      <c r="X239" s="7"/>
      <c r="Y239" s="7"/>
      <c r="Z239" s="7"/>
      <c r="AA239" s="7"/>
      <c r="AB239" s="7"/>
      <c r="AC239" s="7"/>
    </row>
    <row r="240">
      <c r="A240" s="10"/>
      <c r="B240" s="7"/>
      <c r="C240" s="7"/>
      <c r="D240" s="7"/>
      <c r="E240" s="10"/>
      <c r="F240" s="10"/>
      <c r="G240" s="10"/>
      <c r="H240" s="10"/>
      <c r="I240" s="7"/>
      <c r="J240" s="7"/>
      <c r="K240" s="7"/>
      <c r="L240" s="7"/>
      <c r="M240" s="7"/>
      <c r="N240" s="7"/>
      <c r="O240" s="7"/>
      <c r="P240" s="7"/>
      <c r="Q240" s="7"/>
      <c r="R240" s="7"/>
      <c r="S240" s="7"/>
      <c r="T240" s="7"/>
      <c r="U240" s="7"/>
      <c r="V240" s="7"/>
      <c r="W240" s="7"/>
      <c r="X240" s="7"/>
      <c r="Y240" s="7"/>
      <c r="Z240" s="7"/>
      <c r="AA240" s="7"/>
      <c r="AB240" s="7"/>
      <c r="AC240" s="7"/>
    </row>
    <row r="241">
      <c r="A241" s="10"/>
      <c r="B241" s="7"/>
      <c r="C241" s="7"/>
      <c r="D241" s="7"/>
      <c r="E241" s="10"/>
      <c r="F241" s="10"/>
      <c r="G241" s="10"/>
      <c r="H241" s="10"/>
      <c r="I241" s="7"/>
      <c r="J241" s="7"/>
      <c r="K241" s="7"/>
      <c r="L241" s="7"/>
      <c r="M241" s="7"/>
      <c r="N241" s="7"/>
      <c r="O241" s="7"/>
      <c r="P241" s="7"/>
      <c r="Q241" s="7"/>
      <c r="R241" s="7"/>
      <c r="S241" s="7"/>
      <c r="T241" s="7"/>
      <c r="U241" s="7"/>
      <c r="V241" s="7"/>
      <c r="W241" s="7"/>
      <c r="X241" s="7"/>
      <c r="Y241" s="7"/>
      <c r="Z241" s="7"/>
      <c r="AA241" s="7"/>
      <c r="AB241" s="7"/>
      <c r="AC241" s="7"/>
    </row>
    <row r="242">
      <c r="A242" s="10"/>
      <c r="B242" s="7"/>
      <c r="C242" s="7"/>
      <c r="D242" s="7"/>
      <c r="E242" s="10"/>
      <c r="F242" s="10"/>
      <c r="G242" s="10"/>
      <c r="H242" s="10"/>
      <c r="I242" s="7"/>
      <c r="J242" s="7"/>
      <c r="K242" s="7"/>
      <c r="L242" s="7"/>
      <c r="M242" s="7"/>
      <c r="N242" s="7"/>
      <c r="O242" s="7"/>
      <c r="P242" s="7"/>
      <c r="Q242" s="7"/>
      <c r="R242" s="7"/>
      <c r="S242" s="7"/>
      <c r="T242" s="7"/>
      <c r="U242" s="7"/>
      <c r="V242" s="7"/>
      <c r="W242" s="7"/>
      <c r="X242" s="7"/>
      <c r="Y242" s="7"/>
      <c r="Z242" s="7"/>
      <c r="AA242" s="7"/>
      <c r="AB242" s="7"/>
      <c r="AC242" s="7"/>
    </row>
    <row r="243">
      <c r="A243" s="10"/>
      <c r="B243" s="7"/>
      <c r="C243" s="7"/>
      <c r="D243" s="7"/>
      <c r="E243" s="10"/>
      <c r="F243" s="10"/>
      <c r="G243" s="10"/>
      <c r="H243" s="10"/>
      <c r="I243" s="7"/>
      <c r="J243" s="7"/>
      <c r="K243" s="7"/>
      <c r="L243" s="7"/>
      <c r="M243" s="7"/>
      <c r="N243" s="7"/>
      <c r="O243" s="7"/>
      <c r="P243" s="7"/>
      <c r="Q243" s="7"/>
      <c r="R243" s="7"/>
      <c r="S243" s="7"/>
      <c r="T243" s="7"/>
      <c r="U243" s="7"/>
      <c r="V243" s="7"/>
      <c r="W243" s="7"/>
      <c r="X243" s="7"/>
      <c r="Y243" s="7"/>
      <c r="Z243" s="7"/>
      <c r="AA243" s="7"/>
      <c r="AB243" s="7"/>
      <c r="AC243" s="7"/>
    </row>
    <row r="244">
      <c r="A244" s="10"/>
      <c r="B244" s="7"/>
      <c r="C244" s="7"/>
      <c r="D244" s="7"/>
      <c r="E244" s="10"/>
      <c r="F244" s="10"/>
      <c r="G244" s="10"/>
      <c r="H244" s="10"/>
      <c r="I244" s="7"/>
      <c r="J244" s="7"/>
      <c r="K244" s="7"/>
      <c r="L244" s="7"/>
      <c r="M244" s="7"/>
      <c r="N244" s="7"/>
      <c r="O244" s="7"/>
      <c r="P244" s="7"/>
      <c r="Q244" s="7"/>
      <c r="R244" s="7"/>
      <c r="S244" s="7"/>
      <c r="T244" s="7"/>
      <c r="U244" s="7"/>
      <c r="V244" s="7"/>
      <c r="W244" s="7"/>
      <c r="X244" s="7"/>
      <c r="Y244" s="7"/>
      <c r="Z244" s="7"/>
      <c r="AA244" s="7"/>
      <c r="AB244" s="7"/>
      <c r="AC244" s="7"/>
    </row>
    <row r="245">
      <c r="A245" s="10"/>
      <c r="B245" s="7"/>
      <c r="C245" s="7"/>
      <c r="D245" s="7"/>
      <c r="E245" s="10"/>
      <c r="F245" s="10"/>
      <c r="G245" s="10"/>
      <c r="H245" s="10"/>
      <c r="I245" s="7"/>
      <c r="J245" s="7"/>
      <c r="K245" s="7"/>
      <c r="L245" s="7"/>
      <c r="M245" s="7"/>
      <c r="N245" s="7"/>
      <c r="O245" s="7"/>
      <c r="P245" s="7"/>
      <c r="Q245" s="7"/>
      <c r="R245" s="7"/>
      <c r="S245" s="7"/>
      <c r="T245" s="7"/>
      <c r="U245" s="7"/>
      <c r="V245" s="7"/>
      <c r="W245" s="7"/>
      <c r="X245" s="7"/>
      <c r="Y245" s="7"/>
      <c r="Z245" s="7"/>
      <c r="AA245" s="7"/>
      <c r="AB245" s="7"/>
      <c r="AC245" s="7"/>
    </row>
    <row r="246">
      <c r="A246" s="10"/>
      <c r="B246" s="7"/>
      <c r="C246" s="7"/>
      <c r="D246" s="7"/>
      <c r="E246" s="10"/>
      <c r="F246" s="10"/>
      <c r="G246" s="10"/>
      <c r="H246" s="10"/>
      <c r="I246" s="7"/>
      <c r="J246" s="7"/>
      <c r="K246" s="7"/>
      <c r="L246" s="7"/>
      <c r="M246" s="7"/>
      <c r="N246" s="7"/>
      <c r="O246" s="7"/>
      <c r="P246" s="7"/>
      <c r="Q246" s="7"/>
      <c r="R246" s="7"/>
      <c r="S246" s="7"/>
      <c r="T246" s="7"/>
      <c r="U246" s="7"/>
      <c r="V246" s="7"/>
      <c r="W246" s="7"/>
      <c r="X246" s="7"/>
      <c r="Y246" s="7"/>
      <c r="Z246" s="7"/>
      <c r="AA246" s="7"/>
      <c r="AB246" s="7"/>
      <c r="AC246" s="7"/>
    </row>
    <row r="247">
      <c r="A247" s="10"/>
      <c r="B247" s="7"/>
      <c r="C247" s="7"/>
      <c r="D247" s="7"/>
      <c r="E247" s="10"/>
      <c r="F247" s="10"/>
      <c r="G247" s="10"/>
      <c r="H247" s="10"/>
      <c r="I247" s="7"/>
      <c r="J247" s="7"/>
      <c r="K247" s="7"/>
      <c r="L247" s="7"/>
      <c r="M247" s="7"/>
      <c r="N247" s="7"/>
      <c r="O247" s="7"/>
      <c r="P247" s="7"/>
      <c r="Q247" s="7"/>
      <c r="R247" s="7"/>
      <c r="S247" s="7"/>
      <c r="T247" s="7"/>
      <c r="U247" s="7"/>
      <c r="V247" s="7"/>
      <c r="W247" s="7"/>
      <c r="X247" s="7"/>
      <c r="Y247" s="7"/>
      <c r="Z247" s="7"/>
      <c r="AA247" s="7"/>
      <c r="AB247" s="7"/>
      <c r="AC247" s="7"/>
    </row>
    <row r="248">
      <c r="A248" s="10"/>
      <c r="B248" s="7"/>
      <c r="C248" s="7"/>
      <c r="D248" s="7"/>
      <c r="E248" s="10"/>
      <c r="F248" s="10"/>
      <c r="G248" s="10"/>
      <c r="H248" s="10"/>
      <c r="I248" s="7"/>
      <c r="J248" s="7"/>
      <c r="K248" s="7"/>
      <c r="L248" s="7"/>
      <c r="M248" s="7"/>
      <c r="N248" s="7"/>
      <c r="O248" s="7"/>
      <c r="P248" s="7"/>
      <c r="Q248" s="7"/>
      <c r="R248" s="7"/>
      <c r="S248" s="7"/>
      <c r="T248" s="7"/>
      <c r="U248" s="7"/>
      <c r="V248" s="7"/>
      <c r="W248" s="7"/>
      <c r="X248" s="7"/>
      <c r="Y248" s="7"/>
      <c r="Z248" s="7"/>
      <c r="AA248" s="7"/>
      <c r="AB248" s="7"/>
      <c r="AC248" s="7"/>
    </row>
    <row r="249">
      <c r="A249" s="10"/>
      <c r="B249" s="7"/>
      <c r="C249" s="7"/>
      <c r="D249" s="7"/>
      <c r="E249" s="10"/>
      <c r="F249" s="10"/>
      <c r="G249" s="10"/>
      <c r="H249" s="10"/>
      <c r="I249" s="7"/>
      <c r="J249" s="7"/>
      <c r="K249" s="7"/>
      <c r="L249" s="7"/>
      <c r="M249" s="7"/>
      <c r="N249" s="7"/>
      <c r="O249" s="7"/>
      <c r="P249" s="7"/>
      <c r="Q249" s="7"/>
      <c r="R249" s="7"/>
      <c r="S249" s="7"/>
      <c r="T249" s="7"/>
      <c r="U249" s="7"/>
      <c r="V249" s="7"/>
      <c r="W249" s="7"/>
      <c r="X249" s="7"/>
      <c r="Y249" s="7"/>
      <c r="Z249" s="7"/>
      <c r="AA249" s="7"/>
      <c r="AB249" s="7"/>
      <c r="AC249" s="7"/>
    </row>
    <row r="250">
      <c r="A250" s="10"/>
      <c r="B250" s="7"/>
      <c r="C250" s="7"/>
      <c r="D250" s="7"/>
      <c r="E250" s="10"/>
      <c r="F250" s="10"/>
      <c r="G250" s="10"/>
      <c r="H250" s="10"/>
      <c r="I250" s="7"/>
      <c r="J250" s="7"/>
      <c r="K250" s="7"/>
      <c r="L250" s="7"/>
      <c r="M250" s="7"/>
      <c r="N250" s="7"/>
      <c r="O250" s="7"/>
      <c r="P250" s="7"/>
      <c r="Q250" s="7"/>
      <c r="R250" s="7"/>
      <c r="S250" s="7"/>
      <c r="T250" s="7"/>
      <c r="U250" s="7"/>
      <c r="V250" s="7"/>
      <c r="W250" s="7"/>
      <c r="X250" s="7"/>
      <c r="Y250" s="7"/>
      <c r="Z250" s="7"/>
      <c r="AA250" s="7"/>
      <c r="AB250" s="7"/>
      <c r="AC250" s="7"/>
    </row>
    <row r="251">
      <c r="A251" s="10"/>
      <c r="B251" s="7"/>
      <c r="C251" s="7"/>
      <c r="D251" s="7"/>
      <c r="E251" s="10"/>
      <c r="F251" s="10"/>
      <c r="G251" s="10"/>
      <c r="H251" s="10"/>
      <c r="I251" s="7"/>
      <c r="J251" s="7"/>
      <c r="K251" s="7"/>
      <c r="L251" s="7"/>
      <c r="M251" s="7"/>
      <c r="N251" s="7"/>
      <c r="O251" s="7"/>
      <c r="P251" s="7"/>
      <c r="Q251" s="7"/>
      <c r="R251" s="7"/>
      <c r="S251" s="7"/>
      <c r="T251" s="7"/>
      <c r="U251" s="7"/>
      <c r="V251" s="7"/>
      <c r="W251" s="7"/>
      <c r="X251" s="7"/>
      <c r="Y251" s="7"/>
      <c r="Z251" s="7"/>
      <c r="AA251" s="7"/>
      <c r="AB251" s="7"/>
      <c r="AC251" s="7"/>
    </row>
    <row r="252">
      <c r="A252" s="10"/>
      <c r="B252" s="7"/>
      <c r="C252" s="7"/>
      <c r="D252" s="7"/>
      <c r="E252" s="10"/>
      <c r="F252" s="10"/>
      <c r="G252" s="10"/>
      <c r="H252" s="10"/>
      <c r="I252" s="7"/>
      <c r="J252" s="7"/>
      <c r="K252" s="7"/>
      <c r="L252" s="7"/>
      <c r="M252" s="7"/>
      <c r="N252" s="7"/>
      <c r="O252" s="7"/>
      <c r="P252" s="7"/>
      <c r="Q252" s="7"/>
      <c r="R252" s="7"/>
      <c r="S252" s="7"/>
      <c r="T252" s="7"/>
      <c r="U252" s="7"/>
      <c r="V252" s="7"/>
      <c r="W252" s="7"/>
      <c r="X252" s="7"/>
      <c r="Y252" s="7"/>
      <c r="Z252" s="7"/>
      <c r="AA252" s="7"/>
      <c r="AB252" s="7"/>
      <c r="AC252" s="7"/>
    </row>
    <row r="253">
      <c r="A253" s="10"/>
      <c r="B253" s="7"/>
      <c r="C253" s="7"/>
      <c r="D253" s="7"/>
      <c r="E253" s="10"/>
      <c r="F253" s="10"/>
      <c r="G253" s="10"/>
      <c r="H253" s="10"/>
      <c r="I253" s="7"/>
      <c r="J253" s="7"/>
      <c r="K253" s="7"/>
      <c r="L253" s="7"/>
      <c r="M253" s="7"/>
      <c r="N253" s="7"/>
      <c r="O253" s="7"/>
      <c r="P253" s="7"/>
      <c r="Q253" s="7"/>
      <c r="R253" s="7"/>
      <c r="S253" s="7"/>
      <c r="T253" s="7"/>
      <c r="U253" s="7"/>
      <c r="V253" s="7"/>
      <c r="W253" s="7"/>
      <c r="X253" s="7"/>
      <c r="Y253" s="7"/>
      <c r="Z253" s="7"/>
      <c r="AA253" s="7"/>
      <c r="AB253" s="7"/>
      <c r="AC253" s="7"/>
    </row>
    <row r="254">
      <c r="A254" s="10"/>
      <c r="B254" s="7"/>
      <c r="C254" s="7"/>
      <c r="D254" s="7"/>
      <c r="E254" s="10"/>
      <c r="F254" s="10"/>
      <c r="G254" s="10"/>
      <c r="H254" s="10"/>
      <c r="I254" s="7"/>
      <c r="J254" s="7"/>
      <c r="K254" s="7"/>
      <c r="L254" s="7"/>
      <c r="M254" s="7"/>
      <c r="N254" s="7"/>
      <c r="O254" s="7"/>
      <c r="P254" s="7"/>
      <c r="Q254" s="7"/>
      <c r="R254" s="7"/>
      <c r="S254" s="7"/>
      <c r="T254" s="7"/>
      <c r="U254" s="7"/>
      <c r="V254" s="7"/>
      <c r="W254" s="7"/>
      <c r="X254" s="7"/>
      <c r="Y254" s="7"/>
      <c r="Z254" s="7"/>
      <c r="AA254" s="7"/>
      <c r="AB254" s="7"/>
      <c r="AC254" s="7"/>
    </row>
    <row r="255">
      <c r="A255" s="10"/>
      <c r="B255" s="7"/>
      <c r="C255" s="7"/>
      <c r="D255" s="7"/>
      <c r="E255" s="10"/>
      <c r="F255" s="10"/>
      <c r="G255" s="10"/>
      <c r="H255" s="10"/>
      <c r="I255" s="7"/>
      <c r="J255" s="7"/>
      <c r="K255" s="7"/>
      <c r="L255" s="7"/>
      <c r="M255" s="7"/>
      <c r="N255" s="7"/>
      <c r="O255" s="7"/>
      <c r="P255" s="7"/>
      <c r="Q255" s="7"/>
      <c r="R255" s="7"/>
      <c r="S255" s="7"/>
      <c r="T255" s="7"/>
      <c r="U255" s="7"/>
      <c r="V255" s="7"/>
      <c r="W255" s="7"/>
      <c r="X255" s="7"/>
      <c r="Y255" s="7"/>
      <c r="Z255" s="7"/>
      <c r="AA255" s="7"/>
      <c r="AB255" s="7"/>
      <c r="AC255" s="7"/>
    </row>
    <row r="256">
      <c r="A256" s="10"/>
      <c r="B256" s="7"/>
      <c r="C256" s="7"/>
      <c r="D256" s="7"/>
      <c r="E256" s="10"/>
      <c r="F256" s="10"/>
      <c r="G256" s="10"/>
      <c r="H256" s="10"/>
      <c r="I256" s="7"/>
      <c r="J256" s="7"/>
      <c r="K256" s="7"/>
      <c r="L256" s="7"/>
      <c r="M256" s="7"/>
      <c r="N256" s="7"/>
      <c r="O256" s="7"/>
      <c r="P256" s="7"/>
      <c r="Q256" s="7"/>
      <c r="R256" s="7"/>
      <c r="S256" s="7"/>
      <c r="T256" s="7"/>
      <c r="U256" s="7"/>
      <c r="V256" s="7"/>
      <c r="W256" s="7"/>
      <c r="X256" s="7"/>
      <c r="Y256" s="7"/>
      <c r="Z256" s="7"/>
      <c r="AA256" s="7"/>
      <c r="AB256" s="7"/>
      <c r="AC256" s="7"/>
    </row>
    <row r="257">
      <c r="A257" s="10"/>
      <c r="B257" s="7"/>
      <c r="C257" s="7"/>
      <c r="D257" s="7"/>
      <c r="E257" s="10"/>
      <c r="F257" s="10"/>
      <c r="G257" s="10"/>
      <c r="H257" s="10"/>
      <c r="I257" s="7"/>
      <c r="J257" s="7"/>
      <c r="K257" s="7"/>
      <c r="L257" s="7"/>
      <c r="M257" s="7"/>
      <c r="N257" s="7"/>
      <c r="O257" s="7"/>
      <c r="P257" s="7"/>
      <c r="Q257" s="7"/>
      <c r="R257" s="7"/>
      <c r="S257" s="7"/>
      <c r="T257" s="7"/>
      <c r="U257" s="7"/>
      <c r="V257" s="7"/>
      <c r="W257" s="7"/>
      <c r="X257" s="7"/>
      <c r="Y257" s="7"/>
      <c r="Z257" s="7"/>
      <c r="AA257" s="7"/>
      <c r="AB257" s="7"/>
      <c r="AC257" s="7"/>
    </row>
    <row r="258">
      <c r="A258" s="10"/>
      <c r="B258" s="7"/>
      <c r="C258" s="7"/>
      <c r="D258" s="7"/>
      <c r="E258" s="10"/>
      <c r="F258" s="10"/>
      <c r="G258" s="10"/>
      <c r="H258" s="10"/>
      <c r="I258" s="7"/>
      <c r="J258" s="7"/>
      <c r="K258" s="7"/>
      <c r="L258" s="7"/>
      <c r="M258" s="7"/>
      <c r="N258" s="7"/>
      <c r="O258" s="7"/>
      <c r="P258" s="7"/>
      <c r="Q258" s="7"/>
      <c r="R258" s="7"/>
      <c r="S258" s="7"/>
      <c r="T258" s="7"/>
      <c r="U258" s="7"/>
      <c r="V258" s="7"/>
      <c r="W258" s="7"/>
      <c r="X258" s="7"/>
      <c r="Y258" s="7"/>
      <c r="Z258" s="7"/>
      <c r="AA258" s="7"/>
      <c r="AB258" s="7"/>
      <c r="AC258" s="7"/>
    </row>
    <row r="259">
      <c r="A259" s="10"/>
      <c r="B259" s="7"/>
      <c r="C259" s="7"/>
      <c r="D259" s="7"/>
      <c r="E259" s="10"/>
      <c r="F259" s="10"/>
      <c r="G259" s="10"/>
      <c r="H259" s="10"/>
      <c r="I259" s="7"/>
      <c r="J259" s="7"/>
      <c r="K259" s="7"/>
      <c r="L259" s="7"/>
      <c r="M259" s="7"/>
      <c r="N259" s="7"/>
      <c r="O259" s="7"/>
      <c r="P259" s="7"/>
      <c r="Q259" s="7"/>
      <c r="R259" s="7"/>
      <c r="S259" s="7"/>
      <c r="T259" s="7"/>
      <c r="U259" s="7"/>
      <c r="V259" s="7"/>
      <c r="W259" s="7"/>
      <c r="X259" s="7"/>
      <c r="Y259" s="7"/>
      <c r="Z259" s="7"/>
      <c r="AA259" s="7"/>
      <c r="AB259" s="7"/>
      <c r="AC259" s="7"/>
    </row>
    <row r="260">
      <c r="A260" s="10"/>
      <c r="B260" s="7"/>
      <c r="C260" s="7"/>
      <c r="D260" s="7"/>
      <c r="E260" s="10"/>
      <c r="F260" s="10"/>
      <c r="G260" s="10"/>
      <c r="H260" s="10"/>
      <c r="I260" s="7"/>
      <c r="J260" s="7"/>
      <c r="K260" s="7"/>
      <c r="L260" s="7"/>
      <c r="M260" s="7"/>
      <c r="N260" s="7"/>
      <c r="O260" s="7"/>
      <c r="P260" s="7"/>
      <c r="Q260" s="7"/>
      <c r="R260" s="7"/>
      <c r="S260" s="7"/>
      <c r="T260" s="7"/>
      <c r="U260" s="7"/>
      <c r="V260" s="7"/>
      <c r="W260" s="7"/>
      <c r="X260" s="7"/>
      <c r="Y260" s="7"/>
      <c r="Z260" s="7"/>
      <c r="AA260" s="7"/>
      <c r="AB260" s="7"/>
      <c r="AC260" s="7"/>
    </row>
    <row r="261">
      <c r="A261" s="10"/>
      <c r="B261" s="7"/>
      <c r="C261" s="7"/>
      <c r="D261" s="7"/>
      <c r="E261" s="10"/>
      <c r="F261" s="10"/>
      <c r="G261" s="10"/>
      <c r="H261" s="10"/>
      <c r="I261" s="7"/>
      <c r="J261" s="7"/>
      <c r="K261" s="7"/>
      <c r="L261" s="7"/>
      <c r="M261" s="7"/>
      <c r="N261" s="7"/>
      <c r="O261" s="7"/>
      <c r="P261" s="7"/>
      <c r="Q261" s="7"/>
      <c r="R261" s="7"/>
      <c r="S261" s="7"/>
      <c r="T261" s="7"/>
      <c r="U261" s="7"/>
      <c r="V261" s="7"/>
      <c r="W261" s="7"/>
      <c r="X261" s="7"/>
      <c r="Y261" s="7"/>
      <c r="Z261" s="7"/>
      <c r="AA261" s="7"/>
      <c r="AB261" s="7"/>
      <c r="AC261" s="7"/>
    </row>
    <row r="262">
      <c r="A262" s="10"/>
      <c r="B262" s="7"/>
      <c r="C262" s="7"/>
      <c r="D262" s="7"/>
      <c r="E262" s="10"/>
      <c r="F262" s="10"/>
      <c r="G262" s="10"/>
      <c r="H262" s="10"/>
      <c r="I262" s="7"/>
      <c r="J262" s="7"/>
      <c r="K262" s="7"/>
      <c r="L262" s="7"/>
      <c r="M262" s="7"/>
      <c r="N262" s="7"/>
      <c r="O262" s="7"/>
      <c r="P262" s="7"/>
      <c r="Q262" s="7"/>
      <c r="R262" s="7"/>
      <c r="S262" s="7"/>
      <c r="T262" s="7"/>
      <c r="U262" s="7"/>
      <c r="V262" s="7"/>
      <c r="W262" s="7"/>
      <c r="X262" s="7"/>
      <c r="Y262" s="7"/>
      <c r="Z262" s="7"/>
      <c r="AA262" s="7"/>
      <c r="AB262" s="7"/>
      <c r="AC262" s="7"/>
    </row>
    <row r="263">
      <c r="A263" s="10"/>
      <c r="B263" s="7"/>
      <c r="C263" s="7"/>
      <c r="D263" s="7"/>
      <c r="E263" s="10"/>
      <c r="F263" s="10"/>
      <c r="G263" s="10"/>
      <c r="H263" s="10"/>
      <c r="I263" s="7"/>
      <c r="J263" s="7"/>
      <c r="K263" s="7"/>
      <c r="L263" s="7"/>
      <c r="M263" s="7"/>
      <c r="N263" s="7"/>
      <c r="O263" s="7"/>
      <c r="P263" s="7"/>
      <c r="Q263" s="7"/>
      <c r="R263" s="7"/>
      <c r="S263" s="7"/>
      <c r="T263" s="7"/>
      <c r="U263" s="7"/>
      <c r="V263" s="7"/>
      <c r="W263" s="7"/>
      <c r="X263" s="7"/>
      <c r="Y263" s="7"/>
      <c r="Z263" s="7"/>
      <c r="AA263" s="7"/>
      <c r="AB263" s="7"/>
      <c r="AC263" s="7"/>
    </row>
    <row r="264">
      <c r="A264" s="10"/>
      <c r="B264" s="7"/>
      <c r="C264" s="7"/>
      <c r="D264" s="7"/>
      <c r="E264" s="10"/>
      <c r="F264" s="10"/>
      <c r="G264" s="10"/>
      <c r="H264" s="10"/>
      <c r="I264" s="7"/>
      <c r="J264" s="7"/>
      <c r="K264" s="7"/>
      <c r="L264" s="7"/>
      <c r="M264" s="7"/>
      <c r="N264" s="7"/>
      <c r="O264" s="7"/>
      <c r="P264" s="7"/>
      <c r="Q264" s="7"/>
      <c r="R264" s="7"/>
      <c r="S264" s="7"/>
      <c r="T264" s="7"/>
      <c r="U264" s="7"/>
      <c r="V264" s="7"/>
      <c r="W264" s="7"/>
      <c r="X264" s="7"/>
      <c r="Y264" s="7"/>
      <c r="Z264" s="7"/>
      <c r="AA264" s="7"/>
      <c r="AB264" s="7"/>
      <c r="AC264" s="7"/>
    </row>
    <row r="265">
      <c r="A265" s="10"/>
      <c r="B265" s="7"/>
      <c r="C265" s="7"/>
      <c r="D265" s="7"/>
      <c r="E265" s="10"/>
      <c r="F265" s="10"/>
      <c r="G265" s="10"/>
      <c r="H265" s="10"/>
      <c r="I265" s="7"/>
      <c r="J265" s="7"/>
      <c r="K265" s="7"/>
      <c r="L265" s="7"/>
      <c r="M265" s="7"/>
      <c r="N265" s="7"/>
      <c r="O265" s="7"/>
      <c r="P265" s="7"/>
      <c r="Q265" s="7"/>
      <c r="R265" s="7"/>
      <c r="S265" s="7"/>
      <c r="T265" s="7"/>
      <c r="U265" s="7"/>
      <c r="V265" s="7"/>
      <c r="W265" s="7"/>
      <c r="X265" s="7"/>
      <c r="Y265" s="7"/>
      <c r="Z265" s="7"/>
      <c r="AA265" s="7"/>
      <c r="AB265" s="7"/>
      <c r="AC265" s="7"/>
    </row>
    <row r="266">
      <c r="A266" s="10"/>
      <c r="B266" s="7"/>
      <c r="C266" s="7"/>
      <c r="D266" s="7"/>
      <c r="E266" s="10"/>
      <c r="F266" s="10"/>
      <c r="G266" s="10"/>
      <c r="H266" s="10"/>
      <c r="I266" s="7"/>
      <c r="J266" s="7"/>
      <c r="K266" s="7"/>
      <c r="L266" s="7"/>
      <c r="M266" s="7"/>
      <c r="N266" s="7"/>
      <c r="O266" s="7"/>
      <c r="P266" s="7"/>
      <c r="Q266" s="7"/>
      <c r="R266" s="7"/>
      <c r="S266" s="7"/>
      <c r="T266" s="7"/>
      <c r="U266" s="7"/>
      <c r="V266" s="7"/>
      <c r="W266" s="7"/>
      <c r="X266" s="7"/>
      <c r="Y266" s="7"/>
      <c r="Z266" s="7"/>
      <c r="AA266" s="7"/>
      <c r="AB266" s="7"/>
      <c r="AC266" s="7"/>
    </row>
    <row r="267">
      <c r="A267" s="10"/>
      <c r="B267" s="7"/>
      <c r="C267" s="7"/>
      <c r="D267" s="7"/>
      <c r="E267" s="10"/>
      <c r="F267" s="10"/>
      <c r="G267" s="10"/>
      <c r="H267" s="10"/>
      <c r="I267" s="7"/>
      <c r="J267" s="7"/>
      <c r="K267" s="7"/>
      <c r="L267" s="7"/>
      <c r="M267" s="7"/>
      <c r="N267" s="7"/>
      <c r="O267" s="7"/>
      <c r="P267" s="7"/>
      <c r="Q267" s="7"/>
      <c r="R267" s="7"/>
      <c r="S267" s="7"/>
      <c r="T267" s="7"/>
      <c r="U267" s="7"/>
      <c r="V267" s="7"/>
      <c r="W267" s="7"/>
      <c r="X267" s="7"/>
      <c r="Y267" s="7"/>
      <c r="Z267" s="7"/>
      <c r="AA267" s="7"/>
      <c r="AB267" s="7"/>
      <c r="AC267" s="7"/>
    </row>
    <row r="268">
      <c r="A268" s="10"/>
      <c r="B268" s="7"/>
      <c r="C268" s="7"/>
      <c r="D268" s="7"/>
      <c r="E268" s="10"/>
      <c r="F268" s="10"/>
      <c r="G268" s="10"/>
      <c r="H268" s="10"/>
      <c r="I268" s="7"/>
      <c r="J268" s="7"/>
      <c r="K268" s="7"/>
      <c r="L268" s="7"/>
      <c r="M268" s="7"/>
      <c r="N268" s="7"/>
      <c r="O268" s="7"/>
      <c r="P268" s="7"/>
      <c r="Q268" s="7"/>
      <c r="R268" s="7"/>
      <c r="S268" s="7"/>
      <c r="T268" s="7"/>
      <c r="U268" s="7"/>
      <c r="V268" s="7"/>
      <c r="W268" s="7"/>
      <c r="X268" s="7"/>
      <c r="Y268" s="7"/>
      <c r="Z268" s="7"/>
      <c r="AA268" s="7"/>
      <c r="AB268" s="7"/>
      <c r="AC268" s="7"/>
    </row>
    <row r="269">
      <c r="A269" s="10"/>
      <c r="B269" s="7"/>
      <c r="C269" s="7"/>
      <c r="D269" s="7"/>
      <c r="E269" s="10"/>
      <c r="F269" s="10"/>
      <c r="G269" s="10"/>
      <c r="H269" s="10"/>
      <c r="I269" s="7"/>
      <c r="J269" s="7"/>
      <c r="K269" s="7"/>
      <c r="L269" s="7"/>
      <c r="M269" s="7"/>
      <c r="N269" s="7"/>
      <c r="O269" s="7"/>
      <c r="P269" s="7"/>
      <c r="Q269" s="7"/>
      <c r="R269" s="7"/>
      <c r="S269" s="7"/>
      <c r="T269" s="7"/>
      <c r="U269" s="7"/>
      <c r="V269" s="7"/>
      <c r="W269" s="7"/>
      <c r="X269" s="7"/>
      <c r="Y269" s="7"/>
      <c r="Z269" s="7"/>
      <c r="AA269" s="7"/>
      <c r="AB269" s="7"/>
      <c r="AC269" s="7"/>
    </row>
    <row r="270">
      <c r="A270" s="10"/>
      <c r="B270" s="7"/>
      <c r="C270" s="7"/>
      <c r="D270" s="7"/>
      <c r="E270" s="10"/>
      <c r="F270" s="10"/>
      <c r="G270" s="10"/>
      <c r="H270" s="10"/>
      <c r="I270" s="7"/>
      <c r="J270" s="7"/>
      <c r="K270" s="7"/>
      <c r="L270" s="7"/>
      <c r="M270" s="7"/>
      <c r="N270" s="7"/>
      <c r="O270" s="7"/>
      <c r="P270" s="7"/>
      <c r="Q270" s="7"/>
      <c r="R270" s="7"/>
      <c r="S270" s="7"/>
      <c r="T270" s="7"/>
      <c r="U270" s="7"/>
      <c r="V270" s="7"/>
      <c r="W270" s="7"/>
      <c r="X270" s="7"/>
      <c r="Y270" s="7"/>
      <c r="Z270" s="7"/>
      <c r="AA270" s="7"/>
      <c r="AB270" s="7"/>
      <c r="AC270" s="7"/>
    </row>
    <row r="271">
      <c r="A271" s="10"/>
      <c r="B271" s="7"/>
      <c r="C271" s="7"/>
      <c r="D271" s="7"/>
      <c r="E271" s="10"/>
      <c r="F271" s="10"/>
      <c r="G271" s="10"/>
      <c r="H271" s="10"/>
      <c r="I271" s="7"/>
      <c r="J271" s="7"/>
      <c r="K271" s="7"/>
      <c r="L271" s="7"/>
      <c r="M271" s="7"/>
      <c r="N271" s="7"/>
      <c r="O271" s="7"/>
      <c r="P271" s="7"/>
      <c r="Q271" s="7"/>
      <c r="R271" s="7"/>
      <c r="S271" s="7"/>
      <c r="T271" s="7"/>
      <c r="U271" s="7"/>
      <c r="V271" s="7"/>
      <c r="W271" s="7"/>
      <c r="X271" s="7"/>
      <c r="Y271" s="7"/>
      <c r="Z271" s="7"/>
      <c r="AA271" s="7"/>
      <c r="AB271" s="7"/>
      <c r="AC271" s="7"/>
    </row>
    <row r="272">
      <c r="A272" s="10"/>
      <c r="B272" s="7"/>
      <c r="C272" s="7"/>
      <c r="D272" s="7"/>
      <c r="E272" s="10"/>
      <c r="F272" s="10"/>
      <c r="G272" s="10"/>
      <c r="H272" s="10"/>
      <c r="I272" s="7"/>
      <c r="J272" s="7"/>
      <c r="K272" s="7"/>
      <c r="L272" s="7"/>
      <c r="M272" s="7"/>
      <c r="N272" s="7"/>
      <c r="O272" s="7"/>
      <c r="P272" s="7"/>
      <c r="Q272" s="7"/>
      <c r="R272" s="7"/>
      <c r="S272" s="7"/>
      <c r="T272" s="7"/>
      <c r="U272" s="7"/>
      <c r="V272" s="7"/>
      <c r="W272" s="7"/>
      <c r="X272" s="7"/>
      <c r="Y272" s="7"/>
      <c r="Z272" s="7"/>
      <c r="AA272" s="7"/>
      <c r="AB272" s="7"/>
      <c r="AC272" s="7"/>
    </row>
    <row r="273">
      <c r="A273" s="10"/>
      <c r="B273" s="7"/>
      <c r="C273" s="7"/>
      <c r="D273" s="7"/>
      <c r="E273" s="10"/>
      <c r="F273" s="10"/>
      <c r="G273" s="10"/>
      <c r="H273" s="10"/>
      <c r="I273" s="7"/>
      <c r="J273" s="7"/>
      <c r="K273" s="7"/>
      <c r="L273" s="7"/>
      <c r="M273" s="7"/>
      <c r="N273" s="7"/>
      <c r="O273" s="7"/>
      <c r="P273" s="7"/>
      <c r="Q273" s="7"/>
      <c r="R273" s="7"/>
      <c r="S273" s="7"/>
      <c r="T273" s="7"/>
      <c r="U273" s="7"/>
      <c r="V273" s="7"/>
      <c r="W273" s="7"/>
      <c r="X273" s="7"/>
      <c r="Y273" s="7"/>
      <c r="Z273" s="7"/>
      <c r="AA273" s="7"/>
      <c r="AB273" s="7"/>
      <c r="AC273" s="7"/>
    </row>
    <row r="274">
      <c r="A274" s="10"/>
      <c r="B274" s="7"/>
      <c r="C274" s="7"/>
      <c r="D274" s="7"/>
      <c r="E274" s="10"/>
      <c r="F274" s="10"/>
      <c r="G274" s="10"/>
      <c r="H274" s="10"/>
      <c r="I274" s="7"/>
      <c r="J274" s="7"/>
      <c r="K274" s="7"/>
      <c r="L274" s="7"/>
      <c r="M274" s="7"/>
      <c r="N274" s="7"/>
      <c r="O274" s="7"/>
      <c r="P274" s="7"/>
      <c r="Q274" s="7"/>
      <c r="R274" s="7"/>
      <c r="S274" s="7"/>
      <c r="T274" s="7"/>
      <c r="U274" s="7"/>
      <c r="V274" s="7"/>
      <c r="W274" s="7"/>
      <c r="X274" s="7"/>
      <c r="Y274" s="7"/>
      <c r="Z274" s="7"/>
      <c r="AA274" s="7"/>
      <c r="AB274" s="7"/>
      <c r="AC274" s="7"/>
    </row>
    <row r="275">
      <c r="A275" s="10"/>
      <c r="B275" s="7"/>
      <c r="C275" s="7"/>
      <c r="D275" s="7"/>
      <c r="E275" s="10"/>
      <c r="F275" s="10"/>
      <c r="G275" s="10"/>
      <c r="H275" s="10"/>
      <c r="I275" s="7"/>
      <c r="J275" s="7"/>
      <c r="K275" s="7"/>
      <c r="L275" s="7"/>
      <c r="M275" s="7"/>
      <c r="N275" s="7"/>
      <c r="O275" s="7"/>
      <c r="P275" s="7"/>
      <c r="Q275" s="7"/>
      <c r="R275" s="7"/>
      <c r="S275" s="7"/>
      <c r="T275" s="7"/>
      <c r="U275" s="7"/>
      <c r="V275" s="7"/>
      <c r="W275" s="7"/>
      <c r="X275" s="7"/>
      <c r="Y275" s="7"/>
      <c r="Z275" s="7"/>
      <c r="AA275" s="7"/>
      <c r="AB275" s="7"/>
      <c r="AC275" s="7"/>
    </row>
    <row r="276">
      <c r="A276" s="10"/>
      <c r="B276" s="7"/>
      <c r="C276" s="7"/>
      <c r="D276" s="7"/>
      <c r="E276" s="10"/>
      <c r="F276" s="10"/>
      <c r="G276" s="10"/>
      <c r="H276" s="10"/>
      <c r="I276" s="7"/>
      <c r="J276" s="7"/>
      <c r="K276" s="7"/>
      <c r="L276" s="7"/>
      <c r="M276" s="7"/>
      <c r="N276" s="7"/>
      <c r="O276" s="7"/>
      <c r="P276" s="7"/>
      <c r="Q276" s="7"/>
      <c r="R276" s="7"/>
      <c r="S276" s="7"/>
      <c r="T276" s="7"/>
      <c r="U276" s="7"/>
      <c r="V276" s="7"/>
      <c r="W276" s="7"/>
      <c r="X276" s="7"/>
      <c r="Y276" s="7"/>
      <c r="Z276" s="7"/>
      <c r="AA276" s="7"/>
      <c r="AB276" s="7"/>
      <c r="AC276" s="7"/>
    </row>
    <row r="277">
      <c r="A277" s="10"/>
      <c r="B277" s="7"/>
      <c r="C277" s="7"/>
      <c r="D277" s="7"/>
      <c r="E277" s="10"/>
      <c r="F277" s="10"/>
      <c r="G277" s="10"/>
      <c r="H277" s="10"/>
      <c r="I277" s="7"/>
      <c r="J277" s="7"/>
      <c r="K277" s="7"/>
      <c r="L277" s="7"/>
      <c r="M277" s="7"/>
      <c r="N277" s="7"/>
      <c r="O277" s="7"/>
      <c r="P277" s="7"/>
      <c r="Q277" s="7"/>
      <c r="R277" s="7"/>
      <c r="S277" s="7"/>
      <c r="T277" s="7"/>
      <c r="U277" s="7"/>
      <c r="V277" s="7"/>
      <c r="W277" s="7"/>
      <c r="X277" s="7"/>
      <c r="Y277" s="7"/>
      <c r="Z277" s="7"/>
      <c r="AA277" s="7"/>
      <c r="AB277" s="7"/>
      <c r="AC277" s="7"/>
    </row>
    <row r="278">
      <c r="A278" s="10"/>
      <c r="B278" s="7"/>
      <c r="C278" s="7"/>
      <c r="D278" s="7"/>
      <c r="E278" s="10"/>
      <c r="F278" s="10"/>
      <c r="G278" s="10"/>
      <c r="H278" s="10"/>
      <c r="I278" s="7"/>
      <c r="J278" s="7"/>
      <c r="K278" s="7"/>
      <c r="L278" s="7"/>
      <c r="M278" s="7"/>
      <c r="N278" s="7"/>
      <c r="O278" s="7"/>
      <c r="P278" s="7"/>
      <c r="Q278" s="7"/>
      <c r="R278" s="7"/>
      <c r="S278" s="7"/>
      <c r="T278" s="7"/>
      <c r="U278" s="7"/>
      <c r="V278" s="7"/>
      <c r="W278" s="7"/>
      <c r="X278" s="7"/>
      <c r="Y278" s="7"/>
      <c r="Z278" s="7"/>
      <c r="AA278" s="7"/>
      <c r="AB278" s="7"/>
      <c r="AC278" s="7"/>
    </row>
    <row r="279">
      <c r="A279" s="10"/>
      <c r="B279" s="7"/>
      <c r="C279" s="7"/>
      <c r="D279" s="7"/>
      <c r="E279" s="10"/>
      <c r="F279" s="10"/>
      <c r="G279" s="10"/>
      <c r="H279" s="10"/>
      <c r="I279" s="7"/>
      <c r="J279" s="7"/>
      <c r="K279" s="7"/>
      <c r="L279" s="7"/>
      <c r="M279" s="7"/>
      <c r="N279" s="7"/>
      <c r="O279" s="7"/>
      <c r="P279" s="7"/>
      <c r="Q279" s="7"/>
      <c r="R279" s="7"/>
      <c r="S279" s="7"/>
      <c r="T279" s="7"/>
      <c r="U279" s="7"/>
      <c r="V279" s="7"/>
      <c r="W279" s="7"/>
      <c r="X279" s="7"/>
      <c r="Y279" s="7"/>
      <c r="Z279" s="7"/>
      <c r="AA279" s="7"/>
      <c r="AB279" s="7"/>
      <c r="AC279" s="7"/>
    </row>
    <row r="280">
      <c r="A280" s="10"/>
      <c r="B280" s="7"/>
      <c r="C280" s="7"/>
      <c r="D280" s="7"/>
      <c r="E280" s="10"/>
      <c r="F280" s="10"/>
      <c r="G280" s="10"/>
      <c r="H280" s="10"/>
      <c r="I280" s="7"/>
      <c r="J280" s="7"/>
      <c r="K280" s="7"/>
      <c r="L280" s="7"/>
      <c r="M280" s="7"/>
      <c r="N280" s="7"/>
      <c r="O280" s="7"/>
      <c r="P280" s="7"/>
      <c r="Q280" s="7"/>
      <c r="R280" s="7"/>
      <c r="S280" s="7"/>
      <c r="T280" s="7"/>
      <c r="U280" s="7"/>
      <c r="V280" s="7"/>
      <c r="W280" s="7"/>
      <c r="X280" s="7"/>
      <c r="Y280" s="7"/>
      <c r="Z280" s="7"/>
      <c r="AA280" s="7"/>
      <c r="AB280" s="7"/>
      <c r="AC280" s="7"/>
    </row>
    <row r="281">
      <c r="A281" s="10"/>
      <c r="B281" s="7"/>
      <c r="C281" s="7"/>
      <c r="D281" s="7"/>
      <c r="E281" s="10"/>
      <c r="F281" s="10"/>
      <c r="G281" s="10"/>
      <c r="H281" s="10"/>
      <c r="I281" s="7"/>
      <c r="J281" s="7"/>
      <c r="K281" s="7"/>
      <c r="L281" s="7"/>
      <c r="M281" s="7"/>
      <c r="N281" s="7"/>
      <c r="O281" s="7"/>
      <c r="P281" s="7"/>
      <c r="Q281" s="7"/>
      <c r="R281" s="7"/>
      <c r="S281" s="7"/>
      <c r="T281" s="7"/>
      <c r="U281" s="7"/>
      <c r="V281" s="7"/>
      <c r="W281" s="7"/>
      <c r="X281" s="7"/>
      <c r="Y281" s="7"/>
      <c r="Z281" s="7"/>
      <c r="AA281" s="7"/>
      <c r="AB281" s="7"/>
      <c r="AC281" s="7"/>
    </row>
    <row r="282">
      <c r="A282" s="10"/>
      <c r="B282" s="7"/>
      <c r="C282" s="7"/>
      <c r="D282" s="7"/>
      <c r="E282" s="10"/>
      <c r="F282" s="10"/>
      <c r="G282" s="10"/>
      <c r="H282" s="10"/>
      <c r="I282" s="7"/>
      <c r="J282" s="7"/>
      <c r="K282" s="7"/>
      <c r="L282" s="7"/>
      <c r="M282" s="7"/>
      <c r="N282" s="7"/>
      <c r="O282" s="7"/>
      <c r="P282" s="7"/>
      <c r="Q282" s="7"/>
      <c r="R282" s="7"/>
      <c r="S282" s="7"/>
      <c r="T282" s="7"/>
      <c r="U282" s="7"/>
      <c r="V282" s="7"/>
      <c r="W282" s="7"/>
      <c r="X282" s="7"/>
      <c r="Y282" s="7"/>
      <c r="Z282" s="7"/>
      <c r="AA282" s="7"/>
      <c r="AB282" s="7"/>
      <c r="AC282" s="7"/>
    </row>
    <row r="283">
      <c r="A283" s="10"/>
      <c r="B283" s="7"/>
      <c r="C283" s="7"/>
      <c r="D283" s="7"/>
      <c r="E283" s="10"/>
      <c r="F283" s="10"/>
      <c r="G283" s="10"/>
      <c r="H283" s="10"/>
      <c r="I283" s="7"/>
      <c r="J283" s="7"/>
      <c r="K283" s="7"/>
      <c r="L283" s="7"/>
      <c r="M283" s="7"/>
      <c r="N283" s="7"/>
      <c r="O283" s="7"/>
      <c r="P283" s="7"/>
      <c r="Q283" s="7"/>
      <c r="R283" s="7"/>
      <c r="S283" s="7"/>
      <c r="T283" s="7"/>
      <c r="U283" s="7"/>
      <c r="V283" s="7"/>
      <c r="W283" s="7"/>
      <c r="X283" s="7"/>
      <c r="Y283" s="7"/>
      <c r="Z283" s="7"/>
      <c r="AA283" s="7"/>
      <c r="AB283" s="7"/>
      <c r="AC283" s="7"/>
    </row>
    <row r="284">
      <c r="A284" s="10"/>
      <c r="B284" s="7"/>
      <c r="C284" s="7"/>
      <c r="D284" s="7"/>
      <c r="E284" s="10"/>
      <c r="F284" s="10"/>
      <c r="G284" s="10"/>
      <c r="H284" s="10"/>
      <c r="I284" s="7"/>
      <c r="J284" s="7"/>
      <c r="K284" s="7"/>
      <c r="L284" s="7"/>
      <c r="M284" s="7"/>
      <c r="N284" s="7"/>
      <c r="O284" s="7"/>
      <c r="P284" s="7"/>
      <c r="Q284" s="7"/>
      <c r="R284" s="7"/>
      <c r="S284" s="7"/>
      <c r="T284" s="7"/>
      <c r="U284" s="7"/>
      <c r="V284" s="7"/>
      <c r="W284" s="7"/>
      <c r="X284" s="7"/>
      <c r="Y284" s="7"/>
      <c r="Z284" s="7"/>
      <c r="AA284" s="7"/>
      <c r="AB284" s="7"/>
      <c r="AC284" s="7"/>
    </row>
    <row r="285">
      <c r="A285" s="10"/>
      <c r="B285" s="7"/>
      <c r="C285" s="7"/>
      <c r="D285" s="7"/>
      <c r="E285" s="10"/>
      <c r="F285" s="10"/>
      <c r="G285" s="10"/>
      <c r="H285" s="10"/>
      <c r="I285" s="7"/>
      <c r="J285" s="7"/>
      <c r="K285" s="7"/>
      <c r="L285" s="7"/>
      <c r="M285" s="7"/>
      <c r="N285" s="7"/>
      <c r="O285" s="7"/>
      <c r="P285" s="7"/>
      <c r="Q285" s="7"/>
      <c r="R285" s="7"/>
      <c r="S285" s="7"/>
      <c r="T285" s="7"/>
      <c r="U285" s="7"/>
      <c r="V285" s="7"/>
      <c r="W285" s="7"/>
      <c r="X285" s="7"/>
      <c r="Y285" s="7"/>
      <c r="Z285" s="7"/>
      <c r="AA285" s="7"/>
      <c r="AB285" s="7"/>
      <c r="AC285" s="7"/>
    </row>
    <row r="286">
      <c r="A286" s="10"/>
      <c r="B286" s="7"/>
      <c r="C286" s="7"/>
      <c r="D286" s="7"/>
      <c r="E286" s="10"/>
      <c r="F286" s="10"/>
      <c r="G286" s="10"/>
      <c r="H286" s="10"/>
      <c r="I286" s="7"/>
      <c r="J286" s="7"/>
      <c r="K286" s="7"/>
      <c r="L286" s="7"/>
      <c r="M286" s="7"/>
      <c r="N286" s="7"/>
      <c r="O286" s="7"/>
      <c r="P286" s="7"/>
      <c r="Q286" s="7"/>
      <c r="R286" s="7"/>
      <c r="S286" s="7"/>
      <c r="T286" s="7"/>
      <c r="U286" s="7"/>
      <c r="V286" s="7"/>
      <c r="W286" s="7"/>
      <c r="X286" s="7"/>
      <c r="Y286" s="7"/>
      <c r="Z286" s="7"/>
      <c r="AA286" s="7"/>
      <c r="AB286" s="7"/>
      <c r="AC286" s="7"/>
    </row>
    <row r="287">
      <c r="A287" s="10"/>
      <c r="B287" s="7"/>
      <c r="C287" s="7"/>
      <c r="D287" s="7"/>
      <c r="E287" s="10"/>
      <c r="F287" s="10"/>
      <c r="G287" s="10"/>
      <c r="H287" s="10"/>
      <c r="I287" s="7"/>
      <c r="J287" s="7"/>
      <c r="K287" s="7"/>
      <c r="L287" s="7"/>
      <c r="M287" s="7"/>
      <c r="N287" s="7"/>
      <c r="O287" s="7"/>
      <c r="P287" s="7"/>
      <c r="Q287" s="7"/>
      <c r="R287" s="7"/>
      <c r="S287" s="7"/>
      <c r="T287" s="7"/>
      <c r="U287" s="7"/>
      <c r="V287" s="7"/>
      <c r="W287" s="7"/>
      <c r="X287" s="7"/>
      <c r="Y287" s="7"/>
      <c r="Z287" s="7"/>
      <c r="AA287" s="7"/>
      <c r="AB287" s="7"/>
      <c r="AC287" s="7"/>
    </row>
    <row r="288">
      <c r="A288" s="10"/>
      <c r="B288" s="7"/>
      <c r="C288" s="7"/>
      <c r="D288" s="7"/>
      <c r="E288" s="10"/>
      <c r="F288" s="10"/>
      <c r="G288" s="10"/>
      <c r="H288" s="10"/>
      <c r="I288" s="7"/>
      <c r="J288" s="7"/>
      <c r="K288" s="7"/>
      <c r="L288" s="7"/>
      <c r="M288" s="7"/>
      <c r="N288" s="7"/>
      <c r="O288" s="7"/>
      <c r="P288" s="7"/>
      <c r="Q288" s="7"/>
      <c r="R288" s="7"/>
      <c r="S288" s="7"/>
      <c r="T288" s="7"/>
      <c r="U288" s="7"/>
      <c r="V288" s="7"/>
      <c r="W288" s="7"/>
      <c r="X288" s="7"/>
      <c r="Y288" s="7"/>
      <c r="Z288" s="7"/>
      <c r="AA288" s="7"/>
      <c r="AB288" s="7"/>
      <c r="AC288" s="7"/>
    </row>
    <row r="289">
      <c r="A289" s="10"/>
      <c r="B289" s="7"/>
      <c r="C289" s="7"/>
      <c r="D289" s="7"/>
      <c r="E289" s="10"/>
      <c r="F289" s="10"/>
      <c r="G289" s="10"/>
      <c r="H289" s="10"/>
      <c r="I289" s="7"/>
      <c r="J289" s="7"/>
      <c r="K289" s="7"/>
      <c r="L289" s="7"/>
      <c r="M289" s="7"/>
      <c r="N289" s="7"/>
      <c r="O289" s="7"/>
      <c r="P289" s="7"/>
      <c r="Q289" s="7"/>
      <c r="R289" s="7"/>
      <c r="S289" s="7"/>
      <c r="T289" s="7"/>
      <c r="U289" s="7"/>
      <c r="V289" s="7"/>
      <c r="W289" s="7"/>
      <c r="X289" s="7"/>
      <c r="Y289" s="7"/>
      <c r="Z289" s="7"/>
      <c r="AA289" s="7"/>
      <c r="AB289" s="7"/>
      <c r="AC289" s="7"/>
    </row>
    <row r="290">
      <c r="A290" s="10"/>
      <c r="B290" s="7"/>
      <c r="C290" s="7"/>
      <c r="D290" s="7"/>
      <c r="E290" s="10"/>
      <c r="F290" s="10"/>
      <c r="G290" s="10"/>
      <c r="H290" s="10"/>
      <c r="I290" s="7"/>
      <c r="J290" s="7"/>
      <c r="K290" s="7"/>
      <c r="L290" s="7"/>
      <c r="M290" s="7"/>
      <c r="N290" s="7"/>
      <c r="O290" s="7"/>
      <c r="P290" s="7"/>
      <c r="Q290" s="7"/>
      <c r="R290" s="7"/>
      <c r="S290" s="7"/>
      <c r="T290" s="7"/>
      <c r="U290" s="7"/>
      <c r="V290" s="7"/>
      <c r="W290" s="7"/>
      <c r="X290" s="7"/>
      <c r="Y290" s="7"/>
      <c r="Z290" s="7"/>
      <c r="AA290" s="7"/>
      <c r="AB290" s="7"/>
      <c r="AC290" s="7"/>
    </row>
    <row r="291">
      <c r="A291" s="10"/>
      <c r="B291" s="7"/>
      <c r="C291" s="7"/>
      <c r="D291" s="7"/>
      <c r="E291" s="10"/>
      <c r="F291" s="10"/>
      <c r="G291" s="10"/>
      <c r="H291" s="10"/>
      <c r="I291" s="7"/>
      <c r="J291" s="7"/>
      <c r="K291" s="7"/>
      <c r="L291" s="7"/>
      <c r="M291" s="7"/>
      <c r="N291" s="7"/>
      <c r="O291" s="7"/>
      <c r="P291" s="7"/>
      <c r="Q291" s="7"/>
      <c r="R291" s="7"/>
      <c r="S291" s="7"/>
      <c r="T291" s="7"/>
      <c r="U291" s="7"/>
      <c r="V291" s="7"/>
      <c r="W291" s="7"/>
      <c r="X291" s="7"/>
      <c r="Y291" s="7"/>
      <c r="Z291" s="7"/>
      <c r="AA291" s="7"/>
      <c r="AB291" s="7"/>
      <c r="AC291" s="7"/>
    </row>
    <row r="292">
      <c r="A292" s="10"/>
      <c r="B292" s="7"/>
      <c r="C292" s="7"/>
      <c r="D292" s="7"/>
      <c r="E292" s="10"/>
      <c r="F292" s="10"/>
      <c r="G292" s="10"/>
      <c r="H292" s="10"/>
      <c r="I292" s="7"/>
      <c r="J292" s="7"/>
      <c r="K292" s="7"/>
      <c r="L292" s="7"/>
      <c r="M292" s="7"/>
      <c r="N292" s="7"/>
      <c r="O292" s="7"/>
      <c r="P292" s="7"/>
      <c r="Q292" s="7"/>
      <c r="R292" s="7"/>
      <c r="S292" s="7"/>
      <c r="T292" s="7"/>
      <c r="U292" s="7"/>
      <c r="V292" s="7"/>
      <c r="W292" s="7"/>
      <c r="X292" s="7"/>
      <c r="Y292" s="7"/>
      <c r="Z292" s="7"/>
      <c r="AA292" s="7"/>
      <c r="AB292" s="7"/>
      <c r="AC292" s="7"/>
    </row>
    <row r="293">
      <c r="A293" s="10"/>
      <c r="B293" s="7"/>
      <c r="C293" s="7"/>
      <c r="D293" s="7"/>
      <c r="E293" s="10"/>
      <c r="F293" s="10"/>
      <c r="G293" s="10"/>
      <c r="H293" s="10"/>
      <c r="I293" s="7"/>
      <c r="J293" s="7"/>
      <c r="K293" s="7"/>
      <c r="L293" s="7"/>
      <c r="M293" s="7"/>
      <c r="N293" s="7"/>
      <c r="O293" s="7"/>
      <c r="P293" s="7"/>
      <c r="Q293" s="7"/>
      <c r="R293" s="7"/>
      <c r="S293" s="7"/>
      <c r="T293" s="7"/>
      <c r="U293" s="7"/>
      <c r="V293" s="7"/>
      <c r="W293" s="7"/>
      <c r="X293" s="7"/>
      <c r="Y293" s="7"/>
      <c r="Z293" s="7"/>
      <c r="AA293" s="7"/>
      <c r="AB293" s="7"/>
      <c r="AC293" s="7"/>
    </row>
    <row r="294">
      <c r="A294" s="10"/>
      <c r="B294" s="7"/>
      <c r="C294" s="7"/>
      <c r="D294" s="7"/>
      <c r="E294" s="10"/>
      <c r="F294" s="10"/>
      <c r="G294" s="10"/>
      <c r="H294" s="10"/>
      <c r="I294" s="7"/>
      <c r="J294" s="7"/>
      <c r="K294" s="7"/>
      <c r="L294" s="7"/>
      <c r="M294" s="7"/>
      <c r="N294" s="7"/>
      <c r="O294" s="7"/>
      <c r="P294" s="7"/>
      <c r="Q294" s="7"/>
      <c r="R294" s="7"/>
      <c r="S294" s="7"/>
      <c r="T294" s="7"/>
      <c r="U294" s="7"/>
      <c r="V294" s="7"/>
      <c r="W294" s="7"/>
      <c r="X294" s="7"/>
      <c r="Y294" s="7"/>
      <c r="Z294" s="7"/>
      <c r="AA294" s="7"/>
      <c r="AB294" s="7"/>
      <c r="AC294" s="7"/>
    </row>
    <row r="295">
      <c r="A295" s="10"/>
      <c r="B295" s="7"/>
      <c r="C295" s="7"/>
      <c r="D295" s="7"/>
      <c r="E295" s="10"/>
      <c r="F295" s="10"/>
      <c r="G295" s="10"/>
      <c r="H295" s="10"/>
      <c r="I295" s="7"/>
      <c r="J295" s="7"/>
      <c r="K295" s="7"/>
      <c r="L295" s="7"/>
      <c r="M295" s="7"/>
      <c r="N295" s="7"/>
      <c r="O295" s="7"/>
      <c r="P295" s="7"/>
      <c r="Q295" s="7"/>
      <c r="R295" s="7"/>
      <c r="S295" s="7"/>
      <c r="T295" s="7"/>
      <c r="U295" s="7"/>
      <c r="V295" s="7"/>
      <c r="W295" s="7"/>
      <c r="X295" s="7"/>
      <c r="Y295" s="7"/>
      <c r="Z295" s="7"/>
      <c r="AA295" s="7"/>
      <c r="AB295" s="7"/>
      <c r="AC295" s="7"/>
    </row>
    <row r="296">
      <c r="A296" s="10"/>
      <c r="B296" s="7"/>
      <c r="C296" s="7"/>
      <c r="D296" s="7"/>
      <c r="E296" s="10"/>
      <c r="F296" s="10"/>
      <c r="G296" s="10"/>
      <c r="H296" s="10"/>
      <c r="I296" s="7"/>
      <c r="J296" s="7"/>
      <c r="K296" s="7"/>
      <c r="L296" s="7"/>
      <c r="M296" s="7"/>
      <c r="N296" s="7"/>
      <c r="O296" s="7"/>
      <c r="P296" s="7"/>
      <c r="Q296" s="7"/>
      <c r="R296" s="7"/>
      <c r="S296" s="7"/>
      <c r="T296" s="7"/>
      <c r="U296" s="7"/>
      <c r="V296" s="7"/>
      <c r="W296" s="7"/>
      <c r="X296" s="7"/>
      <c r="Y296" s="7"/>
      <c r="Z296" s="7"/>
      <c r="AA296" s="7"/>
      <c r="AB296" s="7"/>
      <c r="AC296" s="7"/>
    </row>
    <row r="297">
      <c r="A297" s="10"/>
      <c r="B297" s="7"/>
      <c r="C297" s="7"/>
      <c r="D297" s="7"/>
      <c r="E297" s="10"/>
      <c r="F297" s="10"/>
      <c r="G297" s="10"/>
      <c r="H297" s="10"/>
      <c r="I297" s="7"/>
      <c r="J297" s="7"/>
      <c r="K297" s="7"/>
      <c r="L297" s="7"/>
      <c r="M297" s="7"/>
      <c r="N297" s="7"/>
      <c r="O297" s="7"/>
      <c r="P297" s="7"/>
      <c r="Q297" s="7"/>
      <c r="R297" s="7"/>
      <c r="S297" s="7"/>
      <c r="T297" s="7"/>
      <c r="U297" s="7"/>
      <c r="V297" s="7"/>
      <c r="W297" s="7"/>
      <c r="X297" s="7"/>
      <c r="Y297" s="7"/>
      <c r="Z297" s="7"/>
      <c r="AA297" s="7"/>
      <c r="AB297" s="7"/>
      <c r="AC297" s="7"/>
    </row>
    <row r="298">
      <c r="A298" s="10"/>
      <c r="B298" s="7"/>
      <c r="C298" s="7"/>
      <c r="D298" s="7"/>
      <c r="E298" s="10"/>
      <c r="F298" s="10"/>
      <c r="G298" s="10"/>
      <c r="H298" s="10"/>
      <c r="I298" s="7"/>
      <c r="J298" s="7"/>
      <c r="K298" s="7"/>
      <c r="L298" s="7"/>
      <c r="M298" s="7"/>
      <c r="N298" s="7"/>
      <c r="O298" s="7"/>
      <c r="P298" s="7"/>
      <c r="Q298" s="7"/>
      <c r="R298" s="7"/>
      <c r="S298" s="7"/>
      <c r="T298" s="7"/>
      <c r="U298" s="7"/>
      <c r="V298" s="7"/>
      <c r="W298" s="7"/>
      <c r="X298" s="7"/>
      <c r="Y298" s="7"/>
      <c r="Z298" s="7"/>
      <c r="AA298" s="7"/>
      <c r="AB298" s="7"/>
      <c r="AC298" s="7"/>
    </row>
    <row r="299">
      <c r="A299" s="10"/>
      <c r="B299" s="7"/>
      <c r="C299" s="7"/>
      <c r="D299" s="7"/>
      <c r="E299" s="10"/>
      <c r="F299" s="10"/>
      <c r="G299" s="10"/>
      <c r="H299" s="10"/>
      <c r="I299" s="7"/>
      <c r="J299" s="7"/>
      <c r="K299" s="7"/>
      <c r="L299" s="7"/>
      <c r="M299" s="7"/>
      <c r="N299" s="7"/>
      <c r="O299" s="7"/>
      <c r="P299" s="7"/>
      <c r="Q299" s="7"/>
      <c r="R299" s="7"/>
      <c r="S299" s="7"/>
      <c r="T299" s="7"/>
      <c r="U299" s="7"/>
      <c r="V299" s="7"/>
      <c r="W299" s="7"/>
      <c r="X299" s="7"/>
      <c r="Y299" s="7"/>
      <c r="Z299" s="7"/>
      <c r="AA299" s="7"/>
      <c r="AB299" s="7"/>
      <c r="AC299" s="7"/>
    </row>
    <row r="300">
      <c r="A300" s="10"/>
      <c r="B300" s="7"/>
      <c r="C300" s="7"/>
      <c r="D300" s="7"/>
      <c r="E300" s="10"/>
      <c r="F300" s="10"/>
      <c r="G300" s="10"/>
      <c r="H300" s="10"/>
      <c r="I300" s="7"/>
      <c r="J300" s="7"/>
      <c r="K300" s="7"/>
      <c r="L300" s="7"/>
      <c r="M300" s="7"/>
      <c r="N300" s="7"/>
      <c r="O300" s="7"/>
      <c r="P300" s="7"/>
      <c r="Q300" s="7"/>
      <c r="R300" s="7"/>
      <c r="S300" s="7"/>
      <c r="T300" s="7"/>
      <c r="U300" s="7"/>
      <c r="V300" s="7"/>
      <c r="W300" s="7"/>
      <c r="X300" s="7"/>
      <c r="Y300" s="7"/>
      <c r="Z300" s="7"/>
      <c r="AA300" s="7"/>
      <c r="AB300" s="7"/>
      <c r="AC300" s="7"/>
    </row>
    <row r="301">
      <c r="A301" s="10"/>
      <c r="B301" s="7"/>
      <c r="C301" s="7"/>
      <c r="D301" s="7"/>
      <c r="E301" s="10"/>
      <c r="F301" s="10"/>
      <c r="G301" s="10"/>
      <c r="H301" s="10"/>
      <c r="I301" s="7"/>
      <c r="J301" s="7"/>
      <c r="K301" s="7"/>
      <c r="L301" s="7"/>
      <c r="M301" s="7"/>
      <c r="N301" s="7"/>
      <c r="O301" s="7"/>
      <c r="P301" s="7"/>
      <c r="Q301" s="7"/>
      <c r="R301" s="7"/>
      <c r="S301" s="7"/>
      <c r="T301" s="7"/>
      <c r="U301" s="7"/>
      <c r="V301" s="7"/>
      <c r="W301" s="7"/>
      <c r="X301" s="7"/>
      <c r="Y301" s="7"/>
      <c r="Z301" s="7"/>
      <c r="AA301" s="7"/>
      <c r="AB301" s="7"/>
      <c r="AC301" s="7"/>
    </row>
    <row r="302">
      <c r="A302" s="10"/>
      <c r="B302" s="7"/>
      <c r="C302" s="7"/>
      <c r="D302" s="7"/>
      <c r="E302" s="10"/>
      <c r="F302" s="10"/>
      <c r="G302" s="10"/>
      <c r="H302" s="10"/>
      <c r="I302" s="7"/>
      <c r="J302" s="7"/>
      <c r="K302" s="7"/>
      <c r="L302" s="7"/>
      <c r="M302" s="7"/>
      <c r="N302" s="7"/>
      <c r="O302" s="7"/>
      <c r="P302" s="7"/>
      <c r="Q302" s="7"/>
      <c r="R302" s="7"/>
      <c r="S302" s="7"/>
      <c r="T302" s="7"/>
      <c r="U302" s="7"/>
      <c r="V302" s="7"/>
      <c r="W302" s="7"/>
      <c r="X302" s="7"/>
      <c r="Y302" s="7"/>
      <c r="Z302" s="7"/>
      <c r="AA302" s="7"/>
      <c r="AB302" s="7"/>
      <c r="AC302" s="7"/>
    </row>
    <row r="303">
      <c r="A303" s="10"/>
      <c r="B303" s="7"/>
      <c r="C303" s="7"/>
      <c r="D303" s="7"/>
      <c r="E303" s="10"/>
      <c r="F303" s="10"/>
      <c r="G303" s="10"/>
      <c r="H303" s="10"/>
      <c r="I303" s="7"/>
      <c r="J303" s="7"/>
      <c r="K303" s="7"/>
      <c r="L303" s="7"/>
      <c r="M303" s="7"/>
      <c r="N303" s="7"/>
      <c r="O303" s="7"/>
      <c r="P303" s="7"/>
      <c r="Q303" s="7"/>
      <c r="R303" s="7"/>
      <c r="S303" s="7"/>
      <c r="T303" s="7"/>
      <c r="U303" s="7"/>
      <c r="V303" s="7"/>
      <c r="W303" s="7"/>
      <c r="X303" s="7"/>
      <c r="Y303" s="7"/>
      <c r="Z303" s="7"/>
      <c r="AA303" s="7"/>
      <c r="AB303" s="7"/>
      <c r="AC303" s="7"/>
    </row>
    <row r="304">
      <c r="A304" s="10"/>
      <c r="B304" s="7"/>
      <c r="C304" s="7"/>
      <c r="D304" s="7"/>
      <c r="E304" s="10"/>
      <c r="F304" s="10"/>
      <c r="G304" s="10"/>
      <c r="H304" s="10"/>
      <c r="I304" s="7"/>
      <c r="J304" s="7"/>
      <c r="K304" s="7"/>
      <c r="L304" s="7"/>
      <c r="M304" s="7"/>
      <c r="N304" s="7"/>
      <c r="O304" s="7"/>
      <c r="P304" s="7"/>
      <c r="Q304" s="7"/>
      <c r="R304" s="7"/>
      <c r="S304" s="7"/>
      <c r="T304" s="7"/>
      <c r="U304" s="7"/>
      <c r="V304" s="7"/>
      <c r="W304" s="7"/>
      <c r="X304" s="7"/>
      <c r="Y304" s="7"/>
      <c r="Z304" s="7"/>
      <c r="AA304" s="7"/>
      <c r="AB304" s="7"/>
      <c r="AC304" s="7"/>
    </row>
    <row r="305">
      <c r="A305" s="10"/>
      <c r="B305" s="7"/>
      <c r="C305" s="7"/>
      <c r="D305" s="7"/>
      <c r="E305" s="10"/>
      <c r="F305" s="10"/>
      <c r="G305" s="10"/>
      <c r="H305" s="10"/>
      <c r="I305" s="7"/>
      <c r="J305" s="7"/>
      <c r="K305" s="7"/>
      <c r="L305" s="7"/>
      <c r="M305" s="7"/>
      <c r="N305" s="7"/>
      <c r="O305" s="7"/>
      <c r="P305" s="7"/>
      <c r="Q305" s="7"/>
      <c r="R305" s="7"/>
      <c r="S305" s="7"/>
      <c r="T305" s="7"/>
      <c r="U305" s="7"/>
      <c r="V305" s="7"/>
      <c r="W305" s="7"/>
      <c r="X305" s="7"/>
      <c r="Y305" s="7"/>
      <c r="Z305" s="7"/>
      <c r="AA305" s="7"/>
      <c r="AB305" s="7"/>
      <c r="AC305" s="7"/>
    </row>
    <row r="306">
      <c r="A306" s="10"/>
      <c r="B306" s="7"/>
      <c r="C306" s="7"/>
      <c r="D306" s="7"/>
      <c r="E306" s="10"/>
      <c r="F306" s="10"/>
      <c r="G306" s="10"/>
      <c r="H306" s="10"/>
      <c r="I306" s="7"/>
      <c r="J306" s="7"/>
      <c r="K306" s="7"/>
      <c r="L306" s="7"/>
      <c r="M306" s="7"/>
      <c r="N306" s="7"/>
      <c r="O306" s="7"/>
      <c r="P306" s="7"/>
      <c r="Q306" s="7"/>
      <c r="R306" s="7"/>
      <c r="S306" s="7"/>
      <c r="T306" s="7"/>
      <c r="U306" s="7"/>
      <c r="V306" s="7"/>
      <c r="W306" s="7"/>
      <c r="X306" s="7"/>
      <c r="Y306" s="7"/>
      <c r="Z306" s="7"/>
      <c r="AA306" s="7"/>
      <c r="AB306" s="7"/>
      <c r="AC306" s="7"/>
    </row>
    <row r="307">
      <c r="A307" s="10"/>
      <c r="B307" s="7"/>
      <c r="C307" s="7"/>
      <c r="D307" s="7"/>
      <c r="E307" s="10"/>
      <c r="F307" s="10"/>
      <c r="G307" s="10"/>
      <c r="H307" s="10"/>
      <c r="I307" s="7"/>
      <c r="J307" s="7"/>
      <c r="K307" s="7"/>
      <c r="L307" s="7"/>
      <c r="M307" s="7"/>
      <c r="N307" s="7"/>
      <c r="O307" s="7"/>
      <c r="P307" s="7"/>
      <c r="Q307" s="7"/>
      <c r="R307" s="7"/>
      <c r="S307" s="7"/>
      <c r="T307" s="7"/>
      <c r="U307" s="7"/>
      <c r="V307" s="7"/>
      <c r="W307" s="7"/>
      <c r="X307" s="7"/>
      <c r="Y307" s="7"/>
      <c r="Z307" s="7"/>
      <c r="AA307" s="7"/>
      <c r="AB307" s="7"/>
      <c r="AC307" s="7"/>
    </row>
    <row r="308">
      <c r="A308" s="10"/>
      <c r="B308" s="7"/>
      <c r="C308" s="7"/>
      <c r="D308" s="7"/>
      <c r="E308" s="10"/>
      <c r="F308" s="10"/>
      <c r="G308" s="10"/>
      <c r="H308" s="10"/>
      <c r="I308" s="7"/>
      <c r="J308" s="7"/>
      <c r="K308" s="7"/>
      <c r="L308" s="7"/>
      <c r="M308" s="7"/>
      <c r="N308" s="7"/>
      <c r="O308" s="7"/>
      <c r="P308" s="7"/>
      <c r="Q308" s="7"/>
      <c r="R308" s="7"/>
      <c r="S308" s="7"/>
      <c r="T308" s="7"/>
      <c r="U308" s="7"/>
      <c r="V308" s="7"/>
      <c r="W308" s="7"/>
      <c r="X308" s="7"/>
      <c r="Y308" s="7"/>
      <c r="Z308" s="7"/>
      <c r="AA308" s="7"/>
      <c r="AB308" s="7"/>
      <c r="AC308" s="7"/>
    </row>
    <row r="309">
      <c r="A309" s="10"/>
      <c r="B309" s="7"/>
      <c r="C309" s="7"/>
      <c r="D309" s="7"/>
      <c r="E309" s="10"/>
      <c r="F309" s="10"/>
      <c r="G309" s="10"/>
      <c r="H309" s="10"/>
      <c r="I309" s="7"/>
      <c r="J309" s="7"/>
      <c r="K309" s="7"/>
      <c r="L309" s="7"/>
      <c r="M309" s="7"/>
      <c r="N309" s="7"/>
      <c r="O309" s="7"/>
      <c r="P309" s="7"/>
      <c r="Q309" s="7"/>
      <c r="R309" s="7"/>
      <c r="S309" s="7"/>
      <c r="T309" s="7"/>
      <c r="U309" s="7"/>
      <c r="V309" s="7"/>
      <c r="W309" s="7"/>
      <c r="X309" s="7"/>
      <c r="Y309" s="7"/>
      <c r="Z309" s="7"/>
      <c r="AA309" s="7"/>
      <c r="AB309" s="7"/>
      <c r="AC309" s="7"/>
    </row>
    <row r="310">
      <c r="A310" s="10"/>
      <c r="B310" s="7"/>
      <c r="C310" s="7"/>
      <c r="D310" s="7"/>
      <c r="E310" s="10"/>
      <c r="F310" s="10"/>
      <c r="G310" s="10"/>
      <c r="H310" s="10"/>
      <c r="I310" s="7"/>
      <c r="J310" s="7"/>
      <c r="K310" s="7"/>
      <c r="L310" s="7"/>
      <c r="M310" s="7"/>
      <c r="N310" s="7"/>
      <c r="O310" s="7"/>
      <c r="P310" s="7"/>
      <c r="Q310" s="7"/>
      <c r="R310" s="7"/>
      <c r="S310" s="7"/>
      <c r="T310" s="7"/>
      <c r="U310" s="7"/>
      <c r="V310" s="7"/>
      <c r="W310" s="7"/>
      <c r="X310" s="7"/>
      <c r="Y310" s="7"/>
      <c r="Z310" s="7"/>
      <c r="AA310" s="7"/>
      <c r="AB310" s="7"/>
      <c r="AC310" s="7"/>
    </row>
    <row r="311">
      <c r="A311" s="10"/>
      <c r="B311" s="7"/>
      <c r="C311" s="7"/>
      <c r="D311" s="7"/>
      <c r="E311" s="10"/>
      <c r="F311" s="10"/>
      <c r="G311" s="10"/>
      <c r="H311" s="10"/>
      <c r="I311" s="7"/>
      <c r="J311" s="7"/>
      <c r="K311" s="7"/>
      <c r="L311" s="7"/>
      <c r="M311" s="7"/>
      <c r="N311" s="7"/>
      <c r="O311" s="7"/>
      <c r="P311" s="7"/>
      <c r="Q311" s="7"/>
      <c r="R311" s="7"/>
      <c r="S311" s="7"/>
      <c r="T311" s="7"/>
      <c r="U311" s="7"/>
      <c r="V311" s="7"/>
      <c r="W311" s="7"/>
      <c r="X311" s="7"/>
      <c r="Y311" s="7"/>
      <c r="Z311" s="7"/>
      <c r="AA311" s="7"/>
      <c r="AB311" s="7"/>
      <c r="AC311" s="7"/>
    </row>
    <row r="312">
      <c r="A312" s="10"/>
      <c r="B312" s="7"/>
      <c r="C312" s="7"/>
      <c r="D312" s="7"/>
      <c r="E312" s="10"/>
      <c r="F312" s="10"/>
      <c r="G312" s="10"/>
      <c r="H312" s="10"/>
      <c r="I312" s="7"/>
      <c r="J312" s="7"/>
      <c r="K312" s="7"/>
      <c r="L312" s="7"/>
      <c r="M312" s="7"/>
      <c r="N312" s="7"/>
      <c r="O312" s="7"/>
      <c r="P312" s="7"/>
      <c r="Q312" s="7"/>
      <c r="R312" s="7"/>
      <c r="S312" s="7"/>
      <c r="T312" s="7"/>
      <c r="U312" s="7"/>
      <c r="V312" s="7"/>
      <c r="W312" s="7"/>
      <c r="X312" s="7"/>
      <c r="Y312" s="7"/>
      <c r="Z312" s="7"/>
      <c r="AA312" s="7"/>
      <c r="AB312" s="7"/>
      <c r="AC312" s="7"/>
    </row>
    <row r="313">
      <c r="A313" s="10"/>
      <c r="B313" s="7"/>
      <c r="C313" s="7"/>
      <c r="D313" s="7"/>
      <c r="E313" s="10"/>
      <c r="F313" s="10"/>
      <c r="G313" s="10"/>
      <c r="H313" s="10"/>
      <c r="I313" s="7"/>
      <c r="J313" s="7"/>
      <c r="K313" s="7"/>
      <c r="L313" s="7"/>
      <c r="M313" s="7"/>
      <c r="N313" s="7"/>
      <c r="O313" s="7"/>
      <c r="P313" s="7"/>
      <c r="Q313" s="7"/>
      <c r="R313" s="7"/>
      <c r="S313" s="7"/>
      <c r="T313" s="7"/>
      <c r="U313" s="7"/>
      <c r="V313" s="7"/>
      <c r="W313" s="7"/>
      <c r="X313" s="7"/>
      <c r="Y313" s="7"/>
      <c r="Z313" s="7"/>
      <c r="AA313" s="7"/>
      <c r="AB313" s="7"/>
      <c r="AC313" s="7"/>
    </row>
    <row r="314">
      <c r="A314" s="10"/>
      <c r="B314" s="7"/>
      <c r="C314" s="7"/>
      <c r="D314" s="7"/>
      <c r="E314" s="10"/>
      <c r="F314" s="10"/>
      <c r="G314" s="10"/>
      <c r="H314" s="10"/>
      <c r="I314" s="7"/>
      <c r="J314" s="7"/>
      <c r="K314" s="7"/>
      <c r="L314" s="7"/>
      <c r="M314" s="7"/>
      <c r="N314" s="7"/>
      <c r="O314" s="7"/>
      <c r="P314" s="7"/>
      <c r="Q314" s="7"/>
      <c r="R314" s="7"/>
      <c r="S314" s="7"/>
      <c r="T314" s="7"/>
      <c r="U314" s="7"/>
      <c r="V314" s="7"/>
      <c r="W314" s="7"/>
      <c r="X314" s="7"/>
      <c r="Y314" s="7"/>
      <c r="Z314" s="7"/>
      <c r="AA314" s="7"/>
      <c r="AB314" s="7"/>
      <c r="AC314" s="7"/>
    </row>
    <row r="315">
      <c r="A315" s="10"/>
      <c r="B315" s="7"/>
      <c r="C315" s="7"/>
      <c r="D315" s="7"/>
      <c r="E315" s="10"/>
      <c r="F315" s="10"/>
      <c r="G315" s="10"/>
      <c r="H315" s="10"/>
      <c r="I315" s="7"/>
      <c r="J315" s="7"/>
      <c r="K315" s="7"/>
      <c r="L315" s="7"/>
      <c r="M315" s="7"/>
      <c r="N315" s="7"/>
      <c r="O315" s="7"/>
      <c r="P315" s="7"/>
      <c r="Q315" s="7"/>
      <c r="R315" s="7"/>
      <c r="S315" s="7"/>
      <c r="T315" s="7"/>
      <c r="U315" s="7"/>
      <c r="V315" s="7"/>
      <c r="W315" s="7"/>
      <c r="X315" s="7"/>
      <c r="Y315" s="7"/>
      <c r="Z315" s="7"/>
      <c r="AA315" s="7"/>
      <c r="AB315" s="7"/>
      <c r="AC315" s="7"/>
    </row>
    <row r="316">
      <c r="A316" s="10"/>
      <c r="B316" s="7"/>
      <c r="C316" s="7"/>
      <c r="D316" s="7"/>
      <c r="E316" s="10"/>
      <c r="F316" s="10"/>
      <c r="G316" s="10"/>
      <c r="H316" s="10"/>
      <c r="I316" s="7"/>
      <c r="J316" s="7"/>
      <c r="K316" s="7"/>
      <c r="L316" s="7"/>
      <c r="M316" s="7"/>
      <c r="N316" s="7"/>
      <c r="O316" s="7"/>
      <c r="P316" s="7"/>
      <c r="Q316" s="7"/>
      <c r="R316" s="7"/>
      <c r="S316" s="7"/>
      <c r="T316" s="7"/>
      <c r="U316" s="7"/>
      <c r="V316" s="7"/>
      <c r="W316" s="7"/>
      <c r="X316" s="7"/>
      <c r="Y316" s="7"/>
      <c r="Z316" s="7"/>
      <c r="AA316" s="7"/>
      <c r="AB316" s="7"/>
      <c r="AC316" s="7"/>
    </row>
    <row r="317">
      <c r="A317" s="10"/>
      <c r="B317" s="7"/>
      <c r="C317" s="7"/>
      <c r="D317" s="7"/>
      <c r="E317" s="10"/>
      <c r="F317" s="10"/>
      <c r="G317" s="10"/>
      <c r="H317" s="10"/>
      <c r="I317" s="7"/>
      <c r="J317" s="7"/>
      <c r="K317" s="7"/>
      <c r="L317" s="7"/>
      <c r="M317" s="7"/>
      <c r="N317" s="7"/>
      <c r="O317" s="7"/>
      <c r="P317" s="7"/>
      <c r="Q317" s="7"/>
      <c r="R317" s="7"/>
      <c r="S317" s="7"/>
      <c r="T317" s="7"/>
      <c r="U317" s="7"/>
      <c r="V317" s="7"/>
      <c r="W317" s="7"/>
      <c r="X317" s="7"/>
      <c r="Y317" s="7"/>
      <c r="Z317" s="7"/>
      <c r="AA317" s="7"/>
      <c r="AB317" s="7"/>
      <c r="AC317" s="7"/>
    </row>
    <row r="318">
      <c r="A318" s="10"/>
      <c r="B318" s="7"/>
      <c r="C318" s="7"/>
      <c r="D318" s="7"/>
      <c r="E318" s="10"/>
      <c r="F318" s="10"/>
      <c r="G318" s="10"/>
      <c r="H318" s="10"/>
      <c r="I318" s="7"/>
      <c r="J318" s="7"/>
      <c r="K318" s="7"/>
      <c r="L318" s="7"/>
      <c r="M318" s="7"/>
      <c r="N318" s="7"/>
      <c r="O318" s="7"/>
      <c r="P318" s="7"/>
      <c r="Q318" s="7"/>
      <c r="R318" s="7"/>
      <c r="S318" s="7"/>
      <c r="T318" s="7"/>
      <c r="U318" s="7"/>
      <c r="V318" s="7"/>
      <c r="W318" s="7"/>
      <c r="X318" s="7"/>
      <c r="Y318" s="7"/>
      <c r="Z318" s="7"/>
      <c r="AA318" s="7"/>
      <c r="AB318" s="7"/>
      <c r="AC318" s="7"/>
    </row>
    <row r="319">
      <c r="A319" s="10"/>
      <c r="B319" s="7"/>
      <c r="C319" s="7"/>
      <c r="D319" s="7"/>
      <c r="E319" s="10"/>
      <c r="F319" s="10"/>
      <c r="G319" s="10"/>
      <c r="H319" s="10"/>
      <c r="I319" s="7"/>
      <c r="J319" s="7"/>
      <c r="K319" s="7"/>
      <c r="L319" s="7"/>
      <c r="M319" s="7"/>
      <c r="N319" s="7"/>
      <c r="O319" s="7"/>
      <c r="P319" s="7"/>
      <c r="Q319" s="7"/>
      <c r="R319" s="7"/>
      <c r="S319" s="7"/>
      <c r="T319" s="7"/>
      <c r="U319" s="7"/>
      <c r="V319" s="7"/>
      <c r="W319" s="7"/>
      <c r="X319" s="7"/>
      <c r="Y319" s="7"/>
      <c r="Z319" s="7"/>
      <c r="AA319" s="7"/>
      <c r="AB319" s="7"/>
      <c r="AC319" s="7"/>
    </row>
    <row r="320">
      <c r="A320" s="10"/>
      <c r="B320" s="7"/>
      <c r="C320" s="7"/>
      <c r="D320" s="7"/>
      <c r="E320" s="10"/>
      <c r="F320" s="10"/>
      <c r="G320" s="10"/>
      <c r="H320" s="10"/>
      <c r="I320" s="7"/>
      <c r="J320" s="7"/>
      <c r="K320" s="7"/>
      <c r="L320" s="7"/>
      <c r="M320" s="7"/>
      <c r="N320" s="7"/>
      <c r="O320" s="7"/>
      <c r="P320" s="7"/>
      <c r="Q320" s="7"/>
      <c r="R320" s="7"/>
      <c r="S320" s="7"/>
      <c r="T320" s="7"/>
      <c r="U320" s="7"/>
      <c r="V320" s="7"/>
      <c r="W320" s="7"/>
      <c r="X320" s="7"/>
      <c r="Y320" s="7"/>
      <c r="Z320" s="7"/>
      <c r="AA320" s="7"/>
      <c r="AB320" s="7"/>
      <c r="AC320" s="7"/>
    </row>
    <row r="321">
      <c r="A321" s="10"/>
      <c r="B321" s="7"/>
      <c r="C321" s="7"/>
      <c r="D321" s="7"/>
      <c r="E321" s="10"/>
      <c r="F321" s="10"/>
      <c r="G321" s="10"/>
      <c r="H321" s="10"/>
      <c r="I321" s="7"/>
      <c r="J321" s="7"/>
      <c r="K321" s="7"/>
      <c r="L321" s="7"/>
      <c r="M321" s="7"/>
      <c r="N321" s="7"/>
      <c r="O321" s="7"/>
      <c r="P321" s="7"/>
      <c r="Q321" s="7"/>
      <c r="R321" s="7"/>
      <c r="S321" s="7"/>
      <c r="T321" s="7"/>
      <c r="U321" s="7"/>
      <c r="V321" s="7"/>
      <c r="W321" s="7"/>
      <c r="X321" s="7"/>
      <c r="Y321" s="7"/>
      <c r="Z321" s="7"/>
      <c r="AA321" s="7"/>
      <c r="AB321" s="7"/>
      <c r="AC321" s="7"/>
    </row>
    <row r="322">
      <c r="A322" s="10"/>
      <c r="B322" s="7"/>
      <c r="C322" s="7"/>
      <c r="D322" s="7"/>
      <c r="E322" s="10"/>
      <c r="F322" s="10"/>
      <c r="G322" s="10"/>
      <c r="H322" s="10"/>
      <c r="I322" s="7"/>
      <c r="J322" s="7"/>
      <c r="K322" s="7"/>
      <c r="L322" s="7"/>
      <c r="M322" s="7"/>
      <c r="N322" s="7"/>
      <c r="O322" s="7"/>
      <c r="P322" s="7"/>
      <c r="Q322" s="7"/>
      <c r="R322" s="7"/>
      <c r="S322" s="7"/>
      <c r="T322" s="7"/>
      <c r="U322" s="7"/>
      <c r="V322" s="7"/>
      <c r="W322" s="7"/>
      <c r="X322" s="7"/>
      <c r="Y322" s="7"/>
      <c r="Z322" s="7"/>
      <c r="AA322" s="7"/>
      <c r="AB322" s="7"/>
      <c r="AC322" s="7"/>
    </row>
    <row r="323">
      <c r="A323" s="10"/>
      <c r="B323" s="7"/>
      <c r="C323" s="7"/>
      <c r="D323" s="7"/>
      <c r="E323" s="10"/>
      <c r="F323" s="10"/>
      <c r="G323" s="10"/>
      <c r="H323" s="10"/>
      <c r="I323" s="7"/>
      <c r="J323" s="7"/>
      <c r="K323" s="7"/>
      <c r="L323" s="7"/>
      <c r="M323" s="7"/>
      <c r="N323" s="7"/>
      <c r="O323" s="7"/>
      <c r="P323" s="7"/>
      <c r="Q323" s="7"/>
      <c r="R323" s="7"/>
      <c r="S323" s="7"/>
      <c r="T323" s="7"/>
      <c r="U323" s="7"/>
      <c r="V323" s="7"/>
      <c r="W323" s="7"/>
      <c r="X323" s="7"/>
      <c r="Y323" s="7"/>
      <c r="Z323" s="7"/>
      <c r="AA323" s="7"/>
      <c r="AB323" s="7"/>
      <c r="AC323" s="7"/>
    </row>
    <row r="324">
      <c r="A324" s="10"/>
      <c r="B324" s="7"/>
      <c r="C324" s="7"/>
      <c r="D324" s="7"/>
      <c r="E324" s="10"/>
      <c r="F324" s="10"/>
      <c r="G324" s="10"/>
      <c r="H324" s="10"/>
      <c r="I324" s="7"/>
      <c r="J324" s="7"/>
      <c r="K324" s="7"/>
      <c r="L324" s="7"/>
      <c r="M324" s="7"/>
      <c r="N324" s="7"/>
      <c r="O324" s="7"/>
      <c r="P324" s="7"/>
      <c r="Q324" s="7"/>
      <c r="R324" s="7"/>
      <c r="S324" s="7"/>
      <c r="T324" s="7"/>
      <c r="U324" s="7"/>
      <c r="V324" s="7"/>
      <c r="W324" s="7"/>
      <c r="X324" s="7"/>
      <c r="Y324" s="7"/>
      <c r="Z324" s="7"/>
      <c r="AA324" s="7"/>
      <c r="AB324" s="7"/>
      <c r="AC324" s="7"/>
    </row>
    <row r="325">
      <c r="A325" s="10"/>
      <c r="B325" s="7"/>
      <c r="C325" s="7"/>
      <c r="D325" s="7"/>
      <c r="E325" s="10"/>
      <c r="F325" s="10"/>
      <c r="G325" s="10"/>
      <c r="H325" s="10"/>
      <c r="I325" s="7"/>
      <c r="J325" s="7"/>
      <c r="K325" s="7"/>
      <c r="L325" s="7"/>
      <c r="M325" s="7"/>
      <c r="N325" s="7"/>
      <c r="O325" s="7"/>
      <c r="P325" s="7"/>
      <c r="Q325" s="7"/>
      <c r="R325" s="7"/>
      <c r="S325" s="7"/>
      <c r="T325" s="7"/>
      <c r="U325" s="7"/>
      <c r="V325" s="7"/>
      <c r="W325" s="7"/>
      <c r="X325" s="7"/>
      <c r="Y325" s="7"/>
      <c r="Z325" s="7"/>
      <c r="AA325" s="7"/>
      <c r="AB325" s="7"/>
      <c r="AC325" s="7"/>
    </row>
    <row r="326">
      <c r="A326" s="10"/>
      <c r="B326" s="7"/>
      <c r="C326" s="7"/>
      <c r="D326" s="7"/>
      <c r="E326" s="10"/>
      <c r="F326" s="10"/>
      <c r="G326" s="10"/>
      <c r="H326" s="10"/>
      <c r="I326" s="7"/>
      <c r="J326" s="7"/>
      <c r="K326" s="7"/>
      <c r="L326" s="7"/>
      <c r="M326" s="7"/>
      <c r="N326" s="7"/>
      <c r="O326" s="7"/>
      <c r="P326" s="7"/>
      <c r="Q326" s="7"/>
      <c r="R326" s="7"/>
      <c r="S326" s="7"/>
      <c r="T326" s="7"/>
      <c r="U326" s="7"/>
      <c r="V326" s="7"/>
      <c r="W326" s="7"/>
      <c r="X326" s="7"/>
      <c r="Y326" s="7"/>
      <c r="Z326" s="7"/>
      <c r="AA326" s="7"/>
      <c r="AB326" s="7"/>
      <c r="AC326" s="7"/>
    </row>
    <row r="327">
      <c r="A327" s="10"/>
      <c r="B327" s="7"/>
      <c r="C327" s="7"/>
      <c r="D327" s="7"/>
      <c r="E327" s="10"/>
      <c r="F327" s="10"/>
      <c r="G327" s="10"/>
      <c r="H327" s="10"/>
      <c r="I327" s="7"/>
      <c r="J327" s="7"/>
      <c r="K327" s="7"/>
      <c r="L327" s="7"/>
      <c r="M327" s="7"/>
      <c r="N327" s="7"/>
      <c r="O327" s="7"/>
      <c r="P327" s="7"/>
      <c r="Q327" s="7"/>
      <c r="R327" s="7"/>
      <c r="S327" s="7"/>
      <c r="T327" s="7"/>
      <c r="U327" s="7"/>
      <c r="V327" s="7"/>
      <c r="W327" s="7"/>
      <c r="X327" s="7"/>
      <c r="Y327" s="7"/>
      <c r="Z327" s="7"/>
      <c r="AA327" s="7"/>
      <c r="AB327" s="7"/>
      <c r="AC327" s="7"/>
    </row>
    <row r="328">
      <c r="A328" s="10"/>
      <c r="B328" s="7"/>
      <c r="C328" s="7"/>
      <c r="D328" s="7"/>
      <c r="E328" s="10"/>
      <c r="F328" s="10"/>
      <c r="G328" s="10"/>
      <c r="H328" s="10"/>
      <c r="I328" s="7"/>
      <c r="J328" s="7"/>
      <c r="K328" s="7"/>
      <c r="L328" s="7"/>
      <c r="M328" s="7"/>
      <c r="N328" s="7"/>
      <c r="O328" s="7"/>
      <c r="P328" s="7"/>
      <c r="Q328" s="7"/>
      <c r="R328" s="7"/>
      <c r="S328" s="7"/>
      <c r="T328" s="7"/>
      <c r="U328" s="7"/>
      <c r="V328" s="7"/>
      <c r="W328" s="7"/>
      <c r="X328" s="7"/>
      <c r="Y328" s="7"/>
      <c r="Z328" s="7"/>
      <c r="AA328" s="7"/>
      <c r="AB328" s="7"/>
      <c r="AC328" s="7"/>
    </row>
    <row r="329">
      <c r="A329" s="10"/>
      <c r="B329" s="7"/>
      <c r="C329" s="7"/>
      <c r="D329" s="7"/>
      <c r="E329" s="10"/>
      <c r="F329" s="10"/>
      <c r="G329" s="10"/>
      <c r="H329" s="10"/>
      <c r="I329" s="7"/>
      <c r="J329" s="7"/>
      <c r="K329" s="7"/>
      <c r="L329" s="7"/>
      <c r="M329" s="7"/>
      <c r="N329" s="7"/>
      <c r="O329" s="7"/>
      <c r="P329" s="7"/>
      <c r="Q329" s="7"/>
      <c r="R329" s="7"/>
      <c r="S329" s="7"/>
      <c r="T329" s="7"/>
      <c r="U329" s="7"/>
      <c r="V329" s="7"/>
      <c r="W329" s="7"/>
      <c r="X329" s="7"/>
      <c r="Y329" s="7"/>
      <c r="Z329" s="7"/>
      <c r="AA329" s="7"/>
      <c r="AB329" s="7"/>
      <c r="AC329" s="7"/>
    </row>
    <row r="330">
      <c r="A330" s="10"/>
      <c r="B330" s="7"/>
      <c r="C330" s="7"/>
      <c r="D330" s="7"/>
      <c r="E330" s="10"/>
      <c r="F330" s="10"/>
      <c r="G330" s="10"/>
      <c r="H330" s="10"/>
      <c r="I330" s="7"/>
      <c r="J330" s="7"/>
      <c r="K330" s="7"/>
      <c r="L330" s="7"/>
      <c r="M330" s="7"/>
      <c r="N330" s="7"/>
      <c r="O330" s="7"/>
      <c r="P330" s="7"/>
      <c r="Q330" s="7"/>
      <c r="R330" s="7"/>
      <c r="S330" s="7"/>
      <c r="T330" s="7"/>
      <c r="U330" s="7"/>
      <c r="V330" s="7"/>
      <c r="W330" s="7"/>
      <c r="X330" s="7"/>
      <c r="Y330" s="7"/>
      <c r="Z330" s="7"/>
      <c r="AA330" s="7"/>
      <c r="AB330" s="7"/>
      <c r="AC330" s="7"/>
    </row>
    <row r="331">
      <c r="A331" s="10"/>
      <c r="B331" s="7"/>
      <c r="C331" s="7"/>
      <c r="D331" s="7"/>
      <c r="E331" s="10"/>
      <c r="F331" s="10"/>
      <c r="G331" s="10"/>
      <c r="H331" s="10"/>
      <c r="I331" s="7"/>
      <c r="J331" s="7"/>
      <c r="K331" s="7"/>
      <c r="L331" s="7"/>
      <c r="M331" s="7"/>
      <c r="N331" s="7"/>
      <c r="O331" s="7"/>
      <c r="P331" s="7"/>
      <c r="Q331" s="7"/>
      <c r="R331" s="7"/>
      <c r="S331" s="7"/>
      <c r="T331" s="7"/>
      <c r="U331" s="7"/>
      <c r="V331" s="7"/>
      <c r="W331" s="7"/>
      <c r="X331" s="7"/>
      <c r="Y331" s="7"/>
      <c r="Z331" s="7"/>
      <c r="AA331" s="7"/>
      <c r="AB331" s="7"/>
      <c r="AC331" s="7"/>
    </row>
    <row r="332">
      <c r="A332" s="10"/>
      <c r="B332" s="7"/>
      <c r="C332" s="7"/>
      <c r="D332" s="7"/>
      <c r="E332" s="10"/>
      <c r="F332" s="10"/>
      <c r="G332" s="10"/>
      <c r="H332" s="10"/>
      <c r="I332" s="7"/>
      <c r="J332" s="7"/>
      <c r="K332" s="7"/>
      <c r="L332" s="7"/>
      <c r="M332" s="7"/>
      <c r="N332" s="7"/>
      <c r="O332" s="7"/>
      <c r="P332" s="7"/>
      <c r="Q332" s="7"/>
      <c r="R332" s="7"/>
      <c r="S332" s="7"/>
      <c r="T332" s="7"/>
      <c r="U332" s="7"/>
      <c r="V332" s="7"/>
      <c r="W332" s="7"/>
      <c r="X332" s="7"/>
      <c r="Y332" s="7"/>
      <c r="Z332" s="7"/>
      <c r="AA332" s="7"/>
      <c r="AB332" s="7"/>
      <c r="AC332" s="7"/>
    </row>
    <row r="333">
      <c r="A333" s="10"/>
      <c r="B333" s="7"/>
      <c r="C333" s="7"/>
      <c r="D333" s="7"/>
      <c r="E333" s="10"/>
      <c r="F333" s="10"/>
      <c r="G333" s="10"/>
      <c r="H333" s="10"/>
      <c r="I333" s="7"/>
      <c r="J333" s="7"/>
      <c r="K333" s="7"/>
      <c r="L333" s="7"/>
      <c r="M333" s="7"/>
      <c r="N333" s="7"/>
      <c r="O333" s="7"/>
      <c r="P333" s="7"/>
      <c r="Q333" s="7"/>
      <c r="R333" s="7"/>
      <c r="S333" s="7"/>
      <c r="T333" s="7"/>
      <c r="U333" s="7"/>
      <c r="V333" s="7"/>
      <c r="W333" s="7"/>
      <c r="X333" s="7"/>
      <c r="Y333" s="7"/>
      <c r="Z333" s="7"/>
      <c r="AA333" s="7"/>
      <c r="AB333" s="7"/>
      <c r="AC333" s="7"/>
    </row>
    <row r="334">
      <c r="A334" s="10"/>
      <c r="B334" s="7"/>
      <c r="C334" s="7"/>
      <c r="D334" s="7"/>
      <c r="E334" s="10"/>
      <c r="F334" s="10"/>
      <c r="G334" s="10"/>
      <c r="H334" s="10"/>
      <c r="I334" s="7"/>
      <c r="J334" s="7"/>
      <c r="K334" s="7"/>
      <c r="L334" s="7"/>
      <c r="M334" s="7"/>
      <c r="N334" s="7"/>
      <c r="O334" s="7"/>
      <c r="P334" s="7"/>
      <c r="Q334" s="7"/>
      <c r="R334" s="7"/>
      <c r="S334" s="7"/>
      <c r="T334" s="7"/>
      <c r="U334" s="7"/>
      <c r="V334" s="7"/>
      <c r="W334" s="7"/>
      <c r="X334" s="7"/>
      <c r="Y334" s="7"/>
      <c r="Z334" s="7"/>
      <c r="AA334" s="7"/>
      <c r="AB334" s="7"/>
      <c r="AC334" s="7"/>
    </row>
    <row r="335">
      <c r="A335" s="10"/>
      <c r="B335" s="7"/>
      <c r="C335" s="7"/>
      <c r="D335" s="7"/>
      <c r="E335" s="10"/>
      <c r="F335" s="10"/>
      <c r="G335" s="10"/>
      <c r="H335" s="10"/>
      <c r="I335" s="7"/>
      <c r="J335" s="7"/>
      <c r="K335" s="7"/>
      <c r="L335" s="7"/>
      <c r="M335" s="7"/>
      <c r="N335" s="7"/>
      <c r="O335" s="7"/>
      <c r="P335" s="7"/>
      <c r="Q335" s="7"/>
      <c r="R335" s="7"/>
      <c r="S335" s="7"/>
      <c r="T335" s="7"/>
      <c r="U335" s="7"/>
      <c r="V335" s="7"/>
      <c r="W335" s="7"/>
      <c r="X335" s="7"/>
      <c r="Y335" s="7"/>
      <c r="Z335" s="7"/>
      <c r="AA335" s="7"/>
      <c r="AB335" s="7"/>
      <c r="AC335" s="7"/>
    </row>
    <row r="336">
      <c r="A336" s="10"/>
      <c r="B336" s="7"/>
      <c r="C336" s="7"/>
      <c r="D336" s="7"/>
      <c r="E336" s="10"/>
      <c r="F336" s="10"/>
      <c r="G336" s="10"/>
      <c r="H336" s="10"/>
      <c r="I336" s="7"/>
      <c r="J336" s="7"/>
      <c r="K336" s="7"/>
      <c r="L336" s="7"/>
      <c r="M336" s="7"/>
      <c r="N336" s="7"/>
      <c r="O336" s="7"/>
      <c r="P336" s="7"/>
      <c r="Q336" s="7"/>
      <c r="R336" s="7"/>
      <c r="S336" s="7"/>
      <c r="T336" s="7"/>
      <c r="U336" s="7"/>
      <c r="V336" s="7"/>
      <c r="W336" s="7"/>
      <c r="X336" s="7"/>
      <c r="Y336" s="7"/>
      <c r="Z336" s="7"/>
      <c r="AA336" s="7"/>
      <c r="AB336" s="7"/>
      <c r="AC336" s="7"/>
    </row>
    <row r="337">
      <c r="A337" s="10"/>
      <c r="B337" s="7"/>
      <c r="C337" s="7"/>
      <c r="D337" s="7"/>
      <c r="E337" s="10"/>
      <c r="F337" s="10"/>
      <c r="G337" s="10"/>
      <c r="H337" s="10"/>
      <c r="I337" s="7"/>
      <c r="J337" s="7"/>
      <c r="K337" s="7"/>
      <c r="L337" s="7"/>
      <c r="M337" s="7"/>
      <c r="N337" s="7"/>
      <c r="O337" s="7"/>
      <c r="P337" s="7"/>
      <c r="Q337" s="7"/>
      <c r="R337" s="7"/>
      <c r="S337" s="7"/>
      <c r="T337" s="7"/>
      <c r="U337" s="7"/>
      <c r="V337" s="7"/>
      <c r="W337" s="7"/>
      <c r="X337" s="7"/>
      <c r="Y337" s="7"/>
      <c r="Z337" s="7"/>
      <c r="AA337" s="7"/>
      <c r="AB337" s="7"/>
      <c r="AC337" s="7"/>
    </row>
    <row r="338">
      <c r="A338" s="10"/>
      <c r="B338" s="7"/>
      <c r="C338" s="7"/>
      <c r="D338" s="7"/>
      <c r="E338" s="10"/>
      <c r="F338" s="10"/>
      <c r="G338" s="10"/>
      <c r="H338" s="10"/>
      <c r="I338" s="7"/>
      <c r="J338" s="7"/>
      <c r="K338" s="7"/>
      <c r="L338" s="7"/>
      <c r="M338" s="7"/>
      <c r="N338" s="7"/>
      <c r="O338" s="7"/>
      <c r="P338" s="7"/>
      <c r="Q338" s="7"/>
      <c r="R338" s="7"/>
      <c r="S338" s="7"/>
      <c r="T338" s="7"/>
      <c r="U338" s="7"/>
      <c r="V338" s="7"/>
      <c r="W338" s="7"/>
      <c r="X338" s="7"/>
      <c r="Y338" s="7"/>
      <c r="Z338" s="7"/>
      <c r="AA338" s="7"/>
      <c r="AB338" s="7"/>
      <c r="AC338" s="7"/>
    </row>
    <row r="339">
      <c r="A339" s="10"/>
      <c r="B339" s="7"/>
      <c r="C339" s="7"/>
      <c r="D339" s="7"/>
      <c r="E339" s="10"/>
      <c r="F339" s="10"/>
      <c r="G339" s="10"/>
      <c r="H339" s="10"/>
      <c r="I339" s="7"/>
      <c r="J339" s="7"/>
      <c r="K339" s="7"/>
      <c r="L339" s="7"/>
      <c r="M339" s="7"/>
      <c r="N339" s="7"/>
      <c r="O339" s="7"/>
      <c r="P339" s="7"/>
      <c r="Q339" s="7"/>
      <c r="R339" s="7"/>
      <c r="S339" s="7"/>
      <c r="T339" s="7"/>
      <c r="U339" s="7"/>
      <c r="V339" s="7"/>
      <c r="W339" s="7"/>
      <c r="X339" s="7"/>
      <c r="Y339" s="7"/>
      <c r="Z339" s="7"/>
      <c r="AA339" s="7"/>
      <c r="AB339" s="7"/>
      <c r="AC339" s="7"/>
    </row>
    <row r="340">
      <c r="A340" s="10"/>
      <c r="B340" s="7"/>
      <c r="C340" s="7"/>
      <c r="D340" s="7"/>
      <c r="E340" s="10"/>
      <c r="F340" s="10"/>
      <c r="G340" s="10"/>
      <c r="H340" s="10"/>
      <c r="I340" s="7"/>
      <c r="J340" s="7"/>
      <c r="K340" s="7"/>
      <c r="L340" s="7"/>
      <c r="M340" s="7"/>
      <c r="N340" s="7"/>
      <c r="O340" s="7"/>
      <c r="P340" s="7"/>
      <c r="Q340" s="7"/>
      <c r="R340" s="7"/>
      <c r="S340" s="7"/>
      <c r="T340" s="7"/>
      <c r="U340" s="7"/>
      <c r="V340" s="7"/>
      <c r="W340" s="7"/>
      <c r="X340" s="7"/>
      <c r="Y340" s="7"/>
      <c r="Z340" s="7"/>
      <c r="AA340" s="7"/>
      <c r="AB340" s="7"/>
      <c r="AC340" s="7"/>
    </row>
    <row r="341">
      <c r="A341" s="10"/>
      <c r="B341" s="7"/>
      <c r="C341" s="7"/>
      <c r="D341" s="7"/>
      <c r="E341" s="10"/>
      <c r="F341" s="10"/>
      <c r="G341" s="10"/>
      <c r="H341" s="10"/>
      <c r="I341" s="7"/>
      <c r="J341" s="7"/>
      <c r="K341" s="7"/>
      <c r="L341" s="7"/>
      <c r="M341" s="7"/>
      <c r="N341" s="7"/>
      <c r="O341" s="7"/>
      <c r="P341" s="7"/>
      <c r="Q341" s="7"/>
      <c r="R341" s="7"/>
      <c r="S341" s="7"/>
      <c r="T341" s="7"/>
      <c r="U341" s="7"/>
      <c r="V341" s="7"/>
      <c r="W341" s="7"/>
      <c r="X341" s="7"/>
      <c r="Y341" s="7"/>
      <c r="Z341" s="7"/>
      <c r="AA341" s="7"/>
      <c r="AB341" s="7"/>
      <c r="AC341" s="7"/>
    </row>
    <row r="342">
      <c r="A342" s="10"/>
      <c r="B342" s="7"/>
      <c r="C342" s="7"/>
      <c r="D342" s="7"/>
      <c r="E342" s="10"/>
      <c r="F342" s="10"/>
      <c r="G342" s="10"/>
      <c r="H342" s="10"/>
      <c r="I342" s="7"/>
      <c r="J342" s="7"/>
      <c r="K342" s="7"/>
      <c r="L342" s="7"/>
      <c r="M342" s="7"/>
      <c r="N342" s="7"/>
      <c r="O342" s="7"/>
      <c r="P342" s="7"/>
      <c r="Q342" s="7"/>
      <c r="R342" s="7"/>
      <c r="S342" s="7"/>
      <c r="T342" s="7"/>
      <c r="U342" s="7"/>
      <c r="V342" s="7"/>
      <c r="W342" s="7"/>
      <c r="X342" s="7"/>
      <c r="Y342" s="7"/>
      <c r="Z342" s="7"/>
      <c r="AA342" s="7"/>
      <c r="AB342" s="7"/>
      <c r="AC342" s="7"/>
    </row>
    <row r="343">
      <c r="A343" s="10"/>
      <c r="B343" s="7"/>
      <c r="C343" s="7"/>
      <c r="D343" s="7"/>
      <c r="E343" s="10"/>
      <c r="F343" s="10"/>
      <c r="G343" s="10"/>
      <c r="H343" s="10"/>
      <c r="I343" s="7"/>
      <c r="J343" s="7"/>
      <c r="K343" s="7"/>
      <c r="L343" s="7"/>
      <c r="M343" s="7"/>
      <c r="N343" s="7"/>
      <c r="O343" s="7"/>
      <c r="P343" s="7"/>
      <c r="Q343" s="7"/>
      <c r="R343" s="7"/>
      <c r="S343" s="7"/>
      <c r="T343" s="7"/>
      <c r="U343" s="7"/>
      <c r="V343" s="7"/>
      <c r="W343" s="7"/>
      <c r="X343" s="7"/>
      <c r="Y343" s="7"/>
      <c r="Z343" s="7"/>
      <c r="AA343" s="7"/>
      <c r="AB343" s="7"/>
      <c r="AC343" s="7"/>
    </row>
    <row r="344">
      <c r="A344" s="10"/>
      <c r="B344" s="7"/>
      <c r="C344" s="7"/>
      <c r="D344" s="7"/>
      <c r="E344" s="10"/>
      <c r="F344" s="10"/>
      <c r="G344" s="10"/>
      <c r="H344" s="10"/>
      <c r="I344" s="7"/>
      <c r="J344" s="7"/>
      <c r="K344" s="7"/>
      <c r="L344" s="7"/>
      <c r="M344" s="7"/>
      <c r="N344" s="7"/>
      <c r="O344" s="7"/>
      <c r="P344" s="7"/>
      <c r="Q344" s="7"/>
      <c r="R344" s="7"/>
      <c r="S344" s="7"/>
      <c r="T344" s="7"/>
      <c r="U344" s="7"/>
      <c r="V344" s="7"/>
      <c r="W344" s="7"/>
      <c r="X344" s="7"/>
      <c r="Y344" s="7"/>
      <c r="Z344" s="7"/>
      <c r="AA344" s="7"/>
      <c r="AB344" s="7"/>
      <c r="AC344" s="7"/>
    </row>
    <row r="345">
      <c r="A345" s="10"/>
      <c r="B345" s="7"/>
      <c r="C345" s="7"/>
      <c r="D345" s="7"/>
      <c r="E345" s="10"/>
      <c r="F345" s="10"/>
      <c r="G345" s="10"/>
      <c r="H345" s="10"/>
      <c r="I345" s="7"/>
      <c r="J345" s="7"/>
      <c r="K345" s="7"/>
      <c r="L345" s="7"/>
      <c r="M345" s="7"/>
      <c r="N345" s="7"/>
      <c r="O345" s="7"/>
      <c r="P345" s="7"/>
      <c r="Q345" s="7"/>
      <c r="R345" s="7"/>
      <c r="S345" s="7"/>
      <c r="T345" s="7"/>
      <c r="U345" s="7"/>
      <c r="V345" s="7"/>
      <c r="W345" s="7"/>
      <c r="X345" s="7"/>
      <c r="Y345" s="7"/>
      <c r="Z345" s="7"/>
      <c r="AA345" s="7"/>
      <c r="AB345" s="7"/>
      <c r="AC345" s="7"/>
    </row>
    <row r="346">
      <c r="A346" s="10"/>
      <c r="B346" s="7"/>
      <c r="C346" s="7"/>
      <c r="D346" s="7"/>
      <c r="E346" s="10"/>
      <c r="F346" s="10"/>
      <c r="G346" s="10"/>
      <c r="H346" s="10"/>
      <c r="I346" s="7"/>
      <c r="J346" s="7"/>
      <c r="K346" s="7"/>
      <c r="L346" s="7"/>
      <c r="M346" s="7"/>
      <c r="N346" s="7"/>
      <c r="O346" s="7"/>
      <c r="P346" s="7"/>
      <c r="Q346" s="7"/>
      <c r="R346" s="7"/>
      <c r="S346" s="7"/>
      <c r="T346" s="7"/>
      <c r="U346" s="7"/>
      <c r="V346" s="7"/>
      <c r="W346" s="7"/>
      <c r="X346" s="7"/>
      <c r="Y346" s="7"/>
      <c r="Z346" s="7"/>
      <c r="AA346" s="7"/>
      <c r="AB346" s="7"/>
      <c r="AC346" s="7"/>
    </row>
    <row r="347">
      <c r="A347" s="10"/>
      <c r="B347" s="7"/>
      <c r="C347" s="7"/>
      <c r="D347" s="7"/>
      <c r="E347" s="10"/>
      <c r="F347" s="10"/>
      <c r="G347" s="10"/>
      <c r="H347" s="10"/>
      <c r="I347" s="7"/>
      <c r="J347" s="7"/>
      <c r="K347" s="7"/>
      <c r="L347" s="7"/>
      <c r="M347" s="7"/>
      <c r="N347" s="7"/>
      <c r="O347" s="7"/>
      <c r="P347" s="7"/>
      <c r="Q347" s="7"/>
      <c r="R347" s="7"/>
      <c r="S347" s="7"/>
      <c r="T347" s="7"/>
      <c r="U347" s="7"/>
      <c r="V347" s="7"/>
      <c r="W347" s="7"/>
      <c r="X347" s="7"/>
      <c r="Y347" s="7"/>
      <c r="Z347" s="7"/>
      <c r="AA347" s="7"/>
      <c r="AB347" s="7"/>
      <c r="AC347" s="7"/>
    </row>
    <row r="348">
      <c r="A348" s="10"/>
      <c r="B348" s="7"/>
      <c r="C348" s="7"/>
      <c r="D348" s="7"/>
      <c r="E348" s="10"/>
      <c r="F348" s="10"/>
      <c r="G348" s="10"/>
      <c r="H348" s="10"/>
      <c r="I348" s="7"/>
      <c r="J348" s="7"/>
      <c r="K348" s="7"/>
      <c r="L348" s="7"/>
      <c r="M348" s="7"/>
      <c r="N348" s="7"/>
      <c r="O348" s="7"/>
      <c r="P348" s="7"/>
      <c r="Q348" s="7"/>
      <c r="R348" s="7"/>
      <c r="S348" s="7"/>
      <c r="T348" s="7"/>
      <c r="U348" s="7"/>
      <c r="V348" s="7"/>
      <c r="W348" s="7"/>
      <c r="X348" s="7"/>
      <c r="Y348" s="7"/>
      <c r="Z348" s="7"/>
      <c r="AA348" s="7"/>
      <c r="AB348" s="7"/>
      <c r="AC348" s="7"/>
    </row>
    <row r="349">
      <c r="A349" s="10"/>
      <c r="B349" s="7"/>
      <c r="C349" s="7"/>
      <c r="D349" s="7"/>
      <c r="E349" s="10"/>
      <c r="F349" s="10"/>
      <c r="G349" s="10"/>
      <c r="H349" s="10"/>
      <c r="I349" s="7"/>
      <c r="J349" s="7"/>
      <c r="K349" s="7"/>
      <c r="L349" s="7"/>
      <c r="M349" s="7"/>
      <c r="N349" s="7"/>
      <c r="O349" s="7"/>
      <c r="P349" s="7"/>
      <c r="Q349" s="7"/>
      <c r="R349" s="7"/>
      <c r="S349" s="7"/>
      <c r="T349" s="7"/>
      <c r="U349" s="7"/>
      <c r="V349" s="7"/>
      <c r="W349" s="7"/>
      <c r="X349" s="7"/>
      <c r="Y349" s="7"/>
      <c r="Z349" s="7"/>
      <c r="AA349" s="7"/>
      <c r="AB349" s="7"/>
      <c r="AC349" s="7"/>
    </row>
    <row r="350">
      <c r="A350" s="10"/>
      <c r="B350" s="7"/>
      <c r="C350" s="7"/>
      <c r="D350" s="7"/>
      <c r="E350" s="10"/>
      <c r="F350" s="10"/>
      <c r="G350" s="10"/>
      <c r="H350" s="10"/>
      <c r="I350" s="7"/>
      <c r="J350" s="7"/>
      <c r="K350" s="7"/>
      <c r="L350" s="7"/>
      <c r="M350" s="7"/>
      <c r="N350" s="7"/>
      <c r="O350" s="7"/>
      <c r="P350" s="7"/>
      <c r="Q350" s="7"/>
      <c r="R350" s="7"/>
      <c r="S350" s="7"/>
      <c r="T350" s="7"/>
      <c r="U350" s="7"/>
      <c r="V350" s="7"/>
      <c r="W350" s="7"/>
      <c r="X350" s="7"/>
      <c r="Y350" s="7"/>
      <c r="Z350" s="7"/>
      <c r="AA350" s="7"/>
      <c r="AB350" s="7"/>
      <c r="AC350" s="7"/>
    </row>
    <row r="351">
      <c r="A351" s="10"/>
      <c r="B351" s="7"/>
      <c r="C351" s="7"/>
      <c r="D351" s="7"/>
      <c r="E351" s="10"/>
      <c r="F351" s="10"/>
      <c r="G351" s="10"/>
      <c r="H351" s="10"/>
      <c r="I351" s="7"/>
      <c r="J351" s="7"/>
      <c r="K351" s="7"/>
      <c r="L351" s="7"/>
      <c r="M351" s="7"/>
      <c r="N351" s="7"/>
      <c r="O351" s="7"/>
      <c r="P351" s="7"/>
      <c r="Q351" s="7"/>
      <c r="R351" s="7"/>
      <c r="S351" s="7"/>
      <c r="T351" s="7"/>
      <c r="U351" s="7"/>
      <c r="V351" s="7"/>
      <c r="W351" s="7"/>
      <c r="X351" s="7"/>
      <c r="Y351" s="7"/>
      <c r="Z351" s="7"/>
      <c r="AA351" s="7"/>
      <c r="AB351" s="7"/>
      <c r="AC351" s="7"/>
    </row>
    <row r="352">
      <c r="A352" s="10"/>
      <c r="B352" s="7"/>
      <c r="C352" s="7"/>
      <c r="D352" s="7"/>
      <c r="E352" s="10"/>
      <c r="F352" s="10"/>
      <c r="G352" s="10"/>
      <c r="H352" s="10"/>
      <c r="I352" s="7"/>
      <c r="J352" s="7"/>
      <c r="K352" s="7"/>
      <c r="L352" s="7"/>
      <c r="M352" s="7"/>
      <c r="N352" s="7"/>
      <c r="O352" s="7"/>
      <c r="P352" s="7"/>
      <c r="Q352" s="7"/>
      <c r="R352" s="7"/>
      <c r="S352" s="7"/>
      <c r="T352" s="7"/>
      <c r="U352" s="7"/>
      <c r="V352" s="7"/>
      <c r="W352" s="7"/>
      <c r="X352" s="7"/>
      <c r="Y352" s="7"/>
      <c r="Z352" s="7"/>
      <c r="AA352" s="7"/>
      <c r="AB352" s="7"/>
      <c r="AC352" s="7"/>
    </row>
    <row r="353">
      <c r="A353" s="10"/>
      <c r="B353" s="7"/>
      <c r="C353" s="7"/>
      <c r="D353" s="7"/>
      <c r="E353" s="10"/>
      <c r="F353" s="10"/>
      <c r="G353" s="10"/>
      <c r="H353" s="10"/>
      <c r="I353" s="7"/>
      <c r="J353" s="7"/>
      <c r="K353" s="7"/>
      <c r="L353" s="7"/>
      <c r="M353" s="7"/>
      <c r="N353" s="7"/>
      <c r="O353" s="7"/>
      <c r="P353" s="7"/>
      <c r="Q353" s="7"/>
      <c r="R353" s="7"/>
      <c r="S353" s="7"/>
      <c r="T353" s="7"/>
      <c r="U353" s="7"/>
      <c r="V353" s="7"/>
      <c r="W353" s="7"/>
      <c r="X353" s="7"/>
      <c r="Y353" s="7"/>
      <c r="Z353" s="7"/>
      <c r="AA353" s="7"/>
      <c r="AB353" s="7"/>
      <c r="AC353" s="7"/>
    </row>
    <row r="354">
      <c r="A354" s="10"/>
      <c r="B354" s="7"/>
      <c r="C354" s="7"/>
      <c r="D354" s="7"/>
      <c r="E354" s="10"/>
      <c r="F354" s="10"/>
      <c r="G354" s="10"/>
      <c r="H354" s="10"/>
      <c r="I354" s="7"/>
      <c r="J354" s="7"/>
      <c r="K354" s="7"/>
      <c r="L354" s="7"/>
      <c r="M354" s="7"/>
      <c r="N354" s="7"/>
      <c r="O354" s="7"/>
      <c r="P354" s="7"/>
      <c r="Q354" s="7"/>
      <c r="R354" s="7"/>
      <c r="S354" s="7"/>
      <c r="T354" s="7"/>
      <c r="U354" s="7"/>
      <c r="V354" s="7"/>
      <c r="W354" s="7"/>
      <c r="X354" s="7"/>
      <c r="Y354" s="7"/>
      <c r="Z354" s="7"/>
      <c r="AA354" s="7"/>
      <c r="AB354" s="7"/>
      <c r="AC354" s="7"/>
    </row>
    <row r="355">
      <c r="A355" s="10"/>
      <c r="B355" s="7"/>
      <c r="C355" s="7"/>
      <c r="D355" s="7"/>
      <c r="E355" s="10"/>
      <c r="F355" s="10"/>
      <c r="G355" s="10"/>
      <c r="H355" s="10"/>
      <c r="I355" s="7"/>
      <c r="J355" s="7"/>
      <c r="K355" s="7"/>
      <c r="L355" s="7"/>
      <c r="M355" s="7"/>
      <c r="N355" s="7"/>
      <c r="O355" s="7"/>
      <c r="P355" s="7"/>
      <c r="Q355" s="7"/>
      <c r="R355" s="7"/>
      <c r="S355" s="7"/>
      <c r="T355" s="7"/>
      <c r="U355" s="7"/>
      <c r="V355" s="7"/>
      <c r="W355" s="7"/>
      <c r="X355" s="7"/>
      <c r="Y355" s="7"/>
      <c r="Z355" s="7"/>
      <c r="AA355" s="7"/>
      <c r="AB355" s="7"/>
      <c r="AC355" s="7"/>
    </row>
    <row r="356">
      <c r="A356" s="10"/>
      <c r="B356" s="7"/>
      <c r="C356" s="7"/>
      <c r="D356" s="7"/>
      <c r="E356" s="10"/>
      <c r="F356" s="10"/>
      <c r="G356" s="10"/>
      <c r="H356" s="10"/>
      <c r="I356" s="7"/>
      <c r="J356" s="7"/>
      <c r="K356" s="7"/>
      <c r="L356" s="7"/>
      <c r="M356" s="7"/>
      <c r="N356" s="7"/>
      <c r="O356" s="7"/>
      <c r="P356" s="7"/>
      <c r="Q356" s="7"/>
      <c r="R356" s="7"/>
      <c r="S356" s="7"/>
      <c r="T356" s="7"/>
      <c r="U356" s="7"/>
      <c r="V356" s="7"/>
      <c r="W356" s="7"/>
      <c r="X356" s="7"/>
      <c r="Y356" s="7"/>
      <c r="Z356" s="7"/>
      <c r="AA356" s="7"/>
      <c r="AB356" s="7"/>
      <c r="AC356" s="7"/>
    </row>
    <row r="357">
      <c r="A357" s="10"/>
      <c r="B357" s="7"/>
      <c r="C357" s="7"/>
      <c r="D357" s="7"/>
      <c r="E357" s="10"/>
      <c r="F357" s="10"/>
      <c r="G357" s="10"/>
      <c r="H357" s="10"/>
      <c r="I357" s="7"/>
      <c r="J357" s="7"/>
      <c r="K357" s="7"/>
      <c r="L357" s="7"/>
      <c r="M357" s="7"/>
      <c r="N357" s="7"/>
      <c r="O357" s="7"/>
      <c r="P357" s="7"/>
      <c r="Q357" s="7"/>
      <c r="R357" s="7"/>
      <c r="S357" s="7"/>
      <c r="T357" s="7"/>
      <c r="U357" s="7"/>
      <c r="V357" s="7"/>
      <c r="W357" s="7"/>
      <c r="X357" s="7"/>
      <c r="Y357" s="7"/>
      <c r="Z357" s="7"/>
      <c r="AA357" s="7"/>
      <c r="AB357" s="7"/>
      <c r="AC357" s="7"/>
    </row>
    <row r="358">
      <c r="A358" s="10"/>
      <c r="B358" s="7"/>
      <c r="C358" s="7"/>
      <c r="D358" s="7"/>
      <c r="E358" s="10"/>
      <c r="F358" s="10"/>
      <c r="G358" s="10"/>
      <c r="H358" s="10"/>
      <c r="I358" s="7"/>
      <c r="J358" s="7"/>
      <c r="K358" s="7"/>
      <c r="L358" s="7"/>
      <c r="M358" s="7"/>
      <c r="N358" s="7"/>
      <c r="O358" s="7"/>
      <c r="P358" s="7"/>
      <c r="Q358" s="7"/>
      <c r="R358" s="7"/>
      <c r="S358" s="7"/>
      <c r="T358" s="7"/>
      <c r="U358" s="7"/>
      <c r="V358" s="7"/>
      <c r="W358" s="7"/>
      <c r="X358" s="7"/>
      <c r="Y358" s="7"/>
      <c r="Z358" s="7"/>
      <c r="AA358" s="7"/>
      <c r="AB358" s="7"/>
      <c r="AC358" s="7"/>
    </row>
    <row r="359">
      <c r="A359" s="10"/>
      <c r="B359" s="7"/>
      <c r="C359" s="7"/>
      <c r="D359" s="7"/>
      <c r="E359" s="10"/>
      <c r="F359" s="10"/>
      <c r="G359" s="10"/>
      <c r="H359" s="10"/>
      <c r="I359" s="7"/>
      <c r="J359" s="7"/>
      <c r="K359" s="7"/>
      <c r="L359" s="7"/>
      <c r="M359" s="7"/>
      <c r="N359" s="7"/>
      <c r="O359" s="7"/>
      <c r="P359" s="7"/>
      <c r="Q359" s="7"/>
      <c r="R359" s="7"/>
      <c r="S359" s="7"/>
      <c r="T359" s="7"/>
      <c r="U359" s="7"/>
      <c r="V359" s="7"/>
      <c r="W359" s="7"/>
      <c r="X359" s="7"/>
      <c r="Y359" s="7"/>
      <c r="Z359" s="7"/>
      <c r="AA359" s="7"/>
      <c r="AB359" s="7"/>
      <c r="AC359" s="7"/>
    </row>
    <row r="360">
      <c r="A360" s="10"/>
      <c r="B360" s="7"/>
      <c r="C360" s="7"/>
      <c r="D360" s="7"/>
      <c r="E360" s="10"/>
      <c r="F360" s="10"/>
      <c r="G360" s="10"/>
      <c r="H360" s="10"/>
      <c r="I360" s="7"/>
      <c r="J360" s="7"/>
      <c r="K360" s="7"/>
      <c r="L360" s="7"/>
      <c r="M360" s="7"/>
      <c r="N360" s="7"/>
      <c r="O360" s="7"/>
      <c r="P360" s="7"/>
      <c r="Q360" s="7"/>
      <c r="R360" s="7"/>
      <c r="S360" s="7"/>
      <c r="T360" s="7"/>
      <c r="U360" s="7"/>
      <c r="V360" s="7"/>
      <c r="W360" s="7"/>
      <c r="X360" s="7"/>
      <c r="Y360" s="7"/>
      <c r="Z360" s="7"/>
      <c r="AA360" s="7"/>
      <c r="AB360" s="7"/>
      <c r="AC360" s="7"/>
    </row>
    <row r="361">
      <c r="A361" s="10"/>
      <c r="B361" s="7"/>
      <c r="C361" s="7"/>
      <c r="D361" s="7"/>
      <c r="E361" s="10"/>
      <c r="F361" s="10"/>
      <c r="G361" s="10"/>
      <c r="H361" s="10"/>
      <c r="I361" s="7"/>
      <c r="J361" s="7"/>
      <c r="K361" s="7"/>
      <c r="L361" s="7"/>
      <c r="M361" s="7"/>
      <c r="N361" s="7"/>
      <c r="O361" s="7"/>
      <c r="P361" s="7"/>
      <c r="Q361" s="7"/>
      <c r="R361" s="7"/>
      <c r="S361" s="7"/>
      <c r="T361" s="7"/>
      <c r="U361" s="7"/>
      <c r="V361" s="7"/>
      <c r="W361" s="7"/>
      <c r="X361" s="7"/>
      <c r="Y361" s="7"/>
      <c r="Z361" s="7"/>
      <c r="AA361" s="7"/>
      <c r="AB361" s="7"/>
      <c r="AC361" s="7"/>
    </row>
    <row r="362">
      <c r="A362" s="10"/>
      <c r="B362" s="7"/>
      <c r="C362" s="7"/>
      <c r="D362" s="7"/>
      <c r="E362" s="10"/>
      <c r="F362" s="10"/>
      <c r="G362" s="10"/>
      <c r="H362" s="10"/>
      <c r="I362" s="7"/>
      <c r="J362" s="7"/>
      <c r="K362" s="7"/>
      <c r="L362" s="7"/>
      <c r="M362" s="7"/>
      <c r="N362" s="7"/>
      <c r="O362" s="7"/>
      <c r="P362" s="7"/>
      <c r="Q362" s="7"/>
      <c r="R362" s="7"/>
      <c r="S362" s="7"/>
      <c r="T362" s="7"/>
      <c r="U362" s="7"/>
      <c r="V362" s="7"/>
      <c r="W362" s="7"/>
      <c r="X362" s="7"/>
      <c r="Y362" s="7"/>
      <c r="Z362" s="7"/>
      <c r="AA362" s="7"/>
      <c r="AB362" s="7"/>
      <c r="AC362" s="7"/>
    </row>
    <row r="363">
      <c r="A363" s="10"/>
      <c r="B363" s="7"/>
      <c r="C363" s="7"/>
      <c r="D363" s="7"/>
      <c r="E363" s="10"/>
      <c r="F363" s="10"/>
      <c r="G363" s="10"/>
      <c r="H363" s="10"/>
      <c r="I363" s="7"/>
      <c r="J363" s="7"/>
      <c r="K363" s="7"/>
      <c r="L363" s="7"/>
      <c r="M363" s="7"/>
      <c r="N363" s="7"/>
      <c r="O363" s="7"/>
      <c r="P363" s="7"/>
      <c r="Q363" s="7"/>
      <c r="R363" s="7"/>
      <c r="S363" s="7"/>
      <c r="T363" s="7"/>
      <c r="U363" s="7"/>
      <c r="V363" s="7"/>
      <c r="W363" s="7"/>
      <c r="X363" s="7"/>
      <c r="Y363" s="7"/>
      <c r="Z363" s="7"/>
      <c r="AA363" s="7"/>
      <c r="AB363" s="7"/>
      <c r="AC363" s="7"/>
    </row>
    <row r="364">
      <c r="A364" s="10"/>
      <c r="B364" s="7"/>
      <c r="C364" s="7"/>
      <c r="D364" s="7"/>
      <c r="E364" s="10"/>
      <c r="F364" s="10"/>
      <c r="G364" s="10"/>
      <c r="H364" s="10"/>
      <c r="I364" s="7"/>
      <c r="J364" s="7"/>
      <c r="K364" s="7"/>
      <c r="L364" s="7"/>
      <c r="M364" s="7"/>
      <c r="N364" s="7"/>
      <c r="O364" s="7"/>
      <c r="P364" s="7"/>
      <c r="Q364" s="7"/>
      <c r="R364" s="7"/>
      <c r="S364" s="7"/>
      <c r="T364" s="7"/>
      <c r="U364" s="7"/>
      <c r="V364" s="7"/>
      <c r="W364" s="7"/>
      <c r="X364" s="7"/>
      <c r="Y364" s="7"/>
      <c r="Z364" s="7"/>
      <c r="AA364" s="7"/>
      <c r="AB364" s="7"/>
      <c r="AC364" s="7"/>
    </row>
    <row r="365">
      <c r="A365" s="10"/>
      <c r="B365" s="7"/>
      <c r="C365" s="7"/>
      <c r="D365" s="7"/>
      <c r="E365" s="10"/>
      <c r="F365" s="10"/>
      <c r="G365" s="10"/>
      <c r="H365" s="10"/>
      <c r="I365" s="7"/>
      <c r="J365" s="7"/>
      <c r="K365" s="7"/>
      <c r="L365" s="7"/>
      <c r="M365" s="7"/>
      <c r="N365" s="7"/>
      <c r="O365" s="7"/>
      <c r="P365" s="7"/>
      <c r="Q365" s="7"/>
      <c r="R365" s="7"/>
      <c r="S365" s="7"/>
      <c r="T365" s="7"/>
      <c r="U365" s="7"/>
      <c r="V365" s="7"/>
      <c r="W365" s="7"/>
      <c r="X365" s="7"/>
      <c r="Y365" s="7"/>
      <c r="Z365" s="7"/>
      <c r="AA365" s="7"/>
      <c r="AB365" s="7"/>
      <c r="AC365" s="7"/>
    </row>
    <row r="366">
      <c r="A366" s="10"/>
      <c r="B366" s="7"/>
      <c r="C366" s="7"/>
      <c r="D366" s="7"/>
      <c r="E366" s="10"/>
      <c r="F366" s="10"/>
      <c r="G366" s="10"/>
      <c r="H366" s="10"/>
      <c r="I366" s="7"/>
      <c r="J366" s="7"/>
      <c r="K366" s="7"/>
      <c r="L366" s="7"/>
      <c r="M366" s="7"/>
      <c r="N366" s="7"/>
      <c r="O366" s="7"/>
      <c r="P366" s="7"/>
      <c r="Q366" s="7"/>
      <c r="R366" s="7"/>
      <c r="S366" s="7"/>
      <c r="T366" s="7"/>
      <c r="U366" s="7"/>
      <c r="V366" s="7"/>
      <c r="W366" s="7"/>
      <c r="X366" s="7"/>
      <c r="Y366" s="7"/>
      <c r="Z366" s="7"/>
      <c r="AA366" s="7"/>
      <c r="AB366" s="7"/>
      <c r="AC366" s="7"/>
    </row>
    <row r="367">
      <c r="A367" s="10"/>
      <c r="B367" s="7"/>
      <c r="C367" s="7"/>
      <c r="D367" s="7"/>
      <c r="E367" s="10"/>
      <c r="F367" s="10"/>
      <c r="G367" s="10"/>
      <c r="H367" s="10"/>
      <c r="I367" s="7"/>
      <c r="J367" s="7"/>
      <c r="K367" s="7"/>
      <c r="L367" s="7"/>
      <c r="M367" s="7"/>
      <c r="N367" s="7"/>
      <c r="O367" s="7"/>
      <c r="P367" s="7"/>
      <c r="Q367" s="7"/>
      <c r="R367" s="7"/>
      <c r="S367" s="7"/>
      <c r="T367" s="7"/>
      <c r="U367" s="7"/>
      <c r="V367" s="7"/>
      <c r="W367" s="7"/>
      <c r="X367" s="7"/>
      <c r="Y367" s="7"/>
      <c r="Z367" s="7"/>
      <c r="AA367" s="7"/>
      <c r="AB367" s="7"/>
      <c r="AC367" s="7"/>
    </row>
    <row r="368">
      <c r="A368" s="10"/>
      <c r="B368" s="7"/>
      <c r="C368" s="7"/>
      <c r="D368" s="7"/>
      <c r="E368" s="10"/>
      <c r="F368" s="10"/>
      <c r="G368" s="10"/>
      <c r="H368" s="10"/>
      <c r="I368" s="7"/>
      <c r="J368" s="7"/>
      <c r="K368" s="7"/>
      <c r="L368" s="7"/>
      <c r="M368" s="7"/>
      <c r="N368" s="7"/>
      <c r="O368" s="7"/>
      <c r="P368" s="7"/>
      <c r="Q368" s="7"/>
      <c r="R368" s="7"/>
      <c r="S368" s="7"/>
      <c r="T368" s="7"/>
      <c r="U368" s="7"/>
      <c r="V368" s="7"/>
      <c r="W368" s="7"/>
      <c r="X368" s="7"/>
      <c r="Y368" s="7"/>
      <c r="Z368" s="7"/>
      <c r="AA368" s="7"/>
      <c r="AB368" s="7"/>
      <c r="AC368" s="7"/>
    </row>
    <row r="369">
      <c r="A369" s="10"/>
      <c r="B369" s="7"/>
      <c r="C369" s="7"/>
      <c r="D369" s="7"/>
      <c r="E369" s="10"/>
      <c r="F369" s="10"/>
      <c r="G369" s="10"/>
      <c r="H369" s="10"/>
      <c r="I369" s="7"/>
      <c r="J369" s="7"/>
      <c r="K369" s="7"/>
      <c r="L369" s="7"/>
      <c r="M369" s="7"/>
      <c r="N369" s="7"/>
      <c r="O369" s="7"/>
      <c r="P369" s="7"/>
      <c r="Q369" s="7"/>
      <c r="R369" s="7"/>
      <c r="S369" s="7"/>
      <c r="T369" s="7"/>
      <c r="U369" s="7"/>
      <c r="V369" s="7"/>
      <c r="W369" s="7"/>
      <c r="X369" s="7"/>
      <c r="Y369" s="7"/>
      <c r="Z369" s="7"/>
      <c r="AA369" s="7"/>
      <c r="AB369" s="7"/>
      <c r="AC369" s="7"/>
    </row>
    <row r="370">
      <c r="A370" s="10"/>
      <c r="B370" s="7"/>
      <c r="C370" s="7"/>
      <c r="D370" s="7"/>
      <c r="E370" s="10"/>
      <c r="F370" s="10"/>
      <c r="G370" s="10"/>
      <c r="H370" s="10"/>
      <c r="I370" s="7"/>
      <c r="J370" s="7"/>
      <c r="K370" s="7"/>
      <c r="L370" s="7"/>
      <c r="M370" s="7"/>
      <c r="N370" s="7"/>
      <c r="O370" s="7"/>
      <c r="P370" s="7"/>
      <c r="Q370" s="7"/>
      <c r="R370" s="7"/>
      <c r="S370" s="7"/>
      <c r="T370" s="7"/>
      <c r="U370" s="7"/>
      <c r="V370" s="7"/>
      <c r="W370" s="7"/>
      <c r="X370" s="7"/>
      <c r="Y370" s="7"/>
      <c r="Z370" s="7"/>
      <c r="AA370" s="7"/>
      <c r="AB370" s="7"/>
      <c r="AC370" s="7"/>
    </row>
    <row r="371">
      <c r="A371" s="10"/>
      <c r="B371" s="7"/>
      <c r="C371" s="7"/>
      <c r="D371" s="7"/>
      <c r="E371" s="10"/>
      <c r="F371" s="10"/>
      <c r="G371" s="10"/>
      <c r="H371" s="10"/>
      <c r="I371" s="7"/>
      <c r="J371" s="7"/>
      <c r="K371" s="7"/>
      <c r="L371" s="7"/>
      <c r="M371" s="7"/>
      <c r="N371" s="7"/>
      <c r="O371" s="7"/>
      <c r="P371" s="7"/>
      <c r="Q371" s="7"/>
      <c r="R371" s="7"/>
      <c r="S371" s="7"/>
      <c r="T371" s="7"/>
      <c r="U371" s="7"/>
      <c r="V371" s="7"/>
      <c r="W371" s="7"/>
      <c r="X371" s="7"/>
      <c r="Y371" s="7"/>
      <c r="Z371" s="7"/>
      <c r="AA371" s="7"/>
      <c r="AB371" s="7"/>
      <c r="AC371" s="7"/>
    </row>
    <row r="372">
      <c r="A372" s="10"/>
      <c r="B372" s="7"/>
      <c r="C372" s="7"/>
      <c r="D372" s="7"/>
      <c r="E372" s="10"/>
      <c r="F372" s="10"/>
      <c r="G372" s="10"/>
      <c r="H372" s="10"/>
      <c r="I372" s="7"/>
      <c r="J372" s="7"/>
      <c r="K372" s="7"/>
      <c r="L372" s="7"/>
      <c r="M372" s="7"/>
      <c r="N372" s="7"/>
      <c r="O372" s="7"/>
      <c r="P372" s="7"/>
      <c r="Q372" s="7"/>
      <c r="R372" s="7"/>
      <c r="S372" s="7"/>
      <c r="T372" s="7"/>
      <c r="U372" s="7"/>
      <c r="V372" s="7"/>
      <c r="W372" s="7"/>
      <c r="X372" s="7"/>
      <c r="Y372" s="7"/>
      <c r="Z372" s="7"/>
      <c r="AA372" s="7"/>
      <c r="AB372" s="7"/>
      <c r="AC372" s="7"/>
    </row>
    <row r="373">
      <c r="A373" s="10"/>
      <c r="B373" s="7"/>
      <c r="C373" s="7"/>
      <c r="D373" s="7"/>
      <c r="E373" s="10"/>
      <c r="F373" s="10"/>
      <c r="G373" s="10"/>
      <c r="H373" s="10"/>
      <c r="I373" s="7"/>
      <c r="J373" s="7"/>
      <c r="K373" s="7"/>
      <c r="L373" s="7"/>
      <c r="M373" s="7"/>
      <c r="N373" s="7"/>
      <c r="O373" s="7"/>
      <c r="P373" s="7"/>
      <c r="Q373" s="7"/>
      <c r="R373" s="7"/>
      <c r="S373" s="7"/>
      <c r="T373" s="7"/>
      <c r="U373" s="7"/>
      <c r="V373" s="7"/>
      <c r="W373" s="7"/>
      <c r="X373" s="7"/>
      <c r="Y373" s="7"/>
      <c r="Z373" s="7"/>
      <c r="AA373" s="7"/>
      <c r="AB373" s="7"/>
      <c r="AC373" s="7"/>
    </row>
    <row r="374">
      <c r="A374" s="10"/>
      <c r="B374" s="7"/>
      <c r="C374" s="7"/>
      <c r="D374" s="7"/>
      <c r="E374" s="10"/>
      <c r="F374" s="10"/>
      <c r="G374" s="10"/>
      <c r="H374" s="10"/>
      <c r="I374" s="7"/>
      <c r="J374" s="7"/>
      <c r="K374" s="7"/>
      <c r="L374" s="7"/>
      <c r="M374" s="7"/>
      <c r="N374" s="7"/>
      <c r="O374" s="7"/>
      <c r="P374" s="7"/>
      <c r="Q374" s="7"/>
      <c r="R374" s="7"/>
      <c r="S374" s="7"/>
      <c r="T374" s="7"/>
      <c r="U374" s="7"/>
      <c r="V374" s="7"/>
      <c r="W374" s="7"/>
      <c r="X374" s="7"/>
      <c r="Y374" s="7"/>
      <c r="Z374" s="7"/>
      <c r="AA374" s="7"/>
      <c r="AB374" s="7"/>
      <c r="AC374" s="7"/>
    </row>
    <row r="375">
      <c r="A375" s="10"/>
      <c r="B375" s="7"/>
      <c r="C375" s="7"/>
      <c r="D375" s="7"/>
      <c r="E375" s="10"/>
      <c r="F375" s="10"/>
      <c r="G375" s="10"/>
      <c r="H375" s="10"/>
      <c r="I375" s="7"/>
      <c r="J375" s="7"/>
      <c r="K375" s="7"/>
      <c r="L375" s="7"/>
      <c r="M375" s="7"/>
      <c r="N375" s="7"/>
      <c r="O375" s="7"/>
      <c r="P375" s="7"/>
      <c r="Q375" s="7"/>
      <c r="R375" s="7"/>
      <c r="S375" s="7"/>
      <c r="T375" s="7"/>
      <c r="U375" s="7"/>
      <c r="V375" s="7"/>
      <c r="W375" s="7"/>
      <c r="X375" s="7"/>
      <c r="Y375" s="7"/>
      <c r="Z375" s="7"/>
      <c r="AA375" s="7"/>
      <c r="AB375" s="7"/>
      <c r="AC375" s="7"/>
    </row>
    <row r="376">
      <c r="A376" s="10"/>
      <c r="B376" s="7"/>
      <c r="C376" s="7"/>
      <c r="D376" s="7"/>
      <c r="E376" s="10"/>
      <c r="F376" s="10"/>
      <c r="G376" s="10"/>
      <c r="H376" s="10"/>
      <c r="I376" s="7"/>
      <c r="J376" s="7"/>
      <c r="K376" s="7"/>
      <c r="L376" s="7"/>
      <c r="M376" s="7"/>
      <c r="N376" s="7"/>
      <c r="O376" s="7"/>
      <c r="P376" s="7"/>
      <c r="Q376" s="7"/>
      <c r="R376" s="7"/>
      <c r="S376" s="7"/>
      <c r="T376" s="7"/>
      <c r="U376" s="7"/>
      <c r="V376" s="7"/>
      <c r="W376" s="7"/>
      <c r="X376" s="7"/>
      <c r="Y376" s="7"/>
      <c r="Z376" s="7"/>
      <c r="AA376" s="7"/>
      <c r="AB376" s="7"/>
      <c r="AC376" s="7"/>
    </row>
    <row r="377">
      <c r="A377" s="10"/>
      <c r="B377" s="7"/>
      <c r="C377" s="7"/>
      <c r="D377" s="7"/>
      <c r="E377" s="10"/>
      <c r="F377" s="10"/>
      <c r="G377" s="10"/>
      <c r="H377" s="10"/>
      <c r="I377" s="7"/>
      <c r="J377" s="7"/>
      <c r="K377" s="7"/>
      <c r="L377" s="7"/>
      <c r="M377" s="7"/>
      <c r="N377" s="7"/>
      <c r="O377" s="7"/>
      <c r="P377" s="7"/>
      <c r="Q377" s="7"/>
      <c r="R377" s="7"/>
      <c r="S377" s="7"/>
      <c r="T377" s="7"/>
      <c r="U377" s="7"/>
      <c r="V377" s="7"/>
      <c r="W377" s="7"/>
      <c r="X377" s="7"/>
      <c r="Y377" s="7"/>
      <c r="Z377" s="7"/>
      <c r="AA377" s="7"/>
      <c r="AB377" s="7"/>
      <c r="AC377" s="7"/>
    </row>
    <row r="378">
      <c r="A378" s="10"/>
      <c r="B378" s="7"/>
      <c r="C378" s="7"/>
      <c r="D378" s="7"/>
      <c r="E378" s="10"/>
      <c r="F378" s="10"/>
      <c r="G378" s="10"/>
      <c r="H378" s="10"/>
      <c r="I378" s="7"/>
      <c r="J378" s="7"/>
      <c r="K378" s="7"/>
      <c r="L378" s="7"/>
      <c r="M378" s="7"/>
      <c r="N378" s="7"/>
      <c r="O378" s="7"/>
      <c r="P378" s="7"/>
      <c r="Q378" s="7"/>
      <c r="R378" s="7"/>
      <c r="S378" s="7"/>
      <c r="T378" s="7"/>
      <c r="U378" s="7"/>
      <c r="V378" s="7"/>
      <c r="W378" s="7"/>
      <c r="X378" s="7"/>
      <c r="Y378" s="7"/>
      <c r="Z378" s="7"/>
      <c r="AA378" s="7"/>
      <c r="AB378" s="7"/>
      <c r="AC378" s="7"/>
    </row>
    <row r="379">
      <c r="A379" s="10"/>
      <c r="B379" s="7"/>
      <c r="C379" s="7"/>
      <c r="D379" s="7"/>
      <c r="E379" s="10"/>
      <c r="F379" s="10"/>
      <c r="G379" s="10"/>
      <c r="H379" s="10"/>
      <c r="I379" s="7"/>
      <c r="J379" s="7"/>
      <c r="K379" s="7"/>
      <c r="L379" s="7"/>
      <c r="M379" s="7"/>
      <c r="N379" s="7"/>
      <c r="O379" s="7"/>
      <c r="P379" s="7"/>
      <c r="Q379" s="7"/>
      <c r="R379" s="7"/>
      <c r="S379" s="7"/>
      <c r="T379" s="7"/>
      <c r="U379" s="7"/>
      <c r="V379" s="7"/>
      <c r="W379" s="7"/>
      <c r="X379" s="7"/>
      <c r="Y379" s="7"/>
      <c r="Z379" s="7"/>
      <c r="AA379" s="7"/>
      <c r="AB379" s="7"/>
      <c r="AC379" s="7"/>
    </row>
    <row r="380">
      <c r="A380" s="10"/>
      <c r="B380" s="7"/>
      <c r="C380" s="7"/>
      <c r="D380" s="7"/>
      <c r="E380" s="10"/>
      <c r="F380" s="10"/>
      <c r="G380" s="10"/>
      <c r="H380" s="10"/>
      <c r="I380" s="7"/>
      <c r="J380" s="7"/>
      <c r="K380" s="7"/>
      <c r="L380" s="7"/>
      <c r="M380" s="7"/>
      <c r="N380" s="7"/>
      <c r="O380" s="7"/>
      <c r="P380" s="7"/>
      <c r="Q380" s="7"/>
      <c r="R380" s="7"/>
      <c r="S380" s="7"/>
      <c r="T380" s="7"/>
      <c r="U380" s="7"/>
      <c r="V380" s="7"/>
      <c r="W380" s="7"/>
      <c r="X380" s="7"/>
      <c r="Y380" s="7"/>
      <c r="Z380" s="7"/>
      <c r="AA380" s="7"/>
      <c r="AB380" s="7"/>
      <c r="AC380" s="7"/>
    </row>
    <row r="381">
      <c r="A381" s="10"/>
      <c r="B381" s="7"/>
      <c r="C381" s="7"/>
      <c r="D381" s="7"/>
      <c r="E381" s="10"/>
      <c r="F381" s="10"/>
      <c r="G381" s="10"/>
      <c r="H381" s="10"/>
      <c r="I381" s="7"/>
      <c r="J381" s="7"/>
      <c r="K381" s="7"/>
      <c r="L381" s="7"/>
      <c r="M381" s="7"/>
      <c r="N381" s="7"/>
      <c r="O381" s="7"/>
      <c r="P381" s="7"/>
      <c r="Q381" s="7"/>
      <c r="R381" s="7"/>
      <c r="S381" s="7"/>
      <c r="T381" s="7"/>
      <c r="U381" s="7"/>
      <c r="V381" s="7"/>
      <c r="W381" s="7"/>
      <c r="X381" s="7"/>
      <c r="Y381" s="7"/>
      <c r="Z381" s="7"/>
      <c r="AA381" s="7"/>
      <c r="AB381" s="7"/>
      <c r="AC381" s="7"/>
    </row>
    <row r="382">
      <c r="A382" s="10"/>
      <c r="B382" s="7"/>
      <c r="C382" s="7"/>
      <c r="D382" s="7"/>
      <c r="E382" s="10"/>
      <c r="F382" s="10"/>
      <c r="G382" s="10"/>
      <c r="H382" s="10"/>
      <c r="I382" s="7"/>
      <c r="J382" s="7"/>
      <c r="K382" s="7"/>
      <c r="L382" s="7"/>
      <c r="M382" s="7"/>
      <c r="N382" s="7"/>
      <c r="O382" s="7"/>
      <c r="P382" s="7"/>
      <c r="Q382" s="7"/>
      <c r="R382" s="7"/>
      <c r="S382" s="7"/>
      <c r="T382" s="7"/>
      <c r="U382" s="7"/>
      <c r="V382" s="7"/>
      <c r="W382" s="7"/>
      <c r="X382" s="7"/>
      <c r="Y382" s="7"/>
      <c r="Z382" s="7"/>
      <c r="AA382" s="7"/>
      <c r="AB382" s="7"/>
      <c r="AC382" s="7"/>
    </row>
    <row r="383">
      <c r="A383" s="10"/>
      <c r="B383" s="7"/>
      <c r="C383" s="7"/>
      <c r="D383" s="7"/>
      <c r="E383" s="10"/>
      <c r="F383" s="10"/>
      <c r="G383" s="10"/>
      <c r="H383" s="10"/>
      <c r="I383" s="7"/>
      <c r="J383" s="7"/>
      <c r="K383" s="7"/>
      <c r="L383" s="7"/>
      <c r="M383" s="7"/>
      <c r="N383" s="7"/>
      <c r="O383" s="7"/>
      <c r="P383" s="7"/>
      <c r="Q383" s="7"/>
      <c r="R383" s="7"/>
      <c r="S383" s="7"/>
      <c r="T383" s="7"/>
      <c r="U383" s="7"/>
      <c r="V383" s="7"/>
      <c r="W383" s="7"/>
      <c r="X383" s="7"/>
      <c r="Y383" s="7"/>
      <c r="Z383" s="7"/>
      <c r="AA383" s="7"/>
      <c r="AB383" s="7"/>
      <c r="AC383" s="7"/>
    </row>
    <row r="384">
      <c r="A384" s="10"/>
      <c r="B384" s="7"/>
      <c r="C384" s="7"/>
      <c r="D384" s="7"/>
      <c r="E384" s="10"/>
      <c r="F384" s="10"/>
      <c r="G384" s="10"/>
      <c r="H384" s="10"/>
      <c r="I384" s="7"/>
      <c r="J384" s="7"/>
      <c r="K384" s="7"/>
      <c r="L384" s="7"/>
      <c r="M384" s="7"/>
      <c r="N384" s="7"/>
      <c r="O384" s="7"/>
      <c r="P384" s="7"/>
      <c r="Q384" s="7"/>
      <c r="R384" s="7"/>
      <c r="S384" s="7"/>
      <c r="T384" s="7"/>
      <c r="U384" s="7"/>
      <c r="V384" s="7"/>
      <c r="W384" s="7"/>
      <c r="X384" s="7"/>
      <c r="Y384" s="7"/>
      <c r="Z384" s="7"/>
      <c r="AA384" s="7"/>
      <c r="AB384" s="7"/>
      <c r="AC384" s="7"/>
    </row>
    <row r="385">
      <c r="A385" s="10"/>
      <c r="B385" s="7"/>
      <c r="C385" s="7"/>
      <c r="D385" s="7"/>
      <c r="E385" s="10"/>
      <c r="F385" s="10"/>
      <c r="G385" s="10"/>
      <c r="H385" s="10"/>
      <c r="I385" s="7"/>
      <c r="J385" s="7"/>
      <c r="K385" s="7"/>
      <c r="L385" s="7"/>
      <c r="M385" s="7"/>
      <c r="N385" s="7"/>
      <c r="O385" s="7"/>
      <c r="P385" s="7"/>
      <c r="Q385" s="7"/>
      <c r="R385" s="7"/>
      <c r="S385" s="7"/>
      <c r="T385" s="7"/>
      <c r="U385" s="7"/>
      <c r="V385" s="7"/>
      <c r="W385" s="7"/>
      <c r="X385" s="7"/>
      <c r="Y385" s="7"/>
      <c r="Z385" s="7"/>
      <c r="AA385" s="7"/>
      <c r="AB385" s="7"/>
      <c r="AC385" s="7"/>
    </row>
    <row r="386">
      <c r="A386" s="10"/>
      <c r="B386" s="7"/>
      <c r="C386" s="7"/>
      <c r="D386" s="7"/>
      <c r="E386" s="10"/>
      <c r="F386" s="10"/>
      <c r="G386" s="10"/>
      <c r="H386" s="10"/>
      <c r="I386" s="7"/>
      <c r="J386" s="7"/>
      <c r="K386" s="7"/>
      <c r="L386" s="7"/>
      <c r="M386" s="7"/>
      <c r="N386" s="7"/>
      <c r="O386" s="7"/>
      <c r="P386" s="7"/>
      <c r="Q386" s="7"/>
      <c r="R386" s="7"/>
      <c r="S386" s="7"/>
      <c r="T386" s="7"/>
      <c r="U386" s="7"/>
      <c r="V386" s="7"/>
      <c r="W386" s="7"/>
      <c r="X386" s="7"/>
      <c r="Y386" s="7"/>
      <c r="Z386" s="7"/>
      <c r="AA386" s="7"/>
      <c r="AB386" s="7"/>
      <c r="AC386" s="7"/>
    </row>
    <row r="387">
      <c r="A387" s="10"/>
      <c r="B387" s="7"/>
      <c r="C387" s="7"/>
      <c r="D387" s="7"/>
      <c r="E387" s="10"/>
      <c r="F387" s="10"/>
      <c r="G387" s="10"/>
      <c r="H387" s="10"/>
      <c r="I387" s="7"/>
      <c r="J387" s="7"/>
      <c r="K387" s="7"/>
      <c r="L387" s="7"/>
      <c r="M387" s="7"/>
      <c r="N387" s="7"/>
      <c r="O387" s="7"/>
      <c r="P387" s="7"/>
      <c r="Q387" s="7"/>
      <c r="R387" s="7"/>
      <c r="S387" s="7"/>
      <c r="T387" s="7"/>
      <c r="U387" s="7"/>
      <c r="V387" s="7"/>
      <c r="W387" s="7"/>
      <c r="X387" s="7"/>
      <c r="Y387" s="7"/>
      <c r="Z387" s="7"/>
      <c r="AA387" s="7"/>
      <c r="AB387" s="7"/>
      <c r="AC387" s="7"/>
    </row>
    <row r="388">
      <c r="A388" s="10"/>
      <c r="B388" s="7"/>
      <c r="C388" s="7"/>
      <c r="D388" s="7"/>
      <c r="E388" s="10"/>
      <c r="F388" s="10"/>
      <c r="G388" s="10"/>
      <c r="H388" s="10"/>
      <c r="I388" s="7"/>
      <c r="J388" s="7"/>
      <c r="K388" s="7"/>
      <c r="L388" s="7"/>
      <c r="M388" s="7"/>
      <c r="N388" s="7"/>
      <c r="O388" s="7"/>
      <c r="P388" s="7"/>
      <c r="Q388" s="7"/>
      <c r="R388" s="7"/>
      <c r="S388" s="7"/>
      <c r="T388" s="7"/>
      <c r="U388" s="7"/>
      <c r="V388" s="7"/>
      <c r="W388" s="7"/>
      <c r="X388" s="7"/>
      <c r="Y388" s="7"/>
      <c r="Z388" s="7"/>
      <c r="AA388" s="7"/>
      <c r="AB388" s="7"/>
      <c r="AC388" s="7"/>
    </row>
    <row r="389">
      <c r="A389" s="10"/>
      <c r="B389" s="7"/>
      <c r="C389" s="7"/>
      <c r="D389" s="7"/>
      <c r="E389" s="10"/>
      <c r="F389" s="10"/>
      <c r="G389" s="10"/>
      <c r="H389" s="10"/>
      <c r="I389" s="7"/>
      <c r="J389" s="7"/>
      <c r="K389" s="7"/>
      <c r="L389" s="7"/>
      <c r="M389" s="7"/>
      <c r="N389" s="7"/>
      <c r="O389" s="7"/>
      <c r="P389" s="7"/>
      <c r="Q389" s="7"/>
      <c r="R389" s="7"/>
      <c r="S389" s="7"/>
      <c r="T389" s="7"/>
      <c r="U389" s="7"/>
      <c r="V389" s="7"/>
      <c r="W389" s="7"/>
      <c r="X389" s="7"/>
      <c r="Y389" s="7"/>
      <c r="Z389" s="7"/>
      <c r="AA389" s="7"/>
      <c r="AB389" s="7"/>
      <c r="AC389" s="7"/>
    </row>
    <row r="390">
      <c r="A390" s="10"/>
      <c r="B390" s="7"/>
      <c r="C390" s="7"/>
      <c r="D390" s="7"/>
      <c r="E390" s="10"/>
      <c r="F390" s="10"/>
      <c r="G390" s="10"/>
      <c r="H390" s="10"/>
      <c r="I390" s="7"/>
      <c r="J390" s="7"/>
      <c r="K390" s="7"/>
      <c r="L390" s="7"/>
      <c r="M390" s="7"/>
      <c r="N390" s="7"/>
      <c r="O390" s="7"/>
      <c r="P390" s="7"/>
      <c r="Q390" s="7"/>
      <c r="R390" s="7"/>
      <c r="S390" s="7"/>
      <c r="T390" s="7"/>
      <c r="U390" s="7"/>
      <c r="V390" s="7"/>
      <c r="W390" s="7"/>
      <c r="X390" s="7"/>
      <c r="Y390" s="7"/>
      <c r="Z390" s="7"/>
      <c r="AA390" s="7"/>
      <c r="AB390" s="7"/>
      <c r="AC390" s="7"/>
    </row>
    <row r="391">
      <c r="A391" s="10"/>
      <c r="B391" s="7"/>
      <c r="C391" s="7"/>
      <c r="D391" s="7"/>
      <c r="E391" s="10"/>
      <c r="F391" s="10"/>
      <c r="G391" s="10"/>
      <c r="H391" s="10"/>
      <c r="I391" s="7"/>
      <c r="J391" s="7"/>
      <c r="K391" s="7"/>
      <c r="L391" s="7"/>
      <c r="M391" s="7"/>
      <c r="N391" s="7"/>
      <c r="O391" s="7"/>
      <c r="P391" s="7"/>
      <c r="Q391" s="7"/>
      <c r="R391" s="7"/>
      <c r="S391" s="7"/>
      <c r="T391" s="7"/>
      <c r="U391" s="7"/>
      <c r="V391" s="7"/>
      <c r="W391" s="7"/>
      <c r="X391" s="7"/>
      <c r="Y391" s="7"/>
      <c r="Z391" s="7"/>
      <c r="AA391" s="7"/>
      <c r="AB391" s="7"/>
      <c r="AC391" s="7"/>
    </row>
    <row r="392">
      <c r="A392" s="10"/>
      <c r="B392" s="7"/>
      <c r="C392" s="7"/>
      <c r="D392" s="7"/>
      <c r="E392" s="10"/>
      <c r="F392" s="10"/>
      <c r="G392" s="10"/>
      <c r="H392" s="10"/>
      <c r="I392" s="7"/>
      <c r="J392" s="7"/>
      <c r="K392" s="7"/>
      <c r="L392" s="7"/>
      <c r="M392" s="7"/>
      <c r="N392" s="7"/>
      <c r="O392" s="7"/>
      <c r="P392" s="7"/>
      <c r="Q392" s="7"/>
      <c r="R392" s="7"/>
      <c r="S392" s="7"/>
      <c r="T392" s="7"/>
      <c r="U392" s="7"/>
      <c r="V392" s="7"/>
      <c r="W392" s="7"/>
      <c r="X392" s="7"/>
      <c r="Y392" s="7"/>
      <c r="Z392" s="7"/>
      <c r="AA392" s="7"/>
      <c r="AB392" s="7"/>
      <c r="AC392" s="7"/>
    </row>
    <row r="393">
      <c r="A393" s="10"/>
      <c r="B393" s="7"/>
      <c r="C393" s="7"/>
      <c r="D393" s="7"/>
      <c r="E393" s="10"/>
      <c r="F393" s="10"/>
      <c r="G393" s="10"/>
      <c r="H393" s="10"/>
      <c r="I393" s="7"/>
      <c r="J393" s="7"/>
      <c r="K393" s="7"/>
      <c r="L393" s="7"/>
      <c r="M393" s="7"/>
      <c r="N393" s="7"/>
      <c r="O393" s="7"/>
      <c r="P393" s="7"/>
      <c r="Q393" s="7"/>
      <c r="R393" s="7"/>
      <c r="S393" s="7"/>
      <c r="T393" s="7"/>
      <c r="U393" s="7"/>
      <c r="V393" s="7"/>
      <c r="W393" s="7"/>
      <c r="X393" s="7"/>
      <c r="Y393" s="7"/>
      <c r="Z393" s="7"/>
      <c r="AA393" s="7"/>
      <c r="AB393" s="7"/>
      <c r="AC393" s="7"/>
    </row>
    <row r="394">
      <c r="A394" s="10"/>
      <c r="B394" s="7"/>
      <c r="C394" s="7"/>
      <c r="D394" s="7"/>
      <c r="E394" s="10"/>
      <c r="F394" s="10"/>
      <c r="G394" s="10"/>
      <c r="H394" s="10"/>
      <c r="I394" s="7"/>
      <c r="J394" s="7"/>
      <c r="K394" s="7"/>
      <c r="L394" s="7"/>
      <c r="M394" s="7"/>
      <c r="N394" s="7"/>
      <c r="O394" s="7"/>
      <c r="P394" s="7"/>
      <c r="Q394" s="7"/>
      <c r="R394" s="7"/>
      <c r="S394" s="7"/>
      <c r="T394" s="7"/>
      <c r="U394" s="7"/>
      <c r="V394" s="7"/>
      <c r="W394" s="7"/>
      <c r="X394" s="7"/>
      <c r="Y394" s="7"/>
      <c r="Z394" s="7"/>
      <c r="AA394" s="7"/>
      <c r="AB394" s="7"/>
      <c r="AC394" s="7"/>
    </row>
    <row r="395">
      <c r="A395" s="10"/>
      <c r="B395" s="7"/>
      <c r="C395" s="7"/>
      <c r="D395" s="7"/>
      <c r="E395" s="10"/>
      <c r="F395" s="10"/>
      <c r="G395" s="10"/>
      <c r="H395" s="10"/>
      <c r="I395" s="7"/>
      <c r="J395" s="7"/>
      <c r="K395" s="7"/>
      <c r="L395" s="7"/>
      <c r="M395" s="7"/>
      <c r="N395" s="7"/>
      <c r="O395" s="7"/>
      <c r="P395" s="7"/>
      <c r="Q395" s="7"/>
      <c r="R395" s="7"/>
      <c r="S395" s="7"/>
      <c r="T395" s="7"/>
      <c r="U395" s="7"/>
      <c r="V395" s="7"/>
      <c r="W395" s="7"/>
      <c r="X395" s="7"/>
      <c r="Y395" s="7"/>
      <c r="Z395" s="7"/>
      <c r="AA395" s="7"/>
      <c r="AB395" s="7"/>
      <c r="AC395" s="7"/>
    </row>
    <row r="396">
      <c r="A396" s="10"/>
      <c r="B396" s="7"/>
      <c r="C396" s="7"/>
      <c r="D396" s="7"/>
      <c r="E396" s="10"/>
      <c r="F396" s="10"/>
      <c r="G396" s="10"/>
      <c r="H396" s="10"/>
      <c r="I396" s="7"/>
      <c r="J396" s="7"/>
      <c r="K396" s="7"/>
      <c r="L396" s="7"/>
      <c r="M396" s="7"/>
      <c r="N396" s="7"/>
      <c r="O396" s="7"/>
      <c r="P396" s="7"/>
      <c r="Q396" s="7"/>
      <c r="R396" s="7"/>
      <c r="S396" s="7"/>
      <c r="T396" s="7"/>
      <c r="U396" s="7"/>
      <c r="V396" s="7"/>
      <c r="W396" s="7"/>
      <c r="X396" s="7"/>
      <c r="Y396" s="7"/>
      <c r="Z396" s="7"/>
      <c r="AA396" s="7"/>
      <c r="AB396" s="7"/>
      <c r="AC396" s="7"/>
    </row>
    <row r="397">
      <c r="A397" s="10"/>
      <c r="B397" s="7"/>
      <c r="C397" s="7"/>
      <c r="D397" s="7"/>
      <c r="E397" s="10"/>
      <c r="F397" s="10"/>
      <c r="G397" s="10"/>
      <c r="H397" s="10"/>
      <c r="I397" s="7"/>
      <c r="J397" s="7"/>
      <c r="K397" s="7"/>
      <c r="L397" s="7"/>
      <c r="M397" s="7"/>
      <c r="N397" s="7"/>
      <c r="O397" s="7"/>
      <c r="P397" s="7"/>
      <c r="Q397" s="7"/>
      <c r="R397" s="7"/>
      <c r="S397" s="7"/>
      <c r="T397" s="7"/>
      <c r="U397" s="7"/>
      <c r="V397" s="7"/>
      <c r="W397" s="7"/>
      <c r="X397" s="7"/>
      <c r="Y397" s="7"/>
      <c r="Z397" s="7"/>
      <c r="AA397" s="7"/>
      <c r="AB397" s="7"/>
      <c r="AC397" s="7"/>
    </row>
    <row r="398">
      <c r="A398" s="10"/>
      <c r="B398" s="7"/>
      <c r="C398" s="7"/>
      <c r="D398" s="7"/>
      <c r="E398" s="10"/>
      <c r="F398" s="10"/>
      <c r="G398" s="10"/>
      <c r="H398" s="10"/>
      <c r="I398" s="7"/>
      <c r="J398" s="7"/>
      <c r="K398" s="7"/>
      <c r="L398" s="7"/>
      <c r="M398" s="7"/>
      <c r="N398" s="7"/>
      <c r="O398" s="7"/>
      <c r="P398" s="7"/>
      <c r="Q398" s="7"/>
      <c r="R398" s="7"/>
      <c r="S398" s="7"/>
      <c r="T398" s="7"/>
      <c r="U398" s="7"/>
      <c r="V398" s="7"/>
      <c r="W398" s="7"/>
      <c r="X398" s="7"/>
      <c r="Y398" s="7"/>
      <c r="Z398" s="7"/>
      <c r="AA398" s="7"/>
      <c r="AB398" s="7"/>
      <c r="AC398" s="7"/>
    </row>
    <row r="399">
      <c r="A399" s="10"/>
      <c r="B399" s="7"/>
      <c r="C399" s="7"/>
      <c r="D399" s="7"/>
      <c r="E399" s="10"/>
      <c r="F399" s="10"/>
      <c r="G399" s="10"/>
      <c r="H399" s="10"/>
      <c r="I399" s="7"/>
      <c r="J399" s="7"/>
      <c r="K399" s="7"/>
      <c r="L399" s="7"/>
      <c r="M399" s="7"/>
      <c r="N399" s="7"/>
      <c r="O399" s="7"/>
      <c r="P399" s="7"/>
      <c r="Q399" s="7"/>
      <c r="R399" s="7"/>
      <c r="S399" s="7"/>
      <c r="T399" s="7"/>
      <c r="U399" s="7"/>
      <c r="V399" s="7"/>
      <c r="W399" s="7"/>
      <c r="X399" s="7"/>
      <c r="Y399" s="7"/>
      <c r="Z399" s="7"/>
      <c r="AA399" s="7"/>
      <c r="AB399" s="7"/>
      <c r="AC399" s="7"/>
    </row>
    <row r="400">
      <c r="A400" s="10"/>
      <c r="B400" s="7"/>
      <c r="C400" s="7"/>
      <c r="D400" s="7"/>
      <c r="E400" s="10"/>
      <c r="F400" s="10"/>
      <c r="G400" s="10"/>
      <c r="H400" s="10"/>
      <c r="I400" s="7"/>
      <c r="J400" s="7"/>
      <c r="K400" s="7"/>
      <c r="L400" s="7"/>
      <c r="M400" s="7"/>
      <c r="N400" s="7"/>
      <c r="O400" s="7"/>
      <c r="P400" s="7"/>
      <c r="Q400" s="7"/>
      <c r="R400" s="7"/>
      <c r="S400" s="7"/>
      <c r="T400" s="7"/>
      <c r="U400" s="7"/>
      <c r="V400" s="7"/>
      <c r="W400" s="7"/>
      <c r="X400" s="7"/>
      <c r="Y400" s="7"/>
      <c r="Z400" s="7"/>
      <c r="AA400" s="7"/>
      <c r="AB400" s="7"/>
      <c r="AC400" s="7"/>
    </row>
    <row r="401">
      <c r="A401" s="10"/>
      <c r="B401" s="7"/>
      <c r="C401" s="7"/>
      <c r="D401" s="7"/>
      <c r="E401" s="10"/>
      <c r="F401" s="10"/>
      <c r="G401" s="10"/>
      <c r="H401" s="10"/>
      <c r="I401" s="7"/>
      <c r="J401" s="7"/>
      <c r="K401" s="7"/>
      <c r="L401" s="7"/>
      <c r="M401" s="7"/>
      <c r="N401" s="7"/>
      <c r="O401" s="7"/>
      <c r="P401" s="7"/>
      <c r="Q401" s="7"/>
      <c r="R401" s="7"/>
      <c r="S401" s="7"/>
      <c r="T401" s="7"/>
      <c r="U401" s="7"/>
      <c r="V401" s="7"/>
      <c r="W401" s="7"/>
      <c r="X401" s="7"/>
      <c r="Y401" s="7"/>
      <c r="Z401" s="7"/>
      <c r="AA401" s="7"/>
      <c r="AB401" s="7"/>
      <c r="AC401" s="7"/>
    </row>
    <row r="402">
      <c r="A402" s="10"/>
      <c r="B402" s="7"/>
      <c r="C402" s="7"/>
      <c r="D402" s="7"/>
      <c r="E402" s="10"/>
      <c r="F402" s="10"/>
      <c r="G402" s="10"/>
      <c r="H402" s="10"/>
      <c r="I402" s="7"/>
      <c r="J402" s="7"/>
      <c r="K402" s="7"/>
      <c r="L402" s="7"/>
      <c r="M402" s="7"/>
      <c r="N402" s="7"/>
      <c r="O402" s="7"/>
      <c r="P402" s="7"/>
      <c r="Q402" s="7"/>
      <c r="R402" s="7"/>
      <c r="S402" s="7"/>
      <c r="T402" s="7"/>
      <c r="U402" s="7"/>
      <c r="V402" s="7"/>
      <c r="W402" s="7"/>
      <c r="X402" s="7"/>
      <c r="Y402" s="7"/>
      <c r="Z402" s="7"/>
      <c r="AA402" s="7"/>
      <c r="AB402" s="7"/>
      <c r="AC402" s="7"/>
    </row>
    <row r="403">
      <c r="A403" s="10"/>
      <c r="B403" s="7"/>
      <c r="C403" s="7"/>
      <c r="D403" s="7"/>
      <c r="E403" s="10"/>
      <c r="F403" s="10"/>
      <c r="G403" s="10"/>
      <c r="H403" s="10"/>
      <c r="I403" s="7"/>
      <c r="J403" s="7"/>
      <c r="K403" s="7"/>
      <c r="L403" s="7"/>
      <c r="M403" s="7"/>
      <c r="N403" s="7"/>
      <c r="O403" s="7"/>
      <c r="P403" s="7"/>
      <c r="Q403" s="7"/>
      <c r="R403" s="7"/>
      <c r="S403" s="7"/>
      <c r="T403" s="7"/>
      <c r="U403" s="7"/>
      <c r="V403" s="7"/>
      <c r="W403" s="7"/>
      <c r="X403" s="7"/>
      <c r="Y403" s="7"/>
      <c r="Z403" s="7"/>
      <c r="AA403" s="7"/>
      <c r="AB403" s="7"/>
      <c r="AC403" s="7"/>
    </row>
    <row r="404">
      <c r="A404" s="10"/>
      <c r="B404" s="7"/>
      <c r="C404" s="7"/>
      <c r="D404" s="7"/>
      <c r="E404" s="10"/>
      <c r="F404" s="10"/>
      <c r="G404" s="10"/>
      <c r="H404" s="10"/>
      <c r="I404" s="7"/>
      <c r="J404" s="7"/>
      <c r="K404" s="7"/>
      <c r="L404" s="7"/>
      <c r="M404" s="7"/>
      <c r="N404" s="7"/>
      <c r="O404" s="7"/>
      <c r="P404" s="7"/>
      <c r="Q404" s="7"/>
      <c r="R404" s="7"/>
      <c r="S404" s="7"/>
      <c r="T404" s="7"/>
      <c r="U404" s="7"/>
      <c r="V404" s="7"/>
      <c r="W404" s="7"/>
      <c r="X404" s="7"/>
      <c r="Y404" s="7"/>
      <c r="Z404" s="7"/>
      <c r="AA404" s="7"/>
      <c r="AB404" s="7"/>
      <c r="AC404" s="7"/>
    </row>
    <row r="405">
      <c r="A405" s="10"/>
      <c r="B405" s="7"/>
      <c r="C405" s="7"/>
      <c r="D405" s="7"/>
      <c r="E405" s="10"/>
      <c r="F405" s="10"/>
      <c r="G405" s="10"/>
      <c r="H405" s="10"/>
      <c r="I405" s="7"/>
      <c r="J405" s="7"/>
      <c r="K405" s="7"/>
      <c r="L405" s="7"/>
      <c r="M405" s="7"/>
      <c r="N405" s="7"/>
      <c r="O405" s="7"/>
      <c r="P405" s="7"/>
      <c r="Q405" s="7"/>
      <c r="R405" s="7"/>
      <c r="S405" s="7"/>
      <c r="T405" s="7"/>
      <c r="U405" s="7"/>
      <c r="V405" s="7"/>
      <c r="W405" s="7"/>
      <c r="X405" s="7"/>
      <c r="Y405" s="7"/>
      <c r="Z405" s="7"/>
      <c r="AA405" s="7"/>
      <c r="AB405" s="7"/>
      <c r="AC405" s="7"/>
    </row>
    <row r="406">
      <c r="A406" s="10"/>
      <c r="B406" s="7"/>
      <c r="C406" s="7"/>
      <c r="D406" s="7"/>
      <c r="E406" s="10"/>
      <c r="F406" s="10"/>
      <c r="G406" s="10"/>
      <c r="H406" s="10"/>
      <c r="I406" s="7"/>
      <c r="J406" s="7"/>
      <c r="K406" s="7"/>
      <c r="L406" s="7"/>
      <c r="M406" s="7"/>
      <c r="N406" s="7"/>
      <c r="O406" s="7"/>
      <c r="P406" s="7"/>
      <c r="Q406" s="7"/>
      <c r="R406" s="7"/>
      <c r="S406" s="7"/>
      <c r="T406" s="7"/>
      <c r="U406" s="7"/>
      <c r="V406" s="7"/>
      <c r="W406" s="7"/>
      <c r="X406" s="7"/>
      <c r="Y406" s="7"/>
      <c r="Z406" s="7"/>
      <c r="AA406" s="7"/>
      <c r="AB406" s="7"/>
      <c r="AC406" s="7"/>
    </row>
    <row r="407">
      <c r="A407" s="10"/>
      <c r="B407" s="7"/>
      <c r="C407" s="7"/>
      <c r="D407" s="7"/>
      <c r="E407" s="10"/>
      <c r="F407" s="10"/>
      <c r="G407" s="10"/>
      <c r="H407" s="10"/>
      <c r="I407" s="7"/>
      <c r="J407" s="7"/>
      <c r="K407" s="7"/>
      <c r="L407" s="7"/>
      <c r="M407" s="7"/>
      <c r="N407" s="7"/>
      <c r="O407" s="7"/>
      <c r="P407" s="7"/>
      <c r="Q407" s="7"/>
      <c r="R407" s="7"/>
      <c r="S407" s="7"/>
      <c r="T407" s="7"/>
      <c r="U407" s="7"/>
      <c r="V407" s="7"/>
      <c r="W407" s="7"/>
      <c r="X407" s="7"/>
      <c r="Y407" s="7"/>
      <c r="Z407" s="7"/>
      <c r="AA407" s="7"/>
      <c r="AB407" s="7"/>
      <c r="AC407" s="7"/>
    </row>
    <row r="408">
      <c r="A408" s="10"/>
      <c r="B408" s="7"/>
      <c r="C408" s="7"/>
      <c r="D408" s="7"/>
      <c r="E408" s="10"/>
      <c r="F408" s="10"/>
      <c r="G408" s="10"/>
      <c r="H408" s="10"/>
      <c r="I408" s="7"/>
      <c r="J408" s="7"/>
      <c r="K408" s="7"/>
      <c r="L408" s="7"/>
      <c r="M408" s="7"/>
      <c r="N408" s="7"/>
      <c r="O408" s="7"/>
      <c r="P408" s="7"/>
      <c r="Q408" s="7"/>
      <c r="R408" s="7"/>
      <c r="S408" s="7"/>
      <c r="T408" s="7"/>
      <c r="U408" s="7"/>
      <c r="V408" s="7"/>
      <c r="W408" s="7"/>
      <c r="X408" s="7"/>
      <c r="Y408" s="7"/>
      <c r="Z408" s="7"/>
      <c r="AA408" s="7"/>
      <c r="AB408" s="7"/>
      <c r="AC408" s="7"/>
    </row>
    <row r="409">
      <c r="A409" s="10"/>
      <c r="B409" s="7"/>
      <c r="C409" s="7"/>
      <c r="D409" s="7"/>
      <c r="E409" s="10"/>
      <c r="F409" s="10"/>
      <c r="G409" s="10"/>
      <c r="H409" s="10"/>
      <c r="I409" s="7"/>
      <c r="J409" s="7"/>
      <c r="K409" s="7"/>
      <c r="L409" s="7"/>
      <c r="M409" s="7"/>
      <c r="N409" s="7"/>
      <c r="O409" s="7"/>
      <c r="P409" s="7"/>
      <c r="Q409" s="7"/>
      <c r="R409" s="7"/>
      <c r="S409" s="7"/>
      <c r="T409" s="7"/>
      <c r="U409" s="7"/>
      <c r="V409" s="7"/>
      <c r="W409" s="7"/>
      <c r="X409" s="7"/>
      <c r="Y409" s="7"/>
      <c r="Z409" s="7"/>
      <c r="AA409" s="7"/>
      <c r="AB409" s="7"/>
      <c r="AC409" s="7"/>
    </row>
    <row r="410">
      <c r="A410" s="10"/>
      <c r="B410" s="7"/>
      <c r="C410" s="7"/>
      <c r="D410" s="7"/>
      <c r="E410" s="10"/>
      <c r="F410" s="10"/>
      <c r="G410" s="10"/>
      <c r="H410" s="10"/>
      <c r="I410" s="7"/>
      <c r="J410" s="7"/>
      <c r="K410" s="7"/>
      <c r="L410" s="7"/>
      <c r="M410" s="7"/>
      <c r="N410" s="7"/>
      <c r="O410" s="7"/>
      <c r="P410" s="7"/>
      <c r="Q410" s="7"/>
      <c r="R410" s="7"/>
      <c r="S410" s="7"/>
      <c r="T410" s="7"/>
      <c r="U410" s="7"/>
      <c r="V410" s="7"/>
      <c r="W410" s="7"/>
      <c r="X410" s="7"/>
      <c r="Y410" s="7"/>
      <c r="Z410" s="7"/>
      <c r="AA410" s="7"/>
      <c r="AB410" s="7"/>
      <c r="AC410" s="7"/>
    </row>
    <row r="411">
      <c r="A411" s="10"/>
      <c r="B411" s="7"/>
      <c r="C411" s="7"/>
      <c r="D411" s="7"/>
      <c r="E411" s="10"/>
      <c r="F411" s="10"/>
      <c r="G411" s="10"/>
      <c r="H411" s="10"/>
      <c r="I411" s="7"/>
      <c r="J411" s="7"/>
      <c r="K411" s="7"/>
      <c r="L411" s="7"/>
      <c r="M411" s="7"/>
      <c r="N411" s="7"/>
      <c r="O411" s="7"/>
      <c r="P411" s="7"/>
      <c r="Q411" s="7"/>
      <c r="R411" s="7"/>
      <c r="S411" s="7"/>
      <c r="T411" s="7"/>
      <c r="U411" s="7"/>
      <c r="V411" s="7"/>
      <c r="W411" s="7"/>
      <c r="X411" s="7"/>
      <c r="Y411" s="7"/>
      <c r="Z411" s="7"/>
      <c r="AA411" s="7"/>
      <c r="AB411" s="7"/>
      <c r="AC411" s="7"/>
    </row>
    <row r="412">
      <c r="A412" s="10"/>
      <c r="B412" s="7"/>
      <c r="C412" s="7"/>
      <c r="D412" s="7"/>
      <c r="E412" s="10"/>
      <c r="F412" s="10"/>
      <c r="G412" s="10"/>
      <c r="H412" s="10"/>
      <c r="I412" s="7"/>
      <c r="J412" s="7"/>
      <c r="K412" s="7"/>
      <c r="L412" s="7"/>
      <c r="M412" s="7"/>
      <c r="N412" s="7"/>
      <c r="O412" s="7"/>
      <c r="P412" s="7"/>
      <c r="Q412" s="7"/>
      <c r="R412" s="7"/>
      <c r="S412" s="7"/>
      <c r="T412" s="7"/>
      <c r="U412" s="7"/>
      <c r="V412" s="7"/>
      <c r="W412" s="7"/>
      <c r="X412" s="7"/>
      <c r="Y412" s="7"/>
      <c r="Z412" s="7"/>
      <c r="AA412" s="7"/>
      <c r="AB412" s="7"/>
      <c r="AC412" s="7"/>
    </row>
    <row r="413">
      <c r="A413" s="10"/>
      <c r="B413" s="7"/>
      <c r="C413" s="7"/>
      <c r="D413" s="7"/>
      <c r="E413" s="10"/>
      <c r="F413" s="10"/>
      <c r="G413" s="10"/>
      <c r="H413" s="10"/>
      <c r="I413" s="7"/>
      <c r="J413" s="7"/>
      <c r="K413" s="7"/>
      <c r="L413" s="7"/>
      <c r="M413" s="7"/>
      <c r="N413" s="7"/>
      <c r="O413" s="7"/>
      <c r="P413" s="7"/>
      <c r="Q413" s="7"/>
      <c r="R413" s="7"/>
      <c r="S413" s="7"/>
      <c r="T413" s="7"/>
      <c r="U413" s="7"/>
      <c r="V413" s="7"/>
      <c r="W413" s="7"/>
      <c r="X413" s="7"/>
      <c r="Y413" s="7"/>
      <c r="Z413" s="7"/>
      <c r="AA413" s="7"/>
      <c r="AB413" s="7"/>
      <c r="AC413" s="7"/>
    </row>
    <row r="414">
      <c r="A414" s="10"/>
      <c r="B414" s="7"/>
      <c r="C414" s="7"/>
      <c r="D414" s="7"/>
      <c r="E414" s="10"/>
      <c r="F414" s="10"/>
      <c r="G414" s="10"/>
      <c r="H414" s="10"/>
      <c r="I414" s="7"/>
      <c r="J414" s="7"/>
      <c r="K414" s="7"/>
      <c r="L414" s="7"/>
      <c r="M414" s="7"/>
      <c r="N414" s="7"/>
      <c r="O414" s="7"/>
      <c r="P414" s="7"/>
      <c r="Q414" s="7"/>
      <c r="R414" s="7"/>
      <c r="S414" s="7"/>
      <c r="T414" s="7"/>
      <c r="U414" s="7"/>
      <c r="V414" s="7"/>
      <c r="W414" s="7"/>
      <c r="X414" s="7"/>
      <c r="Y414" s="7"/>
      <c r="Z414" s="7"/>
      <c r="AA414" s="7"/>
      <c r="AB414" s="7"/>
      <c r="AC414" s="7"/>
    </row>
    <row r="415">
      <c r="A415" s="10"/>
      <c r="B415" s="7"/>
      <c r="C415" s="7"/>
      <c r="D415" s="7"/>
      <c r="E415" s="10"/>
      <c r="F415" s="10"/>
      <c r="G415" s="10"/>
      <c r="H415" s="10"/>
      <c r="I415" s="7"/>
      <c r="J415" s="7"/>
      <c r="K415" s="7"/>
      <c r="L415" s="7"/>
      <c r="M415" s="7"/>
      <c r="N415" s="7"/>
      <c r="O415" s="7"/>
      <c r="P415" s="7"/>
      <c r="Q415" s="7"/>
      <c r="R415" s="7"/>
      <c r="S415" s="7"/>
      <c r="T415" s="7"/>
      <c r="U415" s="7"/>
      <c r="V415" s="7"/>
      <c r="W415" s="7"/>
      <c r="X415" s="7"/>
      <c r="Y415" s="7"/>
      <c r="Z415" s="7"/>
      <c r="AA415" s="7"/>
      <c r="AB415" s="7"/>
      <c r="AC415" s="7"/>
    </row>
    <row r="416">
      <c r="A416" s="10"/>
      <c r="B416" s="7"/>
      <c r="C416" s="7"/>
      <c r="D416" s="7"/>
      <c r="E416" s="10"/>
      <c r="F416" s="10"/>
      <c r="G416" s="10"/>
      <c r="H416" s="10"/>
      <c r="I416" s="7"/>
      <c r="J416" s="7"/>
      <c r="K416" s="7"/>
      <c r="L416" s="7"/>
      <c r="M416" s="7"/>
      <c r="N416" s="7"/>
      <c r="O416" s="7"/>
      <c r="P416" s="7"/>
      <c r="Q416" s="7"/>
      <c r="R416" s="7"/>
      <c r="S416" s="7"/>
      <c r="T416" s="7"/>
      <c r="U416" s="7"/>
      <c r="V416" s="7"/>
      <c r="W416" s="7"/>
      <c r="X416" s="7"/>
      <c r="Y416" s="7"/>
      <c r="Z416" s="7"/>
      <c r="AA416" s="7"/>
      <c r="AB416" s="7"/>
      <c r="AC416" s="7"/>
    </row>
    <row r="417">
      <c r="A417" s="10"/>
      <c r="B417" s="7"/>
      <c r="C417" s="7"/>
      <c r="D417" s="7"/>
      <c r="E417" s="10"/>
      <c r="F417" s="10"/>
      <c r="G417" s="10"/>
      <c r="H417" s="10"/>
      <c r="I417" s="7"/>
      <c r="J417" s="7"/>
      <c r="K417" s="7"/>
      <c r="L417" s="7"/>
      <c r="M417" s="7"/>
      <c r="N417" s="7"/>
      <c r="O417" s="7"/>
      <c r="P417" s="7"/>
      <c r="Q417" s="7"/>
      <c r="R417" s="7"/>
      <c r="S417" s="7"/>
      <c r="T417" s="7"/>
      <c r="U417" s="7"/>
      <c r="V417" s="7"/>
      <c r="W417" s="7"/>
      <c r="X417" s="7"/>
      <c r="Y417" s="7"/>
      <c r="Z417" s="7"/>
      <c r="AA417" s="7"/>
      <c r="AB417" s="7"/>
      <c r="AC417" s="7"/>
    </row>
    <row r="418">
      <c r="A418" s="10"/>
      <c r="B418" s="7"/>
      <c r="C418" s="7"/>
      <c r="D418" s="7"/>
      <c r="E418" s="10"/>
      <c r="F418" s="10"/>
      <c r="G418" s="10"/>
      <c r="H418" s="10"/>
      <c r="I418" s="7"/>
      <c r="J418" s="7"/>
      <c r="K418" s="7"/>
      <c r="L418" s="7"/>
      <c r="M418" s="7"/>
      <c r="N418" s="7"/>
      <c r="O418" s="7"/>
      <c r="P418" s="7"/>
      <c r="Q418" s="7"/>
      <c r="R418" s="7"/>
      <c r="S418" s="7"/>
      <c r="T418" s="7"/>
      <c r="U418" s="7"/>
      <c r="V418" s="7"/>
      <c r="W418" s="7"/>
      <c r="X418" s="7"/>
      <c r="Y418" s="7"/>
      <c r="Z418" s="7"/>
      <c r="AA418" s="7"/>
      <c r="AB418" s="7"/>
      <c r="AC418" s="7"/>
    </row>
    <row r="419">
      <c r="A419" s="10"/>
      <c r="B419" s="7"/>
      <c r="C419" s="7"/>
      <c r="D419" s="7"/>
      <c r="E419" s="10"/>
      <c r="F419" s="10"/>
      <c r="G419" s="10"/>
      <c r="H419" s="10"/>
      <c r="I419" s="7"/>
      <c r="J419" s="7"/>
      <c r="K419" s="7"/>
      <c r="L419" s="7"/>
      <c r="M419" s="7"/>
      <c r="N419" s="7"/>
      <c r="O419" s="7"/>
      <c r="P419" s="7"/>
      <c r="Q419" s="7"/>
      <c r="R419" s="7"/>
      <c r="S419" s="7"/>
      <c r="T419" s="7"/>
      <c r="U419" s="7"/>
      <c r="V419" s="7"/>
      <c r="W419" s="7"/>
      <c r="X419" s="7"/>
      <c r="Y419" s="7"/>
      <c r="Z419" s="7"/>
      <c r="AA419" s="7"/>
      <c r="AB419" s="7"/>
      <c r="AC419" s="7"/>
    </row>
    <row r="420">
      <c r="A420" s="10"/>
      <c r="B420" s="7"/>
      <c r="C420" s="7"/>
      <c r="D420" s="7"/>
      <c r="E420" s="10"/>
      <c r="F420" s="10"/>
      <c r="G420" s="10"/>
      <c r="H420" s="10"/>
      <c r="I420" s="7"/>
      <c r="J420" s="7"/>
      <c r="K420" s="7"/>
      <c r="L420" s="7"/>
      <c r="M420" s="7"/>
      <c r="N420" s="7"/>
      <c r="O420" s="7"/>
      <c r="P420" s="7"/>
      <c r="Q420" s="7"/>
      <c r="R420" s="7"/>
      <c r="S420" s="7"/>
      <c r="T420" s="7"/>
      <c r="U420" s="7"/>
      <c r="V420" s="7"/>
      <c r="W420" s="7"/>
      <c r="X420" s="7"/>
      <c r="Y420" s="7"/>
      <c r="Z420" s="7"/>
      <c r="AA420" s="7"/>
      <c r="AB420" s="7"/>
      <c r="AC420" s="7"/>
    </row>
    <row r="421">
      <c r="A421" s="10"/>
      <c r="B421" s="7"/>
      <c r="C421" s="7"/>
      <c r="D421" s="7"/>
      <c r="E421" s="10"/>
      <c r="F421" s="10"/>
      <c r="G421" s="10"/>
      <c r="H421" s="10"/>
      <c r="I421" s="7"/>
      <c r="J421" s="7"/>
      <c r="K421" s="7"/>
      <c r="L421" s="7"/>
      <c r="M421" s="7"/>
      <c r="N421" s="7"/>
      <c r="O421" s="7"/>
      <c r="P421" s="7"/>
      <c r="Q421" s="7"/>
      <c r="R421" s="7"/>
      <c r="S421" s="7"/>
      <c r="T421" s="7"/>
      <c r="U421" s="7"/>
      <c r="V421" s="7"/>
      <c r="W421" s="7"/>
      <c r="X421" s="7"/>
      <c r="Y421" s="7"/>
      <c r="Z421" s="7"/>
      <c r="AA421" s="7"/>
      <c r="AB421" s="7"/>
      <c r="AC421" s="7"/>
    </row>
    <row r="422">
      <c r="A422" s="10"/>
      <c r="B422" s="7"/>
      <c r="C422" s="7"/>
      <c r="D422" s="7"/>
      <c r="E422" s="10"/>
      <c r="F422" s="10"/>
      <c r="G422" s="10"/>
      <c r="H422" s="10"/>
      <c r="I422" s="7"/>
      <c r="J422" s="7"/>
      <c r="K422" s="7"/>
      <c r="L422" s="7"/>
      <c r="M422" s="7"/>
      <c r="N422" s="7"/>
      <c r="O422" s="7"/>
      <c r="P422" s="7"/>
      <c r="Q422" s="7"/>
      <c r="R422" s="7"/>
      <c r="S422" s="7"/>
      <c r="T422" s="7"/>
      <c r="U422" s="7"/>
      <c r="V422" s="7"/>
      <c r="W422" s="7"/>
      <c r="X422" s="7"/>
      <c r="Y422" s="7"/>
      <c r="Z422" s="7"/>
      <c r="AA422" s="7"/>
      <c r="AB422" s="7"/>
      <c r="AC422" s="7"/>
    </row>
    <row r="423">
      <c r="A423" s="10"/>
      <c r="B423" s="7"/>
      <c r="C423" s="7"/>
      <c r="D423" s="7"/>
      <c r="E423" s="10"/>
      <c r="F423" s="10"/>
      <c r="G423" s="10"/>
      <c r="H423" s="10"/>
      <c r="I423" s="7"/>
      <c r="J423" s="7"/>
      <c r="K423" s="7"/>
      <c r="L423" s="7"/>
      <c r="M423" s="7"/>
      <c r="N423" s="7"/>
      <c r="O423" s="7"/>
      <c r="P423" s="7"/>
      <c r="Q423" s="7"/>
      <c r="R423" s="7"/>
      <c r="S423" s="7"/>
      <c r="T423" s="7"/>
      <c r="U423" s="7"/>
      <c r="V423" s="7"/>
      <c r="W423" s="7"/>
      <c r="X423" s="7"/>
      <c r="Y423" s="7"/>
      <c r="Z423" s="7"/>
      <c r="AA423" s="7"/>
      <c r="AB423" s="7"/>
      <c r="AC423" s="7"/>
    </row>
    <row r="424">
      <c r="A424" s="10"/>
      <c r="B424" s="7"/>
      <c r="C424" s="7"/>
      <c r="D424" s="7"/>
      <c r="E424" s="10"/>
      <c r="F424" s="10"/>
      <c r="G424" s="10"/>
      <c r="H424" s="10"/>
      <c r="I424" s="7"/>
      <c r="J424" s="7"/>
      <c r="K424" s="7"/>
      <c r="L424" s="7"/>
      <c r="M424" s="7"/>
      <c r="N424" s="7"/>
      <c r="O424" s="7"/>
      <c r="P424" s="7"/>
      <c r="Q424" s="7"/>
      <c r="R424" s="7"/>
      <c r="S424" s="7"/>
      <c r="T424" s="7"/>
      <c r="U424" s="7"/>
      <c r="V424" s="7"/>
      <c r="W424" s="7"/>
      <c r="X424" s="7"/>
      <c r="Y424" s="7"/>
      <c r="Z424" s="7"/>
      <c r="AA424" s="7"/>
      <c r="AB424" s="7"/>
      <c r="AC424" s="7"/>
    </row>
    <row r="425">
      <c r="A425" s="10"/>
      <c r="B425" s="7"/>
      <c r="C425" s="7"/>
      <c r="D425" s="7"/>
      <c r="E425" s="10"/>
      <c r="F425" s="10"/>
      <c r="G425" s="10"/>
      <c r="H425" s="10"/>
      <c r="I425" s="7"/>
      <c r="J425" s="7"/>
      <c r="K425" s="7"/>
      <c r="L425" s="7"/>
      <c r="M425" s="7"/>
      <c r="N425" s="7"/>
      <c r="O425" s="7"/>
      <c r="P425" s="7"/>
      <c r="Q425" s="7"/>
      <c r="R425" s="7"/>
      <c r="S425" s="7"/>
      <c r="T425" s="7"/>
      <c r="U425" s="7"/>
      <c r="V425" s="7"/>
      <c r="W425" s="7"/>
      <c r="X425" s="7"/>
      <c r="Y425" s="7"/>
      <c r="Z425" s="7"/>
      <c r="AA425" s="7"/>
      <c r="AB425" s="7"/>
      <c r="AC425" s="7"/>
    </row>
    <row r="426">
      <c r="A426" s="10"/>
      <c r="B426" s="7"/>
      <c r="C426" s="7"/>
      <c r="D426" s="7"/>
      <c r="E426" s="10"/>
      <c r="F426" s="10"/>
      <c r="G426" s="10"/>
      <c r="H426" s="10"/>
      <c r="I426" s="7"/>
      <c r="J426" s="7"/>
      <c r="K426" s="7"/>
      <c r="L426" s="7"/>
      <c r="M426" s="7"/>
      <c r="N426" s="7"/>
      <c r="O426" s="7"/>
      <c r="P426" s="7"/>
      <c r="Q426" s="7"/>
      <c r="R426" s="7"/>
      <c r="S426" s="7"/>
      <c r="T426" s="7"/>
      <c r="U426" s="7"/>
      <c r="V426" s="7"/>
      <c r="W426" s="7"/>
      <c r="X426" s="7"/>
      <c r="Y426" s="7"/>
      <c r="Z426" s="7"/>
      <c r="AA426" s="7"/>
      <c r="AB426" s="7"/>
      <c r="AC426" s="7"/>
    </row>
    <row r="427">
      <c r="A427" s="10"/>
      <c r="B427" s="7"/>
      <c r="C427" s="7"/>
      <c r="D427" s="7"/>
      <c r="E427" s="10"/>
      <c r="F427" s="10"/>
      <c r="G427" s="10"/>
      <c r="H427" s="10"/>
      <c r="I427" s="7"/>
      <c r="J427" s="7"/>
      <c r="K427" s="7"/>
      <c r="L427" s="7"/>
      <c r="M427" s="7"/>
      <c r="N427" s="7"/>
      <c r="O427" s="7"/>
      <c r="P427" s="7"/>
      <c r="Q427" s="7"/>
      <c r="R427" s="7"/>
      <c r="S427" s="7"/>
      <c r="T427" s="7"/>
      <c r="U427" s="7"/>
      <c r="V427" s="7"/>
      <c r="W427" s="7"/>
      <c r="X427" s="7"/>
      <c r="Y427" s="7"/>
      <c r="Z427" s="7"/>
      <c r="AA427" s="7"/>
      <c r="AB427" s="7"/>
      <c r="AC427" s="7"/>
    </row>
    <row r="428">
      <c r="A428" s="10"/>
      <c r="B428" s="7"/>
      <c r="C428" s="7"/>
      <c r="D428" s="7"/>
      <c r="E428" s="10"/>
      <c r="F428" s="10"/>
      <c r="G428" s="10"/>
      <c r="H428" s="10"/>
      <c r="I428" s="7"/>
      <c r="J428" s="7"/>
      <c r="K428" s="7"/>
      <c r="L428" s="7"/>
      <c r="M428" s="7"/>
      <c r="N428" s="7"/>
      <c r="O428" s="7"/>
      <c r="P428" s="7"/>
      <c r="Q428" s="7"/>
      <c r="R428" s="7"/>
      <c r="S428" s="7"/>
      <c r="T428" s="7"/>
      <c r="U428" s="7"/>
      <c r="V428" s="7"/>
      <c r="W428" s="7"/>
      <c r="X428" s="7"/>
      <c r="Y428" s="7"/>
      <c r="Z428" s="7"/>
      <c r="AA428" s="7"/>
      <c r="AB428" s="7"/>
      <c r="AC428" s="7"/>
    </row>
    <row r="429">
      <c r="A429" s="10"/>
      <c r="B429" s="7"/>
      <c r="C429" s="7"/>
      <c r="D429" s="7"/>
      <c r="E429" s="10"/>
      <c r="F429" s="10"/>
      <c r="G429" s="10"/>
      <c r="H429" s="10"/>
      <c r="I429" s="7"/>
      <c r="J429" s="7"/>
      <c r="K429" s="7"/>
      <c r="L429" s="7"/>
      <c r="M429" s="7"/>
      <c r="N429" s="7"/>
      <c r="O429" s="7"/>
      <c r="P429" s="7"/>
      <c r="Q429" s="7"/>
      <c r="R429" s="7"/>
      <c r="S429" s="7"/>
      <c r="T429" s="7"/>
      <c r="U429" s="7"/>
      <c r="V429" s="7"/>
      <c r="W429" s="7"/>
      <c r="X429" s="7"/>
      <c r="Y429" s="7"/>
      <c r="Z429" s="7"/>
      <c r="AA429" s="7"/>
      <c r="AB429" s="7"/>
      <c r="AC429" s="7"/>
    </row>
    <row r="430">
      <c r="A430" s="10"/>
      <c r="B430" s="7"/>
      <c r="C430" s="7"/>
      <c r="D430" s="7"/>
      <c r="E430" s="10"/>
      <c r="F430" s="10"/>
      <c r="G430" s="10"/>
      <c r="H430" s="10"/>
      <c r="I430" s="7"/>
      <c r="J430" s="7"/>
      <c r="K430" s="7"/>
      <c r="L430" s="7"/>
      <c r="M430" s="7"/>
      <c r="N430" s="7"/>
      <c r="O430" s="7"/>
      <c r="P430" s="7"/>
      <c r="Q430" s="7"/>
      <c r="R430" s="7"/>
      <c r="S430" s="7"/>
      <c r="T430" s="7"/>
      <c r="U430" s="7"/>
      <c r="V430" s="7"/>
      <c r="W430" s="7"/>
      <c r="X430" s="7"/>
      <c r="Y430" s="7"/>
      <c r="Z430" s="7"/>
      <c r="AA430" s="7"/>
      <c r="AB430" s="7"/>
      <c r="AC430" s="7"/>
    </row>
    <row r="431">
      <c r="A431" s="10"/>
      <c r="B431" s="7"/>
      <c r="C431" s="7"/>
      <c r="D431" s="7"/>
      <c r="E431" s="10"/>
      <c r="F431" s="10"/>
      <c r="G431" s="10"/>
      <c r="H431" s="10"/>
      <c r="I431" s="7"/>
      <c r="J431" s="7"/>
      <c r="K431" s="7"/>
      <c r="L431" s="7"/>
      <c r="M431" s="7"/>
      <c r="N431" s="7"/>
      <c r="O431" s="7"/>
      <c r="P431" s="7"/>
      <c r="Q431" s="7"/>
      <c r="R431" s="7"/>
      <c r="S431" s="7"/>
      <c r="T431" s="7"/>
      <c r="U431" s="7"/>
      <c r="V431" s="7"/>
      <c r="W431" s="7"/>
      <c r="X431" s="7"/>
      <c r="Y431" s="7"/>
      <c r="Z431" s="7"/>
      <c r="AA431" s="7"/>
      <c r="AB431" s="7"/>
      <c r="AC431" s="7"/>
    </row>
    <row r="432">
      <c r="A432" s="10"/>
      <c r="B432" s="7"/>
      <c r="C432" s="7"/>
      <c r="D432" s="7"/>
      <c r="E432" s="10"/>
      <c r="F432" s="10"/>
      <c r="G432" s="10"/>
      <c r="H432" s="10"/>
      <c r="I432" s="7"/>
      <c r="J432" s="7"/>
      <c r="K432" s="7"/>
      <c r="L432" s="7"/>
      <c r="M432" s="7"/>
      <c r="N432" s="7"/>
      <c r="O432" s="7"/>
      <c r="P432" s="7"/>
      <c r="Q432" s="7"/>
      <c r="R432" s="7"/>
      <c r="S432" s="7"/>
      <c r="T432" s="7"/>
      <c r="U432" s="7"/>
      <c r="V432" s="7"/>
      <c r="W432" s="7"/>
      <c r="X432" s="7"/>
      <c r="Y432" s="7"/>
      <c r="Z432" s="7"/>
      <c r="AA432" s="7"/>
      <c r="AB432" s="7"/>
      <c r="AC432" s="7"/>
    </row>
    <row r="433">
      <c r="A433" s="10"/>
      <c r="B433" s="7"/>
      <c r="C433" s="7"/>
      <c r="D433" s="7"/>
      <c r="E433" s="10"/>
      <c r="F433" s="10"/>
      <c r="G433" s="10"/>
      <c r="H433" s="10"/>
      <c r="I433" s="7"/>
      <c r="J433" s="7"/>
      <c r="K433" s="7"/>
      <c r="L433" s="7"/>
      <c r="M433" s="7"/>
      <c r="N433" s="7"/>
      <c r="O433" s="7"/>
      <c r="P433" s="7"/>
      <c r="Q433" s="7"/>
      <c r="R433" s="7"/>
      <c r="S433" s="7"/>
      <c r="T433" s="7"/>
      <c r="U433" s="7"/>
      <c r="V433" s="7"/>
      <c r="W433" s="7"/>
      <c r="X433" s="7"/>
      <c r="Y433" s="7"/>
      <c r="Z433" s="7"/>
      <c r="AA433" s="7"/>
      <c r="AB433" s="7"/>
      <c r="AC433" s="7"/>
    </row>
    <row r="434">
      <c r="A434" s="10"/>
      <c r="B434" s="7"/>
      <c r="C434" s="7"/>
      <c r="D434" s="7"/>
      <c r="E434" s="10"/>
      <c r="F434" s="10"/>
      <c r="G434" s="10"/>
      <c r="H434" s="10"/>
      <c r="I434" s="7"/>
      <c r="J434" s="7"/>
      <c r="K434" s="7"/>
      <c r="L434" s="7"/>
      <c r="M434" s="7"/>
      <c r="N434" s="7"/>
      <c r="O434" s="7"/>
      <c r="P434" s="7"/>
      <c r="Q434" s="7"/>
      <c r="R434" s="7"/>
      <c r="S434" s="7"/>
      <c r="T434" s="7"/>
      <c r="U434" s="7"/>
      <c r="V434" s="7"/>
      <c r="W434" s="7"/>
      <c r="X434" s="7"/>
      <c r="Y434" s="7"/>
      <c r="Z434" s="7"/>
      <c r="AA434" s="7"/>
      <c r="AB434" s="7"/>
      <c r="AC434" s="7"/>
    </row>
    <row r="435">
      <c r="A435" s="10"/>
      <c r="B435" s="7"/>
      <c r="C435" s="7"/>
      <c r="D435" s="7"/>
      <c r="E435" s="10"/>
      <c r="F435" s="10"/>
      <c r="G435" s="10"/>
      <c r="H435" s="10"/>
      <c r="I435" s="7"/>
      <c r="J435" s="7"/>
      <c r="K435" s="7"/>
      <c r="L435" s="7"/>
      <c r="M435" s="7"/>
      <c r="N435" s="7"/>
      <c r="O435" s="7"/>
      <c r="P435" s="7"/>
      <c r="Q435" s="7"/>
      <c r="R435" s="7"/>
      <c r="S435" s="7"/>
      <c r="T435" s="7"/>
      <c r="U435" s="7"/>
      <c r="V435" s="7"/>
      <c r="W435" s="7"/>
      <c r="X435" s="7"/>
      <c r="Y435" s="7"/>
      <c r="Z435" s="7"/>
      <c r="AA435" s="7"/>
      <c r="AB435" s="7"/>
      <c r="AC435" s="7"/>
    </row>
    <row r="436">
      <c r="A436" s="10"/>
      <c r="B436" s="7"/>
      <c r="C436" s="7"/>
      <c r="D436" s="7"/>
      <c r="E436" s="10"/>
      <c r="F436" s="10"/>
      <c r="G436" s="10"/>
      <c r="H436" s="10"/>
      <c r="I436" s="7"/>
      <c r="J436" s="7"/>
      <c r="K436" s="7"/>
      <c r="L436" s="7"/>
      <c r="M436" s="7"/>
      <c r="N436" s="7"/>
      <c r="O436" s="7"/>
      <c r="P436" s="7"/>
      <c r="Q436" s="7"/>
      <c r="R436" s="7"/>
      <c r="S436" s="7"/>
      <c r="T436" s="7"/>
      <c r="U436" s="7"/>
      <c r="V436" s="7"/>
      <c r="W436" s="7"/>
      <c r="X436" s="7"/>
      <c r="Y436" s="7"/>
      <c r="Z436" s="7"/>
      <c r="AA436" s="7"/>
      <c r="AB436" s="7"/>
      <c r="AC436" s="7"/>
    </row>
    <row r="437">
      <c r="A437" s="10"/>
      <c r="B437" s="7"/>
      <c r="C437" s="7"/>
      <c r="D437" s="7"/>
      <c r="E437" s="10"/>
      <c r="F437" s="10"/>
      <c r="G437" s="10"/>
      <c r="H437" s="10"/>
      <c r="I437" s="7"/>
      <c r="J437" s="7"/>
      <c r="K437" s="7"/>
      <c r="L437" s="7"/>
      <c r="M437" s="7"/>
      <c r="N437" s="7"/>
      <c r="O437" s="7"/>
      <c r="P437" s="7"/>
      <c r="Q437" s="7"/>
      <c r="R437" s="7"/>
      <c r="S437" s="7"/>
      <c r="T437" s="7"/>
      <c r="U437" s="7"/>
      <c r="V437" s="7"/>
      <c r="W437" s="7"/>
      <c r="X437" s="7"/>
      <c r="Y437" s="7"/>
      <c r="Z437" s="7"/>
      <c r="AA437" s="7"/>
      <c r="AB437" s="7"/>
      <c r="AC437" s="7"/>
    </row>
    <row r="438">
      <c r="A438" s="10"/>
      <c r="B438" s="7"/>
      <c r="C438" s="7"/>
      <c r="D438" s="7"/>
      <c r="E438" s="10"/>
      <c r="F438" s="10"/>
      <c r="G438" s="10"/>
      <c r="H438" s="10"/>
      <c r="I438" s="7"/>
      <c r="J438" s="7"/>
      <c r="K438" s="7"/>
      <c r="L438" s="7"/>
      <c r="M438" s="7"/>
      <c r="N438" s="7"/>
      <c r="O438" s="7"/>
      <c r="P438" s="7"/>
      <c r="Q438" s="7"/>
      <c r="R438" s="7"/>
      <c r="S438" s="7"/>
      <c r="T438" s="7"/>
      <c r="U438" s="7"/>
      <c r="V438" s="7"/>
      <c r="W438" s="7"/>
      <c r="X438" s="7"/>
      <c r="Y438" s="7"/>
      <c r="Z438" s="7"/>
      <c r="AA438" s="7"/>
      <c r="AB438" s="7"/>
      <c r="AC438" s="7"/>
    </row>
    <row r="439">
      <c r="A439" s="10"/>
      <c r="B439" s="7"/>
      <c r="C439" s="7"/>
      <c r="D439" s="7"/>
      <c r="E439" s="10"/>
      <c r="F439" s="10"/>
      <c r="G439" s="10"/>
      <c r="H439" s="10"/>
      <c r="I439" s="7"/>
      <c r="J439" s="7"/>
      <c r="K439" s="7"/>
      <c r="L439" s="7"/>
      <c r="M439" s="7"/>
      <c r="N439" s="7"/>
      <c r="O439" s="7"/>
      <c r="P439" s="7"/>
      <c r="Q439" s="7"/>
      <c r="R439" s="7"/>
      <c r="S439" s="7"/>
      <c r="T439" s="7"/>
      <c r="U439" s="7"/>
      <c r="V439" s="7"/>
      <c r="W439" s="7"/>
      <c r="X439" s="7"/>
      <c r="Y439" s="7"/>
      <c r="Z439" s="7"/>
      <c r="AA439" s="7"/>
      <c r="AB439" s="7"/>
      <c r="AC439" s="7"/>
    </row>
    <row r="440">
      <c r="A440" s="10"/>
      <c r="B440" s="7"/>
      <c r="C440" s="7"/>
      <c r="D440" s="7"/>
      <c r="E440" s="10"/>
      <c r="F440" s="10"/>
      <c r="G440" s="10"/>
      <c r="H440" s="10"/>
      <c r="I440" s="7"/>
      <c r="J440" s="7"/>
      <c r="K440" s="7"/>
      <c r="L440" s="7"/>
      <c r="M440" s="7"/>
      <c r="N440" s="7"/>
      <c r="O440" s="7"/>
      <c r="P440" s="7"/>
      <c r="Q440" s="7"/>
      <c r="R440" s="7"/>
      <c r="S440" s="7"/>
      <c r="T440" s="7"/>
      <c r="U440" s="7"/>
      <c r="V440" s="7"/>
      <c r="W440" s="7"/>
      <c r="X440" s="7"/>
      <c r="Y440" s="7"/>
      <c r="Z440" s="7"/>
      <c r="AA440" s="7"/>
      <c r="AB440" s="7"/>
      <c r="AC440" s="7"/>
    </row>
    <row r="441">
      <c r="A441" s="10"/>
      <c r="B441" s="7"/>
      <c r="C441" s="7"/>
      <c r="D441" s="7"/>
      <c r="E441" s="10"/>
      <c r="F441" s="10"/>
      <c r="G441" s="10"/>
      <c r="H441" s="10"/>
      <c r="I441" s="7"/>
      <c r="J441" s="7"/>
      <c r="K441" s="7"/>
      <c r="L441" s="7"/>
      <c r="M441" s="7"/>
      <c r="N441" s="7"/>
      <c r="O441" s="7"/>
      <c r="P441" s="7"/>
      <c r="Q441" s="7"/>
      <c r="R441" s="7"/>
      <c r="S441" s="7"/>
      <c r="T441" s="7"/>
      <c r="U441" s="7"/>
      <c r="V441" s="7"/>
      <c r="W441" s="7"/>
      <c r="X441" s="7"/>
      <c r="Y441" s="7"/>
      <c r="Z441" s="7"/>
      <c r="AA441" s="7"/>
      <c r="AB441" s="7"/>
      <c r="AC441" s="7"/>
    </row>
    <row r="442">
      <c r="A442" s="10"/>
      <c r="B442" s="7"/>
      <c r="C442" s="7"/>
      <c r="D442" s="7"/>
      <c r="E442" s="10"/>
      <c r="F442" s="10"/>
      <c r="G442" s="10"/>
      <c r="H442" s="10"/>
      <c r="I442" s="7"/>
      <c r="J442" s="7"/>
      <c r="K442" s="7"/>
      <c r="L442" s="7"/>
      <c r="M442" s="7"/>
      <c r="N442" s="7"/>
      <c r="O442" s="7"/>
      <c r="P442" s="7"/>
      <c r="Q442" s="7"/>
      <c r="R442" s="7"/>
      <c r="S442" s="7"/>
      <c r="T442" s="7"/>
      <c r="U442" s="7"/>
      <c r="V442" s="7"/>
      <c r="W442" s="7"/>
      <c r="X442" s="7"/>
      <c r="Y442" s="7"/>
      <c r="Z442" s="7"/>
      <c r="AA442" s="7"/>
      <c r="AB442" s="7"/>
      <c r="AC442" s="7"/>
    </row>
    <row r="443">
      <c r="A443" s="10"/>
      <c r="B443" s="7"/>
      <c r="C443" s="7"/>
      <c r="D443" s="7"/>
      <c r="E443" s="10"/>
      <c r="F443" s="10"/>
      <c r="G443" s="10"/>
      <c r="H443" s="10"/>
      <c r="I443" s="7"/>
      <c r="J443" s="7"/>
      <c r="K443" s="7"/>
      <c r="L443" s="7"/>
      <c r="M443" s="7"/>
      <c r="N443" s="7"/>
      <c r="O443" s="7"/>
      <c r="P443" s="7"/>
      <c r="Q443" s="7"/>
      <c r="R443" s="7"/>
      <c r="S443" s="7"/>
      <c r="T443" s="7"/>
      <c r="U443" s="7"/>
      <c r="V443" s="7"/>
      <c r="W443" s="7"/>
      <c r="X443" s="7"/>
      <c r="Y443" s="7"/>
      <c r="Z443" s="7"/>
      <c r="AA443" s="7"/>
      <c r="AB443" s="7"/>
      <c r="AC443" s="7"/>
    </row>
    <row r="444">
      <c r="A444" s="10"/>
      <c r="B444" s="7"/>
      <c r="C444" s="7"/>
      <c r="D444" s="7"/>
      <c r="E444" s="10"/>
      <c r="F444" s="10"/>
      <c r="G444" s="10"/>
      <c r="H444" s="10"/>
      <c r="I444" s="7"/>
      <c r="J444" s="7"/>
      <c r="K444" s="7"/>
      <c r="L444" s="7"/>
      <c r="M444" s="7"/>
      <c r="N444" s="7"/>
      <c r="O444" s="7"/>
      <c r="P444" s="7"/>
      <c r="Q444" s="7"/>
      <c r="R444" s="7"/>
      <c r="S444" s="7"/>
      <c r="T444" s="7"/>
      <c r="U444" s="7"/>
      <c r="V444" s="7"/>
      <c r="W444" s="7"/>
      <c r="X444" s="7"/>
      <c r="Y444" s="7"/>
      <c r="Z444" s="7"/>
      <c r="AA444" s="7"/>
      <c r="AB444" s="7"/>
      <c r="AC444" s="7"/>
    </row>
    <row r="445">
      <c r="A445" s="10"/>
      <c r="B445" s="7"/>
      <c r="C445" s="7"/>
      <c r="D445" s="7"/>
      <c r="E445" s="10"/>
      <c r="F445" s="10"/>
      <c r="G445" s="10"/>
      <c r="H445" s="10"/>
      <c r="I445" s="7"/>
      <c r="J445" s="7"/>
      <c r="K445" s="7"/>
      <c r="L445" s="7"/>
      <c r="M445" s="7"/>
      <c r="N445" s="7"/>
      <c r="O445" s="7"/>
      <c r="P445" s="7"/>
      <c r="Q445" s="7"/>
      <c r="R445" s="7"/>
      <c r="S445" s="7"/>
      <c r="T445" s="7"/>
      <c r="U445" s="7"/>
      <c r="V445" s="7"/>
      <c r="W445" s="7"/>
      <c r="X445" s="7"/>
      <c r="Y445" s="7"/>
      <c r="Z445" s="7"/>
      <c r="AA445" s="7"/>
      <c r="AB445" s="7"/>
      <c r="AC445" s="7"/>
    </row>
    <row r="446">
      <c r="A446" s="10"/>
      <c r="B446" s="7"/>
      <c r="C446" s="7"/>
      <c r="D446" s="7"/>
      <c r="E446" s="10"/>
      <c r="F446" s="10"/>
      <c r="G446" s="10"/>
      <c r="H446" s="10"/>
      <c r="I446" s="7"/>
      <c r="J446" s="7"/>
      <c r="K446" s="7"/>
      <c r="L446" s="7"/>
      <c r="M446" s="7"/>
      <c r="N446" s="7"/>
      <c r="O446" s="7"/>
      <c r="P446" s="7"/>
      <c r="Q446" s="7"/>
      <c r="R446" s="7"/>
      <c r="S446" s="7"/>
      <c r="T446" s="7"/>
      <c r="U446" s="7"/>
      <c r="V446" s="7"/>
      <c r="W446" s="7"/>
      <c r="X446" s="7"/>
      <c r="Y446" s="7"/>
      <c r="Z446" s="7"/>
      <c r="AA446" s="7"/>
      <c r="AB446" s="7"/>
      <c r="AC446" s="7"/>
    </row>
    <row r="447">
      <c r="A447" s="10"/>
      <c r="B447" s="7"/>
      <c r="C447" s="7"/>
      <c r="D447" s="7"/>
      <c r="E447" s="10"/>
      <c r="F447" s="10"/>
      <c r="G447" s="10"/>
      <c r="H447" s="10"/>
      <c r="I447" s="7"/>
      <c r="J447" s="7"/>
      <c r="K447" s="7"/>
      <c r="L447" s="7"/>
      <c r="M447" s="7"/>
      <c r="N447" s="7"/>
      <c r="O447" s="7"/>
      <c r="P447" s="7"/>
      <c r="Q447" s="7"/>
      <c r="R447" s="7"/>
      <c r="S447" s="7"/>
      <c r="T447" s="7"/>
      <c r="U447" s="7"/>
      <c r="V447" s="7"/>
      <c r="W447" s="7"/>
      <c r="X447" s="7"/>
      <c r="Y447" s="7"/>
      <c r="Z447" s="7"/>
      <c r="AA447" s="7"/>
      <c r="AB447" s="7"/>
      <c r="AC447" s="7"/>
    </row>
    <row r="448">
      <c r="A448" s="10"/>
      <c r="B448" s="7"/>
      <c r="C448" s="7"/>
      <c r="D448" s="7"/>
      <c r="E448" s="10"/>
      <c r="F448" s="10"/>
      <c r="G448" s="10"/>
      <c r="H448" s="10"/>
      <c r="I448" s="7"/>
      <c r="J448" s="7"/>
      <c r="K448" s="7"/>
      <c r="L448" s="7"/>
      <c r="M448" s="7"/>
      <c r="N448" s="7"/>
      <c r="O448" s="7"/>
      <c r="P448" s="7"/>
      <c r="Q448" s="7"/>
      <c r="R448" s="7"/>
      <c r="S448" s="7"/>
      <c r="T448" s="7"/>
      <c r="U448" s="7"/>
      <c r="V448" s="7"/>
      <c r="W448" s="7"/>
      <c r="X448" s="7"/>
      <c r="Y448" s="7"/>
      <c r="Z448" s="7"/>
      <c r="AA448" s="7"/>
      <c r="AB448" s="7"/>
      <c r="AC448" s="7"/>
    </row>
    <row r="449">
      <c r="A449" s="10"/>
      <c r="B449" s="7"/>
      <c r="C449" s="7"/>
      <c r="D449" s="7"/>
      <c r="E449" s="10"/>
      <c r="F449" s="10"/>
      <c r="G449" s="10"/>
      <c r="H449" s="10"/>
      <c r="I449" s="7"/>
      <c r="J449" s="7"/>
      <c r="K449" s="7"/>
      <c r="L449" s="7"/>
      <c r="M449" s="7"/>
      <c r="N449" s="7"/>
      <c r="O449" s="7"/>
      <c r="P449" s="7"/>
      <c r="Q449" s="7"/>
      <c r="R449" s="7"/>
      <c r="S449" s="7"/>
      <c r="T449" s="7"/>
      <c r="U449" s="7"/>
      <c r="V449" s="7"/>
      <c r="W449" s="7"/>
      <c r="X449" s="7"/>
      <c r="Y449" s="7"/>
      <c r="Z449" s="7"/>
      <c r="AA449" s="7"/>
      <c r="AB449" s="7"/>
      <c r="AC449" s="7"/>
    </row>
    <row r="450">
      <c r="A450" s="10"/>
      <c r="B450" s="7"/>
      <c r="C450" s="7"/>
      <c r="D450" s="7"/>
      <c r="E450" s="10"/>
      <c r="F450" s="10"/>
      <c r="G450" s="10"/>
      <c r="H450" s="10"/>
      <c r="I450" s="7"/>
      <c r="J450" s="7"/>
      <c r="K450" s="7"/>
      <c r="L450" s="7"/>
      <c r="M450" s="7"/>
      <c r="N450" s="7"/>
      <c r="O450" s="7"/>
      <c r="P450" s="7"/>
      <c r="Q450" s="7"/>
      <c r="R450" s="7"/>
      <c r="S450" s="7"/>
      <c r="T450" s="7"/>
      <c r="U450" s="7"/>
      <c r="V450" s="7"/>
      <c r="W450" s="7"/>
      <c r="X450" s="7"/>
      <c r="Y450" s="7"/>
      <c r="Z450" s="7"/>
      <c r="AA450" s="7"/>
      <c r="AB450" s="7"/>
      <c r="AC450" s="7"/>
    </row>
    <row r="451">
      <c r="A451" s="10"/>
      <c r="B451" s="7"/>
      <c r="C451" s="7"/>
      <c r="D451" s="7"/>
      <c r="E451" s="10"/>
      <c r="F451" s="10"/>
      <c r="G451" s="10"/>
      <c r="H451" s="10"/>
      <c r="I451" s="7"/>
      <c r="J451" s="7"/>
      <c r="K451" s="7"/>
      <c r="L451" s="7"/>
      <c r="M451" s="7"/>
      <c r="N451" s="7"/>
      <c r="O451" s="7"/>
      <c r="P451" s="7"/>
      <c r="Q451" s="7"/>
      <c r="R451" s="7"/>
      <c r="S451" s="7"/>
      <c r="T451" s="7"/>
      <c r="U451" s="7"/>
      <c r="V451" s="7"/>
      <c r="W451" s="7"/>
      <c r="X451" s="7"/>
      <c r="Y451" s="7"/>
      <c r="Z451" s="7"/>
      <c r="AA451" s="7"/>
      <c r="AB451" s="7"/>
      <c r="AC451" s="7"/>
    </row>
    <row r="452">
      <c r="A452" s="10"/>
      <c r="B452" s="7"/>
      <c r="C452" s="7"/>
      <c r="D452" s="7"/>
      <c r="E452" s="10"/>
      <c r="F452" s="10"/>
      <c r="G452" s="10"/>
      <c r="H452" s="10"/>
      <c r="I452" s="7"/>
      <c r="J452" s="7"/>
      <c r="K452" s="7"/>
      <c r="L452" s="7"/>
      <c r="M452" s="7"/>
      <c r="N452" s="7"/>
      <c r="O452" s="7"/>
      <c r="P452" s="7"/>
      <c r="Q452" s="7"/>
      <c r="R452" s="7"/>
      <c r="S452" s="7"/>
      <c r="T452" s="7"/>
      <c r="U452" s="7"/>
      <c r="V452" s="7"/>
      <c r="W452" s="7"/>
      <c r="X452" s="7"/>
      <c r="Y452" s="7"/>
      <c r="Z452" s="7"/>
      <c r="AA452" s="7"/>
      <c r="AB452" s="7"/>
      <c r="AC452" s="7"/>
    </row>
    <row r="453">
      <c r="A453" s="10"/>
      <c r="B453" s="7"/>
      <c r="C453" s="7"/>
      <c r="D453" s="7"/>
      <c r="E453" s="10"/>
      <c r="F453" s="10"/>
      <c r="G453" s="10"/>
      <c r="H453" s="10"/>
      <c r="I453" s="7"/>
      <c r="J453" s="7"/>
      <c r="K453" s="7"/>
      <c r="L453" s="7"/>
      <c r="M453" s="7"/>
      <c r="N453" s="7"/>
      <c r="O453" s="7"/>
      <c r="P453" s="7"/>
      <c r="Q453" s="7"/>
      <c r="R453" s="7"/>
      <c r="S453" s="7"/>
      <c r="T453" s="7"/>
      <c r="U453" s="7"/>
      <c r="V453" s="7"/>
      <c r="W453" s="7"/>
      <c r="X453" s="7"/>
      <c r="Y453" s="7"/>
      <c r="Z453" s="7"/>
      <c r="AA453" s="7"/>
      <c r="AB453" s="7"/>
      <c r="AC453" s="7"/>
    </row>
    <row r="454">
      <c r="A454" s="10"/>
      <c r="B454" s="7"/>
      <c r="C454" s="7"/>
      <c r="D454" s="7"/>
      <c r="E454" s="10"/>
      <c r="F454" s="10"/>
      <c r="G454" s="10"/>
      <c r="H454" s="10"/>
      <c r="I454" s="7"/>
      <c r="J454" s="7"/>
      <c r="K454" s="7"/>
      <c r="L454" s="7"/>
      <c r="M454" s="7"/>
      <c r="N454" s="7"/>
      <c r="O454" s="7"/>
      <c r="P454" s="7"/>
      <c r="Q454" s="7"/>
      <c r="R454" s="7"/>
      <c r="S454" s="7"/>
      <c r="T454" s="7"/>
      <c r="U454" s="7"/>
      <c r="V454" s="7"/>
      <c r="W454" s="7"/>
      <c r="X454" s="7"/>
      <c r="Y454" s="7"/>
      <c r="Z454" s="7"/>
      <c r="AA454" s="7"/>
      <c r="AB454" s="7"/>
      <c r="AC454" s="7"/>
    </row>
    <row r="455">
      <c r="A455" s="10"/>
      <c r="B455" s="7"/>
      <c r="C455" s="7"/>
      <c r="D455" s="7"/>
      <c r="E455" s="10"/>
      <c r="F455" s="10"/>
      <c r="G455" s="10"/>
      <c r="H455" s="10"/>
      <c r="I455" s="7"/>
      <c r="J455" s="7"/>
      <c r="K455" s="7"/>
      <c r="L455" s="7"/>
      <c r="M455" s="7"/>
      <c r="N455" s="7"/>
      <c r="O455" s="7"/>
      <c r="P455" s="7"/>
      <c r="Q455" s="7"/>
      <c r="R455" s="7"/>
      <c r="S455" s="7"/>
      <c r="T455" s="7"/>
      <c r="U455" s="7"/>
      <c r="V455" s="7"/>
      <c r="W455" s="7"/>
      <c r="X455" s="7"/>
      <c r="Y455" s="7"/>
      <c r="Z455" s="7"/>
      <c r="AA455" s="7"/>
      <c r="AB455" s="7"/>
      <c r="AC455" s="7"/>
    </row>
    <row r="456">
      <c r="A456" s="10"/>
      <c r="B456" s="7"/>
      <c r="C456" s="7"/>
      <c r="D456" s="7"/>
      <c r="E456" s="10"/>
      <c r="F456" s="10"/>
      <c r="G456" s="10"/>
      <c r="H456" s="10"/>
      <c r="I456" s="7"/>
      <c r="J456" s="7"/>
      <c r="K456" s="7"/>
      <c r="L456" s="7"/>
      <c r="M456" s="7"/>
      <c r="N456" s="7"/>
      <c r="O456" s="7"/>
      <c r="P456" s="7"/>
      <c r="Q456" s="7"/>
      <c r="R456" s="7"/>
      <c r="S456" s="7"/>
      <c r="T456" s="7"/>
      <c r="U456" s="7"/>
      <c r="V456" s="7"/>
      <c r="W456" s="7"/>
      <c r="X456" s="7"/>
      <c r="Y456" s="7"/>
      <c r="Z456" s="7"/>
      <c r="AA456" s="7"/>
      <c r="AB456" s="7"/>
      <c r="AC456" s="7"/>
    </row>
    <row r="457">
      <c r="A457" s="10"/>
      <c r="B457" s="7"/>
      <c r="C457" s="7"/>
      <c r="D457" s="7"/>
      <c r="E457" s="10"/>
      <c r="F457" s="10"/>
      <c r="G457" s="10"/>
      <c r="H457" s="10"/>
      <c r="I457" s="7"/>
      <c r="J457" s="7"/>
      <c r="K457" s="7"/>
      <c r="L457" s="7"/>
      <c r="M457" s="7"/>
      <c r="N457" s="7"/>
      <c r="O457" s="7"/>
      <c r="P457" s="7"/>
      <c r="Q457" s="7"/>
      <c r="R457" s="7"/>
      <c r="S457" s="7"/>
      <c r="T457" s="7"/>
      <c r="U457" s="7"/>
      <c r="V457" s="7"/>
      <c r="W457" s="7"/>
      <c r="X457" s="7"/>
      <c r="Y457" s="7"/>
      <c r="Z457" s="7"/>
      <c r="AA457" s="7"/>
      <c r="AB457" s="7"/>
      <c r="AC457" s="7"/>
    </row>
    <row r="458">
      <c r="A458" s="10"/>
      <c r="B458" s="7"/>
      <c r="C458" s="7"/>
      <c r="D458" s="7"/>
      <c r="E458" s="10"/>
      <c r="F458" s="10"/>
      <c r="G458" s="10"/>
      <c r="H458" s="10"/>
      <c r="I458" s="7"/>
      <c r="J458" s="7"/>
      <c r="K458" s="7"/>
      <c r="L458" s="7"/>
      <c r="M458" s="7"/>
      <c r="N458" s="7"/>
      <c r="O458" s="7"/>
      <c r="P458" s="7"/>
      <c r="Q458" s="7"/>
      <c r="R458" s="7"/>
      <c r="S458" s="7"/>
      <c r="T458" s="7"/>
      <c r="U458" s="7"/>
      <c r="V458" s="7"/>
      <c r="W458" s="7"/>
      <c r="X458" s="7"/>
      <c r="Y458" s="7"/>
      <c r="Z458" s="7"/>
      <c r="AA458" s="7"/>
      <c r="AB458" s="7"/>
      <c r="AC458" s="7"/>
    </row>
    <row r="459">
      <c r="A459" s="10"/>
      <c r="B459" s="7"/>
      <c r="C459" s="7"/>
      <c r="D459" s="7"/>
      <c r="E459" s="10"/>
      <c r="F459" s="10"/>
      <c r="G459" s="10"/>
      <c r="H459" s="10"/>
      <c r="I459" s="7"/>
      <c r="J459" s="7"/>
      <c r="K459" s="7"/>
      <c r="L459" s="7"/>
      <c r="M459" s="7"/>
      <c r="N459" s="7"/>
      <c r="O459" s="7"/>
      <c r="P459" s="7"/>
      <c r="Q459" s="7"/>
      <c r="R459" s="7"/>
      <c r="S459" s="7"/>
      <c r="T459" s="7"/>
      <c r="U459" s="7"/>
      <c r="V459" s="7"/>
      <c r="W459" s="7"/>
      <c r="X459" s="7"/>
      <c r="Y459" s="7"/>
      <c r="Z459" s="7"/>
      <c r="AA459" s="7"/>
      <c r="AB459" s="7"/>
      <c r="AC459" s="7"/>
    </row>
    <row r="460">
      <c r="A460" s="10"/>
      <c r="B460" s="7"/>
      <c r="C460" s="7"/>
      <c r="D460" s="7"/>
      <c r="E460" s="10"/>
      <c r="F460" s="10"/>
      <c r="G460" s="10"/>
      <c r="H460" s="10"/>
      <c r="I460" s="7"/>
      <c r="J460" s="7"/>
      <c r="K460" s="7"/>
      <c r="L460" s="7"/>
      <c r="M460" s="7"/>
      <c r="N460" s="7"/>
      <c r="O460" s="7"/>
      <c r="P460" s="7"/>
      <c r="Q460" s="7"/>
      <c r="R460" s="7"/>
      <c r="S460" s="7"/>
      <c r="T460" s="7"/>
      <c r="U460" s="7"/>
      <c r="V460" s="7"/>
      <c r="W460" s="7"/>
      <c r="X460" s="7"/>
      <c r="Y460" s="7"/>
      <c r="Z460" s="7"/>
      <c r="AA460" s="7"/>
      <c r="AB460" s="7"/>
      <c r="AC460" s="7"/>
    </row>
    <row r="461">
      <c r="A461" s="10"/>
      <c r="B461" s="7"/>
      <c r="C461" s="7"/>
      <c r="D461" s="7"/>
      <c r="E461" s="10"/>
      <c r="F461" s="10"/>
      <c r="G461" s="10"/>
      <c r="H461" s="10"/>
      <c r="I461" s="7"/>
      <c r="J461" s="7"/>
      <c r="K461" s="7"/>
      <c r="L461" s="7"/>
      <c r="M461" s="7"/>
      <c r="N461" s="7"/>
      <c r="O461" s="7"/>
      <c r="P461" s="7"/>
      <c r="Q461" s="7"/>
      <c r="R461" s="7"/>
      <c r="S461" s="7"/>
      <c r="T461" s="7"/>
      <c r="U461" s="7"/>
      <c r="V461" s="7"/>
      <c r="W461" s="7"/>
      <c r="X461" s="7"/>
      <c r="Y461" s="7"/>
      <c r="Z461" s="7"/>
      <c r="AA461" s="7"/>
      <c r="AB461" s="7"/>
      <c r="AC461" s="7"/>
    </row>
    <row r="462">
      <c r="A462" s="10"/>
      <c r="B462" s="7"/>
      <c r="C462" s="7"/>
      <c r="D462" s="7"/>
      <c r="E462" s="10"/>
      <c r="F462" s="10"/>
      <c r="G462" s="10"/>
      <c r="H462" s="10"/>
      <c r="I462" s="7"/>
      <c r="J462" s="7"/>
      <c r="K462" s="7"/>
      <c r="L462" s="7"/>
      <c r="M462" s="7"/>
      <c r="N462" s="7"/>
      <c r="O462" s="7"/>
      <c r="P462" s="7"/>
      <c r="Q462" s="7"/>
      <c r="R462" s="7"/>
      <c r="S462" s="7"/>
      <c r="T462" s="7"/>
      <c r="U462" s="7"/>
      <c r="V462" s="7"/>
      <c r="W462" s="7"/>
      <c r="X462" s="7"/>
      <c r="Y462" s="7"/>
      <c r="Z462" s="7"/>
      <c r="AA462" s="7"/>
      <c r="AB462" s="7"/>
      <c r="AC462" s="7"/>
    </row>
    <row r="463">
      <c r="A463" s="10"/>
      <c r="B463" s="7"/>
      <c r="C463" s="7"/>
      <c r="D463" s="7"/>
      <c r="E463" s="10"/>
      <c r="F463" s="10"/>
      <c r="G463" s="10"/>
      <c r="H463" s="10"/>
      <c r="I463" s="7"/>
      <c r="J463" s="7"/>
      <c r="K463" s="7"/>
      <c r="L463" s="7"/>
      <c r="M463" s="7"/>
      <c r="N463" s="7"/>
      <c r="O463" s="7"/>
      <c r="P463" s="7"/>
      <c r="Q463" s="7"/>
      <c r="R463" s="7"/>
      <c r="S463" s="7"/>
      <c r="T463" s="7"/>
      <c r="U463" s="7"/>
      <c r="V463" s="7"/>
      <c r="W463" s="7"/>
      <c r="X463" s="7"/>
      <c r="Y463" s="7"/>
      <c r="Z463" s="7"/>
      <c r="AA463" s="7"/>
      <c r="AB463" s="7"/>
      <c r="AC463" s="7"/>
    </row>
    <row r="464">
      <c r="A464" s="10"/>
      <c r="B464" s="7"/>
      <c r="C464" s="7"/>
      <c r="D464" s="7"/>
      <c r="E464" s="10"/>
      <c r="F464" s="10"/>
      <c r="G464" s="10"/>
      <c r="H464" s="10"/>
      <c r="I464" s="7"/>
      <c r="J464" s="7"/>
      <c r="K464" s="7"/>
      <c r="L464" s="7"/>
      <c r="M464" s="7"/>
      <c r="N464" s="7"/>
      <c r="O464" s="7"/>
      <c r="P464" s="7"/>
      <c r="Q464" s="7"/>
      <c r="R464" s="7"/>
      <c r="S464" s="7"/>
      <c r="T464" s="7"/>
      <c r="U464" s="7"/>
      <c r="V464" s="7"/>
      <c r="W464" s="7"/>
      <c r="X464" s="7"/>
      <c r="Y464" s="7"/>
      <c r="Z464" s="7"/>
      <c r="AA464" s="7"/>
      <c r="AB464" s="7"/>
      <c r="AC464" s="7"/>
    </row>
    <row r="465">
      <c r="A465" s="10"/>
      <c r="B465" s="7"/>
      <c r="C465" s="7"/>
      <c r="D465" s="7"/>
      <c r="E465" s="10"/>
      <c r="F465" s="10"/>
      <c r="G465" s="10"/>
      <c r="H465" s="10"/>
      <c r="I465" s="7"/>
      <c r="J465" s="7"/>
      <c r="K465" s="7"/>
      <c r="L465" s="7"/>
      <c r="M465" s="7"/>
      <c r="N465" s="7"/>
      <c r="O465" s="7"/>
      <c r="P465" s="7"/>
      <c r="Q465" s="7"/>
      <c r="R465" s="7"/>
      <c r="S465" s="7"/>
      <c r="T465" s="7"/>
      <c r="U465" s="7"/>
      <c r="V465" s="7"/>
      <c r="W465" s="7"/>
      <c r="X465" s="7"/>
      <c r="Y465" s="7"/>
      <c r="Z465" s="7"/>
      <c r="AA465" s="7"/>
      <c r="AB465" s="7"/>
      <c r="AC465" s="7"/>
    </row>
    <row r="466">
      <c r="A466" s="10"/>
      <c r="B466" s="7"/>
      <c r="C466" s="7"/>
      <c r="D466" s="7"/>
      <c r="E466" s="10"/>
      <c r="F466" s="10"/>
      <c r="G466" s="10"/>
      <c r="H466" s="10"/>
      <c r="I466" s="7"/>
      <c r="J466" s="7"/>
      <c r="K466" s="7"/>
      <c r="L466" s="7"/>
      <c r="M466" s="7"/>
      <c r="N466" s="7"/>
      <c r="O466" s="7"/>
      <c r="P466" s="7"/>
      <c r="Q466" s="7"/>
      <c r="R466" s="7"/>
      <c r="S466" s="7"/>
      <c r="T466" s="7"/>
      <c r="U466" s="7"/>
      <c r="V466" s="7"/>
      <c r="W466" s="7"/>
      <c r="X466" s="7"/>
      <c r="Y466" s="7"/>
      <c r="Z466" s="7"/>
      <c r="AA466" s="7"/>
      <c r="AB466" s="7"/>
      <c r="AC466" s="7"/>
    </row>
    <row r="467">
      <c r="A467" s="10"/>
      <c r="B467" s="7"/>
      <c r="C467" s="7"/>
      <c r="D467" s="7"/>
      <c r="E467" s="10"/>
      <c r="F467" s="10"/>
      <c r="G467" s="10"/>
      <c r="H467" s="10"/>
      <c r="I467" s="7"/>
      <c r="J467" s="7"/>
      <c r="K467" s="7"/>
      <c r="L467" s="7"/>
      <c r="M467" s="7"/>
      <c r="N467" s="7"/>
      <c r="O467" s="7"/>
      <c r="P467" s="7"/>
      <c r="Q467" s="7"/>
      <c r="R467" s="7"/>
      <c r="S467" s="7"/>
      <c r="T467" s="7"/>
      <c r="U467" s="7"/>
      <c r="V467" s="7"/>
      <c r="W467" s="7"/>
      <c r="X467" s="7"/>
      <c r="Y467" s="7"/>
      <c r="Z467" s="7"/>
      <c r="AA467" s="7"/>
      <c r="AB467" s="7"/>
      <c r="AC467" s="7"/>
    </row>
    <row r="468">
      <c r="A468" s="10"/>
      <c r="B468" s="7"/>
      <c r="C468" s="7"/>
      <c r="D468" s="7"/>
      <c r="E468" s="10"/>
      <c r="F468" s="10"/>
      <c r="G468" s="10"/>
      <c r="H468" s="10"/>
      <c r="I468" s="7"/>
      <c r="J468" s="7"/>
      <c r="K468" s="7"/>
      <c r="L468" s="7"/>
      <c r="M468" s="7"/>
      <c r="N468" s="7"/>
      <c r="O468" s="7"/>
      <c r="P468" s="7"/>
      <c r="Q468" s="7"/>
      <c r="R468" s="7"/>
      <c r="S468" s="7"/>
      <c r="T468" s="7"/>
      <c r="U468" s="7"/>
      <c r="V468" s="7"/>
      <c r="W468" s="7"/>
      <c r="X468" s="7"/>
      <c r="Y468" s="7"/>
      <c r="Z468" s="7"/>
      <c r="AA468" s="7"/>
      <c r="AB468" s="7"/>
      <c r="AC468" s="7"/>
    </row>
    <row r="469">
      <c r="A469" s="10"/>
      <c r="B469" s="7"/>
      <c r="C469" s="7"/>
      <c r="D469" s="7"/>
      <c r="E469" s="10"/>
      <c r="F469" s="10"/>
      <c r="G469" s="10"/>
      <c r="H469" s="10"/>
      <c r="I469" s="7"/>
      <c r="J469" s="7"/>
      <c r="K469" s="7"/>
      <c r="L469" s="7"/>
      <c r="M469" s="7"/>
      <c r="N469" s="7"/>
      <c r="O469" s="7"/>
      <c r="P469" s="7"/>
      <c r="Q469" s="7"/>
      <c r="R469" s="7"/>
      <c r="S469" s="7"/>
      <c r="T469" s="7"/>
      <c r="U469" s="7"/>
      <c r="V469" s="7"/>
      <c r="W469" s="7"/>
      <c r="X469" s="7"/>
      <c r="Y469" s="7"/>
      <c r="Z469" s="7"/>
      <c r="AA469" s="7"/>
      <c r="AB469" s="7"/>
      <c r="AC469" s="7"/>
    </row>
    <row r="470">
      <c r="A470" s="10"/>
      <c r="B470" s="7"/>
      <c r="C470" s="7"/>
      <c r="D470" s="7"/>
      <c r="E470" s="10"/>
      <c r="F470" s="10"/>
      <c r="G470" s="10"/>
      <c r="H470" s="10"/>
      <c r="I470" s="7"/>
      <c r="J470" s="7"/>
      <c r="K470" s="7"/>
      <c r="L470" s="7"/>
      <c r="M470" s="7"/>
      <c r="N470" s="7"/>
      <c r="O470" s="7"/>
      <c r="P470" s="7"/>
      <c r="Q470" s="7"/>
      <c r="R470" s="7"/>
      <c r="S470" s="7"/>
      <c r="T470" s="7"/>
      <c r="U470" s="7"/>
      <c r="V470" s="7"/>
      <c r="W470" s="7"/>
      <c r="X470" s="7"/>
      <c r="Y470" s="7"/>
      <c r="Z470" s="7"/>
      <c r="AA470" s="7"/>
      <c r="AB470" s="7"/>
      <c r="AC470" s="7"/>
    </row>
    <row r="471">
      <c r="A471" s="10"/>
      <c r="B471" s="7"/>
      <c r="C471" s="7"/>
      <c r="D471" s="7"/>
      <c r="E471" s="10"/>
      <c r="F471" s="10"/>
      <c r="G471" s="10"/>
      <c r="H471" s="10"/>
      <c r="I471" s="7"/>
      <c r="J471" s="7"/>
      <c r="K471" s="7"/>
      <c r="L471" s="7"/>
      <c r="M471" s="7"/>
      <c r="N471" s="7"/>
      <c r="O471" s="7"/>
      <c r="P471" s="7"/>
      <c r="Q471" s="7"/>
      <c r="R471" s="7"/>
      <c r="S471" s="7"/>
      <c r="T471" s="7"/>
      <c r="U471" s="7"/>
      <c r="V471" s="7"/>
      <c r="W471" s="7"/>
      <c r="X471" s="7"/>
      <c r="Y471" s="7"/>
      <c r="Z471" s="7"/>
      <c r="AA471" s="7"/>
      <c r="AB471" s="7"/>
      <c r="AC471" s="7"/>
    </row>
    <row r="472">
      <c r="A472" s="10"/>
      <c r="B472" s="7"/>
      <c r="C472" s="7"/>
      <c r="D472" s="7"/>
      <c r="E472" s="10"/>
      <c r="F472" s="10"/>
      <c r="G472" s="10"/>
      <c r="H472" s="10"/>
      <c r="I472" s="7"/>
      <c r="J472" s="7"/>
      <c r="K472" s="7"/>
      <c r="L472" s="7"/>
      <c r="M472" s="7"/>
      <c r="N472" s="7"/>
      <c r="O472" s="7"/>
      <c r="P472" s="7"/>
      <c r="Q472" s="7"/>
      <c r="R472" s="7"/>
      <c r="S472" s="7"/>
      <c r="T472" s="7"/>
      <c r="U472" s="7"/>
      <c r="V472" s="7"/>
      <c r="W472" s="7"/>
      <c r="X472" s="7"/>
      <c r="Y472" s="7"/>
      <c r="Z472" s="7"/>
      <c r="AA472" s="7"/>
      <c r="AB472" s="7"/>
      <c r="AC472" s="7"/>
    </row>
    <row r="473">
      <c r="A473" s="10"/>
      <c r="B473" s="7"/>
      <c r="C473" s="7"/>
      <c r="D473" s="7"/>
      <c r="E473" s="10"/>
      <c r="F473" s="10"/>
      <c r="G473" s="10"/>
      <c r="H473" s="10"/>
      <c r="I473" s="7"/>
      <c r="J473" s="7"/>
      <c r="K473" s="7"/>
      <c r="L473" s="7"/>
      <c r="M473" s="7"/>
      <c r="N473" s="7"/>
      <c r="O473" s="7"/>
      <c r="P473" s="7"/>
      <c r="Q473" s="7"/>
      <c r="R473" s="7"/>
      <c r="S473" s="7"/>
      <c r="T473" s="7"/>
      <c r="U473" s="7"/>
      <c r="V473" s="7"/>
      <c r="W473" s="7"/>
      <c r="X473" s="7"/>
      <c r="Y473" s="7"/>
      <c r="Z473" s="7"/>
      <c r="AA473" s="7"/>
      <c r="AB473" s="7"/>
      <c r="AC473" s="7"/>
    </row>
    <row r="474">
      <c r="A474" s="10"/>
      <c r="B474" s="7"/>
      <c r="C474" s="7"/>
      <c r="D474" s="7"/>
      <c r="E474" s="10"/>
      <c r="F474" s="10"/>
      <c r="G474" s="10"/>
      <c r="H474" s="10"/>
      <c r="I474" s="7"/>
      <c r="J474" s="7"/>
      <c r="K474" s="7"/>
      <c r="L474" s="7"/>
      <c r="M474" s="7"/>
      <c r="N474" s="7"/>
      <c r="O474" s="7"/>
      <c r="P474" s="7"/>
      <c r="Q474" s="7"/>
      <c r="R474" s="7"/>
      <c r="S474" s="7"/>
      <c r="T474" s="7"/>
      <c r="U474" s="7"/>
      <c r="V474" s="7"/>
      <c r="W474" s="7"/>
      <c r="X474" s="7"/>
      <c r="Y474" s="7"/>
      <c r="Z474" s="7"/>
      <c r="AA474" s="7"/>
      <c r="AB474" s="7"/>
      <c r="AC474" s="7"/>
    </row>
    <row r="475">
      <c r="A475" s="10"/>
      <c r="B475" s="7"/>
      <c r="C475" s="7"/>
      <c r="D475" s="7"/>
      <c r="E475" s="10"/>
      <c r="F475" s="10"/>
      <c r="G475" s="10"/>
      <c r="H475" s="10"/>
      <c r="I475" s="7"/>
      <c r="J475" s="7"/>
      <c r="K475" s="7"/>
      <c r="L475" s="7"/>
      <c r="M475" s="7"/>
      <c r="N475" s="7"/>
      <c r="O475" s="7"/>
      <c r="P475" s="7"/>
      <c r="Q475" s="7"/>
      <c r="R475" s="7"/>
      <c r="S475" s="7"/>
      <c r="T475" s="7"/>
      <c r="U475" s="7"/>
      <c r="V475" s="7"/>
      <c r="W475" s="7"/>
      <c r="X475" s="7"/>
      <c r="Y475" s="7"/>
      <c r="Z475" s="7"/>
      <c r="AA475" s="7"/>
      <c r="AB475" s="7"/>
      <c r="AC475" s="7"/>
    </row>
    <row r="476">
      <c r="A476" s="10"/>
      <c r="B476" s="7"/>
      <c r="C476" s="7"/>
      <c r="D476" s="7"/>
      <c r="E476" s="10"/>
      <c r="F476" s="10"/>
      <c r="G476" s="10"/>
      <c r="H476" s="10"/>
      <c r="I476" s="7"/>
      <c r="J476" s="7"/>
      <c r="K476" s="7"/>
      <c r="L476" s="7"/>
      <c r="M476" s="7"/>
      <c r="N476" s="7"/>
      <c r="O476" s="7"/>
      <c r="P476" s="7"/>
      <c r="Q476" s="7"/>
      <c r="R476" s="7"/>
      <c r="S476" s="7"/>
      <c r="T476" s="7"/>
      <c r="U476" s="7"/>
      <c r="V476" s="7"/>
      <c r="W476" s="7"/>
      <c r="X476" s="7"/>
      <c r="Y476" s="7"/>
      <c r="Z476" s="7"/>
      <c r="AA476" s="7"/>
      <c r="AB476" s="7"/>
      <c r="AC476" s="7"/>
    </row>
    <row r="477">
      <c r="A477" s="10"/>
      <c r="B477" s="7"/>
      <c r="C477" s="7"/>
      <c r="D477" s="7"/>
      <c r="E477" s="10"/>
      <c r="F477" s="10"/>
      <c r="G477" s="10"/>
      <c r="H477" s="10"/>
      <c r="I477" s="7"/>
      <c r="J477" s="7"/>
      <c r="K477" s="7"/>
      <c r="L477" s="7"/>
      <c r="M477" s="7"/>
      <c r="N477" s="7"/>
      <c r="O477" s="7"/>
      <c r="P477" s="7"/>
      <c r="Q477" s="7"/>
      <c r="R477" s="7"/>
      <c r="S477" s="7"/>
      <c r="T477" s="7"/>
      <c r="U477" s="7"/>
      <c r="V477" s="7"/>
      <c r="W477" s="7"/>
      <c r="X477" s="7"/>
      <c r="Y477" s="7"/>
      <c r="Z477" s="7"/>
      <c r="AA477" s="7"/>
      <c r="AB477" s="7"/>
      <c r="AC477" s="7"/>
    </row>
    <row r="478">
      <c r="A478" s="10"/>
      <c r="B478" s="7"/>
      <c r="C478" s="7"/>
      <c r="D478" s="7"/>
      <c r="E478" s="10"/>
      <c r="F478" s="10"/>
      <c r="G478" s="10"/>
      <c r="H478" s="10"/>
      <c r="I478" s="7"/>
      <c r="J478" s="7"/>
      <c r="K478" s="7"/>
      <c r="L478" s="7"/>
      <c r="M478" s="7"/>
      <c r="N478" s="7"/>
      <c r="O478" s="7"/>
      <c r="P478" s="7"/>
      <c r="Q478" s="7"/>
      <c r="R478" s="7"/>
      <c r="S478" s="7"/>
      <c r="T478" s="7"/>
      <c r="U478" s="7"/>
      <c r="V478" s="7"/>
      <c r="W478" s="7"/>
      <c r="X478" s="7"/>
      <c r="Y478" s="7"/>
      <c r="Z478" s="7"/>
      <c r="AA478" s="7"/>
      <c r="AB478" s="7"/>
      <c r="AC478" s="7"/>
    </row>
    <row r="479">
      <c r="A479" s="10"/>
      <c r="B479" s="7"/>
      <c r="C479" s="7"/>
      <c r="D479" s="7"/>
      <c r="E479" s="10"/>
      <c r="F479" s="10"/>
      <c r="G479" s="10"/>
      <c r="H479" s="10"/>
      <c r="I479" s="7"/>
      <c r="J479" s="7"/>
      <c r="K479" s="7"/>
      <c r="L479" s="7"/>
      <c r="M479" s="7"/>
      <c r="N479" s="7"/>
      <c r="O479" s="7"/>
      <c r="P479" s="7"/>
      <c r="Q479" s="7"/>
      <c r="R479" s="7"/>
      <c r="S479" s="7"/>
      <c r="T479" s="7"/>
      <c r="U479" s="7"/>
      <c r="V479" s="7"/>
      <c r="W479" s="7"/>
      <c r="X479" s="7"/>
      <c r="Y479" s="7"/>
      <c r="Z479" s="7"/>
      <c r="AA479" s="7"/>
      <c r="AB479" s="7"/>
      <c r="AC479" s="7"/>
    </row>
    <row r="480">
      <c r="A480" s="10"/>
      <c r="B480" s="7"/>
      <c r="C480" s="7"/>
      <c r="D480" s="7"/>
      <c r="E480" s="10"/>
      <c r="F480" s="10"/>
      <c r="G480" s="10"/>
      <c r="H480" s="10"/>
      <c r="I480" s="7"/>
      <c r="J480" s="7"/>
      <c r="K480" s="7"/>
      <c r="L480" s="7"/>
      <c r="M480" s="7"/>
      <c r="N480" s="7"/>
      <c r="O480" s="7"/>
      <c r="P480" s="7"/>
      <c r="Q480" s="7"/>
      <c r="R480" s="7"/>
      <c r="S480" s="7"/>
      <c r="T480" s="7"/>
      <c r="U480" s="7"/>
      <c r="V480" s="7"/>
      <c r="W480" s="7"/>
      <c r="X480" s="7"/>
      <c r="Y480" s="7"/>
      <c r="Z480" s="7"/>
      <c r="AA480" s="7"/>
      <c r="AB480" s="7"/>
      <c r="AC480" s="7"/>
    </row>
    <row r="481">
      <c r="A481" s="10"/>
      <c r="B481" s="7"/>
      <c r="C481" s="7"/>
      <c r="D481" s="7"/>
      <c r="E481" s="10"/>
      <c r="F481" s="10"/>
      <c r="G481" s="10"/>
      <c r="H481" s="10"/>
      <c r="I481" s="7"/>
      <c r="J481" s="7"/>
      <c r="K481" s="7"/>
      <c r="L481" s="7"/>
      <c r="M481" s="7"/>
      <c r="N481" s="7"/>
      <c r="O481" s="7"/>
      <c r="P481" s="7"/>
      <c r="Q481" s="7"/>
      <c r="R481" s="7"/>
      <c r="S481" s="7"/>
      <c r="T481" s="7"/>
      <c r="U481" s="7"/>
      <c r="V481" s="7"/>
      <c r="W481" s="7"/>
      <c r="X481" s="7"/>
      <c r="Y481" s="7"/>
      <c r="Z481" s="7"/>
      <c r="AA481" s="7"/>
      <c r="AB481" s="7"/>
      <c r="AC481" s="7"/>
    </row>
    <row r="482">
      <c r="A482" s="10"/>
      <c r="B482" s="7"/>
      <c r="C482" s="7"/>
      <c r="D482" s="7"/>
      <c r="E482" s="10"/>
      <c r="F482" s="10"/>
      <c r="G482" s="10"/>
      <c r="H482" s="10"/>
      <c r="I482" s="7"/>
      <c r="J482" s="7"/>
      <c r="K482" s="7"/>
      <c r="L482" s="7"/>
      <c r="M482" s="7"/>
      <c r="N482" s="7"/>
      <c r="O482" s="7"/>
      <c r="P482" s="7"/>
      <c r="Q482" s="7"/>
      <c r="R482" s="7"/>
      <c r="S482" s="7"/>
      <c r="T482" s="7"/>
      <c r="U482" s="7"/>
      <c r="V482" s="7"/>
      <c r="W482" s="7"/>
      <c r="X482" s="7"/>
      <c r="Y482" s="7"/>
      <c r="Z482" s="7"/>
      <c r="AA482" s="7"/>
      <c r="AB482" s="7"/>
      <c r="AC482" s="7"/>
    </row>
    <row r="483">
      <c r="A483" s="10"/>
      <c r="B483" s="7"/>
      <c r="C483" s="7"/>
      <c r="D483" s="7"/>
      <c r="E483" s="10"/>
      <c r="F483" s="10"/>
      <c r="G483" s="10"/>
      <c r="H483" s="10"/>
      <c r="I483" s="7"/>
      <c r="J483" s="7"/>
      <c r="K483" s="7"/>
      <c r="L483" s="7"/>
      <c r="M483" s="7"/>
      <c r="N483" s="7"/>
      <c r="O483" s="7"/>
      <c r="P483" s="7"/>
      <c r="Q483" s="7"/>
      <c r="R483" s="7"/>
      <c r="S483" s="7"/>
      <c r="T483" s="7"/>
      <c r="U483" s="7"/>
      <c r="V483" s="7"/>
      <c r="W483" s="7"/>
      <c r="X483" s="7"/>
      <c r="Y483" s="7"/>
      <c r="Z483" s="7"/>
      <c r="AA483" s="7"/>
      <c r="AB483" s="7"/>
      <c r="AC483" s="7"/>
    </row>
    <row r="484">
      <c r="A484" s="10"/>
      <c r="B484" s="7"/>
      <c r="C484" s="7"/>
      <c r="D484" s="7"/>
      <c r="E484" s="10"/>
      <c r="F484" s="10"/>
      <c r="G484" s="10"/>
      <c r="H484" s="10"/>
      <c r="I484" s="7"/>
      <c r="J484" s="7"/>
      <c r="K484" s="7"/>
      <c r="L484" s="7"/>
      <c r="M484" s="7"/>
      <c r="N484" s="7"/>
      <c r="O484" s="7"/>
      <c r="P484" s="7"/>
      <c r="Q484" s="7"/>
      <c r="R484" s="7"/>
      <c r="S484" s="7"/>
      <c r="T484" s="7"/>
      <c r="U484" s="7"/>
      <c r="V484" s="7"/>
      <c r="W484" s="7"/>
      <c r="X484" s="7"/>
      <c r="Y484" s="7"/>
      <c r="Z484" s="7"/>
      <c r="AA484" s="7"/>
      <c r="AB484" s="7"/>
      <c r="AC484" s="7"/>
    </row>
    <row r="485">
      <c r="A485" s="10"/>
      <c r="B485" s="7"/>
      <c r="C485" s="7"/>
      <c r="D485" s="7"/>
      <c r="E485" s="10"/>
      <c r="F485" s="10"/>
      <c r="G485" s="10"/>
      <c r="H485" s="10"/>
      <c r="I485" s="7"/>
      <c r="J485" s="7"/>
      <c r="K485" s="7"/>
      <c r="L485" s="7"/>
      <c r="M485" s="7"/>
      <c r="N485" s="7"/>
      <c r="O485" s="7"/>
      <c r="P485" s="7"/>
      <c r="Q485" s="7"/>
      <c r="R485" s="7"/>
      <c r="S485" s="7"/>
      <c r="T485" s="7"/>
      <c r="U485" s="7"/>
      <c r="V485" s="7"/>
      <c r="W485" s="7"/>
      <c r="X485" s="7"/>
      <c r="Y485" s="7"/>
      <c r="Z485" s="7"/>
      <c r="AA485" s="7"/>
      <c r="AB485" s="7"/>
      <c r="AC485" s="7"/>
    </row>
    <row r="486">
      <c r="A486" s="10"/>
      <c r="B486" s="7"/>
      <c r="C486" s="7"/>
      <c r="D486" s="7"/>
      <c r="E486" s="10"/>
      <c r="F486" s="10"/>
      <c r="G486" s="10"/>
      <c r="H486" s="10"/>
      <c r="I486" s="7"/>
      <c r="J486" s="7"/>
      <c r="K486" s="7"/>
      <c r="L486" s="7"/>
      <c r="M486" s="7"/>
      <c r="N486" s="7"/>
      <c r="O486" s="7"/>
      <c r="P486" s="7"/>
      <c r="Q486" s="7"/>
      <c r="R486" s="7"/>
      <c r="S486" s="7"/>
      <c r="T486" s="7"/>
      <c r="U486" s="7"/>
      <c r="V486" s="7"/>
      <c r="W486" s="7"/>
      <c r="X486" s="7"/>
      <c r="Y486" s="7"/>
      <c r="Z486" s="7"/>
      <c r="AA486" s="7"/>
      <c r="AB486" s="7"/>
      <c r="AC486" s="7"/>
    </row>
    <row r="487">
      <c r="A487" s="10"/>
      <c r="B487" s="7"/>
      <c r="C487" s="7"/>
      <c r="D487" s="7"/>
      <c r="E487" s="10"/>
      <c r="F487" s="10"/>
      <c r="G487" s="10"/>
      <c r="H487" s="10"/>
      <c r="I487" s="7"/>
      <c r="J487" s="7"/>
      <c r="K487" s="7"/>
      <c r="L487" s="7"/>
      <c r="M487" s="7"/>
      <c r="N487" s="7"/>
      <c r="O487" s="7"/>
      <c r="P487" s="7"/>
      <c r="Q487" s="7"/>
      <c r="R487" s="7"/>
      <c r="S487" s="7"/>
      <c r="T487" s="7"/>
      <c r="U487" s="7"/>
      <c r="V487" s="7"/>
      <c r="W487" s="7"/>
      <c r="X487" s="7"/>
      <c r="Y487" s="7"/>
      <c r="Z487" s="7"/>
      <c r="AA487" s="7"/>
      <c r="AB487" s="7"/>
      <c r="AC487" s="7"/>
    </row>
    <row r="488">
      <c r="A488" s="10"/>
      <c r="B488" s="7"/>
      <c r="C488" s="7"/>
      <c r="D488" s="7"/>
      <c r="E488" s="10"/>
      <c r="F488" s="10"/>
      <c r="G488" s="10"/>
      <c r="H488" s="10"/>
      <c r="I488" s="7"/>
      <c r="J488" s="7"/>
      <c r="K488" s="7"/>
      <c r="L488" s="7"/>
      <c r="M488" s="7"/>
      <c r="N488" s="7"/>
      <c r="O488" s="7"/>
      <c r="P488" s="7"/>
      <c r="Q488" s="7"/>
      <c r="R488" s="7"/>
      <c r="S488" s="7"/>
      <c r="T488" s="7"/>
      <c r="U488" s="7"/>
      <c r="V488" s="7"/>
      <c r="W488" s="7"/>
      <c r="X488" s="7"/>
      <c r="Y488" s="7"/>
      <c r="Z488" s="7"/>
      <c r="AA488" s="7"/>
      <c r="AB488" s="7"/>
      <c r="AC488" s="7"/>
    </row>
    <row r="489">
      <c r="A489" s="10"/>
      <c r="B489" s="7"/>
      <c r="C489" s="7"/>
      <c r="D489" s="7"/>
      <c r="E489" s="10"/>
      <c r="F489" s="10"/>
      <c r="G489" s="10"/>
      <c r="H489" s="10"/>
      <c r="I489" s="7"/>
      <c r="J489" s="7"/>
      <c r="K489" s="7"/>
      <c r="L489" s="7"/>
      <c r="M489" s="7"/>
      <c r="N489" s="7"/>
      <c r="O489" s="7"/>
      <c r="P489" s="7"/>
      <c r="Q489" s="7"/>
      <c r="R489" s="7"/>
      <c r="S489" s="7"/>
      <c r="T489" s="7"/>
      <c r="U489" s="7"/>
      <c r="V489" s="7"/>
      <c r="W489" s="7"/>
      <c r="X489" s="7"/>
      <c r="Y489" s="7"/>
      <c r="Z489" s="7"/>
      <c r="AA489" s="7"/>
      <c r="AB489" s="7"/>
      <c r="AC489" s="7"/>
    </row>
    <row r="490">
      <c r="A490" s="10"/>
      <c r="B490" s="7"/>
      <c r="C490" s="7"/>
      <c r="D490" s="7"/>
      <c r="E490" s="10"/>
      <c r="F490" s="10"/>
      <c r="G490" s="10"/>
      <c r="H490" s="10"/>
      <c r="I490" s="7"/>
      <c r="J490" s="7"/>
      <c r="K490" s="7"/>
      <c r="L490" s="7"/>
      <c r="M490" s="7"/>
      <c r="N490" s="7"/>
      <c r="O490" s="7"/>
      <c r="P490" s="7"/>
      <c r="Q490" s="7"/>
      <c r="R490" s="7"/>
      <c r="S490" s="7"/>
      <c r="T490" s="7"/>
      <c r="U490" s="7"/>
      <c r="V490" s="7"/>
      <c r="W490" s="7"/>
      <c r="X490" s="7"/>
      <c r="Y490" s="7"/>
      <c r="Z490" s="7"/>
      <c r="AA490" s="7"/>
      <c r="AB490" s="7"/>
      <c r="AC490" s="7"/>
    </row>
    <row r="491">
      <c r="A491" s="10"/>
      <c r="B491" s="7"/>
      <c r="C491" s="7"/>
      <c r="D491" s="7"/>
      <c r="E491" s="10"/>
      <c r="F491" s="10"/>
      <c r="G491" s="10"/>
      <c r="H491" s="10"/>
      <c r="I491" s="7"/>
      <c r="J491" s="7"/>
      <c r="K491" s="7"/>
      <c r="L491" s="7"/>
      <c r="M491" s="7"/>
      <c r="N491" s="7"/>
      <c r="O491" s="7"/>
      <c r="P491" s="7"/>
      <c r="Q491" s="7"/>
      <c r="R491" s="7"/>
      <c r="S491" s="7"/>
      <c r="T491" s="7"/>
      <c r="U491" s="7"/>
      <c r="V491" s="7"/>
      <c r="W491" s="7"/>
      <c r="X491" s="7"/>
      <c r="Y491" s="7"/>
      <c r="Z491" s="7"/>
      <c r="AA491" s="7"/>
      <c r="AB491" s="7"/>
      <c r="AC491" s="7"/>
    </row>
    <row r="492">
      <c r="A492" s="10"/>
      <c r="B492" s="7"/>
      <c r="C492" s="7"/>
      <c r="D492" s="7"/>
      <c r="E492" s="10"/>
      <c r="F492" s="10"/>
      <c r="G492" s="10"/>
      <c r="H492" s="10"/>
      <c r="I492" s="7"/>
      <c r="J492" s="7"/>
      <c r="K492" s="7"/>
      <c r="L492" s="7"/>
      <c r="M492" s="7"/>
      <c r="N492" s="7"/>
      <c r="O492" s="7"/>
      <c r="P492" s="7"/>
      <c r="Q492" s="7"/>
      <c r="R492" s="7"/>
      <c r="S492" s="7"/>
      <c r="T492" s="7"/>
      <c r="U492" s="7"/>
      <c r="V492" s="7"/>
      <c r="W492" s="7"/>
      <c r="X492" s="7"/>
      <c r="Y492" s="7"/>
      <c r="Z492" s="7"/>
      <c r="AA492" s="7"/>
      <c r="AB492" s="7"/>
      <c r="AC492" s="7"/>
    </row>
    <row r="493">
      <c r="A493" s="10"/>
      <c r="B493" s="7"/>
      <c r="C493" s="7"/>
      <c r="D493" s="7"/>
      <c r="E493" s="10"/>
      <c r="F493" s="10"/>
      <c r="G493" s="10"/>
      <c r="H493" s="10"/>
      <c r="I493" s="7"/>
      <c r="J493" s="7"/>
      <c r="K493" s="7"/>
      <c r="L493" s="7"/>
      <c r="M493" s="7"/>
      <c r="N493" s="7"/>
      <c r="O493" s="7"/>
      <c r="P493" s="7"/>
      <c r="Q493" s="7"/>
      <c r="R493" s="7"/>
      <c r="S493" s="7"/>
      <c r="T493" s="7"/>
      <c r="U493" s="7"/>
      <c r="V493" s="7"/>
      <c r="W493" s="7"/>
      <c r="X493" s="7"/>
      <c r="Y493" s="7"/>
      <c r="Z493" s="7"/>
      <c r="AA493" s="7"/>
      <c r="AB493" s="7"/>
      <c r="AC493" s="7"/>
    </row>
    <row r="494">
      <c r="A494" s="10"/>
      <c r="B494" s="7"/>
      <c r="C494" s="7"/>
      <c r="D494" s="7"/>
      <c r="E494" s="10"/>
      <c r="F494" s="10"/>
      <c r="G494" s="10"/>
      <c r="H494" s="10"/>
      <c r="I494" s="7"/>
      <c r="J494" s="7"/>
      <c r="K494" s="7"/>
      <c r="L494" s="7"/>
      <c r="M494" s="7"/>
      <c r="N494" s="7"/>
      <c r="O494" s="7"/>
      <c r="P494" s="7"/>
      <c r="Q494" s="7"/>
      <c r="R494" s="7"/>
      <c r="S494" s="7"/>
      <c r="T494" s="7"/>
      <c r="U494" s="7"/>
      <c r="V494" s="7"/>
      <c r="W494" s="7"/>
      <c r="X494" s="7"/>
      <c r="Y494" s="7"/>
      <c r="Z494" s="7"/>
      <c r="AA494" s="7"/>
      <c r="AB494" s="7"/>
      <c r="AC494" s="7"/>
    </row>
    <row r="495">
      <c r="A495" s="10"/>
      <c r="B495" s="7"/>
      <c r="C495" s="7"/>
      <c r="D495" s="7"/>
      <c r="E495" s="10"/>
      <c r="F495" s="10"/>
      <c r="G495" s="10"/>
      <c r="H495" s="10"/>
      <c r="I495" s="7"/>
      <c r="J495" s="7"/>
      <c r="K495" s="7"/>
      <c r="L495" s="7"/>
      <c r="M495" s="7"/>
      <c r="N495" s="7"/>
      <c r="O495" s="7"/>
      <c r="P495" s="7"/>
      <c r="Q495" s="7"/>
      <c r="R495" s="7"/>
      <c r="S495" s="7"/>
      <c r="T495" s="7"/>
      <c r="U495" s="7"/>
      <c r="V495" s="7"/>
      <c r="W495" s="7"/>
      <c r="X495" s="7"/>
      <c r="Y495" s="7"/>
      <c r="Z495" s="7"/>
      <c r="AA495" s="7"/>
      <c r="AB495" s="7"/>
      <c r="AC495" s="7"/>
    </row>
    <row r="496">
      <c r="A496" s="10"/>
      <c r="B496" s="7"/>
      <c r="C496" s="7"/>
      <c r="D496" s="7"/>
      <c r="E496" s="10"/>
      <c r="F496" s="10"/>
      <c r="G496" s="10"/>
      <c r="H496" s="10"/>
      <c r="I496" s="7"/>
      <c r="J496" s="7"/>
      <c r="K496" s="7"/>
      <c r="L496" s="7"/>
      <c r="M496" s="7"/>
      <c r="N496" s="7"/>
      <c r="O496" s="7"/>
      <c r="P496" s="7"/>
      <c r="Q496" s="7"/>
      <c r="R496" s="7"/>
      <c r="S496" s="7"/>
      <c r="T496" s="7"/>
      <c r="U496" s="7"/>
      <c r="V496" s="7"/>
      <c r="W496" s="7"/>
      <c r="X496" s="7"/>
      <c r="Y496" s="7"/>
      <c r="Z496" s="7"/>
      <c r="AA496" s="7"/>
      <c r="AB496" s="7"/>
      <c r="AC496" s="7"/>
    </row>
    <row r="497">
      <c r="A497" s="10"/>
      <c r="B497" s="7"/>
      <c r="C497" s="7"/>
      <c r="D497" s="7"/>
      <c r="E497" s="10"/>
      <c r="F497" s="10"/>
      <c r="G497" s="10"/>
      <c r="H497" s="10"/>
      <c r="I497" s="7"/>
      <c r="J497" s="7"/>
      <c r="K497" s="7"/>
      <c r="L497" s="7"/>
      <c r="M497" s="7"/>
      <c r="N497" s="7"/>
      <c r="O497" s="7"/>
      <c r="P497" s="7"/>
      <c r="Q497" s="7"/>
      <c r="R497" s="7"/>
      <c r="S497" s="7"/>
      <c r="T497" s="7"/>
      <c r="U497" s="7"/>
      <c r="V497" s="7"/>
      <c r="W497" s="7"/>
      <c r="X497" s="7"/>
      <c r="Y497" s="7"/>
      <c r="Z497" s="7"/>
      <c r="AA497" s="7"/>
      <c r="AB497" s="7"/>
      <c r="AC497" s="7"/>
    </row>
    <row r="498">
      <c r="A498" s="10"/>
      <c r="B498" s="7"/>
      <c r="C498" s="7"/>
      <c r="D498" s="7"/>
      <c r="E498" s="10"/>
      <c r="F498" s="10"/>
      <c r="G498" s="10"/>
      <c r="H498" s="10"/>
      <c r="I498" s="7"/>
      <c r="J498" s="7"/>
      <c r="K498" s="7"/>
      <c r="L498" s="7"/>
      <c r="M498" s="7"/>
      <c r="N498" s="7"/>
      <c r="O498" s="7"/>
      <c r="P498" s="7"/>
      <c r="Q498" s="7"/>
      <c r="R498" s="7"/>
      <c r="S498" s="7"/>
      <c r="T498" s="7"/>
      <c r="U498" s="7"/>
      <c r="V498" s="7"/>
      <c r="W498" s="7"/>
      <c r="X498" s="7"/>
      <c r="Y498" s="7"/>
      <c r="Z498" s="7"/>
      <c r="AA498" s="7"/>
      <c r="AB498" s="7"/>
      <c r="AC498" s="7"/>
    </row>
    <row r="499">
      <c r="A499" s="10"/>
      <c r="B499" s="7"/>
      <c r="C499" s="7"/>
      <c r="D499" s="7"/>
      <c r="E499" s="10"/>
      <c r="F499" s="10"/>
      <c r="G499" s="10"/>
      <c r="H499" s="10"/>
      <c r="I499" s="7"/>
      <c r="J499" s="7"/>
      <c r="K499" s="7"/>
      <c r="L499" s="7"/>
      <c r="M499" s="7"/>
      <c r="N499" s="7"/>
      <c r="O499" s="7"/>
      <c r="P499" s="7"/>
      <c r="Q499" s="7"/>
      <c r="R499" s="7"/>
      <c r="S499" s="7"/>
      <c r="T499" s="7"/>
      <c r="U499" s="7"/>
      <c r="V499" s="7"/>
      <c r="W499" s="7"/>
      <c r="X499" s="7"/>
      <c r="Y499" s="7"/>
      <c r="Z499" s="7"/>
      <c r="AA499" s="7"/>
      <c r="AB499" s="7"/>
      <c r="AC499" s="7"/>
    </row>
    <row r="500">
      <c r="A500" s="10"/>
      <c r="B500" s="7"/>
      <c r="C500" s="7"/>
      <c r="D500" s="7"/>
      <c r="E500" s="10"/>
      <c r="F500" s="10"/>
      <c r="G500" s="10"/>
      <c r="H500" s="10"/>
      <c r="I500" s="7"/>
      <c r="J500" s="7"/>
      <c r="K500" s="7"/>
      <c r="L500" s="7"/>
      <c r="M500" s="7"/>
      <c r="N500" s="7"/>
      <c r="O500" s="7"/>
      <c r="P500" s="7"/>
      <c r="Q500" s="7"/>
      <c r="R500" s="7"/>
      <c r="S500" s="7"/>
      <c r="T500" s="7"/>
      <c r="U500" s="7"/>
      <c r="V500" s="7"/>
      <c r="W500" s="7"/>
      <c r="X500" s="7"/>
      <c r="Y500" s="7"/>
      <c r="Z500" s="7"/>
      <c r="AA500" s="7"/>
      <c r="AB500" s="7"/>
      <c r="AC500" s="7"/>
    </row>
    <row r="501">
      <c r="A501" s="10"/>
      <c r="B501" s="7"/>
      <c r="C501" s="7"/>
      <c r="D501" s="7"/>
      <c r="E501" s="10"/>
      <c r="F501" s="10"/>
      <c r="G501" s="10"/>
      <c r="H501" s="10"/>
      <c r="I501" s="7"/>
      <c r="J501" s="7"/>
      <c r="K501" s="7"/>
      <c r="L501" s="7"/>
      <c r="M501" s="7"/>
      <c r="N501" s="7"/>
      <c r="O501" s="7"/>
      <c r="P501" s="7"/>
      <c r="Q501" s="7"/>
      <c r="R501" s="7"/>
      <c r="S501" s="7"/>
      <c r="T501" s="7"/>
      <c r="U501" s="7"/>
      <c r="V501" s="7"/>
      <c r="W501" s="7"/>
      <c r="X501" s="7"/>
      <c r="Y501" s="7"/>
      <c r="Z501" s="7"/>
      <c r="AA501" s="7"/>
      <c r="AB501" s="7"/>
      <c r="AC501" s="7"/>
    </row>
    <row r="502">
      <c r="A502" s="10"/>
      <c r="B502" s="7"/>
      <c r="C502" s="7"/>
      <c r="D502" s="7"/>
      <c r="E502" s="10"/>
      <c r="F502" s="10"/>
      <c r="G502" s="10"/>
      <c r="H502" s="10"/>
      <c r="I502" s="7"/>
      <c r="J502" s="7"/>
      <c r="K502" s="7"/>
      <c r="L502" s="7"/>
      <c r="M502" s="7"/>
      <c r="N502" s="7"/>
      <c r="O502" s="7"/>
      <c r="P502" s="7"/>
      <c r="Q502" s="7"/>
      <c r="R502" s="7"/>
      <c r="S502" s="7"/>
      <c r="T502" s="7"/>
      <c r="U502" s="7"/>
      <c r="V502" s="7"/>
      <c r="W502" s="7"/>
      <c r="X502" s="7"/>
      <c r="Y502" s="7"/>
      <c r="Z502" s="7"/>
      <c r="AA502" s="7"/>
      <c r="AB502" s="7"/>
      <c r="AC502" s="7"/>
    </row>
    <row r="503">
      <c r="A503" s="10"/>
      <c r="B503" s="7"/>
      <c r="C503" s="7"/>
      <c r="D503" s="7"/>
      <c r="E503" s="10"/>
      <c r="F503" s="10"/>
      <c r="G503" s="10"/>
      <c r="H503" s="10"/>
      <c r="I503" s="7"/>
      <c r="J503" s="7"/>
      <c r="K503" s="7"/>
      <c r="L503" s="7"/>
      <c r="M503" s="7"/>
      <c r="N503" s="7"/>
      <c r="O503" s="7"/>
      <c r="P503" s="7"/>
      <c r="Q503" s="7"/>
      <c r="R503" s="7"/>
      <c r="S503" s="7"/>
      <c r="T503" s="7"/>
      <c r="U503" s="7"/>
      <c r="V503" s="7"/>
      <c r="W503" s="7"/>
      <c r="X503" s="7"/>
      <c r="Y503" s="7"/>
      <c r="Z503" s="7"/>
      <c r="AA503" s="7"/>
      <c r="AB503" s="7"/>
      <c r="AC503" s="7"/>
    </row>
    <row r="504">
      <c r="A504" s="10"/>
      <c r="B504" s="7"/>
      <c r="C504" s="7"/>
      <c r="D504" s="7"/>
      <c r="E504" s="10"/>
      <c r="F504" s="10"/>
      <c r="G504" s="10"/>
      <c r="H504" s="10"/>
      <c r="I504" s="7"/>
      <c r="J504" s="7"/>
      <c r="K504" s="7"/>
      <c r="L504" s="7"/>
      <c r="M504" s="7"/>
      <c r="N504" s="7"/>
      <c r="O504" s="7"/>
      <c r="P504" s="7"/>
      <c r="Q504" s="7"/>
      <c r="R504" s="7"/>
      <c r="S504" s="7"/>
      <c r="T504" s="7"/>
      <c r="U504" s="7"/>
      <c r="V504" s="7"/>
      <c r="W504" s="7"/>
      <c r="X504" s="7"/>
      <c r="Y504" s="7"/>
      <c r="Z504" s="7"/>
      <c r="AA504" s="7"/>
      <c r="AB504" s="7"/>
      <c r="AC504" s="7"/>
    </row>
    <row r="505">
      <c r="A505" s="10"/>
      <c r="B505" s="7"/>
      <c r="C505" s="7"/>
      <c r="D505" s="7"/>
      <c r="E505" s="10"/>
      <c r="F505" s="10"/>
      <c r="G505" s="10"/>
      <c r="H505" s="10"/>
      <c r="I505" s="7"/>
      <c r="J505" s="7"/>
      <c r="K505" s="7"/>
      <c r="L505" s="7"/>
      <c r="M505" s="7"/>
      <c r="N505" s="7"/>
      <c r="O505" s="7"/>
      <c r="P505" s="7"/>
      <c r="Q505" s="7"/>
      <c r="R505" s="7"/>
      <c r="S505" s="7"/>
      <c r="T505" s="7"/>
      <c r="U505" s="7"/>
      <c r="V505" s="7"/>
      <c r="W505" s="7"/>
      <c r="X505" s="7"/>
      <c r="Y505" s="7"/>
      <c r="Z505" s="7"/>
      <c r="AA505" s="7"/>
      <c r="AB505" s="7"/>
      <c r="AC505" s="7"/>
    </row>
    <row r="506">
      <c r="A506" s="10"/>
      <c r="B506" s="7"/>
      <c r="C506" s="7"/>
      <c r="D506" s="7"/>
      <c r="E506" s="10"/>
      <c r="F506" s="10"/>
      <c r="G506" s="10"/>
      <c r="H506" s="10"/>
      <c r="I506" s="7"/>
      <c r="J506" s="7"/>
      <c r="K506" s="7"/>
      <c r="L506" s="7"/>
      <c r="M506" s="7"/>
      <c r="N506" s="7"/>
      <c r="O506" s="7"/>
      <c r="P506" s="7"/>
      <c r="Q506" s="7"/>
      <c r="R506" s="7"/>
      <c r="S506" s="7"/>
      <c r="T506" s="7"/>
      <c r="U506" s="7"/>
      <c r="V506" s="7"/>
      <c r="W506" s="7"/>
      <c r="X506" s="7"/>
      <c r="Y506" s="7"/>
      <c r="Z506" s="7"/>
      <c r="AA506" s="7"/>
      <c r="AB506" s="7"/>
      <c r="AC506" s="7"/>
    </row>
    <row r="507">
      <c r="A507" s="10"/>
      <c r="B507" s="7"/>
      <c r="C507" s="7"/>
      <c r="D507" s="7"/>
      <c r="E507" s="10"/>
      <c r="F507" s="10"/>
      <c r="G507" s="10"/>
      <c r="H507" s="10"/>
      <c r="I507" s="7"/>
      <c r="J507" s="7"/>
      <c r="K507" s="7"/>
      <c r="L507" s="7"/>
      <c r="M507" s="7"/>
      <c r="N507" s="7"/>
      <c r="O507" s="7"/>
      <c r="P507" s="7"/>
      <c r="Q507" s="7"/>
      <c r="R507" s="7"/>
      <c r="S507" s="7"/>
      <c r="T507" s="7"/>
      <c r="U507" s="7"/>
      <c r="V507" s="7"/>
      <c r="W507" s="7"/>
      <c r="X507" s="7"/>
      <c r="Y507" s="7"/>
      <c r="Z507" s="7"/>
      <c r="AA507" s="7"/>
      <c r="AB507" s="7"/>
      <c r="AC507" s="7"/>
    </row>
    <row r="508">
      <c r="A508" s="10"/>
      <c r="B508" s="7"/>
      <c r="C508" s="7"/>
      <c r="D508" s="7"/>
      <c r="E508" s="10"/>
      <c r="F508" s="10"/>
      <c r="G508" s="10"/>
      <c r="H508" s="10"/>
      <c r="I508" s="7"/>
      <c r="J508" s="7"/>
      <c r="K508" s="7"/>
      <c r="L508" s="7"/>
      <c r="M508" s="7"/>
      <c r="N508" s="7"/>
      <c r="O508" s="7"/>
      <c r="P508" s="7"/>
      <c r="Q508" s="7"/>
      <c r="R508" s="7"/>
      <c r="S508" s="7"/>
      <c r="T508" s="7"/>
      <c r="U508" s="7"/>
      <c r="V508" s="7"/>
      <c r="W508" s="7"/>
      <c r="X508" s="7"/>
      <c r="Y508" s="7"/>
      <c r="Z508" s="7"/>
      <c r="AA508" s="7"/>
      <c r="AB508" s="7"/>
      <c r="AC508" s="7"/>
    </row>
    <row r="509">
      <c r="A509" s="10"/>
      <c r="B509" s="7"/>
      <c r="C509" s="7"/>
      <c r="D509" s="7"/>
      <c r="E509" s="10"/>
      <c r="F509" s="10"/>
      <c r="G509" s="10"/>
      <c r="H509" s="10"/>
      <c r="I509" s="7"/>
      <c r="J509" s="7"/>
      <c r="K509" s="7"/>
      <c r="L509" s="7"/>
      <c r="M509" s="7"/>
      <c r="N509" s="7"/>
      <c r="O509" s="7"/>
      <c r="P509" s="7"/>
      <c r="Q509" s="7"/>
      <c r="R509" s="7"/>
      <c r="S509" s="7"/>
      <c r="T509" s="7"/>
      <c r="U509" s="7"/>
      <c r="V509" s="7"/>
      <c r="W509" s="7"/>
      <c r="X509" s="7"/>
      <c r="Y509" s="7"/>
      <c r="Z509" s="7"/>
      <c r="AA509" s="7"/>
      <c r="AB509" s="7"/>
      <c r="AC509" s="7"/>
    </row>
    <row r="510">
      <c r="A510" s="10"/>
      <c r="B510" s="7"/>
      <c r="C510" s="7"/>
      <c r="D510" s="7"/>
      <c r="E510" s="10"/>
      <c r="F510" s="10"/>
      <c r="G510" s="10"/>
      <c r="H510" s="10"/>
      <c r="I510" s="7"/>
      <c r="J510" s="7"/>
      <c r="K510" s="7"/>
      <c r="L510" s="7"/>
      <c r="M510" s="7"/>
      <c r="N510" s="7"/>
      <c r="O510" s="7"/>
      <c r="P510" s="7"/>
      <c r="Q510" s="7"/>
      <c r="R510" s="7"/>
      <c r="S510" s="7"/>
      <c r="T510" s="7"/>
      <c r="U510" s="7"/>
      <c r="V510" s="7"/>
      <c r="W510" s="7"/>
      <c r="X510" s="7"/>
      <c r="Y510" s="7"/>
      <c r="Z510" s="7"/>
      <c r="AA510" s="7"/>
      <c r="AB510" s="7"/>
      <c r="AC510" s="7"/>
    </row>
    <row r="511">
      <c r="A511" s="10"/>
      <c r="B511" s="7"/>
      <c r="C511" s="7"/>
      <c r="D511" s="7"/>
      <c r="E511" s="10"/>
      <c r="F511" s="10"/>
      <c r="G511" s="10"/>
      <c r="H511" s="10"/>
      <c r="I511" s="7"/>
      <c r="J511" s="7"/>
      <c r="K511" s="7"/>
      <c r="L511" s="7"/>
      <c r="M511" s="7"/>
      <c r="N511" s="7"/>
      <c r="O511" s="7"/>
      <c r="P511" s="7"/>
      <c r="Q511" s="7"/>
      <c r="R511" s="7"/>
      <c r="S511" s="7"/>
      <c r="T511" s="7"/>
      <c r="U511" s="7"/>
      <c r="V511" s="7"/>
      <c r="W511" s="7"/>
      <c r="X511" s="7"/>
      <c r="Y511" s="7"/>
      <c r="Z511" s="7"/>
      <c r="AA511" s="7"/>
      <c r="AB511" s="7"/>
      <c r="AC511" s="7"/>
    </row>
    <row r="512">
      <c r="A512" s="10"/>
      <c r="B512" s="7"/>
      <c r="C512" s="7"/>
      <c r="D512" s="7"/>
      <c r="E512" s="10"/>
      <c r="F512" s="10"/>
      <c r="G512" s="10"/>
      <c r="H512" s="10"/>
      <c r="I512" s="7"/>
      <c r="J512" s="7"/>
      <c r="K512" s="7"/>
      <c r="L512" s="7"/>
      <c r="M512" s="7"/>
      <c r="N512" s="7"/>
      <c r="O512" s="7"/>
      <c r="P512" s="7"/>
      <c r="Q512" s="7"/>
      <c r="R512" s="7"/>
      <c r="S512" s="7"/>
      <c r="T512" s="7"/>
      <c r="U512" s="7"/>
      <c r="V512" s="7"/>
      <c r="W512" s="7"/>
      <c r="X512" s="7"/>
      <c r="Y512" s="7"/>
      <c r="Z512" s="7"/>
      <c r="AA512" s="7"/>
      <c r="AB512" s="7"/>
      <c r="AC512" s="7"/>
    </row>
    <row r="513">
      <c r="A513" s="10"/>
      <c r="B513" s="7"/>
      <c r="C513" s="7"/>
      <c r="D513" s="7"/>
      <c r="E513" s="10"/>
      <c r="F513" s="10"/>
      <c r="G513" s="10"/>
      <c r="H513" s="10"/>
      <c r="I513" s="7"/>
      <c r="J513" s="7"/>
      <c r="K513" s="7"/>
      <c r="L513" s="7"/>
      <c r="M513" s="7"/>
      <c r="N513" s="7"/>
      <c r="O513" s="7"/>
      <c r="P513" s="7"/>
      <c r="Q513" s="7"/>
      <c r="R513" s="7"/>
      <c r="S513" s="7"/>
      <c r="T513" s="7"/>
      <c r="U513" s="7"/>
      <c r="V513" s="7"/>
      <c r="W513" s="7"/>
      <c r="X513" s="7"/>
      <c r="Y513" s="7"/>
      <c r="Z513" s="7"/>
      <c r="AA513" s="7"/>
      <c r="AB513" s="7"/>
      <c r="AC513" s="7"/>
    </row>
    <row r="514">
      <c r="A514" s="10"/>
      <c r="B514" s="7"/>
      <c r="C514" s="7"/>
      <c r="D514" s="7"/>
      <c r="E514" s="10"/>
      <c r="F514" s="10"/>
      <c r="G514" s="10"/>
      <c r="H514" s="10"/>
      <c r="I514" s="7"/>
      <c r="J514" s="7"/>
      <c r="K514" s="7"/>
      <c r="L514" s="7"/>
      <c r="M514" s="7"/>
      <c r="N514" s="7"/>
      <c r="O514" s="7"/>
      <c r="P514" s="7"/>
      <c r="Q514" s="7"/>
      <c r="R514" s="7"/>
      <c r="S514" s="7"/>
      <c r="T514" s="7"/>
      <c r="U514" s="7"/>
      <c r="V514" s="7"/>
      <c r="W514" s="7"/>
      <c r="X514" s="7"/>
      <c r="Y514" s="7"/>
      <c r="Z514" s="7"/>
      <c r="AA514" s="7"/>
      <c r="AB514" s="7"/>
      <c r="AC514" s="7"/>
    </row>
    <row r="515">
      <c r="A515" s="10"/>
      <c r="B515" s="7"/>
      <c r="C515" s="7"/>
      <c r="D515" s="7"/>
      <c r="E515" s="10"/>
      <c r="F515" s="10"/>
      <c r="G515" s="10"/>
      <c r="H515" s="10"/>
      <c r="I515" s="7"/>
      <c r="J515" s="7"/>
      <c r="K515" s="7"/>
      <c r="L515" s="7"/>
      <c r="M515" s="7"/>
      <c r="N515" s="7"/>
      <c r="O515" s="7"/>
      <c r="P515" s="7"/>
      <c r="Q515" s="7"/>
      <c r="R515" s="7"/>
      <c r="S515" s="7"/>
      <c r="T515" s="7"/>
      <c r="U515" s="7"/>
      <c r="V515" s="7"/>
      <c r="W515" s="7"/>
      <c r="X515" s="7"/>
      <c r="Y515" s="7"/>
      <c r="Z515" s="7"/>
      <c r="AA515" s="7"/>
      <c r="AB515" s="7"/>
      <c r="AC515" s="7"/>
    </row>
    <row r="516">
      <c r="A516" s="10"/>
      <c r="B516" s="7"/>
      <c r="C516" s="7"/>
      <c r="D516" s="7"/>
      <c r="E516" s="10"/>
      <c r="F516" s="10"/>
      <c r="G516" s="10"/>
      <c r="H516" s="10"/>
      <c r="I516" s="7"/>
      <c r="J516" s="7"/>
      <c r="K516" s="7"/>
      <c r="L516" s="7"/>
      <c r="M516" s="7"/>
      <c r="N516" s="7"/>
      <c r="O516" s="7"/>
      <c r="P516" s="7"/>
      <c r="Q516" s="7"/>
      <c r="R516" s="7"/>
      <c r="S516" s="7"/>
      <c r="T516" s="7"/>
      <c r="U516" s="7"/>
      <c r="V516" s="7"/>
      <c r="W516" s="7"/>
      <c r="X516" s="7"/>
      <c r="Y516" s="7"/>
      <c r="Z516" s="7"/>
      <c r="AA516" s="7"/>
      <c r="AB516" s="7"/>
      <c r="AC516" s="7"/>
    </row>
    <row r="517">
      <c r="A517" s="10"/>
      <c r="B517" s="7"/>
      <c r="C517" s="7"/>
      <c r="D517" s="7"/>
      <c r="E517" s="10"/>
      <c r="F517" s="10"/>
      <c r="G517" s="10"/>
      <c r="H517" s="10"/>
      <c r="I517" s="7"/>
      <c r="J517" s="7"/>
      <c r="K517" s="7"/>
      <c r="L517" s="7"/>
      <c r="M517" s="7"/>
      <c r="N517" s="7"/>
      <c r="O517" s="7"/>
      <c r="P517" s="7"/>
      <c r="Q517" s="7"/>
      <c r="R517" s="7"/>
      <c r="S517" s="7"/>
      <c r="T517" s="7"/>
      <c r="U517" s="7"/>
      <c r="V517" s="7"/>
      <c r="W517" s="7"/>
      <c r="X517" s="7"/>
      <c r="Y517" s="7"/>
      <c r="Z517" s="7"/>
      <c r="AA517" s="7"/>
      <c r="AB517" s="7"/>
      <c r="AC517" s="7"/>
    </row>
    <row r="518">
      <c r="A518" s="10"/>
      <c r="B518" s="7"/>
      <c r="C518" s="7"/>
      <c r="D518" s="7"/>
      <c r="E518" s="10"/>
      <c r="F518" s="10"/>
      <c r="G518" s="10"/>
      <c r="H518" s="10"/>
      <c r="I518" s="7"/>
      <c r="J518" s="7"/>
      <c r="K518" s="7"/>
      <c r="L518" s="7"/>
      <c r="M518" s="7"/>
      <c r="N518" s="7"/>
      <c r="O518" s="7"/>
      <c r="P518" s="7"/>
      <c r="Q518" s="7"/>
      <c r="R518" s="7"/>
      <c r="S518" s="7"/>
      <c r="T518" s="7"/>
      <c r="U518" s="7"/>
      <c r="V518" s="7"/>
      <c r="W518" s="7"/>
      <c r="X518" s="7"/>
      <c r="Y518" s="7"/>
      <c r="Z518" s="7"/>
      <c r="AA518" s="7"/>
      <c r="AB518" s="7"/>
      <c r="AC518" s="7"/>
    </row>
    <row r="519">
      <c r="A519" s="10"/>
      <c r="B519" s="7"/>
      <c r="C519" s="7"/>
      <c r="D519" s="7"/>
      <c r="E519" s="10"/>
      <c r="F519" s="10"/>
      <c r="G519" s="10"/>
      <c r="H519" s="10"/>
      <c r="I519" s="7"/>
      <c r="J519" s="7"/>
      <c r="K519" s="7"/>
      <c r="L519" s="7"/>
      <c r="M519" s="7"/>
      <c r="N519" s="7"/>
      <c r="O519" s="7"/>
      <c r="P519" s="7"/>
      <c r="Q519" s="7"/>
      <c r="R519" s="7"/>
      <c r="S519" s="7"/>
      <c r="T519" s="7"/>
      <c r="U519" s="7"/>
      <c r="V519" s="7"/>
      <c r="W519" s="7"/>
      <c r="X519" s="7"/>
      <c r="Y519" s="7"/>
      <c r="Z519" s="7"/>
      <c r="AA519" s="7"/>
      <c r="AB519" s="7"/>
      <c r="AC519" s="7"/>
    </row>
    <row r="520">
      <c r="A520" s="10"/>
      <c r="B520" s="7"/>
      <c r="C520" s="7"/>
      <c r="D520" s="7"/>
      <c r="E520" s="10"/>
      <c r="F520" s="10"/>
      <c r="G520" s="10"/>
      <c r="H520" s="10"/>
      <c r="I520" s="7"/>
      <c r="J520" s="7"/>
      <c r="K520" s="7"/>
      <c r="L520" s="7"/>
      <c r="M520" s="7"/>
      <c r="N520" s="7"/>
      <c r="O520" s="7"/>
      <c r="P520" s="7"/>
      <c r="Q520" s="7"/>
      <c r="R520" s="7"/>
      <c r="S520" s="7"/>
      <c r="T520" s="7"/>
      <c r="U520" s="7"/>
      <c r="V520" s="7"/>
      <c r="W520" s="7"/>
      <c r="X520" s="7"/>
      <c r="Y520" s="7"/>
      <c r="Z520" s="7"/>
      <c r="AA520" s="7"/>
      <c r="AB520" s="7"/>
      <c r="AC520" s="7"/>
    </row>
    <row r="521">
      <c r="A521" s="10"/>
      <c r="B521" s="7"/>
      <c r="C521" s="7"/>
      <c r="D521" s="7"/>
      <c r="E521" s="10"/>
      <c r="F521" s="10"/>
      <c r="G521" s="10"/>
      <c r="H521" s="10"/>
      <c r="I521" s="7"/>
      <c r="J521" s="7"/>
      <c r="K521" s="7"/>
      <c r="L521" s="7"/>
      <c r="M521" s="7"/>
      <c r="N521" s="7"/>
      <c r="O521" s="7"/>
      <c r="P521" s="7"/>
      <c r="Q521" s="7"/>
      <c r="R521" s="7"/>
      <c r="S521" s="7"/>
      <c r="T521" s="7"/>
      <c r="U521" s="7"/>
      <c r="V521" s="7"/>
      <c r="W521" s="7"/>
      <c r="X521" s="7"/>
      <c r="Y521" s="7"/>
      <c r="Z521" s="7"/>
      <c r="AA521" s="7"/>
      <c r="AB521" s="7"/>
      <c r="AC521" s="7"/>
    </row>
    <row r="522">
      <c r="A522" s="10"/>
      <c r="B522" s="7"/>
      <c r="C522" s="7"/>
      <c r="D522" s="7"/>
      <c r="E522" s="10"/>
      <c r="F522" s="10"/>
      <c r="G522" s="10"/>
      <c r="H522" s="10"/>
      <c r="I522" s="7"/>
      <c r="J522" s="7"/>
      <c r="K522" s="7"/>
      <c r="L522" s="7"/>
      <c r="M522" s="7"/>
      <c r="N522" s="7"/>
      <c r="O522" s="7"/>
      <c r="P522" s="7"/>
      <c r="Q522" s="7"/>
      <c r="R522" s="7"/>
      <c r="S522" s="7"/>
      <c r="T522" s="7"/>
      <c r="U522" s="7"/>
      <c r="V522" s="7"/>
      <c r="W522" s="7"/>
      <c r="X522" s="7"/>
      <c r="Y522" s="7"/>
      <c r="Z522" s="7"/>
      <c r="AA522" s="7"/>
      <c r="AB522" s="7"/>
      <c r="AC522" s="7"/>
    </row>
    <row r="523">
      <c r="A523" s="10"/>
      <c r="B523" s="7"/>
      <c r="C523" s="7"/>
      <c r="D523" s="7"/>
      <c r="E523" s="10"/>
      <c r="F523" s="10"/>
      <c r="G523" s="10"/>
      <c r="H523" s="10"/>
      <c r="I523" s="7"/>
      <c r="J523" s="7"/>
      <c r="K523" s="7"/>
      <c r="L523" s="7"/>
      <c r="M523" s="7"/>
      <c r="N523" s="7"/>
      <c r="O523" s="7"/>
      <c r="P523" s="7"/>
      <c r="Q523" s="7"/>
      <c r="R523" s="7"/>
      <c r="S523" s="7"/>
      <c r="T523" s="7"/>
      <c r="U523" s="7"/>
      <c r="V523" s="7"/>
      <c r="W523" s="7"/>
      <c r="X523" s="7"/>
      <c r="Y523" s="7"/>
      <c r="Z523" s="7"/>
      <c r="AA523" s="7"/>
      <c r="AB523" s="7"/>
      <c r="AC523" s="7"/>
    </row>
    <row r="524">
      <c r="A524" s="10"/>
      <c r="B524" s="7"/>
      <c r="C524" s="7"/>
      <c r="D524" s="7"/>
      <c r="E524" s="10"/>
      <c r="F524" s="10"/>
      <c r="G524" s="10"/>
      <c r="H524" s="10"/>
      <c r="I524" s="7"/>
      <c r="J524" s="7"/>
      <c r="K524" s="7"/>
      <c r="L524" s="7"/>
      <c r="M524" s="7"/>
      <c r="N524" s="7"/>
      <c r="O524" s="7"/>
      <c r="P524" s="7"/>
      <c r="Q524" s="7"/>
      <c r="R524" s="7"/>
      <c r="S524" s="7"/>
      <c r="T524" s="7"/>
      <c r="U524" s="7"/>
      <c r="V524" s="7"/>
      <c r="W524" s="7"/>
      <c r="X524" s="7"/>
      <c r="Y524" s="7"/>
      <c r="Z524" s="7"/>
      <c r="AA524" s="7"/>
      <c r="AB524" s="7"/>
      <c r="AC524" s="7"/>
    </row>
    <row r="525">
      <c r="A525" s="10"/>
      <c r="B525" s="7"/>
      <c r="C525" s="7"/>
      <c r="D525" s="7"/>
      <c r="E525" s="10"/>
      <c r="F525" s="10"/>
      <c r="G525" s="10"/>
      <c r="H525" s="10"/>
      <c r="I525" s="7"/>
      <c r="J525" s="7"/>
      <c r="K525" s="7"/>
      <c r="L525" s="7"/>
      <c r="M525" s="7"/>
      <c r="N525" s="7"/>
      <c r="O525" s="7"/>
      <c r="P525" s="7"/>
      <c r="Q525" s="7"/>
      <c r="R525" s="7"/>
      <c r="S525" s="7"/>
      <c r="T525" s="7"/>
      <c r="U525" s="7"/>
      <c r="V525" s="7"/>
      <c r="W525" s="7"/>
      <c r="X525" s="7"/>
      <c r="Y525" s="7"/>
      <c r="Z525" s="7"/>
      <c r="AA525" s="7"/>
      <c r="AB525" s="7"/>
      <c r="AC525" s="7"/>
    </row>
    <row r="526">
      <c r="A526" s="10"/>
      <c r="B526" s="7"/>
      <c r="C526" s="7"/>
      <c r="D526" s="7"/>
      <c r="E526" s="10"/>
      <c r="F526" s="10"/>
      <c r="G526" s="10"/>
      <c r="H526" s="10"/>
      <c r="I526" s="7"/>
      <c r="J526" s="7"/>
      <c r="K526" s="7"/>
      <c r="L526" s="7"/>
      <c r="M526" s="7"/>
      <c r="N526" s="7"/>
      <c r="O526" s="7"/>
      <c r="P526" s="7"/>
      <c r="Q526" s="7"/>
      <c r="R526" s="7"/>
      <c r="S526" s="7"/>
      <c r="T526" s="7"/>
      <c r="U526" s="7"/>
      <c r="V526" s="7"/>
      <c r="W526" s="7"/>
      <c r="X526" s="7"/>
      <c r="Y526" s="7"/>
      <c r="Z526" s="7"/>
      <c r="AA526" s="7"/>
      <c r="AB526" s="7"/>
      <c r="AC526" s="7"/>
    </row>
    <row r="527">
      <c r="A527" s="10"/>
      <c r="B527" s="7"/>
      <c r="C527" s="7"/>
      <c r="D527" s="7"/>
      <c r="E527" s="10"/>
      <c r="F527" s="10"/>
      <c r="G527" s="10"/>
      <c r="H527" s="10"/>
      <c r="I527" s="7"/>
      <c r="J527" s="7"/>
      <c r="K527" s="7"/>
      <c r="L527" s="7"/>
      <c r="M527" s="7"/>
      <c r="N527" s="7"/>
      <c r="O527" s="7"/>
      <c r="P527" s="7"/>
      <c r="Q527" s="7"/>
      <c r="R527" s="7"/>
      <c r="S527" s="7"/>
      <c r="T527" s="7"/>
      <c r="U527" s="7"/>
      <c r="V527" s="7"/>
      <c r="W527" s="7"/>
      <c r="X527" s="7"/>
      <c r="Y527" s="7"/>
      <c r="Z527" s="7"/>
      <c r="AA527" s="7"/>
      <c r="AB527" s="7"/>
      <c r="AC527" s="7"/>
    </row>
    <row r="528">
      <c r="A528" s="10"/>
      <c r="B528" s="7"/>
      <c r="C528" s="7"/>
      <c r="D528" s="7"/>
      <c r="E528" s="10"/>
      <c r="F528" s="10"/>
      <c r="G528" s="10"/>
      <c r="H528" s="10"/>
      <c r="I528" s="7"/>
      <c r="J528" s="7"/>
      <c r="K528" s="7"/>
      <c r="L528" s="7"/>
      <c r="M528" s="7"/>
      <c r="N528" s="7"/>
      <c r="O528" s="7"/>
      <c r="P528" s="7"/>
      <c r="Q528" s="7"/>
      <c r="R528" s="7"/>
      <c r="S528" s="7"/>
      <c r="T528" s="7"/>
      <c r="U528" s="7"/>
      <c r="V528" s="7"/>
      <c r="W528" s="7"/>
      <c r="X528" s="7"/>
      <c r="Y528" s="7"/>
      <c r="Z528" s="7"/>
      <c r="AA528" s="7"/>
      <c r="AB528" s="7"/>
      <c r="AC528" s="7"/>
    </row>
    <row r="529">
      <c r="A529" s="10"/>
      <c r="B529" s="7"/>
      <c r="C529" s="7"/>
      <c r="D529" s="7"/>
      <c r="E529" s="10"/>
      <c r="F529" s="10"/>
      <c r="G529" s="10"/>
      <c r="H529" s="10"/>
      <c r="I529" s="7"/>
      <c r="J529" s="7"/>
      <c r="K529" s="7"/>
      <c r="L529" s="7"/>
      <c r="M529" s="7"/>
      <c r="N529" s="7"/>
      <c r="O529" s="7"/>
      <c r="P529" s="7"/>
      <c r="Q529" s="7"/>
      <c r="R529" s="7"/>
      <c r="S529" s="7"/>
      <c r="T529" s="7"/>
      <c r="U529" s="7"/>
      <c r="V529" s="7"/>
      <c r="W529" s="7"/>
      <c r="X529" s="7"/>
      <c r="Y529" s="7"/>
      <c r="Z529" s="7"/>
      <c r="AA529" s="7"/>
      <c r="AB529" s="7"/>
      <c r="AC529" s="7"/>
    </row>
    <row r="530">
      <c r="A530" s="10"/>
      <c r="B530" s="7"/>
      <c r="C530" s="7"/>
      <c r="D530" s="7"/>
      <c r="E530" s="10"/>
      <c r="F530" s="10"/>
      <c r="G530" s="10"/>
      <c r="H530" s="10"/>
      <c r="I530" s="7"/>
      <c r="J530" s="7"/>
      <c r="K530" s="7"/>
      <c r="L530" s="7"/>
      <c r="M530" s="7"/>
      <c r="N530" s="7"/>
      <c r="O530" s="7"/>
      <c r="P530" s="7"/>
      <c r="Q530" s="7"/>
      <c r="R530" s="7"/>
      <c r="S530" s="7"/>
      <c r="T530" s="7"/>
      <c r="U530" s="7"/>
      <c r="V530" s="7"/>
      <c r="W530" s="7"/>
      <c r="X530" s="7"/>
      <c r="Y530" s="7"/>
      <c r="Z530" s="7"/>
      <c r="AA530" s="7"/>
      <c r="AB530" s="7"/>
      <c r="AC530" s="7"/>
    </row>
    <row r="531">
      <c r="A531" s="10"/>
      <c r="B531" s="7"/>
      <c r="C531" s="7"/>
      <c r="D531" s="7"/>
      <c r="E531" s="10"/>
      <c r="F531" s="10"/>
      <c r="G531" s="10"/>
      <c r="H531" s="10"/>
      <c r="I531" s="7"/>
      <c r="J531" s="7"/>
      <c r="K531" s="7"/>
      <c r="L531" s="7"/>
      <c r="M531" s="7"/>
      <c r="N531" s="7"/>
      <c r="O531" s="7"/>
      <c r="P531" s="7"/>
      <c r="Q531" s="7"/>
      <c r="R531" s="7"/>
      <c r="S531" s="7"/>
      <c r="T531" s="7"/>
      <c r="U531" s="7"/>
      <c r="V531" s="7"/>
      <c r="W531" s="7"/>
      <c r="X531" s="7"/>
      <c r="Y531" s="7"/>
      <c r="Z531" s="7"/>
      <c r="AA531" s="7"/>
      <c r="AB531" s="7"/>
      <c r="AC531" s="7"/>
    </row>
    <row r="532">
      <c r="A532" s="10"/>
      <c r="B532" s="7"/>
      <c r="C532" s="7"/>
      <c r="D532" s="7"/>
      <c r="E532" s="10"/>
      <c r="F532" s="10"/>
      <c r="G532" s="10"/>
      <c r="H532" s="10"/>
      <c r="I532" s="7"/>
      <c r="J532" s="7"/>
      <c r="K532" s="7"/>
      <c r="L532" s="7"/>
      <c r="M532" s="7"/>
      <c r="N532" s="7"/>
      <c r="O532" s="7"/>
      <c r="P532" s="7"/>
      <c r="Q532" s="7"/>
      <c r="R532" s="7"/>
      <c r="S532" s="7"/>
      <c r="T532" s="7"/>
      <c r="U532" s="7"/>
      <c r="V532" s="7"/>
      <c r="W532" s="7"/>
      <c r="X532" s="7"/>
      <c r="Y532" s="7"/>
      <c r="Z532" s="7"/>
      <c r="AA532" s="7"/>
      <c r="AB532" s="7"/>
      <c r="AC532" s="7"/>
    </row>
    <row r="533">
      <c r="A533" s="10"/>
      <c r="B533" s="7"/>
      <c r="C533" s="7"/>
      <c r="D533" s="7"/>
      <c r="E533" s="10"/>
      <c r="F533" s="10"/>
      <c r="G533" s="10"/>
      <c r="H533" s="10"/>
      <c r="I533" s="7"/>
      <c r="J533" s="7"/>
      <c r="K533" s="7"/>
      <c r="L533" s="7"/>
      <c r="M533" s="7"/>
      <c r="N533" s="7"/>
      <c r="O533" s="7"/>
      <c r="P533" s="7"/>
      <c r="Q533" s="7"/>
      <c r="R533" s="7"/>
      <c r="S533" s="7"/>
      <c r="T533" s="7"/>
      <c r="U533" s="7"/>
      <c r="V533" s="7"/>
      <c r="W533" s="7"/>
      <c r="X533" s="7"/>
      <c r="Y533" s="7"/>
      <c r="Z533" s="7"/>
      <c r="AA533" s="7"/>
      <c r="AB533" s="7"/>
      <c r="AC533" s="7"/>
    </row>
    <row r="534">
      <c r="A534" s="10"/>
      <c r="B534" s="7"/>
      <c r="C534" s="7"/>
      <c r="D534" s="7"/>
      <c r="E534" s="10"/>
      <c r="F534" s="10"/>
      <c r="G534" s="10"/>
      <c r="H534" s="10"/>
      <c r="I534" s="7"/>
      <c r="J534" s="7"/>
      <c r="K534" s="7"/>
      <c r="L534" s="7"/>
      <c r="M534" s="7"/>
      <c r="N534" s="7"/>
      <c r="O534" s="7"/>
      <c r="P534" s="7"/>
      <c r="Q534" s="7"/>
      <c r="R534" s="7"/>
      <c r="S534" s="7"/>
      <c r="T534" s="7"/>
      <c r="U534" s="7"/>
      <c r="V534" s="7"/>
      <c r="W534" s="7"/>
      <c r="X534" s="7"/>
      <c r="Y534" s="7"/>
      <c r="Z534" s="7"/>
      <c r="AA534" s="7"/>
      <c r="AB534" s="7"/>
      <c r="AC534" s="7"/>
    </row>
    <row r="535">
      <c r="A535" s="10"/>
      <c r="B535" s="7"/>
      <c r="C535" s="7"/>
      <c r="D535" s="7"/>
      <c r="E535" s="10"/>
      <c r="F535" s="10"/>
      <c r="G535" s="10"/>
      <c r="H535" s="10"/>
      <c r="I535" s="7"/>
      <c r="J535" s="7"/>
      <c r="K535" s="7"/>
      <c r="L535" s="7"/>
      <c r="M535" s="7"/>
      <c r="N535" s="7"/>
      <c r="O535" s="7"/>
      <c r="P535" s="7"/>
      <c r="Q535" s="7"/>
      <c r="R535" s="7"/>
      <c r="S535" s="7"/>
      <c r="T535" s="7"/>
      <c r="U535" s="7"/>
      <c r="V535" s="7"/>
      <c r="W535" s="7"/>
      <c r="X535" s="7"/>
      <c r="Y535" s="7"/>
      <c r="Z535" s="7"/>
      <c r="AA535" s="7"/>
      <c r="AB535" s="7"/>
      <c r="AC535" s="7"/>
    </row>
    <row r="536">
      <c r="A536" s="10"/>
      <c r="B536" s="7"/>
      <c r="C536" s="7"/>
      <c r="D536" s="7"/>
      <c r="E536" s="10"/>
      <c r="F536" s="10"/>
      <c r="G536" s="10"/>
      <c r="H536" s="10"/>
      <c r="I536" s="7"/>
      <c r="J536" s="7"/>
      <c r="K536" s="7"/>
      <c r="L536" s="7"/>
      <c r="M536" s="7"/>
      <c r="N536" s="7"/>
      <c r="O536" s="7"/>
      <c r="P536" s="7"/>
      <c r="Q536" s="7"/>
      <c r="R536" s="7"/>
      <c r="S536" s="7"/>
      <c r="T536" s="7"/>
      <c r="U536" s="7"/>
      <c r="V536" s="7"/>
      <c r="W536" s="7"/>
      <c r="X536" s="7"/>
      <c r="Y536" s="7"/>
      <c r="Z536" s="7"/>
      <c r="AA536" s="7"/>
      <c r="AB536" s="7"/>
      <c r="AC536" s="7"/>
    </row>
    <row r="537">
      <c r="A537" s="10"/>
      <c r="B537" s="7"/>
      <c r="C537" s="7"/>
      <c r="D537" s="7"/>
      <c r="E537" s="10"/>
      <c r="F537" s="10"/>
      <c r="G537" s="10"/>
      <c r="H537" s="10"/>
      <c r="I537" s="7"/>
      <c r="J537" s="7"/>
      <c r="K537" s="7"/>
      <c r="L537" s="7"/>
      <c r="M537" s="7"/>
      <c r="N537" s="7"/>
      <c r="O537" s="7"/>
      <c r="P537" s="7"/>
      <c r="Q537" s="7"/>
      <c r="R537" s="7"/>
      <c r="S537" s="7"/>
      <c r="T537" s="7"/>
      <c r="U537" s="7"/>
      <c r="V537" s="7"/>
      <c r="W537" s="7"/>
      <c r="X537" s="7"/>
      <c r="Y537" s="7"/>
      <c r="Z537" s="7"/>
      <c r="AA537" s="7"/>
      <c r="AB537" s="7"/>
      <c r="AC537" s="7"/>
    </row>
    <row r="538">
      <c r="A538" s="10"/>
      <c r="B538" s="7"/>
      <c r="C538" s="7"/>
      <c r="D538" s="7"/>
      <c r="E538" s="10"/>
      <c r="F538" s="10"/>
      <c r="G538" s="10"/>
      <c r="H538" s="10"/>
      <c r="I538" s="7"/>
      <c r="J538" s="7"/>
      <c r="K538" s="7"/>
      <c r="L538" s="7"/>
      <c r="M538" s="7"/>
      <c r="N538" s="7"/>
      <c r="O538" s="7"/>
      <c r="P538" s="7"/>
      <c r="Q538" s="7"/>
      <c r="R538" s="7"/>
      <c r="S538" s="7"/>
      <c r="T538" s="7"/>
      <c r="U538" s="7"/>
      <c r="V538" s="7"/>
      <c r="W538" s="7"/>
      <c r="X538" s="7"/>
      <c r="Y538" s="7"/>
      <c r="Z538" s="7"/>
      <c r="AA538" s="7"/>
      <c r="AB538" s="7"/>
      <c r="AC538" s="7"/>
    </row>
    <row r="539">
      <c r="A539" s="10"/>
      <c r="B539" s="7"/>
      <c r="C539" s="7"/>
      <c r="D539" s="7"/>
      <c r="E539" s="10"/>
      <c r="F539" s="10"/>
      <c r="G539" s="10"/>
      <c r="H539" s="10"/>
      <c r="I539" s="7"/>
      <c r="J539" s="7"/>
      <c r="K539" s="7"/>
      <c r="L539" s="7"/>
      <c r="M539" s="7"/>
      <c r="N539" s="7"/>
      <c r="O539" s="7"/>
      <c r="P539" s="7"/>
      <c r="Q539" s="7"/>
      <c r="R539" s="7"/>
      <c r="S539" s="7"/>
      <c r="T539" s="7"/>
      <c r="U539" s="7"/>
      <c r="V539" s="7"/>
      <c r="W539" s="7"/>
      <c r="X539" s="7"/>
      <c r="Y539" s="7"/>
      <c r="Z539" s="7"/>
      <c r="AA539" s="7"/>
      <c r="AB539" s="7"/>
      <c r="AC539" s="7"/>
    </row>
    <row r="540">
      <c r="A540" s="10"/>
      <c r="B540" s="7"/>
      <c r="C540" s="7"/>
      <c r="D540" s="7"/>
      <c r="E540" s="10"/>
      <c r="F540" s="10"/>
      <c r="G540" s="10"/>
      <c r="H540" s="10"/>
      <c r="I540" s="7"/>
      <c r="J540" s="7"/>
      <c r="K540" s="7"/>
      <c r="L540" s="7"/>
      <c r="M540" s="7"/>
      <c r="N540" s="7"/>
      <c r="O540" s="7"/>
      <c r="P540" s="7"/>
      <c r="Q540" s="7"/>
      <c r="R540" s="7"/>
      <c r="S540" s="7"/>
      <c r="T540" s="7"/>
      <c r="U540" s="7"/>
      <c r="V540" s="7"/>
      <c r="W540" s="7"/>
      <c r="X540" s="7"/>
      <c r="Y540" s="7"/>
      <c r="Z540" s="7"/>
      <c r="AA540" s="7"/>
      <c r="AB540" s="7"/>
      <c r="AC540" s="7"/>
    </row>
    <row r="541">
      <c r="A541" s="10"/>
      <c r="B541" s="7"/>
      <c r="C541" s="7"/>
      <c r="D541" s="7"/>
      <c r="E541" s="10"/>
      <c r="F541" s="10"/>
      <c r="G541" s="10"/>
      <c r="H541" s="10"/>
      <c r="I541" s="7"/>
      <c r="J541" s="7"/>
      <c r="K541" s="7"/>
      <c r="L541" s="7"/>
      <c r="M541" s="7"/>
      <c r="N541" s="7"/>
      <c r="O541" s="7"/>
      <c r="P541" s="7"/>
      <c r="Q541" s="7"/>
      <c r="R541" s="7"/>
      <c r="S541" s="7"/>
      <c r="T541" s="7"/>
      <c r="U541" s="7"/>
      <c r="V541" s="7"/>
      <c r="W541" s="7"/>
      <c r="X541" s="7"/>
      <c r="Y541" s="7"/>
      <c r="Z541" s="7"/>
      <c r="AA541" s="7"/>
      <c r="AB541" s="7"/>
      <c r="AC541" s="7"/>
    </row>
    <row r="542">
      <c r="A542" s="10"/>
      <c r="B542" s="7"/>
      <c r="C542" s="7"/>
      <c r="D542" s="7"/>
      <c r="E542" s="10"/>
      <c r="F542" s="10"/>
      <c r="G542" s="10"/>
      <c r="H542" s="10"/>
      <c r="I542" s="7"/>
      <c r="J542" s="7"/>
      <c r="K542" s="7"/>
      <c r="L542" s="7"/>
      <c r="M542" s="7"/>
      <c r="N542" s="7"/>
      <c r="O542" s="7"/>
      <c r="P542" s="7"/>
      <c r="Q542" s="7"/>
      <c r="R542" s="7"/>
      <c r="S542" s="7"/>
      <c r="T542" s="7"/>
      <c r="U542" s="7"/>
      <c r="V542" s="7"/>
      <c r="W542" s="7"/>
      <c r="X542" s="7"/>
      <c r="Y542" s="7"/>
      <c r="Z542" s="7"/>
      <c r="AA542" s="7"/>
      <c r="AB542" s="7"/>
      <c r="AC542" s="7"/>
    </row>
    <row r="543">
      <c r="A543" s="10"/>
      <c r="B543" s="7"/>
      <c r="C543" s="7"/>
      <c r="D543" s="7"/>
      <c r="E543" s="10"/>
      <c r="F543" s="10"/>
      <c r="G543" s="10"/>
      <c r="H543" s="10"/>
      <c r="I543" s="7"/>
      <c r="J543" s="7"/>
      <c r="K543" s="7"/>
      <c r="L543" s="7"/>
      <c r="M543" s="7"/>
      <c r="N543" s="7"/>
      <c r="O543" s="7"/>
      <c r="P543" s="7"/>
      <c r="Q543" s="7"/>
      <c r="R543" s="7"/>
      <c r="S543" s="7"/>
      <c r="T543" s="7"/>
      <c r="U543" s="7"/>
      <c r="V543" s="7"/>
      <c r="W543" s="7"/>
      <c r="X543" s="7"/>
      <c r="Y543" s="7"/>
      <c r="Z543" s="7"/>
      <c r="AA543" s="7"/>
      <c r="AB543" s="7"/>
      <c r="AC543" s="7"/>
    </row>
    <row r="544">
      <c r="A544" s="10"/>
      <c r="B544" s="7"/>
      <c r="C544" s="7"/>
      <c r="D544" s="7"/>
      <c r="E544" s="10"/>
      <c r="F544" s="10"/>
      <c r="G544" s="10"/>
      <c r="H544" s="10"/>
      <c r="I544" s="7"/>
      <c r="J544" s="7"/>
      <c r="K544" s="7"/>
      <c r="L544" s="7"/>
      <c r="M544" s="7"/>
      <c r="N544" s="7"/>
      <c r="O544" s="7"/>
      <c r="P544" s="7"/>
      <c r="Q544" s="7"/>
      <c r="R544" s="7"/>
      <c r="S544" s="7"/>
      <c r="T544" s="7"/>
      <c r="U544" s="7"/>
      <c r="V544" s="7"/>
      <c r="W544" s="7"/>
      <c r="X544" s="7"/>
      <c r="Y544" s="7"/>
      <c r="Z544" s="7"/>
      <c r="AA544" s="7"/>
      <c r="AB544" s="7"/>
      <c r="AC544" s="7"/>
    </row>
    <row r="545">
      <c r="A545" s="10"/>
      <c r="B545" s="7"/>
      <c r="C545" s="7"/>
      <c r="D545" s="7"/>
      <c r="E545" s="10"/>
      <c r="F545" s="10"/>
      <c r="G545" s="10"/>
      <c r="H545" s="10"/>
      <c r="I545" s="7"/>
      <c r="J545" s="7"/>
      <c r="K545" s="7"/>
      <c r="L545" s="7"/>
      <c r="M545" s="7"/>
      <c r="N545" s="7"/>
      <c r="O545" s="7"/>
      <c r="P545" s="7"/>
      <c r="Q545" s="7"/>
      <c r="R545" s="7"/>
      <c r="S545" s="7"/>
      <c r="T545" s="7"/>
      <c r="U545" s="7"/>
      <c r="V545" s="7"/>
      <c r="W545" s="7"/>
      <c r="X545" s="7"/>
      <c r="Y545" s="7"/>
      <c r="Z545" s="7"/>
      <c r="AA545" s="7"/>
      <c r="AB545" s="7"/>
      <c r="AC545" s="7"/>
    </row>
    <row r="546">
      <c r="A546" s="10"/>
      <c r="B546" s="7"/>
      <c r="C546" s="7"/>
      <c r="D546" s="7"/>
      <c r="E546" s="10"/>
      <c r="F546" s="10"/>
      <c r="G546" s="10"/>
      <c r="H546" s="10"/>
      <c r="I546" s="7"/>
      <c r="J546" s="7"/>
      <c r="K546" s="7"/>
      <c r="L546" s="7"/>
      <c r="M546" s="7"/>
      <c r="N546" s="7"/>
      <c r="O546" s="7"/>
      <c r="P546" s="7"/>
      <c r="Q546" s="7"/>
      <c r="R546" s="7"/>
      <c r="S546" s="7"/>
      <c r="T546" s="7"/>
      <c r="U546" s="7"/>
      <c r="V546" s="7"/>
      <c r="W546" s="7"/>
      <c r="X546" s="7"/>
      <c r="Y546" s="7"/>
      <c r="Z546" s="7"/>
      <c r="AA546" s="7"/>
      <c r="AB546" s="7"/>
      <c r="AC546" s="7"/>
    </row>
    <row r="547">
      <c r="A547" s="10"/>
      <c r="B547" s="7"/>
      <c r="C547" s="7"/>
      <c r="D547" s="7"/>
      <c r="E547" s="10"/>
      <c r="F547" s="10"/>
      <c r="G547" s="10"/>
      <c r="H547" s="10"/>
      <c r="I547" s="7"/>
      <c r="J547" s="7"/>
      <c r="K547" s="7"/>
      <c r="L547" s="7"/>
      <c r="M547" s="7"/>
      <c r="N547" s="7"/>
      <c r="O547" s="7"/>
      <c r="P547" s="7"/>
      <c r="Q547" s="7"/>
      <c r="R547" s="7"/>
      <c r="S547" s="7"/>
      <c r="T547" s="7"/>
      <c r="U547" s="7"/>
      <c r="V547" s="7"/>
      <c r="W547" s="7"/>
      <c r="X547" s="7"/>
      <c r="Y547" s="7"/>
      <c r="Z547" s="7"/>
      <c r="AA547" s="7"/>
      <c r="AB547" s="7"/>
      <c r="AC547" s="7"/>
    </row>
    <row r="548">
      <c r="A548" s="10"/>
      <c r="B548" s="7"/>
      <c r="C548" s="7"/>
      <c r="D548" s="7"/>
      <c r="E548" s="10"/>
      <c r="F548" s="10"/>
      <c r="G548" s="10"/>
      <c r="H548" s="10"/>
      <c r="I548" s="7"/>
      <c r="J548" s="7"/>
      <c r="K548" s="7"/>
      <c r="L548" s="7"/>
      <c r="M548" s="7"/>
      <c r="N548" s="7"/>
      <c r="O548" s="7"/>
      <c r="P548" s="7"/>
      <c r="Q548" s="7"/>
      <c r="R548" s="7"/>
      <c r="S548" s="7"/>
      <c r="T548" s="7"/>
      <c r="U548" s="7"/>
      <c r="V548" s="7"/>
      <c r="W548" s="7"/>
      <c r="X548" s="7"/>
      <c r="Y548" s="7"/>
      <c r="Z548" s="7"/>
      <c r="AA548" s="7"/>
      <c r="AB548" s="7"/>
      <c r="AC548" s="7"/>
    </row>
    <row r="549">
      <c r="A549" s="10"/>
      <c r="B549" s="7"/>
      <c r="C549" s="7"/>
      <c r="D549" s="7"/>
      <c r="E549" s="10"/>
      <c r="F549" s="10"/>
      <c r="G549" s="10"/>
      <c r="H549" s="10"/>
      <c r="I549" s="7"/>
      <c r="J549" s="7"/>
      <c r="K549" s="7"/>
      <c r="L549" s="7"/>
      <c r="M549" s="7"/>
      <c r="N549" s="7"/>
      <c r="O549" s="7"/>
      <c r="P549" s="7"/>
      <c r="Q549" s="7"/>
      <c r="R549" s="7"/>
      <c r="S549" s="7"/>
      <c r="T549" s="7"/>
      <c r="U549" s="7"/>
      <c r="V549" s="7"/>
      <c r="W549" s="7"/>
      <c r="X549" s="7"/>
      <c r="Y549" s="7"/>
      <c r="Z549" s="7"/>
      <c r="AA549" s="7"/>
      <c r="AB549" s="7"/>
      <c r="AC549" s="7"/>
    </row>
    <row r="550">
      <c r="A550" s="10"/>
      <c r="B550" s="7"/>
      <c r="C550" s="7"/>
      <c r="D550" s="7"/>
      <c r="E550" s="10"/>
      <c r="F550" s="10"/>
      <c r="G550" s="10"/>
      <c r="H550" s="10"/>
      <c r="I550" s="7"/>
      <c r="J550" s="7"/>
      <c r="K550" s="7"/>
      <c r="L550" s="7"/>
      <c r="M550" s="7"/>
      <c r="N550" s="7"/>
      <c r="O550" s="7"/>
      <c r="P550" s="7"/>
      <c r="Q550" s="7"/>
      <c r="R550" s="7"/>
      <c r="S550" s="7"/>
      <c r="T550" s="7"/>
      <c r="U550" s="7"/>
      <c r="V550" s="7"/>
      <c r="W550" s="7"/>
      <c r="X550" s="7"/>
      <c r="Y550" s="7"/>
      <c r="Z550" s="7"/>
      <c r="AA550" s="7"/>
      <c r="AB550" s="7"/>
      <c r="AC550" s="7"/>
    </row>
    <row r="551">
      <c r="A551" s="10"/>
      <c r="B551" s="7"/>
      <c r="C551" s="7"/>
      <c r="D551" s="7"/>
      <c r="E551" s="10"/>
      <c r="F551" s="10"/>
      <c r="G551" s="10"/>
      <c r="H551" s="10"/>
      <c r="I551" s="7"/>
      <c r="J551" s="7"/>
      <c r="K551" s="7"/>
      <c r="L551" s="7"/>
      <c r="M551" s="7"/>
      <c r="N551" s="7"/>
      <c r="O551" s="7"/>
      <c r="P551" s="7"/>
      <c r="Q551" s="7"/>
      <c r="R551" s="7"/>
      <c r="S551" s="7"/>
      <c r="T551" s="7"/>
      <c r="U551" s="7"/>
      <c r="V551" s="7"/>
      <c r="W551" s="7"/>
      <c r="X551" s="7"/>
      <c r="Y551" s="7"/>
      <c r="Z551" s="7"/>
      <c r="AA551" s="7"/>
      <c r="AB551" s="7"/>
      <c r="AC551" s="7"/>
    </row>
    <row r="552">
      <c r="A552" s="10"/>
      <c r="B552" s="7"/>
      <c r="C552" s="7"/>
      <c r="D552" s="7"/>
      <c r="E552" s="10"/>
      <c r="F552" s="10"/>
      <c r="G552" s="10"/>
      <c r="H552" s="10"/>
      <c r="I552" s="7"/>
      <c r="J552" s="7"/>
      <c r="K552" s="7"/>
      <c r="L552" s="7"/>
      <c r="M552" s="7"/>
      <c r="N552" s="7"/>
      <c r="O552" s="7"/>
      <c r="P552" s="7"/>
      <c r="Q552" s="7"/>
      <c r="R552" s="7"/>
      <c r="S552" s="7"/>
      <c r="T552" s="7"/>
      <c r="U552" s="7"/>
      <c r="V552" s="7"/>
      <c r="W552" s="7"/>
      <c r="X552" s="7"/>
      <c r="Y552" s="7"/>
      <c r="Z552" s="7"/>
      <c r="AA552" s="7"/>
      <c r="AB552" s="7"/>
      <c r="AC552" s="7"/>
    </row>
    <row r="553">
      <c r="A553" s="10"/>
      <c r="B553" s="7"/>
      <c r="C553" s="7"/>
      <c r="D553" s="7"/>
      <c r="E553" s="10"/>
      <c r="F553" s="10"/>
      <c r="G553" s="10"/>
      <c r="H553" s="10"/>
      <c r="I553" s="7"/>
      <c r="J553" s="7"/>
      <c r="K553" s="7"/>
      <c r="L553" s="7"/>
      <c r="M553" s="7"/>
      <c r="N553" s="7"/>
      <c r="O553" s="7"/>
      <c r="P553" s="7"/>
      <c r="Q553" s="7"/>
      <c r="R553" s="7"/>
      <c r="S553" s="7"/>
      <c r="T553" s="7"/>
      <c r="U553" s="7"/>
      <c r="V553" s="7"/>
      <c r="W553" s="7"/>
      <c r="X553" s="7"/>
      <c r="Y553" s="7"/>
      <c r="Z553" s="7"/>
      <c r="AA553" s="7"/>
      <c r="AB553" s="7"/>
      <c r="AC553" s="7"/>
    </row>
    <row r="554">
      <c r="A554" s="10"/>
      <c r="B554" s="7"/>
      <c r="C554" s="7"/>
      <c r="D554" s="7"/>
      <c r="E554" s="10"/>
      <c r="F554" s="10"/>
      <c r="G554" s="10"/>
      <c r="H554" s="10"/>
      <c r="I554" s="7"/>
      <c r="J554" s="7"/>
      <c r="K554" s="7"/>
      <c r="L554" s="7"/>
      <c r="M554" s="7"/>
      <c r="N554" s="7"/>
      <c r="O554" s="7"/>
      <c r="P554" s="7"/>
      <c r="Q554" s="7"/>
      <c r="R554" s="7"/>
      <c r="S554" s="7"/>
      <c r="T554" s="7"/>
      <c r="U554" s="7"/>
      <c r="V554" s="7"/>
      <c r="W554" s="7"/>
      <c r="X554" s="7"/>
      <c r="Y554" s="7"/>
      <c r="Z554" s="7"/>
      <c r="AA554" s="7"/>
      <c r="AB554" s="7"/>
      <c r="AC554" s="7"/>
    </row>
    <row r="555">
      <c r="A555" s="10"/>
      <c r="B555" s="7"/>
      <c r="C555" s="7"/>
      <c r="D555" s="7"/>
      <c r="E555" s="10"/>
      <c r="F555" s="10"/>
      <c r="G555" s="10"/>
      <c r="H555" s="10"/>
      <c r="I555" s="7"/>
      <c r="J555" s="7"/>
      <c r="K555" s="7"/>
      <c r="L555" s="7"/>
      <c r="M555" s="7"/>
      <c r="N555" s="7"/>
      <c r="O555" s="7"/>
      <c r="P555" s="7"/>
      <c r="Q555" s="7"/>
      <c r="R555" s="7"/>
      <c r="S555" s="7"/>
      <c r="T555" s="7"/>
      <c r="U555" s="7"/>
      <c r="V555" s="7"/>
      <c r="W555" s="7"/>
      <c r="X555" s="7"/>
      <c r="Y555" s="7"/>
      <c r="Z555" s="7"/>
      <c r="AA555" s="7"/>
      <c r="AB555" s="7"/>
      <c r="AC555" s="7"/>
    </row>
    <row r="556">
      <c r="A556" s="10"/>
      <c r="B556" s="7"/>
      <c r="C556" s="7"/>
      <c r="D556" s="7"/>
      <c r="E556" s="10"/>
      <c r="F556" s="10"/>
      <c r="G556" s="10"/>
      <c r="H556" s="10"/>
      <c r="I556" s="7"/>
      <c r="J556" s="7"/>
      <c r="K556" s="7"/>
      <c r="L556" s="7"/>
      <c r="M556" s="7"/>
      <c r="N556" s="7"/>
      <c r="O556" s="7"/>
      <c r="P556" s="7"/>
      <c r="Q556" s="7"/>
      <c r="R556" s="7"/>
      <c r="S556" s="7"/>
      <c r="T556" s="7"/>
      <c r="U556" s="7"/>
      <c r="V556" s="7"/>
      <c r="W556" s="7"/>
      <c r="X556" s="7"/>
      <c r="Y556" s="7"/>
      <c r="Z556" s="7"/>
      <c r="AA556" s="7"/>
      <c r="AB556" s="7"/>
      <c r="AC556" s="7"/>
    </row>
    <row r="557">
      <c r="A557" s="10"/>
      <c r="B557" s="7"/>
      <c r="C557" s="7"/>
      <c r="D557" s="7"/>
      <c r="E557" s="10"/>
      <c r="F557" s="10"/>
      <c r="G557" s="10"/>
      <c r="H557" s="10"/>
      <c r="I557" s="7"/>
      <c r="J557" s="7"/>
      <c r="K557" s="7"/>
      <c r="L557" s="7"/>
      <c r="M557" s="7"/>
      <c r="N557" s="7"/>
      <c r="O557" s="7"/>
      <c r="P557" s="7"/>
      <c r="Q557" s="7"/>
      <c r="R557" s="7"/>
      <c r="S557" s="7"/>
      <c r="T557" s="7"/>
      <c r="U557" s="7"/>
      <c r="V557" s="7"/>
      <c r="W557" s="7"/>
      <c r="X557" s="7"/>
      <c r="Y557" s="7"/>
      <c r="Z557" s="7"/>
      <c r="AA557" s="7"/>
      <c r="AB557" s="7"/>
      <c r="AC557" s="7"/>
    </row>
    <row r="558">
      <c r="A558" s="10"/>
      <c r="B558" s="7"/>
      <c r="C558" s="7"/>
      <c r="D558" s="7"/>
      <c r="E558" s="10"/>
      <c r="F558" s="10"/>
      <c r="G558" s="10"/>
      <c r="H558" s="10"/>
      <c r="I558" s="7"/>
      <c r="J558" s="7"/>
      <c r="K558" s="7"/>
      <c r="L558" s="7"/>
      <c r="M558" s="7"/>
      <c r="N558" s="7"/>
      <c r="O558" s="7"/>
      <c r="P558" s="7"/>
      <c r="Q558" s="7"/>
      <c r="R558" s="7"/>
      <c r="S558" s="7"/>
      <c r="T558" s="7"/>
      <c r="U558" s="7"/>
      <c r="V558" s="7"/>
      <c r="W558" s="7"/>
      <c r="X558" s="7"/>
      <c r="Y558" s="7"/>
      <c r="Z558" s="7"/>
      <c r="AA558" s="7"/>
      <c r="AB558" s="7"/>
      <c r="AC558" s="7"/>
    </row>
    <row r="559">
      <c r="A559" s="10"/>
      <c r="B559" s="7"/>
      <c r="C559" s="7"/>
      <c r="D559" s="7"/>
      <c r="E559" s="10"/>
      <c r="F559" s="10"/>
      <c r="G559" s="10"/>
      <c r="H559" s="10"/>
      <c r="I559" s="7"/>
      <c r="J559" s="7"/>
      <c r="K559" s="7"/>
      <c r="L559" s="7"/>
      <c r="M559" s="7"/>
      <c r="N559" s="7"/>
      <c r="O559" s="7"/>
      <c r="P559" s="7"/>
      <c r="Q559" s="7"/>
      <c r="R559" s="7"/>
      <c r="S559" s="7"/>
      <c r="T559" s="7"/>
      <c r="U559" s="7"/>
      <c r="V559" s="7"/>
      <c r="W559" s="7"/>
      <c r="X559" s="7"/>
      <c r="Y559" s="7"/>
      <c r="Z559" s="7"/>
      <c r="AA559" s="7"/>
      <c r="AB559" s="7"/>
      <c r="AC559" s="7"/>
    </row>
    <row r="560">
      <c r="A560" s="10"/>
      <c r="B560" s="7"/>
      <c r="C560" s="7"/>
      <c r="D560" s="7"/>
      <c r="E560" s="10"/>
      <c r="F560" s="10"/>
      <c r="G560" s="10"/>
      <c r="H560" s="10"/>
      <c r="I560" s="7"/>
      <c r="J560" s="7"/>
      <c r="K560" s="7"/>
      <c r="L560" s="7"/>
      <c r="M560" s="7"/>
      <c r="N560" s="7"/>
      <c r="O560" s="7"/>
      <c r="P560" s="7"/>
      <c r="Q560" s="7"/>
      <c r="R560" s="7"/>
      <c r="S560" s="7"/>
      <c r="T560" s="7"/>
      <c r="U560" s="7"/>
      <c r="V560" s="7"/>
      <c r="W560" s="7"/>
      <c r="X560" s="7"/>
      <c r="Y560" s="7"/>
      <c r="Z560" s="7"/>
      <c r="AA560" s="7"/>
      <c r="AB560" s="7"/>
      <c r="AC560" s="7"/>
    </row>
    <row r="561">
      <c r="A561" s="10"/>
      <c r="B561" s="7"/>
      <c r="C561" s="7"/>
      <c r="D561" s="7"/>
      <c r="E561" s="10"/>
      <c r="F561" s="10"/>
      <c r="G561" s="10"/>
      <c r="H561" s="10"/>
      <c r="I561" s="7"/>
      <c r="J561" s="7"/>
      <c r="K561" s="7"/>
      <c r="L561" s="7"/>
      <c r="M561" s="7"/>
      <c r="N561" s="7"/>
      <c r="O561" s="7"/>
      <c r="P561" s="7"/>
      <c r="Q561" s="7"/>
      <c r="R561" s="7"/>
      <c r="S561" s="7"/>
      <c r="T561" s="7"/>
      <c r="U561" s="7"/>
      <c r="V561" s="7"/>
      <c r="W561" s="7"/>
      <c r="X561" s="7"/>
      <c r="Y561" s="7"/>
      <c r="Z561" s="7"/>
      <c r="AA561" s="7"/>
      <c r="AB561" s="7"/>
      <c r="AC561" s="7"/>
    </row>
    <row r="562">
      <c r="A562" s="10"/>
      <c r="B562" s="7"/>
      <c r="C562" s="7"/>
      <c r="D562" s="7"/>
      <c r="E562" s="10"/>
      <c r="F562" s="10"/>
      <c r="G562" s="10"/>
      <c r="H562" s="10"/>
      <c r="I562" s="7"/>
      <c r="J562" s="7"/>
      <c r="K562" s="7"/>
      <c r="L562" s="7"/>
      <c r="M562" s="7"/>
      <c r="N562" s="7"/>
      <c r="O562" s="7"/>
      <c r="P562" s="7"/>
      <c r="Q562" s="7"/>
      <c r="R562" s="7"/>
      <c r="S562" s="7"/>
      <c r="T562" s="7"/>
      <c r="U562" s="7"/>
      <c r="V562" s="7"/>
      <c r="W562" s="7"/>
      <c r="X562" s="7"/>
      <c r="Y562" s="7"/>
      <c r="Z562" s="7"/>
      <c r="AA562" s="7"/>
      <c r="AB562" s="7"/>
      <c r="AC562" s="7"/>
    </row>
    <row r="563">
      <c r="A563" s="10"/>
      <c r="B563" s="7"/>
      <c r="C563" s="7"/>
      <c r="D563" s="7"/>
      <c r="E563" s="10"/>
      <c r="F563" s="10"/>
      <c r="G563" s="10"/>
      <c r="H563" s="10"/>
      <c r="I563" s="7"/>
      <c r="J563" s="7"/>
      <c r="K563" s="7"/>
      <c r="L563" s="7"/>
      <c r="M563" s="7"/>
      <c r="N563" s="7"/>
      <c r="O563" s="7"/>
      <c r="P563" s="7"/>
      <c r="Q563" s="7"/>
      <c r="R563" s="7"/>
      <c r="S563" s="7"/>
      <c r="T563" s="7"/>
      <c r="U563" s="7"/>
      <c r="V563" s="7"/>
      <c r="W563" s="7"/>
      <c r="X563" s="7"/>
      <c r="Y563" s="7"/>
      <c r="Z563" s="7"/>
      <c r="AA563" s="7"/>
      <c r="AB563" s="7"/>
      <c r="AC563" s="7"/>
    </row>
    <row r="564">
      <c r="A564" s="10"/>
      <c r="B564" s="7"/>
      <c r="C564" s="7"/>
      <c r="D564" s="7"/>
      <c r="E564" s="10"/>
      <c r="F564" s="10"/>
      <c r="G564" s="10"/>
      <c r="H564" s="10"/>
      <c r="I564" s="7"/>
      <c r="J564" s="7"/>
      <c r="K564" s="7"/>
      <c r="L564" s="7"/>
      <c r="M564" s="7"/>
      <c r="N564" s="7"/>
      <c r="O564" s="7"/>
      <c r="P564" s="7"/>
      <c r="Q564" s="7"/>
      <c r="R564" s="7"/>
      <c r="S564" s="7"/>
      <c r="T564" s="7"/>
      <c r="U564" s="7"/>
      <c r="V564" s="7"/>
      <c r="W564" s="7"/>
      <c r="X564" s="7"/>
      <c r="Y564" s="7"/>
      <c r="Z564" s="7"/>
      <c r="AA564" s="7"/>
      <c r="AB564" s="7"/>
      <c r="AC564" s="7"/>
    </row>
    <row r="565">
      <c r="A565" s="10"/>
      <c r="B565" s="7"/>
      <c r="C565" s="7"/>
      <c r="D565" s="7"/>
      <c r="E565" s="10"/>
      <c r="F565" s="10"/>
      <c r="G565" s="10"/>
      <c r="H565" s="10"/>
      <c r="I565" s="7"/>
      <c r="J565" s="7"/>
      <c r="K565" s="7"/>
      <c r="L565" s="7"/>
      <c r="M565" s="7"/>
      <c r="N565" s="7"/>
      <c r="O565" s="7"/>
      <c r="P565" s="7"/>
      <c r="Q565" s="7"/>
      <c r="R565" s="7"/>
      <c r="S565" s="7"/>
      <c r="T565" s="7"/>
      <c r="U565" s="7"/>
      <c r="V565" s="7"/>
      <c r="W565" s="7"/>
      <c r="X565" s="7"/>
      <c r="Y565" s="7"/>
      <c r="Z565" s="7"/>
      <c r="AA565" s="7"/>
      <c r="AB565" s="7"/>
      <c r="AC565" s="7"/>
    </row>
    <row r="566">
      <c r="A566" s="10"/>
      <c r="B566" s="7"/>
      <c r="C566" s="7"/>
      <c r="D566" s="7"/>
      <c r="E566" s="10"/>
      <c r="F566" s="10"/>
      <c r="G566" s="10"/>
      <c r="H566" s="10"/>
      <c r="I566" s="7"/>
      <c r="J566" s="7"/>
      <c r="K566" s="7"/>
      <c r="L566" s="7"/>
      <c r="M566" s="7"/>
      <c r="N566" s="7"/>
      <c r="O566" s="7"/>
      <c r="P566" s="7"/>
      <c r="Q566" s="7"/>
      <c r="R566" s="7"/>
      <c r="S566" s="7"/>
      <c r="T566" s="7"/>
      <c r="U566" s="7"/>
      <c r="V566" s="7"/>
      <c r="W566" s="7"/>
      <c r="X566" s="7"/>
      <c r="Y566" s="7"/>
      <c r="Z566" s="7"/>
      <c r="AA566" s="7"/>
      <c r="AB566" s="7"/>
      <c r="AC566" s="7"/>
    </row>
    <row r="567">
      <c r="A567" s="10"/>
      <c r="B567" s="7"/>
      <c r="C567" s="7"/>
      <c r="D567" s="7"/>
      <c r="E567" s="10"/>
      <c r="F567" s="10"/>
      <c r="G567" s="10"/>
      <c r="H567" s="10"/>
      <c r="I567" s="7"/>
      <c r="J567" s="7"/>
      <c r="K567" s="7"/>
      <c r="L567" s="7"/>
      <c r="M567" s="7"/>
      <c r="N567" s="7"/>
      <c r="O567" s="7"/>
      <c r="P567" s="7"/>
      <c r="Q567" s="7"/>
      <c r="R567" s="7"/>
      <c r="S567" s="7"/>
      <c r="T567" s="7"/>
      <c r="U567" s="7"/>
      <c r="V567" s="7"/>
      <c r="W567" s="7"/>
      <c r="X567" s="7"/>
      <c r="Y567" s="7"/>
      <c r="Z567" s="7"/>
      <c r="AA567" s="7"/>
      <c r="AB567" s="7"/>
      <c r="AC567" s="7"/>
    </row>
    <row r="568">
      <c r="A568" s="10"/>
      <c r="B568" s="7"/>
      <c r="C568" s="7"/>
      <c r="D568" s="7"/>
      <c r="E568" s="10"/>
      <c r="F568" s="10"/>
      <c r="G568" s="10"/>
      <c r="H568" s="10"/>
      <c r="I568" s="7"/>
      <c r="J568" s="7"/>
      <c r="K568" s="7"/>
      <c r="L568" s="7"/>
      <c r="M568" s="7"/>
      <c r="N568" s="7"/>
      <c r="O568" s="7"/>
      <c r="P568" s="7"/>
      <c r="Q568" s="7"/>
      <c r="R568" s="7"/>
      <c r="S568" s="7"/>
      <c r="T568" s="7"/>
      <c r="U568" s="7"/>
      <c r="V568" s="7"/>
      <c r="W568" s="7"/>
      <c r="X568" s="7"/>
      <c r="Y568" s="7"/>
      <c r="Z568" s="7"/>
      <c r="AA568" s="7"/>
      <c r="AB568" s="7"/>
      <c r="AC568" s="7"/>
    </row>
    <row r="569">
      <c r="A569" s="10"/>
      <c r="B569" s="7"/>
      <c r="C569" s="7"/>
      <c r="D569" s="7"/>
      <c r="E569" s="10"/>
      <c r="F569" s="10"/>
      <c r="G569" s="10"/>
      <c r="H569" s="10"/>
      <c r="I569" s="7"/>
      <c r="J569" s="7"/>
      <c r="K569" s="7"/>
      <c r="L569" s="7"/>
      <c r="M569" s="7"/>
      <c r="N569" s="7"/>
      <c r="O569" s="7"/>
      <c r="P569" s="7"/>
      <c r="Q569" s="7"/>
      <c r="R569" s="7"/>
      <c r="S569" s="7"/>
      <c r="T569" s="7"/>
      <c r="U569" s="7"/>
      <c r="V569" s="7"/>
      <c r="W569" s="7"/>
      <c r="X569" s="7"/>
      <c r="Y569" s="7"/>
      <c r="Z569" s="7"/>
      <c r="AA569" s="7"/>
      <c r="AB569" s="7"/>
      <c r="AC569" s="7"/>
    </row>
    <row r="570">
      <c r="A570" s="10"/>
      <c r="B570" s="7"/>
      <c r="C570" s="7"/>
      <c r="D570" s="7"/>
      <c r="E570" s="10"/>
      <c r="F570" s="10"/>
      <c r="G570" s="10"/>
      <c r="H570" s="10"/>
      <c r="I570" s="7"/>
      <c r="J570" s="7"/>
      <c r="K570" s="7"/>
      <c r="L570" s="7"/>
      <c r="M570" s="7"/>
      <c r="N570" s="7"/>
      <c r="O570" s="7"/>
      <c r="P570" s="7"/>
      <c r="Q570" s="7"/>
      <c r="R570" s="7"/>
      <c r="S570" s="7"/>
      <c r="T570" s="7"/>
      <c r="U570" s="7"/>
      <c r="V570" s="7"/>
      <c r="W570" s="7"/>
      <c r="X570" s="7"/>
      <c r="Y570" s="7"/>
      <c r="Z570" s="7"/>
      <c r="AA570" s="7"/>
      <c r="AB570" s="7"/>
      <c r="AC570" s="7"/>
    </row>
    <row r="571">
      <c r="A571" s="10"/>
      <c r="B571" s="7"/>
      <c r="C571" s="7"/>
      <c r="D571" s="7"/>
      <c r="E571" s="10"/>
      <c r="F571" s="10"/>
      <c r="G571" s="10"/>
      <c r="H571" s="10"/>
      <c r="I571" s="7"/>
      <c r="J571" s="7"/>
      <c r="K571" s="7"/>
      <c r="L571" s="7"/>
      <c r="M571" s="7"/>
      <c r="N571" s="7"/>
      <c r="O571" s="7"/>
      <c r="P571" s="7"/>
      <c r="Q571" s="7"/>
      <c r="R571" s="7"/>
      <c r="S571" s="7"/>
      <c r="T571" s="7"/>
      <c r="U571" s="7"/>
      <c r="V571" s="7"/>
      <c r="W571" s="7"/>
      <c r="X571" s="7"/>
      <c r="Y571" s="7"/>
      <c r="Z571" s="7"/>
      <c r="AA571" s="7"/>
      <c r="AB571" s="7"/>
      <c r="AC571" s="7"/>
    </row>
    <row r="572">
      <c r="A572" s="10"/>
      <c r="B572" s="7"/>
      <c r="C572" s="7"/>
      <c r="D572" s="7"/>
      <c r="E572" s="10"/>
      <c r="F572" s="10"/>
      <c r="G572" s="10"/>
      <c r="H572" s="10"/>
      <c r="I572" s="7"/>
      <c r="J572" s="7"/>
      <c r="K572" s="7"/>
      <c r="L572" s="7"/>
      <c r="M572" s="7"/>
      <c r="N572" s="7"/>
      <c r="O572" s="7"/>
      <c r="P572" s="7"/>
      <c r="Q572" s="7"/>
      <c r="R572" s="7"/>
      <c r="S572" s="7"/>
      <c r="T572" s="7"/>
      <c r="U572" s="7"/>
      <c r="V572" s="7"/>
      <c r="W572" s="7"/>
      <c r="X572" s="7"/>
      <c r="Y572" s="7"/>
      <c r="Z572" s="7"/>
      <c r="AA572" s="7"/>
      <c r="AB572" s="7"/>
      <c r="AC572" s="7"/>
    </row>
    <row r="573">
      <c r="A573" s="10"/>
      <c r="B573" s="7"/>
      <c r="C573" s="7"/>
      <c r="D573" s="7"/>
      <c r="E573" s="10"/>
      <c r="F573" s="10"/>
      <c r="G573" s="10"/>
      <c r="H573" s="10"/>
      <c r="I573" s="7"/>
      <c r="J573" s="7"/>
      <c r="K573" s="7"/>
      <c r="L573" s="7"/>
      <c r="M573" s="7"/>
      <c r="N573" s="7"/>
      <c r="O573" s="7"/>
      <c r="P573" s="7"/>
      <c r="Q573" s="7"/>
      <c r="R573" s="7"/>
      <c r="S573" s="7"/>
      <c r="T573" s="7"/>
      <c r="U573" s="7"/>
      <c r="V573" s="7"/>
      <c r="W573" s="7"/>
      <c r="X573" s="7"/>
      <c r="Y573" s="7"/>
      <c r="Z573" s="7"/>
      <c r="AA573" s="7"/>
      <c r="AB573" s="7"/>
      <c r="AC573" s="7"/>
    </row>
    <row r="574">
      <c r="A574" s="10"/>
      <c r="B574" s="7"/>
      <c r="C574" s="7"/>
      <c r="D574" s="7"/>
      <c r="E574" s="10"/>
      <c r="F574" s="10"/>
      <c r="G574" s="10"/>
      <c r="H574" s="10"/>
      <c r="I574" s="7"/>
      <c r="J574" s="7"/>
      <c r="K574" s="7"/>
      <c r="L574" s="7"/>
      <c r="M574" s="7"/>
      <c r="N574" s="7"/>
      <c r="O574" s="7"/>
      <c r="P574" s="7"/>
      <c r="Q574" s="7"/>
      <c r="R574" s="7"/>
      <c r="S574" s="7"/>
      <c r="T574" s="7"/>
      <c r="U574" s="7"/>
      <c r="V574" s="7"/>
      <c r="W574" s="7"/>
      <c r="X574" s="7"/>
      <c r="Y574" s="7"/>
      <c r="Z574" s="7"/>
      <c r="AA574" s="7"/>
      <c r="AB574" s="7"/>
      <c r="AC574" s="7"/>
    </row>
    <row r="575">
      <c r="A575" s="10"/>
      <c r="B575" s="7"/>
      <c r="C575" s="7"/>
      <c r="D575" s="7"/>
      <c r="E575" s="10"/>
      <c r="F575" s="10"/>
      <c r="G575" s="10"/>
      <c r="H575" s="10"/>
      <c r="I575" s="7"/>
      <c r="J575" s="7"/>
      <c r="K575" s="7"/>
      <c r="L575" s="7"/>
      <c r="M575" s="7"/>
      <c r="N575" s="7"/>
      <c r="O575" s="7"/>
      <c r="P575" s="7"/>
      <c r="Q575" s="7"/>
      <c r="R575" s="7"/>
      <c r="S575" s="7"/>
      <c r="T575" s="7"/>
      <c r="U575" s="7"/>
      <c r="V575" s="7"/>
      <c r="W575" s="7"/>
      <c r="X575" s="7"/>
      <c r="Y575" s="7"/>
      <c r="Z575" s="7"/>
      <c r="AA575" s="7"/>
      <c r="AB575" s="7"/>
      <c r="AC575" s="7"/>
    </row>
    <row r="576">
      <c r="A576" s="10"/>
      <c r="B576" s="7"/>
      <c r="C576" s="7"/>
      <c r="D576" s="7"/>
      <c r="E576" s="10"/>
      <c r="F576" s="10"/>
      <c r="G576" s="10"/>
      <c r="H576" s="10"/>
      <c r="I576" s="7"/>
      <c r="J576" s="7"/>
      <c r="K576" s="7"/>
      <c r="L576" s="7"/>
      <c r="M576" s="7"/>
      <c r="N576" s="7"/>
      <c r="O576" s="7"/>
      <c r="P576" s="7"/>
      <c r="Q576" s="7"/>
      <c r="R576" s="7"/>
      <c r="S576" s="7"/>
      <c r="T576" s="7"/>
      <c r="U576" s="7"/>
      <c r="V576" s="7"/>
      <c r="W576" s="7"/>
      <c r="X576" s="7"/>
      <c r="Y576" s="7"/>
      <c r="Z576" s="7"/>
      <c r="AA576" s="7"/>
      <c r="AB576" s="7"/>
      <c r="AC576" s="7"/>
    </row>
    <row r="577">
      <c r="A577" s="10"/>
      <c r="B577" s="7"/>
      <c r="C577" s="7"/>
      <c r="D577" s="7"/>
      <c r="E577" s="10"/>
      <c r="F577" s="10"/>
      <c r="G577" s="10"/>
      <c r="H577" s="10"/>
      <c r="I577" s="7"/>
      <c r="J577" s="7"/>
      <c r="K577" s="7"/>
      <c r="L577" s="7"/>
      <c r="M577" s="7"/>
      <c r="N577" s="7"/>
      <c r="O577" s="7"/>
      <c r="P577" s="7"/>
      <c r="Q577" s="7"/>
      <c r="R577" s="7"/>
      <c r="S577" s="7"/>
      <c r="T577" s="7"/>
      <c r="U577" s="7"/>
      <c r="V577" s="7"/>
      <c r="W577" s="7"/>
      <c r="X577" s="7"/>
      <c r="Y577" s="7"/>
      <c r="Z577" s="7"/>
      <c r="AA577" s="7"/>
      <c r="AB577" s="7"/>
      <c r="AC577" s="7"/>
    </row>
    <row r="578">
      <c r="A578" s="10"/>
      <c r="B578" s="7"/>
      <c r="C578" s="7"/>
      <c r="D578" s="7"/>
      <c r="E578" s="10"/>
      <c r="F578" s="10"/>
      <c r="G578" s="10"/>
      <c r="H578" s="10"/>
      <c r="I578" s="7"/>
      <c r="J578" s="7"/>
      <c r="K578" s="7"/>
      <c r="L578" s="7"/>
      <c r="M578" s="7"/>
      <c r="N578" s="7"/>
      <c r="O578" s="7"/>
      <c r="P578" s="7"/>
      <c r="Q578" s="7"/>
      <c r="R578" s="7"/>
      <c r="S578" s="7"/>
      <c r="T578" s="7"/>
      <c r="U578" s="7"/>
      <c r="V578" s="7"/>
      <c r="W578" s="7"/>
      <c r="X578" s="7"/>
      <c r="Y578" s="7"/>
      <c r="Z578" s="7"/>
      <c r="AA578" s="7"/>
      <c r="AB578" s="7"/>
      <c r="AC578" s="7"/>
    </row>
    <row r="579">
      <c r="A579" s="10"/>
      <c r="B579" s="7"/>
      <c r="C579" s="7"/>
      <c r="D579" s="7"/>
      <c r="E579" s="10"/>
      <c r="F579" s="10"/>
      <c r="G579" s="10"/>
      <c r="H579" s="10"/>
      <c r="I579" s="7"/>
      <c r="J579" s="7"/>
      <c r="K579" s="7"/>
      <c r="L579" s="7"/>
      <c r="M579" s="7"/>
      <c r="N579" s="7"/>
      <c r="O579" s="7"/>
      <c r="P579" s="7"/>
      <c r="Q579" s="7"/>
      <c r="R579" s="7"/>
      <c r="S579" s="7"/>
      <c r="T579" s="7"/>
      <c r="U579" s="7"/>
      <c r="V579" s="7"/>
      <c r="W579" s="7"/>
      <c r="X579" s="7"/>
      <c r="Y579" s="7"/>
      <c r="Z579" s="7"/>
      <c r="AA579" s="7"/>
      <c r="AB579" s="7"/>
      <c r="AC579" s="7"/>
    </row>
    <row r="580">
      <c r="A580" s="10"/>
      <c r="B580" s="7"/>
      <c r="C580" s="7"/>
      <c r="D580" s="7"/>
      <c r="E580" s="10"/>
      <c r="F580" s="10"/>
      <c r="G580" s="10"/>
      <c r="H580" s="10"/>
      <c r="I580" s="7"/>
      <c r="J580" s="7"/>
      <c r="K580" s="7"/>
      <c r="L580" s="7"/>
      <c r="M580" s="7"/>
      <c r="N580" s="7"/>
      <c r="O580" s="7"/>
      <c r="P580" s="7"/>
      <c r="Q580" s="7"/>
      <c r="R580" s="7"/>
      <c r="S580" s="7"/>
      <c r="T580" s="7"/>
      <c r="U580" s="7"/>
      <c r="V580" s="7"/>
      <c r="W580" s="7"/>
      <c r="X580" s="7"/>
      <c r="Y580" s="7"/>
      <c r="Z580" s="7"/>
      <c r="AA580" s="7"/>
      <c r="AB580" s="7"/>
      <c r="AC580" s="7"/>
    </row>
    <row r="581">
      <c r="A581" s="10"/>
      <c r="B581" s="7"/>
      <c r="C581" s="7"/>
      <c r="D581" s="7"/>
      <c r="E581" s="10"/>
      <c r="F581" s="10"/>
      <c r="G581" s="10"/>
      <c r="H581" s="10"/>
      <c r="I581" s="7"/>
      <c r="J581" s="7"/>
      <c r="K581" s="7"/>
      <c r="L581" s="7"/>
      <c r="M581" s="7"/>
      <c r="N581" s="7"/>
      <c r="O581" s="7"/>
      <c r="P581" s="7"/>
      <c r="Q581" s="7"/>
      <c r="R581" s="7"/>
      <c r="S581" s="7"/>
      <c r="T581" s="7"/>
      <c r="U581" s="7"/>
      <c r="V581" s="7"/>
      <c r="W581" s="7"/>
      <c r="X581" s="7"/>
      <c r="Y581" s="7"/>
      <c r="Z581" s="7"/>
      <c r="AA581" s="7"/>
      <c r="AB581" s="7"/>
      <c r="AC581" s="7"/>
    </row>
    <row r="582">
      <c r="A582" s="10"/>
      <c r="B582" s="7"/>
      <c r="C582" s="7"/>
      <c r="D582" s="7"/>
      <c r="E582" s="10"/>
      <c r="F582" s="10"/>
      <c r="G582" s="10"/>
      <c r="H582" s="10"/>
      <c r="I582" s="7"/>
      <c r="J582" s="7"/>
      <c r="K582" s="7"/>
      <c r="L582" s="7"/>
      <c r="M582" s="7"/>
      <c r="N582" s="7"/>
      <c r="O582" s="7"/>
      <c r="P582" s="7"/>
      <c r="Q582" s="7"/>
      <c r="R582" s="7"/>
      <c r="S582" s="7"/>
      <c r="T582" s="7"/>
      <c r="U582" s="7"/>
      <c r="V582" s="7"/>
      <c r="W582" s="7"/>
      <c r="X582" s="7"/>
      <c r="Y582" s="7"/>
      <c r="Z582" s="7"/>
      <c r="AA582" s="7"/>
      <c r="AB582" s="7"/>
      <c r="AC582" s="7"/>
    </row>
    <row r="583">
      <c r="A583" s="10"/>
      <c r="B583" s="7"/>
      <c r="C583" s="7"/>
      <c r="D583" s="7"/>
      <c r="E583" s="10"/>
      <c r="F583" s="10"/>
      <c r="G583" s="10"/>
      <c r="H583" s="10"/>
      <c r="I583" s="7"/>
      <c r="J583" s="7"/>
      <c r="K583" s="7"/>
      <c r="L583" s="7"/>
      <c r="M583" s="7"/>
      <c r="N583" s="7"/>
      <c r="O583" s="7"/>
      <c r="P583" s="7"/>
      <c r="Q583" s="7"/>
      <c r="R583" s="7"/>
      <c r="S583" s="7"/>
      <c r="T583" s="7"/>
      <c r="U583" s="7"/>
      <c r="V583" s="7"/>
      <c r="W583" s="7"/>
      <c r="X583" s="7"/>
      <c r="Y583" s="7"/>
      <c r="Z583" s="7"/>
      <c r="AA583" s="7"/>
      <c r="AB583" s="7"/>
      <c r="AC583" s="7"/>
    </row>
    <row r="584">
      <c r="A584" s="10"/>
      <c r="B584" s="7"/>
      <c r="C584" s="7"/>
      <c r="D584" s="7"/>
      <c r="E584" s="10"/>
      <c r="F584" s="10"/>
      <c r="G584" s="10"/>
      <c r="H584" s="10"/>
      <c r="I584" s="7"/>
      <c r="J584" s="7"/>
      <c r="K584" s="7"/>
      <c r="L584" s="7"/>
      <c r="M584" s="7"/>
      <c r="N584" s="7"/>
      <c r="O584" s="7"/>
      <c r="P584" s="7"/>
      <c r="Q584" s="7"/>
      <c r="R584" s="7"/>
      <c r="S584" s="7"/>
      <c r="T584" s="7"/>
      <c r="U584" s="7"/>
      <c r="V584" s="7"/>
      <c r="W584" s="7"/>
      <c r="X584" s="7"/>
      <c r="Y584" s="7"/>
      <c r="Z584" s="7"/>
      <c r="AA584" s="7"/>
      <c r="AB584" s="7"/>
      <c r="AC584" s="7"/>
    </row>
    <row r="585">
      <c r="A585" s="10"/>
      <c r="B585" s="7"/>
      <c r="C585" s="7"/>
      <c r="D585" s="7"/>
      <c r="E585" s="10"/>
      <c r="F585" s="10"/>
      <c r="G585" s="10"/>
      <c r="H585" s="10"/>
      <c r="I585" s="7"/>
      <c r="J585" s="7"/>
      <c r="K585" s="7"/>
      <c r="L585" s="7"/>
      <c r="M585" s="7"/>
      <c r="N585" s="7"/>
      <c r="O585" s="7"/>
      <c r="P585" s="7"/>
      <c r="Q585" s="7"/>
      <c r="R585" s="7"/>
      <c r="S585" s="7"/>
      <c r="T585" s="7"/>
      <c r="U585" s="7"/>
      <c r="V585" s="7"/>
      <c r="W585" s="7"/>
      <c r="X585" s="7"/>
      <c r="Y585" s="7"/>
      <c r="Z585" s="7"/>
      <c r="AA585" s="7"/>
      <c r="AB585" s="7"/>
      <c r="AC585" s="7"/>
    </row>
    <row r="586">
      <c r="A586" s="10"/>
      <c r="B586" s="7"/>
      <c r="C586" s="7"/>
      <c r="D586" s="7"/>
      <c r="E586" s="10"/>
      <c r="F586" s="10"/>
      <c r="G586" s="10"/>
      <c r="H586" s="10"/>
      <c r="I586" s="7"/>
      <c r="J586" s="7"/>
      <c r="K586" s="7"/>
      <c r="L586" s="7"/>
      <c r="M586" s="7"/>
      <c r="N586" s="7"/>
      <c r="O586" s="7"/>
      <c r="P586" s="7"/>
      <c r="Q586" s="7"/>
      <c r="R586" s="7"/>
      <c r="S586" s="7"/>
      <c r="T586" s="7"/>
      <c r="U586" s="7"/>
      <c r="V586" s="7"/>
      <c r="W586" s="7"/>
      <c r="X586" s="7"/>
      <c r="Y586" s="7"/>
      <c r="Z586" s="7"/>
      <c r="AA586" s="7"/>
      <c r="AB586" s="7"/>
      <c r="AC586" s="7"/>
    </row>
    <row r="587">
      <c r="A587" s="10"/>
      <c r="B587" s="7"/>
      <c r="C587" s="7"/>
      <c r="D587" s="7"/>
      <c r="E587" s="10"/>
      <c r="F587" s="10"/>
      <c r="G587" s="10"/>
      <c r="H587" s="10"/>
      <c r="I587" s="7"/>
      <c r="J587" s="7"/>
      <c r="K587" s="7"/>
      <c r="L587" s="7"/>
      <c r="M587" s="7"/>
      <c r="N587" s="7"/>
      <c r="O587" s="7"/>
      <c r="P587" s="7"/>
      <c r="Q587" s="7"/>
      <c r="R587" s="7"/>
      <c r="S587" s="7"/>
      <c r="T587" s="7"/>
      <c r="U587" s="7"/>
      <c r="V587" s="7"/>
      <c r="W587" s="7"/>
      <c r="X587" s="7"/>
      <c r="Y587" s="7"/>
      <c r="Z587" s="7"/>
      <c r="AA587" s="7"/>
      <c r="AB587" s="7"/>
      <c r="AC587" s="7"/>
    </row>
    <row r="588">
      <c r="A588" s="10"/>
      <c r="B588" s="7"/>
      <c r="C588" s="7"/>
      <c r="D588" s="7"/>
      <c r="E588" s="10"/>
      <c r="F588" s="10"/>
      <c r="G588" s="10"/>
      <c r="H588" s="10"/>
      <c r="I588" s="7"/>
      <c r="J588" s="7"/>
      <c r="K588" s="7"/>
      <c r="L588" s="7"/>
      <c r="M588" s="7"/>
      <c r="N588" s="7"/>
      <c r="O588" s="7"/>
      <c r="P588" s="7"/>
      <c r="Q588" s="7"/>
      <c r="R588" s="7"/>
      <c r="S588" s="7"/>
      <c r="T588" s="7"/>
      <c r="U588" s="7"/>
      <c r="V588" s="7"/>
      <c r="W588" s="7"/>
      <c r="X588" s="7"/>
      <c r="Y588" s="7"/>
      <c r="Z588" s="7"/>
      <c r="AA588" s="7"/>
      <c r="AB588" s="7"/>
      <c r="AC588" s="7"/>
    </row>
    <row r="589">
      <c r="A589" s="10"/>
      <c r="B589" s="7"/>
      <c r="C589" s="7"/>
      <c r="D589" s="7"/>
      <c r="E589" s="10"/>
      <c r="F589" s="10"/>
      <c r="G589" s="10"/>
      <c r="H589" s="10"/>
      <c r="I589" s="7"/>
      <c r="J589" s="7"/>
      <c r="K589" s="7"/>
      <c r="L589" s="7"/>
      <c r="M589" s="7"/>
      <c r="N589" s="7"/>
      <c r="O589" s="7"/>
      <c r="P589" s="7"/>
      <c r="Q589" s="7"/>
      <c r="R589" s="7"/>
      <c r="S589" s="7"/>
      <c r="T589" s="7"/>
      <c r="U589" s="7"/>
      <c r="V589" s="7"/>
      <c r="W589" s="7"/>
      <c r="X589" s="7"/>
      <c r="Y589" s="7"/>
      <c r="Z589" s="7"/>
      <c r="AA589" s="7"/>
      <c r="AB589" s="7"/>
      <c r="AC589" s="7"/>
    </row>
    <row r="590">
      <c r="A590" s="10"/>
      <c r="B590" s="7"/>
      <c r="C590" s="7"/>
      <c r="D590" s="7"/>
      <c r="E590" s="10"/>
      <c r="F590" s="10"/>
      <c r="G590" s="10"/>
      <c r="H590" s="10"/>
      <c r="I590" s="7"/>
      <c r="J590" s="7"/>
      <c r="K590" s="7"/>
      <c r="L590" s="7"/>
      <c r="M590" s="7"/>
      <c r="N590" s="7"/>
      <c r="O590" s="7"/>
      <c r="P590" s="7"/>
      <c r="Q590" s="7"/>
      <c r="R590" s="7"/>
      <c r="S590" s="7"/>
      <c r="T590" s="7"/>
      <c r="U590" s="7"/>
      <c r="V590" s="7"/>
      <c r="W590" s="7"/>
      <c r="X590" s="7"/>
      <c r="Y590" s="7"/>
      <c r="Z590" s="7"/>
      <c r="AA590" s="7"/>
      <c r="AB590" s="7"/>
      <c r="AC590" s="7"/>
    </row>
    <row r="591">
      <c r="A591" s="10"/>
      <c r="B591" s="7"/>
      <c r="C591" s="7"/>
      <c r="D591" s="7"/>
      <c r="E591" s="10"/>
      <c r="F591" s="10"/>
      <c r="G591" s="10"/>
      <c r="H591" s="10"/>
      <c r="I591" s="7"/>
      <c r="J591" s="7"/>
      <c r="K591" s="7"/>
      <c r="L591" s="7"/>
      <c r="M591" s="7"/>
      <c r="N591" s="7"/>
      <c r="O591" s="7"/>
      <c r="P591" s="7"/>
      <c r="Q591" s="7"/>
      <c r="R591" s="7"/>
      <c r="S591" s="7"/>
      <c r="T591" s="7"/>
      <c r="U591" s="7"/>
      <c r="V591" s="7"/>
      <c r="W591" s="7"/>
      <c r="X591" s="7"/>
      <c r="Y591" s="7"/>
      <c r="Z591" s="7"/>
      <c r="AA591" s="7"/>
      <c r="AB591" s="7"/>
      <c r="AC591" s="7"/>
    </row>
    <row r="592">
      <c r="A592" s="10"/>
      <c r="B592" s="7"/>
      <c r="C592" s="7"/>
      <c r="D592" s="7"/>
      <c r="E592" s="10"/>
      <c r="F592" s="10"/>
      <c r="G592" s="10"/>
      <c r="H592" s="10"/>
      <c r="I592" s="7"/>
      <c r="J592" s="7"/>
      <c r="K592" s="7"/>
      <c r="L592" s="7"/>
      <c r="M592" s="7"/>
      <c r="N592" s="7"/>
      <c r="O592" s="7"/>
      <c r="P592" s="7"/>
      <c r="Q592" s="7"/>
      <c r="R592" s="7"/>
      <c r="S592" s="7"/>
      <c r="T592" s="7"/>
      <c r="U592" s="7"/>
      <c r="V592" s="7"/>
      <c r="W592" s="7"/>
      <c r="X592" s="7"/>
      <c r="Y592" s="7"/>
      <c r="Z592" s="7"/>
      <c r="AA592" s="7"/>
      <c r="AB592" s="7"/>
      <c r="AC592" s="7"/>
    </row>
    <row r="593">
      <c r="A593" s="10"/>
      <c r="B593" s="7"/>
      <c r="C593" s="7"/>
      <c r="D593" s="7"/>
      <c r="E593" s="10"/>
      <c r="F593" s="10"/>
      <c r="G593" s="10"/>
      <c r="H593" s="10"/>
      <c r="I593" s="7"/>
      <c r="J593" s="7"/>
      <c r="K593" s="7"/>
      <c r="L593" s="7"/>
      <c r="M593" s="7"/>
      <c r="N593" s="7"/>
      <c r="O593" s="7"/>
      <c r="P593" s="7"/>
      <c r="Q593" s="7"/>
      <c r="R593" s="7"/>
      <c r="S593" s="7"/>
      <c r="T593" s="7"/>
      <c r="U593" s="7"/>
      <c r="V593" s="7"/>
      <c r="W593" s="7"/>
      <c r="X593" s="7"/>
      <c r="Y593" s="7"/>
      <c r="Z593" s="7"/>
      <c r="AA593" s="7"/>
      <c r="AB593" s="7"/>
      <c r="AC593" s="7"/>
    </row>
    <row r="594">
      <c r="A594" s="10"/>
      <c r="B594" s="7"/>
      <c r="C594" s="7"/>
      <c r="D594" s="7"/>
      <c r="E594" s="10"/>
      <c r="F594" s="10"/>
      <c r="G594" s="10"/>
      <c r="H594" s="10"/>
      <c r="I594" s="7"/>
      <c r="J594" s="7"/>
      <c r="K594" s="7"/>
      <c r="L594" s="7"/>
      <c r="M594" s="7"/>
      <c r="N594" s="7"/>
      <c r="O594" s="7"/>
      <c r="P594" s="7"/>
      <c r="Q594" s="7"/>
      <c r="R594" s="7"/>
      <c r="S594" s="7"/>
      <c r="T594" s="7"/>
      <c r="U594" s="7"/>
      <c r="V594" s="7"/>
      <c r="W594" s="7"/>
      <c r="X594" s="7"/>
      <c r="Y594" s="7"/>
      <c r="Z594" s="7"/>
      <c r="AA594" s="7"/>
      <c r="AB594" s="7"/>
      <c r="AC594" s="7"/>
    </row>
    <row r="595">
      <c r="A595" s="10"/>
      <c r="B595" s="7"/>
      <c r="C595" s="7"/>
      <c r="D595" s="7"/>
      <c r="E595" s="10"/>
      <c r="F595" s="10"/>
      <c r="G595" s="10"/>
      <c r="H595" s="10"/>
      <c r="I595" s="7"/>
      <c r="J595" s="7"/>
      <c r="K595" s="7"/>
      <c r="L595" s="7"/>
      <c r="M595" s="7"/>
      <c r="N595" s="7"/>
      <c r="O595" s="7"/>
      <c r="P595" s="7"/>
      <c r="Q595" s="7"/>
      <c r="R595" s="7"/>
      <c r="S595" s="7"/>
      <c r="T595" s="7"/>
      <c r="U595" s="7"/>
      <c r="V595" s="7"/>
      <c r="W595" s="7"/>
      <c r="X595" s="7"/>
      <c r="Y595" s="7"/>
      <c r="Z595" s="7"/>
      <c r="AA595" s="7"/>
      <c r="AB595" s="7"/>
      <c r="AC595" s="7"/>
    </row>
    <row r="596">
      <c r="A596" s="10"/>
      <c r="B596" s="7"/>
      <c r="C596" s="7"/>
      <c r="D596" s="7"/>
      <c r="E596" s="10"/>
      <c r="F596" s="10"/>
      <c r="G596" s="10"/>
      <c r="H596" s="10"/>
      <c r="I596" s="7"/>
      <c r="J596" s="7"/>
      <c r="K596" s="7"/>
      <c r="L596" s="7"/>
      <c r="M596" s="7"/>
      <c r="N596" s="7"/>
      <c r="O596" s="7"/>
      <c r="P596" s="7"/>
      <c r="Q596" s="7"/>
      <c r="R596" s="7"/>
      <c r="S596" s="7"/>
      <c r="T596" s="7"/>
      <c r="U596" s="7"/>
      <c r="V596" s="7"/>
      <c r="W596" s="7"/>
      <c r="X596" s="7"/>
      <c r="Y596" s="7"/>
      <c r="Z596" s="7"/>
      <c r="AA596" s="7"/>
      <c r="AB596" s="7"/>
      <c r="AC596" s="7"/>
    </row>
    <row r="597">
      <c r="A597" s="10"/>
      <c r="B597" s="7"/>
      <c r="C597" s="7"/>
      <c r="D597" s="7"/>
      <c r="E597" s="10"/>
      <c r="F597" s="10"/>
      <c r="G597" s="10"/>
      <c r="H597" s="10"/>
      <c r="I597" s="7"/>
      <c r="J597" s="7"/>
      <c r="K597" s="7"/>
      <c r="L597" s="7"/>
      <c r="M597" s="7"/>
      <c r="N597" s="7"/>
      <c r="O597" s="7"/>
      <c r="P597" s="7"/>
      <c r="Q597" s="7"/>
      <c r="R597" s="7"/>
      <c r="S597" s="7"/>
      <c r="T597" s="7"/>
      <c r="U597" s="7"/>
      <c r="V597" s="7"/>
      <c r="W597" s="7"/>
      <c r="X597" s="7"/>
      <c r="Y597" s="7"/>
      <c r="Z597" s="7"/>
      <c r="AA597" s="7"/>
      <c r="AB597" s="7"/>
      <c r="AC597" s="7"/>
    </row>
    <row r="598">
      <c r="A598" s="10"/>
      <c r="B598" s="7"/>
      <c r="C598" s="7"/>
      <c r="D598" s="7"/>
      <c r="E598" s="10"/>
      <c r="F598" s="10"/>
      <c r="G598" s="10"/>
      <c r="H598" s="10"/>
      <c r="I598" s="7"/>
      <c r="J598" s="7"/>
      <c r="K598" s="7"/>
      <c r="L598" s="7"/>
      <c r="M598" s="7"/>
      <c r="N598" s="7"/>
      <c r="O598" s="7"/>
      <c r="P598" s="7"/>
      <c r="Q598" s="7"/>
      <c r="R598" s="7"/>
      <c r="S598" s="7"/>
      <c r="T598" s="7"/>
      <c r="U598" s="7"/>
      <c r="V598" s="7"/>
      <c r="W598" s="7"/>
      <c r="X598" s="7"/>
      <c r="Y598" s="7"/>
      <c r="Z598" s="7"/>
      <c r="AA598" s="7"/>
      <c r="AB598" s="7"/>
      <c r="AC598" s="7"/>
    </row>
    <row r="599">
      <c r="A599" s="10"/>
      <c r="B599" s="7"/>
      <c r="C599" s="7"/>
      <c r="D599" s="7"/>
      <c r="E599" s="10"/>
      <c r="F599" s="10"/>
      <c r="G599" s="10"/>
      <c r="H599" s="10"/>
      <c r="I599" s="7"/>
      <c r="J599" s="7"/>
      <c r="K599" s="7"/>
      <c r="L599" s="7"/>
      <c r="M599" s="7"/>
      <c r="N599" s="7"/>
      <c r="O599" s="7"/>
      <c r="P599" s="7"/>
      <c r="Q599" s="7"/>
      <c r="R599" s="7"/>
      <c r="S599" s="7"/>
      <c r="T599" s="7"/>
      <c r="U599" s="7"/>
      <c r="V599" s="7"/>
      <c r="W599" s="7"/>
      <c r="X599" s="7"/>
      <c r="Y599" s="7"/>
      <c r="Z599" s="7"/>
      <c r="AA599" s="7"/>
      <c r="AB599" s="7"/>
      <c r="AC599" s="7"/>
    </row>
    <row r="600">
      <c r="A600" s="10"/>
      <c r="B600" s="7"/>
      <c r="C600" s="7"/>
      <c r="D600" s="7"/>
      <c r="E600" s="10"/>
      <c r="F600" s="10"/>
      <c r="G600" s="10"/>
      <c r="H600" s="10"/>
      <c r="I600" s="7"/>
      <c r="J600" s="7"/>
      <c r="K600" s="7"/>
      <c r="L600" s="7"/>
      <c r="M600" s="7"/>
      <c r="N600" s="7"/>
      <c r="O600" s="7"/>
      <c r="P600" s="7"/>
      <c r="Q600" s="7"/>
      <c r="R600" s="7"/>
      <c r="S600" s="7"/>
      <c r="T600" s="7"/>
      <c r="U600" s="7"/>
      <c r="V600" s="7"/>
      <c r="W600" s="7"/>
      <c r="X600" s="7"/>
      <c r="Y600" s="7"/>
      <c r="Z600" s="7"/>
      <c r="AA600" s="7"/>
      <c r="AB600" s="7"/>
      <c r="AC600" s="7"/>
    </row>
    <row r="601">
      <c r="A601" s="10"/>
      <c r="B601" s="7"/>
      <c r="C601" s="7"/>
      <c r="D601" s="7"/>
      <c r="E601" s="10"/>
      <c r="F601" s="10"/>
      <c r="G601" s="10"/>
      <c r="H601" s="10"/>
      <c r="I601" s="7"/>
      <c r="J601" s="7"/>
      <c r="K601" s="7"/>
      <c r="L601" s="7"/>
      <c r="M601" s="7"/>
      <c r="N601" s="7"/>
      <c r="O601" s="7"/>
      <c r="P601" s="7"/>
      <c r="Q601" s="7"/>
      <c r="R601" s="7"/>
      <c r="S601" s="7"/>
      <c r="T601" s="7"/>
      <c r="U601" s="7"/>
      <c r="V601" s="7"/>
      <c r="W601" s="7"/>
      <c r="X601" s="7"/>
      <c r="Y601" s="7"/>
      <c r="Z601" s="7"/>
      <c r="AA601" s="7"/>
      <c r="AB601" s="7"/>
      <c r="AC601" s="7"/>
    </row>
    <row r="602">
      <c r="A602" s="10"/>
      <c r="B602" s="7"/>
      <c r="C602" s="7"/>
      <c r="D602" s="7"/>
      <c r="E602" s="10"/>
      <c r="F602" s="10"/>
      <c r="G602" s="10"/>
      <c r="H602" s="10"/>
      <c r="I602" s="7"/>
      <c r="J602" s="7"/>
      <c r="K602" s="7"/>
      <c r="L602" s="7"/>
      <c r="M602" s="7"/>
      <c r="N602" s="7"/>
      <c r="O602" s="7"/>
      <c r="P602" s="7"/>
      <c r="Q602" s="7"/>
      <c r="R602" s="7"/>
      <c r="S602" s="7"/>
      <c r="T602" s="7"/>
      <c r="U602" s="7"/>
      <c r="V602" s="7"/>
      <c r="W602" s="7"/>
      <c r="X602" s="7"/>
      <c r="Y602" s="7"/>
      <c r="Z602" s="7"/>
      <c r="AA602" s="7"/>
      <c r="AB602" s="7"/>
      <c r="AC602" s="7"/>
    </row>
    <row r="603">
      <c r="A603" s="10"/>
      <c r="B603" s="7"/>
      <c r="C603" s="7"/>
      <c r="D603" s="7"/>
      <c r="E603" s="10"/>
      <c r="F603" s="10"/>
      <c r="G603" s="10"/>
      <c r="H603" s="10"/>
      <c r="I603" s="7"/>
      <c r="J603" s="7"/>
      <c r="K603" s="7"/>
      <c r="L603" s="7"/>
      <c r="M603" s="7"/>
      <c r="N603" s="7"/>
      <c r="O603" s="7"/>
      <c r="P603" s="7"/>
      <c r="Q603" s="7"/>
      <c r="R603" s="7"/>
      <c r="S603" s="7"/>
      <c r="T603" s="7"/>
      <c r="U603" s="7"/>
      <c r="V603" s="7"/>
      <c r="W603" s="7"/>
      <c r="X603" s="7"/>
      <c r="Y603" s="7"/>
      <c r="Z603" s="7"/>
      <c r="AA603" s="7"/>
      <c r="AB603" s="7"/>
      <c r="AC603" s="7"/>
    </row>
    <row r="604">
      <c r="A604" s="10"/>
      <c r="B604" s="7"/>
      <c r="C604" s="7"/>
      <c r="D604" s="7"/>
      <c r="E604" s="10"/>
      <c r="F604" s="10"/>
      <c r="G604" s="10"/>
      <c r="H604" s="10"/>
      <c r="I604" s="7"/>
      <c r="J604" s="7"/>
      <c r="K604" s="7"/>
      <c r="L604" s="7"/>
      <c r="M604" s="7"/>
      <c r="N604" s="7"/>
      <c r="O604" s="7"/>
      <c r="P604" s="7"/>
      <c r="Q604" s="7"/>
      <c r="R604" s="7"/>
      <c r="S604" s="7"/>
      <c r="T604" s="7"/>
      <c r="U604" s="7"/>
      <c r="V604" s="7"/>
      <c r="W604" s="7"/>
      <c r="X604" s="7"/>
      <c r="Y604" s="7"/>
      <c r="Z604" s="7"/>
      <c r="AA604" s="7"/>
      <c r="AB604" s="7"/>
      <c r="AC604" s="7"/>
    </row>
    <row r="605">
      <c r="A605" s="10"/>
      <c r="B605" s="7"/>
      <c r="C605" s="7"/>
      <c r="D605" s="7"/>
      <c r="E605" s="10"/>
      <c r="F605" s="10"/>
      <c r="G605" s="10"/>
      <c r="H605" s="10"/>
      <c r="I605" s="7"/>
      <c r="J605" s="7"/>
      <c r="K605" s="7"/>
      <c r="L605" s="7"/>
      <c r="M605" s="7"/>
      <c r="N605" s="7"/>
      <c r="O605" s="7"/>
      <c r="P605" s="7"/>
      <c r="Q605" s="7"/>
      <c r="R605" s="7"/>
      <c r="S605" s="7"/>
      <c r="T605" s="7"/>
      <c r="U605" s="7"/>
      <c r="V605" s="7"/>
      <c r="W605" s="7"/>
      <c r="X605" s="7"/>
      <c r="Y605" s="7"/>
      <c r="Z605" s="7"/>
      <c r="AA605" s="7"/>
      <c r="AB605" s="7"/>
      <c r="AC605" s="7"/>
    </row>
    <row r="606">
      <c r="A606" s="10"/>
      <c r="B606" s="7"/>
      <c r="C606" s="7"/>
      <c r="D606" s="7"/>
      <c r="E606" s="10"/>
      <c r="F606" s="10"/>
      <c r="G606" s="10"/>
      <c r="H606" s="10"/>
      <c r="I606" s="7"/>
      <c r="J606" s="7"/>
      <c r="K606" s="7"/>
      <c r="L606" s="7"/>
      <c r="M606" s="7"/>
      <c r="N606" s="7"/>
      <c r="O606" s="7"/>
      <c r="P606" s="7"/>
      <c r="Q606" s="7"/>
      <c r="R606" s="7"/>
      <c r="S606" s="7"/>
      <c r="T606" s="7"/>
      <c r="U606" s="7"/>
      <c r="V606" s="7"/>
      <c r="W606" s="7"/>
      <c r="X606" s="7"/>
      <c r="Y606" s="7"/>
      <c r="Z606" s="7"/>
      <c r="AA606" s="7"/>
      <c r="AB606" s="7"/>
      <c r="AC606" s="7"/>
    </row>
    <row r="607">
      <c r="A607" s="10"/>
      <c r="B607" s="7"/>
      <c r="C607" s="7"/>
      <c r="D607" s="7"/>
      <c r="E607" s="10"/>
      <c r="F607" s="10"/>
      <c r="G607" s="10"/>
      <c r="H607" s="10"/>
      <c r="I607" s="7"/>
      <c r="J607" s="7"/>
      <c r="K607" s="7"/>
      <c r="L607" s="7"/>
      <c r="M607" s="7"/>
      <c r="N607" s="7"/>
      <c r="O607" s="7"/>
      <c r="P607" s="7"/>
      <c r="Q607" s="7"/>
      <c r="R607" s="7"/>
      <c r="S607" s="7"/>
      <c r="T607" s="7"/>
      <c r="U607" s="7"/>
      <c r="V607" s="7"/>
      <c r="W607" s="7"/>
      <c r="X607" s="7"/>
      <c r="Y607" s="7"/>
      <c r="Z607" s="7"/>
      <c r="AA607" s="7"/>
      <c r="AB607" s="7"/>
      <c r="AC607" s="7"/>
    </row>
    <row r="608">
      <c r="A608" s="10"/>
      <c r="B608" s="7"/>
      <c r="C608" s="7"/>
      <c r="D608" s="7"/>
      <c r="E608" s="10"/>
      <c r="F608" s="10"/>
      <c r="G608" s="10"/>
      <c r="H608" s="10"/>
      <c r="I608" s="7"/>
      <c r="J608" s="7"/>
      <c r="K608" s="7"/>
      <c r="L608" s="7"/>
      <c r="M608" s="7"/>
      <c r="N608" s="7"/>
      <c r="O608" s="7"/>
      <c r="P608" s="7"/>
      <c r="Q608" s="7"/>
      <c r="R608" s="7"/>
      <c r="S608" s="7"/>
      <c r="T608" s="7"/>
      <c r="U608" s="7"/>
      <c r="V608" s="7"/>
      <c r="W608" s="7"/>
      <c r="X608" s="7"/>
      <c r="Y608" s="7"/>
      <c r="Z608" s="7"/>
      <c r="AA608" s="7"/>
      <c r="AB608" s="7"/>
      <c r="AC608" s="7"/>
    </row>
    <row r="609">
      <c r="A609" s="10"/>
      <c r="B609" s="7"/>
      <c r="C609" s="7"/>
      <c r="D609" s="7"/>
      <c r="E609" s="10"/>
      <c r="F609" s="10"/>
      <c r="G609" s="10"/>
      <c r="H609" s="10"/>
      <c r="I609" s="7"/>
      <c r="J609" s="7"/>
      <c r="K609" s="7"/>
      <c r="L609" s="7"/>
      <c r="M609" s="7"/>
      <c r="N609" s="7"/>
      <c r="O609" s="7"/>
      <c r="P609" s="7"/>
      <c r="Q609" s="7"/>
      <c r="R609" s="7"/>
      <c r="S609" s="7"/>
      <c r="T609" s="7"/>
      <c r="U609" s="7"/>
      <c r="V609" s="7"/>
      <c r="W609" s="7"/>
      <c r="X609" s="7"/>
      <c r="Y609" s="7"/>
      <c r="Z609" s="7"/>
      <c r="AA609" s="7"/>
      <c r="AB609" s="7"/>
      <c r="AC609" s="7"/>
    </row>
    <row r="610">
      <c r="A610" s="10"/>
      <c r="B610" s="7"/>
      <c r="C610" s="7"/>
      <c r="D610" s="7"/>
      <c r="E610" s="10"/>
      <c r="F610" s="10"/>
      <c r="G610" s="10"/>
      <c r="H610" s="10"/>
      <c r="I610" s="7"/>
      <c r="J610" s="7"/>
      <c r="K610" s="7"/>
      <c r="L610" s="7"/>
      <c r="M610" s="7"/>
      <c r="N610" s="7"/>
      <c r="O610" s="7"/>
      <c r="P610" s="7"/>
      <c r="Q610" s="7"/>
      <c r="R610" s="7"/>
      <c r="S610" s="7"/>
      <c r="T610" s="7"/>
      <c r="U610" s="7"/>
      <c r="V610" s="7"/>
      <c r="W610" s="7"/>
      <c r="X610" s="7"/>
      <c r="Y610" s="7"/>
      <c r="Z610" s="7"/>
      <c r="AA610" s="7"/>
      <c r="AB610" s="7"/>
      <c r="AC610" s="7"/>
    </row>
    <row r="611">
      <c r="A611" s="10"/>
      <c r="B611" s="7"/>
      <c r="C611" s="7"/>
      <c r="D611" s="7"/>
      <c r="E611" s="10"/>
      <c r="F611" s="10"/>
      <c r="G611" s="10"/>
      <c r="H611" s="10"/>
      <c r="I611" s="7"/>
      <c r="J611" s="7"/>
      <c r="K611" s="7"/>
      <c r="L611" s="7"/>
      <c r="M611" s="7"/>
      <c r="N611" s="7"/>
      <c r="O611" s="7"/>
      <c r="P611" s="7"/>
      <c r="Q611" s="7"/>
      <c r="R611" s="7"/>
      <c r="S611" s="7"/>
      <c r="T611" s="7"/>
      <c r="U611" s="7"/>
      <c r="V611" s="7"/>
      <c r="W611" s="7"/>
      <c r="X611" s="7"/>
      <c r="Y611" s="7"/>
      <c r="Z611" s="7"/>
      <c r="AA611" s="7"/>
      <c r="AB611" s="7"/>
      <c r="AC611" s="7"/>
    </row>
    <row r="612">
      <c r="A612" s="10"/>
      <c r="B612" s="7"/>
      <c r="C612" s="7"/>
      <c r="D612" s="7"/>
      <c r="E612" s="10"/>
      <c r="F612" s="10"/>
      <c r="G612" s="10"/>
      <c r="H612" s="10"/>
      <c r="I612" s="7"/>
      <c r="J612" s="7"/>
      <c r="K612" s="7"/>
      <c r="L612" s="7"/>
      <c r="M612" s="7"/>
      <c r="N612" s="7"/>
      <c r="O612" s="7"/>
      <c r="P612" s="7"/>
      <c r="Q612" s="7"/>
      <c r="R612" s="7"/>
      <c r="S612" s="7"/>
      <c r="T612" s="7"/>
      <c r="U612" s="7"/>
      <c r="V612" s="7"/>
      <c r="W612" s="7"/>
      <c r="X612" s="7"/>
      <c r="Y612" s="7"/>
      <c r="Z612" s="7"/>
      <c r="AA612" s="7"/>
      <c r="AB612" s="7"/>
      <c r="AC612" s="7"/>
    </row>
    <row r="613">
      <c r="A613" s="10"/>
      <c r="B613" s="7"/>
      <c r="C613" s="7"/>
      <c r="D613" s="7"/>
      <c r="E613" s="10"/>
      <c r="F613" s="10"/>
      <c r="G613" s="10"/>
      <c r="H613" s="10"/>
      <c r="I613" s="7"/>
      <c r="J613" s="7"/>
      <c r="K613" s="7"/>
      <c r="L613" s="7"/>
      <c r="M613" s="7"/>
      <c r="N613" s="7"/>
      <c r="O613" s="7"/>
      <c r="P613" s="7"/>
      <c r="Q613" s="7"/>
      <c r="R613" s="7"/>
      <c r="S613" s="7"/>
      <c r="T613" s="7"/>
      <c r="U613" s="7"/>
      <c r="V613" s="7"/>
      <c r="W613" s="7"/>
      <c r="X613" s="7"/>
      <c r="Y613" s="7"/>
      <c r="Z613" s="7"/>
      <c r="AA613" s="7"/>
      <c r="AB613" s="7"/>
      <c r="AC613" s="7"/>
    </row>
    <row r="614">
      <c r="A614" s="10"/>
      <c r="B614" s="7"/>
      <c r="C614" s="7"/>
      <c r="D614" s="7"/>
      <c r="E614" s="10"/>
      <c r="F614" s="10"/>
      <c r="G614" s="10"/>
      <c r="H614" s="10"/>
      <c r="I614" s="7"/>
      <c r="J614" s="7"/>
      <c r="K614" s="7"/>
      <c r="L614" s="7"/>
      <c r="M614" s="7"/>
      <c r="N614" s="7"/>
      <c r="O614" s="7"/>
      <c r="P614" s="7"/>
      <c r="Q614" s="7"/>
      <c r="R614" s="7"/>
      <c r="S614" s="7"/>
      <c r="T614" s="7"/>
      <c r="U614" s="7"/>
      <c r="V614" s="7"/>
      <c r="W614" s="7"/>
      <c r="X614" s="7"/>
      <c r="Y614" s="7"/>
      <c r="Z614" s="7"/>
      <c r="AA614" s="7"/>
      <c r="AB614" s="7"/>
      <c r="AC614" s="7"/>
    </row>
    <row r="615">
      <c r="A615" s="10"/>
      <c r="B615" s="7"/>
      <c r="C615" s="7"/>
      <c r="D615" s="7"/>
      <c r="E615" s="10"/>
      <c r="F615" s="10"/>
      <c r="G615" s="10"/>
      <c r="H615" s="10"/>
      <c r="I615" s="7"/>
      <c r="J615" s="7"/>
      <c r="K615" s="7"/>
      <c r="L615" s="7"/>
      <c r="M615" s="7"/>
      <c r="N615" s="7"/>
      <c r="O615" s="7"/>
      <c r="P615" s="7"/>
      <c r="Q615" s="7"/>
      <c r="R615" s="7"/>
      <c r="S615" s="7"/>
      <c r="T615" s="7"/>
      <c r="U615" s="7"/>
      <c r="V615" s="7"/>
      <c r="W615" s="7"/>
      <c r="X615" s="7"/>
      <c r="Y615" s="7"/>
      <c r="Z615" s="7"/>
      <c r="AA615" s="7"/>
      <c r="AB615" s="7"/>
      <c r="AC615" s="7"/>
    </row>
    <row r="616">
      <c r="A616" s="10"/>
      <c r="B616" s="7"/>
      <c r="C616" s="7"/>
      <c r="D616" s="7"/>
      <c r="E616" s="10"/>
      <c r="F616" s="10"/>
      <c r="G616" s="10"/>
      <c r="H616" s="10"/>
      <c r="I616" s="7"/>
      <c r="J616" s="7"/>
      <c r="K616" s="7"/>
      <c r="L616" s="7"/>
      <c r="M616" s="7"/>
      <c r="N616" s="7"/>
      <c r="O616" s="7"/>
      <c r="P616" s="7"/>
      <c r="Q616" s="7"/>
      <c r="R616" s="7"/>
      <c r="S616" s="7"/>
      <c r="T616" s="7"/>
      <c r="U616" s="7"/>
      <c r="V616" s="7"/>
      <c r="W616" s="7"/>
      <c r="X616" s="7"/>
      <c r="Y616" s="7"/>
      <c r="Z616" s="7"/>
      <c r="AA616" s="7"/>
      <c r="AB616" s="7"/>
      <c r="AC616" s="7"/>
    </row>
    <row r="617">
      <c r="A617" s="10"/>
      <c r="B617" s="7"/>
      <c r="C617" s="7"/>
      <c r="D617" s="7"/>
      <c r="E617" s="10"/>
      <c r="F617" s="10"/>
      <c r="G617" s="10"/>
      <c r="H617" s="10"/>
      <c r="I617" s="7"/>
      <c r="J617" s="7"/>
      <c r="K617" s="7"/>
      <c r="L617" s="7"/>
      <c r="M617" s="7"/>
      <c r="N617" s="7"/>
      <c r="O617" s="7"/>
      <c r="P617" s="7"/>
      <c r="Q617" s="7"/>
      <c r="R617" s="7"/>
      <c r="S617" s="7"/>
      <c r="T617" s="7"/>
      <c r="U617" s="7"/>
      <c r="V617" s="7"/>
      <c r="W617" s="7"/>
      <c r="X617" s="7"/>
      <c r="Y617" s="7"/>
      <c r="Z617" s="7"/>
      <c r="AA617" s="7"/>
      <c r="AB617" s="7"/>
      <c r="AC617" s="7"/>
    </row>
    <row r="618">
      <c r="A618" s="10"/>
      <c r="B618" s="7"/>
      <c r="C618" s="7"/>
      <c r="D618" s="7"/>
      <c r="E618" s="10"/>
      <c r="F618" s="10"/>
      <c r="G618" s="10"/>
      <c r="H618" s="10"/>
      <c r="I618" s="7"/>
      <c r="J618" s="7"/>
      <c r="K618" s="7"/>
      <c r="L618" s="7"/>
      <c r="M618" s="7"/>
      <c r="N618" s="7"/>
      <c r="O618" s="7"/>
      <c r="P618" s="7"/>
      <c r="Q618" s="7"/>
      <c r="R618" s="7"/>
      <c r="S618" s="7"/>
      <c r="T618" s="7"/>
      <c r="U618" s="7"/>
      <c r="V618" s="7"/>
      <c r="W618" s="7"/>
      <c r="X618" s="7"/>
      <c r="Y618" s="7"/>
      <c r="Z618" s="7"/>
      <c r="AA618" s="7"/>
      <c r="AB618" s="7"/>
      <c r="AC618" s="7"/>
    </row>
    <row r="619">
      <c r="A619" s="10"/>
      <c r="B619" s="7"/>
      <c r="C619" s="7"/>
      <c r="D619" s="7"/>
      <c r="E619" s="10"/>
      <c r="F619" s="10"/>
      <c r="G619" s="10"/>
      <c r="H619" s="10"/>
      <c r="I619" s="7"/>
      <c r="J619" s="7"/>
      <c r="K619" s="7"/>
      <c r="L619" s="7"/>
      <c r="M619" s="7"/>
      <c r="N619" s="7"/>
      <c r="O619" s="7"/>
      <c r="P619" s="7"/>
      <c r="Q619" s="7"/>
      <c r="R619" s="7"/>
      <c r="S619" s="7"/>
      <c r="T619" s="7"/>
      <c r="U619" s="7"/>
      <c r="V619" s="7"/>
      <c r="W619" s="7"/>
      <c r="X619" s="7"/>
      <c r="Y619" s="7"/>
      <c r="Z619" s="7"/>
      <c r="AA619" s="7"/>
      <c r="AB619" s="7"/>
      <c r="AC619" s="7"/>
    </row>
    <row r="620">
      <c r="A620" s="10"/>
      <c r="B620" s="7"/>
      <c r="C620" s="7"/>
      <c r="D620" s="7"/>
      <c r="E620" s="10"/>
      <c r="F620" s="10"/>
      <c r="G620" s="10"/>
      <c r="H620" s="10"/>
      <c r="I620" s="7"/>
      <c r="J620" s="7"/>
      <c r="K620" s="7"/>
      <c r="L620" s="7"/>
      <c r="M620" s="7"/>
      <c r="N620" s="7"/>
      <c r="O620" s="7"/>
      <c r="P620" s="7"/>
      <c r="Q620" s="7"/>
      <c r="R620" s="7"/>
      <c r="S620" s="7"/>
      <c r="T620" s="7"/>
      <c r="U620" s="7"/>
      <c r="V620" s="7"/>
      <c r="W620" s="7"/>
      <c r="X620" s="7"/>
      <c r="Y620" s="7"/>
      <c r="Z620" s="7"/>
      <c r="AA620" s="7"/>
      <c r="AB620" s="7"/>
      <c r="AC620" s="7"/>
    </row>
    <row r="621">
      <c r="A621" s="10"/>
      <c r="B621" s="7"/>
      <c r="C621" s="7"/>
      <c r="D621" s="7"/>
      <c r="E621" s="10"/>
      <c r="F621" s="10"/>
      <c r="G621" s="10"/>
      <c r="H621" s="10"/>
      <c r="I621" s="7"/>
      <c r="J621" s="7"/>
      <c r="K621" s="7"/>
      <c r="L621" s="7"/>
      <c r="M621" s="7"/>
      <c r="N621" s="7"/>
      <c r="O621" s="7"/>
      <c r="P621" s="7"/>
      <c r="Q621" s="7"/>
      <c r="R621" s="7"/>
      <c r="S621" s="7"/>
      <c r="T621" s="7"/>
      <c r="U621" s="7"/>
      <c r="V621" s="7"/>
      <c r="W621" s="7"/>
      <c r="X621" s="7"/>
      <c r="Y621" s="7"/>
      <c r="Z621" s="7"/>
      <c r="AA621" s="7"/>
      <c r="AB621" s="7"/>
      <c r="AC621" s="7"/>
    </row>
    <row r="622">
      <c r="A622" s="10"/>
      <c r="B622" s="7"/>
      <c r="C622" s="7"/>
      <c r="D622" s="7"/>
      <c r="E622" s="10"/>
      <c r="F622" s="10"/>
      <c r="G622" s="10"/>
      <c r="H622" s="10"/>
      <c r="I622" s="7"/>
      <c r="J622" s="7"/>
      <c r="K622" s="7"/>
      <c r="L622" s="7"/>
      <c r="M622" s="7"/>
      <c r="N622" s="7"/>
      <c r="O622" s="7"/>
      <c r="P622" s="7"/>
      <c r="Q622" s="7"/>
      <c r="R622" s="7"/>
      <c r="S622" s="7"/>
      <c r="T622" s="7"/>
      <c r="U622" s="7"/>
      <c r="V622" s="7"/>
      <c r="W622" s="7"/>
      <c r="X622" s="7"/>
      <c r="Y622" s="7"/>
      <c r="Z622" s="7"/>
      <c r="AA622" s="7"/>
      <c r="AB622" s="7"/>
      <c r="AC622" s="7"/>
    </row>
    <row r="623">
      <c r="A623" s="10"/>
      <c r="B623" s="7"/>
      <c r="C623" s="7"/>
      <c r="D623" s="7"/>
      <c r="E623" s="10"/>
      <c r="F623" s="10"/>
      <c r="G623" s="10"/>
      <c r="H623" s="10"/>
      <c r="I623" s="7"/>
      <c r="J623" s="7"/>
      <c r="K623" s="7"/>
      <c r="L623" s="7"/>
      <c r="M623" s="7"/>
      <c r="N623" s="7"/>
      <c r="O623" s="7"/>
      <c r="P623" s="7"/>
      <c r="Q623" s="7"/>
      <c r="R623" s="7"/>
      <c r="S623" s="7"/>
      <c r="T623" s="7"/>
      <c r="U623" s="7"/>
      <c r="V623" s="7"/>
      <c r="W623" s="7"/>
      <c r="X623" s="7"/>
      <c r="Y623" s="7"/>
      <c r="Z623" s="7"/>
      <c r="AA623" s="7"/>
      <c r="AB623" s="7"/>
      <c r="AC623" s="7"/>
    </row>
    <row r="624">
      <c r="A624" s="10"/>
      <c r="B624" s="7"/>
      <c r="C624" s="7"/>
      <c r="D624" s="7"/>
      <c r="E624" s="10"/>
      <c r="F624" s="10"/>
      <c r="G624" s="10"/>
      <c r="H624" s="10"/>
      <c r="I624" s="7"/>
      <c r="J624" s="7"/>
      <c r="K624" s="7"/>
      <c r="L624" s="7"/>
      <c r="M624" s="7"/>
      <c r="N624" s="7"/>
      <c r="O624" s="7"/>
      <c r="P624" s="7"/>
      <c r="Q624" s="7"/>
      <c r="R624" s="7"/>
      <c r="S624" s="7"/>
      <c r="T624" s="7"/>
      <c r="U624" s="7"/>
      <c r="V624" s="7"/>
      <c r="W624" s="7"/>
      <c r="X624" s="7"/>
      <c r="Y624" s="7"/>
      <c r="Z624" s="7"/>
      <c r="AA624" s="7"/>
      <c r="AB624" s="7"/>
      <c r="AC624" s="7"/>
    </row>
    <row r="625">
      <c r="A625" s="10"/>
      <c r="B625" s="7"/>
      <c r="C625" s="7"/>
      <c r="D625" s="7"/>
      <c r="E625" s="10"/>
      <c r="F625" s="10"/>
      <c r="G625" s="10"/>
      <c r="H625" s="10"/>
      <c r="I625" s="7"/>
      <c r="J625" s="7"/>
      <c r="K625" s="7"/>
      <c r="L625" s="7"/>
      <c r="M625" s="7"/>
      <c r="N625" s="7"/>
      <c r="O625" s="7"/>
      <c r="P625" s="7"/>
      <c r="Q625" s="7"/>
      <c r="R625" s="7"/>
      <c r="S625" s="7"/>
      <c r="T625" s="7"/>
      <c r="U625" s="7"/>
      <c r="V625" s="7"/>
      <c r="W625" s="7"/>
      <c r="X625" s="7"/>
      <c r="Y625" s="7"/>
      <c r="Z625" s="7"/>
      <c r="AA625" s="7"/>
      <c r="AB625" s="7"/>
      <c r="AC625" s="7"/>
    </row>
    <row r="626">
      <c r="A626" s="10"/>
      <c r="B626" s="7"/>
      <c r="C626" s="7"/>
      <c r="D626" s="7"/>
      <c r="E626" s="10"/>
      <c r="F626" s="10"/>
      <c r="G626" s="10"/>
      <c r="H626" s="10"/>
      <c r="I626" s="7"/>
      <c r="J626" s="7"/>
      <c r="K626" s="7"/>
      <c r="L626" s="7"/>
      <c r="M626" s="7"/>
      <c r="N626" s="7"/>
      <c r="O626" s="7"/>
      <c r="P626" s="7"/>
      <c r="Q626" s="7"/>
      <c r="R626" s="7"/>
      <c r="S626" s="7"/>
      <c r="T626" s="7"/>
      <c r="U626" s="7"/>
      <c r="V626" s="7"/>
      <c r="W626" s="7"/>
      <c r="X626" s="7"/>
      <c r="Y626" s="7"/>
      <c r="Z626" s="7"/>
      <c r="AA626" s="7"/>
      <c r="AB626" s="7"/>
      <c r="AC626" s="7"/>
    </row>
    <row r="627">
      <c r="A627" s="10"/>
      <c r="B627" s="7"/>
      <c r="C627" s="7"/>
      <c r="D627" s="7"/>
      <c r="E627" s="10"/>
      <c r="F627" s="10"/>
      <c r="G627" s="10"/>
      <c r="H627" s="10"/>
      <c r="I627" s="7"/>
      <c r="J627" s="7"/>
      <c r="K627" s="7"/>
      <c r="L627" s="7"/>
      <c r="M627" s="7"/>
      <c r="N627" s="7"/>
      <c r="O627" s="7"/>
      <c r="P627" s="7"/>
      <c r="Q627" s="7"/>
      <c r="R627" s="7"/>
      <c r="S627" s="7"/>
      <c r="T627" s="7"/>
      <c r="U627" s="7"/>
      <c r="V627" s="7"/>
      <c r="W627" s="7"/>
      <c r="X627" s="7"/>
      <c r="Y627" s="7"/>
      <c r="Z627" s="7"/>
      <c r="AA627" s="7"/>
      <c r="AB627" s="7"/>
      <c r="AC627" s="7"/>
    </row>
    <row r="628">
      <c r="A628" s="10"/>
      <c r="B628" s="7"/>
      <c r="C628" s="7"/>
      <c r="D628" s="7"/>
      <c r="E628" s="10"/>
      <c r="F628" s="10"/>
      <c r="G628" s="10"/>
      <c r="H628" s="10"/>
      <c r="I628" s="7"/>
      <c r="J628" s="7"/>
      <c r="K628" s="7"/>
      <c r="L628" s="7"/>
      <c r="M628" s="7"/>
      <c r="N628" s="7"/>
      <c r="O628" s="7"/>
      <c r="P628" s="7"/>
      <c r="Q628" s="7"/>
      <c r="R628" s="7"/>
      <c r="S628" s="7"/>
      <c r="T628" s="7"/>
      <c r="U628" s="7"/>
      <c r="V628" s="7"/>
      <c r="W628" s="7"/>
      <c r="X628" s="7"/>
      <c r="Y628" s="7"/>
      <c r="Z628" s="7"/>
      <c r="AA628" s="7"/>
      <c r="AB628" s="7"/>
      <c r="AC628" s="7"/>
    </row>
    <row r="629">
      <c r="A629" s="10"/>
      <c r="B629" s="7"/>
      <c r="C629" s="7"/>
      <c r="D629" s="7"/>
      <c r="E629" s="10"/>
      <c r="F629" s="10"/>
      <c r="G629" s="10"/>
      <c r="H629" s="10"/>
      <c r="I629" s="7"/>
      <c r="J629" s="7"/>
      <c r="K629" s="7"/>
      <c r="L629" s="7"/>
      <c r="M629" s="7"/>
      <c r="N629" s="7"/>
      <c r="O629" s="7"/>
      <c r="P629" s="7"/>
      <c r="Q629" s="7"/>
      <c r="R629" s="7"/>
      <c r="S629" s="7"/>
      <c r="T629" s="7"/>
      <c r="U629" s="7"/>
      <c r="V629" s="7"/>
      <c r="W629" s="7"/>
      <c r="X629" s="7"/>
      <c r="Y629" s="7"/>
      <c r="Z629" s="7"/>
      <c r="AA629" s="7"/>
      <c r="AB629" s="7"/>
      <c r="AC629" s="7"/>
    </row>
    <row r="630">
      <c r="A630" s="10"/>
      <c r="B630" s="7"/>
      <c r="C630" s="7"/>
      <c r="D630" s="7"/>
      <c r="E630" s="10"/>
      <c r="F630" s="10"/>
      <c r="G630" s="10"/>
      <c r="H630" s="10"/>
      <c r="I630" s="7"/>
      <c r="J630" s="7"/>
      <c r="K630" s="7"/>
      <c r="L630" s="7"/>
      <c r="M630" s="7"/>
      <c r="N630" s="7"/>
      <c r="O630" s="7"/>
      <c r="P630" s="7"/>
      <c r="Q630" s="7"/>
      <c r="R630" s="7"/>
      <c r="S630" s="7"/>
      <c r="T630" s="7"/>
      <c r="U630" s="7"/>
      <c r="V630" s="7"/>
      <c r="W630" s="7"/>
      <c r="X630" s="7"/>
      <c r="Y630" s="7"/>
      <c r="Z630" s="7"/>
      <c r="AA630" s="7"/>
      <c r="AB630" s="7"/>
      <c r="AC630" s="7"/>
    </row>
    <row r="631">
      <c r="A631" s="10"/>
      <c r="B631" s="7"/>
      <c r="C631" s="7"/>
      <c r="D631" s="7"/>
      <c r="E631" s="10"/>
      <c r="F631" s="10"/>
      <c r="G631" s="10"/>
      <c r="H631" s="10"/>
      <c r="I631" s="7"/>
      <c r="J631" s="7"/>
      <c r="K631" s="7"/>
      <c r="L631" s="7"/>
      <c r="M631" s="7"/>
      <c r="N631" s="7"/>
      <c r="O631" s="7"/>
      <c r="P631" s="7"/>
      <c r="Q631" s="7"/>
      <c r="R631" s="7"/>
      <c r="S631" s="7"/>
      <c r="T631" s="7"/>
      <c r="U631" s="7"/>
      <c r="V631" s="7"/>
      <c r="W631" s="7"/>
      <c r="X631" s="7"/>
      <c r="Y631" s="7"/>
      <c r="Z631" s="7"/>
      <c r="AA631" s="7"/>
      <c r="AB631" s="7"/>
      <c r="AC631" s="7"/>
    </row>
    <row r="632">
      <c r="A632" s="10"/>
      <c r="B632" s="7"/>
      <c r="C632" s="7"/>
      <c r="D632" s="7"/>
      <c r="E632" s="10"/>
      <c r="F632" s="10"/>
      <c r="G632" s="10"/>
      <c r="H632" s="10"/>
      <c r="I632" s="7"/>
      <c r="J632" s="7"/>
      <c r="K632" s="7"/>
      <c r="L632" s="7"/>
      <c r="M632" s="7"/>
      <c r="N632" s="7"/>
      <c r="O632" s="7"/>
      <c r="P632" s="7"/>
      <c r="Q632" s="7"/>
      <c r="R632" s="7"/>
      <c r="S632" s="7"/>
      <c r="T632" s="7"/>
      <c r="U632" s="7"/>
      <c r="V632" s="7"/>
      <c r="W632" s="7"/>
      <c r="X632" s="7"/>
      <c r="Y632" s="7"/>
      <c r="Z632" s="7"/>
      <c r="AA632" s="7"/>
      <c r="AB632" s="7"/>
      <c r="AC632" s="7"/>
    </row>
    <row r="633">
      <c r="A633" s="10"/>
      <c r="B633" s="7"/>
      <c r="C633" s="7"/>
      <c r="D633" s="7"/>
      <c r="E633" s="10"/>
      <c r="F633" s="10"/>
      <c r="G633" s="10"/>
      <c r="H633" s="10"/>
      <c r="I633" s="7"/>
      <c r="J633" s="7"/>
      <c r="K633" s="7"/>
      <c r="L633" s="7"/>
      <c r="M633" s="7"/>
      <c r="N633" s="7"/>
      <c r="O633" s="7"/>
      <c r="P633" s="7"/>
      <c r="Q633" s="7"/>
      <c r="R633" s="7"/>
      <c r="S633" s="7"/>
      <c r="T633" s="7"/>
      <c r="U633" s="7"/>
      <c r="V633" s="7"/>
      <c r="W633" s="7"/>
      <c r="X633" s="7"/>
      <c r="Y633" s="7"/>
      <c r="Z633" s="7"/>
      <c r="AA633" s="7"/>
      <c r="AB633" s="7"/>
      <c r="AC633" s="7"/>
    </row>
    <row r="634">
      <c r="A634" s="10"/>
      <c r="B634" s="7"/>
      <c r="C634" s="7"/>
      <c r="D634" s="7"/>
      <c r="E634" s="10"/>
      <c r="F634" s="10"/>
      <c r="G634" s="10"/>
      <c r="H634" s="10"/>
      <c r="I634" s="7"/>
      <c r="J634" s="7"/>
      <c r="K634" s="7"/>
      <c r="L634" s="7"/>
      <c r="M634" s="7"/>
      <c r="N634" s="7"/>
      <c r="O634" s="7"/>
      <c r="P634" s="7"/>
      <c r="Q634" s="7"/>
      <c r="R634" s="7"/>
      <c r="S634" s="7"/>
      <c r="T634" s="7"/>
      <c r="U634" s="7"/>
      <c r="V634" s="7"/>
      <c r="W634" s="7"/>
      <c r="X634" s="7"/>
      <c r="Y634" s="7"/>
      <c r="Z634" s="7"/>
      <c r="AA634" s="7"/>
      <c r="AB634" s="7"/>
      <c r="AC634" s="7"/>
    </row>
    <row r="635">
      <c r="A635" s="10"/>
      <c r="B635" s="7"/>
      <c r="C635" s="7"/>
      <c r="D635" s="7"/>
      <c r="E635" s="10"/>
      <c r="F635" s="10"/>
      <c r="G635" s="10"/>
      <c r="H635" s="10"/>
      <c r="I635" s="7"/>
      <c r="J635" s="7"/>
      <c r="K635" s="7"/>
      <c r="L635" s="7"/>
      <c r="M635" s="7"/>
      <c r="N635" s="7"/>
      <c r="O635" s="7"/>
      <c r="P635" s="7"/>
      <c r="Q635" s="7"/>
      <c r="R635" s="7"/>
      <c r="S635" s="7"/>
      <c r="T635" s="7"/>
      <c r="U635" s="7"/>
      <c r="V635" s="7"/>
      <c r="W635" s="7"/>
      <c r="X635" s="7"/>
      <c r="Y635" s="7"/>
      <c r="Z635" s="7"/>
      <c r="AA635" s="7"/>
      <c r="AB635" s="7"/>
      <c r="AC635" s="7"/>
    </row>
    <row r="636">
      <c r="A636" s="10"/>
      <c r="B636" s="7"/>
      <c r="C636" s="7"/>
      <c r="D636" s="7"/>
      <c r="E636" s="10"/>
      <c r="F636" s="10"/>
      <c r="G636" s="10"/>
      <c r="H636" s="10"/>
      <c r="I636" s="7"/>
      <c r="J636" s="7"/>
      <c r="K636" s="7"/>
      <c r="L636" s="7"/>
      <c r="M636" s="7"/>
      <c r="N636" s="7"/>
      <c r="O636" s="7"/>
      <c r="P636" s="7"/>
      <c r="Q636" s="7"/>
      <c r="R636" s="7"/>
      <c r="S636" s="7"/>
      <c r="T636" s="7"/>
      <c r="U636" s="7"/>
      <c r="V636" s="7"/>
      <c r="W636" s="7"/>
      <c r="X636" s="7"/>
      <c r="Y636" s="7"/>
      <c r="Z636" s="7"/>
      <c r="AA636" s="7"/>
      <c r="AB636" s="7"/>
      <c r="AC636" s="7"/>
    </row>
    <row r="637">
      <c r="A637" s="10"/>
      <c r="B637" s="7"/>
      <c r="C637" s="7"/>
      <c r="D637" s="7"/>
      <c r="E637" s="10"/>
      <c r="F637" s="10"/>
      <c r="G637" s="10"/>
      <c r="H637" s="10"/>
      <c r="I637" s="7"/>
      <c r="J637" s="7"/>
      <c r="K637" s="7"/>
      <c r="L637" s="7"/>
      <c r="M637" s="7"/>
      <c r="N637" s="7"/>
      <c r="O637" s="7"/>
      <c r="P637" s="7"/>
      <c r="Q637" s="7"/>
      <c r="R637" s="7"/>
      <c r="S637" s="7"/>
      <c r="T637" s="7"/>
      <c r="U637" s="7"/>
      <c r="V637" s="7"/>
      <c r="W637" s="7"/>
      <c r="X637" s="7"/>
      <c r="Y637" s="7"/>
      <c r="Z637" s="7"/>
      <c r="AA637" s="7"/>
      <c r="AB637" s="7"/>
      <c r="AC637" s="7"/>
    </row>
    <row r="638">
      <c r="A638" s="10"/>
      <c r="B638" s="7"/>
      <c r="C638" s="7"/>
      <c r="D638" s="7"/>
      <c r="E638" s="10"/>
      <c r="F638" s="10"/>
      <c r="G638" s="10"/>
      <c r="H638" s="10"/>
      <c r="I638" s="7"/>
      <c r="J638" s="7"/>
      <c r="K638" s="7"/>
      <c r="L638" s="7"/>
      <c r="M638" s="7"/>
      <c r="N638" s="7"/>
      <c r="O638" s="7"/>
      <c r="P638" s="7"/>
      <c r="Q638" s="7"/>
      <c r="R638" s="7"/>
      <c r="S638" s="7"/>
      <c r="T638" s="7"/>
      <c r="U638" s="7"/>
      <c r="V638" s="7"/>
      <c r="W638" s="7"/>
      <c r="X638" s="7"/>
      <c r="Y638" s="7"/>
      <c r="Z638" s="7"/>
      <c r="AA638" s="7"/>
      <c r="AB638" s="7"/>
      <c r="AC638" s="7"/>
    </row>
    <row r="639">
      <c r="A639" s="10"/>
      <c r="B639" s="7"/>
      <c r="C639" s="7"/>
      <c r="D639" s="7"/>
      <c r="E639" s="10"/>
      <c r="F639" s="10"/>
      <c r="G639" s="10"/>
      <c r="H639" s="10"/>
      <c r="I639" s="7"/>
      <c r="J639" s="7"/>
      <c r="K639" s="7"/>
      <c r="L639" s="7"/>
      <c r="M639" s="7"/>
      <c r="N639" s="7"/>
      <c r="O639" s="7"/>
      <c r="P639" s="7"/>
      <c r="Q639" s="7"/>
      <c r="R639" s="7"/>
      <c r="S639" s="7"/>
      <c r="T639" s="7"/>
      <c r="U639" s="7"/>
      <c r="V639" s="7"/>
      <c r="W639" s="7"/>
      <c r="X639" s="7"/>
      <c r="Y639" s="7"/>
      <c r="Z639" s="7"/>
      <c r="AA639" s="7"/>
      <c r="AB639" s="7"/>
      <c r="AC639" s="7"/>
    </row>
    <row r="640">
      <c r="A640" s="10"/>
      <c r="B640" s="7"/>
      <c r="C640" s="7"/>
      <c r="D640" s="7"/>
      <c r="E640" s="10"/>
      <c r="F640" s="10"/>
      <c r="G640" s="10"/>
      <c r="H640" s="10"/>
      <c r="I640" s="7"/>
      <c r="J640" s="7"/>
      <c r="K640" s="7"/>
      <c r="L640" s="7"/>
      <c r="M640" s="7"/>
      <c r="N640" s="7"/>
      <c r="O640" s="7"/>
      <c r="P640" s="7"/>
      <c r="Q640" s="7"/>
      <c r="R640" s="7"/>
      <c r="S640" s="7"/>
      <c r="T640" s="7"/>
      <c r="U640" s="7"/>
      <c r="V640" s="7"/>
      <c r="W640" s="7"/>
      <c r="X640" s="7"/>
      <c r="Y640" s="7"/>
      <c r="Z640" s="7"/>
      <c r="AA640" s="7"/>
      <c r="AB640" s="7"/>
      <c r="AC640" s="7"/>
    </row>
    <row r="641">
      <c r="A641" s="10"/>
      <c r="B641" s="7"/>
      <c r="C641" s="7"/>
      <c r="D641" s="7"/>
      <c r="E641" s="10"/>
      <c r="F641" s="10"/>
      <c r="G641" s="10"/>
      <c r="H641" s="10"/>
      <c r="I641" s="7"/>
      <c r="J641" s="7"/>
      <c r="K641" s="7"/>
      <c r="L641" s="7"/>
      <c r="M641" s="7"/>
      <c r="N641" s="7"/>
      <c r="O641" s="7"/>
      <c r="P641" s="7"/>
      <c r="Q641" s="7"/>
      <c r="R641" s="7"/>
      <c r="S641" s="7"/>
      <c r="T641" s="7"/>
      <c r="U641" s="7"/>
      <c r="V641" s="7"/>
      <c r="W641" s="7"/>
      <c r="X641" s="7"/>
      <c r="Y641" s="7"/>
      <c r="Z641" s="7"/>
      <c r="AA641" s="7"/>
      <c r="AB641" s="7"/>
      <c r="AC641" s="7"/>
    </row>
    <row r="642">
      <c r="A642" s="10"/>
      <c r="B642" s="7"/>
      <c r="C642" s="7"/>
      <c r="D642" s="7"/>
      <c r="E642" s="10"/>
      <c r="F642" s="10"/>
      <c r="G642" s="10"/>
      <c r="H642" s="10"/>
      <c r="I642" s="7"/>
      <c r="J642" s="7"/>
      <c r="K642" s="7"/>
      <c r="L642" s="7"/>
      <c r="M642" s="7"/>
      <c r="N642" s="7"/>
      <c r="O642" s="7"/>
      <c r="P642" s="7"/>
      <c r="Q642" s="7"/>
      <c r="R642" s="7"/>
      <c r="S642" s="7"/>
      <c r="T642" s="7"/>
      <c r="U642" s="7"/>
      <c r="V642" s="7"/>
      <c r="W642" s="7"/>
      <c r="X642" s="7"/>
      <c r="Y642" s="7"/>
      <c r="Z642" s="7"/>
      <c r="AA642" s="7"/>
      <c r="AB642" s="7"/>
      <c r="AC642" s="7"/>
    </row>
    <row r="643">
      <c r="A643" s="10"/>
      <c r="B643" s="7"/>
      <c r="C643" s="7"/>
      <c r="D643" s="7"/>
      <c r="E643" s="10"/>
      <c r="F643" s="10"/>
      <c r="G643" s="10"/>
      <c r="H643" s="10"/>
      <c r="I643" s="7"/>
      <c r="J643" s="7"/>
      <c r="K643" s="7"/>
      <c r="L643" s="7"/>
      <c r="M643" s="7"/>
      <c r="N643" s="7"/>
      <c r="O643" s="7"/>
      <c r="P643" s="7"/>
      <c r="Q643" s="7"/>
      <c r="R643" s="7"/>
      <c r="S643" s="7"/>
      <c r="T643" s="7"/>
      <c r="U643" s="7"/>
      <c r="V643" s="7"/>
      <c r="W643" s="7"/>
      <c r="X643" s="7"/>
      <c r="Y643" s="7"/>
      <c r="Z643" s="7"/>
      <c r="AA643" s="7"/>
      <c r="AB643" s="7"/>
      <c r="AC643" s="7"/>
    </row>
    <row r="644">
      <c r="A644" s="10"/>
      <c r="B644" s="7"/>
      <c r="C644" s="7"/>
      <c r="D644" s="7"/>
      <c r="E644" s="10"/>
      <c r="F644" s="10"/>
      <c r="G644" s="10"/>
      <c r="H644" s="10"/>
      <c r="I644" s="7"/>
      <c r="J644" s="7"/>
      <c r="K644" s="7"/>
      <c r="L644" s="7"/>
      <c r="M644" s="7"/>
      <c r="N644" s="7"/>
      <c r="O644" s="7"/>
      <c r="P644" s="7"/>
      <c r="Q644" s="7"/>
      <c r="R644" s="7"/>
      <c r="S644" s="7"/>
      <c r="T644" s="7"/>
      <c r="U644" s="7"/>
      <c r="V644" s="7"/>
      <c r="W644" s="7"/>
      <c r="X644" s="7"/>
      <c r="Y644" s="7"/>
      <c r="Z644" s="7"/>
      <c r="AA644" s="7"/>
      <c r="AB644" s="7"/>
      <c r="AC644" s="7"/>
    </row>
    <row r="645">
      <c r="A645" s="10"/>
      <c r="B645" s="7"/>
      <c r="C645" s="7"/>
      <c r="D645" s="7"/>
      <c r="E645" s="10"/>
      <c r="F645" s="10"/>
      <c r="G645" s="10"/>
      <c r="H645" s="10"/>
      <c r="I645" s="7"/>
      <c r="J645" s="7"/>
      <c r="K645" s="7"/>
      <c r="L645" s="7"/>
      <c r="M645" s="7"/>
      <c r="N645" s="7"/>
      <c r="O645" s="7"/>
      <c r="P645" s="7"/>
      <c r="Q645" s="7"/>
      <c r="R645" s="7"/>
      <c r="S645" s="7"/>
      <c r="T645" s="7"/>
      <c r="U645" s="7"/>
      <c r="V645" s="7"/>
      <c r="W645" s="7"/>
      <c r="X645" s="7"/>
      <c r="Y645" s="7"/>
      <c r="Z645" s="7"/>
      <c r="AA645" s="7"/>
      <c r="AB645" s="7"/>
      <c r="AC645" s="7"/>
    </row>
    <row r="646">
      <c r="A646" s="10"/>
      <c r="B646" s="7"/>
      <c r="C646" s="7"/>
      <c r="D646" s="7"/>
      <c r="E646" s="10"/>
      <c r="F646" s="10"/>
      <c r="G646" s="10"/>
      <c r="H646" s="10"/>
      <c r="I646" s="7"/>
      <c r="J646" s="7"/>
      <c r="K646" s="7"/>
      <c r="L646" s="7"/>
      <c r="M646" s="7"/>
      <c r="N646" s="7"/>
      <c r="O646" s="7"/>
      <c r="P646" s="7"/>
      <c r="Q646" s="7"/>
      <c r="R646" s="7"/>
      <c r="S646" s="7"/>
      <c r="T646" s="7"/>
      <c r="U646" s="7"/>
      <c r="V646" s="7"/>
      <c r="W646" s="7"/>
      <c r="X646" s="7"/>
      <c r="Y646" s="7"/>
      <c r="Z646" s="7"/>
      <c r="AA646" s="7"/>
      <c r="AB646" s="7"/>
      <c r="AC646" s="7"/>
    </row>
    <row r="647">
      <c r="A647" s="10"/>
      <c r="B647" s="7"/>
      <c r="C647" s="7"/>
      <c r="D647" s="7"/>
      <c r="E647" s="10"/>
      <c r="F647" s="10"/>
      <c r="G647" s="10"/>
      <c r="H647" s="10"/>
      <c r="I647" s="7"/>
      <c r="J647" s="7"/>
      <c r="K647" s="7"/>
      <c r="L647" s="7"/>
      <c r="M647" s="7"/>
      <c r="N647" s="7"/>
      <c r="O647" s="7"/>
      <c r="P647" s="7"/>
      <c r="Q647" s="7"/>
      <c r="R647" s="7"/>
      <c r="S647" s="7"/>
      <c r="T647" s="7"/>
      <c r="U647" s="7"/>
      <c r="V647" s="7"/>
      <c r="W647" s="7"/>
      <c r="X647" s="7"/>
      <c r="Y647" s="7"/>
      <c r="Z647" s="7"/>
      <c r="AA647" s="7"/>
      <c r="AB647" s="7"/>
      <c r="AC647" s="7"/>
    </row>
    <row r="648">
      <c r="A648" s="10"/>
      <c r="B648" s="7"/>
      <c r="C648" s="7"/>
      <c r="D648" s="7"/>
      <c r="E648" s="10"/>
      <c r="F648" s="10"/>
      <c r="G648" s="10"/>
      <c r="H648" s="10"/>
      <c r="I648" s="7"/>
      <c r="J648" s="7"/>
      <c r="K648" s="7"/>
      <c r="L648" s="7"/>
      <c r="M648" s="7"/>
      <c r="N648" s="7"/>
      <c r="O648" s="7"/>
      <c r="P648" s="7"/>
      <c r="Q648" s="7"/>
      <c r="R648" s="7"/>
      <c r="S648" s="7"/>
      <c r="T648" s="7"/>
      <c r="U648" s="7"/>
      <c r="V648" s="7"/>
      <c r="W648" s="7"/>
      <c r="X648" s="7"/>
      <c r="Y648" s="7"/>
      <c r="Z648" s="7"/>
      <c r="AA648" s="7"/>
      <c r="AB648" s="7"/>
      <c r="AC648" s="7"/>
    </row>
    <row r="649">
      <c r="A649" s="10"/>
      <c r="B649" s="7"/>
      <c r="C649" s="7"/>
      <c r="D649" s="7"/>
      <c r="E649" s="10"/>
      <c r="F649" s="10"/>
      <c r="G649" s="10"/>
      <c r="H649" s="10"/>
      <c r="I649" s="7"/>
      <c r="J649" s="7"/>
      <c r="K649" s="7"/>
      <c r="L649" s="7"/>
      <c r="M649" s="7"/>
      <c r="N649" s="7"/>
      <c r="O649" s="7"/>
      <c r="P649" s="7"/>
      <c r="Q649" s="7"/>
      <c r="R649" s="7"/>
      <c r="S649" s="7"/>
      <c r="T649" s="7"/>
      <c r="U649" s="7"/>
      <c r="V649" s="7"/>
      <c r="W649" s="7"/>
      <c r="X649" s="7"/>
      <c r="Y649" s="7"/>
      <c r="Z649" s="7"/>
      <c r="AA649" s="7"/>
      <c r="AB649" s="7"/>
      <c r="AC649" s="7"/>
    </row>
    <row r="650">
      <c r="A650" s="10"/>
      <c r="B650" s="7"/>
      <c r="C650" s="7"/>
      <c r="D650" s="7"/>
      <c r="E650" s="10"/>
      <c r="F650" s="10"/>
      <c r="G650" s="10"/>
      <c r="H650" s="10"/>
      <c r="I650" s="7"/>
      <c r="J650" s="7"/>
      <c r="K650" s="7"/>
      <c r="L650" s="7"/>
      <c r="M650" s="7"/>
      <c r="N650" s="7"/>
      <c r="O650" s="7"/>
      <c r="P650" s="7"/>
      <c r="Q650" s="7"/>
      <c r="R650" s="7"/>
      <c r="S650" s="7"/>
      <c r="T650" s="7"/>
      <c r="U650" s="7"/>
      <c r="V650" s="7"/>
      <c r="W650" s="7"/>
      <c r="X650" s="7"/>
      <c r="Y650" s="7"/>
      <c r="Z650" s="7"/>
      <c r="AA650" s="7"/>
      <c r="AB650" s="7"/>
      <c r="AC650" s="7"/>
    </row>
    <row r="651">
      <c r="A651" s="10"/>
      <c r="B651" s="7"/>
      <c r="C651" s="7"/>
      <c r="D651" s="7"/>
      <c r="E651" s="10"/>
      <c r="F651" s="10"/>
      <c r="G651" s="10"/>
      <c r="H651" s="10"/>
      <c r="I651" s="7"/>
      <c r="J651" s="7"/>
      <c r="K651" s="7"/>
      <c r="L651" s="7"/>
      <c r="M651" s="7"/>
      <c r="N651" s="7"/>
      <c r="O651" s="7"/>
      <c r="P651" s="7"/>
      <c r="Q651" s="7"/>
      <c r="R651" s="7"/>
      <c r="S651" s="7"/>
      <c r="T651" s="7"/>
      <c r="U651" s="7"/>
      <c r="V651" s="7"/>
      <c r="W651" s="7"/>
      <c r="X651" s="7"/>
      <c r="Y651" s="7"/>
      <c r="Z651" s="7"/>
      <c r="AA651" s="7"/>
      <c r="AB651" s="7"/>
      <c r="AC651" s="7"/>
    </row>
    <row r="652">
      <c r="A652" s="10"/>
      <c r="B652" s="7"/>
      <c r="C652" s="7"/>
      <c r="D652" s="7"/>
      <c r="E652" s="10"/>
      <c r="F652" s="10"/>
      <c r="G652" s="10"/>
      <c r="H652" s="10"/>
      <c r="I652" s="7"/>
      <c r="J652" s="7"/>
      <c r="K652" s="7"/>
      <c r="L652" s="7"/>
      <c r="M652" s="7"/>
      <c r="N652" s="7"/>
      <c r="O652" s="7"/>
      <c r="P652" s="7"/>
      <c r="Q652" s="7"/>
      <c r="R652" s="7"/>
      <c r="S652" s="7"/>
      <c r="T652" s="7"/>
      <c r="U652" s="7"/>
      <c r="V652" s="7"/>
      <c r="W652" s="7"/>
      <c r="X652" s="7"/>
      <c r="Y652" s="7"/>
      <c r="Z652" s="7"/>
      <c r="AA652" s="7"/>
      <c r="AB652" s="7"/>
      <c r="AC652" s="7"/>
    </row>
    <row r="653">
      <c r="A653" s="10"/>
      <c r="B653" s="7"/>
      <c r="C653" s="7"/>
      <c r="D653" s="7"/>
      <c r="E653" s="10"/>
      <c r="F653" s="10"/>
      <c r="G653" s="10"/>
      <c r="H653" s="10"/>
      <c r="I653" s="7"/>
      <c r="J653" s="7"/>
      <c r="K653" s="7"/>
      <c r="L653" s="7"/>
      <c r="M653" s="7"/>
      <c r="N653" s="7"/>
      <c r="O653" s="7"/>
      <c r="P653" s="7"/>
      <c r="Q653" s="7"/>
      <c r="R653" s="7"/>
      <c r="S653" s="7"/>
      <c r="T653" s="7"/>
      <c r="U653" s="7"/>
      <c r="V653" s="7"/>
      <c r="W653" s="7"/>
      <c r="X653" s="7"/>
      <c r="Y653" s="7"/>
      <c r="Z653" s="7"/>
      <c r="AA653" s="7"/>
      <c r="AB653" s="7"/>
      <c r="AC653" s="7"/>
    </row>
    <row r="654">
      <c r="A654" s="10"/>
      <c r="B654" s="7"/>
      <c r="C654" s="7"/>
      <c r="D654" s="7"/>
      <c r="E654" s="10"/>
      <c r="F654" s="10"/>
      <c r="G654" s="10"/>
      <c r="H654" s="10"/>
      <c r="I654" s="7"/>
      <c r="J654" s="7"/>
      <c r="K654" s="7"/>
      <c r="L654" s="7"/>
      <c r="M654" s="7"/>
      <c r="N654" s="7"/>
      <c r="O654" s="7"/>
      <c r="P654" s="7"/>
      <c r="Q654" s="7"/>
      <c r="R654" s="7"/>
      <c r="S654" s="7"/>
      <c r="T654" s="7"/>
      <c r="U654" s="7"/>
      <c r="V654" s="7"/>
      <c r="W654" s="7"/>
      <c r="X654" s="7"/>
      <c r="Y654" s="7"/>
      <c r="Z654" s="7"/>
      <c r="AA654" s="7"/>
      <c r="AB654" s="7"/>
      <c r="AC654" s="7"/>
    </row>
    <row r="655">
      <c r="A655" s="10"/>
      <c r="B655" s="7"/>
      <c r="C655" s="7"/>
      <c r="D655" s="7"/>
      <c r="E655" s="10"/>
      <c r="F655" s="10"/>
      <c r="G655" s="10"/>
      <c r="H655" s="10"/>
      <c r="I655" s="7"/>
      <c r="J655" s="7"/>
      <c r="K655" s="7"/>
      <c r="L655" s="7"/>
      <c r="M655" s="7"/>
      <c r="N655" s="7"/>
      <c r="O655" s="7"/>
      <c r="P655" s="7"/>
      <c r="Q655" s="7"/>
      <c r="R655" s="7"/>
      <c r="S655" s="7"/>
      <c r="T655" s="7"/>
      <c r="U655" s="7"/>
      <c r="V655" s="7"/>
      <c r="W655" s="7"/>
      <c r="X655" s="7"/>
      <c r="Y655" s="7"/>
      <c r="Z655" s="7"/>
      <c r="AA655" s="7"/>
      <c r="AB655" s="7"/>
      <c r="AC655" s="7"/>
    </row>
    <row r="656">
      <c r="A656" s="10"/>
      <c r="B656" s="7"/>
      <c r="C656" s="7"/>
      <c r="D656" s="7"/>
      <c r="E656" s="10"/>
      <c r="F656" s="10"/>
      <c r="G656" s="10"/>
      <c r="H656" s="10"/>
      <c r="I656" s="7"/>
      <c r="J656" s="7"/>
      <c r="K656" s="7"/>
      <c r="L656" s="7"/>
      <c r="M656" s="7"/>
      <c r="N656" s="7"/>
      <c r="O656" s="7"/>
      <c r="P656" s="7"/>
      <c r="Q656" s="7"/>
      <c r="R656" s="7"/>
      <c r="S656" s="7"/>
      <c r="T656" s="7"/>
      <c r="U656" s="7"/>
      <c r="V656" s="7"/>
      <c r="W656" s="7"/>
      <c r="X656" s="7"/>
      <c r="Y656" s="7"/>
      <c r="Z656" s="7"/>
      <c r="AA656" s="7"/>
      <c r="AB656" s="7"/>
      <c r="AC656" s="7"/>
    </row>
    <row r="657">
      <c r="A657" s="10"/>
      <c r="B657" s="7"/>
      <c r="C657" s="7"/>
      <c r="D657" s="7"/>
      <c r="E657" s="10"/>
      <c r="F657" s="10"/>
      <c r="G657" s="10"/>
      <c r="H657" s="10"/>
      <c r="I657" s="7"/>
      <c r="J657" s="7"/>
      <c r="K657" s="7"/>
      <c r="L657" s="7"/>
      <c r="M657" s="7"/>
      <c r="N657" s="7"/>
      <c r="O657" s="7"/>
      <c r="P657" s="7"/>
      <c r="Q657" s="7"/>
      <c r="R657" s="7"/>
      <c r="S657" s="7"/>
      <c r="T657" s="7"/>
      <c r="U657" s="7"/>
      <c r="V657" s="7"/>
      <c r="W657" s="7"/>
      <c r="X657" s="7"/>
      <c r="Y657" s="7"/>
      <c r="Z657" s="7"/>
      <c r="AA657" s="7"/>
      <c r="AB657" s="7"/>
      <c r="AC657" s="7"/>
    </row>
    <row r="658">
      <c r="A658" s="10"/>
      <c r="B658" s="7"/>
      <c r="C658" s="7"/>
      <c r="D658" s="7"/>
      <c r="E658" s="10"/>
      <c r="F658" s="10"/>
      <c r="G658" s="10"/>
      <c r="H658" s="10"/>
      <c r="I658" s="7"/>
      <c r="J658" s="7"/>
      <c r="K658" s="7"/>
      <c r="L658" s="7"/>
      <c r="M658" s="7"/>
      <c r="N658" s="7"/>
      <c r="O658" s="7"/>
      <c r="P658" s="7"/>
      <c r="Q658" s="7"/>
      <c r="R658" s="7"/>
      <c r="S658" s="7"/>
      <c r="T658" s="7"/>
      <c r="U658" s="7"/>
      <c r="V658" s="7"/>
      <c r="W658" s="7"/>
      <c r="X658" s="7"/>
      <c r="Y658" s="7"/>
      <c r="Z658" s="7"/>
      <c r="AA658" s="7"/>
      <c r="AB658" s="7"/>
      <c r="AC658" s="7"/>
    </row>
    <row r="659">
      <c r="A659" s="10"/>
      <c r="B659" s="7"/>
      <c r="C659" s="7"/>
      <c r="D659" s="7"/>
      <c r="E659" s="10"/>
      <c r="F659" s="10"/>
      <c r="G659" s="10"/>
      <c r="H659" s="10"/>
      <c r="I659" s="7"/>
      <c r="J659" s="7"/>
      <c r="K659" s="7"/>
      <c r="L659" s="7"/>
      <c r="M659" s="7"/>
      <c r="N659" s="7"/>
      <c r="O659" s="7"/>
      <c r="P659" s="7"/>
      <c r="Q659" s="7"/>
      <c r="R659" s="7"/>
      <c r="S659" s="7"/>
      <c r="T659" s="7"/>
      <c r="U659" s="7"/>
      <c r="V659" s="7"/>
      <c r="W659" s="7"/>
      <c r="X659" s="7"/>
      <c r="Y659" s="7"/>
      <c r="Z659" s="7"/>
      <c r="AA659" s="7"/>
      <c r="AB659" s="7"/>
      <c r="AC659" s="7"/>
    </row>
    <row r="660">
      <c r="A660" s="10"/>
      <c r="B660" s="7"/>
      <c r="C660" s="7"/>
      <c r="D660" s="7"/>
      <c r="E660" s="10"/>
      <c r="F660" s="10"/>
      <c r="G660" s="10"/>
      <c r="H660" s="10"/>
      <c r="I660" s="7"/>
      <c r="J660" s="7"/>
      <c r="K660" s="7"/>
      <c r="L660" s="7"/>
      <c r="M660" s="7"/>
      <c r="N660" s="7"/>
      <c r="O660" s="7"/>
      <c r="P660" s="7"/>
      <c r="Q660" s="7"/>
      <c r="R660" s="7"/>
      <c r="S660" s="7"/>
      <c r="T660" s="7"/>
      <c r="U660" s="7"/>
      <c r="V660" s="7"/>
      <c r="W660" s="7"/>
      <c r="X660" s="7"/>
      <c r="Y660" s="7"/>
      <c r="Z660" s="7"/>
      <c r="AA660" s="7"/>
      <c r="AB660" s="7"/>
      <c r="AC660" s="7"/>
    </row>
    <row r="661">
      <c r="A661" s="10"/>
      <c r="B661" s="7"/>
      <c r="C661" s="7"/>
      <c r="D661" s="7"/>
      <c r="E661" s="10"/>
      <c r="F661" s="10"/>
      <c r="G661" s="10"/>
      <c r="H661" s="10"/>
      <c r="I661" s="7"/>
      <c r="J661" s="7"/>
      <c r="K661" s="7"/>
      <c r="L661" s="7"/>
      <c r="M661" s="7"/>
      <c r="N661" s="7"/>
      <c r="O661" s="7"/>
      <c r="P661" s="7"/>
      <c r="Q661" s="7"/>
      <c r="R661" s="7"/>
      <c r="S661" s="7"/>
      <c r="T661" s="7"/>
      <c r="U661" s="7"/>
      <c r="V661" s="7"/>
      <c r="W661" s="7"/>
      <c r="X661" s="7"/>
      <c r="Y661" s="7"/>
      <c r="Z661" s="7"/>
      <c r="AA661" s="7"/>
      <c r="AB661" s="7"/>
      <c r="AC661" s="7"/>
    </row>
    <row r="662">
      <c r="A662" s="10"/>
      <c r="B662" s="7"/>
      <c r="C662" s="7"/>
      <c r="D662" s="7"/>
      <c r="E662" s="10"/>
      <c r="F662" s="10"/>
      <c r="G662" s="10"/>
      <c r="H662" s="10"/>
      <c r="I662" s="7"/>
      <c r="J662" s="7"/>
      <c r="K662" s="7"/>
      <c r="L662" s="7"/>
      <c r="M662" s="7"/>
      <c r="N662" s="7"/>
      <c r="O662" s="7"/>
      <c r="P662" s="7"/>
      <c r="Q662" s="7"/>
      <c r="R662" s="7"/>
      <c r="S662" s="7"/>
      <c r="T662" s="7"/>
      <c r="U662" s="7"/>
      <c r="V662" s="7"/>
      <c r="W662" s="7"/>
      <c r="X662" s="7"/>
      <c r="Y662" s="7"/>
      <c r="Z662" s="7"/>
      <c r="AA662" s="7"/>
      <c r="AB662" s="7"/>
      <c r="AC662" s="7"/>
    </row>
    <row r="663">
      <c r="A663" s="10"/>
      <c r="B663" s="7"/>
      <c r="C663" s="7"/>
      <c r="D663" s="7"/>
      <c r="E663" s="10"/>
      <c r="F663" s="10"/>
      <c r="G663" s="10"/>
      <c r="H663" s="10"/>
      <c r="I663" s="7"/>
      <c r="J663" s="7"/>
      <c r="K663" s="7"/>
      <c r="L663" s="7"/>
      <c r="M663" s="7"/>
      <c r="N663" s="7"/>
      <c r="O663" s="7"/>
      <c r="P663" s="7"/>
      <c r="Q663" s="7"/>
      <c r="R663" s="7"/>
      <c r="S663" s="7"/>
      <c r="T663" s="7"/>
      <c r="U663" s="7"/>
      <c r="V663" s="7"/>
      <c r="W663" s="7"/>
      <c r="X663" s="7"/>
      <c r="Y663" s="7"/>
      <c r="Z663" s="7"/>
      <c r="AA663" s="7"/>
      <c r="AB663" s="7"/>
      <c r="AC663" s="7"/>
    </row>
    <row r="664">
      <c r="A664" s="10"/>
      <c r="B664" s="7"/>
      <c r="C664" s="7"/>
      <c r="D664" s="7"/>
      <c r="E664" s="10"/>
      <c r="F664" s="10"/>
      <c r="G664" s="10"/>
      <c r="H664" s="10"/>
      <c r="I664" s="7"/>
      <c r="J664" s="7"/>
      <c r="K664" s="7"/>
      <c r="L664" s="7"/>
      <c r="M664" s="7"/>
      <c r="N664" s="7"/>
      <c r="O664" s="7"/>
      <c r="P664" s="7"/>
      <c r="Q664" s="7"/>
      <c r="R664" s="7"/>
      <c r="S664" s="7"/>
      <c r="T664" s="7"/>
      <c r="U664" s="7"/>
      <c r="V664" s="7"/>
      <c r="W664" s="7"/>
      <c r="X664" s="7"/>
      <c r="Y664" s="7"/>
      <c r="Z664" s="7"/>
      <c r="AA664" s="7"/>
      <c r="AB664" s="7"/>
      <c r="AC664" s="7"/>
    </row>
    <row r="665">
      <c r="A665" s="10"/>
      <c r="B665" s="7"/>
      <c r="C665" s="7"/>
      <c r="D665" s="7"/>
      <c r="E665" s="10"/>
      <c r="F665" s="10"/>
      <c r="G665" s="10"/>
      <c r="H665" s="10"/>
      <c r="I665" s="7"/>
      <c r="J665" s="7"/>
      <c r="K665" s="7"/>
      <c r="L665" s="7"/>
      <c r="M665" s="7"/>
      <c r="N665" s="7"/>
      <c r="O665" s="7"/>
      <c r="P665" s="7"/>
      <c r="Q665" s="7"/>
      <c r="R665" s="7"/>
      <c r="S665" s="7"/>
      <c r="T665" s="7"/>
      <c r="U665" s="7"/>
      <c r="V665" s="7"/>
      <c r="W665" s="7"/>
      <c r="X665" s="7"/>
      <c r="Y665" s="7"/>
      <c r="Z665" s="7"/>
      <c r="AA665" s="7"/>
      <c r="AB665" s="7"/>
      <c r="AC665" s="7"/>
    </row>
    <row r="666">
      <c r="A666" s="10"/>
      <c r="B666" s="7"/>
      <c r="C666" s="7"/>
      <c r="D666" s="7"/>
      <c r="E666" s="10"/>
      <c r="F666" s="10"/>
      <c r="G666" s="10"/>
      <c r="H666" s="10"/>
      <c r="I666" s="7"/>
      <c r="J666" s="7"/>
      <c r="K666" s="7"/>
      <c r="L666" s="7"/>
      <c r="M666" s="7"/>
      <c r="N666" s="7"/>
      <c r="O666" s="7"/>
      <c r="P666" s="7"/>
      <c r="Q666" s="7"/>
      <c r="R666" s="7"/>
      <c r="S666" s="7"/>
      <c r="T666" s="7"/>
      <c r="U666" s="7"/>
      <c r="V666" s="7"/>
      <c r="W666" s="7"/>
      <c r="X666" s="7"/>
      <c r="Y666" s="7"/>
      <c r="Z666" s="7"/>
      <c r="AA666" s="7"/>
      <c r="AB666" s="7"/>
      <c r="AC666" s="7"/>
    </row>
    <row r="667">
      <c r="A667" s="10"/>
      <c r="B667" s="7"/>
      <c r="C667" s="7"/>
      <c r="D667" s="7"/>
      <c r="E667" s="10"/>
      <c r="F667" s="10"/>
      <c r="G667" s="10"/>
      <c r="H667" s="10"/>
      <c r="I667" s="7"/>
      <c r="J667" s="7"/>
      <c r="K667" s="7"/>
      <c r="L667" s="7"/>
      <c r="M667" s="7"/>
      <c r="N667" s="7"/>
      <c r="O667" s="7"/>
      <c r="P667" s="7"/>
      <c r="Q667" s="7"/>
      <c r="R667" s="7"/>
      <c r="S667" s="7"/>
      <c r="T667" s="7"/>
      <c r="U667" s="7"/>
      <c r="V667" s="7"/>
      <c r="W667" s="7"/>
      <c r="X667" s="7"/>
      <c r="Y667" s="7"/>
      <c r="Z667" s="7"/>
      <c r="AA667" s="7"/>
      <c r="AB667" s="7"/>
      <c r="AC667" s="7"/>
    </row>
    <row r="668">
      <c r="A668" s="10"/>
      <c r="B668" s="7"/>
      <c r="C668" s="7"/>
      <c r="D668" s="7"/>
      <c r="E668" s="10"/>
      <c r="F668" s="10"/>
      <c r="G668" s="10"/>
      <c r="H668" s="10"/>
      <c r="I668" s="7"/>
      <c r="J668" s="7"/>
      <c r="K668" s="7"/>
      <c r="L668" s="7"/>
      <c r="M668" s="7"/>
      <c r="N668" s="7"/>
      <c r="O668" s="7"/>
      <c r="P668" s="7"/>
      <c r="Q668" s="7"/>
      <c r="R668" s="7"/>
      <c r="S668" s="7"/>
      <c r="T668" s="7"/>
      <c r="U668" s="7"/>
      <c r="V668" s="7"/>
      <c r="W668" s="7"/>
      <c r="X668" s="7"/>
      <c r="Y668" s="7"/>
      <c r="Z668" s="7"/>
      <c r="AA668" s="7"/>
      <c r="AB668" s="7"/>
      <c r="AC668" s="7"/>
    </row>
    <row r="669">
      <c r="A669" s="10"/>
      <c r="B669" s="7"/>
      <c r="C669" s="7"/>
      <c r="D669" s="7"/>
      <c r="E669" s="10"/>
      <c r="F669" s="10"/>
      <c r="G669" s="10"/>
      <c r="H669" s="10"/>
      <c r="I669" s="7"/>
      <c r="J669" s="7"/>
      <c r="K669" s="7"/>
      <c r="L669" s="7"/>
      <c r="M669" s="7"/>
      <c r="N669" s="7"/>
      <c r="O669" s="7"/>
      <c r="P669" s="7"/>
      <c r="Q669" s="7"/>
      <c r="R669" s="7"/>
      <c r="S669" s="7"/>
      <c r="T669" s="7"/>
      <c r="U669" s="7"/>
      <c r="V669" s="7"/>
      <c r="W669" s="7"/>
      <c r="X669" s="7"/>
      <c r="Y669" s="7"/>
      <c r="Z669" s="7"/>
      <c r="AA669" s="7"/>
      <c r="AB669" s="7"/>
      <c r="AC669" s="7"/>
    </row>
    <row r="670">
      <c r="A670" s="10"/>
      <c r="B670" s="7"/>
      <c r="C670" s="7"/>
      <c r="D670" s="7"/>
      <c r="E670" s="10"/>
      <c r="F670" s="10"/>
      <c r="G670" s="10"/>
      <c r="H670" s="10"/>
      <c r="I670" s="7"/>
      <c r="J670" s="7"/>
      <c r="K670" s="7"/>
      <c r="L670" s="7"/>
      <c r="M670" s="7"/>
      <c r="N670" s="7"/>
      <c r="O670" s="7"/>
      <c r="P670" s="7"/>
      <c r="Q670" s="7"/>
      <c r="R670" s="7"/>
      <c r="S670" s="7"/>
      <c r="T670" s="7"/>
      <c r="U670" s="7"/>
      <c r="V670" s="7"/>
      <c r="W670" s="7"/>
      <c r="X670" s="7"/>
      <c r="Y670" s="7"/>
      <c r="Z670" s="7"/>
      <c r="AA670" s="7"/>
      <c r="AB670" s="7"/>
      <c r="AC670" s="7"/>
    </row>
    <row r="671">
      <c r="A671" s="10"/>
      <c r="B671" s="7"/>
      <c r="C671" s="7"/>
      <c r="D671" s="7"/>
      <c r="E671" s="10"/>
      <c r="F671" s="10"/>
      <c r="G671" s="10"/>
      <c r="H671" s="10"/>
      <c r="I671" s="7"/>
      <c r="J671" s="7"/>
      <c r="K671" s="7"/>
      <c r="L671" s="7"/>
      <c r="M671" s="7"/>
      <c r="N671" s="7"/>
      <c r="O671" s="7"/>
      <c r="P671" s="7"/>
      <c r="Q671" s="7"/>
      <c r="R671" s="7"/>
      <c r="S671" s="7"/>
      <c r="T671" s="7"/>
      <c r="U671" s="7"/>
      <c r="V671" s="7"/>
      <c r="W671" s="7"/>
      <c r="X671" s="7"/>
      <c r="Y671" s="7"/>
      <c r="Z671" s="7"/>
      <c r="AA671" s="7"/>
      <c r="AB671" s="7"/>
      <c r="AC671" s="7"/>
    </row>
    <row r="672">
      <c r="A672" s="10"/>
      <c r="B672" s="7"/>
      <c r="C672" s="7"/>
      <c r="D672" s="7"/>
      <c r="E672" s="10"/>
      <c r="F672" s="10"/>
      <c r="G672" s="10"/>
      <c r="H672" s="10"/>
      <c r="I672" s="7"/>
      <c r="J672" s="7"/>
      <c r="K672" s="7"/>
      <c r="L672" s="7"/>
      <c r="M672" s="7"/>
      <c r="N672" s="7"/>
      <c r="O672" s="7"/>
      <c r="P672" s="7"/>
      <c r="Q672" s="7"/>
      <c r="R672" s="7"/>
      <c r="S672" s="7"/>
      <c r="T672" s="7"/>
      <c r="U672" s="7"/>
      <c r="V672" s="7"/>
      <c r="W672" s="7"/>
      <c r="X672" s="7"/>
      <c r="Y672" s="7"/>
      <c r="Z672" s="7"/>
      <c r="AA672" s="7"/>
      <c r="AB672" s="7"/>
      <c r="AC672" s="7"/>
    </row>
    <row r="673">
      <c r="A673" s="10"/>
      <c r="B673" s="7"/>
      <c r="C673" s="7"/>
      <c r="D673" s="7"/>
      <c r="E673" s="10"/>
      <c r="F673" s="10"/>
      <c r="G673" s="10"/>
      <c r="H673" s="10"/>
      <c r="I673" s="7"/>
      <c r="J673" s="7"/>
      <c r="K673" s="7"/>
      <c r="L673" s="7"/>
      <c r="M673" s="7"/>
      <c r="N673" s="7"/>
      <c r="O673" s="7"/>
      <c r="P673" s="7"/>
      <c r="Q673" s="7"/>
      <c r="R673" s="7"/>
      <c r="S673" s="7"/>
      <c r="T673" s="7"/>
      <c r="U673" s="7"/>
      <c r="V673" s="7"/>
      <c r="W673" s="7"/>
      <c r="X673" s="7"/>
      <c r="Y673" s="7"/>
      <c r="Z673" s="7"/>
      <c r="AA673" s="7"/>
      <c r="AB673" s="7"/>
      <c r="AC673" s="7"/>
    </row>
    <row r="674">
      <c r="A674" s="10"/>
      <c r="B674" s="7"/>
      <c r="C674" s="7"/>
      <c r="D674" s="7"/>
      <c r="E674" s="10"/>
      <c r="F674" s="10"/>
      <c r="G674" s="10"/>
      <c r="H674" s="10"/>
      <c r="I674" s="7"/>
      <c r="J674" s="7"/>
      <c r="K674" s="7"/>
      <c r="L674" s="7"/>
      <c r="M674" s="7"/>
      <c r="N674" s="7"/>
      <c r="O674" s="7"/>
      <c r="P674" s="7"/>
      <c r="Q674" s="7"/>
      <c r="R674" s="7"/>
      <c r="S674" s="7"/>
      <c r="T674" s="7"/>
      <c r="U674" s="7"/>
      <c r="V674" s="7"/>
      <c r="W674" s="7"/>
      <c r="X674" s="7"/>
      <c r="Y674" s="7"/>
      <c r="Z674" s="7"/>
      <c r="AA674" s="7"/>
      <c r="AB674" s="7"/>
      <c r="AC674" s="7"/>
    </row>
    <row r="675">
      <c r="A675" s="10"/>
      <c r="B675" s="7"/>
      <c r="C675" s="7"/>
      <c r="D675" s="7"/>
      <c r="E675" s="10"/>
      <c r="F675" s="10"/>
      <c r="G675" s="10"/>
      <c r="H675" s="10"/>
      <c r="I675" s="7"/>
      <c r="J675" s="7"/>
      <c r="K675" s="7"/>
      <c r="L675" s="7"/>
      <c r="M675" s="7"/>
      <c r="N675" s="7"/>
      <c r="O675" s="7"/>
      <c r="P675" s="7"/>
      <c r="Q675" s="7"/>
      <c r="R675" s="7"/>
      <c r="S675" s="7"/>
      <c r="T675" s="7"/>
      <c r="U675" s="7"/>
      <c r="V675" s="7"/>
      <c r="W675" s="7"/>
      <c r="X675" s="7"/>
      <c r="Y675" s="7"/>
      <c r="Z675" s="7"/>
      <c r="AA675" s="7"/>
      <c r="AB675" s="7"/>
      <c r="AC675" s="7"/>
    </row>
    <row r="676">
      <c r="A676" s="10"/>
      <c r="B676" s="7"/>
      <c r="C676" s="7"/>
      <c r="D676" s="7"/>
      <c r="E676" s="10"/>
      <c r="F676" s="10"/>
      <c r="G676" s="10"/>
      <c r="H676" s="10"/>
      <c r="I676" s="7"/>
      <c r="J676" s="7"/>
      <c r="K676" s="7"/>
      <c r="L676" s="7"/>
      <c r="M676" s="7"/>
      <c r="N676" s="7"/>
      <c r="O676" s="7"/>
      <c r="P676" s="7"/>
      <c r="Q676" s="7"/>
      <c r="R676" s="7"/>
      <c r="S676" s="7"/>
      <c r="T676" s="7"/>
      <c r="U676" s="7"/>
      <c r="V676" s="7"/>
      <c r="W676" s="7"/>
      <c r="X676" s="7"/>
      <c r="Y676" s="7"/>
      <c r="Z676" s="7"/>
      <c r="AA676" s="7"/>
      <c r="AB676" s="7"/>
      <c r="AC676" s="7"/>
    </row>
    <row r="677">
      <c r="A677" s="10"/>
      <c r="B677" s="7"/>
      <c r="C677" s="7"/>
      <c r="D677" s="7"/>
      <c r="E677" s="10"/>
      <c r="F677" s="10"/>
      <c r="G677" s="10"/>
      <c r="H677" s="10"/>
      <c r="I677" s="7"/>
      <c r="J677" s="7"/>
      <c r="K677" s="7"/>
      <c r="L677" s="7"/>
      <c r="M677" s="7"/>
      <c r="N677" s="7"/>
      <c r="O677" s="7"/>
      <c r="P677" s="7"/>
      <c r="Q677" s="7"/>
      <c r="R677" s="7"/>
      <c r="S677" s="7"/>
      <c r="T677" s="7"/>
      <c r="U677" s="7"/>
      <c r="V677" s="7"/>
      <c r="W677" s="7"/>
      <c r="X677" s="7"/>
      <c r="Y677" s="7"/>
      <c r="Z677" s="7"/>
      <c r="AA677" s="7"/>
      <c r="AB677" s="7"/>
      <c r="AC677" s="7"/>
    </row>
    <row r="678">
      <c r="A678" s="10"/>
      <c r="B678" s="7"/>
      <c r="C678" s="7"/>
      <c r="D678" s="7"/>
      <c r="E678" s="10"/>
      <c r="F678" s="10"/>
      <c r="G678" s="10"/>
      <c r="H678" s="10"/>
      <c r="I678" s="7"/>
      <c r="J678" s="7"/>
      <c r="K678" s="7"/>
      <c r="L678" s="7"/>
      <c r="M678" s="7"/>
      <c r="N678" s="7"/>
      <c r="O678" s="7"/>
      <c r="P678" s="7"/>
      <c r="Q678" s="7"/>
      <c r="R678" s="7"/>
      <c r="S678" s="7"/>
      <c r="T678" s="7"/>
      <c r="U678" s="7"/>
      <c r="V678" s="7"/>
      <c r="W678" s="7"/>
      <c r="X678" s="7"/>
      <c r="Y678" s="7"/>
      <c r="Z678" s="7"/>
      <c r="AA678" s="7"/>
      <c r="AB678" s="7"/>
      <c r="AC678" s="7"/>
    </row>
    <row r="679">
      <c r="A679" s="10"/>
      <c r="B679" s="7"/>
      <c r="C679" s="7"/>
      <c r="D679" s="7"/>
      <c r="E679" s="10"/>
      <c r="F679" s="10"/>
      <c r="G679" s="10"/>
      <c r="H679" s="10"/>
      <c r="I679" s="7"/>
      <c r="J679" s="7"/>
      <c r="K679" s="7"/>
      <c r="L679" s="7"/>
      <c r="M679" s="7"/>
      <c r="N679" s="7"/>
      <c r="O679" s="7"/>
      <c r="P679" s="7"/>
      <c r="Q679" s="7"/>
      <c r="R679" s="7"/>
      <c r="S679" s="7"/>
      <c r="T679" s="7"/>
      <c r="U679" s="7"/>
      <c r="V679" s="7"/>
      <c r="W679" s="7"/>
      <c r="X679" s="7"/>
      <c r="Y679" s="7"/>
      <c r="Z679" s="7"/>
      <c r="AA679" s="7"/>
      <c r="AB679" s="7"/>
      <c r="AC679" s="7"/>
    </row>
    <row r="680">
      <c r="A680" s="10"/>
      <c r="B680" s="7"/>
      <c r="C680" s="7"/>
      <c r="D680" s="7"/>
      <c r="E680" s="10"/>
      <c r="F680" s="10"/>
      <c r="G680" s="10"/>
      <c r="H680" s="10"/>
      <c r="I680" s="7"/>
      <c r="J680" s="7"/>
      <c r="K680" s="7"/>
      <c r="L680" s="7"/>
      <c r="M680" s="7"/>
      <c r="N680" s="7"/>
      <c r="O680" s="7"/>
      <c r="P680" s="7"/>
      <c r="Q680" s="7"/>
      <c r="R680" s="7"/>
      <c r="S680" s="7"/>
      <c r="T680" s="7"/>
      <c r="U680" s="7"/>
      <c r="V680" s="7"/>
      <c r="W680" s="7"/>
      <c r="X680" s="7"/>
      <c r="Y680" s="7"/>
      <c r="Z680" s="7"/>
      <c r="AA680" s="7"/>
      <c r="AB680" s="7"/>
      <c r="AC680" s="7"/>
    </row>
    <row r="681">
      <c r="A681" s="10"/>
      <c r="B681" s="7"/>
      <c r="C681" s="7"/>
      <c r="D681" s="7"/>
      <c r="E681" s="10"/>
      <c r="F681" s="10"/>
      <c r="G681" s="10"/>
      <c r="H681" s="10"/>
      <c r="I681" s="7"/>
      <c r="J681" s="7"/>
      <c r="K681" s="7"/>
      <c r="L681" s="7"/>
      <c r="M681" s="7"/>
      <c r="N681" s="7"/>
      <c r="O681" s="7"/>
      <c r="P681" s="7"/>
      <c r="Q681" s="7"/>
      <c r="R681" s="7"/>
      <c r="S681" s="7"/>
      <c r="T681" s="7"/>
      <c r="U681" s="7"/>
      <c r="V681" s="7"/>
      <c r="W681" s="7"/>
      <c r="X681" s="7"/>
      <c r="Y681" s="7"/>
      <c r="Z681" s="7"/>
      <c r="AA681" s="7"/>
      <c r="AB681" s="7"/>
      <c r="AC681" s="7"/>
    </row>
    <row r="682">
      <c r="A682" s="10"/>
      <c r="B682" s="7"/>
      <c r="C682" s="7"/>
      <c r="D682" s="7"/>
      <c r="E682" s="10"/>
      <c r="F682" s="10"/>
      <c r="G682" s="10"/>
      <c r="H682" s="10"/>
      <c r="I682" s="7"/>
      <c r="J682" s="7"/>
      <c r="K682" s="7"/>
      <c r="L682" s="7"/>
      <c r="M682" s="7"/>
      <c r="N682" s="7"/>
      <c r="O682" s="7"/>
      <c r="P682" s="7"/>
      <c r="Q682" s="7"/>
      <c r="R682" s="7"/>
      <c r="S682" s="7"/>
      <c r="T682" s="7"/>
      <c r="U682" s="7"/>
      <c r="V682" s="7"/>
      <c r="W682" s="7"/>
      <c r="X682" s="7"/>
      <c r="Y682" s="7"/>
      <c r="Z682" s="7"/>
      <c r="AA682" s="7"/>
      <c r="AB682" s="7"/>
      <c r="AC682" s="7"/>
    </row>
    <row r="683">
      <c r="A683" s="10"/>
      <c r="B683" s="7"/>
      <c r="C683" s="7"/>
      <c r="D683" s="7"/>
      <c r="E683" s="10"/>
      <c r="F683" s="10"/>
      <c r="G683" s="10"/>
      <c r="H683" s="10"/>
      <c r="I683" s="7"/>
      <c r="J683" s="7"/>
      <c r="K683" s="7"/>
      <c r="L683" s="7"/>
      <c r="M683" s="7"/>
      <c r="N683" s="7"/>
      <c r="O683" s="7"/>
      <c r="P683" s="7"/>
      <c r="Q683" s="7"/>
      <c r="R683" s="7"/>
      <c r="S683" s="7"/>
      <c r="T683" s="7"/>
      <c r="U683" s="7"/>
      <c r="V683" s="7"/>
      <c r="W683" s="7"/>
      <c r="X683" s="7"/>
      <c r="Y683" s="7"/>
      <c r="Z683" s="7"/>
      <c r="AA683" s="7"/>
      <c r="AB683" s="7"/>
      <c r="AC683" s="7"/>
    </row>
    <row r="684">
      <c r="A684" s="10"/>
      <c r="B684" s="7"/>
      <c r="C684" s="7"/>
      <c r="D684" s="7"/>
      <c r="E684" s="10"/>
      <c r="F684" s="10"/>
      <c r="G684" s="10"/>
      <c r="H684" s="10"/>
      <c r="I684" s="7"/>
      <c r="J684" s="7"/>
      <c r="K684" s="7"/>
      <c r="L684" s="7"/>
      <c r="M684" s="7"/>
      <c r="N684" s="7"/>
      <c r="O684" s="7"/>
      <c r="P684" s="7"/>
      <c r="Q684" s="7"/>
      <c r="R684" s="7"/>
      <c r="S684" s="7"/>
      <c r="T684" s="7"/>
      <c r="U684" s="7"/>
      <c r="V684" s="7"/>
      <c r="W684" s="7"/>
      <c r="X684" s="7"/>
      <c r="Y684" s="7"/>
      <c r="Z684" s="7"/>
      <c r="AA684" s="7"/>
      <c r="AB684" s="7"/>
      <c r="AC684" s="7"/>
    </row>
    <row r="685">
      <c r="A685" s="10"/>
      <c r="B685" s="7"/>
      <c r="C685" s="7"/>
      <c r="D685" s="7"/>
      <c r="E685" s="10"/>
      <c r="F685" s="10"/>
      <c r="G685" s="10"/>
      <c r="H685" s="10"/>
      <c r="I685" s="7"/>
      <c r="J685" s="7"/>
      <c r="K685" s="7"/>
      <c r="L685" s="7"/>
      <c r="M685" s="7"/>
      <c r="N685" s="7"/>
      <c r="O685" s="7"/>
      <c r="P685" s="7"/>
      <c r="Q685" s="7"/>
      <c r="R685" s="7"/>
      <c r="S685" s="7"/>
      <c r="T685" s="7"/>
      <c r="U685" s="7"/>
      <c r="V685" s="7"/>
      <c r="W685" s="7"/>
      <c r="X685" s="7"/>
      <c r="Y685" s="7"/>
      <c r="Z685" s="7"/>
      <c r="AA685" s="7"/>
      <c r="AB685" s="7"/>
      <c r="AC685" s="7"/>
    </row>
    <row r="686">
      <c r="A686" s="10"/>
      <c r="B686" s="7"/>
      <c r="C686" s="7"/>
      <c r="D686" s="7"/>
      <c r="E686" s="10"/>
      <c r="F686" s="10"/>
      <c r="G686" s="10"/>
      <c r="H686" s="10"/>
      <c r="I686" s="7"/>
      <c r="J686" s="7"/>
      <c r="K686" s="7"/>
      <c r="L686" s="7"/>
      <c r="M686" s="7"/>
      <c r="N686" s="7"/>
      <c r="O686" s="7"/>
      <c r="P686" s="7"/>
      <c r="Q686" s="7"/>
      <c r="R686" s="7"/>
      <c r="S686" s="7"/>
      <c r="T686" s="7"/>
      <c r="U686" s="7"/>
      <c r="V686" s="7"/>
      <c r="W686" s="7"/>
      <c r="X686" s="7"/>
      <c r="Y686" s="7"/>
      <c r="Z686" s="7"/>
      <c r="AA686" s="7"/>
      <c r="AB686" s="7"/>
      <c r="AC686" s="7"/>
    </row>
    <row r="687">
      <c r="A687" s="10"/>
      <c r="B687" s="7"/>
      <c r="C687" s="7"/>
      <c r="D687" s="7"/>
      <c r="E687" s="10"/>
      <c r="F687" s="10"/>
      <c r="G687" s="10"/>
      <c r="H687" s="10"/>
      <c r="I687" s="7"/>
      <c r="J687" s="7"/>
      <c r="K687" s="7"/>
      <c r="L687" s="7"/>
      <c r="M687" s="7"/>
      <c r="N687" s="7"/>
      <c r="O687" s="7"/>
      <c r="P687" s="7"/>
      <c r="Q687" s="7"/>
      <c r="R687" s="7"/>
      <c r="S687" s="7"/>
      <c r="T687" s="7"/>
      <c r="U687" s="7"/>
      <c r="V687" s="7"/>
      <c r="W687" s="7"/>
      <c r="X687" s="7"/>
      <c r="Y687" s="7"/>
      <c r="Z687" s="7"/>
      <c r="AA687" s="7"/>
      <c r="AB687" s="7"/>
      <c r="AC687" s="7"/>
    </row>
    <row r="688">
      <c r="A688" s="10"/>
      <c r="B688" s="7"/>
      <c r="C688" s="7"/>
      <c r="D688" s="7"/>
      <c r="E688" s="10"/>
      <c r="F688" s="10"/>
      <c r="G688" s="10"/>
      <c r="H688" s="10"/>
      <c r="I688" s="7"/>
      <c r="J688" s="7"/>
      <c r="K688" s="7"/>
      <c r="L688" s="7"/>
      <c r="M688" s="7"/>
      <c r="N688" s="7"/>
      <c r="O688" s="7"/>
      <c r="P688" s="7"/>
      <c r="Q688" s="7"/>
      <c r="R688" s="7"/>
      <c r="S688" s="7"/>
      <c r="T688" s="7"/>
      <c r="U688" s="7"/>
      <c r="V688" s="7"/>
      <c r="W688" s="7"/>
      <c r="X688" s="7"/>
      <c r="Y688" s="7"/>
      <c r="Z688" s="7"/>
      <c r="AA688" s="7"/>
      <c r="AB688" s="7"/>
      <c r="AC688" s="7"/>
    </row>
    <row r="689">
      <c r="A689" s="10"/>
      <c r="B689" s="7"/>
      <c r="C689" s="7"/>
      <c r="D689" s="7"/>
      <c r="E689" s="10"/>
      <c r="F689" s="10"/>
      <c r="G689" s="10"/>
      <c r="H689" s="10"/>
      <c r="I689" s="7"/>
      <c r="J689" s="7"/>
      <c r="K689" s="7"/>
      <c r="L689" s="7"/>
      <c r="M689" s="7"/>
      <c r="N689" s="7"/>
      <c r="O689" s="7"/>
      <c r="P689" s="7"/>
      <c r="Q689" s="7"/>
      <c r="R689" s="7"/>
      <c r="S689" s="7"/>
      <c r="T689" s="7"/>
      <c r="U689" s="7"/>
      <c r="V689" s="7"/>
      <c r="W689" s="7"/>
      <c r="X689" s="7"/>
      <c r="Y689" s="7"/>
      <c r="Z689" s="7"/>
      <c r="AA689" s="7"/>
      <c r="AB689" s="7"/>
      <c r="AC689" s="7"/>
    </row>
    <row r="690">
      <c r="A690" s="10"/>
      <c r="B690" s="7"/>
      <c r="C690" s="7"/>
      <c r="D690" s="7"/>
      <c r="E690" s="10"/>
      <c r="F690" s="10"/>
      <c r="G690" s="10"/>
      <c r="H690" s="10"/>
      <c r="I690" s="7"/>
      <c r="J690" s="7"/>
      <c r="K690" s="7"/>
      <c r="L690" s="7"/>
      <c r="M690" s="7"/>
      <c r="N690" s="7"/>
      <c r="O690" s="7"/>
      <c r="P690" s="7"/>
      <c r="Q690" s="7"/>
      <c r="R690" s="7"/>
      <c r="S690" s="7"/>
      <c r="T690" s="7"/>
      <c r="U690" s="7"/>
      <c r="V690" s="7"/>
      <c r="W690" s="7"/>
      <c r="X690" s="7"/>
      <c r="Y690" s="7"/>
      <c r="Z690" s="7"/>
      <c r="AA690" s="7"/>
      <c r="AB690" s="7"/>
      <c r="AC690" s="7"/>
    </row>
    <row r="691">
      <c r="A691" s="10"/>
      <c r="B691" s="7"/>
      <c r="C691" s="7"/>
      <c r="D691" s="7"/>
      <c r="E691" s="10"/>
      <c r="F691" s="10"/>
      <c r="G691" s="10"/>
      <c r="H691" s="10"/>
      <c r="I691" s="7"/>
      <c r="J691" s="7"/>
      <c r="K691" s="7"/>
      <c r="L691" s="7"/>
      <c r="M691" s="7"/>
      <c r="N691" s="7"/>
      <c r="O691" s="7"/>
      <c r="P691" s="7"/>
      <c r="Q691" s="7"/>
      <c r="R691" s="7"/>
      <c r="S691" s="7"/>
      <c r="T691" s="7"/>
      <c r="U691" s="7"/>
      <c r="V691" s="7"/>
      <c r="W691" s="7"/>
      <c r="X691" s="7"/>
      <c r="Y691" s="7"/>
      <c r="Z691" s="7"/>
      <c r="AA691" s="7"/>
      <c r="AB691" s="7"/>
      <c r="AC691" s="7"/>
    </row>
    <row r="692">
      <c r="A692" s="10"/>
      <c r="B692" s="7"/>
      <c r="C692" s="7"/>
      <c r="D692" s="7"/>
      <c r="E692" s="10"/>
      <c r="F692" s="10"/>
      <c r="G692" s="10"/>
      <c r="H692" s="10"/>
      <c r="I692" s="7"/>
      <c r="J692" s="7"/>
      <c r="K692" s="7"/>
      <c r="L692" s="7"/>
      <c r="M692" s="7"/>
      <c r="N692" s="7"/>
      <c r="O692" s="7"/>
      <c r="P692" s="7"/>
      <c r="Q692" s="7"/>
      <c r="R692" s="7"/>
      <c r="S692" s="7"/>
      <c r="T692" s="7"/>
      <c r="U692" s="7"/>
      <c r="V692" s="7"/>
      <c r="W692" s="7"/>
      <c r="X692" s="7"/>
      <c r="Y692" s="7"/>
      <c r="Z692" s="7"/>
      <c r="AA692" s="7"/>
      <c r="AB692" s="7"/>
      <c r="AC692" s="7"/>
    </row>
    <row r="693">
      <c r="A693" s="10"/>
      <c r="B693" s="7"/>
      <c r="C693" s="7"/>
      <c r="D693" s="7"/>
      <c r="E693" s="10"/>
      <c r="F693" s="10"/>
      <c r="G693" s="10"/>
      <c r="H693" s="10"/>
      <c r="I693" s="7"/>
      <c r="J693" s="7"/>
      <c r="K693" s="7"/>
      <c r="L693" s="7"/>
      <c r="M693" s="7"/>
      <c r="N693" s="7"/>
      <c r="O693" s="7"/>
      <c r="P693" s="7"/>
      <c r="Q693" s="7"/>
      <c r="R693" s="7"/>
      <c r="S693" s="7"/>
      <c r="T693" s="7"/>
      <c r="U693" s="7"/>
      <c r="V693" s="7"/>
      <c r="W693" s="7"/>
      <c r="X693" s="7"/>
      <c r="Y693" s="7"/>
      <c r="Z693" s="7"/>
      <c r="AA693" s="7"/>
      <c r="AB693" s="7"/>
      <c r="AC693" s="7"/>
    </row>
    <row r="694">
      <c r="A694" s="10"/>
      <c r="B694" s="7"/>
      <c r="C694" s="7"/>
      <c r="D694" s="7"/>
      <c r="E694" s="10"/>
      <c r="F694" s="10"/>
      <c r="G694" s="10"/>
      <c r="H694" s="10"/>
      <c r="I694" s="7"/>
      <c r="J694" s="7"/>
      <c r="K694" s="7"/>
      <c r="L694" s="7"/>
      <c r="M694" s="7"/>
      <c r="N694" s="7"/>
      <c r="O694" s="7"/>
      <c r="P694" s="7"/>
      <c r="Q694" s="7"/>
      <c r="R694" s="7"/>
      <c r="S694" s="7"/>
      <c r="T694" s="7"/>
      <c r="U694" s="7"/>
      <c r="V694" s="7"/>
      <c r="W694" s="7"/>
      <c r="X694" s="7"/>
      <c r="Y694" s="7"/>
      <c r="Z694" s="7"/>
      <c r="AA694" s="7"/>
      <c r="AB694" s="7"/>
      <c r="AC694" s="7"/>
    </row>
    <row r="695">
      <c r="A695" s="10"/>
      <c r="B695" s="7"/>
      <c r="C695" s="7"/>
      <c r="D695" s="7"/>
      <c r="E695" s="10"/>
      <c r="F695" s="10"/>
      <c r="G695" s="10"/>
      <c r="H695" s="10"/>
      <c r="I695" s="7"/>
      <c r="J695" s="7"/>
      <c r="K695" s="7"/>
      <c r="L695" s="7"/>
      <c r="M695" s="7"/>
      <c r="N695" s="7"/>
      <c r="O695" s="7"/>
      <c r="P695" s="7"/>
      <c r="Q695" s="7"/>
      <c r="R695" s="7"/>
      <c r="S695" s="7"/>
      <c r="T695" s="7"/>
      <c r="U695" s="7"/>
      <c r="V695" s="7"/>
      <c r="W695" s="7"/>
      <c r="X695" s="7"/>
      <c r="Y695" s="7"/>
      <c r="Z695" s="7"/>
      <c r="AA695" s="7"/>
      <c r="AB695" s="7"/>
      <c r="AC695" s="7"/>
    </row>
    <row r="696">
      <c r="A696" s="10"/>
      <c r="B696" s="7"/>
      <c r="C696" s="7"/>
      <c r="D696" s="7"/>
      <c r="E696" s="10"/>
      <c r="F696" s="10"/>
      <c r="G696" s="10"/>
      <c r="H696" s="10"/>
      <c r="I696" s="7"/>
      <c r="J696" s="7"/>
      <c r="K696" s="7"/>
      <c r="L696" s="7"/>
      <c r="M696" s="7"/>
      <c r="N696" s="7"/>
      <c r="O696" s="7"/>
      <c r="P696" s="7"/>
      <c r="Q696" s="7"/>
      <c r="R696" s="7"/>
      <c r="S696" s="7"/>
      <c r="T696" s="7"/>
      <c r="U696" s="7"/>
      <c r="V696" s="7"/>
      <c r="W696" s="7"/>
      <c r="X696" s="7"/>
      <c r="Y696" s="7"/>
      <c r="Z696" s="7"/>
      <c r="AA696" s="7"/>
      <c r="AB696" s="7"/>
      <c r="AC696" s="7"/>
    </row>
    <row r="697">
      <c r="A697" s="10"/>
      <c r="B697" s="7"/>
      <c r="C697" s="7"/>
      <c r="D697" s="7"/>
      <c r="E697" s="10"/>
      <c r="F697" s="10"/>
      <c r="G697" s="10"/>
      <c r="H697" s="10"/>
      <c r="I697" s="7"/>
      <c r="J697" s="7"/>
      <c r="K697" s="7"/>
      <c r="L697" s="7"/>
      <c r="M697" s="7"/>
      <c r="N697" s="7"/>
      <c r="O697" s="7"/>
      <c r="P697" s="7"/>
      <c r="Q697" s="7"/>
      <c r="R697" s="7"/>
      <c r="S697" s="7"/>
      <c r="T697" s="7"/>
      <c r="U697" s="7"/>
      <c r="V697" s="7"/>
      <c r="W697" s="7"/>
      <c r="X697" s="7"/>
      <c r="Y697" s="7"/>
      <c r="Z697" s="7"/>
      <c r="AA697" s="7"/>
      <c r="AB697" s="7"/>
      <c r="AC697" s="7"/>
    </row>
    <row r="698">
      <c r="A698" s="10"/>
      <c r="B698" s="7"/>
      <c r="C698" s="7"/>
      <c r="D698" s="7"/>
      <c r="E698" s="10"/>
      <c r="F698" s="10"/>
      <c r="G698" s="10"/>
      <c r="H698" s="10"/>
      <c r="I698" s="7"/>
      <c r="J698" s="7"/>
      <c r="K698" s="7"/>
      <c r="L698" s="7"/>
      <c r="M698" s="7"/>
      <c r="N698" s="7"/>
      <c r="O698" s="7"/>
      <c r="P698" s="7"/>
      <c r="Q698" s="7"/>
      <c r="R698" s="7"/>
      <c r="S698" s="7"/>
      <c r="T698" s="7"/>
      <c r="U698" s="7"/>
      <c r="V698" s="7"/>
      <c r="W698" s="7"/>
      <c r="X698" s="7"/>
      <c r="Y698" s="7"/>
      <c r="Z698" s="7"/>
      <c r="AA698" s="7"/>
      <c r="AB698" s="7"/>
      <c r="AC698" s="7"/>
    </row>
    <row r="699">
      <c r="A699" s="10"/>
      <c r="B699" s="7"/>
      <c r="C699" s="7"/>
      <c r="D699" s="7"/>
      <c r="E699" s="10"/>
      <c r="F699" s="10"/>
      <c r="G699" s="10"/>
      <c r="H699" s="10"/>
      <c r="I699" s="7"/>
      <c r="J699" s="7"/>
      <c r="K699" s="7"/>
      <c r="L699" s="7"/>
      <c r="M699" s="7"/>
      <c r="N699" s="7"/>
      <c r="O699" s="7"/>
      <c r="P699" s="7"/>
      <c r="Q699" s="7"/>
      <c r="R699" s="7"/>
      <c r="S699" s="7"/>
      <c r="T699" s="7"/>
      <c r="U699" s="7"/>
      <c r="V699" s="7"/>
      <c r="W699" s="7"/>
      <c r="X699" s="7"/>
      <c r="Y699" s="7"/>
      <c r="Z699" s="7"/>
      <c r="AA699" s="7"/>
      <c r="AB699" s="7"/>
      <c r="AC699" s="7"/>
    </row>
    <row r="700">
      <c r="A700" s="10"/>
      <c r="B700" s="7"/>
      <c r="C700" s="7"/>
      <c r="D700" s="7"/>
      <c r="E700" s="10"/>
      <c r="F700" s="10"/>
      <c r="G700" s="10"/>
      <c r="H700" s="10"/>
      <c r="I700" s="7"/>
      <c r="J700" s="7"/>
      <c r="K700" s="7"/>
      <c r="L700" s="7"/>
      <c r="M700" s="7"/>
      <c r="N700" s="7"/>
      <c r="O700" s="7"/>
      <c r="P700" s="7"/>
      <c r="Q700" s="7"/>
      <c r="R700" s="7"/>
      <c r="S700" s="7"/>
      <c r="T700" s="7"/>
      <c r="U700" s="7"/>
      <c r="V700" s="7"/>
      <c r="W700" s="7"/>
      <c r="X700" s="7"/>
      <c r="Y700" s="7"/>
      <c r="Z700" s="7"/>
      <c r="AA700" s="7"/>
      <c r="AB700" s="7"/>
      <c r="AC700" s="7"/>
    </row>
    <row r="701">
      <c r="A701" s="10"/>
      <c r="B701" s="7"/>
      <c r="C701" s="7"/>
      <c r="D701" s="7"/>
      <c r="E701" s="10"/>
      <c r="F701" s="10"/>
      <c r="G701" s="10"/>
      <c r="H701" s="10"/>
      <c r="I701" s="7"/>
      <c r="J701" s="7"/>
      <c r="K701" s="7"/>
      <c r="L701" s="7"/>
      <c r="M701" s="7"/>
      <c r="N701" s="7"/>
      <c r="O701" s="7"/>
      <c r="P701" s="7"/>
      <c r="Q701" s="7"/>
      <c r="R701" s="7"/>
      <c r="S701" s="7"/>
      <c r="T701" s="7"/>
      <c r="U701" s="7"/>
      <c r="V701" s="7"/>
      <c r="W701" s="7"/>
      <c r="X701" s="7"/>
      <c r="Y701" s="7"/>
      <c r="Z701" s="7"/>
      <c r="AA701" s="7"/>
      <c r="AB701" s="7"/>
      <c r="AC701" s="7"/>
    </row>
    <row r="702">
      <c r="A702" s="10"/>
      <c r="B702" s="7"/>
      <c r="C702" s="7"/>
      <c r="D702" s="7"/>
      <c r="E702" s="10"/>
      <c r="F702" s="10"/>
      <c r="G702" s="10"/>
      <c r="H702" s="10"/>
      <c r="I702" s="7"/>
      <c r="J702" s="7"/>
      <c r="K702" s="7"/>
      <c r="L702" s="7"/>
      <c r="M702" s="7"/>
      <c r="N702" s="7"/>
      <c r="O702" s="7"/>
      <c r="P702" s="7"/>
      <c r="Q702" s="7"/>
      <c r="R702" s="7"/>
      <c r="S702" s="7"/>
      <c r="T702" s="7"/>
      <c r="U702" s="7"/>
      <c r="V702" s="7"/>
      <c r="W702" s="7"/>
      <c r="X702" s="7"/>
      <c r="Y702" s="7"/>
      <c r="Z702" s="7"/>
      <c r="AA702" s="7"/>
      <c r="AB702" s="7"/>
      <c r="AC702" s="7"/>
    </row>
    <row r="703">
      <c r="A703" s="10"/>
      <c r="B703" s="7"/>
      <c r="C703" s="7"/>
      <c r="D703" s="7"/>
      <c r="E703" s="10"/>
      <c r="F703" s="10"/>
      <c r="G703" s="10"/>
      <c r="H703" s="10"/>
      <c r="I703" s="7"/>
      <c r="J703" s="7"/>
      <c r="K703" s="7"/>
      <c r="L703" s="7"/>
      <c r="M703" s="7"/>
      <c r="N703" s="7"/>
      <c r="O703" s="7"/>
      <c r="P703" s="7"/>
      <c r="Q703" s="7"/>
      <c r="R703" s="7"/>
      <c r="S703" s="7"/>
      <c r="T703" s="7"/>
      <c r="U703" s="7"/>
      <c r="V703" s="7"/>
      <c r="W703" s="7"/>
      <c r="X703" s="7"/>
      <c r="Y703" s="7"/>
      <c r="Z703" s="7"/>
      <c r="AA703" s="7"/>
      <c r="AB703" s="7"/>
      <c r="AC703" s="7"/>
    </row>
    <row r="704">
      <c r="A704" s="10"/>
      <c r="B704" s="7"/>
      <c r="C704" s="7"/>
      <c r="D704" s="7"/>
      <c r="E704" s="10"/>
      <c r="F704" s="10"/>
      <c r="G704" s="10"/>
      <c r="H704" s="10"/>
      <c r="I704" s="7"/>
      <c r="J704" s="7"/>
      <c r="K704" s="7"/>
      <c r="L704" s="7"/>
      <c r="M704" s="7"/>
      <c r="N704" s="7"/>
      <c r="O704" s="7"/>
      <c r="P704" s="7"/>
      <c r="Q704" s="7"/>
      <c r="R704" s="7"/>
      <c r="S704" s="7"/>
      <c r="T704" s="7"/>
      <c r="U704" s="7"/>
      <c r="V704" s="7"/>
      <c r="W704" s="7"/>
      <c r="X704" s="7"/>
      <c r="Y704" s="7"/>
      <c r="Z704" s="7"/>
      <c r="AA704" s="7"/>
      <c r="AB704" s="7"/>
      <c r="AC704" s="7"/>
    </row>
    <row r="705">
      <c r="A705" s="10"/>
      <c r="B705" s="7"/>
      <c r="C705" s="7"/>
      <c r="D705" s="7"/>
      <c r="E705" s="10"/>
      <c r="F705" s="10"/>
      <c r="G705" s="10"/>
      <c r="H705" s="10"/>
      <c r="I705" s="7"/>
      <c r="J705" s="7"/>
      <c r="K705" s="7"/>
      <c r="L705" s="7"/>
      <c r="M705" s="7"/>
      <c r="N705" s="7"/>
      <c r="O705" s="7"/>
      <c r="P705" s="7"/>
      <c r="Q705" s="7"/>
      <c r="R705" s="7"/>
      <c r="S705" s="7"/>
      <c r="T705" s="7"/>
      <c r="U705" s="7"/>
      <c r="V705" s="7"/>
      <c r="W705" s="7"/>
      <c r="X705" s="7"/>
      <c r="Y705" s="7"/>
      <c r="Z705" s="7"/>
      <c r="AA705" s="7"/>
      <c r="AB705" s="7"/>
      <c r="AC705" s="7"/>
    </row>
    <row r="706">
      <c r="A706" s="10"/>
      <c r="B706" s="7"/>
      <c r="C706" s="7"/>
      <c r="D706" s="7"/>
      <c r="E706" s="10"/>
      <c r="F706" s="10"/>
      <c r="G706" s="10"/>
      <c r="H706" s="10"/>
      <c r="I706" s="7"/>
      <c r="J706" s="7"/>
      <c r="K706" s="7"/>
      <c r="L706" s="7"/>
      <c r="M706" s="7"/>
      <c r="N706" s="7"/>
      <c r="O706" s="7"/>
      <c r="P706" s="7"/>
      <c r="Q706" s="7"/>
      <c r="R706" s="7"/>
      <c r="S706" s="7"/>
      <c r="T706" s="7"/>
      <c r="U706" s="7"/>
      <c r="V706" s="7"/>
      <c r="W706" s="7"/>
      <c r="X706" s="7"/>
      <c r="Y706" s="7"/>
      <c r="Z706" s="7"/>
      <c r="AA706" s="7"/>
      <c r="AB706" s="7"/>
      <c r="AC706" s="7"/>
    </row>
    <row r="707">
      <c r="A707" s="10"/>
      <c r="B707" s="7"/>
      <c r="C707" s="7"/>
      <c r="D707" s="7"/>
      <c r="E707" s="10"/>
      <c r="F707" s="10"/>
      <c r="G707" s="10"/>
      <c r="H707" s="10"/>
      <c r="I707" s="7"/>
      <c r="J707" s="7"/>
      <c r="K707" s="7"/>
      <c r="L707" s="7"/>
      <c r="M707" s="7"/>
      <c r="N707" s="7"/>
      <c r="O707" s="7"/>
      <c r="P707" s="7"/>
      <c r="Q707" s="7"/>
      <c r="R707" s="7"/>
      <c r="S707" s="7"/>
      <c r="T707" s="7"/>
      <c r="U707" s="7"/>
      <c r="V707" s="7"/>
      <c r="W707" s="7"/>
      <c r="X707" s="7"/>
      <c r="Y707" s="7"/>
      <c r="Z707" s="7"/>
      <c r="AA707" s="7"/>
      <c r="AB707" s="7"/>
      <c r="AC707" s="7"/>
    </row>
    <row r="708">
      <c r="A708" s="10"/>
      <c r="B708" s="7"/>
      <c r="C708" s="7"/>
      <c r="D708" s="7"/>
      <c r="E708" s="10"/>
      <c r="F708" s="10"/>
      <c r="G708" s="10"/>
      <c r="H708" s="10"/>
      <c r="I708" s="7"/>
      <c r="J708" s="7"/>
      <c r="K708" s="7"/>
      <c r="L708" s="7"/>
      <c r="M708" s="7"/>
      <c r="N708" s="7"/>
      <c r="O708" s="7"/>
      <c r="P708" s="7"/>
      <c r="Q708" s="7"/>
      <c r="R708" s="7"/>
      <c r="S708" s="7"/>
      <c r="T708" s="7"/>
      <c r="U708" s="7"/>
      <c r="V708" s="7"/>
      <c r="W708" s="7"/>
      <c r="X708" s="7"/>
      <c r="Y708" s="7"/>
      <c r="Z708" s="7"/>
      <c r="AA708" s="7"/>
      <c r="AB708" s="7"/>
      <c r="AC708" s="7"/>
    </row>
    <row r="709">
      <c r="A709" s="10"/>
      <c r="B709" s="7"/>
      <c r="C709" s="7"/>
      <c r="D709" s="7"/>
      <c r="E709" s="10"/>
      <c r="F709" s="10"/>
      <c r="G709" s="10"/>
      <c r="H709" s="10"/>
      <c r="I709" s="7"/>
      <c r="J709" s="7"/>
      <c r="K709" s="7"/>
      <c r="L709" s="7"/>
      <c r="M709" s="7"/>
      <c r="N709" s="7"/>
      <c r="O709" s="7"/>
      <c r="P709" s="7"/>
      <c r="Q709" s="7"/>
      <c r="R709" s="7"/>
      <c r="S709" s="7"/>
      <c r="T709" s="7"/>
      <c r="U709" s="7"/>
      <c r="V709" s="7"/>
      <c r="W709" s="7"/>
      <c r="X709" s="7"/>
      <c r="Y709" s="7"/>
      <c r="Z709" s="7"/>
      <c r="AA709" s="7"/>
      <c r="AB709" s="7"/>
      <c r="AC709" s="7"/>
    </row>
    <row r="710">
      <c r="A710" s="10"/>
      <c r="B710" s="7"/>
      <c r="C710" s="7"/>
      <c r="D710" s="7"/>
      <c r="E710" s="10"/>
      <c r="F710" s="10"/>
      <c r="G710" s="10"/>
      <c r="H710" s="10"/>
      <c r="I710" s="7"/>
      <c r="J710" s="7"/>
      <c r="K710" s="7"/>
      <c r="L710" s="7"/>
      <c r="M710" s="7"/>
      <c r="N710" s="7"/>
      <c r="O710" s="7"/>
      <c r="P710" s="7"/>
      <c r="Q710" s="7"/>
      <c r="R710" s="7"/>
      <c r="S710" s="7"/>
      <c r="T710" s="7"/>
      <c r="U710" s="7"/>
      <c r="V710" s="7"/>
      <c r="W710" s="7"/>
      <c r="X710" s="7"/>
      <c r="Y710" s="7"/>
      <c r="Z710" s="7"/>
      <c r="AA710" s="7"/>
      <c r="AB710" s="7"/>
      <c r="AC710" s="7"/>
    </row>
    <row r="711">
      <c r="A711" s="10"/>
      <c r="B711" s="7"/>
      <c r="C711" s="7"/>
      <c r="D711" s="7"/>
      <c r="E711" s="10"/>
      <c r="F711" s="10"/>
      <c r="G711" s="10"/>
      <c r="H711" s="10"/>
      <c r="I711" s="7"/>
      <c r="J711" s="7"/>
      <c r="K711" s="7"/>
      <c r="L711" s="7"/>
      <c r="M711" s="7"/>
      <c r="N711" s="7"/>
      <c r="O711" s="7"/>
      <c r="P711" s="7"/>
      <c r="Q711" s="7"/>
      <c r="R711" s="7"/>
      <c r="S711" s="7"/>
      <c r="T711" s="7"/>
      <c r="U711" s="7"/>
      <c r="V711" s="7"/>
      <c r="W711" s="7"/>
      <c r="X711" s="7"/>
      <c r="Y711" s="7"/>
      <c r="Z711" s="7"/>
      <c r="AA711" s="7"/>
      <c r="AB711" s="7"/>
      <c r="AC711" s="7"/>
    </row>
    <row r="712">
      <c r="A712" s="10"/>
      <c r="B712" s="7"/>
      <c r="C712" s="7"/>
      <c r="D712" s="7"/>
      <c r="E712" s="10"/>
      <c r="F712" s="10"/>
      <c r="G712" s="10"/>
      <c r="H712" s="10"/>
      <c r="I712" s="7"/>
      <c r="J712" s="7"/>
      <c r="K712" s="7"/>
      <c r="L712" s="7"/>
      <c r="M712" s="7"/>
      <c r="N712" s="7"/>
      <c r="O712" s="7"/>
      <c r="P712" s="7"/>
      <c r="Q712" s="7"/>
      <c r="R712" s="7"/>
      <c r="S712" s="7"/>
      <c r="T712" s="7"/>
      <c r="U712" s="7"/>
      <c r="V712" s="7"/>
      <c r="W712" s="7"/>
      <c r="X712" s="7"/>
      <c r="Y712" s="7"/>
      <c r="Z712" s="7"/>
      <c r="AA712" s="7"/>
      <c r="AB712" s="7"/>
      <c r="AC712" s="7"/>
    </row>
    <row r="713">
      <c r="A713" s="10"/>
      <c r="B713" s="7"/>
      <c r="C713" s="7"/>
      <c r="D713" s="7"/>
      <c r="E713" s="10"/>
      <c r="F713" s="10"/>
      <c r="G713" s="10"/>
      <c r="H713" s="10"/>
      <c r="I713" s="7"/>
      <c r="J713" s="7"/>
      <c r="K713" s="7"/>
      <c r="L713" s="7"/>
      <c r="M713" s="7"/>
      <c r="N713" s="7"/>
      <c r="O713" s="7"/>
      <c r="P713" s="7"/>
      <c r="Q713" s="7"/>
      <c r="R713" s="7"/>
      <c r="S713" s="7"/>
      <c r="T713" s="7"/>
      <c r="U713" s="7"/>
      <c r="V713" s="7"/>
      <c r="W713" s="7"/>
      <c r="X713" s="7"/>
      <c r="Y713" s="7"/>
      <c r="Z713" s="7"/>
      <c r="AA713" s="7"/>
      <c r="AB713" s="7"/>
      <c r="AC713" s="7"/>
    </row>
    <row r="714">
      <c r="A714" s="10"/>
      <c r="B714" s="7"/>
      <c r="C714" s="7"/>
      <c r="D714" s="7"/>
      <c r="E714" s="10"/>
      <c r="F714" s="10"/>
      <c r="G714" s="10"/>
      <c r="H714" s="10"/>
      <c r="I714" s="7"/>
      <c r="J714" s="7"/>
      <c r="K714" s="7"/>
      <c r="L714" s="7"/>
      <c r="M714" s="7"/>
      <c r="N714" s="7"/>
      <c r="O714" s="7"/>
      <c r="P714" s="7"/>
      <c r="Q714" s="7"/>
      <c r="R714" s="7"/>
      <c r="S714" s="7"/>
      <c r="T714" s="7"/>
      <c r="U714" s="7"/>
      <c r="V714" s="7"/>
      <c r="W714" s="7"/>
      <c r="X714" s="7"/>
      <c r="Y714" s="7"/>
      <c r="Z714" s="7"/>
      <c r="AA714" s="7"/>
      <c r="AB714" s="7"/>
      <c r="AC714" s="7"/>
    </row>
    <row r="715">
      <c r="A715" s="10"/>
      <c r="B715" s="7"/>
      <c r="C715" s="7"/>
      <c r="D715" s="7"/>
      <c r="E715" s="10"/>
      <c r="F715" s="10"/>
      <c r="G715" s="10"/>
      <c r="H715" s="10"/>
      <c r="I715" s="7"/>
      <c r="J715" s="7"/>
      <c r="K715" s="7"/>
      <c r="L715" s="7"/>
      <c r="M715" s="7"/>
      <c r="N715" s="7"/>
      <c r="O715" s="7"/>
      <c r="P715" s="7"/>
      <c r="Q715" s="7"/>
      <c r="R715" s="7"/>
      <c r="S715" s="7"/>
      <c r="T715" s="7"/>
      <c r="U715" s="7"/>
      <c r="V715" s="7"/>
      <c r="W715" s="7"/>
      <c r="X715" s="7"/>
      <c r="Y715" s="7"/>
      <c r="Z715" s="7"/>
      <c r="AA715" s="7"/>
      <c r="AB715" s="7"/>
      <c r="AC715" s="7"/>
    </row>
    <row r="716">
      <c r="A716" s="10"/>
      <c r="B716" s="7"/>
      <c r="C716" s="7"/>
      <c r="D716" s="7"/>
      <c r="E716" s="10"/>
      <c r="F716" s="10"/>
      <c r="G716" s="10"/>
      <c r="H716" s="10"/>
      <c r="I716" s="7"/>
      <c r="J716" s="7"/>
      <c r="K716" s="7"/>
      <c r="L716" s="7"/>
      <c r="M716" s="7"/>
      <c r="N716" s="7"/>
      <c r="O716" s="7"/>
      <c r="P716" s="7"/>
      <c r="Q716" s="7"/>
      <c r="R716" s="7"/>
      <c r="S716" s="7"/>
      <c r="T716" s="7"/>
      <c r="U716" s="7"/>
      <c r="V716" s="7"/>
      <c r="W716" s="7"/>
      <c r="X716" s="7"/>
      <c r="Y716" s="7"/>
      <c r="Z716" s="7"/>
      <c r="AA716" s="7"/>
      <c r="AB716" s="7"/>
      <c r="AC716" s="7"/>
    </row>
    <row r="717">
      <c r="A717" s="10"/>
      <c r="B717" s="7"/>
      <c r="C717" s="7"/>
      <c r="D717" s="7"/>
      <c r="E717" s="10"/>
      <c r="F717" s="10"/>
      <c r="G717" s="10"/>
      <c r="H717" s="10"/>
      <c r="I717" s="7"/>
      <c r="J717" s="7"/>
      <c r="K717" s="7"/>
      <c r="L717" s="7"/>
      <c r="M717" s="7"/>
      <c r="N717" s="7"/>
      <c r="O717" s="7"/>
      <c r="P717" s="7"/>
      <c r="Q717" s="7"/>
      <c r="R717" s="7"/>
      <c r="S717" s="7"/>
      <c r="T717" s="7"/>
      <c r="U717" s="7"/>
      <c r="V717" s="7"/>
      <c r="W717" s="7"/>
      <c r="X717" s="7"/>
      <c r="Y717" s="7"/>
      <c r="Z717" s="7"/>
      <c r="AA717" s="7"/>
      <c r="AB717" s="7"/>
      <c r="AC717" s="7"/>
    </row>
    <row r="718">
      <c r="A718" s="10"/>
      <c r="B718" s="7"/>
      <c r="C718" s="7"/>
      <c r="D718" s="7"/>
      <c r="E718" s="10"/>
      <c r="F718" s="10"/>
      <c r="G718" s="10"/>
      <c r="H718" s="10"/>
      <c r="I718" s="7"/>
      <c r="J718" s="7"/>
      <c r="K718" s="7"/>
      <c r="L718" s="7"/>
      <c r="M718" s="7"/>
      <c r="N718" s="7"/>
      <c r="O718" s="7"/>
      <c r="P718" s="7"/>
      <c r="Q718" s="7"/>
      <c r="R718" s="7"/>
      <c r="S718" s="7"/>
      <c r="T718" s="7"/>
      <c r="U718" s="7"/>
      <c r="V718" s="7"/>
      <c r="W718" s="7"/>
      <c r="X718" s="7"/>
      <c r="Y718" s="7"/>
      <c r="Z718" s="7"/>
      <c r="AA718" s="7"/>
      <c r="AB718" s="7"/>
      <c r="AC718" s="7"/>
    </row>
    <row r="719">
      <c r="A719" s="10"/>
      <c r="B719" s="7"/>
      <c r="C719" s="7"/>
      <c r="D719" s="7"/>
      <c r="E719" s="10"/>
      <c r="F719" s="10"/>
      <c r="G719" s="10"/>
      <c r="H719" s="10"/>
      <c r="I719" s="7"/>
      <c r="J719" s="7"/>
      <c r="K719" s="7"/>
      <c r="L719" s="7"/>
      <c r="M719" s="7"/>
      <c r="N719" s="7"/>
      <c r="O719" s="7"/>
      <c r="P719" s="7"/>
      <c r="Q719" s="7"/>
      <c r="R719" s="7"/>
      <c r="S719" s="7"/>
      <c r="T719" s="7"/>
      <c r="U719" s="7"/>
      <c r="V719" s="7"/>
      <c r="W719" s="7"/>
      <c r="X719" s="7"/>
      <c r="Y719" s="7"/>
      <c r="Z719" s="7"/>
      <c r="AA719" s="7"/>
      <c r="AB719" s="7"/>
      <c r="AC719" s="7"/>
    </row>
    <row r="720">
      <c r="A720" s="10"/>
      <c r="B720" s="7"/>
      <c r="C720" s="7"/>
      <c r="D720" s="7"/>
      <c r="E720" s="10"/>
      <c r="F720" s="10"/>
      <c r="G720" s="10"/>
      <c r="H720" s="10"/>
      <c r="I720" s="7"/>
      <c r="J720" s="7"/>
      <c r="K720" s="7"/>
      <c r="L720" s="7"/>
      <c r="M720" s="7"/>
      <c r="N720" s="7"/>
      <c r="O720" s="7"/>
      <c r="P720" s="7"/>
      <c r="Q720" s="7"/>
      <c r="R720" s="7"/>
      <c r="S720" s="7"/>
      <c r="T720" s="7"/>
      <c r="U720" s="7"/>
      <c r="V720" s="7"/>
      <c r="W720" s="7"/>
      <c r="X720" s="7"/>
      <c r="Y720" s="7"/>
      <c r="Z720" s="7"/>
      <c r="AA720" s="7"/>
      <c r="AB720" s="7"/>
      <c r="AC720" s="7"/>
    </row>
    <row r="721">
      <c r="A721" s="10"/>
      <c r="B721" s="7"/>
      <c r="C721" s="7"/>
      <c r="D721" s="7"/>
      <c r="E721" s="10"/>
      <c r="F721" s="10"/>
      <c r="G721" s="10"/>
      <c r="H721" s="10"/>
      <c r="I721" s="7"/>
      <c r="J721" s="7"/>
      <c r="K721" s="7"/>
      <c r="L721" s="7"/>
      <c r="M721" s="7"/>
      <c r="N721" s="7"/>
      <c r="O721" s="7"/>
      <c r="P721" s="7"/>
      <c r="Q721" s="7"/>
      <c r="R721" s="7"/>
      <c r="S721" s="7"/>
      <c r="T721" s="7"/>
      <c r="U721" s="7"/>
      <c r="V721" s="7"/>
      <c r="W721" s="7"/>
      <c r="X721" s="7"/>
      <c r="Y721" s="7"/>
      <c r="Z721" s="7"/>
      <c r="AA721" s="7"/>
      <c r="AB721" s="7"/>
      <c r="AC721" s="7"/>
    </row>
    <row r="722">
      <c r="A722" s="10"/>
      <c r="B722" s="7"/>
      <c r="C722" s="7"/>
      <c r="D722" s="7"/>
      <c r="E722" s="10"/>
      <c r="F722" s="10"/>
      <c r="G722" s="10"/>
      <c r="H722" s="10"/>
      <c r="I722" s="7"/>
      <c r="J722" s="7"/>
      <c r="K722" s="7"/>
      <c r="L722" s="7"/>
      <c r="M722" s="7"/>
      <c r="N722" s="7"/>
      <c r="O722" s="7"/>
      <c r="P722" s="7"/>
      <c r="Q722" s="7"/>
      <c r="R722" s="7"/>
      <c r="S722" s="7"/>
      <c r="T722" s="7"/>
      <c r="U722" s="7"/>
      <c r="V722" s="7"/>
      <c r="W722" s="7"/>
      <c r="X722" s="7"/>
      <c r="Y722" s="7"/>
      <c r="Z722" s="7"/>
      <c r="AA722" s="7"/>
      <c r="AB722" s="7"/>
      <c r="AC722" s="7"/>
    </row>
    <row r="723">
      <c r="A723" s="10"/>
      <c r="B723" s="7"/>
      <c r="C723" s="7"/>
      <c r="D723" s="7"/>
      <c r="E723" s="10"/>
      <c r="F723" s="10"/>
      <c r="G723" s="10"/>
      <c r="H723" s="10"/>
      <c r="I723" s="7"/>
      <c r="J723" s="7"/>
      <c r="K723" s="7"/>
      <c r="L723" s="7"/>
      <c r="M723" s="7"/>
      <c r="N723" s="7"/>
      <c r="O723" s="7"/>
      <c r="P723" s="7"/>
      <c r="Q723" s="7"/>
      <c r="R723" s="7"/>
      <c r="S723" s="7"/>
      <c r="T723" s="7"/>
      <c r="U723" s="7"/>
      <c r="V723" s="7"/>
      <c r="W723" s="7"/>
      <c r="X723" s="7"/>
      <c r="Y723" s="7"/>
      <c r="Z723" s="7"/>
      <c r="AA723" s="7"/>
      <c r="AB723" s="7"/>
      <c r="AC723" s="7"/>
    </row>
    <row r="724">
      <c r="A724" s="10"/>
      <c r="B724" s="7"/>
      <c r="C724" s="7"/>
      <c r="D724" s="7"/>
      <c r="E724" s="10"/>
      <c r="F724" s="10"/>
      <c r="G724" s="10"/>
      <c r="H724" s="10"/>
      <c r="I724" s="7"/>
      <c r="J724" s="7"/>
      <c r="K724" s="7"/>
      <c r="L724" s="7"/>
      <c r="M724" s="7"/>
      <c r="N724" s="7"/>
      <c r="O724" s="7"/>
      <c r="P724" s="7"/>
      <c r="Q724" s="7"/>
      <c r="R724" s="7"/>
      <c r="S724" s="7"/>
      <c r="T724" s="7"/>
      <c r="U724" s="7"/>
      <c r="V724" s="7"/>
      <c r="W724" s="7"/>
      <c r="X724" s="7"/>
      <c r="Y724" s="7"/>
      <c r="Z724" s="7"/>
      <c r="AA724" s="7"/>
      <c r="AB724" s="7"/>
      <c r="AC724" s="7"/>
    </row>
    <row r="725">
      <c r="A725" s="10"/>
      <c r="B725" s="7"/>
      <c r="C725" s="7"/>
      <c r="D725" s="7"/>
      <c r="E725" s="10"/>
      <c r="F725" s="10"/>
      <c r="G725" s="10"/>
      <c r="H725" s="10"/>
      <c r="I725" s="7"/>
      <c r="J725" s="7"/>
      <c r="K725" s="7"/>
      <c r="L725" s="7"/>
      <c r="M725" s="7"/>
      <c r="N725" s="7"/>
      <c r="O725" s="7"/>
      <c r="P725" s="7"/>
      <c r="Q725" s="7"/>
      <c r="R725" s="7"/>
      <c r="S725" s="7"/>
      <c r="T725" s="7"/>
      <c r="U725" s="7"/>
      <c r="V725" s="7"/>
      <c r="W725" s="7"/>
      <c r="X725" s="7"/>
      <c r="Y725" s="7"/>
      <c r="Z725" s="7"/>
      <c r="AA725" s="7"/>
      <c r="AB725" s="7"/>
      <c r="AC725" s="7"/>
    </row>
    <row r="726">
      <c r="A726" s="10"/>
      <c r="B726" s="7"/>
      <c r="C726" s="7"/>
      <c r="D726" s="7"/>
      <c r="E726" s="10"/>
      <c r="F726" s="10"/>
      <c r="G726" s="10"/>
      <c r="H726" s="10"/>
      <c r="I726" s="7"/>
      <c r="J726" s="7"/>
      <c r="K726" s="7"/>
      <c r="L726" s="7"/>
      <c r="M726" s="7"/>
      <c r="N726" s="7"/>
      <c r="O726" s="7"/>
      <c r="P726" s="7"/>
      <c r="Q726" s="7"/>
      <c r="R726" s="7"/>
      <c r="S726" s="7"/>
      <c r="T726" s="7"/>
      <c r="U726" s="7"/>
      <c r="V726" s="7"/>
      <c r="W726" s="7"/>
      <c r="X726" s="7"/>
      <c r="Y726" s="7"/>
      <c r="Z726" s="7"/>
      <c r="AA726" s="7"/>
      <c r="AB726" s="7"/>
      <c r="AC726" s="7"/>
    </row>
    <row r="727">
      <c r="A727" s="10"/>
      <c r="B727" s="7"/>
      <c r="C727" s="7"/>
      <c r="D727" s="7"/>
      <c r="E727" s="10"/>
      <c r="F727" s="10"/>
      <c r="G727" s="10"/>
      <c r="H727" s="10"/>
      <c r="I727" s="7"/>
      <c r="J727" s="7"/>
      <c r="K727" s="7"/>
      <c r="L727" s="7"/>
      <c r="M727" s="7"/>
      <c r="N727" s="7"/>
      <c r="O727" s="7"/>
      <c r="P727" s="7"/>
      <c r="Q727" s="7"/>
      <c r="R727" s="7"/>
      <c r="S727" s="7"/>
      <c r="T727" s="7"/>
      <c r="U727" s="7"/>
      <c r="V727" s="7"/>
      <c r="W727" s="7"/>
      <c r="X727" s="7"/>
      <c r="Y727" s="7"/>
      <c r="Z727" s="7"/>
      <c r="AA727" s="7"/>
      <c r="AB727" s="7"/>
      <c r="AC727" s="7"/>
    </row>
    <row r="728">
      <c r="A728" s="10"/>
      <c r="B728" s="7"/>
      <c r="C728" s="7"/>
      <c r="D728" s="7"/>
      <c r="E728" s="10"/>
      <c r="F728" s="10"/>
      <c r="G728" s="10"/>
      <c r="H728" s="10"/>
      <c r="I728" s="7"/>
      <c r="J728" s="7"/>
      <c r="K728" s="7"/>
      <c r="L728" s="7"/>
      <c r="M728" s="7"/>
      <c r="N728" s="7"/>
      <c r="O728" s="7"/>
      <c r="P728" s="7"/>
      <c r="Q728" s="7"/>
      <c r="R728" s="7"/>
      <c r="S728" s="7"/>
      <c r="T728" s="7"/>
      <c r="U728" s="7"/>
      <c r="V728" s="7"/>
      <c r="W728" s="7"/>
      <c r="X728" s="7"/>
      <c r="Y728" s="7"/>
      <c r="Z728" s="7"/>
      <c r="AA728" s="7"/>
      <c r="AB728" s="7"/>
      <c r="AC728" s="7"/>
    </row>
    <row r="729">
      <c r="A729" s="10"/>
      <c r="B729" s="7"/>
      <c r="C729" s="7"/>
      <c r="D729" s="7"/>
      <c r="E729" s="10"/>
      <c r="F729" s="10"/>
      <c r="G729" s="10"/>
      <c r="H729" s="10"/>
      <c r="I729" s="7"/>
      <c r="J729" s="7"/>
      <c r="K729" s="7"/>
      <c r="L729" s="7"/>
      <c r="M729" s="7"/>
      <c r="N729" s="7"/>
      <c r="O729" s="7"/>
      <c r="P729" s="7"/>
      <c r="Q729" s="7"/>
      <c r="R729" s="7"/>
      <c r="S729" s="7"/>
      <c r="T729" s="7"/>
      <c r="U729" s="7"/>
      <c r="V729" s="7"/>
      <c r="W729" s="7"/>
      <c r="X729" s="7"/>
      <c r="Y729" s="7"/>
      <c r="Z729" s="7"/>
      <c r="AA729" s="7"/>
      <c r="AB729" s="7"/>
      <c r="AC729" s="7"/>
    </row>
    <row r="730">
      <c r="A730" s="10"/>
      <c r="B730" s="7"/>
      <c r="C730" s="7"/>
      <c r="D730" s="7"/>
      <c r="E730" s="10"/>
      <c r="F730" s="10"/>
      <c r="G730" s="10"/>
      <c r="H730" s="10"/>
      <c r="I730" s="7"/>
      <c r="J730" s="7"/>
      <c r="K730" s="7"/>
      <c r="L730" s="7"/>
      <c r="M730" s="7"/>
      <c r="N730" s="7"/>
      <c r="O730" s="7"/>
      <c r="P730" s="7"/>
      <c r="Q730" s="7"/>
      <c r="R730" s="7"/>
      <c r="S730" s="7"/>
      <c r="T730" s="7"/>
      <c r="U730" s="7"/>
      <c r="V730" s="7"/>
      <c r="W730" s="7"/>
      <c r="X730" s="7"/>
      <c r="Y730" s="7"/>
      <c r="Z730" s="7"/>
      <c r="AA730" s="7"/>
      <c r="AB730" s="7"/>
      <c r="AC730" s="7"/>
    </row>
    <row r="731">
      <c r="A731" s="10"/>
      <c r="B731" s="7"/>
      <c r="C731" s="7"/>
      <c r="D731" s="7"/>
      <c r="E731" s="10"/>
      <c r="F731" s="10"/>
      <c r="G731" s="10"/>
      <c r="H731" s="10"/>
      <c r="I731" s="7"/>
      <c r="J731" s="7"/>
      <c r="K731" s="7"/>
      <c r="L731" s="7"/>
      <c r="M731" s="7"/>
      <c r="N731" s="7"/>
      <c r="O731" s="7"/>
      <c r="P731" s="7"/>
      <c r="Q731" s="7"/>
      <c r="R731" s="7"/>
      <c r="S731" s="7"/>
      <c r="T731" s="7"/>
      <c r="U731" s="7"/>
      <c r="V731" s="7"/>
      <c r="W731" s="7"/>
      <c r="X731" s="7"/>
      <c r="Y731" s="7"/>
      <c r="Z731" s="7"/>
      <c r="AA731" s="7"/>
      <c r="AB731" s="7"/>
      <c r="AC731" s="7"/>
    </row>
    <row r="732">
      <c r="A732" s="10"/>
      <c r="B732" s="7"/>
      <c r="C732" s="7"/>
      <c r="D732" s="7"/>
      <c r="E732" s="10"/>
      <c r="F732" s="10"/>
      <c r="G732" s="10"/>
      <c r="H732" s="10"/>
      <c r="I732" s="7"/>
      <c r="J732" s="7"/>
      <c r="K732" s="7"/>
      <c r="L732" s="7"/>
      <c r="M732" s="7"/>
      <c r="N732" s="7"/>
      <c r="O732" s="7"/>
      <c r="P732" s="7"/>
      <c r="Q732" s="7"/>
      <c r="R732" s="7"/>
      <c r="S732" s="7"/>
      <c r="T732" s="7"/>
      <c r="U732" s="7"/>
      <c r="V732" s="7"/>
      <c r="W732" s="7"/>
      <c r="X732" s="7"/>
      <c r="Y732" s="7"/>
      <c r="Z732" s="7"/>
      <c r="AA732" s="7"/>
      <c r="AB732" s="7"/>
      <c r="AC732" s="7"/>
    </row>
    <row r="733">
      <c r="A733" s="10"/>
      <c r="B733" s="7"/>
      <c r="C733" s="7"/>
      <c r="D733" s="7"/>
      <c r="E733" s="10"/>
      <c r="F733" s="10"/>
      <c r="G733" s="10"/>
      <c r="H733" s="10"/>
      <c r="I733" s="7"/>
      <c r="J733" s="7"/>
      <c r="K733" s="7"/>
      <c r="L733" s="7"/>
      <c r="M733" s="7"/>
      <c r="N733" s="7"/>
      <c r="O733" s="7"/>
      <c r="P733" s="7"/>
      <c r="Q733" s="7"/>
      <c r="R733" s="7"/>
      <c r="S733" s="7"/>
      <c r="T733" s="7"/>
      <c r="U733" s="7"/>
      <c r="V733" s="7"/>
      <c r="W733" s="7"/>
      <c r="X733" s="7"/>
      <c r="Y733" s="7"/>
      <c r="Z733" s="7"/>
      <c r="AA733" s="7"/>
      <c r="AB733" s="7"/>
      <c r="AC733" s="7"/>
    </row>
    <row r="734">
      <c r="A734" s="10"/>
      <c r="B734" s="7"/>
      <c r="C734" s="7"/>
      <c r="D734" s="7"/>
      <c r="E734" s="10"/>
      <c r="F734" s="10"/>
      <c r="G734" s="10"/>
      <c r="H734" s="10"/>
      <c r="I734" s="7"/>
      <c r="J734" s="7"/>
      <c r="K734" s="7"/>
      <c r="L734" s="7"/>
      <c r="M734" s="7"/>
      <c r="N734" s="7"/>
      <c r="O734" s="7"/>
      <c r="P734" s="7"/>
      <c r="Q734" s="7"/>
      <c r="R734" s="7"/>
      <c r="S734" s="7"/>
      <c r="T734" s="7"/>
      <c r="U734" s="7"/>
      <c r="V734" s="7"/>
      <c r="W734" s="7"/>
      <c r="X734" s="7"/>
      <c r="Y734" s="7"/>
      <c r="Z734" s="7"/>
      <c r="AA734" s="7"/>
      <c r="AB734" s="7"/>
      <c r="AC734" s="7"/>
    </row>
    <row r="735">
      <c r="A735" s="10"/>
      <c r="B735" s="7"/>
      <c r="C735" s="7"/>
      <c r="D735" s="7"/>
      <c r="E735" s="10"/>
      <c r="F735" s="10"/>
      <c r="G735" s="10"/>
      <c r="H735" s="10"/>
      <c r="I735" s="7"/>
      <c r="J735" s="7"/>
      <c r="K735" s="7"/>
      <c r="L735" s="7"/>
      <c r="M735" s="7"/>
      <c r="N735" s="7"/>
      <c r="O735" s="7"/>
      <c r="P735" s="7"/>
      <c r="Q735" s="7"/>
      <c r="R735" s="7"/>
      <c r="S735" s="7"/>
      <c r="T735" s="7"/>
      <c r="U735" s="7"/>
      <c r="V735" s="7"/>
      <c r="W735" s="7"/>
      <c r="X735" s="7"/>
      <c r="Y735" s="7"/>
      <c r="Z735" s="7"/>
      <c r="AA735" s="7"/>
      <c r="AB735" s="7"/>
      <c r="AC735" s="7"/>
    </row>
    <row r="736">
      <c r="A736" s="10"/>
      <c r="B736" s="7"/>
      <c r="C736" s="7"/>
      <c r="D736" s="7"/>
      <c r="E736" s="10"/>
      <c r="F736" s="10"/>
      <c r="G736" s="10"/>
      <c r="H736" s="10"/>
      <c r="I736" s="7"/>
      <c r="J736" s="7"/>
      <c r="K736" s="7"/>
      <c r="L736" s="7"/>
      <c r="M736" s="7"/>
      <c r="N736" s="7"/>
      <c r="O736" s="7"/>
      <c r="P736" s="7"/>
      <c r="Q736" s="7"/>
      <c r="R736" s="7"/>
      <c r="S736" s="7"/>
      <c r="T736" s="7"/>
      <c r="U736" s="7"/>
      <c r="V736" s="7"/>
      <c r="W736" s="7"/>
      <c r="X736" s="7"/>
      <c r="Y736" s="7"/>
      <c r="Z736" s="7"/>
      <c r="AA736" s="7"/>
      <c r="AB736" s="7"/>
      <c r="AC736" s="7"/>
    </row>
    <row r="737">
      <c r="A737" s="10"/>
      <c r="B737" s="7"/>
      <c r="C737" s="7"/>
      <c r="D737" s="7"/>
      <c r="E737" s="10"/>
      <c r="F737" s="10"/>
      <c r="G737" s="10"/>
      <c r="H737" s="10"/>
      <c r="I737" s="7"/>
      <c r="J737" s="7"/>
      <c r="K737" s="7"/>
      <c r="L737" s="7"/>
      <c r="M737" s="7"/>
      <c r="N737" s="7"/>
      <c r="O737" s="7"/>
      <c r="P737" s="7"/>
      <c r="Q737" s="7"/>
      <c r="R737" s="7"/>
      <c r="S737" s="7"/>
      <c r="T737" s="7"/>
      <c r="U737" s="7"/>
      <c r="V737" s="7"/>
      <c r="W737" s="7"/>
      <c r="X737" s="7"/>
      <c r="Y737" s="7"/>
      <c r="Z737" s="7"/>
      <c r="AA737" s="7"/>
      <c r="AB737" s="7"/>
      <c r="AC737" s="7"/>
    </row>
    <row r="738">
      <c r="A738" s="10"/>
      <c r="B738" s="7"/>
      <c r="C738" s="7"/>
      <c r="D738" s="7"/>
      <c r="E738" s="10"/>
      <c r="F738" s="10"/>
      <c r="G738" s="10"/>
      <c r="H738" s="10"/>
      <c r="I738" s="7"/>
      <c r="J738" s="7"/>
      <c r="K738" s="7"/>
      <c r="L738" s="7"/>
      <c r="M738" s="7"/>
      <c r="N738" s="7"/>
      <c r="O738" s="7"/>
      <c r="P738" s="7"/>
      <c r="Q738" s="7"/>
      <c r="R738" s="7"/>
      <c r="S738" s="7"/>
      <c r="T738" s="7"/>
      <c r="U738" s="7"/>
      <c r="V738" s="7"/>
      <c r="W738" s="7"/>
      <c r="X738" s="7"/>
      <c r="Y738" s="7"/>
      <c r="Z738" s="7"/>
      <c r="AA738" s="7"/>
      <c r="AB738" s="7"/>
      <c r="AC738" s="7"/>
    </row>
    <row r="739">
      <c r="A739" s="10"/>
      <c r="B739" s="7"/>
      <c r="C739" s="7"/>
      <c r="D739" s="7"/>
      <c r="E739" s="10"/>
      <c r="F739" s="10"/>
      <c r="G739" s="10"/>
      <c r="H739" s="10"/>
      <c r="I739" s="7"/>
      <c r="J739" s="7"/>
      <c r="K739" s="7"/>
      <c r="L739" s="7"/>
      <c r="M739" s="7"/>
      <c r="N739" s="7"/>
      <c r="O739" s="7"/>
      <c r="P739" s="7"/>
      <c r="Q739" s="7"/>
      <c r="R739" s="7"/>
      <c r="S739" s="7"/>
      <c r="T739" s="7"/>
      <c r="U739" s="7"/>
      <c r="V739" s="7"/>
      <c r="W739" s="7"/>
      <c r="X739" s="7"/>
      <c r="Y739" s="7"/>
      <c r="Z739" s="7"/>
      <c r="AA739" s="7"/>
      <c r="AB739" s="7"/>
      <c r="AC739" s="7"/>
    </row>
    <row r="740">
      <c r="A740" s="10"/>
      <c r="B740" s="7"/>
      <c r="C740" s="7"/>
      <c r="D740" s="7"/>
      <c r="E740" s="10"/>
      <c r="F740" s="10"/>
      <c r="G740" s="10"/>
      <c r="H740" s="10"/>
      <c r="I740" s="7"/>
      <c r="J740" s="7"/>
      <c r="K740" s="7"/>
      <c r="L740" s="7"/>
      <c r="M740" s="7"/>
      <c r="N740" s="7"/>
      <c r="O740" s="7"/>
      <c r="P740" s="7"/>
      <c r="Q740" s="7"/>
      <c r="R740" s="7"/>
      <c r="S740" s="7"/>
      <c r="T740" s="7"/>
      <c r="U740" s="7"/>
      <c r="V740" s="7"/>
      <c r="W740" s="7"/>
      <c r="X740" s="7"/>
      <c r="Y740" s="7"/>
      <c r="Z740" s="7"/>
      <c r="AA740" s="7"/>
      <c r="AB740" s="7"/>
      <c r="AC740" s="7"/>
    </row>
    <row r="741">
      <c r="A741" s="10"/>
      <c r="B741" s="7"/>
      <c r="C741" s="7"/>
      <c r="D741" s="7"/>
      <c r="E741" s="10"/>
      <c r="F741" s="10"/>
      <c r="G741" s="10"/>
      <c r="H741" s="10"/>
      <c r="I741" s="7"/>
      <c r="J741" s="7"/>
      <c r="K741" s="7"/>
      <c r="L741" s="7"/>
      <c r="M741" s="7"/>
      <c r="N741" s="7"/>
      <c r="O741" s="7"/>
      <c r="P741" s="7"/>
      <c r="Q741" s="7"/>
      <c r="R741" s="7"/>
      <c r="S741" s="7"/>
      <c r="T741" s="7"/>
      <c r="U741" s="7"/>
      <c r="V741" s="7"/>
      <c r="W741" s="7"/>
      <c r="X741" s="7"/>
      <c r="Y741" s="7"/>
      <c r="Z741" s="7"/>
      <c r="AA741" s="7"/>
      <c r="AB741" s="7"/>
      <c r="AC741" s="7"/>
    </row>
    <row r="742">
      <c r="A742" s="10"/>
      <c r="B742" s="7"/>
      <c r="C742" s="7"/>
      <c r="D742" s="7"/>
      <c r="E742" s="10"/>
      <c r="F742" s="10"/>
      <c r="G742" s="10"/>
      <c r="H742" s="10"/>
      <c r="I742" s="7"/>
      <c r="J742" s="7"/>
      <c r="K742" s="7"/>
      <c r="L742" s="7"/>
      <c r="M742" s="7"/>
      <c r="N742" s="7"/>
      <c r="O742" s="7"/>
      <c r="P742" s="7"/>
      <c r="Q742" s="7"/>
      <c r="R742" s="7"/>
      <c r="S742" s="7"/>
      <c r="T742" s="7"/>
      <c r="U742" s="7"/>
      <c r="V742" s="7"/>
      <c r="W742" s="7"/>
      <c r="X742" s="7"/>
      <c r="Y742" s="7"/>
      <c r="Z742" s="7"/>
      <c r="AA742" s="7"/>
      <c r="AB742" s="7"/>
      <c r="AC742" s="7"/>
    </row>
    <row r="743">
      <c r="A743" s="10"/>
      <c r="B743" s="7"/>
      <c r="C743" s="7"/>
      <c r="D743" s="7"/>
      <c r="E743" s="10"/>
      <c r="F743" s="10"/>
      <c r="G743" s="10"/>
      <c r="H743" s="10"/>
      <c r="I743" s="7"/>
      <c r="J743" s="7"/>
      <c r="K743" s="7"/>
      <c r="L743" s="7"/>
      <c r="M743" s="7"/>
      <c r="N743" s="7"/>
      <c r="O743" s="7"/>
      <c r="P743" s="7"/>
      <c r="Q743" s="7"/>
      <c r="R743" s="7"/>
      <c r="S743" s="7"/>
      <c r="T743" s="7"/>
      <c r="U743" s="7"/>
      <c r="V743" s="7"/>
      <c r="W743" s="7"/>
      <c r="X743" s="7"/>
      <c r="Y743" s="7"/>
      <c r="Z743" s="7"/>
      <c r="AA743" s="7"/>
      <c r="AB743" s="7"/>
      <c r="AC743" s="7"/>
    </row>
    <row r="744">
      <c r="A744" s="10"/>
      <c r="B744" s="7"/>
      <c r="C744" s="7"/>
      <c r="D744" s="7"/>
      <c r="E744" s="10"/>
      <c r="F744" s="10"/>
      <c r="G744" s="10"/>
      <c r="H744" s="10"/>
      <c r="I744" s="7"/>
      <c r="J744" s="7"/>
      <c r="K744" s="7"/>
      <c r="L744" s="7"/>
      <c r="M744" s="7"/>
      <c r="N744" s="7"/>
      <c r="O744" s="7"/>
      <c r="P744" s="7"/>
      <c r="Q744" s="7"/>
      <c r="R744" s="7"/>
      <c r="S744" s="7"/>
      <c r="T744" s="7"/>
      <c r="U744" s="7"/>
      <c r="V744" s="7"/>
      <c r="W744" s="7"/>
      <c r="X744" s="7"/>
      <c r="Y744" s="7"/>
      <c r="Z744" s="7"/>
      <c r="AA744" s="7"/>
      <c r="AB744" s="7"/>
      <c r="AC744" s="7"/>
    </row>
    <row r="745">
      <c r="A745" s="10"/>
      <c r="B745" s="7"/>
      <c r="C745" s="7"/>
      <c r="D745" s="7"/>
      <c r="E745" s="10"/>
      <c r="F745" s="10"/>
      <c r="G745" s="10"/>
      <c r="H745" s="10"/>
      <c r="I745" s="7"/>
      <c r="J745" s="7"/>
      <c r="K745" s="7"/>
      <c r="L745" s="7"/>
      <c r="M745" s="7"/>
      <c r="N745" s="7"/>
      <c r="O745" s="7"/>
      <c r="P745" s="7"/>
      <c r="Q745" s="7"/>
      <c r="R745" s="7"/>
      <c r="S745" s="7"/>
      <c r="T745" s="7"/>
      <c r="U745" s="7"/>
      <c r="V745" s="7"/>
      <c r="W745" s="7"/>
      <c r="X745" s="7"/>
      <c r="Y745" s="7"/>
      <c r="Z745" s="7"/>
      <c r="AA745" s="7"/>
      <c r="AB745" s="7"/>
      <c r="AC745" s="7"/>
    </row>
    <row r="746">
      <c r="A746" s="10"/>
      <c r="B746" s="7"/>
      <c r="C746" s="7"/>
      <c r="D746" s="7"/>
      <c r="E746" s="10"/>
      <c r="F746" s="10"/>
      <c r="G746" s="10"/>
      <c r="H746" s="10"/>
      <c r="I746" s="7"/>
      <c r="J746" s="7"/>
      <c r="K746" s="7"/>
      <c r="L746" s="7"/>
      <c r="M746" s="7"/>
      <c r="N746" s="7"/>
      <c r="O746" s="7"/>
      <c r="P746" s="7"/>
      <c r="Q746" s="7"/>
      <c r="R746" s="7"/>
      <c r="S746" s="7"/>
      <c r="T746" s="7"/>
      <c r="U746" s="7"/>
      <c r="V746" s="7"/>
      <c r="W746" s="7"/>
      <c r="X746" s="7"/>
      <c r="Y746" s="7"/>
      <c r="Z746" s="7"/>
      <c r="AA746" s="7"/>
      <c r="AB746" s="7"/>
      <c r="AC746" s="7"/>
    </row>
    <row r="747">
      <c r="A747" s="10"/>
      <c r="B747" s="7"/>
      <c r="C747" s="7"/>
      <c r="D747" s="7"/>
      <c r="E747" s="10"/>
      <c r="F747" s="10"/>
      <c r="G747" s="10"/>
      <c r="H747" s="10"/>
      <c r="I747" s="7"/>
      <c r="J747" s="7"/>
      <c r="K747" s="7"/>
      <c r="L747" s="7"/>
      <c r="M747" s="7"/>
      <c r="N747" s="7"/>
      <c r="O747" s="7"/>
      <c r="P747" s="7"/>
      <c r="Q747" s="7"/>
      <c r="R747" s="7"/>
      <c r="S747" s="7"/>
      <c r="T747" s="7"/>
      <c r="U747" s="7"/>
      <c r="V747" s="7"/>
      <c r="W747" s="7"/>
      <c r="X747" s="7"/>
      <c r="Y747" s="7"/>
      <c r="Z747" s="7"/>
      <c r="AA747" s="7"/>
      <c r="AB747" s="7"/>
      <c r="AC747" s="7"/>
    </row>
    <row r="748">
      <c r="A748" s="10"/>
      <c r="B748" s="7"/>
      <c r="C748" s="7"/>
      <c r="D748" s="7"/>
      <c r="E748" s="10"/>
      <c r="F748" s="10"/>
      <c r="G748" s="10"/>
      <c r="H748" s="10"/>
      <c r="I748" s="7"/>
      <c r="J748" s="7"/>
      <c r="K748" s="7"/>
      <c r="L748" s="7"/>
      <c r="M748" s="7"/>
      <c r="N748" s="7"/>
      <c r="O748" s="7"/>
      <c r="P748" s="7"/>
      <c r="Q748" s="7"/>
      <c r="R748" s="7"/>
      <c r="S748" s="7"/>
      <c r="T748" s="7"/>
      <c r="U748" s="7"/>
      <c r="V748" s="7"/>
      <c r="W748" s="7"/>
      <c r="X748" s="7"/>
      <c r="Y748" s="7"/>
      <c r="Z748" s="7"/>
      <c r="AA748" s="7"/>
      <c r="AB748" s="7"/>
      <c r="AC748" s="7"/>
    </row>
    <row r="749">
      <c r="A749" s="10"/>
      <c r="B749" s="7"/>
      <c r="C749" s="7"/>
      <c r="D749" s="7"/>
      <c r="E749" s="10"/>
      <c r="F749" s="10"/>
      <c r="G749" s="10"/>
      <c r="H749" s="10"/>
      <c r="I749" s="7"/>
      <c r="J749" s="7"/>
      <c r="K749" s="7"/>
      <c r="L749" s="7"/>
      <c r="M749" s="7"/>
      <c r="N749" s="7"/>
      <c r="O749" s="7"/>
      <c r="P749" s="7"/>
      <c r="Q749" s="7"/>
      <c r="R749" s="7"/>
      <c r="S749" s="7"/>
      <c r="T749" s="7"/>
      <c r="U749" s="7"/>
      <c r="V749" s="7"/>
      <c r="W749" s="7"/>
      <c r="X749" s="7"/>
      <c r="Y749" s="7"/>
      <c r="Z749" s="7"/>
      <c r="AA749" s="7"/>
      <c r="AB749" s="7"/>
      <c r="AC749" s="7"/>
    </row>
    <row r="750">
      <c r="A750" s="10"/>
      <c r="B750" s="7"/>
      <c r="C750" s="7"/>
      <c r="D750" s="7"/>
      <c r="E750" s="10"/>
      <c r="F750" s="10"/>
      <c r="G750" s="10"/>
      <c r="H750" s="10"/>
      <c r="I750" s="7"/>
      <c r="J750" s="7"/>
      <c r="K750" s="7"/>
      <c r="L750" s="7"/>
      <c r="M750" s="7"/>
      <c r="N750" s="7"/>
      <c r="O750" s="7"/>
      <c r="P750" s="7"/>
      <c r="Q750" s="7"/>
      <c r="R750" s="7"/>
      <c r="S750" s="7"/>
      <c r="T750" s="7"/>
      <c r="U750" s="7"/>
      <c r="V750" s="7"/>
      <c r="W750" s="7"/>
      <c r="X750" s="7"/>
      <c r="Y750" s="7"/>
      <c r="Z750" s="7"/>
      <c r="AA750" s="7"/>
      <c r="AB750" s="7"/>
      <c r="AC750" s="7"/>
    </row>
    <row r="751">
      <c r="A751" s="10"/>
      <c r="B751" s="7"/>
      <c r="C751" s="7"/>
      <c r="D751" s="7"/>
      <c r="E751" s="10"/>
      <c r="F751" s="10"/>
      <c r="G751" s="10"/>
      <c r="H751" s="10"/>
      <c r="I751" s="7"/>
      <c r="J751" s="7"/>
      <c r="K751" s="7"/>
      <c r="L751" s="7"/>
      <c r="M751" s="7"/>
      <c r="N751" s="7"/>
      <c r="O751" s="7"/>
      <c r="P751" s="7"/>
      <c r="Q751" s="7"/>
      <c r="R751" s="7"/>
      <c r="S751" s="7"/>
      <c r="T751" s="7"/>
      <c r="U751" s="7"/>
      <c r="V751" s="7"/>
      <c r="W751" s="7"/>
      <c r="X751" s="7"/>
      <c r="Y751" s="7"/>
      <c r="Z751" s="7"/>
      <c r="AA751" s="7"/>
      <c r="AB751" s="7"/>
      <c r="AC751" s="7"/>
    </row>
    <row r="752">
      <c r="A752" s="10"/>
      <c r="B752" s="7"/>
      <c r="C752" s="7"/>
      <c r="D752" s="7"/>
      <c r="E752" s="10"/>
      <c r="F752" s="10"/>
      <c r="G752" s="10"/>
      <c r="H752" s="10"/>
      <c r="I752" s="7"/>
      <c r="J752" s="7"/>
      <c r="K752" s="7"/>
      <c r="L752" s="7"/>
      <c r="M752" s="7"/>
      <c r="N752" s="7"/>
      <c r="O752" s="7"/>
      <c r="P752" s="7"/>
      <c r="Q752" s="7"/>
      <c r="R752" s="7"/>
      <c r="S752" s="7"/>
      <c r="T752" s="7"/>
      <c r="U752" s="7"/>
      <c r="V752" s="7"/>
      <c r="W752" s="7"/>
      <c r="X752" s="7"/>
      <c r="Y752" s="7"/>
      <c r="Z752" s="7"/>
      <c r="AA752" s="7"/>
      <c r="AB752" s="7"/>
      <c r="AC752" s="7"/>
    </row>
    <row r="753">
      <c r="A753" s="10"/>
      <c r="B753" s="7"/>
      <c r="C753" s="7"/>
      <c r="D753" s="7"/>
      <c r="E753" s="10"/>
      <c r="F753" s="10"/>
      <c r="G753" s="10"/>
      <c r="H753" s="10"/>
      <c r="I753" s="7"/>
      <c r="J753" s="7"/>
      <c r="K753" s="7"/>
      <c r="L753" s="7"/>
      <c r="M753" s="7"/>
      <c r="N753" s="7"/>
      <c r="O753" s="7"/>
      <c r="P753" s="7"/>
      <c r="Q753" s="7"/>
      <c r="R753" s="7"/>
      <c r="S753" s="7"/>
      <c r="T753" s="7"/>
      <c r="U753" s="7"/>
      <c r="V753" s="7"/>
      <c r="W753" s="7"/>
      <c r="X753" s="7"/>
      <c r="Y753" s="7"/>
      <c r="Z753" s="7"/>
      <c r="AA753" s="7"/>
      <c r="AB753" s="7"/>
      <c r="AC753" s="7"/>
    </row>
    <row r="754">
      <c r="A754" s="10"/>
      <c r="B754" s="7"/>
      <c r="C754" s="7"/>
      <c r="D754" s="7"/>
      <c r="E754" s="10"/>
      <c r="F754" s="10"/>
      <c r="G754" s="10"/>
      <c r="H754" s="10"/>
      <c r="I754" s="7"/>
      <c r="J754" s="7"/>
      <c r="K754" s="7"/>
      <c r="L754" s="7"/>
      <c r="M754" s="7"/>
      <c r="N754" s="7"/>
      <c r="O754" s="7"/>
      <c r="P754" s="7"/>
      <c r="Q754" s="7"/>
      <c r="R754" s="7"/>
      <c r="S754" s="7"/>
      <c r="T754" s="7"/>
      <c r="U754" s="7"/>
      <c r="V754" s="7"/>
      <c r="W754" s="7"/>
      <c r="X754" s="7"/>
      <c r="Y754" s="7"/>
      <c r="Z754" s="7"/>
      <c r="AA754" s="7"/>
      <c r="AB754" s="7"/>
      <c r="AC754" s="7"/>
    </row>
    <row r="755">
      <c r="A755" s="10"/>
      <c r="B755" s="7"/>
      <c r="C755" s="7"/>
      <c r="D755" s="7"/>
      <c r="E755" s="10"/>
      <c r="F755" s="10"/>
      <c r="G755" s="10"/>
      <c r="H755" s="10"/>
      <c r="I755" s="7"/>
      <c r="J755" s="7"/>
      <c r="K755" s="7"/>
      <c r="L755" s="7"/>
      <c r="M755" s="7"/>
      <c r="N755" s="7"/>
      <c r="O755" s="7"/>
      <c r="P755" s="7"/>
      <c r="Q755" s="7"/>
      <c r="R755" s="7"/>
      <c r="S755" s="7"/>
      <c r="T755" s="7"/>
      <c r="U755" s="7"/>
      <c r="V755" s="7"/>
      <c r="W755" s="7"/>
      <c r="X755" s="7"/>
      <c r="Y755" s="7"/>
      <c r="Z755" s="7"/>
      <c r="AA755" s="7"/>
      <c r="AB755" s="7"/>
      <c r="AC755" s="7"/>
    </row>
    <row r="756">
      <c r="A756" s="10"/>
      <c r="B756" s="7"/>
      <c r="C756" s="7"/>
      <c r="D756" s="7"/>
      <c r="E756" s="10"/>
      <c r="F756" s="10"/>
      <c r="G756" s="10"/>
      <c r="H756" s="10"/>
      <c r="I756" s="7"/>
      <c r="J756" s="7"/>
      <c r="K756" s="7"/>
      <c r="L756" s="7"/>
      <c r="M756" s="7"/>
      <c r="N756" s="7"/>
      <c r="O756" s="7"/>
      <c r="P756" s="7"/>
      <c r="Q756" s="7"/>
      <c r="R756" s="7"/>
      <c r="S756" s="7"/>
      <c r="T756" s="7"/>
      <c r="U756" s="7"/>
      <c r="V756" s="7"/>
      <c r="W756" s="7"/>
      <c r="X756" s="7"/>
      <c r="Y756" s="7"/>
      <c r="Z756" s="7"/>
      <c r="AA756" s="7"/>
      <c r="AB756" s="7"/>
      <c r="AC756" s="7"/>
    </row>
    <row r="757">
      <c r="A757" s="10"/>
      <c r="B757" s="7"/>
      <c r="C757" s="7"/>
      <c r="D757" s="7"/>
      <c r="E757" s="10"/>
      <c r="F757" s="10"/>
      <c r="G757" s="10"/>
      <c r="H757" s="10"/>
      <c r="I757" s="7"/>
      <c r="J757" s="7"/>
      <c r="K757" s="7"/>
      <c r="L757" s="7"/>
      <c r="M757" s="7"/>
      <c r="N757" s="7"/>
      <c r="O757" s="7"/>
      <c r="P757" s="7"/>
      <c r="Q757" s="7"/>
      <c r="R757" s="7"/>
      <c r="S757" s="7"/>
      <c r="T757" s="7"/>
      <c r="U757" s="7"/>
      <c r="V757" s="7"/>
      <c r="W757" s="7"/>
      <c r="X757" s="7"/>
      <c r="Y757" s="7"/>
      <c r="Z757" s="7"/>
      <c r="AA757" s="7"/>
      <c r="AB757" s="7"/>
      <c r="AC757" s="7"/>
    </row>
    <row r="758">
      <c r="A758" s="10"/>
      <c r="B758" s="7"/>
      <c r="C758" s="7"/>
      <c r="D758" s="7"/>
      <c r="E758" s="10"/>
      <c r="F758" s="10"/>
      <c r="G758" s="10"/>
      <c r="H758" s="10"/>
      <c r="I758" s="7"/>
      <c r="J758" s="7"/>
      <c r="K758" s="7"/>
      <c r="L758" s="7"/>
      <c r="M758" s="7"/>
      <c r="N758" s="7"/>
      <c r="O758" s="7"/>
      <c r="P758" s="7"/>
      <c r="Q758" s="7"/>
      <c r="R758" s="7"/>
      <c r="S758" s="7"/>
      <c r="T758" s="7"/>
      <c r="U758" s="7"/>
      <c r="V758" s="7"/>
      <c r="W758" s="7"/>
      <c r="X758" s="7"/>
      <c r="Y758" s="7"/>
      <c r="Z758" s="7"/>
      <c r="AA758" s="7"/>
      <c r="AB758" s="7"/>
      <c r="AC758" s="7"/>
    </row>
    <row r="759">
      <c r="A759" s="10"/>
      <c r="B759" s="7"/>
      <c r="C759" s="7"/>
      <c r="D759" s="7"/>
      <c r="E759" s="10"/>
      <c r="F759" s="10"/>
      <c r="G759" s="10"/>
      <c r="H759" s="10"/>
      <c r="I759" s="7"/>
      <c r="J759" s="7"/>
      <c r="K759" s="7"/>
      <c r="L759" s="7"/>
      <c r="M759" s="7"/>
      <c r="N759" s="7"/>
      <c r="O759" s="7"/>
      <c r="P759" s="7"/>
      <c r="Q759" s="7"/>
      <c r="R759" s="7"/>
      <c r="S759" s="7"/>
      <c r="T759" s="7"/>
      <c r="U759" s="7"/>
      <c r="V759" s="7"/>
      <c r="W759" s="7"/>
      <c r="X759" s="7"/>
      <c r="Y759" s="7"/>
      <c r="Z759" s="7"/>
      <c r="AA759" s="7"/>
      <c r="AB759" s="7"/>
      <c r="AC759" s="7"/>
    </row>
    <row r="760">
      <c r="A760" s="10"/>
      <c r="B760" s="7"/>
      <c r="C760" s="7"/>
      <c r="D760" s="7"/>
      <c r="E760" s="10"/>
      <c r="F760" s="10"/>
      <c r="G760" s="10"/>
      <c r="H760" s="10"/>
      <c r="I760" s="7"/>
      <c r="J760" s="7"/>
      <c r="K760" s="7"/>
      <c r="L760" s="7"/>
      <c r="M760" s="7"/>
      <c r="N760" s="7"/>
      <c r="O760" s="7"/>
      <c r="P760" s="7"/>
      <c r="Q760" s="7"/>
      <c r="R760" s="7"/>
      <c r="S760" s="7"/>
      <c r="T760" s="7"/>
      <c r="U760" s="7"/>
      <c r="V760" s="7"/>
      <c r="W760" s="7"/>
      <c r="X760" s="7"/>
      <c r="Y760" s="7"/>
      <c r="Z760" s="7"/>
      <c r="AA760" s="7"/>
      <c r="AB760" s="7"/>
      <c r="AC760" s="7"/>
    </row>
    <row r="761">
      <c r="A761" s="10"/>
      <c r="B761" s="7"/>
      <c r="C761" s="7"/>
      <c r="D761" s="7"/>
      <c r="E761" s="10"/>
      <c r="F761" s="10"/>
      <c r="G761" s="10"/>
      <c r="H761" s="10"/>
      <c r="I761" s="7"/>
      <c r="J761" s="7"/>
      <c r="K761" s="7"/>
      <c r="L761" s="7"/>
      <c r="M761" s="7"/>
      <c r="N761" s="7"/>
      <c r="O761" s="7"/>
      <c r="P761" s="7"/>
      <c r="Q761" s="7"/>
      <c r="R761" s="7"/>
      <c r="S761" s="7"/>
      <c r="T761" s="7"/>
      <c r="U761" s="7"/>
      <c r="V761" s="7"/>
      <c r="W761" s="7"/>
      <c r="X761" s="7"/>
      <c r="Y761" s="7"/>
      <c r="Z761" s="7"/>
      <c r="AA761" s="7"/>
      <c r="AB761" s="7"/>
      <c r="AC761" s="7"/>
    </row>
    <row r="762">
      <c r="A762" s="10"/>
      <c r="B762" s="7"/>
      <c r="C762" s="7"/>
      <c r="D762" s="7"/>
      <c r="E762" s="10"/>
      <c r="F762" s="10"/>
      <c r="G762" s="10"/>
      <c r="H762" s="10"/>
      <c r="I762" s="7"/>
      <c r="J762" s="7"/>
      <c r="K762" s="7"/>
      <c r="L762" s="7"/>
      <c r="M762" s="7"/>
      <c r="N762" s="7"/>
      <c r="O762" s="7"/>
      <c r="P762" s="7"/>
      <c r="Q762" s="7"/>
      <c r="R762" s="7"/>
      <c r="S762" s="7"/>
      <c r="T762" s="7"/>
      <c r="U762" s="7"/>
      <c r="V762" s="7"/>
      <c r="W762" s="7"/>
      <c r="X762" s="7"/>
      <c r="Y762" s="7"/>
      <c r="Z762" s="7"/>
      <c r="AA762" s="7"/>
      <c r="AB762" s="7"/>
      <c r="AC762" s="7"/>
    </row>
    <row r="763">
      <c r="A763" s="10"/>
      <c r="B763" s="7"/>
      <c r="C763" s="7"/>
      <c r="D763" s="7"/>
      <c r="E763" s="10"/>
      <c r="F763" s="10"/>
      <c r="G763" s="10"/>
      <c r="H763" s="10"/>
      <c r="I763" s="7"/>
      <c r="J763" s="7"/>
      <c r="K763" s="7"/>
      <c r="L763" s="7"/>
      <c r="M763" s="7"/>
      <c r="N763" s="7"/>
      <c r="O763" s="7"/>
      <c r="P763" s="7"/>
      <c r="Q763" s="7"/>
      <c r="R763" s="7"/>
      <c r="S763" s="7"/>
      <c r="T763" s="7"/>
      <c r="U763" s="7"/>
      <c r="V763" s="7"/>
      <c r="W763" s="7"/>
      <c r="X763" s="7"/>
      <c r="Y763" s="7"/>
      <c r="Z763" s="7"/>
      <c r="AA763" s="7"/>
      <c r="AB763" s="7"/>
      <c r="AC763" s="7"/>
    </row>
    <row r="764">
      <c r="A764" s="10"/>
      <c r="B764" s="7"/>
      <c r="C764" s="7"/>
      <c r="D764" s="7"/>
      <c r="E764" s="10"/>
      <c r="F764" s="10"/>
      <c r="G764" s="10"/>
      <c r="H764" s="10"/>
      <c r="I764" s="7"/>
      <c r="J764" s="7"/>
      <c r="K764" s="7"/>
      <c r="L764" s="7"/>
      <c r="M764" s="7"/>
      <c r="N764" s="7"/>
      <c r="O764" s="7"/>
      <c r="P764" s="7"/>
      <c r="Q764" s="7"/>
      <c r="R764" s="7"/>
      <c r="S764" s="7"/>
      <c r="T764" s="7"/>
      <c r="U764" s="7"/>
      <c r="V764" s="7"/>
      <c r="W764" s="7"/>
      <c r="X764" s="7"/>
      <c r="Y764" s="7"/>
      <c r="Z764" s="7"/>
      <c r="AA764" s="7"/>
      <c r="AB764" s="7"/>
      <c r="AC764" s="7"/>
    </row>
    <row r="765">
      <c r="A765" s="10"/>
      <c r="B765" s="7"/>
      <c r="C765" s="7"/>
      <c r="D765" s="7"/>
      <c r="E765" s="10"/>
      <c r="F765" s="10"/>
      <c r="G765" s="10"/>
      <c r="H765" s="10"/>
      <c r="I765" s="7"/>
      <c r="J765" s="7"/>
      <c r="K765" s="7"/>
      <c r="L765" s="7"/>
      <c r="M765" s="7"/>
      <c r="N765" s="7"/>
      <c r="O765" s="7"/>
      <c r="P765" s="7"/>
      <c r="Q765" s="7"/>
      <c r="R765" s="7"/>
      <c r="S765" s="7"/>
      <c r="T765" s="7"/>
      <c r="U765" s="7"/>
      <c r="V765" s="7"/>
      <c r="W765" s="7"/>
      <c r="X765" s="7"/>
      <c r="Y765" s="7"/>
      <c r="Z765" s="7"/>
      <c r="AA765" s="7"/>
      <c r="AB765" s="7"/>
      <c r="AC765" s="7"/>
    </row>
    <row r="766">
      <c r="A766" s="10"/>
      <c r="B766" s="7"/>
      <c r="C766" s="7"/>
      <c r="D766" s="7"/>
      <c r="E766" s="10"/>
      <c r="F766" s="10"/>
      <c r="G766" s="10"/>
      <c r="H766" s="10"/>
      <c r="I766" s="7"/>
      <c r="J766" s="7"/>
      <c r="K766" s="7"/>
      <c r="L766" s="7"/>
      <c r="M766" s="7"/>
      <c r="N766" s="7"/>
      <c r="O766" s="7"/>
      <c r="P766" s="7"/>
      <c r="Q766" s="7"/>
      <c r="R766" s="7"/>
      <c r="S766" s="7"/>
      <c r="T766" s="7"/>
      <c r="U766" s="7"/>
      <c r="V766" s="7"/>
      <c r="W766" s="7"/>
      <c r="X766" s="7"/>
      <c r="Y766" s="7"/>
      <c r="Z766" s="7"/>
      <c r="AA766" s="7"/>
      <c r="AB766" s="7"/>
      <c r="AC766" s="7"/>
    </row>
    <row r="767">
      <c r="A767" s="10"/>
      <c r="B767" s="7"/>
      <c r="C767" s="7"/>
      <c r="D767" s="7"/>
      <c r="E767" s="10"/>
      <c r="F767" s="10"/>
      <c r="G767" s="10"/>
      <c r="H767" s="10"/>
      <c r="I767" s="7"/>
      <c r="J767" s="7"/>
      <c r="K767" s="7"/>
      <c r="L767" s="7"/>
      <c r="M767" s="7"/>
      <c r="N767" s="7"/>
      <c r="O767" s="7"/>
      <c r="P767" s="7"/>
      <c r="Q767" s="7"/>
      <c r="R767" s="7"/>
      <c r="S767" s="7"/>
      <c r="T767" s="7"/>
      <c r="U767" s="7"/>
      <c r="V767" s="7"/>
      <c r="W767" s="7"/>
      <c r="X767" s="7"/>
      <c r="Y767" s="7"/>
      <c r="Z767" s="7"/>
      <c r="AA767" s="7"/>
      <c r="AB767" s="7"/>
      <c r="AC767" s="7"/>
    </row>
    <row r="768">
      <c r="A768" s="10"/>
      <c r="B768" s="7"/>
      <c r="C768" s="7"/>
      <c r="D768" s="7"/>
      <c r="E768" s="10"/>
      <c r="F768" s="10"/>
      <c r="G768" s="10"/>
      <c r="H768" s="10"/>
      <c r="I768" s="7"/>
      <c r="J768" s="7"/>
      <c r="K768" s="7"/>
      <c r="L768" s="7"/>
      <c r="M768" s="7"/>
      <c r="N768" s="7"/>
      <c r="O768" s="7"/>
      <c r="P768" s="7"/>
      <c r="Q768" s="7"/>
      <c r="R768" s="7"/>
      <c r="S768" s="7"/>
      <c r="T768" s="7"/>
      <c r="U768" s="7"/>
      <c r="V768" s="7"/>
      <c r="W768" s="7"/>
      <c r="X768" s="7"/>
      <c r="Y768" s="7"/>
      <c r="Z768" s="7"/>
      <c r="AA768" s="7"/>
      <c r="AB768" s="7"/>
      <c r="AC768" s="7"/>
    </row>
    <row r="769">
      <c r="A769" s="10"/>
      <c r="B769" s="7"/>
      <c r="C769" s="7"/>
      <c r="D769" s="7"/>
      <c r="E769" s="10"/>
      <c r="F769" s="10"/>
      <c r="G769" s="10"/>
      <c r="H769" s="10"/>
      <c r="I769" s="7"/>
      <c r="J769" s="7"/>
      <c r="K769" s="7"/>
      <c r="L769" s="7"/>
      <c r="M769" s="7"/>
      <c r="N769" s="7"/>
      <c r="O769" s="7"/>
      <c r="P769" s="7"/>
      <c r="Q769" s="7"/>
      <c r="R769" s="7"/>
      <c r="S769" s="7"/>
      <c r="T769" s="7"/>
      <c r="U769" s="7"/>
      <c r="V769" s="7"/>
      <c r="W769" s="7"/>
      <c r="X769" s="7"/>
      <c r="Y769" s="7"/>
      <c r="Z769" s="7"/>
      <c r="AA769" s="7"/>
      <c r="AB769" s="7"/>
      <c r="AC769" s="7"/>
    </row>
    <row r="770">
      <c r="A770" s="10"/>
      <c r="B770" s="7"/>
      <c r="C770" s="7"/>
      <c r="D770" s="7"/>
      <c r="E770" s="10"/>
      <c r="F770" s="10"/>
      <c r="G770" s="10"/>
      <c r="H770" s="10"/>
      <c r="I770" s="7"/>
      <c r="J770" s="7"/>
      <c r="K770" s="7"/>
      <c r="L770" s="7"/>
      <c r="M770" s="7"/>
      <c r="N770" s="7"/>
      <c r="O770" s="7"/>
      <c r="P770" s="7"/>
      <c r="Q770" s="7"/>
      <c r="R770" s="7"/>
      <c r="S770" s="7"/>
      <c r="T770" s="7"/>
      <c r="U770" s="7"/>
      <c r="V770" s="7"/>
      <c r="W770" s="7"/>
      <c r="X770" s="7"/>
      <c r="Y770" s="7"/>
      <c r="Z770" s="7"/>
      <c r="AA770" s="7"/>
      <c r="AB770" s="7"/>
      <c r="AC770" s="7"/>
    </row>
    <row r="771">
      <c r="A771" s="10"/>
      <c r="B771" s="7"/>
      <c r="C771" s="7"/>
      <c r="D771" s="7"/>
      <c r="E771" s="10"/>
      <c r="F771" s="10"/>
      <c r="G771" s="10"/>
      <c r="H771" s="10"/>
      <c r="I771" s="7"/>
      <c r="J771" s="7"/>
      <c r="K771" s="7"/>
      <c r="L771" s="7"/>
      <c r="M771" s="7"/>
      <c r="N771" s="7"/>
      <c r="O771" s="7"/>
      <c r="P771" s="7"/>
      <c r="Q771" s="7"/>
      <c r="R771" s="7"/>
      <c r="S771" s="7"/>
      <c r="T771" s="7"/>
      <c r="U771" s="7"/>
      <c r="V771" s="7"/>
      <c r="W771" s="7"/>
      <c r="X771" s="7"/>
      <c r="Y771" s="7"/>
      <c r="Z771" s="7"/>
      <c r="AA771" s="7"/>
      <c r="AB771" s="7"/>
      <c r="AC771" s="7"/>
    </row>
    <row r="772">
      <c r="A772" s="10"/>
      <c r="B772" s="7"/>
      <c r="C772" s="7"/>
      <c r="D772" s="7"/>
      <c r="E772" s="10"/>
      <c r="F772" s="10"/>
      <c r="G772" s="10"/>
      <c r="H772" s="10"/>
      <c r="I772" s="7"/>
      <c r="J772" s="7"/>
      <c r="K772" s="7"/>
      <c r="L772" s="7"/>
      <c r="M772" s="7"/>
      <c r="N772" s="7"/>
      <c r="O772" s="7"/>
      <c r="P772" s="7"/>
      <c r="Q772" s="7"/>
      <c r="R772" s="7"/>
      <c r="S772" s="7"/>
      <c r="T772" s="7"/>
      <c r="U772" s="7"/>
      <c r="V772" s="7"/>
      <c r="W772" s="7"/>
      <c r="X772" s="7"/>
      <c r="Y772" s="7"/>
      <c r="Z772" s="7"/>
      <c r="AA772" s="7"/>
      <c r="AB772" s="7"/>
      <c r="AC772" s="7"/>
    </row>
    <row r="773">
      <c r="A773" s="10"/>
      <c r="B773" s="7"/>
      <c r="C773" s="7"/>
      <c r="D773" s="7"/>
      <c r="E773" s="10"/>
      <c r="F773" s="10"/>
      <c r="G773" s="10"/>
      <c r="H773" s="10"/>
      <c r="I773" s="7"/>
      <c r="J773" s="7"/>
      <c r="K773" s="7"/>
      <c r="L773" s="7"/>
      <c r="M773" s="7"/>
      <c r="N773" s="7"/>
      <c r="O773" s="7"/>
      <c r="P773" s="7"/>
      <c r="Q773" s="7"/>
      <c r="R773" s="7"/>
      <c r="S773" s="7"/>
      <c r="T773" s="7"/>
      <c r="U773" s="7"/>
      <c r="V773" s="7"/>
      <c r="W773" s="7"/>
      <c r="X773" s="7"/>
      <c r="Y773" s="7"/>
      <c r="Z773" s="7"/>
      <c r="AA773" s="7"/>
      <c r="AB773" s="7"/>
      <c r="AC773" s="7"/>
    </row>
    <row r="774">
      <c r="A774" s="10"/>
      <c r="B774" s="7"/>
      <c r="C774" s="7"/>
      <c r="D774" s="7"/>
      <c r="E774" s="10"/>
      <c r="F774" s="10"/>
      <c r="G774" s="10"/>
      <c r="H774" s="10"/>
      <c r="I774" s="7"/>
      <c r="J774" s="7"/>
      <c r="K774" s="7"/>
      <c r="L774" s="7"/>
      <c r="M774" s="7"/>
      <c r="N774" s="7"/>
      <c r="O774" s="7"/>
      <c r="P774" s="7"/>
      <c r="Q774" s="7"/>
      <c r="R774" s="7"/>
      <c r="S774" s="7"/>
      <c r="T774" s="7"/>
      <c r="U774" s="7"/>
      <c r="V774" s="7"/>
      <c r="W774" s="7"/>
      <c r="X774" s="7"/>
      <c r="Y774" s="7"/>
      <c r="Z774" s="7"/>
      <c r="AA774" s="7"/>
      <c r="AB774" s="7"/>
      <c r="AC774" s="7"/>
    </row>
    <row r="775">
      <c r="A775" s="10"/>
      <c r="B775" s="7"/>
      <c r="C775" s="7"/>
      <c r="D775" s="7"/>
      <c r="E775" s="10"/>
      <c r="F775" s="10"/>
      <c r="G775" s="10"/>
      <c r="H775" s="10"/>
      <c r="I775" s="7"/>
      <c r="J775" s="7"/>
      <c r="K775" s="7"/>
      <c r="L775" s="7"/>
      <c r="M775" s="7"/>
      <c r="N775" s="7"/>
      <c r="O775" s="7"/>
      <c r="P775" s="7"/>
      <c r="Q775" s="7"/>
      <c r="R775" s="7"/>
      <c r="S775" s="7"/>
      <c r="T775" s="7"/>
      <c r="U775" s="7"/>
      <c r="V775" s="7"/>
      <c r="W775" s="7"/>
      <c r="X775" s="7"/>
      <c r="Y775" s="7"/>
      <c r="Z775" s="7"/>
      <c r="AA775" s="7"/>
      <c r="AB775" s="7"/>
      <c r="AC775" s="7"/>
    </row>
    <row r="776">
      <c r="A776" s="10"/>
      <c r="B776" s="7"/>
      <c r="C776" s="7"/>
      <c r="D776" s="7"/>
      <c r="E776" s="10"/>
      <c r="F776" s="10"/>
      <c r="G776" s="10"/>
      <c r="H776" s="10"/>
      <c r="I776" s="7"/>
      <c r="J776" s="7"/>
      <c r="K776" s="7"/>
      <c r="L776" s="7"/>
      <c r="M776" s="7"/>
      <c r="N776" s="7"/>
      <c r="O776" s="7"/>
      <c r="P776" s="7"/>
      <c r="Q776" s="7"/>
      <c r="R776" s="7"/>
      <c r="S776" s="7"/>
      <c r="T776" s="7"/>
      <c r="U776" s="7"/>
      <c r="V776" s="7"/>
      <c r="W776" s="7"/>
      <c r="X776" s="7"/>
      <c r="Y776" s="7"/>
      <c r="Z776" s="7"/>
      <c r="AA776" s="7"/>
      <c r="AB776" s="7"/>
      <c r="AC776" s="7"/>
    </row>
    <row r="777">
      <c r="A777" s="10"/>
      <c r="B777" s="7"/>
      <c r="C777" s="7"/>
      <c r="D777" s="7"/>
      <c r="E777" s="10"/>
      <c r="F777" s="10"/>
      <c r="G777" s="10"/>
      <c r="H777" s="10"/>
      <c r="I777" s="7"/>
      <c r="J777" s="7"/>
      <c r="K777" s="7"/>
      <c r="L777" s="7"/>
      <c r="M777" s="7"/>
      <c r="N777" s="7"/>
      <c r="O777" s="7"/>
      <c r="P777" s="7"/>
      <c r="Q777" s="7"/>
      <c r="R777" s="7"/>
      <c r="S777" s="7"/>
      <c r="T777" s="7"/>
      <c r="U777" s="7"/>
      <c r="V777" s="7"/>
      <c r="W777" s="7"/>
      <c r="X777" s="7"/>
      <c r="Y777" s="7"/>
      <c r="Z777" s="7"/>
      <c r="AA777" s="7"/>
      <c r="AB777" s="7"/>
      <c r="AC777" s="7"/>
    </row>
    <row r="778">
      <c r="A778" s="10"/>
      <c r="B778" s="7"/>
      <c r="C778" s="7"/>
      <c r="D778" s="7"/>
      <c r="E778" s="10"/>
      <c r="F778" s="10"/>
      <c r="G778" s="10"/>
      <c r="H778" s="10"/>
      <c r="I778" s="7"/>
      <c r="J778" s="7"/>
      <c r="K778" s="7"/>
      <c r="L778" s="7"/>
      <c r="M778" s="7"/>
      <c r="N778" s="7"/>
      <c r="O778" s="7"/>
      <c r="P778" s="7"/>
      <c r="Q778" s="7"/>
      <c r="R778" s="7"/>
      <c r="S778" s="7"/>
      <c r="T778" s="7"/>
      <c r="U778" s="7"/>
      <c r="V778" s="7"/>
      <c r="W778" s="7"/>
      <c r="X778" s="7"/>
      <c r="Y778" s="7"/>
      <c r="Z778" s="7"/>
      <c r="AA778" s="7"/>
      <c r="AB778" s="7"/>
      <c r="AC778" s="7"/>
    </row>
    <row r="779">
      <c r="A779" s="10"/>
      <c r="B779" s="7"/>
      <c r="C779" s="7"/>
      <c r="D779" s="7"/>
      <c r="E779" s="10"/>
      <c r="F779" s="10"/>
      <c r="G779" s="10"/>
      <c r="H779" s="10"/>
      <c r="I779" s="7"/>
      <c r="J779" s="7"/>
      <c r="K779" s="7"/>
      <c r="L779" s="7"/>
      <c r="M779" s="7"/>
      <c r="N779" s="7"/>
      <c r="O779" s="7"/>
      <c r="P779" s="7"/>
      <c r="Q779" s="7"/>
      <c r="R779" s="7"/>
      <c r="S779" s="7"/>
      <c r="T779" s="7"/>
      <c r="U779" s="7"/>
      <c r="V779" s="7"/>
      <c r="W779" s="7"/>
      <c r="X779" s="7"/>
      <c r="Y779" s="7"/>
      <c r="Z779" s="7"/>
      <c r="AA779" s="7"/>
      <c r="AB779" s="7"/>
      <c r="AC779" s="7"/>
    </row>
    <row r="780">
      <c r="A780" s="10"/>
      <c r="B780" s="7"/>
      <c r="C780" s="7"/>
      <c r="D780" s="7"/>
      <c r="E780" s="10"/>
      <c r="F780" s="10"/>
      <c r="G780" s="10"/>
      <c r="H780" s="10"/>
      <c r="I780" s="7"/>
      <c r="J780" s="7"/>
      <c r="K780" s="7"/>
      <c r="L780" s="7"/>
      <c r="M780" s="7"/>
      <c r="N780" s="7"/>
      <c r="O780" s="7"/>
      <c r="P780" s="7"/>
      <c r="Q780" s="7"/>
      <c r="R780" s="7"/>
      <c r="S780" s="7"/>
      <c r="T780" s="7"/>
      <c r="U780" s="7"/>
      <c r="V780" s="7"/>
      <c r="W780" s="7"/>
      <c r="X780" s="7"/>
      <c r="Y780" s="7"/>
      <c r="Z780" s="7"/>
      <c r="AA780" s="7"/>
      <c r="AB780" s="7"/>
      <c r="AC780" s="7"/>
    </row>
    <row r="781">
      <c r="A781" s="10"/>
      <c r="B781" s="7"/>
      <c r="C781" s="7"/>
      <c r="D781" s="7"/>
      <c r="E781" s="10"/>
      <c r="F781" s="10"/>
      <c r="G781" s="10"/>
      <c r="H781" s="10"/>
      <c r="I781" s="7"/>
      <c r="J781" s="7"/>
      <c r="K781" s="7"/>
      <c r="L781" s="7"/>
      <c r="M781" s="7"/>
      <c r="N781" s="7"/>
      <c r="O781" s="7"/>
      <c r="P781" s="7"/>
      <c r="Q781" s="7"/>
      <c r="R781" s="7"/>
      <c r="S781" s="7"/>
      <c r="T781" s="7"/>
      <c r="U781" s="7"/>
      <c r="V781" s="7"/>
      <c r="W781" s="7"/>
      <c r="X781" s="7"/>
      <c r="Y781" s="7"/>
      <c r="Z781" s="7"/>
      <c r="AA781" s="7"/>
      <c r="AB781" s="7"/>
      <c r="AC781" s="7"/>
    </row>
    <row r="782">
      <c r="A782" s="10"/>
      <c r="B782" s="7"/>
      <c r="C782" s="7"/>
      <c r="D782" s="7"/>
      <c r="E782" s="10"/>
      <c r="F782" s="10"/>
      <c r="G782" s="10"/>
      <c r="H782" s="10"/>
      <c r="I782" s="7"/>
      <c r="J782" s="7"/>
      <c r="K782" s="7"/>
      <c r="L782" s="7"/>
      <c r="M782" s="7"/>
      <c r="N782" s="7"/>
      <c r="O782" s="7"/>
      <c r="P782" s="7"/>
      <c r="Q782" s="7"/>
      <c r="R782" s="7"/>
      <c r="S782" s="7"/>
      <c r="T782" s="7"/>
      <c r="U782" s="7"/>
      <c r="V782" s="7"/>
      <c r="W782" s="7"/>
      <c r="X782" s="7"/>
      <c r="Y782" s="7"/>
      <c r="Z782" s="7"/>
      <c r="AA782" s="7"/>
      <c r="AB782" s="7"/>
      <c r="AC782" s="7"/>
    </row>
    <row r="783">
      <c r="A783" s="10"/>
      <c r="B783" s="7"/>
      <c r="C783" s="7"/>
      <c r="D783" s="7"/>
      <c r="E783" s="10"/>
      <c r="F783" s="10"/>
      <c r="G783" s="10"/>
      <c r="H783" s="10"/>
      <c r="I783" s="7"/>
      <c r="J783" s="7"/>
      <c r="K783" s="7"/>
      <c r="L783" s="7"/>
      <c r="M783" s="7"/>
      <c r="N783" s="7"/>
      <c r="O783" s="7"/>
      <c r="P783" s="7"/>
      <c r="Q783" s="7"/>
      <c r="R783" s="7"/>
      <c r="S783" s="7"/>
      <c r="T783" s="7"/>
      <c r="U783" s="7"/>
      <c r="V783" s="7"/>
      <c r="W783" s="7"/>
      <c r="X783" s="7"/>
      <c r="Y783" s="7"/>
      <c r="Z783" s="7"/>
      <c r="AA783" s="7"/>
      <c r="AB783" s="7"/>
      <c r="AC783" s="7"/>
    </row>
    <row r="784">
      <c r="A784" s="10"/>
      <c r="B784" s="7"/>
      <c r="C784" s="7"/>
      <c r="D784" s="7"/>
      <c r="E784" s="10"/>
      <c r="F784" s="10"/>
      <c r="G784" s="10"/>
      <c r="H784" s="10"/>
      <c r="I784" s="7"/>
      <c r="J784" s="7"/>
      <c r="K784" s="7"/>
      <c r="L784" s="7"/>
      <c r="M784" s="7"/>
      <c r="N784" s="7"/>
      <c r="O784" s="7"/>
      <c r="P784" s="7"/>
      <c r="Q784" s="7"/>
      <c r="R784" s="7"/>
      <c r="S784" s="7"/>
      <c r="T784" s="7"/>
      <c r="U784" s="7"/>
      <c r="V784" s="7"/>
      <c r="W784" s="7"/>
      <c r="X784" s="7"/>
      <c r="Y784" s="7"/>
      <c r="Z784" s="7"/>
      <c r="AA784" s="7"/>
      <c r="AB784" s="7"/>
      <c r="AC784" s="7"/>
    </row>
    <row r="785">
      <c r="A785" s="10"/>
      <c r="B785" s="7"/>
      <c r="C785" s="7"/>
      <c r="D785" s="7"/>
      <c r="E785" s="10"/>
      <c r="F785" s="10"/>
      <c r="G785" s="10"/>
      <c r="H785" s="10"/>
      <c r="I785" s="7"/>
      <c r="J785" s="7"/>
      <c r="K785" s="7"/>
      <c r="L785" s="7"/>
      <c r="M785" s="7"/>
      <c r="N785" s="7"/>
      <c r="O785" s="7"/>
      <c r="P785" s="7"/>
      <c r="Q785" s="7"/>
      <c r="R785" s="7"/>
      <c r="S785" s="7"/>
      <c r="T785" s="7"/>
      <c r="U785" s="7"/>
      <c r="V785" s="7"/>
      <c r="W785" s="7"/>
      <c r="X785" s="7"/>
      <c r="Y785" s="7"/>
      <c r="Z785" s="7"/>
      <c r="AA785" s="7"/>
      <c r="AB785" s="7"/>
      <c r="AC785" s="7"/>
    </row>
    <row r="786">
      <c r="A786" s="10"/>
      <c r="B786" s="7"/>
      <c r="C786" s="7"/>
      <c r="D786" s="7"/>
      <c r="E786" s="10"/>
      <c r="F786" s="10"/>
      <c r="G786" s="10"/>
      <c r="H786" s="10"/>
      <c r="I786" s="7"/>
      <c r="J786" s="7"/>
      <c r="K786" s="7"/>
      <c r="L786" s="7"/>
      <c r="M786" s="7"/>
      <c r="N786" s="7"/>
      <c r="O786" s="7"/>
      <c r="P786" s="7"/>
      <c r="Q786" s="7"/>
      <c r="R786" s="7"/>
      <c r="S786" s="7"/>
      <c r="T786" s="7"/>
      <c r="U786" s="7"/>
      <c r="V786" s="7"/>
      <c r="W786" s="7"/>
      <c r="X786" s="7"/>
      <c r="Y786" s="7"/>
      <c r="Z786" s="7"/>
      <c r="AA786" s="7"/>
      <c r="AB786" s="7"/>
      <c r="AC786" s="7"/>
    </row>
    <row r="787">
      <c r="A787" s="10"/>
      <c r="B787" s="7"/>
      <c r="C787" s="7"/>
      <c r="D787" s="7"/>
      <c r="E787" s="10"/>
      <c r="F787" s="10"/>
      <c r="G787" s="10"/>
      <c r="H787" s="10"/>
      <c r="I787" s="7"/>
      <c r="J787" s="7"/>
      <c r="K787" s="7"/>
      <c r="L787" s="7"/>
      <c r="M787" s="7"/>
      <c r="N787" s="7"/>
      <c r="O787" s="7"/>
      <c r="P787" s="7"/>
      <c r="Q787" s="7"/>
      <c r="R787" s="7"/>
      <c r="S787" s="7"/>
      <c r="T787" s="7"/>
      <c r="U787" s="7"/>
      <c r="V787" s="7"/>
      <c r="W787" s="7"/>
      <c r="X787" s="7"/>
      <c r="Y787" s="7"/>
      <c r="Z787" s="7"/>
      <c r="AA787" s="7"/>
      <c r="AB787" s="7"/>
      <c r="AC787" s="7"/>
    </row>
    <row r="788">
      <c r="A788" s="10"/>
      <c r="B788" s="7"/>
      <c r="C788" s="7"/>
      <c r="D788" s="7"/>
      <c r="E788" s="10"/>
      <c r="F788" s="10"/>
      <c r="G788" s="10"/>
      <c r="H788" s="10"/>
      <c r="I788" s="7"/>
      <c r="J788" s="7"/>
      <c r="K788" s="7"/>
      <c r="L788" s="7"/>
      <c r="M788" s="7"/>
      <c r="N788" s="7"/>
      <c r="O788" s="7"/>
      <c r="P788" s="7"/>
      <c r="Q788" s="7"/>
      <c r="R788" s="7"/>
      <c r="S788" s="7"/>
      <c r="T788" s="7"/>
      <c r="U788" s="7"/>
      <c r="V788" s="7"/>
      <c r="W788" s="7"/>
      <c r="X788" s="7"/>
      <c r="Y788" s="7"/>
      <c r="Z788" s="7"/>
      <c r="AA788" s="7"/>
      <c r="AB788" s="7"/>
      <c r="AC788" s="7"/>
    </row>
    <row r="789">
      <c r="A789" s="10"/>
      <c r="B789" s="7"/>
      <c r="C789" s="7"/>
      <c r="D789" s="7"/>
      <c r="E789" s="10"/>
      <c r="F789" s="10"/>
      <c r="G789" s="10"/>
      <c r="H789" s="10"/>
      <c r="I789" s="7"/>
      <c r="J789" s="7"/>
      <c r="K789" s="7"/>
      <c r="L789" s="7"/>
      <c r="M789" s="7"/>
      <c r="N789" s="7"/>
      <c r="O789" s="7"/>
      <c r="P789" s="7"/>
      <c r="Q789" s="7"/>
      <c r="R789" s="7"/>
      <c r="S789" s="7"/>
      <c r="T789" s="7"/>
      <c r="U789" s="7"/>
      <c r="V789" s="7"/>
      <c r="W789" s="7"/>
      <c r="X789" s="7"/>
      <c r="Y789" s="7"/>
      <c r="Z789" s="7"/>
      <c r="AA789" s="7"/>
      <c r="AB789" s="7"/>
      <c r="AC789" s="7"/>
    </row>
    <row r="790">
      <c r="A790" s="10"/>
      <c r="B790" s="7"/>
      <c r="C790" s="7"/>
      <c r="D790" s="7"/>
      <c r="E790" s="10"/>
      <c r="F790" s="10"/>
      <c r="G790" s="10"/>
      <c r="H790" s="10"/>
      <c r="I790" s="7"/>
      <c r="J790" s="7"/>
      <c r="K790" s="7"/>
      <c r="L790" s="7"/>
      <c r="M790" s="7"/>
      <c r="N790" s="7"/>
      <c r="O790" s="7"/>
      <c r="P790" s="7"/>
      <c r="Q790" s="7"/>
      <c r="R790" s="7"/>
      <c r="S790" s="7"/>
      <c r="T790" s="7"/>
      <c r="U790" s="7"/>
      <c r="V790" s="7"/>
      <c r="W790" s="7"/>
      <c r="X790" s="7"/>
      <c r="Y790" s="7"/>
      <c r="Z790" s="7"/>
      <c r="AA790" s="7"/>
      <c r="AB790" s="7"/>
      <c r="AC790" s="7"/>
    </row>
    <row r="791">
      <c r="A791" s="10"/>
      <c r="B791" s="7"/>
      <c r="C791" s="7"/>
      <c r="D791" s="7"/>
      <c r="E791" s="10"/>
      <c r="F791" s="10"/>
      <c r="G791" s="10"/>
      <c r="H791" s="10"/>
      <c r="I791" s="7"/>
      <c r="J791" s="7"/>
      <c r="K791" s="7"/>
      <c r="L791" s="7"/>
      <c r="M791" s="7"/>
      <c r="N791" s="7"/>
      <c r="O791" s="7"/>
      <c r="P791" s="7"/>
      <c r="Q791" s="7"/>
      <c r="R791" s="7"/>
      <c r="S791" s="7"/>
      <c r="T791" s="7"/>
      <c r="U791" s="7"/>
      <c r="V791" s="7"/>
      <c r="W791" s="7"/>
      <c r="X791" s="7"/>
      <c r="Y791" s="7"/>
      <c r="Z791" s="7"/>
      <c r="AA791" s="7"/>
      <c r="AB791" s="7"/>
      <c r="AC791" s="7"/>
    </row>
    <row r="792">
      <c r="A792" s="10"/>
      <c r="B792" s="7"/>
      <c r="C792" s="7"/>
      <c r="D792" s="7"/>
      <c r="E792" s="10"/>
      <c r="F792" s="10"/>
      <c r="G792" s="10"/>
      <c r="H792" s="10"/>
      <c r="I792" s="7"/>
      <c r="J792" s="7"/>
      <c r="K792" s="7"/>
      <c r="L792" s="7"/>
      <c r="M792" s="7"/>
      <c r="N792" s="7"/>
      <c r="O792" s="7"/>
      <c r="P792" s="7"/>
      <c r="Q792" s="7"/>
      <c r="R792" s="7"/>
      <c r="S792" s="7"/>
      <c r="T792" s="7"/>
      <c r="U792" s="7"/>
      <c r="V792" s="7"/>
      <c r="W792" s="7"/>
      <c r="X792" s="7"/>
      <c r="Y792" s="7"/>
      <c r="Z792" s="7"/>
      <c r="AA792" s="7"/>
      <c r="AB792" s="7"/>
      <c r="AC792" s="7"/>
    </row>
    <row r="793">
      <c r="A793" s="10"/>
      <c r="B793" s="7"/>
      <c r="C793" s="7"/>
      <c r="D793" s="7"/>
      <c r="E793" s="10"/>
      <c r="F793" s="10"/>
      <c r="G793" s="10"/>
      <c r="H793" s="10"/>
      <c r="I793" s="7"/>
      <c r="J793" s="7"/>
      <c r="K793" s="7"/>
      <c r="L793" s="7"/>
      <c r="M793" s="7"/>
      <c r="N793" s="7"/>
      <c r="O793" s="7"/>
      <c r="P793" s="7"/>
      <c r="Q793" s="7"/>
      <c r="R793" s="7"/>
      <c r="S793" s="7"/>
      <c r="T793" s="7"/>
      <c r="U793" s="7"/>
      <c r="V793" s="7"/>
      <c r="W793" s="7"/>
      <c r="X793" s="7"/>
      <c r="Y793" s="7"/>
      <c r="Z793" s="7"/>
      <c r="AA793" s="7"/>
      <c r="AB793" s="7"/>
      <c r="AC793" s="7"/>
    </row>
    <row r="794">
      <c r="A794" s="10"/>
      <c r="B794" s="7"/>
      <c r="C794" s="7"/>
      <c r="D794" s="7"/>
      <c r="E794" s="10"/>
      <c r="F794" s="10"/>
      <c r="G794" s="10"/>
      <c r="H794" s="10"/>
      <c r="I794" s="7"/>
      <c r="J794" s="7"/>
      <c r="K794" s="7"/>
      <c r="L794" s="7"/>
      <c r="M794" s="7"/>
      <c r="N794" s="7"/>
      <c r="O794" s="7"/>
      <c r="P794" s="7"/>
      <c r="Q794" s="7"/>
      <c r="R794" s="7"/>
      <c r="S794" s="7"/>
      <c r="T794" s="7"/>
      <c r="U794" s="7"/>
      <c r="V794" s="7"/>
      <c r="W794" s="7"/>
      <c r="X794" s="7"/>
      <c r="Y794" s="7"/>
      <c r="Z794" s="7"/>
      <c r="AA794" s="7"/>
      <c r="AB794" s="7"/>
      <c r="AC794" s="7"/>
    </row>
    <row r="795">
      <c r="A795" s="10"/>
      <c r="B795" s="7"/>
      <c r="C795" s="7"/>
      <c r="D795" s="7"/>
      <c r="E795" s="10"/>
      <c r="F795" s="10"/>
      <c r="G795" s="10"/>
      <c r="H795" s="10"/>
      <c r="I795" s="7"/>
      <c r="J795" s="7"/>
      <c r="K795" s="7"/>
      <c r="L795" s="7"/>
      <c r="M795" s="7"/>
      <c r="N795" s="7"/>
      <c r="O795" s="7"/>
      <c r="P795" s="7"/>
      <c r="Q795" s="7"/>
      <c r="R795" s="7"/>
      <c r="S795" s="7"/>
      <c r="T795" s="7"/>
      <c r="U795" s="7"/>
      <c r="V795" s="7"/>
      <c r="W795" s="7"/>
      <c r="X795" s="7"/>
      <c r="Y795" s="7"/>
      <c r="Z795" s="7"/>
      <c r="AA795" s="7"/>
      <c r="AB795" s="7"/>
      <c r="AC795" s="7"/>
    </row>
    <row r="796">
      <c r="A796" s="10"/>
      <c r="B796" s="7"/>
      <c r="C796" s="7"/>
      <c r="D796" s="7"/>
      <c r="E796" s="10"/>
      <c r="F796" s="10"/>
      <c r="G796" s="10"/>
      <c r="H796" s="10"/>
      <c r="I796" s="7"/>
      <c r="J796" s="7"/>
      <c r="K796" s="7"/>
      <c r="L796" s="7"/>
      <c r="M796" s="7"/>
      <c r="N796" s="7"/>
      <c r="O796" s="7"/>
      <c r="P796" s="7"/>
      <c r="Q796" s="7"/>
      <c r="R796" s="7"/>
      <c r="S796" s="7"/>
      <c r="T796" s="7"/>
      <c r="U796" s="7"/>
      <c r="V796" s="7"/>
      <c r="W796" s="7"/>
      <c r="X796" s="7"/>
      <c r="Y796" s="7"/>
      <c r="Z796" s="7"/>
      <c r="AA796" s="7"/>
      <c r="AB796" s="7"/>
      <c r="AC796" s="7"/>
    </row>
    <row r="797">
      <c r="A797" s="10"/>
      <c r="B797" s="7"/>
      <c r="C797" s="7"/>
      <c r="D797" s="7"/>
      <c r="E797" s="10"/>
      <c r="F797" s="10"/>
      <c r="G797" s="10"/>
      <c r="H797" s="10"/>
      <c r="I797" s="7"/>
      <c r="J797" s="7"/>
      <c r="K797" s="7"/>
      <c r="L797" s="7"/>
      <c r="M797" s="7"/>
      <c r="N797" s="7"/>
      <c r="O797" s="7"/>
      <c r="P797" s="7"/>
      <c r="Q797" s="7"/>
      <c r="R797" s="7"/>
      <c r="S797" s="7"/>
      <c r="T797" s="7"/>
      <c r="U797" s="7"/>
      <c r="V797" s="7"/>
      <c r="W797" s="7"/>
      <c r="X797" s="7"/>
      <c r="Y797" s="7"/>
      <c r="Z797" s="7"/>
      <c r="AA797" s="7"/>
      <c r="AB797" s="7"/>
      <c r="AC797" s="7"/>
    </row>
    <row r="798">
      <c r="A798" s="10"/>
      <c r="B798" s="7"/>
      <c r="C798" s="7"/>
      <c r="D798" s="7"/>
      <c r="E798" s="10"/>
      <c r="F798" s="10"/>
      <c r="G798" s="10"/>
      <c r="H798" s="10"/>
      <c r="I798" s="7"/>
      <c r="J798" s="7"/>
      <c r="K798" s="7"/>
      <c r="L798" s="7"/>
      <c r="M798" s="7"/>
      <c r="N798" s="7"/>
      <c r="O798" s="7"/>
      <c r="P798" s="7"/>
      <c r="Q798" s="7"/>
      <c r="R798" s="7"/>
      <c r="S798" s="7"/>
      <c r="T798" s="7"/>
      <c r="U798" s="7"/>
      <c r="V798" s="7"/>
      <c r="W798" s="7"/>
      <c r="X798" s="7"/>
      <c r="Y798" s="7"/>
      <c r="Z798" s="7"/>
      <c r="AA798" s="7"/>
      <c r="AB798" s="7"/>
      <c r="AC798" s="7"/>
    </row>
    <row r="799">
      <c r="A799" s="10"/>
      <c r="B799" s="7"/>
      <c r="C799" s="7"/>
      <c r="D799" s="7"/>
      <c r="E799" s="10"/>
      <c r="F799" s="10"/>
      <c r="G799" s="10"/>
      <c r="H799" s="10"/>
      <c r="I799" s="7"/>
      <c r="J799" s="7"/>
      <c r="K799" s="7"/>
      <c r="L799" s="7"/>
      <c r="M799" s="7"/>
      <c r="N799" s="7"/>
      <c r="O799" s="7"/>
      <c r="P799" s="7"/>
      <c r="Q799" s="7"/>
      <c r="R799" s="7"/>
      <c r="S799" s="7"/>
      <c r="T799" s="7"/>
      <c r="U799" s="7"/>
      <c r="V799" s="7"/>
      <c r="W799" s="7"/>
      <c r="X799" s="7"/>
      <c r="Y799" s="7"/>
      <c r="Z799" s="7"/>
      <c r="AA799" s="7"/>
      <c r="AB799" s="7"/>
      <c r="AC799" s="7"/>
    </row>
    <row r="800">
      <c r="A800" s="10"/>
      <c r="B800" s="7"/>
      <c r="C800" s="7"/>
      <c r="D800" s="7"/>
      <c r="E800" s="10"/>
      <c r="F800" s="10"/>
      <c r="G800" s="10"/>
      <c r="H800" s="10"/>
      <c r="I800" s="7"/>
      <c r="J800" s="7"/>
      <c r="K800" s="7"/>
      <c r="L800" s="7"/>
      <c r="M800" s="7"/>
      <c r="N800" s="7"/>
      <c r="O800" s="7"/>
      <c r="P800" s="7"/>
      <c r="Q800" s="7"/>
      <c r="R800" s="7"/>
      <c r="S800" s="7"/>
      <c r="T800" s="7"/>
      <c r="U800" s="7"/>
      <c r="V800" s="7"/>
      <c r="W800" s="7"/>
      <c r="X800" s="7"/>
      <c r="Y800" s="7"/>
      <c r="Z800" s="7"/>
      <c r="AA800" s="7"/>
      <c r="AB800" s="7"/>
      <c r="AC800" s="7"/>
    </row>
    <row r="801">
      <c r="A801" s="10"/>
      <c r="B801" s="7"/>
      <c r="C801" s="7"/>
      <c r="D801" s="7"/>
      <c r="E801" s="10"/>
      <c r="F801" s="10"/>
      <c r="G801" s="10"/>
      <c r="H801" s="10"/>
      <c r="I801" s="7"/>
      <c r="J801" s="7"/>
      <c r="K801" s="7"/>
      <c r="L801" s="7"/>
      <c r="M801" s="7"/>
      <c r="N801" s="7"/>
      <c r="O801" s="7"/>
      <c r="P801" s="7"/>
      <c r="Q801" s="7"/>
      <c r="R801" s="7"/>
      <c r="S801" s="7"/>
      <c r="T801" s="7"/>
      <c r="U801" s="7"/>
      <c r="V801" s="7"/>
      <c r="W801" s="7"/>
      <c r="X801" s="7"/>
      <c r="Y801" s="7"/>
      <c r="Z801" s="7"/>
      <c r="AA801" s="7"/>
      <c r="AB801" s="7"/>
      <c r="AC801" s="7"/>
    </row>
    <row r="802">
      <c r="A802" s="10"/>
      <c r="B802" s="7"/>
      <c r="C802" s="7"/>
      <c r="D802" s="7"/>
      <c r="E802" s="10"/>
      <c r="F802" s="10"/>
      <c r="G802" s="10"/>
      <c r="H802" s="10"/>
      <c r="I802" s="7"/>
      <c r="J802" s="7"/>
      <c r="K802" s="7"/>
      <c r="L802" s="7"/>
      <c r="M802" s="7"/>
      <c r="N802" s="7"/>
      <c r="O802" s="7"/>
      <c r="P802" s="7"/>
      <c r="Q802" s="7"/>
      <c r="R802" s="7"/>
      <c r="S802" s="7"/>
      <c r="T802" s="7"/>
      <c r="U802" s="7"/>
      <c r="V802" s="7"/>
      <c r="W802" s="7"/>
      <c r="X802" s="7"/>
      <c r="Y802" s="7"/>
      <c r="Z802" s="7"/>
      <c r="AA802" s="7"/>
      <c r="AB802" s="7"/>
      <c r="AC802" s="7"/>
    </row>
    <row r="803">
      <c r="A803" s="10"/>
      <c r="B803" s="7"/>
      <c r="C803" s="7"/>
      <c r="D803" s="7"/>
      <c r="E803" s="10"/>
      <c r="F803" s="10"/>
      <c r="G803" s="10"/>
      <c r="H803" s="10"/>
      <c r="I803" s="7"/>
      <c r="J803" s="7"/>
      <c r="K803" s="7"/>
      <c r="L803" s="7"/>
      <c r="M803" s="7"/>
      <c r="N803" s="7"/>
      <c r="O803" s="7"/>
      <c r="P803" s="7"/>
      <c r="Q803" s="7"/>
      <c r="R803" s="7"/>
      <c r="S803" s="7"/>
      <c r="T803" s="7"/>
      <c r="U803" s="7"/>
      <c r="V803" s="7"/>
      <c r="W803" s="7"/>
      <c r="X803" s="7"/>
      <c r="Y803" s="7"/>
      <c r="Z803" s="7"/>
      <c r="AA803" s="7"/>
      <c r="AB803" s="7"/>
      <c r="AC803" s="7"/>
    </row>
    <row r="804">
      <c r="A804" s="10"/>
      <c r="B804" s="7"/>
      <c r="C804" s="7"/>
      <c r="D804" s="7"/>
      <c r="E804" s="10"/>
      <c r="F804" s="10"/>
      <c r="G804" s="10"/>
      <c r="H804" s="10"/>
      <c r="I804" s="7"/>
      <c r="J804" s="7"/>
      <c r="K804" s="7"/>
      <c r="L804" s="7"/>
      <c r="M804" s="7"/>
      <c r="N804" s="7"/>
      <c r="O804" s="7"/>
      <c r="P804" s="7"/>
      <c r="Q804" s="7"/>
      <c r="R804" s="7"/>
      <c r="S804" s="7"/>
      <c r="T804" s="7"/>
      <c r="U804" s="7"/>
      <c r="V804" s="7"/>
      <c r="W804" s="7"/>
      <c r="X804" s="7"/>
      <c r="Y804" s="7"/>
      <c r="Z804" s="7"/>
      <c r="AA804" s="7"/>
      <c r="AB804" s="7"/>
      <c r="AC804" s="7"/>
    </row>
    <row r="805">
      <c r="A805" s="10"/>
      <c r="B805" s="7"/>
      <c r="C805" s="7"/>
      <c r="D805" s="7"/>
      <c r="E805" s="10"/>
      <c r="F805" s="10"/>
      <c r="G805" s="10"/>
      <c r="H805" s="10"/>
      <c r="I805" s="7"/>
      <c r="J805" s="7"/>
      <c r="K805" s="7"/>
      <c r="L805" s="7"/>
      <c r="M805" s="7"/>
      <c r="N805" s="7"/>
      <c r="O805" s="7"/>
      <c r="P805" s="7"/>
      <c r="Q805" s="7"/>
      <c r="R805" s="7"/>
      <c r="S805" s="7"/>
      <c r="T805" s="7"/>
      <c r="U805" s="7"/>
      <c r="V805" s="7"/>
      <c r="W805" s="7"/>
      <c r="X805" s="7"/>
      <c r="Y805" s="7"/>
      <c r="Z805" s="7"/>
      <c r="AA805" s="7"/>
      <c r="AB805" s="7"/>
      <c r="AC805" s="7"/>
    </row>
    <row r="806">
      <c r="A806" s="10"/>
      <c r="B806" s="7"/>
      <c r="C806" s="7"/>
      <c r="D806" s="7"/>
      <c r="E806" s="10"/>
      <c r="F806" s="10"/>
      <c r="G806" s="10"/>
      <c r="H806" s="10"/>
      <c r="I806" s="7"/>
      <c r="J806" s="7"/>
      <c r="K806" s="7"/>
      <c r="L806" s="7"/>
      <c r="M806" s="7"/>
      <c r="N806" s="7"/>
      <c r="O806" s="7"/>
      <c r="P806" s="7"/>
      <c r="Q806" s="7"/>
      <c r="R806" s="7"/>
      <c r="S806" s="7"/>
      <c r="T806" s="7"/>
      <c r="U806" s="7"/>
      <c r="V806" s="7"/>
      <c r="W806" s="7"/>
      <c r="X806" s="7"/>
      <c r="Y806" s="7"/>
      <c r="Z806" s="7"/>
      <c r="AA806" s="7"/>
      <c r="AB806" s="7"/>
      <c r="AC806" s="7"/>
    </row>
    <row r="807">
      <c r="A807" s="10"/>
      <c r="B807" s="7"/>
      <c r="C807" s="7"/>
      <c r="D807" s="7"/>
      <c r="E807" s="10"/>
      <c r="F807" s="10"/>
      <c r="G807" s="10"/>
      <c r="H807" s="10"/>
      <c r="I807" s="7"/>
      <c r="J807" s="7"/>
      <c r="K807" s="7"/>
      <c r="L807" s="7"/>
      <c r="M807" s="7"/>
      <c r="N807" s="7"/>
      <c r="O807" s="7"/>
      <c r="P807" s="7"/>
      <c r="Q807" s="7"/>
      <c r="R807" s="7"/>
      <c r="S807" s="7"/>
      <c r="T807" s="7"/>
      <c r="U807" s="7"/>
      <c r="V807" s="7"/>
      <c r="W807" s="7"/>
      <c r="X807" s="7"/>
      <c r="Y807" s="7"/>
      <c r="Z807" s="7"/>
      <c r="AA807" s="7"/>
      <c r="AB807" s="7"/>
      <c r="AC807" s="7"/>
    </row>
    <row r="808">
      <c r="A808" s="10"/>
      <c r="B808" s="7"/>
      <c r="C808" s="7"/>
      <c r="D808" s="7"/>
      <c r="E808" s="10"/>
      <c r="F808" s="10"/>
      <c r="G808" s="10"/>
      <c r="H808" s="10"/>
      <c r="I808" s="7"/>
      <c r="J808" s="7"/>
      <c r="K808" s="7"/>
      <c r="L808" s="7"/>
      <c r="M808" s="7"/>
      <c r="N808" s="7"/>
      <c r="O808" s="7"/>
      <c r="P808" s="7"/>
      <c r="Q808" s="7"/>
      <c r="R808" s="7"/>
      <c r="S808" s="7"/>
      <c r="T808" s="7"/>
      <c r="U808" s="7"/>
      <c r="V808" s="7"/>
      <c r="W808" s="7"/>
      <c r="X808" s="7"/>
      <c r="Y808" s="7"/>
      <c r="Z808" s="7"/>
      <c r="AA808" s="7"/>
      <c r="AB808" s="7"/>
      <c r="AC808" s="7"/>
    </row>
    <row r="809">
      <c r="A809" s="10"/>
      <c r="B809" s="7"/>
      <c r="C809" s="7"/>
      <c r="D809" s="7"/>
      <c r="E809" s="10"/>
      <c r="F809" s="10"/>
      <c r="G809" s="10"/>
      <c r="H809" s="10"/>
      <c r="I809" s="7"/>
      <c r="J809" s="7"/>
      <c r="K809" s="7"/>
      <c r="L809" s="7"/>
      <c r="M809" s="7"/>
      <c r="N809" s="7"/>
      <c r="O809" s="7"/>
      <c r="P809" s="7"/>
      <c r="Q809" s="7"/>
      <c r="R809" s="7"/>
      <c r="S809" s="7"/>
      <c r="T809" s="7"/>
      <c r="U809" s="7"/>
      <c r="V809" s="7"/>
      <c r="W809" s="7"/>
      <c r="X809" s="7"/>
      <c r="Y809" s="7"/>
      <c r="Z809" s="7"/>
      <c r="AA809" s="7"/>
      <c r="AB809" s="7"/>
      <c r="AC809" s="7"/>
    </row>
    <row r="810">
      <c r="A810" s="10"/>
      <c r="B810" s="7"/>
      <c r="C810" s="7"/>
      <c r="D810" s="7"/>
      <c r="E810" s="10"/>
      <c r="F810" s="10"/>
      <c r="G810" s="10"/>
      <c r="H810" s="10"/>
      <c r="I810" s="7"/>
      <c r="J810" s="7"/>
      <c r="K810" s="7"/>
      <c r="L810" s="7"/>
      <c r="M810" s="7"/>
      <c r="N810" s="7"/>
      <c r="O810" s="7"/>
      <c r="P810" s="7"/>
      <c r="Q810" s="7"/>
      <c r="R810" s="7"/>
      <c r="S810" s="7"/>
      <c r="T810" s="7"/>
      <c r="U810" s="7"/>
      <c r="V810" s="7"/>
      <c r="W810" s="7"/>
      <c r="X810" s="7"/>
      <c r="Y810" s="7"/>
      <c r="Z810" s="7"/>
      <c r="AA810" s="7"/>
      <c r="AB810" s="7"/>
      <c r="AC810" s="7"/>
    </row>
    <row r="811">
      <c r="A811" s="10"/>
      <c r="B811" s="7"/>
      <c r="C811" s="7"/>
      <c r="D811" s="7"/>
      <c r="E811" s="10"/>
      <c r="F811" s="10"/>
      <c r="G811" s="10"/>
      <c r="H811" s="10"/>
      <c r="I811" s="7"/>
      <c r="J811" s="7"/>
      <c r="K811" s="7"/>
      <c r="L811" s="7"/>
      <c r="M811" s="7"/>
      <c r="N811" s="7"/>
      <c r="O811" s="7"/>
      <c r="P811" s="7"/>
      <c r="Q811" s="7"/>
      <c r="R811" s="7"/>
      <c r="S811" s="7"/>
      <c r="T811" s="7"/>
      <c r="U811" s="7"/>
      <c r="V811" s="7"/>
      <c r="W811" s="7"/>
      <c r="X811" s="7"/>
      <c r="Y811" s="7"/>
      <c r="Z811" s="7"/>
      <c r="AA811" s="7"/>
      <c r="AB811" s="7"/>
      <c r="AC811" s="7"/>
    </row>
    <row r="812">
      <c r="A812" s="10"/>
      <c r="B812" s="7"/>
      <c r="C812" s="7"/>
      <c r="D812" s="7"/>
      <c r="E812" s="10"/>
      <c r="F812" s="10"/>
      <c r="G812" s="10"/>
      <c r="H812" s="10"/>
      <c r="I812" s="7"/>
      <c r="J812" s="7"/>
      <c r="K812" s="7"/>
      <c r="L812" s="7"/>
      <c r="M812" s="7"/>
      <c r="N812" s="7"/>
      <c r="O812" s="7"/>
      <c r="P812" s="7"/>
      <c r="Q812" s="7"/>
      <c r="R812" s="7"/>
      <c r="S812" s="7"/>
      <c r="T812" s="7"/>
      <c r="U812" s="7"/>
      <c r="V812" s="7"/>
      <c r="W812" s="7"/>
      <c r="X812" s="7"/>
      <c r="Y812" s="7"/>
      <c r="Z812" s="7"/>
      <c r="AA812" s="7"/>
      <c r="AB812" s="7"/>
      <c r="AC812" s="7"/>
    </row>
    <row r="813">
      <c r="A813" s="10"/>
      <c r="B813" s="7"/>
      <c r="C813" s="7"/>
      <c r="D813" s="7"/>
      <c r="E813" s="10"/>
      <c r="F813" s="10"/>
      <c r="G813" s="10"/>
      <c r="H813" s="10"/>
      <c r="I813" s="7"/>
      <c r="J813" s="7"/>
      <c r="K813" s="7"/>
      <c r="L813" s="7"/>
      <c r="M813" s="7"/>
      <c r="N813" s="7"/>
      <c r="O813" s="7"/>
      <c r="P813" s="7"/>
      <c r="Q813" s="7"/>
      <c r="R813" s="7"/>
      <c r="S813" s="7"/>
      <c r="T813" s="7"/>
      <c r="U813" s="7"/>
      <c r="V813" s="7"/>
      <c r="W813" s="7"/>
      <c r="X813" s="7"/>
      <c r="Y813" s="7"/>
      <c r="Z813" s="7"/>
      <c r="AA813" s="7"/>
      <c r="AB813" s="7"/>
      <c r="AC813" s="7"/>
    </row>
    <row r="814">
      <c r="A814" s="10"/>
      <c r="B814" s="7"/>
      <c r="C814" s="7"/>
      <c r="D814" s="7"/>
      <c r="E814" s="10"/>
      <c r="F814" s="10"/>
      <c r="G814" s="10"/>
      <c r="H814" s="10"/>
      <c r="I814" s="7"/>
      <c r="J814" s="7"/>
      <c r="K814" s="7"/>
      <c r="L814" s="7"/>
      <c r="M814" s="7"/>
      <c r="N814" s="7"/>
      <c r="O814" s="7"/>
      <c r="P814" s="7"/>
      <c r="Q814" s="7"/>
      <c r="R814" s="7"/>
      <c r="S814" s="7"/>
      <c r="T814" s="7"/>
      <c r="U814" s="7"/>
      <c r="V814" s="7"/>
      <c r="W814" s="7"/>
      <c r="X814" s="7"/>
      <c r="Y814" s="7"/>
      <c r="Z814" s="7"/>
      <c r="AA814" s="7"/>
      <c r="AB814" s="7"/>
      <c r="AC814" s="7"/>
    </row>
    <row r="815">
      <c r="A815" s="10"/>
      <c r="B815" s="7"/>
      <c r="C815" s="7"/>
      <c r="D815" s="7"/>
      <c r="E815" s="10"/>
      <c r="F815" s="10"/>
      <c r="G815" s="10"/>
      <c r="H815" s="10"/>
      <c r="I815" s="7"/>
      <c r="J815" s="7"/>
      <c r="K815" s="7"/>
      <c r="L815" s="7"/>
      <c r="M815" s="7"/>
      <c r="N815" s="7"/>
      <c r="O815" s="7"/>
      <c r="P815" s="7"/>
      <c r="Q815" s="7"/>
      <c r="R815" s="7"/>
      <c r="S815" s="7"/>
      <c r="T815" s="7"/>
      <c r="U815" s="7"/>
      <c r="V815" s="7"/>
      <c r="W815" s="7"/>
      <c r="X815" s="7"/>
      <c r="Y815" s="7"/>
      <c r="Z815" s="7"/>
      <c r="AA815" s="7"/>
      <c r="AB815" s="7"/>
      <c r="AC815" s="7"/>
    </row>
    <row r="816">
      <c r="A816" s="10"/>
      <c r="B816" s="7"/>
      <c r="C816" s="7"/>
      <c r="D816" s="7"/>
      <c r="E816" s="10"/>
      <c r="F816" s="10"/>
      <c r="G816" s="10"/>
      <c r="H816" s="10"/>
      <c r="I816" s="7"/>
      <c r="J816" s="7"/>
      <c r="K816" s="7"/>
      <c r="L816" s="7"/>
      <c r="M816" s="7"/>
      <c r="N816" s="7"/>
      <c r="O816" s="7"/>
      <c r="P816" s="7"/>
      <c r="Q816" s="7"/>
      <c r="R816" s="7"/>
      <c r="S816" s="7"/>
      <c r="T816" s="7"/>
      <c r="U816" s="7"/>
      <c r="V816" s="7"/>
      <c r="W816" s="7"/>
      <c r="X816" s="7"/>
      <c r="Y816" s="7"/>
      <c r="Z816" s="7"/>
      <c r="AA816" s="7"/>
      <c r="AB816" s="7"/>
      <c r="AC816" s="7"/>
    </row>
    <row r="817">
      <c r="A817" s="10"/>
      <c r="B817" s="7"/>
      <c r="C817" s="7"/>
      <c r="D817" s="7"/>
      <c r="E817" s="10"/>
      <c r="F817" s="10"/>
      <c r="G817" s="10"/>
      <c r="H817" s="10"/>
      <c r="I817" s="7"/>
      <c r="J817" s="7"/>
      <c r="K817" s="7"/>
      <c r="L817" s="7"/>
      <c r="M817" s="7"/>
      <c r="N817" s="7"/>
      <c r="O817" s="7"/>
      <c r="P817" s="7"/>
      <c r="Q817" s="7"/>
      <c r="R817" s="7"/>
      <c r="S817" s="7"/>
      <c r="T817" s="7"/>
      <c r="U817" s="7"/>
      <c r="V817" s="7"/>
      <c r="W817" s="7"/>
      <c r="X817" s="7"/>
      <c r="Y817" s="7"/>
      <c r="Z817" s="7"/>
      <c r="AA817" s="7"/>
      <c r="AB817" s="7"/>
      <c r="AC817" s="7"/>
    </row>
    <row r="818">
      <c r="A818" s="10"/>
      <c r="B818" s="7"/>
      <c r="C818" s="7"/>
      <c r="D818" s="7"/>
      <c r="E818" s="10"/>
      <c r="F818" s="10"/>
      <c r="G818" s="10"/>
      <c r="H818" s="10"/>
      <c r="I818" s="7"/>
      <c r="J818" s="7"/>
      <c r="K818" s="7"/>
      <c r="L818" s="7"/>
      <c r="M818" s="7"/>
      <c r="N818" s="7"/>
      <c r="O818" s="7"/>
      <c r="P818" s="7"/>
      <c r="Q818" s="7"/>
      <c r="R818" s="7"/>
      <c r="S818" s="7"/>
      <c r="T818" s="7"/>
      <c r="U818" s="7"/>
      <c r="V818" s="7"/>
      <c r="W818" s="7"/>
      <c r="X818" s="7"/>
      <c r="Y818" s="7"/>
      <c r="Z818" s="7"/>
      <c r="AA818" s="7"/>
      <c r="AB818" s="7"/>
      <c r="AC818" s="7"/>
    </row>
    <row r="819">
      <c r="A819" s="10"/>
      <c r="B819" s="7"/>
      <c r="C819" s="7"/>
      <c r="D819" s="7"/>
      <c r="E819" s="10"/>
      <c r="F819" s="10"/>
      <c r="G819" s="10"/>
      <c r="H819" s="10"/>
      <c r="I819" s="7"/>
      <c r="J819" s="7"/>
      <c r="K819" s="7"/>
      <c r="L819" s="7"/>
      <c r="M819" s="7"/>
      <c r="N819" s="7"/>
      <c r="O819" s="7"/>
      <c r="P819" s="7"/>
      <c r="Q819" s="7"/>
      <c r="R819" s="7"/>
      <c r="S819" s="7"/>
      <c r="T819" s="7"/>
      <c r="U819" s="7"/>
      <c r="V819" s="7"/>
      <c r="W819" s="7"/>
      <c r="X819" s="7"/>
      <c r="Y819" s="7"/>
      <c r="Z819" s="7"/>
      <c r="AA819" s="7"/>
      <c r="AB819" s="7"/>
      <c r="AC819" s="7"/>
    </row>
    <row r="820">
      <c r="A820" s="10"/>
      <c r="B820" s="7"/>
      <c r="C820" s="7"/>
      <c r="D820" s="7"/>
      <c r="E820" s="10"/>
      <c r="F820" s="10"/>
      <c r="G820" s="10"/>
      <c r="H820" s="10"/>
      <c r="I820" s="7"/>
      <c r="J820" s="7"/>
      <c r="K820" s="7"/>
      <c r="L820" s="7"/>
      <c r="M820" s="7"/>
      <c r="N820" s="7"/>
      <c r="O820" s="7"/>
      <c r="P820" s="7"/>
      <c r="Q820" s="7"/>
      <c r="R820" s="7"/>
      <c r="S820" s="7"/>
      <c r="T820" s="7"/>
      <c r="U820" s="7"/>
      <c r="V820" s="7"/>
      <c r="W820" s="7"/>
      <c r="X820" s="7"/>
      <c r="Y820" s="7"/>
      <c r="Z820" s="7"/>
      <c r="AA820" s="7"/>
      <c r="AB820" s="7"/>
      <c r="AC820" s="7"/>
    </row>
    <row r="821">
      <c r="A821" s="10"/>
      <c r="B821" s="7"/>
      <c r="C821" s="7"/>
      <c r="D821" s="7"/>
      <c r="E821" s="10"/>
      <c r="F821" s="10"/>
      <c r="G821" s="10"/>
      <c r="H821" s="10"/>
      <c r="I821" s="7"/>
      <c r="J821" s="7"/>
      <c r="K821" s="7"/>
      <c r="L821" s="7"/>
      <c r="M821" s="7"/>
      <c r="N821" s="7"/>
      <c r="O821" s="7"/>
      <c r="P821" s="7"/>
      <c r="Q821" s="7"/>
      <c r="R821" s="7"/>
      <c r="S821" s="7"/>
      <c r="T821" s="7"/>
      <c r="U821" s="7"/>
      <c r="V821" s="7"/>
      <c r="W821" s="7"/>
      <c r="X821" s="7"/>
      <c r="Y821" s="7"/>
      <c r="Z821" s="7"/>
      <c r="AA821" s="7"/>
      <c r="AB821" s="7"/>
      <c r="AC821" s="7"/>
    </row>
    <row r="822">
      <c r="A822" s="10"/>
      <c r="B822" s="7"/>
      <c r="C822" s="7"/>
      <c r="D822" s="7"/>
      <c r="E822" s="10"/>
      <c r="F822" s="10"/>
      <c r="G822" s="10"/>
      <c r="H822" s="10"/>
      <c r="I822" s="7"/>
      <c r="J822" s="7"/>
      <c r="K822" s="7"/>
      <c r="L822" s="7"/>
      <c r="M822" s="7"/>
      <c r="N822" s="7"/>
      <c r="O822" s="7"/>
      <c r="P822" s="7"/>
      <c r="Q822" s="7"/>
      <c r="R822" s="7"/>
      <c r="S822" s="7"/>
      <c r="T822" s="7"/>
      <c r="U822" s="7"/>
      <c r="V822" s="7"/>
      <c r="W822" s="7"/>
      <c r="X822" s="7"/>
      <c r="Y822" s="7"/>
      <c r="Z822" s="7"/>
      <c r="AA822" s="7"/>
      <c r="AB822" s="7"/>
      <c r="AC822" s="7"/>
    </row>
    <row r="823">
      <c r="A823" s="10"/>
      <c r="B823" s="7"/>
      <c r="C823" s="7"/>
      <c r="D823" s="7"/>
      <c r="E823" s="10"/>
      <c r="F823" s="10"/>
      <c r="G823" s="10"/>
      <c r="H823" s="10"/>
      <c r="I823" s="7"/>
      <c r="J823" s="7"/>
      <c r="K823" s="7"/>
      <c r="L823" s="7"/>
      <c r="M823" s="7"/>
      <c r="N823" s="7"/>
      <c r="O823" s="7"/>
      <c r="P823" s="7"/>
      <c r="Q823" s="7"/>
      <c r="R823" s="7"/>
      <c r="S823" s="7"/>
      <c r="T823" s="7"/>
      <c r="U823" s="7"/>
      <c r="V823" s="7"/>
      <c r="W823" s="7"/>
      <c r="X823" s="7"/>
      <c r="Y823" s="7"/>
      <c r="Z823" s="7"/>
      <c r="AA823" s="7"/>
      <c r="AB823" s="7"/>
      <c r="AC823" s="7"/>
    </row>
    <row r="824">
      <c r="A824" s="10"/>
      <c r="B824" s="7"/>
      <c r="C824" s="7"/>
      <c r="D824" s="7"/>
      <c r="E824" s="10"/>
      <c r="F824" s="10"/>
      <c r="G824" s="10"/>
      <c r="H824" s="10"/>
      <c r="I824" s="7"/>
      <c r="J824" s="7"/>
      <c r="K824" s="7"/>
      <c r="L824" s="7"/>
      <c r="M824" s="7"/>
      <c r="N824" s="7"/>
      <c r="O824" s="7"/>
      <c r="P824" s="7"/>
      <c r="Q824" s="7"/>
      <c r="R824" s="7"/>
      <c r="S824" s="7"/>
      <c r="T824" s="7"/>
      <c r="U824" s="7"/>
      <c r="V824" s="7"/>
      <c r="W824" s="7"/>
      <c r="X824" s="7"/>
      <c r="Y824" s="7"/>
      <c r="Z824" s="7"/>
      <c r="AA824" s="7"/>
      <c r="AB824" s="7"/>
      <c r="AC824" s="7"/>
    </row>
    <row r="825">
      <c r="A825" s="10"/>
      <c r="B825" s="7"/>
      <c r="C825" s="7"/>
      <c r="D825" s="7"/>
      <c r="E825" s="10"/>
      <c r="F825" s="10"/>
      <c r="G825" s="10"/>
      <c r="H825" s="10"/>
      <c r="I825" s="7"/>
      <c r="J825" s="7"/>
      <c r="K825" s="7"/>
      <c r="L825" s="7"/>
      <c r="M825" s="7"/>
      <c r="N825" s="7"/>
      <c r="O825" s="7"/>
      <c r="P825" s="7"/>
      <c r="Q825" s="7"/>
      <c r="R825" s="7"/>
      <c r="S825" s="7"/>
      <c r="T825" s="7"/>
      <c r="U825" s="7"/>
      <c r="V825" s="7"/>
      <c r="W825" s="7"/>
      <c r="X825" s="7"/>
      <c r="Y825" s="7"/>
      <c r="Z825" s="7"/>
      <c r="AA825" s="7"/>
      <c r="AB825" s="7"/>
      <c r="AC825" s="7"/>
    </row>
    <row r="826">
      <c r="A826" s="10"/>
      <c r="B826" s="7"/>
      <c r="C826" s="7"/>
      <c r="D826" s="7"/>
      <c r="E826" s="10"/>
      <c r="F826" s="10"/>
      <c r="G826" s="10"/>
      <c r="H826" s="10"/>
      <c r="I826" s="7"/>
      <c r="J826" s="7"/>
      <c r="K826" s="7"/>
      <c r="L826" s="7"/>
      <c r="M826" s="7"/>
      <c r="N826" s="7"/>
      <c r="O826" s="7"/>
      <c r="P826" s="7"/>
      <c r="Q826" s="7"/>
      <c r="R826" s="7"/>
      <c r="S826" s="7"/>
      <c r="T826" s="7"/>
      <c r="U826" s="7"/>
      <c r="V826" s="7"/>
      <c r="W826" s="7"/>
      <c r="X826" s="7"/>
      <c r="Y826" s="7"/>
      <c r="Z826" s="7"/>
      <c r="AA826" s="7"/>
      <c r="AB826" s="7"/>
      <c r="AC826" s="7"/>
    </row>
    <row r="827">
      <c r="A827" s="10"/>
      <c r="B827" s="7"/>
      <c r="C827" s="7"/>
      <c r="D827" s="7"/>
      <c r="E827" s="10"/>
      <c r="F827" s="10"/>
      <c r="G827" s="10"/>
      <c r="H827" s="10"/>
      <c r="I827" s="7"/>
      <c r="J827" s="7"/>
      <c r="K827" s="7"/>
      <c r="L827" s="7"/>
      <c r="M827" s="7"/>
      <c r="N827" s="7"/>
      <c r="O827" s="7"/>
      <c r="P827" s="7"/>
      <c r="Q827" s="7"/>
      <c r="R827" s="7"/>
      <c r="S827" s="7"/>
      <c r="T827" s="7"/>
      <c r="U827" s="7"/>
      <c r="V827" s="7"/>
      <c r="W827" s="7"/>
      <c r="X827" s="7"/>
      <c r="Y827" s="7"/>
      <c r="Z827" s="7"/>
      <c r="AA827" s="7"/>
      <c r="AB827" s="7"/>
      <c r="AC827" s="7"/>
    </row>
    <row r="828">
      <c r="A828" s="10"/>
      <c r="B828" s="7"/>
      <c r="C828" s="7"/>
      <c r="D828" s="7"/>
      <c r="E828" s="10"/>
      <c r="F828" s="10"/>
      <c r="G828" s="10"/>
      <c r="H828" s="10"/>
      <c r="I828" s="7"/>
      <c r="J828" s="7"/>
      <c r="K828" s="7"/>
      <c r="L828" s="7"/>
      <c r="M828" s="7"/>
      <c r="N828" s="7"/>
      <c r="O828" s="7"/>
      <c r="P828" s="7"/>
      <c r="Q828" s="7"/>
      <c r="R828" s="7"/>
      <c r="S828" s="7"/>
      <c r="T828" s="7"/>
      <c r="U828" s="7"/>
      <c r="V828" s="7"/>
      <c r="W828" s="7"/>
      <c r="X828" s="7"/>
      <c r="Y828" s="7"/>
      <c r="Z828" s="7"/>
      <c r="AA828" s="7"/>
      <c r="AB828" s="7"/>
      <c r="AC828" s="7"/>
    </row>
    <row r="829">
      <c r="A829" s="10"/>
      <c r="B829" s="7"/>
      <c r="C829" s="7"/>
      <c r="D829" s="7"/>
      <c r="E829" s="10"/>
      <c r="F829" s="10"/>
      <c r="G829" s="10"/>
      <c r="H829" s="10"/>
      <c r="I829" s="7"/>
      <c r="J829" s="7"/>
      <c r="K829" s="7"/>
      <c r="L829" s="7"/>
      <c r="M829" s="7"/>
      <c r="N829" s="7"/>
      <c r="O829" s="7"/>
      <c r="P829" s="7"/>
      <c r="Q829" s="7"/>
      <c r="R829" s="7"/>
      <c r="S829" s="7"/>
      <c r="T829" s="7"/>
      <c r="U829" s="7"/>
      <c r="V829" s="7"/>
      <c r="W829" s="7"/>
      <c r="X829" s="7"/>
      <c r="Y829" s="7"/>
      <c r="Z829" s="7"/>
      <c r="AA829" s="7"/>
      <c r="AB829" s="7"/>
      <c r="AC829" s="7"/>
    </row>
    <row r="830">
      <c r="A830" s="10"/>
      <c r="B830" s="7"/>
      <c r="C830" s="7"/>
      <c r="D830" s="7"/>
      <c r="E830" s="10"/>
      <c r="F830" s="10"/>
      <c r="G830" s="10"/>
      <c r="H830" s="10"/>
      <c r="I830" s="7"/>
      <c r="J830" s="7"/>
      <c r="K830" s="7"/>
      <c r="L830" s="7"/>
      <c r="M830" s="7"/>
      <c r="N830" s="7"/>
      <c r="O830" s="7"/>
      <c r="P830" s="7"/>
      <c r="Q830" s="7"/>
      <c r="R830" s="7"/>
      <c r="S830" s="7"/>
      <c r="T830" s="7"/>
      <c r="U830" s="7"/>
      <c r="V830" s="7"/>
      <c r="W830" s="7"/>
      <c r="X830" s="7"/>
      <c r="Y830" s="7"/>
      <c r="Z830" s="7"/>
      <c r="AA830" s="7"/>
      <c r="AB830" s="7"/>
      <c r="AC830" s="7"/>
    </row>
    <row r="831">
      <c r="A831" s="10"/>
      <c r="B831" s="7"/>
      <c r="C831" s="7"/>
      <c r="D831" s="7"/>
      <c r="E831" s="10"/>
      <c r="F831" s="10"/>
      <c r="G831" s="10"/>
      <c r="H831" s="10"/>
      <c r="I831" s="7"/>
      <c r="J831" s="7"/>
      <c r="K831" s="7"/>
      <c r="L831" s="7"/>
      <c r="M831" s="7"/>
      <c r="N831" s="7"/>
      <c r="O831" s="7"/>
      <c r="P831" s="7"/>
      <c r="Q831" s="7"/>
      <c r="R831" s="7"/>
      <c r="S831" s="7"/>
      <c r="T831" s="7"/>
      <c r="U831" s="7"/>
      <c r="V831" s="7"/>
      <c r="W831" s="7"/>
      <c r="X831" s="7"/>
      <c r="Y831" s="7"/>
      <c r="Z831" s="7"/>
      <c r="AA831" s="7"/>
      <c r="AB831" s="7"/>
      <c r="AC831" s="7"/>
    </row>
    <row r="832">
      <c r="A832" s="10"/>
      <c r="B832" s="7"/>
      <c r="C832" s="7"/>
      <c r="D832" s="7"/>
      <c r="E832" s="10"/>
      <c r="F832" s="10"/>
      <c r="G832" s="10"/>
      <c r="H832" s="10"/>
      <c r="I832" s="7"/>
      <c r="J832" s="7"/>
      <c r="K832" s="7"/>
      <c r="L832" s="7"/>
      <c r="M832" s="7"/>
      <c r="N832" s="7"/>
      <c r="O832" s="7"/>
      <c r="P832" s="7"/>
      <c r="Q832" s="7"/>
      <c r="R832" s="7"/>
      <c r="S832" s="7"/>
      <c r="T832" s="7"/>
      <c r="U832" s="7"/>
      <c r="V832" s="7"/>
      <c r="W832" s="7"/>
      <c r="X832" s="7"/>
      <c r="Y832" s="7"/>
      <c r="Z832" s="7"/>
      <c r="AA832" s="7"/>
      <c r="AB832" s="7"/>
      <c r="AC832" s="7"/>
    </row>
    <row r="833">
      <c r="A833" s="10"/>
      <c r="B833" s="7"/>
      <c r="C833" s="7"/>
      <c r="D833" s="7"/>
      <c r="E833" s="10"/>
      <c r="F833" s="10"/>
      <c r="G833" s="10"/>
      <c r="H833" s="10"/>
      <c r="I833" s="7"/>
      <c r="J833" s="7"/>
      <c r="K833" s="7"/>
      <c r="L833" s="7"/>
      <c r="M833" s="7"/>
      <c r="N833" s="7"/>
      <c r="O833" s="7"/>
      <c r="P833" s="7"/>
      <c r="Q833" s="7"/>
      <c r="R833" s="7"/>
      <c r="S833" s="7"/>
      <c r="T833" s="7"/>
      <c r="U833" s="7"/>
      <c r="V833" s="7"/>
      <c r="W833" s="7"/>
      <c r="X833" s="7"/>
      <c r="Y833" s="7"/>
      <c r="Z833" s="7"/>
      <c r="AA833" s="7"/>
      <c r="AB833" s="7"/>
      <c r="AC833" s="7"/>
    </row>
    <row r="834">
      <c r="A834" s="10"/>
      <c r="B834" s="7"/>
      <c r="C834" s="7"/>
      <c r="D834" s="7"/>
      <c r="E834" s="10"/>
      <c r="F834" s="10"/>
      <c r="G834" s="10"/>
      <c r="H834" s="10"/>
      <c r="I834" s="7"/>
      <c r="J834" s="7"/>
      <c r="K834" s="7"/>
      <c r="L834" s="7"/>
      <c r="M834" s="7"/>
      <c r="N834" s="7"/>
      <c r="O834" s="7"/>
      <c r="P834" s="7"/>
      <c r="Q834" s="7"/>
      <c r="R834" s="7"/>
      <c r="S834" s="7"/>
      <c r="T834" s="7"/>
      <c r="U834" s="7"/>
      <c r="V834" s="7"/>
      <c r="W834" s="7"/>
      <c r="X834" s="7"/>
      <c r="Y834" s="7"/>
      <c r="Z834" s="7"/>
      <c r="AA834" s="7"/>
      <c r="AB834" s="7"/>
      <c r="AC834" s="7"/>
    </row>
    <row r="835">
      <c r="A835" s="10"/>
      <c r="B835" s="7"/>
      <c r="C835" s="7"/>
      <c r="D835" s="7"/>
      <c r="E835" s="10"/>
      <c r="F835" s="10"/>
      <c r="G835" s="10"/>
      <c r="H835" s="10"/>
      <c r="I835" s="7"/>
      <c r="J835" s="7"/>
      <c r="K835" s="7"/>
      <c r="L835" s="7"/>
      <c r="M835" s="7"/>
      <c r="N835" s="7"/>
      <c r="O835" s="7"/>
      <c r="P835" s="7"/>
      <c r="Q835" s="7"/>
      <c r="R835" s="7"/>
      <c r="S835" s="7"/>
      <c r="T835" s="7"/>
      <c r="U835" s="7"/>
      <c r="V835" s="7"/>
      <c r="W835" s="7"/>
      <c r="X835" s="7"/>
      <c r="Y835" s="7"/>
      <c r="Z835" s="7"/>
      <c r="AA835" s="7"/>
      <c r="AB835" s="7"/>
      <c r="AC835" s="7"/>
    </row>
    <row r="836">
      <c r="A836" s="10"/>
      <c r="B836" s="7"/>
      <c r="C836" s="7"/>
      <c r="D836" s="7"/>
      <c r="E836" s="10"/>
      <c r="F836" s="10"/>
      <c r="G836" s="10"/>
      <c r="H836" s="10"/>
      <c r="I836" s="7"/>
      <c r="J836" s="7"/>
      <c r="K836" s="7"/>
      <c r="L836" s="7"/>
      <c r="M836" s="7"/>
      <c r="N836" s="7"/>
      <c r="O836" s="7"/>
      <c r="P836" s="7"/>
      <c r="Q836" s="7"/>
      <c r="R836" s="7"/>
      <c r="S836" s="7"/>
      <c r="T836" s="7"/>
      <c r="U836" s="7"/>
      <c r="V836" s="7"/>
      <c r="W836" s="7"/>
      <c r="X836" s="7"/>
      <c r="Y836" s="7"/>
      <c r="Z836" s="7"/>
      <c r="AA836" s="7"/>
      <c r="AB836" s="7"/>
      <c r="AC836" s="7"/>
    </row>
    <row r="837">
      <c r="A837" s="10"/>
      <c r="B837" s="7"/>
      <c r="C837" s="7"/>
      <c r="D837" s="7"/>
      <c r="E837" s="10"/>
      <c r="F837" s="10"/>
      <c r="G837" s="10"/>
      <c r="H837" s="10"/>
      <c r="I837" s="7"/>
      <c r="J837" s="7"/>
      <c r="K837" s="7"/>
      <c r="L837" s="7"/>
      <c r="M837" s="7"/>
      <c r="N837" s="7"/>
      <c r="O837" s="7"/>
      <c r="P837" s="7"/>
      <c r="Q837" s="7"/>
      <c r="R837" s="7"/>
      <c r="S837" s="7"/>
      <c r="T837" s="7"/>
      <c r="U837" s="7"/>
      <c r="V837" s="7"/>
      <c r="W837" s="7"/>
      <c r="X837" s="7"/>
      <c r="Y837" s="7"/>
      <c r="Z837" s="7"/>
      <c r="AA837" s="7"/>
      <c r="AB837" s="7"/>
      <c r="AC837" s="7"/>
    </row>
    <row r="838">
      <c r="A838" s="10"/>
      <c r="B838" s="7"/>
      <c r="C838" s="7"/>
      <c r="D838" s="7"/>
      <c r="E838" s="10"/>
      <c r="F838" s="10"/>
      <c r="G838" s="10"/>
      <c r="H838" s="10"/>
      <c r="I838" s="7"/>
      <c r="J838" s="7"/>
      <c r="K838" s="7"/>
      <c r="L838" s="7"/>
      <c r="M838" s="7"/>
      <c r="N838" s="7"/>
      <c r="O838" s="7"/>
      <c r="P838" s="7"/>
      <c r="Q838" s="7"/>
      <c r="R838" s="7"/>
      <c r="S838" s="7"/>
      <c r="T838" s="7"/>
      <c r="U838" s="7"/>
      <c r="V838" s="7"/>
      <c r="W838" s="7"/>
      <c r="X838" s="7"/>
      <c r="Y838" s="7"/>
      <c r="Z838" s="7"/>
      <c r="AA838" s="7"/>
      <c r="AB838" s="7"/>
      <c r="AC838" s="7"/>
    </row>
    <row r="839">
      <c r="A839" s="10"/>
      <c r="B839" s="7"/>
      <c r="C839" s="7"/>
      <c r="D839" s="7"/>
      <c r="E839" s="10"/>
      <c r="F839" s="10"/>
      <c r="G839" s="10"/>
      <c r="H839" s="10"/>
      <c r="I839" s="7"/>
      <c r="J839" s="7"/>
      <c r="K839" s="7"/>
      <c r="L839" s="7"/>
      <c r="M839" s="7"/>
      <c r="N839" s="7"/>
      <c r="O839" s="7"/>
      <c r="P839" s="7"/>
      <c r="Q839" s="7"/>
      <c r="R839" s="7"/>
      <c r="S839" s="7"/>
      <c r="T839" s="7"/>
      <c r="U839" s="7"/>
      <c r="V839" s="7"/>
      <c r="W839" s="7"/>
      <c r="X839" s="7"/>
      <c r="Y839" s="7"/>
      <c r="Z839" s="7"/>
      <c r="AA839" s="7"/>
      <c r="AB839" s="7"/>
      <c r="AC839" s="7"/>
    </row>
    <row r="840">
      <c r="A840" s="10"/>
      <c r="B840" s="7"/>
      <c r="C840" s="7"/>
      <c r="D840" s="7"/>
      <c r="E840" s="10"/>
      <c r="F840" s="10"/>
      <c r="G840" s="10"/>
      <c r="H840" s="10"/>
      <c r="I840" s="7"/>
      <c r="J840" s="7"/>
      <c r="K840" s="7"/>
      <c r="L840" s="7"/>
      <c r="M840" s="7"/>
      <c r="N840" s="7"/>
      <c r="O840" s="7"/>
      <c r="P840" s="7"/>
      <c r="Q840" s="7"/>
      <c r="R840" s="7"/>
      <c r="S840" s="7"/>
      <c r="T840" s="7"/>
      <c r="U840" s="7"/>
      <c r="V840" s="7"/>
      <c r="W840" s="7"/>
      <c r="X840" s="7"/>
      <c r="Y840" s="7"/>
      <c r="Z840" s="7"/>
      <c r="AA840" s="7"/>
      <c r="AB840" s="7"/>
      <c r="AC840" s="7"/>
    </row>
    <row r="841">
      <c r="A841" s="10"/>
      <c r="B841" s="7"/>
      <c r="C841" s="7"/>
      <c r="D841" s="7"/>
      <c r="E841" s="10"/>
      <c r="F841" s="10"/>
      <c r="G841" s="10"/>
      <c r="H841" s="10"/>
      <c r="I841" s="7"/>
      <c r="J841" s="7"/>
      <c r="K841" s="7"/>
      <c r="L841" s="7"/>
      <c r="M841" s="7"/>
      <c r="N841" s="7"/>
      <c r="O841" s="7"/>
      <c r="P841" s="7"/>
      <c r="Q841" s="7"/>
      <c r="R841" s="7"/>
      <c r="S841" s="7"/>
      <c r="T841" s="7"/>
      <c r="U841" s="7"/>
      <c r="V841" s="7"/>
      <c r="W841" s="7"/>
      <c r="X841" s="7"/>
      <c r="Y841" s="7"/>
      <c r="Z841" s="7"/>
      <c r="AA841" s="7"/>
      <c r="AB841" s="7"/>
      <c r="AC841" s="7"/>
    </row>
    <row r="842">
      <c r="A842" s="10"/>
      <c r="B842" s="7"/>
      <c r="C842" s="7"/>
      <c r="D842" s="7"/>
      <c r="E842" s="10"/>
      <c r="F842" s="10"/>
      <c r="G842" s="10"/>
      <c r="H842" s="10"/>
      <c r="I842" s="7"/>
      <c r="J842" s="7"/>
      <c r="K842" s="7"/>
      <c r="L842" s="7"/>
      <c r="M842" s="7"/>
      <c r="N842" s="7"/>
      <c r="O842" s="7"/>
      <c r="P842" s="7"/>
      <c r="Q842" s="7"/>
      <c r="R842" s="7"/>
      <c r="S842" s="7"/>
      <c r="T842" s="7"/>
      <c r="U842" s="7"/>
      <c r="V842" s="7"/>
      <c r="W842" s="7"/>
      <c r="X842" s="7"/>
      <c r="Y842" s="7"/>
      <c r="Z842" s="7"/>
      <c r="AA842" s="7"/>
      <c r="AB842" s="7"/>
      <c r="AC842" s="7"/>
    </row>
    <row r="843">
      <c r="A843" s="10"/>
      <c r="B843" s="7"/>
      <c r="C843" s="7"/>
      <c r="D843" s="7"/>
      <c r="E843" s="10"/>
      <c r="F843" s="10"/>
      <c r="G843" s="10"/>
      <c r="H843" s="10"/>
      <c r="I843" s="7"/>
      <c r="J843" s="7"/>
      <c r="K843" s="7"/>
      <c r="L843" s="7"/>
      <c r="M843" s="7"/>
      <c r="N843" s="7"/>
      <c r="O843" s="7"/>
      <c r="P843" s="7"/>
      <c r="Q843" s="7"/>
      <c r="R843" s="7"/>
      <c r="S843" s="7"/>
      <c r="T843" s="7"/>
      <c r="U843" s="7"/>
      <c r="V843" s="7"/>
      <c r="W843" s="7"/>
      <c r="X843" s="7"/>
      <c r="Y843" s="7"/>
      <c r="Z843" s="7"/>
      <c r="AA843" s="7"/>
      <c r="AB843" s="7"/>
      <c r="AC843" s="7"/>
    </row>
    <row r="844">
      <c r="A844" s="10"/>
      <c r="B844" s="7"/>
      <c r="C844" s="7"/>
      <c r="D844" s="7"/>
      <c r="E844" s="10"/>
      <c r="F844" s="10"/>
      <c r="G844" s="10"/>
      <c r="H844" s="10"/>
      <c r="I844" s="7"/>
      <c r="J844" s="7"/>
      <c r="K844" s="7"/>
      <c r="L844" s="7"/>
      <c r="M844" s="7"/>
      <c r="N844" s="7"/>
      <c r="O844" s="7"/>
      <c r="P844" s="7"/>
      <c r="Q844" s="7"/>
      <c r="R844" s="7"/>
      <c r="S844" s="7"/>
      <c r="T844" s="7"/>
      <c r="U844" s="7"/>
      <c r="V844" s="7"/>
      <c r="W844" s="7"/>
      <c r="X844" s="7"/>
      <c r="Y844" s="7"/>
      <c r="Z844" s="7"/>
      <c r="AA844" s="7"/>
      <c r="AB844" s="7"/>
      <c r="AC844" s="7"/>
    </row>
    <row r="845">
      <c r="A845" s="10"/>
      <c r="B845" s="7"/>
      <c r="C845" s="7"/>
      <c r="D845" s="7"/>
      <c r="E845" s="10"/>
      <c r="F845" s="10"/>
      <c r="G845" s="10"/>
      <c r="H845" s="10"/>
      <c r="I845" s="7"/>
      <c r="J845" s="7"/>
      <c r="K845" s="7"/>
      <c r="L845" s="7"/>
      <c r="M845" s="7"/>
      <c r="N845" s="7"/>
      <c r="O845" s="7"/>
      <c r="P845" s="7"/>
      <c r="Q845" s="7"/>
      <c r="R845" s="7"/>
      <c r="S845" s="7"/>
      <c r="T845" s="7"/>
      <c r="U845" s="7"/>
      <c r="V845" s="7"/>
      <c r="W845" s="7"/>
      <c r="X845" s="7"/>
      <c r="Y845" s="7"/>
      <c r="Z845" s="7"/>
      <c r="AA845" s="7"/>
      <c r="AB845" s="7"/>
      <c r="AC845" s="7"/>
    </row>
    <row r="846">
      <c r="A846" s="10"/>
      <c r="B846" s="7"/>
      <c r="C846" s="7"/>
      <c r="D846" s="7"/>
      <c r="E846" s="10"/>
      <c r="F846" s="10"/>
      <c r="G846" s="10"/>
      <c r="H846" s="10"/>
      <c r="I846" s="7"/>
      <c r="J846" s="7"/>
      <c r="K846" s="7"/>
      <c r="L846" s="7"/>
      <c r="M846" s="7"/>
      <c r="N846" s="7"/>
      <c r="O846" s="7"/>
      <c r="P846" s="7"/>
      <c r="Q846" s="7"/>
      <c r="R846" s="7"/>
      <c r="S846" s="7"/>
      <c r="T846" s="7"/>
      <c r="U846" s="7"/>
      <c r="V846" s="7"/>
      <c r="W846" s="7"/>
      <c r="X846" s="7"/>
      <c r="Y846" s="7"/>
      <c r="Z846" s="7"/>
      <c r="AA846" s="7"/>
      <c r="AB846" s="7"/>
      <c r="AC846" s="7"/>
    </row>
    <row r="847">
      <c r="A847" s="10"/>
      <c r="B847" s="7"/>
      <c r="C847" s="7"/>
      <c r="D847" s="7"/>
      <c r="E847" s="10"/>
      <c r="F847" s="10"/>
      <c r="G847" s="10"/>
      <c r="H847" s="10"/>
      <c r="I847" s="7"/>
      <c r="J847" s="7"/>
      <c r="K847" s="7"/>
      <c r="L847" s="7"/>
      <c r="M847" s="7"/>
      <c r="N847" s="7"/>
      <c r="O847" s="7"/>
      <c r="P847" s="7"/>
      <c r="Q847" s="7"/>
      <c r="R847" s="7"/>
      <c r="S847" s="7"/>
      <c r="T847" s="7"/>
      <c r="U847" s="7"/>
      <c r="V847" s="7"/>
      <c r="W847" s="7"/>
      <c r="X847" s="7"/>
      <c r="Y847" s="7"/>
      <c r="Z847" s="7"/>
      <c r="AA847" s="7"/>
      <c r="AB847" s="7"/>
      <c r="AC847" s="7"/>
    </row>
    <row r="848">
      <c r="A848" s="10"/>
      <c r="B848" s="7"/>
      <c r="C848" s="7"/>
      <c r="D848" s="7"/>
      <c r="E848" s="10"/>
      <c r="F848" s="10"/>
      <c r="G848" s="10"/>
      <c r="H848" s="10"/>
      <c r="I848" s="7"/>
      <c r="J848" s="7"/>
      <c r="K848" s="7"/>
      <c r="L848" s="7"/>
      <c r="M848" s="7"/>
      <c r="N848" s="7"/>
      <c r="O848" s="7"/>
      <c r="P848" s="7"/>
      <c r="Q848" s="7"/>
      <c r="R848" s="7"/>
      <c r="S848" s="7"/>
      <c r="T848" s="7"/>
      <c r="U848" s="7"/>
      <c r="V848" s="7"/>
      <c r="W848" s="7"/>
      <c r="X848" s="7"/>
      <c r="Y848" s="7"/>
      <c r="Z848" s="7"/>
      <c r="AA848" s="7"/>
      <c r="AB848" s="7"/>
      <c r="AC848" s="7"/>
    </row>
    <row r="849">
      <c r="A849" s="10"/>
      <c r="B849" s="7"/>
      <c r="C849" s="7"/>
      <c r="D849" s="7"/>
      <c r="E849" s="10"/>
      <c r="F849" s="10"/>
      <c r="G849" s="10"/>
      <c r="H849" s="10"/>
      <c r="I849" s="7"/>
      <c r="J849" s="7"/>
      <c r="K849" s="7"/>
      <c r="L849" s="7"/>
      <c r="M849" s="7"/>
      <c r="N849" s="7"/>
      <c r="O849" s="7"/>
      <c r="P849" s="7"/>
      <c r="Q849" s="7"/>
      <c r="R849" s="7"/>
      <c r="S849" s="7"/>
      <c r="T849" s="7"/>
      <c r="U849" s="7"/>
      <c r="V849" s="7"/>
      <c r="W849" s="7"/>
      <c r="X849" s="7"/>
      <c r="Y849" s="7"/>
      <c r="Z849" s="7"/>
      <c r="AA849" s="7"/>
      <c r="AB849" s="7"/>
      <c r="AC849" s="7"/>
    </row>
    <row r="850">
      <c r="A850" s="10"/>
      <c r="B850" s="7"/>
      <c r="C850" s="7"/>
      <c r="D850" s="7"/>
      <c r="E850" s="10"/>
      <c r="F850" s="10"/>
      <c r="G850" s="10"/>
      <c r="H850" s="10"/>
      <c r="I850" s="7"/>
      <c r="J850" s="7"/>
      <c r="K850" s="7"/>
      <c r="L850" s="7"/>
      <c r="M850" s="7"/>
      <c r="N850" s="7"/>
      <c r="O850" s="7"/>
      <c r="P850" s="7"/>
      <c r="Q850" s="7"/>
      <c r="R850" s="7"/>
      <c r="S850" s="7"/>
      <c r="T850" s="7"/>
      <c r="U850" s="7"/>
      <c r="V850" s="7"/>
      <c r="W850" s="7"/>
      <c r="X850" s="7"/>
      <c r="Y850" s="7"/>
      <c r="Z850" s="7"/>
      <c r="AA850" s="7"/>
      <c r="AB850" s="7"/>
      <c r="AC850" s="7"/>
    </row>
    <row r="851">
      <c r="A851" s="10"/>
      <c r="B851" s="7"/>
      <c r="C851" s="7"/>
      <c r="D851" s="7"/>
      <c r="E851" s="10"/>
      <c r="F851" s="10"/>
      <c r="G851" s="10"/>
      <c r="H851" s="10"/>
      <c r="I851" s="7"/>
      <c r="J851" s="7"/>
      <c r="K851" s="7"/>
      <c r="L851" s="7"/>
      <c r="M851" s="7"/>
      <c r="N851" s="7"/>
      <c r="O851" s="7"/>
      <c r="P851" s="7"/>
      <c r="Q851" s="7"/>
      <c r="R851" s="7"/>
      <c r="S851" s="7"/>
      <c r="T851" s="7"/>
      <c r="U851" s="7"/>
      <c r="V851" s="7"/>
      <c r="W851" s="7"/>
      <c r="X851" s="7"/>
      <c r="Y851" s="7"/>
      <c r="Z851" s="7"/>
      <c r="AA851" s="7"/>
      <c r="AB851" s="7"/>
      <c r="AC851" s="7"/>
    </row>
    <row r="852">
      <c r="A852" s="10"/>
      <c r="B852" s="7"/>
      <c r="C852" s="7"/>
      <c r="D852" s="7"/>
      <c r="E852" s="10"/>
      <c r="F852" s="10"/>
      <c r="G852" s="10"/>
      <c r="H852" s="10"/>
      <c r="I852" s="7"/>
      <c r="J852" s="7"/>
      <c r="K852" s="7"/>
      <c r="L852" s="7"/>
      <c r="M852" s="7"/>
      <c r="N852" s="7"/>
      <c r="O852" s="7"/>
      <c r="P852" s="7"/>
      <c r="Q852" s="7"/>
      <c r="R852" s="7"/>
      <c r="S852" s="7"/>
      <c r="T852" s="7"/>
      <c r="U852" s="7"/>
      <c r="V852" s="7"/>
      <c r="W852" s="7"/>
      <c r="X852" s="7"/>
      <c r="Y852" s="7"/>
      <c r="Z852" s="7"/>
      <c r="AA852" s="7"/>
      <c r="AB852" s="7"/>
      <c r="AC852" s="7"/>
    </row>
    <row r="853">
      <c r="A853" s="10"/>
      <c r="B853" s="7"/>
      <c r="C853" s="7"/>
      <c r="D853" s="7"/>
      <c r="E853" s="10"/>
      <c r="F853" s="10"/>
      <c r="G853" s="10"/>
      <c r="H853" s="10"/>
      <c r="I853" s="7"/>
      <c r="J853" s="7"/>
      <c r="K853" s="7"/>
      <c r="L853" s="7"/>
      <c r="M853" s="7"/>
      <c r="N853" s="7"/>
      <c r="O853" s="7"/>
      <c r="P853" s="7"/>
      <c r="Q853" s="7"/>
      <c r="R853" s="7"/>
      <c r="S853" s="7"/>
      <c r="T853" s="7"/>
      <c r="U853" s="7"/>
      <c r="V853" s="7"/>
      <c r="W853" s="7"/>
      <c r="X853" s="7"/>
      <c r="Y853" s="7"/>
      <c r="Z853" s="7"/>
      <c r="AA853" s="7"/>
      <c r="AB853" s="7"/>
      <c r="AC853" s="7"/>
    </row>
    <row r="854">
      <c r="A854" s="10"/>
      <c r="B854" s="7"/>
      <c r="C854" s="7"/>
      <c r="D854" s="7"/>
      <c r="E854" s="10"/>
      <c r="F854" s="10"/>
      <c r="G854" s="10"/>
      <c r="H854" s="10"/>
      <c r="I854" s="7"/>
      <c r="J854" s="7"/>
      <c r="K854" s="7"/>
      <c r="L854" s="7"/>
      <c r="M854" s="7"/>
      <c r="N854" s="7"/>
      <c r="O854" s="7"/>
      <c r="P854" s="7"/>
      <c r="Q854" s="7"/>
      <c r="R854" s="7"/>
      <c r="S854" s="7"/>
      <c r="T854" s="7"/>
      <c r="U854" s="7"/>
      <c r="V854" s="7"/>
      <c r="W854" s="7"/>
      <c r="X854" s="7"/>
      <c r="Y854" s="7"/>
      <c r="Z854" s="7"/>
      <c r="AA854" s="7"/>
      <c r="AB854" s="7"/>
      <c r="AC854" s="7"/>
    </row>
    <row r="855">
      <c r="A855" s="10"/>
      <c r="B855" s="7"/>
      <c r="C855" s="7"/>
      <c r="D855" s="7"/>
      <c r="E855" s="10"/>
      <c r="F855" s="10"/>
      <c r="G855" s="10"/>
      <c r="H855" s="10"/>
      <c r="I855" s="7"/>
      <c r="J855" s="7"/>
      <c r="K855" s="7"/>
      <c r="L855" s="7"/>
      <c r="M855" s="7"/>
      <c r="N855" s="7"/>
      <c r="O855" s="7"/>
      <c r="P855" s="7"/>
      <c r="Q855" s="7"/>
      <c r="R855" s="7"/>
      <c r="S855" s="7"/>
      <c r="T855" s="7"/>
      <c r="U855" s="7"/>
      <c r="V855" s="7"/>
      <c r="W855" s="7"/>
      <c r="X855" s="7"/>
      <c r="Y855" s="7"/>
      <c r="Z855" s="7"/>
      <c r="AA855" s="7"/>
      <c r="AB855" s="7"/>
      <c r="AC855" s="7"/>
    </row>
    <row r="856">
      <c r="A856" s="10"/>
      <c r="B856" s="7"/>
      <c r="C856" s="7"/>
      <c r="D856" s="7"/>
      <c r="E856" s="10"/>
      <c r="F856" s="10"/>
      <c r="G856" s="10"/>
      <c r="H856" s="10"/>
      <c r="I856" s="7"/>
      <c r="J856" s="7"/>
      <c r="K856" s="7"/>
      <c r="L856" s="7"/>
      <c r="M856" s="7"/>
      <c r="N856" s="7"/>
      <c r="O856" s="7"/>
      <c r="P856" s="7"/>
      <c r="Q856" s="7"/>
      <c r="R856" s="7"/>
      <c r="S856" s="7"/>
      <c r="T856" s="7"/>
      <c r="U856" s="7"/>
      <c r="V856" s="7"/>
      <c r="W856" s="7"/>
      <c r="X856" s="7"/>
      <c r="Y856" s="7"/>
      <c r="Z856" s="7"/>
      <c r="AA856" s="7"/>
      <c r="AB856" s="7"/>
      <c r="AC856" s="7"/>
    </row>
    <row r="857">
      <c r="A857" s="10"/>
      <c r="B857" s="7"/>
      <c r="C857" s="7"/>
      <c r="D857" s="7"/>
      <c r="E857" s="10"/>
      <c r="F857" s="10"/>
      <c r="G857" s="10"/>
      <c r="H857" s="10"/>
      <c r="I857" s="7"/>
      <c r="J857" s="7"/>
      <c r="K857" s="7"/>
      <c r="L857" s="7"/>
      <c r="M857" s="7"/>
      <c r="N857" s="7"/>
      <c r="O857" s="7"/>
      <c r="P857" s="7"/>
      <c r="Q857" s="7"/>
      <c r="R857" s="7"/>
      <c r="S857" s="7"/>
      <c r="T857" s="7"/>
      <c r="U857" s="7"/>
      <c r="V857" s="7"/>
      <c r="W857" s="7"/>
      <c r="X857" s="7"/>
      <c r="Y857" s="7"/>
      <c r="Z857" s="7"/>
      <c r="AA857" s="7"/>
      <c r="AB857" s="7"/>
      <c r="AC857" s="7"/>
    </row>
    <row r="858">
      <c r="A858" s="10"/>
      <c r="B858" s="7"/>
      <c r="C858" s="7"/>
      <c r="D858" s="7"/>
      <c r="E858" s="10"/>
      <c r="F858" s="10"/>
      <c r="G858" s="10"/>
      <c r="H858" s="10"/>
      <c r="I858" s="7"/>
      <c r="J858" s="7"/>
      <c r="K858" s="7"/>
      <c r="L858" s="7"/>
      <c r="M858" s="7"/>
      <c r="N858" s="7"/>
      <c r="O858" s="7"/>
      <c r="P858" s="7"/>
      <c r="Q858" s="7"/>
      <c r="R858" s="7"/>
      <c r="S858" s="7"/>
      <c r="T858" s="7"/>
      <c r="U858" s="7"/>
      <c r="V858" s="7"/>
      <c r="W858" s="7"/>
      <c r="X858" s="7"/>
      <c r="Y858" s="7"/>
      <c r="Z858" s="7"/>
      <c r="AA858" s="7"/>
      <c r="AB858" s="7"/>
      <c r="AC858" s="7"/>
    </row>
    <row r="859">
      <c r="A859" s="10"/>
      <c r="B859" s="7"/>
      <c r="C859" s="7"/>
      <c r="D859" s="7"/>
      <c r="E859" s="10"/>
      <c r="F859" s="10"/>
      <c r="G859" s="10"/>
      <c r="H859" s="10"/>
      <c r="I859" s="7"/>
      <c r="J859" s="7"/>
      <c r="K859" s="7"/>
      <c r="L859" s="7"/>
      <c r="M859" s="7"/>
      <c r="N859" s="7"/>
      <c r="O859" s="7"/>
      <c r="P859" s="7"/>
      <c r="Q859" s="7"/>
      <c r="R859" s="7"/>
      <c r="S859" s="7"/>
      <c r="T859" s="7"/>
      <c r="U859" s="7"/>
      <c r="V859" s="7"/>
      <c r="W859" s="7"/>
      <c r="X859" s="7"/>
      <c r="Y859" s="7"/>
      <c r="Z859" s="7"/>
      <c r="AA859" s="7"/>
      <c r="AB859" s="7"/>
      <c r="AC859" s="7"/>
    </row>
    <row r="860">
      <c r="A860" s="10"/>
      <c r="B860" s="7"/>
      <c r="C860" s="7"/>
      <c r="D860" s="7"/>
      <c r="E860" s="10"/>
      <c r="F860" s="10"/>
      <c r="G860" s="10"/>
      <c r="H860" s="10"/>
      <c r="I860" s="7"/>
      <c r="J860" s="7"/>
      <c r="K860" s="7"/>
      <c r="L860" s="7"/>
      <c r="M860" s="7"/>
      <c r="N860" s="7"/>
      <c r="O860" s="7"/>
      <c r="P860" s="7"/>
      <c r="Q860" s="7"/>
      <c r="R860" s="7"/>
      <c r="S860" s="7"/>
      <c r="T860" s="7"/>
      <c r="U860" s="7"/>
      <c r="V860" s="7"/>
      <c r="W860" s="7"/>
      <c r="X860" s="7"/>
      <c r="Y860" s="7"/>
      <c r="Z860" s="7"/>
      <c r="AA860" s="7"/>
      <c r="AB860" s="7"/>
      <c r="AC860" s="7"/>
    </row>
    <row r="861">
      <c r="A861" s="10"/>
      <c r="B861" s="7"/>
      <c r="C861" s="7"/>
      <c r="D861" s="7"/>
      <c r="E861" s="10"/>
      <c r="F861" s="10"/>
      <c r="G861" s="10"/>
      <c r="H861" s="10"/>
      <c r="I861" s="7"/>
      <c r="J861" s="7"/>
      <c r="K861" s="7"/>
      <c r="L861" s="7"/>
      <c r="M861" s="7"/>
      <c r="N861" s="7"/>
      <c r="O861" s="7"/>
      <c r="P861" s="7"/>
      <c r="Q861" s="7"/>
      <c r="R861" s="7"/>
      <c r="S861" s="7"/>
      <c r="T861" s="7"/>
      <c r="U861" s="7"/>
      <c r="V861" s="7"/>
      <c r="W861" s="7"/>
      <c r="X861" s="7"/>
      <c r="Y861" s="7"/>
      <c r="Z861" s="7"/>
      <c r="AA861" s="7"/>
      <c r="AB861" s="7"/>
      <c r="AC861" s="7"/>
    </row>
    <row r="862">
      <c r="A862" s="10"/>
      <c r="B862" s="7"/>
      <c r="C862" s="7"/>
      <c r="D862" s="7"/>
      <c r="E862" s="10"/>
      <c r="F862" s="10"/>
      <c r="G862" s="10"/>
      <c r="H862" s="10"/>
      <c r="I862" s="7"/>
      <c r="J862" s="7"/>
      <c r="K862" s="7"/>
      <c r="L862" s="7"/>
      <c r="M862" s="7"/>
      <c r="N862" s="7"/>
      <c r="O862" s="7"/>
      <c r="P862" s="7"/>
      <c r="Q862" s="7"/>
      <c r="R862" s="7"/>
      <c r="S862" s="7"/>
      <c r="T862" s="7"/>
      <c r="U862" s="7"/>
      <c r="V862" s="7"/>
      <c r="W862" s="7"/>
      <c r="X862" s="7"/>
      <c r="Y862" s="7"/>
      <c r="Z862" s="7"/>
      <c r="AA862" s="7"/>
      <c r="AB862" s="7"/>
      <c r="AC862" s="7"/>
    </row>
    <row r="863">
      <c r="A863" s="10"/>
      <c r="B863" s="7"/>
      <c r="C863" s="7"/>
      <c r="D863" s="7"/>
      <c r="E863" s="10"/>
      <c r="F863" s="10"/>
      <c r="G863" s="10"/>
      <c r="H863" s="10"/>
      <c r="I863" s="7"/>
      <c r="J863" s="7"/>
      <c r="K863" s="7"/>
      <c r="L863" s="7"/>
      <c r="M863" s="7"/>
      <c r="N863" s="7"/>
      <c r="O863" s="7"/>
      <c r="P863" s="7"/>
      <c r="Q863" s="7"/>
      <c r="R863" s="7"/>
      <c r="S863" s="7"/>
      <c r="T863" s="7"/>
      <c r="U863" s="7"/>
      <c r="V863" s="7"/>
      <c r="W863" s="7"/>
      <c r="X863" s="7"/>
      <c r="Y863" s="7"/>
      <c r="Z863" s="7"/>
      <c r="AA863" s="7"/>
      <c r="AB863" s="7"/>
      <c r="AC863" s="7"/>
    </row>
    <row r="864">
      <c r="A864" s="10"/>
      <c r="B864" s="7"/>
      <c r="C864" s="7"/>
      <c r="D864" s="7"/>
      <c r="E864" s="10"/>
      <c r="F864" s="10"/>
      <c r="G864" s="10"/>
      <c r="H864" s="10"/>
      <c r="I864" s="7"/>
      <c r="J864" s="7"/>
      <c r="K864" s="7"/>
      <c r="L864" s="7"/>
      <c r="M864" s="7"/>
      <c r="N864" s="7"/>
      <c r="O864" s="7"/>
      <c r="P864" s="7"/>
      <c r="Q864" s="7"/>
      <c r="R864" s="7"/>
      <c r="S864" s="7"/>
      <c r="T864" s="7"/>
      <c r="U864" s="7"/>
      <c r="V864" s="7"/>
      <c r="W864" s="7"/>
      <c r="X864" s="7"/>
      <c r="Y864" s="7"/>
      <c r="Z864" s="7"/>
      <c r="AA864" s="7"/>
      <c r="AB864" s="7"/>
      <c r="AC864" s="7"/>
    </row>
    <row r="865">
      <c r="A865" s="10"/>
      <c r="B865" s="7"/>
      <c r="C865" s="7"/>
      <c r="D865" s="7"/>
      <c r="E865" s="10"/>
      <c r="F865" s="10"/>
      <c r="G865" s="10"/>
      <c r="H865" s="10"/>
      <c r="I865" s="7"/>
      <c r="J865" s="7"/>
      <c r="K865" s="7"/>
      <c r="L865" s="7"/>
      <c r="M865" s="7"/>
      <c r="N865" s="7"/>
      <c r="O865" s="7"/>
      <c r="P865" s="7"/>
      <c r="Q865" s="7"/>
      <c r="R865" s="7"/>
      <c r="S865" s="7"/>
      <c r="T865" s="7"/>
      <c r="U865" s="7"/>
      <c r="V865" s="7"/>
      <c r="W865" s="7"/>
      <c r="X865" s="7"/>
      <c r="Y865" s="7"/>
      <c r="Z865" s="7"/>
      <c r="AA865" s="7"/>
      <c r="AB865" s="7"/>
      <c r="AC865" s="7"/>
    </row>
    <row r="866">
      <c r="A866" s="10"/>
      <c r="B866" s="7"/>
      <c r="C866" s="7"/>
      <c r="D866" s="7"/>
      <c r="E866" s="10"/>
      <c r="F866" s="10"/>
      <c r="G866" s="10"/>
      <c r="H866" s="10"/>
      <c r="I866" s="7"/>
      <c r="J866" s="7"/>
      <c r="K866" s="7"/>
      <c r="L866" s="7"/>
      <c r="M866" s="7"/>
      <c r="N866" s="7"/>
      <c r="O866" s="7"/>
      <c r="P866" s="7"/>
      <c r="Q866" s="7"/>
      <c r="R866" s="7"/>
      <c r="S866" s="7"/>
      <c r="T866" s="7"/>
      <c r="U866" s="7"/>
      <c r="V866" s="7"/>
      <c r="W866" s="7"/>
      <c r="X866" s="7"/>
      <c r="Y866" s="7"/>
      <c r="Z866" s="7"/>
      <c r="AA866" s="7"/>
      <c r="AB866" s="7"/>
      <c r="AC866" s="7"/>
    </row>
    <row r="867">
      <c r="A867" s="10"/>
      <c r="B867" s="7"/>
      <c r="C867" s="7"/>
      <c r="D867" s="7"/>
      <c r="E867" s="10"/>
      <c r="F867" s="10"/>
      <c r="G867" s="10"/>
      <c r="H867" s="10"/>
      <c r="I867" s="7"/>
      <c r="J867" s="7"/>
      <c r="K867" s="7"/>
      <c r="L867" s="7"/>
      <c r="M867" s="7"/>
      <c r="N867" s="7"/>
      <c r="O867" s="7"/>
      <c r="P867" s="7"/>
      <c r="Q867" s="7"/>
      <c r="R867" s="7"/>
      <c r="S867" s="7"/>
      <c r="T867" s="7"/>
      <c r="U867" s="7"/>
      <c r="V867" s="7"/>
      <c r="W867" s="7"/>
      <c r="X867" s="7"/>
      <c r="Y867" s="7"/>
      <c r="Z867" s="7"/>
      <c r="AA867" s="7"/>
      <c r="AB867" s="7"/>
      <c r="AC867" s="7"/>
    </row>
    <row r="868">
      <c r="A868" s="10"/>
      <c r="B868" s="7"/>
      <c r="C868" s="7"/>
      <c r="D868" s="7"/>
      <c r="E868" s="10"/>
      <c r="F868" s="10"/>
      <c r="G868" s="10"/>
      <c r="H868" s="10"/>
      <c r="I868" s="7"/>
      <c r="J868" s="7"/>
      <c r="K868" s="7"/>
      <c r="L868" s="7"/>
      <c r="M868" s="7"/>
      <c r="N868" s="7"/>
      <c r="O868" s="7"/>
      <c r="P868" s="7"/>
      <c r="Q868" s="7"/>
      <c r="R868" s="7"/>
      <c r="S868" s="7"/>
      <c r="T868" s="7"/>
      <c r="U868" s="7"/>
      <c r="V868" s="7"/>
      <c r="W868" s="7"/>
      <c r="X868" s="7"/>
      <c r="Y868" s="7"/>
      <c r="Z868" s="7"/>
      <c r="AA868" s="7"/>
      <c r="AB868" s="7"/>
      <c r="AC868" s="7"/>
    </row>
    <row r="869">
      <c r="A869" s="10"/>
      <c r="B869" s="7"/>
      <c r="C869" s="7"/>
      <c r="D869" s="7"/>
      <c r="E869" s="10"/>
      <c r="F869" s="10"/>
      <c r="G869" s="10"/>
      <c r="H869" s="10"/>
      <c r="I869" s="7"/>
      <c r="J869" s="7"/>
      <c r="K869" s="7"/>
      <c r="L869" s="7"/>
      <c r="M869" s="7"/>
      <c r="N869" s="7"/>
      <c r="O869" s="7"/>
      <c r="P869" s="7"/>
      <c r="Q869" s="7"/>
      <c r="R869" s="7"/>
      <c r="S869" s="7"/>
      <c r="T869" s="7"/>
      <c r="U869" s="7"/>
      <c r="V869" s="7"/>
      <c r="W869" s="7"/>
      <c r="X869" s="7"/>
      <c r="Y869" s="7"/>
      <c r="Z869" s="7"/>
      <c r="AA869" s="7"/>
      <c r="AB869" s="7"/>
      <c r="AC869" s="7"/>
    </row>
    <row r="870">
      <c r="A870" s="10"/>
      <c r="B870" s="7"/>
      <c r="C870" s="7"/>
      <c r="D870" s="7"/>
      <c r="E870" s="10"/>
      <c r="F870" s="10"/>
      <c r="G870" s="10"/>
      <c r="H870" s="10"/>
      <c r="I870" s="7"/>
      <c r="J870" s="7"/>
      <c r="K870" s="7"/>
      <c r="L870" s="7"/>
      <c r="M870" s="7"/>
      <c r="N870" s="7"/>
      <c r="O870" s="7"/>
      <c r="P870" s="7"/>
      <c r="Q870" s="7"/>
      <c r="R870" s="7"/>
      <c r="S870" s="7"/>
      <c r="T870" s="7"/>
      <c r="U870" s="7"/>
      <c r="V870" s="7"/>
      <c r="W870" s="7"/>
      <c r="X870" s="7"/>
      <c r="Y870" s="7"/>
      <c r="Z870" s="7"/>
      <c r="AA870" s="7"/>
      <c r="AB870" s="7"/>
      <c r="AC870" s="7"/>
    </row>
    <row r="871">
      <c r="A871" s="10"/>
      <c r="B871" s="7"/>
      <c r="C871" s="7"/>
      <c r="D871" s="7"/>
      <c r="E871" s="10"/>
      <c r="F871" s="10"/>
      <c r="G871" s="10"/>
      <c r="H871" s="10"/>
      <c r="I871" s="7"/>
      <c r="J871" s="7"/>
      <c r="K871" s="7"/>
      <c r="L871" s="7"/>
      <c r="M871" s="7"/>
      <c r="N871" s="7"/>
      <c r="O871" s="7"/>
      <c r="P871" s="7"/>
      <c r="Q871" s="7"/>
      <c r="R871" s="7"/>
      <c r="S871" s="7"/>
      <c r="T871" s="7"/>
      <c r="U871" s="7"/>
      <c r="V871" s="7"/>
      <c r="W871" s="7"/>
      <c r="X871" s="7"/>
      <c r="Y871" s="7"/>
      <c r="Z871" s="7"/>
      <c r="AA871" s="7"/>
      <c r="AB871" s="7"/>
      <c r="AC871" s="7"/>
    </row>
    <row r="872">
      <c r="A872" s="10"/>
      <c r="B872" s="7"/>
      <c r="C872" s="7"/>
      <c r="D872" s="7"/>
      <c r="E872" s="10"/>
      <c r="F872" s="10"/>
      <c r="G872" s="10"/>
      <c r="H872" s="10"/>
      <c r="I872" s="7"/>
      <c r="J872" s="7"/>
      <c r="K872" s="7"/>
      <c r="L872" s="7"/>
      <c r="M872" s="7"/>
      <c r="N872" s="7"/>
      <c r="O872" s="7"/>
      <c r="P872" s="7"/>
      <c r="Q872" s="7"/>
      <c r="R872" s="7"/>
      <c r="S872" s="7"/>
      <c r="T872" s="7"/>
      <c r="U872" s="7"/>
      <c r="V872" s="7"/>
      <c r="W872" s="7"/>
      <c r="X872" s="7"/>
      <c r="Y872" s="7"/>
      <c r="Z872" s="7"/>
      <c r="AA872" s="7"/>
      <c r="AB872" s="7"/>
      <c r="AC872" s="7"/>
    </row>
    <row r="873">
      <c r="A873" s="10"/>
      <c r="B873" s="7"/>
      <c r="C873" s="7"/>
      <c r="D873" s="7"/>
      <c r="E873" s="10"/>
      <c r="F873" s="10"/>
      <c r="G873" s="10"/>
      <c r="H873" s="10"/>
      <c r="I873" s="7"/>
      <c r="J873" s="7"/>
      <c r="K873" s="7"/>
      <c r="L873" s="7"/>
      <c r="M873" s="7"/>
      <c r="N873" s="7"/>
      <c r="O873" s="7"/>
      <c r="P873" s="7"/>
      <c r="Q873" s="7"/>
      <c r="R873" s="7"/>
      <c r="S873" s="7"/>
      <c r="T873" s="7"/>
      <c r="U873" s="7"/>
      <c r="V873" s="7"/>
      <c r="W873" s="7"/>
      <c r="X873" s="7"/>
      <c r="Y873" s="7"/>
      <c r="Z873" s="7"/>
      <c r="AA873" s="7"/>
      <c r="AB873" s="7"/>
      <c r="AC873" s="7"/>
    </row>
    <row r="874">
      <c r="A874" s="10"/>
      <c r="B874" s="7"/>
      <c r="C874" s="7"/>
      <c r="D874" s="7"/>
      <c r="E874" s="10"/>
      <c r="F874" s="10"/>
      <c r="G874" s="10"/>
      <c r="H874" s="10"/>
      <c r="I874" s="7"/>
      <c r="J874" s="7"/>
      <c r="K874" s="7"/>
      <c r="L874" s="7"/>
      <c r="M874" s="7"/>
      <c r="N874" s="7"/>
      <c r="O874" s="7"/>
      <c r="P874" s="7"/>
      <c r="Q874" s="7"/>
      <c r="R874" s="7"/>
      <c r="S874" s="7"/>
      <c r="T874" s="7"/>
      <c r="U874" s="7"/>
      <c r="V874" s="7"/>
      <c r="W874" s="7"/>
      <c r="X874" s="7"/>
      <c r="Y874" s="7"/>
      <c r="Z874" s="7"/>
      <c r="AA874" s="7"/>
      <c r="AB874" s="7"/>
      <c r="AC874" s="7"/>
    </row>
    <row r="875">
      <c r="A875" s="10"/>
      <c r="B875" s="7"/>
      <c r="C875" s="7"/>
      <c r="D875" s="7"/>
      <c r="E875" s="10"/>
      <c r="F875" s="10"/>
      <c r="G875" s="10"/>
      <c r="H875" s="10"/>
      <c r="I875" s="7"/>
      <c r="J875" s="7"/>
      <c r="K875" s="7"/>
      <c r="L875" s="7"/>
      <c r="M875" s="7"/>
      <c r="N875" s="7"/>
      <c r="O875" s="7"/>
      <c r="P875" s="7"/>
      <c r="Q875" s="7"/>
      <c r="R875" s="7"/>
      <c r="S875" s="7"/>
      <c r="T875" s="7"/>
      <c r="U875" s="7"/>
      <c r="V875" s="7"/>
      <c r="W875" s="7"/>
      <c r="X875" s="7"/>
      <c r="Y875" s="7"/>
      <c r="Z875" s="7"/>
      <c r="AA875" s="7"/>
      <c r="AB875" s="7"/>
      <c r="AC875" s="7"/>
    </row>
    <row r="876">
      <c r="A876" s="10"/>
      <c r="B876" s="7"/>
      <c r="C876" s="7"/>
      <c r="D876" s="7"/>
      <c r="E876" s="10"/>
      <c r="F876" s="10"/>
      <c r="G876" s="10"/>
      <c r="H876" s="10"/>
      <c r="I876" s="7"/>
      <c r="J876" s="7"/>
      <c r="K876" s="7"/>
      <c r="L876" s="7"/>
      <c r="M876" s="7"/>
      <c r="N876" s="7"/>
      <c r="O876" s="7"/>
      <c r="P876" s="7"/>
      <c r="Q876" s="7"/>
      <c r="R876" s="7"/>
      <c r="S876" s="7"/>
      <c r="T876" s="7"/>
      <c r="U876" s="7"/>
      <c r="V876" s="7"/>
      <c r="W876" s="7"/>
      <c r="X876" s="7"/>
      <c r="Y876" s="7"/>
      <c r="Z876" s="7"/>
      <c r="AA876" s="7"/>
      <c r="AB876" s="7"/>
      <c r="AC876" s="7"/>
    </row>
    <row r="877">
      <c r="A877" s="10"/>
      <c r="B877" s="7"/>
      <c r="C877" s="7"/>
      <c r="D877" s="7"/>
      <c r="E877" s="10"/>
      <c r="F877" s="10"/>
      <c r="G877" s="10"/>
      <c r="H877" s="10"/>
      <c r="I877" s="7"/>
      <c r="J877" s="7"/>
      <c r="K877" s="7"/>
      <c r="L877" s="7"/>
      <c r="M877" s="7"/>
      <c r="N877" s="7"/>
      <c r="O877" s="7"/>
      <c r="P877" s="7"/>
      <c r="Q877" s="7"/>
      <c r="R877" s="7"/>
      <c r="S877" s="7"/>
      <c r="T877" s="7"/>
      <c r="U877" s="7"/>
      <c r="V877" s="7"/>
      <c r="W877" s="7"/>
      <c r="X877" s="7"/>
      <c r="Y877" s="7"/>
      <c r="Z877" s="7"/>
      <c r="AA877" s="7"/>
      <c r="AB877" s="7"/>
      <c r="AC877" s="7"/>
    </row>
    <row r="878">
      <c r="A878" s="10"/>
      <c r="B878" s="7"/>
      <c r="C878" s="7"/>
      <c r="D878" s="7"/>
      <c r="E878" s="10"/>
      <c r="F878" s="10"/>
      <c r="G878" s="10"/>
      <c r="H878" s="10"/>
      <c r="I878" s="7"/>
      <c r="J878" s="7"/>
      <c r="K878" s="7"/>
      <c r="L878" s="7"/>
      <c r="M878" s="7"/>
      <c r="N878" s="7"/>
      <c r="O878" s="7"/>
      <c r="P878" s="7"/>
      <c r="Q878" s="7"/>
      <c r="R878" s="7"/>
      <c r="S878" s="7"/>
      <c r="T878" s="7"/>
      <c r="U878" s="7"/>
      <c r="V878" s="7"/>
      <c r="W878" s="7"/>
      <c r="X878" s="7"/>
      <c r="Y878" s="7"/>
      <c r="Z878" s="7"/>
      <c r="AA878" s="7"/>
      <c r="AB878" s="7"/>
      <c r="AC878" s="7"/>
    </row>
    <row r="879">
      <c r="A879" s="10"/>
      <c r="B879" s="7"/>
      <c r="C879" s="7"/>
      <c r="D879" s="7"/>
      <c r="E879" s="10"/>
      <c r="F879" s="10"/>
      <c r="G879" s="10"/>
      <c r="H879" s="10"/>
      <c r="I879" s="7"/>
      <c r="J879" s="7"/>
      <c r="K879" s="7"/>
      <c r="L879" s="7"/>
      <c r="M879" s="7"/>
      <c r="N879" s="7"/>
      <c r="O879" s="7"/>
      <c r="P879" s="7"/>
      <c r="Q879" s="7"/>
      <c r="R879" s="7"/>
      <c r="S879" s="7"/>
      <c r="T879" s="7"/>
      <c r="U879" s="7"/>
      <c r="V879" s="7"/>
      <c r="W879" s="7"/>
      <c r="X879" s="7"/>
      <c r="Y879" s="7"/>
      <c r="Z879" s="7"/>
      <c r="AA879" s="7"/>
      <c r="AB879" s="7"/>
      <c r="AC879" s="7"/>
    </row>
    <row r="880">
      <c r="A880" s="10"/>
      <c r="B880" s="7"/>
      <c r="C880" s="7"/>
      <c r="D880" s="7"/>
      <c r="E880" s="10"/>
      <c r="F880" s="10"/>
      <c r="G880" s="10"/>
      <c r="H880" s="10"/>
      <c r="I880" s="7"/>
      <c r="J880" s="7"/>
      <c r="K880" s="7"/>
      <c r="L880" s="7"/>
      <c r="M880" s="7"/>
      <c r="N880" s="7"/>
      <c r="O880" s="7"/>
      <c r="P880" s="7"/>
      <c r="Q880" s="7"/>
      <c r="R880" s="7"/>
      <c r="S880" s="7"/>
      <c r="T880" s="7"/>
      <c r="U880" s="7"/>
      <c r="V880" s="7"/>
      <c r="W880" s="7"/>
      <c r="X880" s="7"/>
      <c r="Y880" s="7"/>
      <c r="Z880" s="7"/>
      <c r="AA880" s="7"/>
      <c r="AB880" s="7"/>
      <c r="AC880" s="7"/>
    </row>
    <row r="881">
      <c r="A881" s="10"/>
      <c r="B881" s="7"/>
      <c r="C881" s="7"/>
      <c r="D881" s="7"/>
      <c r="E881" s="10"/>
      <c r="F881" s="10"/>
      <c r="G881" s="10"/>
      <c r="H881" s="10"/>
      <c r="I881" s="7"/>
      <c r="J881" s="7"/>
      <c r="K881" s="7"/>
      <c r="L881" s="7"/>
      <c r="M881" s="7"/>
      <c r="N881" s="7"/>
      <c r="O881" s="7"/>
      <c r="P881" s="7"/>
      <c r="Q881" s="7"/>
      <c r="R881" s="7"/>
      <c r="S881" s="7"/>
      <c r="T881" s="7"/>
      <c r="U881" s="7"/>
      <c r="V881" s="7"/>
      <c r="W881" s="7"/>
      <c r="X881" s="7"/>
      <c r="Y881" s="7"/>
      <c r="Z881" s="7"/>
      <c r="AA881" s="7"/>
      <c r="AB881" s="7"/>
      <c r="AC881" s="7"/>
    </row>
    <row r="882">
      <c r="A882" s="10"/>
      <c r="B882" s="7"/>
      <c r="C882" s="7"/>
      <c r="D882" s="7"/>
      <c r="E882" s="10"/>
      <c r="F882" s="10"/>
      <c r="G882" s="10"/>
      <c r="H882" s="10"/>
      <c r="I882" s="7"/>
      <c r="J882" s="7"/>
      <c r="K882" s="7"/>
      <c r="L882" s="7"/>
      <c r="M882" s="7"/>
      <c r="N882" s="7"/>
      <c r="O882" s="7"/>
      <c r="P882" s="7"/>
      <c r="Q882" s="7"/>
      <c r="R882" s="7"/>
      <c r="S882" s="7"/>
      <c r="T882" s="7"/>
      <c r="U882" s="7"/>
      <c r="V882" s="7"/>
      <c r="W882" s="7"/>
      <c r="X882" s="7"/>
      <c r="Y882" s="7"/>
      <c r="Z882" s="7"/>
      <c r="AA882" s="7"/>
      <c r="AB882" s="7"/>
      <c r="AC882" s="7"/>
    </row>
    <row r="883">
      <c r="A883" s="10"/>
      <c r="B883" s="7"/>
      <c r="C883" s="7"/>
      <c r="D883" s="7"/>
      <c r="E883" s="10"/>
      <c r="F883" s="10"/>
      <c r="G883" s="10"/>
      <c r="H883" s="10"/>
      <c r="I883" s="7"/>
      <c r="J883" s="7"/>
      <c r="K883" s="7"/>
      <c r="L883" s="7"/>
      <c r="M883" s="7"/>
      <c r="N883" s="7"/>
      <c r="O883" s="7"/>
      <c r="P883" s="7"/>
      <c r="Q883" s="7"/>
      <c r="R883" s="7"/>
      <c r="S883" s="7"/>
      <c r="T883" s="7"/>
      <c r="U883" s="7"/>
      <c r="V883" s="7"/>
      <c r="W883" s="7"/>
      <c r="X883" s="7"/>
      <c r="Y883" s="7"/>
      <c r="Z883" s="7"/>
      <c r="AA883" s="7"/>
      <c r="AB883" s="7"/>
      <c r="AC883" s="7"/>
    </row>
    <row r="884">
      <c r="A884" s="10"/>
      <c r="B884" s="7"/>
      <c r="C884" s="7"/>
      <c r="D884" s="7"/>
      <c r="E884" s="10"/>
      <c r="F884" s="10"/>
      <c r="G884" s="10"/>
      <c r="H884" s="10"/>
      <c r="I884" s="7"/>
      <c r="J884" s="7"/>
      <c r="K884" s="7"/>
      <c r="L884" s="7"/>
      <c r="M884" s="7"/>
      <c r="N884" s="7"/>
      <c r="O884" s="7"/>
      <c r="P884" s="7"/>
      <c r="Q884" s="7"/>
      <c r="R884" s="7"/>
      <c r="S884" s="7"/>
      <c r="T884" s="7"/>
      <c r="U884" s="7"/>
      <c r="V884" s="7"/>
      <c r="W884" s="7"/>
      <c r="X884" s="7"/>
      <c r="Y884" s="7"/>
      <c r="Z884" s="7"/>
      <c r="AA884" s="7"/>
      <c r="AB884" s="7"/>
      <c r="AC884" s="7"/>
    </row>
    <row r="885">
      <c r="A885" s="10"/>
      <c r="B885" s="7"/>
      <c r="C885" s="7"/>
      <c r="D885" s="7"/>
      <c r="E885" s="10"/>
      <c r="F885" s="10"/>
      <c r="G885" s="10"/>
      <c r="H885" s="10"/>
      <c r="I885" s="7"/>
      <c r="J885" s="7"/>
      <c r="K885" s="7"/>
      <c r="L885" s="7"/>
      <c r="M885" s="7"/>
      <c r="N885" s="7"/>
      <c r="O885" s="7"/>
      <c r="P885" s="7"/>
      <c r="Q885" s="7"/>
      <c r="R885" s="7"/>
      <c r="S885" s="7"/>
      <c r="T885" s="7"/>
      <c r="U885" s="7"/>
      <c r="V885" s="7"/>
      <c r="W885" s="7"/>
      <c r="X885" s="7"/>
      <c r="Y885" s="7"/>
      <c r="Z885" s="7"/>
      <c r="AA885" s="7"/>
      <c r="AB885" s="7"/>
      <c r="AC885" s="7"/>
    </row>
    <row r="886">
      <c r="A886" s="10"/>
      <c r="B886" s="7"/>
      <c r="C886" s="7"/>
      <c r="D886" s="7"/>
      <c r="E886" s="10"/>
      <c r="F886" s="10"/>
      <c r="G886" s="10"/>
      <c r="H886" s="10"/>
      <c r="I886" s="7"/>
      <c r="J886" s="7"/>
      <c r="K886" s="7"/>
      <c r="L886" s="7"/>
      <c r="M886" s="7"/>
      <c r="N886" s="7"/>
      <c r="O886" s="7"/>
      <c r="P886" s="7"/>
      <c r="Q886" s="7"/>
      <c r="R886" s="7"/>
      <c r="S886" s="7"/>
      <c r="T886" s="7"/>
      <c r="U886" s="7"/>
      <c r="V886" s="7"/>
      <c r="W886" s="7"/>
      <c r="X886" s="7"/>
      <c r="Y886" s="7"/>
      <c r="Z886" s="7"/>
      <c r="AA886" s="7"/>
      <c r="AB886" s="7"/>
      <c r="AC886" s="7"/>
    </row>
    <row r="887">
      <c r="A887" s="10"/>
      <c r="B887" s="7"/>
      <c r="C887" s="7"/>
      <c r="D887" s="7"/>
      <c r="E887" s="10"/>
      <c r="F887" s="10"/>
      <c r="G887" s="10"/>
      <c r="H887" s="10"/>
      <c r="I887" s="7"/>
      <c r="J887" s="7"/>
      <c r="K887" s="7"/>
      <c r="L887" s="7"/>
      <c r="M887" s="7"/>
      <c r="N887" s="7"/>
      <c r="O887" s="7"/>
      <c r="P887" s="7"/>
      <c r="Q887" s="7"/>
      <c r="R887" s="7"/>
      <c r="S887" s="7"/>
      <c r="T887" s="7"/>
      <c r="U887" s="7"/>
      <c r="V887" s="7"/>
      <c r="W887" s="7"/>
      <c r="X887" s="7"/>
      <c r="Y887" s="7"/>
      <c r="Z887" s="7"/>
      <c r="AA887" s="7"/>
      <c r="AB887" s="7"/>
      <c r="AC887" s="7"/>
    </row>
    <row r="888">
      <c r="A888" s="10"/>
      <c r="B888" s="7"/>
      <c r="C888" s="7"/>
      <c r="D888" s="7"/>
      <c r="E888" s="10"/>
      <c r="F888" s="10"/>
      <c r="G888" s="10"/>
      <c r="H888" s="10"/>
      <c r="I888" s="7"/>
      <c r="J888" s="7"/>
      <c r="K888" s="7"/>
      <c r="L888" s="7"/>
      <c r="M888" s="7"/>
      <c r="N888" s="7"/>
      <c r="O888" s="7"/>
      <c r="P888" s="7"/>
      <c r="Q888" s="7"/>
      <c r="R888" s="7"/>
      <c r="S888" s="7"/>
      <c r="T888" s="7"/>
      <c r="U888" s="7"/>
      <c r="V888" s="7"/>
      <c r="W888" s="7"/>
      <c r="X888" s="7"/>
      <c r="Y888" s="7"/>
      <c r="Z888" s="7"/>
      <c r="AA888" s="7"/>
      <c r="AB888" s="7"/>
      <c r="AC888" s="7"/>
    </row>
    <row r="889">
      <c r="A889" s="10"/>
      <c r="B889" s="7"/>
      <c r="C889" s="7"/>
      <c r="D889" s="7"/>
      <c r="E889" s="10"/>
      <c r="F889" s="10"/>
      <c r="G889" s="10"/>
      <c r="H889" s="10"/>
      <c r="I889" s="7"/>
      <c r="J889" s="7"/>
      <c r="K889" s="7"/>
      <c r="L889" s="7"/>
      <c r="M889" s="7"/>
      <c r="N889" s="7"/>
      <c r="O889" s="7"/>
      <c r="P889" s="7"/>
      <c r="Q889" s="7"/>
      <c r="R889" s="7"/>
      <c r="S889" s="7"/>
      <c r="T889" s="7"/>
      <c r="U889" s="7"/>
      <c r="V889" s="7"/>
      <c r="W889" s="7"/>
      <c r="X889" s="7"/>
      <c r="Y889" s="7"/>
      <c r="Z889" s="7"/>
      <c r="AA889" s="7"/>
      <c r="AB889" s="7"/>
      <c r="AC889" s="7"/>
    </row>
    <row r="890">
      <c r="A890" s="10"/>
      <c r="B890" s="7"/>
      <c r="C890" s="7"/>
      <c r="D890" s="7"/>
      <c r="E890" s="10"/>
      <c r="F890" s="10"/>
      <c r="G890" s="10"/>
      <c r="H890" s="10"/>
      <c r="I890" s="7"/>
      <c r="J890" s="7"/>
      <c r="K890" s="7"/>
      <c r="L890" s="7"/>
      <c r="M890" s="7"/>
      <c r="N890" s="7"/>
      <c r="O890" s="7"/>
      <c r="P890" s="7"/>
      <c r="Q890" s="7"/>
      <c r="R890" s="7"/>
      <c r="S890" s="7"/>
      <c r="T890" s="7"/>
      <c r="U890" s="7"/>
      <c r="V890" s="7"/>
      <c r="W890" s="7"/>
      <c r="X890" s="7"/>
      <c r="Y890" s="7"/>
      <c r="Z890" s="7"/>
      <c r="AA890" s="7"/>
      <c r="AB890" s="7"/>
      <c r="AC890" s="7"/>
    </row>
    <row r="891">
      <c r="A891" s="10"/>
      <c r="B891" s="7"/>
      <c r="C891" s="7"/>
      <c r="D891" s="7"/>
      <c r="E891" s="10"/>
      <c r="F891" s="10"/>
      <c r="G891" s="10"/>
      <c r="H891" s="10"/>
      <c r="I891" s="7"/>
      <c r="J891" s="7"/>
      <c r="K891" s="7"/>
      <c r="L891" s="7"/>
      <c r="M891" s="7"/>
      <c r="N891" s="7"/>
      <c r="O891" s="7"/>
      <c r="P891" s="7"/>
      <c r="Q891" s="7"/>
      <c r="R891" s="7"/>
      <c r="S891" s="7"/>
      <c r="T891" s="7"/>
      <c r="U891" s="7"/>
      <c r="V891" s="7"/>
      <c r="W891" s="7"/>
      <c r="X891" s="7"/>
      <c r="Y891" s="7"/>
      <c r="Z891" s="7"/>
      <c r="AA891" s="7"/>
      <c r="AB891" s="7"/>
      <c r="AC891" s="7"/>
    </row>
    <row r="892">
      <c r="A892" s="10"/>
      <c r="B892" s="7"/>
      <c r="C892" s="7"/>
      <c r="D892" s="7"/>
      <c r="E892" s="10"/>
      <c r="F892" s="10"/>
      <c r="G892" s="10"/>
      <c r="H892" s="10"/>
      <c r="I892" s="7"/>
      <c r="J892" s="7"/>
      <c r="K892" s="7"/>
      <c r="L892" s="7"/>
      <c r="M892" s="7"/>
      <c r="N892" s="7"/>
      <c r="O892" s="7"/>
      <c r="P892" s="7"/>
      <c r="Q892" s="7"/>
      <c r="R892" s="7"/>
      <c r="S892" s="7"/>
      <c r="T892" s="7"/>
      <c r="U892" s="7"/>
      <c r="V892" s="7"/>
      <c r="W892" s="7"/>
      <c r="X892" s="7"/>
      <c r="Y892" s="7"/>
      <c r="Z892" s="7"/>
      <c r="AA892" s="7"/>
      <c r="AB892" s="7"/>
      <c r="AC892" s="7"/>
    </row>
    <row r="893">
      <c r="A893" s="10"/>
      <c r="B893" s="7"/>
      <c r="C893" s="7"/>
      <c r="D893" s="7"/>
      <c r="E893" s="10"/>
      <c r="F893" s="10"/>
      <c r="G893" s="10"/>
      <c r="H893" s="10"/>
      <c r="I893" s="7"/>
      <c r="J893" s="7"/>
      <c r="K893" s="7"/>
      <c r="L893" s="7"/>
      <c r="M893" s="7"/>
      <c r="N893" s="7"/>
      <c r="O893" s="7"/>
      <c r="P893" s="7"/>
      <c r="Q893" s="7"/>
      <c r="R893" s="7"/>
      <c r="S893" s="7"/>
      <c r="T893" s="7"/>
      <c r="U893" s="7"/>
      <c r="V893" s="7"/>
      <c r="W893" s="7"/>
      <c r="X893" s="7"/>
      <c r="Y893" s="7"/>
      <c r="Z893" s="7"/>
      <c r="AA893" s="7"/>
      <c r="AB893" s="7"/>
      <c r="AC893" s="7"/>
    </row>
    <row r="894">
      <c r="A894" s="10"/>
      <c r="B894" s="7"/>
      <c r="C894" s="7"/>
      <c r="D894" s="7"/>
      <c r="E894" s="10"/>
      <c r="F894" s="10"/>
      <c r="G894" s="10"/>
      <c r="H894" s="10"/>
      <c r="I894" s="7"/>
      <c r="J894" s="7"/>
      <c r="K894" s="7"/>
      <c r="L894" s="7"/>
      <c r="M894" s="7"/>
      <c r="N894" s="7"/>
      <c r="O894" s="7"/>
      <c r="P894" s="7"/>
      <c r="Q894" s="7"/>
      <c r="R894" s="7"/>
      <c r="S894" s="7"/>
      <c r="T894" s="7"/>
      <c r="U894" s="7"/>
      <c r="V894" s="7"/>
      <c r="W894" s="7"/>
      <c r="X894" s="7"/>
      <c r="Y894" s="7"/>
      <c r="Z894" s="7"/>
      <c r="AA894" s="7"/>
      <c r="AB894" s="7"/>
      <c r="AC894" s="7"/>
    </row>
    <row r="895">
      <c r="A895" s="10"/>
      <c r="B895" s="7"/>
      <c r="C895" s="7"/>
      <c r="D895" s="7"/>
      <c r="E895" s="10"/>
      <c r="F895" s="10"/>
      <c r="G895" s="10"/>
      <c r="H895" s="10"/>
      <c r="I895" s="7"/>
      <c r="J895" s="7"/>
      <c r="K895" s="7"/>
      <c r="L895" s="7"/>
      <c r="M895" s="7"/>
      <c r="N895" s="7"/>
      <c r="O895" s="7"/>
      <c r="P895" s="7"/>
      <c r="Q895" s="7"/>
      <c r="R895" s="7"/>
      <c r="S895" s="7"/>
      <c r="T895" s="7"/>
      <c r="U895" s="7"/>
      <c r="V895" s="7"/>
      <c r="W895" s="7"/>
      <c r="X895" s="7"/>
      <c r="Y895" s="7"/>
      <c r="Z895" s="7"/>
      <c r="AA895" s="7"/>
      <c r="AB895" s="7"/>
      <c r="AC895" s="7"/>
    </row>
    <row r="896">
      <c r="A896" s="10"/>
      <c r="B896" s="7"/>
      <c r="C896" s="7"/>
      <c r="D896" s="7"/>
      <c r="E896" s="10"/>
      <c r="F896" s="10"/>
      <c r="G896" s="10"/>
      <c r="H896" s="10"/>
      <c r="I896" s="7"/>
      <c r="J896" s="7"/>
      <c r="K896" s="7"/>
      <c r="L896" s="7"/>
      <c r="M896" s="7"/>
      <c r="N896" s="7"/>
      <c r="O896" s="7"/>
      <c r="P896" s="7"/>
      <c r="Q896" s="7"/>
      <c r="R896" s="7"/>
      <c r="S896" s="7"/>
      <c r="T896" s="7"/>
      <c r="U896" s="7"/>
      <c r="V896" s="7"/>
      <c r="W896" s="7"/>
      <c r="X896" s="7"/>
      <c r="Y896" s="7"/>
      <c r="Z896" s="7"/>
      <c r="AA896" s="7"/>
      <c r="AB896" s="7"/>
      <c r="AC896" s="7"/>
    </row>
    <row r="897">
      <c r="A897" s="10"/>
      <c r="B897" s="7"/>
      <c r="C897" s="7"/>
      <c r="D897" s="7"/>
      <c r="E897" s="10"/>
      <c r="F897" s="10"/>
      <c r="G897" s="10"/>
      <c r="H897" s="10"/>
      <c r="I897" s="7"/>
      <c r="J897" s="7"/>
      <c r="K897" s="7"/>
      <c r="L897" s="7"/>
      <c r="M897" s="7"/>
      <c r="N897" s="7"/>
      <c r="O897" s="7"/>
      <c r="P897" s="7"/>
      <c r="Q897" s="7"/>
      <c r="R897" s="7"/>
      <c r="S897" s="7"/>
      <c r="T897" s="7"/>
      <c r="U897" s="7"/>
      <c r="V897" s="7"/>
      <c r="W897" s="7"/>
      <c r="X897" s="7"/>
      <c r="Y897" s="7"/>
      <c r="Z897" s="7"/>
      <c r="AA897" s="7"/>
      <c r="AB897" s="7"/>
      <c r="AC897" s="7"/>
    </row>
    <row r="898">
      <c r="A898" s="10"/>
      <c r="B898" s="7"/>
      <c r="C898" s="7"/>
      <c r="D898" s="7"/>
      <c r="E898" s="10"/>
      <c r="F898" s="10"/>
      <c r="G898" s="10"/>
      <c r="H898" s="10"/>
      <c r="I898" s="7"/>
      <c r="J898" s="7"/>
      <c r="K898" s="7"/>
      <c r="L898" s="7"/>
      <c r="M898" s="7"/>
      <c r="N898" s="7"/>
      <c r="O898" s="7"/>
      <c r="P898" s="7"/>
      <c r="Q898" s="7"/>
      <c r="R898" s="7"/>
      <c r="S898" s="7"/>
      <c r="T898" s="7"/>
      <c r="U898" s="7"/>
      <c r="V898" s="7"/>
      <c r="W898" s="7"/>
      <c r="X898" s="7"/>
      <c r="Y898" s="7"/>
      <c r="Z898" s="7"/>
      <c r="AA898" s="7"/>
      <c r="AB898" s="7"/>
      <c r="AC898" s="7"/>
    </row>
    <row r="899">
      <c r="A899" s="10"/>
      <c r="B899" s="7"/>
      <c r="C899" s="7"/>
      <c r="D899" s="7"/>
      <c r="E899" s="10"/>
      <c r="F899" s="10"/>
      <c r="G899" s="10"/>
      <c r="H899" s="10"/>
      <c r="I899" s="7"/>
      <c r="J899" s="7"/>
      <c r="K899" s="7"/>
      <c r="L899" s="7"/>
      <c r="M899" s="7"/>
      <c r="N899" s="7"/>
      <c r="O899" s="7"/>
      <c r="P899" s="7"/>
      <c r="Q899" s="7"/>
      <c r="R899" s="7"/>
      <c r="S899" s="7"/>
      <c r="T899" s="7"/>
      <c r="U899" s="7"/>
      <c r="V899" s="7"/>
      <c r="W899" s="7"/>
      <c r="X899" s="7"/>
      <c r="Y899" s="7"/>
      <c r="Z899" s="7"/>
      <c r="AA899" s="7"/>
      <c r="AB899" s="7"/>
      <c r="AC899" s="7"/>
    </row>
    <row r="900">
      <c r="A900" s="10"/>
      <c r="B900" s="7"/>
      <c r="C900" s="7"/>
      <c r="D900" s="7"/>
      <c r="E900" s="10"/>
      <c r="F900" s="10"/>
      <c r="G900" s="10"/>
      <c r="H900" s="10"/>
      <c r="I900" s="7"/>
      <c r="J900" s="7"/>
      <c r="K900" s="7"/>
      <c r="L900" s="7"/>
      <c r="M900" s="7"/>
      <c r="N900" s="7"/>
      <c r="O900" s="7"/>
      <c r="P900" s="7"/>
      <c r="Q900" s="7"/>
      <c r="R900" s="7"/>
      <c r="S900" s="7"/>
      <c r="T900" s="7"/>
      <c r="U900" s="7"/>
      <c r="V900" s="7"/>
      <c r="W900" s="7"/>
      <c r="X900" s="7"/>
      <c r="Y900" s="7"/>
      <c r="Z900" s="7"/>
      <c r="AA900" s="7"/>
      <c r="AB900" s="7"/>
      <c r="AC900" s="7"/>
    </row>
    <row r="901">
      <c r="A901" s="10"/>
      <c r="B901" s="7"/>
      <c r="C901" s="7"/>
      <c r="D901" s="7"/>
      <c r="E901" s="10"/>
      <c r="F901" s="10"/>
      <c r="G901" s="10"/>
      <c r="H901" s="10"/>
      <c r="I901" s="7"/>
      <c r="J901" s="7"/>
      <c r="K901" s="7"/>
      <c r="L901" s="7"/>
      <c r="M901" s="7"/>
      <c r="N901" s="7"/>
      <c r="O901" s="7"/>
      <c r="P901" s="7"/>
      <c r="Q901" s="7"/>
      <c r="R901" s="7"/>
      <c r="S901" s="7"/>
      <c r="T901" s="7"/>
      <c r="U901" s="7"/>
      <c r="V901" s="7"/>
      <c r="W901" s="7"/>
      <c r="X901" s="7"/>
      <c r="Y901" s="7"/>
      <c r="Z901" s="7"/>
      <c r="AA901" s="7"/>
      <c r="AB901" s="7"/>
      <c r="AC901" s="7"/>
    </row>
    <row r="902">
      <c r="A902" s="10"/>
      <c r="B902" s="7"/>
      <c r="C902" s="7"/>
      <c r="D902" s="7"/>
      <c r="E902" s="10"/>
      <c r="F902" s="10"/>
      <c r="G902" s="10"/>
      <c r="H902" s="10"/>
      <c r="I902" s="7"/>
      <c r="J902" s="7"/>
      <c r="K902" s="7"/>
      <c r="L902" s="7"/>
      <c r="M902" s="7"/>
      <c r="N902" s="7"/>
      <c r="O902" s="7"/>
      <c r="P902" s="7"/>
      <c r="Q902" s="7"/>
      <c r="R902" s="7"/>
      <c r="S902" s="7"/>
      <c r="T902" s="7"/>
      <c r="U902" s="7"/>
      <c r="V902" s="7"/>
      <c r="W902" s="7"/>
      <c r="X902" s="7"/>
      <c r="Y902" s="7"/>
      <c r="Z902" s="7"/>
      <c r="AA902" s="7"/>
      <c r="AB902" s="7"/>
      <c r="AC902" s="7"/>
    </row>
    <row r="903">
      <c r="A903" s="10"/>
      <c r="B903" s="7"/>
      <c r="C903" s="7"/>
      <c r="D903" s="7"/>
      <c r="E903" s="10"/>
      <c r="F903" s="10"/>
      <c r="G903" s="10"/>
      <c r="H903" s="10"/>
      <c r="I903" s="7"/>
      <c r="J903" s="7"/>
      <c r="K903" s="7"/>
      <c r="L903" s="7"/>
      <c r="M903" s="7"/>
      <c r="N903" s="7"/>
      <c r="O903" s="7"/>
      <c r="P903" s="7"/>
      <c r="Q903" s="7"/>
      <c r="R903" s="7"/>
      <c r="S903" s="7"/>
      <c r="T903" s="7"/>
      <c r="U903" s="7"/>
      <c r="V903" s="7"/>
      <c r="W903" s="7"/>
      <c r="X903" s="7"/>
      <c r="Y903" s="7"/>
      <c r="Z903" s="7"/>
      <c r="AA903" s="7"/>
      <c r="AB903" s="7"/>
      <c r="AC903" s="7"/>
    </row>
    <row r="904">
      <c r="A904" s="10"/>
      <c r="B904" s="7"/>
      <c r="C904" s="7"/>
      <c r="D904" s="7"/>
      <c r="E904" s="10"/>
      <c r="F904" s="10"/>
      <c r="G904" s="10"/>
      <c r="H904" s="10"/>
      <c r="I904" s="7"/>
      <c r="J904" s="7"/>
      <c r="K904" s="7"/>
      <c r="L904" s="7"/>
      <c r="M904" s="7"/>
      <c r="N904" s="7"/>
      <c r="O904" s="7"/>
      <c r="P904" s="7"/>
      <c r="Q904" s="7"/>
      <c r="R904" s="7"/>
      <c r="S904" s="7"/>
      <c r="T904" s="7"/>
      <c r="U904" s="7"/>
      <c r="V904" s="7"/>
      <c r="W904" s="7"/>
      <c r="X904" s="7"/>
      <c r="Y904" s="7"/>
      <c r="Z904" s="7"/>
      <c r="AA904" s="7"/>
      <c r="AB904" s="7"/>
      <c r="AC904" s="7"/>
    </row>
    <row r="905">
      <c r="A905" s="10"/>
      <c r="B905" s="7"/>
      <c r="C905" s="7"/>
      <c r="D905" s="7"/>
      <c r="E905" s="10"/>
      <c r="F905" s="10"/>
      <c r="G905" s="10"/>
      <c r="H905" s="10"/>
      <c r="I905" s="7"/>
      <c r="J905" s="7"/>
      <c r="K905" s="7"/>
      <c r="L905" s="7"/>
      <c r="M905" s="7"/>
      <c r="N905" s="7"/>
      <c r="O905" s="7"/>
      <c r="P905" s="7"/>
      <c r="Q905" s="7"/>
      <c r="R905" s="7"/>
      <c r="S905" s="7"/>
      <c r="T905" s="7"/>
      <c r="U905" s="7"/>
      <c r="V905" s="7"/>
      <c r="W905" s="7"/>
      <c r="X905" s="7"/>
      <c r="Y905" s="7"/>
      <c r="Z905" s="7"/>
      <c r="AA905" s="7"/>
      <c r="AB905" s="7"/>
      <c r="AC905" s="7"/>
    </row>
    <row r="906">
      <c r="A906" s="10"/>
      <c r="B906" s="7"/>
      <c r="C906" s="7"/>
      <c r="D906" s="7"/>
      <c r="E906" s="10"/>
      <c r="F906" s="10"/>
      <c r="G906" s="10"/>
      <c r="H906" s="10"/>
      <c r="I906" s="7"/>
      <c r="J906" s="7"/>
      <c r="K906" s="7"/>
      <c r="L906" s="7"/>
      <c r="M906" s="7"/>
      <c r="N906" s="7"/>
      <c r="O906" s="7"/>
      <c r="P906" s="7"/>
      <c r="Q906" s="7"/>
      <c r="R906" s="7"/>
      <c r="S906" s="7"/>
      <c r="T906" s="7"/>
      <c r="U906" s="7"/>
      <c r="V906" s="7"/>
      <c r="W906" s="7"/>
      <c r="X906" s="7"/>
      <c r="Y906" s="7"/>
      <c r="Z906" s="7"/>
      <c r="AA906" s="7"/>
      <c r="AB906" s="7"/>
      <c r="AC906" s="7"/>
    </row>
    <row r="907">
      <c r="A907" s="10"/>
      <c r="B907" s="7"/>
      <c r="C907" s="7"/>
      <c r="D907" s="7"/>
      <c r="E907" s="10"/>
      <c r="F907" s="10"/>
      <c r="G907" s="10"/>
      <c r="H907" s="10"/>
      <c r="I907" s="7"/>
      <c r="J907" s="7"/>
      <c r="K907" s="7"/>
      <c r="L907" s="7"/>
      <c r="M907" s="7"/>
      <c r="N907" s="7"/>
      <c r="O907" s="7"/>
      <c r="P907" s="7"/>
      <c r="Q907" s="7"/>
      <c r="R907" s="7"/>
      <c r="S907" s="7"/>
      <c r="T907" s="7"/>
      <c r="U907" s="7"/>
      <c r="V907" s="7"/>
      <c r="W907" s="7"/>
      <c r="X907" s="7"/>
      <c r="Y907" s="7"/>
      <c r="Z907" s="7"/>
      <c r="AA907" s="7"/>
      <c r="AB907" s="7"/>
      <c r="AC907" s="7"/>
    </row>
    <row r="908">
      <c r="A908" s="10"/>
      <c r="B908" s="7"/>
      <c r="C908" s="7"/>
      <c r="D908" s="7"/>
      <c r="E908" s="10"/>
      <c r="F908" s="10"/>
      <c r="G908" s="10"/>
      <c r="H908" s="10"/>
      <c r="I908" s="7"/>
      <c r="J908" s="7"/>
      <c r="K908" s="7"/>
      <c r="L908" s="7"/>
      <c r="M908" s="7"/>
      <c r="N908" s="7"/>
      <c r="O908" s="7"/>
      <c r="P908" s="7"/>
      <c r="Q908" s="7"/>
      <c r="R908" s="7"/>
      <c r="S908" s="7"/>
      <c r="T908" s="7"/>
      <c r="U908" s="7"/>
      <c r="V908" s="7"/>
      <c r="W908" s="7"/>
      <c r="X908" s="7"/>
      <c r="Y908" s="7"/>
      <c r="Z908" s="7"/>
      <c r="AA908" s="7"/>
      <c r="AB908" s="7"/>
      <c r="AC908" s="7"/>
    </row>
    <row r="909">
      <c r="A909" s="10"/>
      <c r="B909" s="7"/>
      <c r="C909" s="7"/>
      <c r="D909" s="7"/>
      <c r="E909" s="10"/>
      <c r="F909" s="10"/>
      <c r="G909" s="10"/>
      <c r="H909" s="10"/>
      <c r="I909" s="7"/>
      <c r="J909" s="7"/>
      <c r="K909" s="7"/>
      <c r="L909" s="7"/>
      <c r="M909" s="7"/>
      <c r="N909" s="7"/>
      <c r="O909" s="7"/>
      <c r="P909" s="7"/>
      <c r="Q909" s="7"/>
      <c r="R909" s="7"/>
      <c r="S909" s="7"/>
      <c r="T909" s="7"/>
      <c r="U909" s="7"/>
      <c r="V909" s="7"/>
      <c r="W909" s="7"/>
      <c r="X909" s="7"/>
      <c r="Y909" s="7"/>
      <c r="Z909" s="7"/>
      <c r="AA909" s="7"/>
      <c r="AB909" s="7"/>
      <c r="AC909" s="7"/>
    </row>
    <row r="910">
      <c r="A910" s="10"/>
      <c r="B910" s="7"/>
      <c r="C910" s="7"/>
      <c r="D910" s="7"/>
      <c r="E910" s="10"/>
      <c r="F910" s="10"/>
      <c r="G910" s="10"/>
      <c r="H910" s="10"/>
      <c r="I910" s="7"/>
      <c r="J910" s="7"/>
      <c r="K910" s="7"/>
      <c r="L910" s="7"/>
      <c r="M910" s="7"/>
      <c r="N910" s="7"/>
      <c r="O910" s="7"/>
      <c r="P910" s="7"/>
      <c r="Q910" s="7"/>
      <c r="R910" s="7"/>
      <c r="S910" s="7"/>
      <c r="T910" s="7"/>
      <c r="U910" s="7"/>
      <c r="V910" s="7"/>
      <c r="W910" s="7"/>
      <c r="X910" s="7"/>
      <c r="Y910" s="7"/>
      <c r="Z910" s="7"/>
      <c r="AA910" s="7"/>
      <c r="AB910" s="7"/>
      <c r="AC910" s="7"/>
    </row>
    <row r="911">
      <c r="A911" s="10"/>
      <c r="B911" s="7"/>
      <c r="C911" s="7"/>
      <c r="D911" s="7"/>
      <c r="E911" s="10"/>
      <c r="F911" s="10"/>
      <c r="G911" s="10"/>
      <c r="H911" s="10"/>
      <c r="I911" s="7"/>
      <c r="J911" s="7"/>
      <c r="K911" s="7"/>
      <c r="L911" s="7"/>
      <c r="M911" s="7"/>
      <c r="N911" s="7"/>
      <c r="O911" s="7"/>
      <c r="P911" s="7"/>
      <c r="Q911" s="7"/>
      <c r="R911" s="7"/>
      <c r="S911" s="7"/>
      <c r="T911" s="7"/>
      <c r="U911" s="7"/>
      <c r="V911" s="7"/>
      <c r="W911" s="7"/>
      <c r="X911" s="7"/>
      <c r="Y911" s="7"/>
      <c r="Z911" s="7"/>
      <c r="AA911" s="7"/>
      <c r="AB911" s="7"/>
      <c r="AC911" s="7"/>
    </row>
    <row r="912">
      <c r="A912" s="10"/>
      <c r="B912" s="7"/>
      <c r="C912" s="7"/>
      <c r="D912" s="7"/>
      <c r="E912" s="10"/>
      <c r="F912" s="10"/>
      <c r="G912" s="10"/>
      <c r="H912" s="10"/>
      <c r="I912" s="7"/>
      <c r="J912" s="7"/>
      <c r="K912" s="7"/>
      <c r="L912" s="7"/>
      <c r="M912" s="7"/>
      <c r="N912" s="7"/>
      <c r="O912" s="7"/>
      <c r="P912" s="7"/>
      <c r="Q912" s="7"/>
      <c r="R912" s="7"/>
      <c r="S912" s="7"/>
      <c r="T912" s="7"/>
      <c r="U912" s="7"/>
      <c r="V912" s="7"/>
      <c r="W912" s="7"/>
      <c r="X912" s="7"/>
      <c r="Y912" s="7"/>
      <c r="Z912" s="7"/>
      <c r="AA912" s="7"/>
      <c r="AB912" s="7"/>
      <c r="AC912" s="7"/>
    </row>
    <row r="913">
      <c r="A913" s="10"/>
      <c r="B913" s="7"/>
      <c r="C913" s="7"/>
      <c r="D913" s="7"/>
      <c r="E913" s="10"/>
      <c r="F913" s="10"/>
      <c r="G913" s="10"/>
      <c r="H913" s="10"/>
      <c r="I913" s="7"/>
      <c r="J913" s="7"/>
      <c r="K913" s="7"/>
      <c r="L913" s="7"/>
      <c r="M913" s="7"/>
      <c r="N913" s="7"/>
      <c r="O913" s="7"/>
      <c r="P913" s="7"/>
      <c r="Q913" s="7"/>
      <c r="R913" s="7"/>
      <c r="S913" s="7"/>
      <c r="T913" s="7"/>
      <c r="U913" s="7"/>
      <c r="V913" s="7"/>
      <c r="W913" s="7"/>
      <c r="X913" s="7"/>
      <c r="Y913" s="7"/>
      <c r="Z913" s="7"/>
      <c r="AA913" s="7"/>
      <c r="AB913" s="7"/>
      <c r="AC913" s="7"/>
    </row>
    <row r="914">
      <c r="A914" s="10"/>
      <c r="B914" s="7"/>
      <c r="C914" s="7"/>
      <c r="D914" s="7"/>
      <c r="E914" s="10"/>
      <c r="F914" s="10"/>
      <c r="G914" s="10"/>
      <c r="H914" s="10"/>
      <c r="I914" s="7"/>
      <c r="J914" s="7"/>
      <c r="K914" s="7"/>
      <c r="L914" s="7"/>
      <c r="M914" s="7"/>
      <c r="N914" s="7"/>
      <c r="O914" s="7"/>
      <c r="P914" s="7"/>
      <c r="Q914" s="7"/>
      <c r="R914" s="7"/>
      <c r="S914" s="7"/>
      <c r="T914" s="7"/>
      <c r="U914" s="7"/>
      <c r="V914" s="7"/>
      <c r="W914" s="7"/>
      <c r="X914" s="7"/>
      <c r="Y914" s="7"/>
      <c r="Z914" s="7"/>
      <c r="AA914" s="7"/>
      <c r="AB914" s="7"/>
      <c r="AC914" s="7"/>
    </row>
    <row r="915">
      <c r="A915" s="10"/>
      <c r="B915" s="7"/>
      <c r="C915" s="7"/>
      <c r="D915" s="7"/>
      <c r="E915" s="10"/>
      <c r="F915" s="10"/>
      <c r="G915" s="10"/>
      <c r="H915" s="10"/>
      <c r="I915" s="7"/>
      <c r="J915" s="7"/>
      <c r="K915" s="7"/>
      <c r="L915" s="7"/>
      <c r="M915" s="7"/>
      <c r="N915" s="7"/>
      <c r="O915" s="7"/>
      <c r="P915" s="7"/>
      <c r="Q915" s="7"/>
      <c r="R915" s="7"/>
      <c r="S915" s="7"/>
      <c r="T915" s="7"/>
      <c r="U915" s="7"/>
      <c r="V915" s="7"/>
      <c r="W915" s="7"/>
      <c r="X915" s="7"/>
      <c r="Y915" s="7"/>
      <c r="Z915" s="7"/>
      <c r="AA915" s="7"/>
      <c r="AB915" s="7"/>
      <c r="AC915" s="7"/>
    </row>
    <row r="916">
      <c r="A916" s="10"/>
      <c r="B916" s="7"/>
      <c r="C916" s="7"/>
      <c r="D916" s="7"/>
      <c r="E916" s="10"/>
      <c r="F916" s="10"/>
      <c r="G916" s="10"/>
      <c r="H916" s="10"/>
      <c r="I916" s="7"/>
      <c r="J916" s="7"/>
      <c r="K916" s="7"/>
      <c r="L916" s="7"/>
      <c r="M916" s="7"/>
      <c r="N916" s="7"/>
      <c r="O916" s="7"/>
      <c r="P916" s="7"/>
      <c r="Q916" s="7"/>
      <c r="R916" s="7"/>
      <c r="S916" s="7"/>
      <c r="T916" s="7"/>
      <c r="U916" s="7"/>
      <c r="V916" s="7"/>
      <c r="W916" s="7"/>
      <c r="X916" s="7"/>
      <c r="Y916" s="7"/>
      <c r="Z916" s="7"/>
      <c r="AA916" s="7"/>
      <c r="AB916" s="7"/>
      <c r="AC916" s="7"/>
    </row>
    <row r="917">
      <c r="A917" s="10"/>
      <c r="B917" s="7"/>
      <c r="C917" s="7"/>
      <c r="D917" s="7"/>
      <c r="E917" s="10"/>
      <c r="F917" s="10"/>
      <c r="G917" s="10"/>
      <c r="H917" s="10"/>
      <c r="I917" s="7"/>
      <c r="J917" s="7"/>
      <c r="K917" s="7"/>
      <c r="L917" s="7"/>
      <c r="M917" s="7"/>
      <c r="N917" s="7"/>
      <c r="O917" s="7"/>
      <c r="P917" s="7"/>
      <c r="Q917" s="7"/>
      <c r="R917" s="7"/>
      <c r="S917" s="7"/>
      <c r="T917" s="7"/>
      <c r="U917" s="7"/>
      <c r="V917" s="7"/>
      <c r="W917" s="7"/>
      <c r="X917" s="7"/>
      <c r="Y917" s="7"/>
      <c r="Z917" s="7"/>
      <c r="AA917" s="7"/>
      <c r="AB917" s="7"/>
      <c r="AC917" s="7"/>
    </row>
    <row r="918">
      <c r="A918" s="10"/>
      <c r="B918" s="7"/>
      <c r="C918" s="7"/>
      <c r="D918" s="7"/>
      <c r="E918" s="10"/>
      <c r="F918" s="10"/>
      <c r="G918" s="10"/>
      <c r="H918" s="10"/>
      <c r="I918" s="7"/>
      <c r="J918" s="7"/>
      <c r="K918" s="7"/>
      <c r="L918" s="7"/>
      <c r="M918" s="7"/>
      <c r="N918" s="7"/>
      <c r="O918" s="7"/>
      <c r="P918" s="7"/>
      <c r="Q918" s="7"/>
      <c r="R918" s="7"/>
      <c r="S918" s="7"/>
      <c r="T918" s="7"/>
      <c r="U918" s="7"/>
      <c r="V918" s="7"/>
      <c r="W918" s="7"/>
      <c r="X918" s="7"/>
      <c r="Y918" s="7"/>
      <c r="Z918" s="7"/>
      <c r="AA918" s="7"/>
      <c r="AB918" s="7"/>
      <c r="AC918" s="7"/>
    </row>
    <row r="919">
      <c r="A919" s="10"/>
      <c r="B919" s="7"/>
      <c r="C919" s="7"/>
      <c r="D919" s="7"/>
      <c r="E919" s="10"/>
      <c r="F919" s="10"/>
      <c r="G919" s="10"/>
      <c r="H919" s="10"/>
      <c r="I919" s="7"/>
      <c r="J919" s="7"/>
      <c r="K919" s="7"/>
      <c r="L919" s="7"/>
      <c r="M919" s="7"/>
      <c r="N919" s="7"/>
      <c r="O919" s="7"/>
      <c r="P919" s="7"/>
      <c r="Q919" s="7"/>
      <c r="R919" s="7"/>
      <c r="S919" s="7"/>
      <c r="T919" s="7"/>
      <c r="U919" s="7"/>
      <c r="V919" s="7"/>
      <c r="W919" s="7"/>
      <c r="X919" s="7"/>
      <c r="Y919" s="7"/>
      <c r="Z919" s="7"/>
      <c r="AA919" s="7"/>
      <c r="AB919" s="7"/>
      <c r="AC919" s="7"/>
    </row>
    <row r="920">
      <c r="A920" s="10"/>
      <c r="B920" s="7"/>
      <c r="C920" s="7"/>
      <c r="D920" s="7"/>
      <c r="E920" s="10"/>
      <c r="F920" s="10"/>
      <c r="G920" s="10"/>
      <c r="H920" s="10"/>
      <c r="I920" s="7"/>
      <c r="J920" s="7"/>
      <c r="K920" s="7"/>
      <c r="L920" s="7"/>
      <c r="M920" s="7"/>
      <c r="N920" s="7"/>
      <c r="O920" s="7"/>
      <c r="P920" s="7"/>
      <c r="Q920" s="7"/>
      <c r="R920" s="7"/>
      <c r="S920" s="7"/>
      <c r="T920" s="7"/>
      <c r="U920" s="7"/>
      <c r="V920" s="7"/>
      <c r="W920" s="7"/>
      <c r="X920" s="7"/>
      <c r="Y920" s="7"/>
      <c r="Z920" s="7"/>
      <c r="AA920" s="7"/>
      <c r="AB920" s="7"/>
      <c r="AC920" s="7"/>
    </row>
    <row r="921">
      <c r="A921" s="10"/>
      <c r="B921" s="7"/>
      <c r="C921" s="7"/>
      <c r="D921" s="7"/>
      <c r="E921" s="10"/>
      <c r="F921" s="10"/>
      <c r="G921" s="10"/>
      <c r="H921" s="10"/>
      <c r="I921" s="7"/>
      <c r="J921" s="7"/>
      <c r="K921" s="7"/>
      <c r="L921" s="7"/>
      <c r="M921" s="7"/>
      <c r="N921" s="7"/>
      <c r="O921" s="7"/>
      <c r="P921" s="7"/>
      <c r="Q921" s="7"/>
      <c r="R921" s="7"/>
      <c r="S921" s="7"/>
      <c r="T921" s="7"/>
      <c r="U921" s="7"/>
      <c r="V921" s="7"/>
      <c r="W921" s="7"/>
      <c r="X921" s="7"/>
      <c r="Y921" s="7"/>
      <c r="Z921" s="7"/>
      <c r="AA921" s="7"/>
      <c r="AB921" s="7"/>
      <c r="AC921" s="7"/>
    </row>
    <row r="922">
      <c r="A922" s="10"/>
      <c r="B922" s="7"/>
      <c r="C922" s="7"/>
      <c r="D922" s="7"/>
      <c r="E922" s="10"/>
      <c r="F922" s="10"/>
      <c r="G922" s="10"/>
      <c r="H922" s="10"/>
      <c r="I922" s="7"/>
      <c r="J922" s="7"/>
      <c r="K922" s="7"/>
      <c r="L922" s="7"/>
      <c r="M922" s="7"/>
      <c r="N922" s="7"/>
      <c r="O922" s="7"/>
      <c r="P922" s="7"/>
      <c r="Q922" s="7"/>
      <c r="R922" s="7"/>
      <c r="S922" s="7"/>
      <c r="T922" s="7"/>
      <c r="U922" s="7"/>
      <c r="V922" s="7"/>
      <c r="W922" s="7"/>
      <c r="X922" s="7"/>
      <c r="Y922" s="7"/>
      <c r="Z922" s="7"/>
      <c r="AA922" s="7"/>
      <c r="AB922" s="7"/>
      <c r="AC922" s="7"/>
    </row>
    <row r="923">
      <c r="A923" s="10"/>
      <c r="B923" s="7"/>
      <c r="C923" s="7"/>
      <c r="D923" s="7"/>
      <c r="E923" s="10"/>
      <c r="F923" s="10"/>
      <c r="G923" s="10"/>
      <c r="H923" s="10"/>
      <c r="I923" s="7"/>
      <c r="J923" s="7"/>
      <c r="K923" s="7"/>
      <c r="L923" s="7"/>
      <c r="M923" s="7"/>
      <c r="N923" s="7"/>
      <c r="O923" s="7"/>
      <c r="P923" s="7"/>
      <c r="Q923" s="7"/>
      <c r="R923" s="7"/>
      <c r="S923" s="7"/>
      <c r="T923" s="7"/>
      <c r="U923" s="7"/>
      <c r="V923" s="7"/>
      <c r="W923" s="7"/>
      <c r="X923" s="7"/>
      <c r="Y923" s="7"/>
      <c r="Z923" s="7"/>
      <c r="AA923" s="7"/>
      <c r="AB923" s="7"/>
      <c r="AC923" s="7"/>
    </row>
    <row r="924">
      <c r="A924" s="10"/>
      <c r="B924" s="7"/>
      <c r="C924" s="7"/>
      <c r="D924" s="7"/>
      <c r="E924" s="10"/>
      <c r="F924" s="10"/>
      <c r="G924" s="10"/>
      <c r="H924" s="10"/>
      <c r="I924" s="7"/>
      <c r="J924" s="7"/>
      <c r="K924" s="7"/>
      <c r="L924" s="7"/>
      <c r="M924" s="7"/>
      <c r="N924" s="7"/>
      <c r="O924" s="7"/>
      <c r="P924" s="7"/>
      <c r="Q924" s="7"/>
      <c r="R924" s="7"/>
      <c r="S924" s="7"/>
      <c r="T924" s="7"/>
      <c r="U924" s="7"/>
      <c r="V924" s="7"/>
      <c r="W924" s="7"/>
      <c r="X924" s="7"/>
      <c r="Y924" s="7"/>
      <c r="Z924" s="7"/>
      <c r="AA924" s="7"/>
      <c r="AB924" s="7"/>
      <c r="AC924" s="7"/>
    </row>
    <row r="925">
      <c r="A925" s="10"/>
      <c r="B925" s="7"/>
      <c r="C925" s="7"/>
      <c r="D925" s="7"/>
      <c r="E925" s="10"/>
      <c r="F925" s="10"/>
      <c r="G925" s="10"/>
      <c r="H925" s="10"/>
      <c r="I925" s="7"/>
      <c r="J925" s="7"/>
      <c r="K925" s="7"/>
      <c r="L925" s="7"/>
      <c r="M925" s="7"/>
      <c r="N925" s="7"/>
      <c r="O925" s="7"/>
      <c r="P925" s="7"/>
      <c r="Q925" s="7"/>
      <c r="R925" s="7"/>
      <c r="S925" s="7"/>
      <c r="T925" s="7"/>
      <c r="U925" s="7"/>
      <c r="V925" s="7"/>
      <c r="W925" s="7"/>
      <c r="X925" s="7"/>
      <c r="Y925" s="7"/>
      <c r="Z925" s="7"/>
      <c r="AA925" s="7"/>
      <c r="AB925" s="7"/>
      <c r="AC925" s="7"/>
    </row>
    <row r="926">
      <c r="A926" s="10"/>
      <c r="B926" s="7"/>
      <c r="C926" s="7"/>
      <c r="D926" s="7"/>
      <c r="E926" s="10"/>
      <c r="F926" s="10"/>
      <c r="G926" s="10"/>
      <c r="H926" s="10"/>
      <c r="I926" s="7"/>
      <c r="J926" s="7"/>
      <c r="K926" s="7"/>
      <c r="L926" s="7"/>
      <c r="M926" s="7"/>
      <c r="N926" s="7"/>
      <c r="O926" s="7"/>
      <c r="P926" s="7"/>
      <c r="Q926" s="7"/>
      <c r="R926" s="7"/>
      <c r="S926" s="7"/>
      <c r="T926" s="7"/>
      <c r="U926" s="7"/>
      <c r="V926" s="7"/>
      <c r="W926" s="7"/>
      <c r="X926" s="7"/>
      <c r="Y926" s="7"/>
      <c r="Z926" s="7"/>
      <c r="AA926" s="7"/>
      <c r="AB926" s="7"/>
      <c r="AC926" s="7"/>
    </row>
    <row r="927">
      <c r="A927" s="10"/>
      <c r="B927" s="7"/>
      <c r="C927" s="7"/>
      <c r="D927" s="7"/>
      <c r="E927" s="10"/>
      <c r="F927" s="10"/>
      <c r="G927" s="10"/>
      <c r="H927" s="10"/>
      <c r="I927" s="7"/>
      <c r="J927" s="7"/>
      <c r="K927" s="7"/>
      <c r="L927" s="7"/>
      <c r="M927" s="7"/>
      <c r="N927" s="7"/>
      <c r="O927" s="7"/>
      <c r="P927" s="7"/>
      <c r="Q927" s="7"/>
      <c r="R927" s="7"/>
      <c r="S927" s="7"/>
      <c r="T927" s="7"/>
      <c r="U927" s="7"/>
      <c r="V927" s="7"/>
      <c r="W927" s="7"/>
      <c r="X927" s="7"/>
      <c r="Y927" s="7"/>
      <c r="Z927" s="7"/>
      <c r="AA927" s="7"/>
      <c r="AB927" s="7"/>
      <c r="AC927" s="7"/>
    </row>
    <row r="928">
      <c r="A928" s="10"/>
      <c r="B928" s="7"/>
      <c r="C928" s="7"/>
      <c r="D928" s="7"/>
      <c r="E928" s="10"/>
      <c r="F928" s="10"/>
      <c r="G928" s="10"/>
      <c r="H928" s="10"/>
      <c r="I928" s="7"/>
      <c r="J928" s="7"/>
      <c r="K928" s="7"/>
      <c r="L928" s="7"/>
      <c r="M928" s="7"/>
      <c r="N928" s="7"/>
      <c r="O928" s="7"/>
      <c r="P928" s="7"/>
      <c r="Q928" s="7"/>
      <c r="R928" s="7"/>
      <c r="S928" s="7"/>
      <c r="T928" s="7"/>
      <c r="U928" s="7"/>
      <c r="V928" s="7"/>
      <c r="W928" s="7"/>
      <c r="X928" s="7"/>
      <c r="Y928" s="7"/>
      <c r="Z928" s="7"/>
      <c r="AA928" s="7"/>
      <c r="AB928" s="7"/>
      <c r="AC928" s="7"/>
    </row>
    <row r="929">
      <c r="A929" s="10"/>
      <c r="B929" s="7"/>
      <c r="C929" s="7"/>
      <c r="D929" s="7"/>
      <c r="E929" s="10"/>
      <c r="F929" s="10"/>
      <c r="G929" s="10"/>
      <c r="H929" s="10"/>
      <c r="I929" s="7"/>
      <c r="J929" s="7"/>
      <c r="K929" s="7"/>
      <c r="L929" s="7"/>
      <c r="M929" s="7"/>
      <c r="N929" s="7"/>
      <c r="O929" s="7"/>
      <c r="P929" s="7"/>
      <c r="Q929" s="7"/>
      <c r="R929" s="7"/>
      <c r="S929" s="7"/>
      <c r="T929" s="7"/>
      <c r="U929" s="7"/>
      <c r="V929" s="7"/>
      <c r="W929" s="7"/>
      <c r="X929" s="7"/>
      <c r="Y929" s="7"/>
      <c r="Z929" s="7"/>
      <c r="AA929" s="7"/>
      <c r="AB929" s="7"/>
      <c r="AC929" s="7"/>
    </row>
    <row r="930">
      <c r="A930" s="10"/>
      <c r="B930" s="7"/>
      <c r="C930" s="7"/>
      <c r="D930" s="7"/>
      <c r="E930" s="10"/>
      <c r="F930" s="10"/>
      <c r="G930" s="10"/>
      <c r="H930" s="10"/>
      <c r="I930" s="7"/>
      <c r="J930" s="7"/>
      <c r="K930" s="7"/>
      <c r="L930" s="7"/>
      <c r="M930" s="7"/>
      <c r="N930" s="7"/>
      <c r="O930" s="7"/>
      <c r="P930" s="7"/>
      <c r="Q930" s="7"/>
      <c r="R930" s="7"/>
      <c r="S930" s="7"/>
      <c r="T930" s="7"/>
      <c r="U930" s="7"/>
      <c r="V930" s="7"/>
      <c r="W930" s="7"/>
      <c r="X930" s="7"/>
      <c r="Y930" s="7"/>
      <c r="Z930" s="7"/>
      <c r="AA930" s="7"/>
      <c r="AB930" s="7"/>
      <c r="AC930" s="7"/>
    </row>
    <row r="931">
      <c r="A931" s="10"/>
      <c r="B931" s="7"/>
      <c r="C931" s="7"/>
      <c r="D931" s="7"/>
      <c r="E931" s="10"/>
      <c r="F931" s="10"/>
      <c r="G931" s="10"/>
      <c r="H931" s="10"/>
      <c r="I931" s="7"/>
      <c r="J931" s="7"/>
      <c r="K931" s="7"/>
      <c r="L931" s="7"/>
      <c r="M931" s="7"/>
      <c r="N931" s="7"/>
      <c r="O931" s="7"/>
      <c r="P931" s="7"/>
      <c r="Q931" s="7"/>
      <c r="R931" s="7"/>
      <c r="S931" s="7"/>
      <c r="T931" s="7"/>
      <c r="U931" s="7"/>
      <c r="V931" s="7"/>
      <c r="W931" s="7"/>
      <c r="X931" s="7"/>
      <c r="Y931" s="7"/>
      <c r="Z931" s="7"/>
      <c r="AA931" s="7"/>
      <c r="AB931" s="7"/>
      <c r="AC931" s="7"/>
    </row>
    <row r="932">
      <c r="A932" s="10"/>
      <c r="B932" s="7"/>
      <c r="C932" s="7"/>
      <c r="D932" s="7"/>
      <c r="E932" s="10"/>
      <c r="F932" s="10"/>
      <c r="G932" s="10"/>
      <c r="H932" s="10"/>
      <c r="I932" s="7"/>
      <c r="J932" s="7"/>
      <c r="K932" s="7"/>
      <c r="L932" s="7"/>
      <c r="M932" s="7"/>
      <c r="N932" s="7"/>
      <c r="O932" s="7"/>
      <c r="P932" s="7"/>
      <c r="Q932" s="7"/>
      <c r="R932" s="7"/>
      <c r="S932" s="7"/>
      <c r="T932" s="7"/>
      <c r="U932" s="7"/>
      <c r="V932" s="7"/>
      <c r="W932" s="7"/>
      <c r="X932" s="7"/>
      <c r="Y932" s="7"/>
      <c r="Z932" s="7"/>
      <c r="AA932" s="7"/>
      <c r="AB932" s="7"/>
      <c r="AC932" s="7"/>
    </row>
    <row r="933">
      <c r="A933" s="10"/>
      <c r="B933" s="7"/>
      <c r="C933" s="7"/>
      <c r="D933" s="7"/>
      <c r="E933" s="10"/>
      <c r="F933" s="10"/>
      <c r="G933" s="10"/>
      <c r="H933" s="10"/>
      <c r="I933" s="7"/>
      <c r="J933" s="7"/>
      <c r="K933" s="7"/>
      <c r="L933" s="7"/>
      <c r="M933" s="7"/>
      <c r="N933" s="7"/>
      <c r="O933" s="7"/>
      <c r="P933" s="7"/>
      <c r="Q933" s="7"/>
      <c r="R933" s="7"/>
      <c r="S933" s="7"/>
      <c r="T933" s="7"/>
      <c r="U933" s="7"/>
      <c r="V933" s="7"/>
      <c r="W933" s="7"/>
      <c r="X933" s="7"/>
      <c r="Y933" s="7"/>
      <c r="Z933" s="7"/>
      <c r="AA933" s="7"/>
      <c r="AB933" s="7"/>
      <c r="AC933" s="7"/>
    </row>
    <row r="934">
      <c r="A934" s="10"/>
      <c r="B934" s="7"/>
      <c r="C934" s="7"/>
      <c r="D934" s="7"/>
      <c r="E934" s="10"/>
      <c r="F934" s="10"/>
      <c r="G934" s="10"/>
      <c r="H934" s="10"/>
      <c r="I934" s="7"/>
      <c r="J934" s="7"/>
      <c r="K934" s="7"/>
      <c r="L934" s="7"/>
      <c r="M934" s="7"/>
      <c r="N934" s="7"/>
      <c r="O934" s="7"/>
      <c r="P934" s="7"/>
      <c r="Q934" s="7"/>
      <c r="R934" s="7"/>
      <c r="S934" s="7"/>
      <c r="T934" s="7"/>
      <c r="U934" s="7"/>
      <c r="V934" s="7"/>
      <c r="W934" s="7"/>
      <c r="X934" s="7"/>
      <c r="Y934" s="7"/>
      <c r="Z934" s="7"/>
      <c r="AA934" s="7"/>
      <c r="AB934" s="7"/>
      <c r="AC934" s="7"/>
    </row>
    <row r="935">
      <c r="A935" s="10"/>
      <c r="B935" s="7"/>
      <c r="C935" s="7"/>
      <c r="D935" s="7"/>
      <c r="E935" s="10"/>
      <c r="F935" s="10"/>
      <c r="G935" s="10"/>
      <c r="H935" s="10"/>
      <c r="I935" s="7"/>
      <c r="J935" s="7"/>
      <c r="K935" s="7"/>
      <c r="L935" s="7"/>
      <c r="M935" s="7"/>
      <c r="N935" s="7"/>
      <c r="O935" s="7"/>
      <c r="P935" s="7"/>
      <c r="Q935" s="7"/>
      <c r="R935" s="7"/>
      <c r="S935" s="7"/>
      <c r="T935" s="7"/>
      <c r="U935" s="7"/>
      <c r="V935" s="7"/>
      <c r="W935" s="7"/>
      <c r="X935" s="7"/>
      <c r="Y935" s="7"/>
      <c r="Z935" s="7"/>
      <c r="AA935" s="7"/>
      <c r="AB935" s="7"/>
      <c r="AC935" s="7"/>
    </row>
    <row r="936">
      <c r="A936" s="10"/>
      <c r="B936" s="7"/>
      <c r="C936" s="7"/>
      <c r="D936" s="7"/>
      <c r="E936" s="10"/>
      <c r="F936" s="10"/>
      <c r="G936" s="10"/>
      <c r="H936" s="10"/>
      <c r="I936" s="7"/>
      <c r="J936" s="7"/>
      <c r="K936" s="7"/>
      <c r="L936" s="7"/>
      <c r="M936" s="7"/>
      <c r="N936" s="7"/>
      <c r="O936" s="7"/>
      <c r="P936" s="7"/>
      <c r="Q936" s="7"/>
      <c r="R936" s="7"/>
      <c r="S936" s="7"/>
      <c r="T936" s="7"/>
      <c r="U936" s="7"/>
      <c r="V936" s="7"/>
      <c r="W936" s="7"/>
      <c r="X936" s="7"/>
      <c r="Y936" s="7"/>
      <c r="Z936" s="7"/>
      <c r="AA936" s="7"/>
      <c r="AB936" s="7"/>
      <c r="AC936" s="7"/>
    </row>
    <row r="937">
      <c r="A937" s="10"/>
      <c r="B937" s="7"/>
      <c r="C937" s="7"/>
      <c r="D937" s="7"/>
      <c r="E937" s="10"/>
      <c r="F937" s="10"/>
      <c r="G937" s="10"/>
      <c r="H937" s="10"/>
      <c r="I937" s="7"/>
      <c r="J937" s="7"/>
      <c r="K937" s="7"/>
      <c r="L937" s="7"/>
      <c r="M937" s="7"/>
      <c r="N937" s="7"/>
      <c r="O937" s="7"/>
      <c r="P937" s="7"/>
      <c r="Q937" s="7"/>
      <c r="R937" s="7"/>
      <c r="S937" s="7"/>
      <c r="T937" s="7"/>
      <c r="U937" s="7"/>
      <c r="V937" s="7"/>
      <c r="W937" s="7"/>
      <c r="X937" s="7"/>
      <c r="Y937" s="7"/>
      <c r="Z937" s="7"/>
      <c r="AA937" s="7"/>
      <c r="AB937" s="7"/>
      <c r="AC937" s="7"/>
    </row>
    <row r="938">
      <c r="A938" s="10"/>
      <c r="B938" s="7"/>
      <c r="C938" s="7"/>
      <c r="D938" s="7"/>
      <c r="E938" s="10"/>
      <c r="F938" s="10"/>
      <c r="G938" s="10"/>
      <c r="H938" s="10"/>
      <c r="I938" s="7"/>
      <c r="J938" s="7"/>
      <c r="K938" s="7"/>
      <c r="L938" s="7"/>
      <c r="M938" s="7"/>
      <c r="N938" s="7"/>
      <c r="O938" s="7"/>
      <c r="P938" s="7"/>
      <c r="Q938" s="7"/>
      <c r="R938" s="7"/>
      <c r="S938" s="7"/>
      <c r="T938" s="7"/>
      <c r="U938" s="7"/>
      <c r="V938" s="7"/>
      <c r="W938" s="7"/>
      <c r="X938" s="7"/>
      <c r="Y938" s="7"/>
      <c r="Z938" s="7"/>
      <c r="AA938" s="7"/>
      <c r="AB938" s="7"/>
      <c r="AC938" s="7"/>
    </row>
    <row r="939">
      <c r="A939" s="10"/>
      <c r="B939" s="7"/>
      <c r="C939" s="7"/>
      <c r="D939" s="7"/>
      <c r="E939" s="10"/>
      <c r="F939" s="10"/>
      <c r="G939" s="10"/>
      <c r="H939" s="10"/>
      <c r="I939" s="7"/>
      <c r="J939" s="7"/>
      <c r="K939" s="7"/>
      <c r="L939" s="7"/>
      <c r="M939" s="7"/>
      <c r="N939" s="7"/>
      <c r="O939" s="7"/>
      <c r="P939" s="7"/>
      <c r="Q939" s="7"/>
      <c r="R939" s="7"/>
      <c r="S939" s="7"/>
      <c r="T939" s="7"/>
      <c r="U939" s="7"/>
      <c r="V939" s="7"/>
      <c r="W939" s="7"/>
      <c r="X939" s="7"/>
      <c r="Y939" s="7"/>
      <c r="Z939" s="7"/>
      <c r="AA939" s="7"/>
      <c r="AB939" s="7"/>
      <c r="AC939" s="7"/>
    </row>
    <row r="940">
      <c r="A940" s="10"/>
      <c r="B940" s="7"/>
      <c r="C940" s="7"/>
      <c r="D940" s="7"/>
      <c r="E940" s="10"/>
      <c r="F940" s="10"/>
      <c r="G940" s="10"/>
      <c r="H940" s="10"/>
      <c r="I940" s="7"/>
      <c r="J940" s="7"/>
      <c r="K940" s="7"/>
      <c r="L940" s="7"/>
      <c r="M940" s="7"/>
      <c r="N940" s="7"/>
      <c r="O940" s="7"/>
      <c r="P940" s="7"/>
      <c r="Q940" s="7"/>
      <c r="R940" s="7"/>
      <c r="S940" s="7"/>
      <c r="T940" s="7"/>
      <c r="U940" s="7"/>
      <c r="V940" s="7"/>
      <c r="W940" s="7"/>
      <c r="X940" s="7"/>
      <c r="Y940" s="7"/>
      <c r="Z940" s="7"/>
      <c r="AA940" s="7"/>
      <c r="AB940" s="7"/>
      <c r="AC940" s="7"/>
    </row>
    <row r="941">
      <c r="A941" s="10"/>
      <c r="B941" s="7"/>
      <c r="C941" s="7"/>
      <c r="D941" s="7"/>
      <c r="E941" s="10"/>
      <c r="F941" s="10"/>
      <c r="G941" s="10"/>
      <c r="H941" s="10"/>
      <c r="I941" s="7"/>
      <c r="J941" s="7"/>
      <c r="K941" s="7"/>
      <c r="L941" s="7"/>
      <c r="M941" s="7"/>
      <c r="N941" s="7"/>
      <c r="O941" s="7"/>
      <c r="P941" s="7"/>
      <c r="Q941" s="7"/>
      <c r="R941" s="7"/>
      <c r="S941" s="7"/>
      <c r="T941" s="7"/>
      <c r="U941" s="7"/>
      <c r="V941" s="7"/>
      <c r="W941" s="7"/>
      <c r="X941" s="7"/>
      <c r="Y941" s="7"/>
      <c r="Z941" s="7"/>
      <c r="AA941" s="7"/>
      <c r="AB941" s="7"/>
      <c r="AC941" s="7"/>
    </row>
    <row r="942">
      <c r="A942" s="10"/>
      <c r="B942" s="7"/>
      <c r="C942" s="7"/>
      <c r="D942" s="7"/>
      <c r="E942" s="10"/>
      <c r="F942" s="10"/>
      <c r="G942" s="10"/>
      <c r="H942" s="10"/>
      <c r="I942" s="7"/>
      <c r="J942" s="7"/>
      <c r="K942" s="7"/>
      <c r="L942" s="7"/>
      <c r="M942" s="7"/>
      <c r="N942" s="7"/>
      <c r="O942" s="7"/>
      <c r="P942" s="7"/>
      <c r="Q942" s="7"/>
      <c r="R942" s="7"/>
      <c r="S942" s="7"/>
      <c r="T942" s="7"/>
      <c r="U942" s="7"/>
      <c r="V942" s="7"/>
      <c r="W942" s="7"/>
      <c r="X942" s="7"/>
      <c r="Y942" s="7"/>
      <c r="Z942" s="7"/>
      <c r="AA942" s="7"/>
      <c r="AB942" s="7"/>
      <c r="AC942" s="7"/>
    </row>
    <row r="943">
      <c r="A943" s="10"/>
      <c r="B943" s="7"/>
      <c r="C943" s="7"/>
      <c r="D943" s="7"/>
      <c r="E943" s="10"/>
      <c r="F943" s="10"/>
      <c r="G943" s="10"/>
      <c r="H943" s="10"/>
      <c r="I943" s="7"/>
      <c r="J943" s="7"/>
      <c r="K943" s="7"/>
      <c r="L943" s="7"/>
      <c r="M943" s="7"/>
      <c r="N943" s="7"/>
      <c r="O943" s="7"/>
      <c r="P943" s="7"/>
      <c r="Q943" s="7"/>
      <c r="R943" s="7"/>
      <c r="S943" s="7"/>
      <c r="T943" s="7"/>
      <c r="U943" s="7"/>
      <c r="V943" s="7"/>
      <c r="W943" s="7"/>
      <c r="X943" s="7"/>
      <c r="Y943" s="7"/>
      <c r="Z943" s="7"/>
      <c r="AA943" s="7"/>
      <c r="AB943" s="7"/>
      <c r="AC943" s="7"/>
    </row>
    <row r="944">
      <c r="A944" s="10"/>
      <c r="B944" s="7"/>
      <c r="C944" s="7"/>
      <c r="D944" s="7"/>
      <c r="E944" s="10"/>
      <c r="F944" s="10"/>
      <c r="G944" s="10"/>
      <c r="H944" s="10"/>
      <c r="I944" s="7"/>
      <c r="J944" s="7"/>
      <c r="K944" s="7"/>
      <c r="L944" s="7"/>
      <c r="M944" s="7"/>
      <c r="N944" s="7"/>
      <c r="O944" s="7"/>
      <c r="P944" s="7"/>
      <c r="Q944" s="7"/>
      <c r="R944" s="7"/>
      <c r="S944" s="7"/>
      <c r="T944" s="7"/>
      <c r="U944" s="7"/>
      <c r="V944" s="7"/>
      <c r="W944" s="7"/>
      <c r="X944" s="7"/>
      <c r="Y944" s="7"/>
      <c r="Z944" s="7"/>
      <c r="AA944" s="7"/>
      <c r="AB944" s="7"/>
      <c r="AC944" s="7"/>
    </row>
    <row r="945">
      <c r="A945" s="10"/>
      <c r="B945" s="7"/>
      <c r="C945" s="7"/>
      <c r="D945" s="7"/>
      <c r="E945" s="10"/>
      <c r="F945" s="10"/>
      <c r="G945" s="10"/>
      <c r="H945" s="10"/>
      <c r="I945" s="7"/>
      <c r="J945" s="7"/>
      <c r="K945" s="7"/>
      <c r="L945" s="7"/>
      <c r="M945" s="7"/>
      <c r="N945" s="7"/>
      <c r="O945" s="7"/>
      <c r="P945" s="7"/>
      <c r="Q945" s="7"/>
      <c r="R945" s="7"/>
      <c r="S945" s="7"/>
      <c r="T945" s="7"/>
      <c r="U945" s="7"/>
      <c r="V945" s="7"/>
      <c r="W945" s="7"/>
      <c r="X945" s="7"/>
      <c r="Y945" s="7"/>
      <c r="Z945" s="7"/>
      <c r="AA945" s="7"/>
      <c r="AB945" s="7"/>
      <c r="AC945" s="7"/>
    </row>
    <row r="946">
      <c r="A946" s="10"/>
      <c r="B946" s="7"/>
      <c r="C946" s="7"/>
      <c r="D946" s="7"/>
      <c r="E946" s="10"/>
      <c r="F946" s="10"/>
      <c r="G946" s="10"/>
      <c r="H946" s="10"/>
      <c r="I946" s="7"/>
      <c r="J946" s="7"/>
      <c r="K946" s="7"/>
      <c r="L946" s="7"/>
      <c r="M946" s="7"/>
      <c r="N946" s="7"/>
      <c r="O946" s="7"/>
      <c r="P946" s="7"/>
      <c r="Q946" s="7"/>
      <c r="R946" s="7"/>
      <c r="S946" s="7"/>
      <c r="T946" s="7"/>
      <c r="U946" s="7"/>
      <c r="V946" s="7"/>
      <c r="W946" s="7"/>
      <c r="X946" s="7"/>
      <c r="Y946" s="7"/>
      <c r="Z946" s="7"/>
      <c r="AA946" s="7"/>
      <c r="AB946" s="7"/>
      <c r="AC946" s="7"/>
    </row>
    <row r="947">
      <c r="A947" s="10"/>
      <c r="B947" s="7"/>
      <c r="C947" s="7"/>
      <c r="D947" s="7"/>
      <c r="E947" s="10"/>
      <c r="F947" s="10"/>
      <c r="G947" s="10"/>
      <c r="H947" s="10"/>
      <c r="I947" s="7"/>
      <c r="J947" s="7"/>
      <c r="K947" s="7"/>
      <c r="L947" s="7"/>
      <c r="M947" s="7"/>
      <c r="N947" s="7"/>
      <c r="O947" s="7"/>
      <c r="P947" s="7"/>
      <c r="Q947" s="7"/>
      <c r="R947" s="7"/>
      <c r="S947" s="7"/>
      <c r="T947" s="7"/>
      <c r="U947" s="7"/>
      <c r="V947" s="7"/>
      <c r="W947" s="7"/>
      <c r="X947" s="7"/>
      <c r="Y947" s="7"/>
      <c r="Z947" s="7"/>
      <c r="AA947" s="7"/>
      <c r="AB947" s="7"/>
      <c r="AC947" s="7"/>
    </row>
    <row r="948">
      <c r="A948" s="10"/>
      <c r="B948" s="7"/>
      <c r="C948" s="7"/>
      <c r="D948" s="7"/>
      <c r="E948" s="10"/>
      <c r="F948" s="10"/>
      <c r="G948" s="10"/>
      <c r="H948" s="10"/>
      <c r="I948" s="7"/>
      <c r="J948" s="7"/>
      <c r="K948" s="7"/>
      <c r="L948" s="7"/>
      <c r="M948" s="7"/>
      <c r="N948" s="7"/>
      <c r="O948" s="7"/>
      <c r="P948" s="7"/>
      <c r="Q948" s="7"/>
      <c r="R948" s="7"/>
      <c r="S948" s="7"/>
      <c r="T948" s="7"/>
      <c r="U948" s="7"/>
      <c r="V948" s="7"/>
      <c r="W948" s="7"/>
      <c r="X948" s="7"/>
      <c r="Y948" s="7"/>
      <c r="Z948" s="7"/>
      <c r="AA948" s="7"/>
      <c r="AB948" s="7"/>
      <c r="AC948" s="7"/>
    </row>
    <row r="949">
      <c r="A949" s="10"/>
      <c r="B949" s="7"/>
      <c r="C949" s="7"/>
      <c r="D949" s="7"/>
      <c r="E949" s="10"/>
      <c r="F949" s="10"/>
      <c r="G949" s="10"/>
      <c r="H949" s="10"/>
      <c r="I949" s="7"/>
      <c r="J949" s="7"/>
      <c r="K949" s="7"/>
      <c r="L949" s="7"/>
      <c r="M949" s="7"/>
      <c r="N949" s="7"/>
      <c r="O949" s="7"/>
      <c r="P949" s="7"/>
      <c r="Q949" s="7"/>
      <c r="R949" s="7"/>
      <c r="S949" s="7"/>
      <c r="T949" s="7"/>
      <c r="U949" s="7"/>
      <c r="V949" s="7"/>
      <c r="W949" s="7"/>
      <c r="X949" s="7"/>
      <c r="Y949" s="7"/>
      <c r="Z949" s="7"/>
      <c r="AA949" s="7"/>
      <c r="AB949" s="7"/>
      <c r="AC949" s="7"/>
    </row>
    <row r="950">
      <c r="A950" s="10"/>
      <c r="B950" s="7"/>
      <c r="C950" s="7"/>
      <c r="D950" s="7"/>
      <c r="E950" s="10"/>
      <c r="F950" s="10"/>
      <c r="G950" s="10"/>
      <c r="H950" s="10"/>
      <c r="I950" s="7"/>
      <c r="J950" s="7"/>
      <c r="K950" s="7"/>
      <c r="L950" s="7"/>
      <c r="M950" s="7"/>
      <c r="N950" s="7"/>
      <c r="O950" s="7"/>
      <c r="P950" s="7"/>
      <c r="Q950" s="7"/>
      <c r="R950" s="7"/>
      <c r="S950" s="7"/>
      <c r="T950" s="7"/>
      <c r="U950" s="7"/>
      <c r="V950" s="7"/>
      <c r="W950" s="7"/>
      <c r="X950" s="7"/>
      <c r="Y950" s="7"/>
      <c r="Z950" s="7"/>
      <c r="AA950" s="7"/>
      <c r="AB950" s="7"/>
      <c r="AC950" s="7"/>
    </row>
    <row r="951">
      <c r="A951" s="10"/>
      <c r="B951" s="7"/>
      <c r="C951" s="7"/>
      <c r="D951" s="7"/>
      <c r="E951" s="10"/>
      <c r="F951" s="10"/>
      <c r="G951" s="10"/>
      <c r="H951" s="10"/>
      <c r="I951" s="7"/>
      <c r="J951" s="7"/>
      <c r="K951" s="7"/>
      <c r="L951" s="7"/>
      <c r="M951" s="7"/>
      <c r="N951" s="7"/>
      <c r="O951" s="7"/>
      <c r="P951" s="7"/>
      <c r="Q951" s="7"/>
      <c r="R951" s="7"/>
      <c r="S951" s="7"/>
      <c r="T951" s="7"/>
      <c r="U951" s="7"/>
      <c r="V951" s="7"/>
      <c r="W951" s="7"/>
      <c r="X951" s="7"/>
      <c r="Y951" s="7"/>
      <c r="Z951" s="7"/>
      <c r="AA951" s="7"/>
      <c r="AB951" s="7"/>
      <c r="AC951" s="7"/>
    </row>
    <row r="952">
      <c r="A952" s="10"/>
      <c r="B952" s="7"/>
      <c r="C952" s="7"/>
      <c r="D952" s="7"/>
      <c r="E952" s="10"/>
      <c r="F952" s="10"/>
      <c r="G952" s="10"/>
      <c r="H952" s="10"/>
      <c r="I952" s="7"/>
      <c r="J952" s="7"/>
      <c r="K952" s="7"/>
      <c r="L952" s="7"/>
      <c r="M952" s="7"/>
      <c r="N952" s="7"/>
      <c r="O952" s="7"/>
      <c r="P952" s="7"/>
      <c r="Q952" s="7"/>
      <c r="R952" s="7"/>
      <c r="S952" s="7"/>
      <c r="T952" s="7"/>
      <c r="U952" s="7"/>
      <c r="V952" s="7"/>
      <c r="W952" s="7"/>
      <c r="X952" s="7"/>
      <c r="Y952" s="7"/>
      <c r="Z952" s="7"/>
      <c r="AA952" s="7"/>
      <c r="AB952" s="7"/>
      <c r="AC952" s="7"/>
    </row>
    <row r="953">
      <c r="A953" s="10"/>
      <c r="B953" s="7"/>
      <c r="C953" s="7"/>
      <c r="D953" s="7"/>
      <c r="E953" s="10"/>
      <c r="F953" s="10"/>
      <c r="G953" s="10"/>
      <c r="H953" s="10"/>
      <c r="I953" s="7"/>
      <c r="J953" s="7"/>
      <c r="K953" s="7"/>
      <c r="L953" s="7"/>
      <c r="M953" s="7"/>
      <c r="N953" s="7"/>
      <c r="O953" s="7"/>
      <c r="P953" s="7"/>
      <c r="Q953" s="7"/>
      <c r="R953" s="7"/>
      <c r="S953" s="7"/>
      <c r="T953" s="7"/>
      <c r="U953" s="7"/>
      <c r="V953" s="7"/>
      <c r="W953" s="7"/>
      <c r="X953" s="7"/>
      <c r="Y953" s="7"/>
      <c r="Z953" s="7"/>
      <c r="AA953" s="7"/>
      <c r="AB953" s="7"/>
      <c r="AC953" s="7"/>
    </row>
    <row r="954">
      <c r="A954" s="10"/>
      <c r="B954" s="7"/>
      <c r="C954" s="7"/>
      <c r="D954" s="7"/>
      <c r="E954" s="10"/>
      <c r="F954" s="10"/>
      <c r="G954" s="10"/>
      <c r="H954" s="10"/>
      <c r="I954" s="7"/>
      <c r="J954" s="7"/>
      <c r="K954" s="7"/>
      <c r="L954" s="7"/>
      <c r="M954" s="7"/>
      <c r="N954" s="7"/>
      <c r="O954" s="7"/>
      <c r="P954" s="7"/>
      <c r="Q954" s="7"/>
      <c r="R954" s="7"/>
      <c r="S954" s="7"/>
      <c r="T954" s="7"/>
      <c r="U954" s="7"/>
      <c r="V954" s="7"/>
      <c r="W954" s="7"/>
      <c r="X954" s="7"/>
      <c r="Y954" s="7"/>
      <c r="Z954" s="7"/>
      <c r="AA954" s="7"/>
      <c r="AB954" s="7"/>
      <c r="AC954" s="7"/>
    </row>
    <row r="955">
      <c r="A955" s="10"/>
      <c r="B955" s="7"/>
      <c r="C955" s="7"/>
      <c r="D955" s="7"/>
      <c r="E955" s="10"/>
      <c r="F955" s="10"/>
      <c r="G955" s="10"/>
      <c r="H955" s="10"/>
      <c r="I955" s="7"/>
      <c r="J955" s="7"/>
      <c r="K955" s="7"/>
      <c r="L955" s="7"/>
      <c r="M955" s="7"/>
      <c r="N955" s="7"/>
      <c r="O955" s="7"/>
      <c r="P955" s="7"/>
      <c r="Q955" s="7"/>
      <c r="R955" s="7"/>
      <c r="S955" s="7"/>
      <c r="T955" s="7"/>
      <c r="U955" s="7"/>
      <c r="V955" s="7"/>
      <c r="W955" s="7"/>
      <c r="X955" s="7"/>
      <c r="Y955" s="7"/>
      <c r="Z955" s="7"/>
      <c r="AA955" s="7"/>
      <c r="AB955" s="7"/>
      <c r="AC955" s="7"/>
    </row>
    <row r="956">
      <c r="A956" s="10"/>
      <c r="B956" s="7"/>
      <c r="C956" s="7"/>
      <c r="D956" s="7"/>
      <c r="E956" s="10"/>
      <c r="F956" s="10"/>
      <c r="G956" s="10"/>
      <c r="H956" s="10"/>
      <c r="I956" s="7"/>
      <c r="J956" s="7"/>
      <c r="K956" s="7"/>
      <c r="L956" s="7"/>
      <c r="M956" s="7"/>
      <c r="N956" s="7"/>
      <c r="O956" s="7"/>
      <c r="P956" s="7"/>
      <c r="Q956" s="7"/>
      <c r="R956" s="7"/>
      <c r="S956" s="7"/>
      <c r="T956" s="7"/>
      <c r="U956" s="7"/>
      <c r="V956" s="7"/>
      <c r="W956" s="7"/>
      <c r="X956" s="7"/>
      <c r="Y956" s="7"/>
      <c r="Z956" s="7"/>
      <c r="AA956" s="7"/>
      <c r="AB956" s="7"/>
      <c r="AC956" s="7"/>
    </row>
    <row r="957">
      <c r="A957" s="10"/>
      <c r="B957" s="7"/>
      <c r="C957" s="7"/>
      <c r="D957" s="7"/>
      <c r="E957" s="10"/>
      <c r="F957" s="10"/>
      <c r="G957" s="10"/>
      <c r="H957" s="10"/>
      <c r="I957" s="7"/>
      <c r="J957" s="7"/>
      <c r="K957" s="7"/>
      <c r="L957" s="7"/>
      <c r="M957" s="7"/>
      <c r="N957" s="7"/>
      <c r="O957" s="7"/>
      <c r="P957" s="7"/>
      <c r="Q957" s="7"/>
      <c r="R957" s="7"/>
      <c r="S957" s="7"/>
      <c r="T957" s="7"/>
      <c r="U957" s="7"/>
      <c r="V957" s="7"/>
      <c r="W957" s="7"/>
      <c r="X957" s="7"/>
      <c r="Y957" s="7"/>
      <c r="Z957" s="7"/>
      <c r="AA957" s="7"/>
      <c r="AB957" s="7"/>
      <c r="AC957" s="7"/>
    </row>
    <row r="958">
      <c r="A958" s="10"/>
      <c r="B958" s="7"/>
      <c r="C958" s="7"/>
      <c r="D958" s="7"/>
      <c r="E958" s="10"/>
      <c r="F958" s="10"/>
      <c r="G958" s="10"/>
      <c r="H958" s="10"/>
      <c r="I958" s="7"/>
      <c r="J958" s="7"/>
      <c r="K958" s="7"/>
      <c r="L958" s="7"/>
      <c r="M958" s="7"/>
      <c r="N958" s="7"/>
      <c r="O958" s="7"/>
      <c r="P958" s="7"/>
      <c r="Q958" s="7"/>
      <c r="R958" s="7"/>
      <c r="S958" s="7"/>
      <c r="T958" s="7"/>
      <c r="U958" s="7"/>
      <c r="V958" s="7"/>
      <c r="W958" s="7"/>
      <c r="X958" s="7"/>
      <c r="Y958" s="7"/>
      <c r="Z958" s="7"/>
      <c r="AA958" s="7"/>
      <c r="AB958" s="7"/>
      <c r="AC958" s="7"/>
    </row>
    <row r="959">
      <c r="A959" s="10"/>
      <c r="B959" s="7"/>
      <c r="C959" s="7"/>
      <c r="D959" s="7"/>
      <c r="E959" s="10"/>
      <c r="F959" s="10"/>
      <c r="G959" s="10"/>
      <c r="H959" s="10"/>
      <c r="I959" s="7"/>
      <c r="J959" s="7"/>
      <c r="K959" s="7"/>
      <c r="L959" s="7"/>
      <c r="M959" s="7"/>
      <c r="N959" s="7"/>
      <c r="O959" s="7"/>
      <c r="P959" s="7"/>
      <c r="Q959" s="7"/>
      <c r="R959" s="7"/>
      <c r="S959" s="7"/>
      <c r="T959" s="7"/>
      <c r="U959" s="7"/>
      <c r="V959" s="7"/>
      <c r="W959" s="7"/>
      <c r="X959" s="7"/>
      <c r="Y959" s="7"/>
      <c r="Z959" s="7"/>
      <c r="AA959" s="7"/>
      <c r="AB959" s="7"/>
      <c r="AC959" s="7"/>
    </row>
    <row r="960">
      <c r="A960" s="10"/>
      <c r="B960" s="7"/>
      <c r="C960" s="7"/>
      <c r="D960" s="7"/>
      <c r="E960" s="10"/>
      <c r="F960" s="10"/>
      <c r="G960" s="10"/>
      <c r="H960" s="10"/>
      <c r="I960" s="7"/>
      <c r="J960" s="7"/>
      <c r="K960" s="7"/>
      <c r="L960" s="7"/>
      <c r="M960" s="7"/>
      <c r="N960" s="7"/>
      <c r="O960" s="7"/>
      <c r="P960" s="7"/>
      <c r="Q960" s="7"/>
      <c r="R960" s="7"/>
      <c r="S960" s="7"/>
      <c r="T960" s="7"/>
      <c r="U960" s="7"/>
      <c r="V960" s="7"/>
      <c r="W960" s="7"/>
      <c r="X960" s="7"/>
      <c r="Y960" s="7"/>
      <c r="Z960" s="7"/>
      <c r="AA960" s="7"/>
      <c r="AB960" s="7"/>
      <c r="AC960" s="7"/>
    </row>
    <row r="961">
      <c r="A961" s="10"/>
      <c r="B961" s="7"/>
      <c r="C961" s="7"/>
      <c r="D961" s="7"/>
      <c r="E961" s="10"/>
      <c r="F961" s="10"/>
      <c r="G961" s="10"/>
      <c r="H961" s="10"/>
      <c r="I961" s="7"/>
      <c r="J961" s="7"/>
      <c r="K961" s="7"/>
      <c r="L961" s="7"/>
      <c r="M961" s="7"/>
      <c r="N961" s="7"/>
      <c r="O961" s="7"/>
      <c r="P961" s="7"/>
      <c r="Q961" s="7"/>
      <c r="R961" s="7"/>
      <c r="S961" s="7"/>
      <c r="T961" s="7"/>
      <c r="U961" s="7"/>
      <c r="V961" s="7"/>
      <c r="W961" s="7"/>
      <c r="X961" s="7"/>
      <c r="Y961" s="7"/>
      <c r="Z961" s="7"/>
      <c r="AA961" s="7"/>
      <c r="AB961" s="7"/>
      <c r="AC961" s="7"/>
    </row>
    <row r="962">
      <c r="A962" s="10"/>
      <c r="B962" s="7"/>
      <c r="C962" s="7"/>
      <c r="D962" s="7"/>
      <c r="E962" s="10"/>
      <c r="F962" s="10"/>
      <c r="G962" s="10"/>
      <c r="H962" s="10"/>
      <c r="I962" s="7"/>
      <c r="J962" s="7"/>
      <c r="K962" s="7"/>
      <c r="L962" s="7"/>
      <c r="M962" s="7"/>
      <c r="N962" s="7"/>
      <c r="O962" s="7"/>
      <c r="P962" s="7"/>
      <c r="Q962" s="7"/>
      <c r="R962" s="7"/>
      <c r="S962" s="7"/>
      <c r="T962" s="7"/>
      <c r="U962" s="7"/>
      <c r="V962" s="7"/>
      <c r="W962" s="7"/>
      <c r="X962" s="7"/>
      <c r="Y962" s="7"/>
      <c r="Z962" s="7"/>
      <c r="AA962" s="7"/>
      <c r="AB962" s="7"/>
      <c r="AC962" s="7"/>
    </row>
    <row r="963">
      <c r="A963" s="10"/>
      <c r="B963" s="7"/>
      <c r="C963" s="7"/>
      <c r="D963" s="7"/>
      <c r="E963" s="10"/>
      <c r="F963" s="10"/>
      <c r="G963" s="10"/>
      <c r="H963" s="10"/>
      <c r="I963" s="7"/>
      <c r="J963" s="7"/>
      <c r="K963" s="7"/>
      <c r="L963" s="7"/>
      <c r="M963" s="7"/>
      <c r="N963" s="7"/>
      <c r="O963" s="7"/>
      <c r="P963" s="7"/>
      <c r="Q963" s="7"/>
      <c r="R963" s="7"/>
      <c r="S963" s="7"/>
      <c r="T963" s="7"/>
      <c r="U963" s="7"/>
      <c r="V963" s="7"/>
      <c r="W963" s="7"/>
      <c r="X963" s="7"/>
      <c r="Y963" s="7"/>
      <c r="Z963" s="7"/>
      <c r="AA963" s="7"/>
      <c r="AB963" s="7"/>
      <c r="AC963" s="7"/>
    </row>
    <row r="964">
      <c r="A964" s="10"/>
      <c r="B964" s="7"/>
      <c r="C964" s="7"/>
      <c r="D964" s="7"/>
      <c r="E964" s="10"/>
      <c r="F964" s="10"/>
      <c r="G964" s="10"/>
      <c r="H964" s="10"/>
      <c r="I964" s="7"/>
      <c r="J964" s="7"/>
      <c r="K964" s="7"/>
      <c r="L964" s="7"/>
      <c r="M964" s="7"/>
      <c r="N964" s="7"/>
      <c r="O964" s="7"/>
      <c r="P964" s="7"/>
      <c r="Q964" s="7"/>
      <c r="R964" s="7"/>
      <c r="S964" s="7"/>
      <c r="T964" s="7"/>
      <c r="U964" s="7"/>
      <c r="V964" s="7"/>
      <c r="W964" s="7"/>
      <c r="X964" s="7"/>
      <c r="Y964" s="7"/>
      <c r="Z964" s="7"/>
      <c r="AA964" s="7"/>
      <c r="AB964" s="7"/>
      <c r="AC964" s="7"/>
    </row>
    <row r="965">
      <c r="A965" s="10"/>
      <c r="B965" s="7"/>
      <c r="C965" s="7"/>
      <c r="D965" s="7"/>
      <c r="E965" s="10"/>
      <c r="F965" s="10"/>
      <c r="G965" s="10"/>
      <c r="H965" s="10"/>
      <c r="I965" s="7"/>
      <c r="J965" s="7"/>
      <c r="K965" s="7"/>
      <c r="L965" s="7"/>
      <c r="M965" s="7"/>
      <c r="N965" s="7"/>
      <c r="O965" s="7"/>
      <c r="P965" s="7"/>
      <c r="Q965" s="7"/>
      <c r="R965" s="7"/>
      <c r="S965" s="7"/>
      <c r="T965" s="7"/>
      <c r="U965" s="7"/>
      <c r="V965" s="7"/>
      <c r="W965" s="7"/>
      <c r="X965" s="7"/>
      <c r="Y965" s="7"/>
      <c r="Z965" s="7"/>
      <c r="AA965" s="7"/>
      <c r="AB965" s="7"/>
      <c r="AC965" s="7"/>
    </row>
    <row r="966">
      <c r="A966" s="10"/>
      <c r="B966" s="7"/>
      <c r="C966" s="7"/>
      <c r="D966" s="7"/>
      <c r="E966" s="10"/>
      <c r="F966" s="10"/>
      <c r="G966" s="10"/>
      <c r="H966" s="10"/>
      <c r="I966" s="7"/>
      <c r="J966" s="7"/>
      <c r="K966" s="7"/>
      <c r="L966" s="7"/>
      <c r="M966" s="7"/>
      <c r="N966" s="7"/>
      <c r="O966" s="7"/>
      <c r="P966" s="7"/>
      <c r="Q966" s="7"/>
      <c r="R966" s="7"/>
      <c r="S966" s="7"/>
      <c r="T966" s="7"/>
      <c r="U966" s="7"/>
      <c r="V966" s="7"/>
      <c r="W966" s="7"/>
      <c r="X966" s="7"/>
      <c r="Y966" s="7"/>
      <c r="Z966" s="7"/>
      <c r="AA966" s="7"/>
      <c r="AB966" s="7"/>
      <c r="AC966" s="7"/>
    </row>
    <row r="967">
      <c r="A967" s="10"/>
      <c r="B967" s="7"/>
      <c r="C967" s="7"/>
      <c r="D967" s="7"/>
      <c r="E967" s="10"/>
      <c r="F967" s="10"/>
      <c r="G967" s="10"/>
      <c r="H967" s="10"/>
      <c r="I967" s="7"/>
      <c r="J967" s="7"/>
      <c r="K967" s="7"/>
      <c r="L967" s="7"/>
      <c r="M967" s="7"/>
      <c r="N967" s="7"/>
      <c r="O967" s="7"/>
      <c r="P967" s="7"/>
      <c r="Q967" s="7"/>
      <c r="R967" s="7"/>
      <c r="S967" s="7"/>
      <c r="T967" s="7"/>
      <c r="U967" s="7"/>
      <c r="V967" s="7"/>
      <c r="W967" s="7"/>
      <c r="X967" s="7"/>
      <c r="Y967" s="7"/>
      <c r="Z967" s="7"/>
      <c r="AA967" s="7"/>
      <c r="AB967" s="7"/>
      <c r="AC967" s="7"/>
    </row>
    <row r="968">
      <c r="A968" s="10"/>
      <c r="B968" s="7"/>
      <c r="C968" s="7"/>
      <c r="D968" s="7"/>
      <c r="E968" s="10"/>
      <c r="F968" s="10"/>
      <c r="G968" s="10"/>
      <c r="H968" s="10"/>
      <c r="I968" s="7"/>
      <c r="J968" s="7"/>
      <c r="K968" s="7"/>
      <c r="L968" s="7"/>
      <c r="M968" s="7"/>
      <c r="N968" s="7"/>
      <c r="O968" s="7"/>
      <c r="P968" s="7"/>
      <c r="Q968" s="7"/>
      <c r="R968" s="7"/>
      <c r="S968" s="7"/>
      <c r="T968" s="7"/>
      <c r="U968" s="7"/>
      <c r="V968" s="7"/>
      <c r="W968" s="7"/>
      <c r="X968" s="7"/>
      <c r="Y968" s="7"/>
      <c r="Z968" s="7"/>
      <c r="AA968" s="7"/>
      <c r="AB968" s="7"/>
      <c r="AC968" s="7"/>
    </row>
    <row r="969">
      <c r="A969" s="10"/>
      <c r="B969" s="7"/>
      <c r="C969" s="7"/>
      <c r="D969" s="7"/>
      <c r="E969" s="10"/>
      <c r="F969" s="10"/>
      <c r="G969" s="10"/>
      <c r="H969" s="10"/>
      <c r="I969" s="7"/>
      <c r="J969" s="7"/>
      <c r="K969" s="7"/>
      <c r="L969" s="7"/>
      <c r="M969" s="7"/>
      <c r="N969" s="7"/>
      <c r="O969" s="7"/>
      <c r="P969" s="7"/>
      <c r="Q969" s="7"/>
      <c r="R969" s="7"/>
      <c r="S969" s="7"/>
      <c r="T969" s="7"/>
      <c r="U969" s="7"/>
      <c r="V969" s="7"/>
      <c r="W969" s="7"/>
      <c r="X969" s="7"/>
      <c r="Y969" s="7"/>
      <c r="Z969" s="7"/>
      <c r="AA969" s="7"/>
      <c r="AB969" s="7"/>
      <c r="AC969" s="7"/>
    </row>
    <row r="970">
      <c r="A970" s="10"/>
      <c r="B970" s="7"/>
      <c r="C970" s="7"/>
      <c r="D970" s="7"/>
      <c r="E970" s="10"/>
      <c r="F970" s="10"/>
      <c r="G970" s="10"/>
      <c r="H970" s="10"/>
      <c r="I970" s="7"/>
      <c r="J970" s="7"/>
      <c r="K970" s="7"/>
      <c r="L970" s="7"/>
      <c r="M970" s="7"/>
      <c r="N970" s="7"/>
      <c r="O970" s="7"/>
      <c r="P970" s="7"/>
      <c r="Q970" s="7"/>
      <c r="R970" s="7"/>
      <c r="S970" s="7"/>
      <c r="T970" s="7"/>
      <c r="U970" s="7"/>
      <c r="V970" s="7"/>
      <c r="W970" s="7"/>
      <c r="X970" s="7"/>
      <c r="Y970" s="7"/>
      <c r="Z970" s="7"/>
      <c r="AA970" s="7"/>
      <c r="AB970" s="7"/>
      <c r="AC970" s="7"/>
    </row>
    <row r="971">
      <c r="A971" s="10"/>
      <c r="B971" s="7"/>
      <c r="C971" s="7"/>
      <c r="D971" s="7"/>
      <c r="E971" s="10"/>
      <c r="F971" s="10"/>
      <c r="G971" s="10"/>
      <c r="H971" s="10"/>
      <c r="I971" s="7"/>
      <c r="J971" s="7"/>
      <c r="K971" s="7"/>
      <c r="L971" s="7"/>
      <c r="M971" s="7"/>
      <c r="N971" s="7"/>
      <c r="O971" s="7"/>
      <c r="P971" s="7"/>
      <c r="Q971" s="7"/>
      <c r="R971" s="7"/>
      <c r="S971" s="7"/>
      <c r="T971" s="7"/>
      <c r="U971" s="7"/>
      <c r="V971" s="7"/>
      <c r="W971" s="7"/>
      <c r="X971" s="7"/>
      <c r="Y971" s="7"/>
      <c r="Z971" s="7"/>
      <c r="AA971" s="7"/>
      <c r="AB971" s="7"/>
      <c r="AC971" s="7"/>
    </row>
    <row r="972">
      <c r="A972" s="10"/>
      <c r="B972" s="7"/>
      <c r="C972" s="7"/>
      <c r="D972" s="7"/>
      <c r="E972" s="10"/>
      <c r="F972" s="10"/>
      <c r="G972" s="10"/>
      <c r="H972" s="10"/>
      <c r="I972" s="7"/>
      <c r="J972" s="7"/>
      <c r="K972" s="7"/>
      <c r="L972" s="7"/>
      <c r="M972" s="7"/>
      <c r="N972" s="7"/>
      <c r="O972" s="7"/>
      <c r="P972" s="7"/>
      <c r="Q972" s="7"/>
      <c r="R972" s="7"/>
      <c r="S972" s="7"/>
      <c r="T972" s="7"/>
      <c r="U972" s="7"/>
      <c r="V972" s="7"/>
      <c r="W972" s="7"/>
      <c r="X972" s="7"/>
      <c r="Y972" s="7"/>
      <c r="Z972" s="7"/>
      <c r="AA972" s="7"/>
      <c r="AB972" s="7"/>
      <c r="AC972" s="7"/>
    </row>
    <row r="973">
      <c r="A973" s="10"/>
      <c r="B973" s="7"/>
      <c r="C973" s="7"/>
      <c r="D973" s="7"/>
      <c r="E973" s="10"/>
      <c r="F973" s="10"/>
      <c r="G973" s="10"/>
      <c r="H973" s="10"/>
      <c r="I973" s="7"/>
      <c r="J973" s="7"/>
      <c r="K973" s="7"/>
      <c r="L973" s="7"/>
      <c r="M973" s="7"/>
      <c r="N973" s="7"/>
      <c r="O973" s="7"/>
      <c r="P973" s="7"/>
      <c r="Q973" s="7"/>
      <c r="R973" s="7"/>
      <c r="S973" s="7"/>
      <c r="T973" s="7"/>
      <c r="U973" s="7"/>
      <c r="V973" s="7"/>
      <c r="W973" s="7"/>
      <c r="X973" s="7"/>
      <c r="Y973" s="7"/>
      <c r="Z973" s="7"/>
      <c r="AA973" s="7"/>
      <c r="AB973" s="7"/>
      <c r="AC973" s="7"/>
    </row>
    <row r="974">
      <c r="A974" s="10"/>
      <c r="B974" s="7"/>
      <c r="C974" s="7"/>
      <c r="D974" s="7"/>
      <c r="E974" s="10"/>
      <c r="F974" s="10"/>
      <c r="G974" s="10"/>
      <c r="H974" s="10"/>
      <c r="I974" s="7"/>
      <c r="J974" s="7"/>
      <c r="K974" s="7"/>
      <c r="L974" s="7"/>
      <c r="M974" s="7"/>
      <c r="N974" s="7"/>
      <c r="O974" s="7"/>
      <c r="P974" s="7"/>
      <c r="Q974" s="7"/>
      <c r="R974" s="7"/>
      <c r="S974" s="7"/>
      <c r="T974" s="7"/>
      <c r="U974" s="7"/>
      <c r="V974" s="7"/>
      <c r="W974" s="7"/>
      <c r="X974" s="7"/>
      <c r="Y974" s="7"/>
      <c r="Z974" s="7"/>
      <c r="AA974" s="7"/>
      <c r="AB974" s="7"/>
      <c r="AC974" s="7"/>
    </row>
    <row r="975">
      <c r="A975" s="10"/>
      <c r="B975" s="7"/>
      <c r="C975" s="7"/>
      <c r="D975" s="7"/>
      <c r="E975" s="10"/>
      <c r="F975" s="10"/>
      <c r="G975" s="10"/>
      <c r="H975" s="10"/>
      <c r="I975" s="7"/>
      <c r="J975" s="7"/>
      <c r="K975" s="7"/>
      <c r="L975" s="7"/>
      <c r="M975" s="7"/>
      <c r="N975" s="7"/>
      <c r="O975" s="7"/>
      <c r="P975" s="7"/>
      <c r="Q975" s="7"/>
      <c r="R975" s="7"/>
      <c r="S975" s="7"/>
      <c r="T975" s="7"/>
      <c r="U975" s="7"/>
      <c r="V975" s="7"/>
      <c r="W975" s="7"/>
      <c r="X975" s="7"/>
      <c r="Y975" s="7"/>
      <c r="Z975" s="7"/>
      <c r="AA975" s="7"/>
      <c r="AB975" s="7"/>
      <c r="AC975" s="7"/>
    </row>
    <row r="976">
      <c r="A976" s="10"/>
      <c r="B976" s="7"/>
      <c r="C976" s="7"/>
      <c r="D976" s="7"/>
      <c r="E976" s="10"/>
      <c r="F976" s="10"/>
      <c r="G976" s="10"/>
      <c r="H976" s="10"/>
      <c r="I976" s="7"/>
      <c r="J976" s="7"/>
      <c r="K976" s="7"/>
      <c r="L976" s="7"/>
      <c r="M976" s="7"/>
      <c r="N976" s="7"/>
      <c r="O976" s="7"/>
      <c r="P976" s="7"/>
      <c r="Q976" s="7"/>
      <c r="R976" s="7"/>
      <c r="S976" s="7"/>
      <c r="T976" s="7"/>
      <c r="U976" s="7"/>
      <c r="V976" s="7"/>
      <c r="W976" s="7"/>
      <c r="X976" s="7"/>
      <c r="Y976" s="7"/>
      <c r="Z976" s="7"/>
      <c r="AA976" s="7"/>
      <c r="AB976" s="7"/>
      <c r="AC976" s="7"/>
    </row>
    <row r="977">
      <c r="A977" s="10"/>
      <c r="B977" s="7"/>
      <c r="C977" s="7"/>
      <c r="D977" s="7"/>
      <c r="E977" s="10"/>
      <c r="F977" s="10"/>
      <c r="G977" s="10"/>
      <c r="H977" s="10"/>
      <c r="I977" s="7"/>
      <c r="J977" s="7"/>
      <c r="K977" s="7"/>
      <c r="L977" s="7"/>
      <c r="M977" s="7"/>
      <c r="N977" s="7"/>
      <c r="O977" s="7"/>
      <c r="P977" s="7"/>
      <c r="Q977" s="7"/>
      <c r="R977" s="7"/>
      <c r="S977" s="7"/>
      <c r="T977" s="7"/>
      <c r="U977" s="7"/>
      <c r="V977" s="7"/>
      <c r="W977" s="7"/>
      <c r="X977" s="7"/>
      <c r="Y977" s="7"/>
      <c r="Z977" s="7"/>
      <c r="AA977" s="7"/>
      <c r="AB977" s="7"/>
      <c r="AC977" s="7"/>
    </row>
    <row r="978">
      <c r="A978" s="10"/>
      <c r="B978" s="7"/>
      <c r="C978" s="7"/>
      <c r="D978" s="7"/>
      <c r="E978" s="10"/>
      <c r="F978" s="10"/>
      <c r="G978" s="10"/>
      <c r="H978" s="10"/>
      <c r="I978" s="7"/>
      <c r="J978" s="7"/>
      <c r="K978" s="7"/>
      <c r="L978" s="7"/>
      <c r="M978" s="7"/>
      <c r="N978" s="7"/>
      <c r="O978" s="7"/>
      <c r="P978" s="7"/>
      <c r="Q978" s="7"/>
      <c r="R978" s="7"/>
      <c r="S978" s="7"/>
      <c r="T978" s="7"/>
      <c r="U978" s="7"/>
      <c r="V978" s="7"/>
      <c r="W978" s="7"/>
      <c r="X978" s="7"/>
      <c r="Y978" s="7"/>
      <c r="Z978" s="7"/>
      <c r="AA978" s="7"/>
      <c r="AB978" s="7"/>
      <c r="AC978" s="7"/>
    </row>
    <row r="979">
      <c r="A979" s="10"/>
      <c r="B979" s="7"/>
      <c r="C979" s="7"/>
      <c r="D979" s="7"/>
      <c r="E979" s="10"/>
      <c r="F979" s="10"/>
      <c r="G979" s="10"/>
      <c r="H979" s="10"/>
      <c r="I979" s="7"/>
      <c r="J979" s="7"/>
      <c r="K979" s="7"/>
      <c r="L979" s="7"/>
      <c r="M979" s="7"/>
      <c r="N979" s="7"/>
      <c r="O979" s="7"/>
      <c r="P979" s="7"/>
      <c r="Q979" s="7"/>
      <c r="R979" s="7"/>
      <c r="S979" s="7"/>
      <c r="T979" s="7"/>
      <c r="U979" s="7"/>
      <c r="V979" s="7"/>
      <c r="W979" s="7"/>
      <c r="X979" s="7"/>
      <c r="Y979" s="7"/>
      <c r="Z979" s="7"/>
      <c r="AA979" s="7"/>
      <c r="AB979" s="7"/>
      <c r="AC979" s="7"/>
    </row>
    <row r="980">
      <c r="A980" s="10"/>
      <c r="B980" s="7"/>
      <c r="C980" s="7"/>
      <c r="D980" s="7"/>
      <c r="E980" s="10"/>
      <c r="F980" s="10"/>
      <c r="G980" s="10"/>
      <c r="H980" s="10"/>
      <c r="I980" s="7"/>
      <c r="J980" s="7"/>
      <c r="K980" s="7"/>
      <c r="L980" s="7"/>
      <c r="M980" s="7"/>
      <c r="N980" s="7"/>
      <c r="O980" s="7"/>
      <c r="P980" s="7"/>
      <c r="Q980" s="7"/>
      <c r="R980" s="7"/>
      <c r="S980" s="7"/>
      <c r="T980" s="7"/>
      <c r="U980" s="7"/>
      <c r="V980" s="7"/>
      <c r="W980" s="7"/>
      <c r="X980" s="7"/>
      <c r="Y980" s="7"/>
      <c r="Z980" s="7"/>
      <c r="AA980" s="7"/>
      <c r="AB980" s="7"/>
      <c r="AC980" s="7"/>
    </row>
    <row r="981">
      <c r="A981" s="10"/>
      <c r="B981" s="7"/>
      <c r="C981" s="7"/>
      <c r="D981" s="7"/>
      <c r="E981" s="10"/>
      <c r="F981" s="10"/>
      <c r="G981" s="10"/>
      <c r="H981" s="10"/>
      <c r="I981" s="7"/>
      <c r="J981" s="7"/>
      <c r="K981" s="7"/>
      <c r="L981" s="7"/>
      <c r="M981" s="7"/>
      <c r="N981" s="7"/>
      <c r="O981" s="7"/>
      <c r="P981" s="7"/>
      <c r="Q981" s="7"/>
      <c r="R981" s="7"/>
      <c r="S981" s="7"/>
      <c r="T981" s="7"/>
      <c r="U981" s="7"/>
      <c r="V981" s="7"/>
      <c r="W981" s="7"/>
      <c r="X981" s="7"/>
      <c r="Y981" s="7"/>
      <c r="Z981" s="7"/>
      <c r="AA981" s="7"/>
      <c r="AB981" s="7"/>
      <c r="AC981" s="7"/>
    </row>
    <row r="982">
      <c r="A982" s="10"/>
      <c r="B982" s="7"/>
      <c r="C982" s="7"/>
      <c r="D982" s="7"/>
      <c r="E982" s="10"/>
      <c r="F982" s="10"/>
      <c r="G982" s="10"/>
      <c r="H982" s="10"/>
      <c r="I982" s="7"/>
      <c r="J982" s="7"/>
      <c r="K982" s="7"/>
      <c r="L982" s="7"/>
      <c r="M982" s="7"/>
      <c r="N982" s="7"/>
      <c r="O982" s="7"/>
      <c r="P982" s="7"/>
      <c r="Q982" s="7"/>
      <c r="R982" s="7"/>
      <c r="S982" s="7"/>
      <c r="T982" s="7"/>
      <c r="U982" s="7"/>
      <c r="V982" s="7"/>
      <c r="W982" s="7"/>
      <c r="X982" s="7"/>
      <c r="Y982" s="7"/>
      <c r="Z982" s="7"/>
      <c r="AA982" s="7"/>
      <c r="AB982" s="7"/>
      <c r="AC982" s="7"/>
    </row>
    <row r="983">
      <c r="A983" s="10"/>
      <c r="B983" s="7"/>
      <c r="C983" s="7"/>
      <c r="D983" s="7"/>
      <c r="E983" s="10"/>
      <c r="F983" s="10"/>
      <c r="G983" s="10"/>
      <c r="H983" s="10"/>
      <c r="I983" s="7"/>
      <c r="J983" s="7"/>
      <c r="K983" s="7"/>
      <c r="L983" s="7"/>
      <c r="M983" s="7"/>
      <c r="N983" s="7"/>
      <c r="O983" s="7"/>
      <c r="P983" s="7"/>
      <c r="Q983" s="7"/>
      <c r="R983" s="7"/>
      <c r="S983" s="7"/>
      <c r="T983" s="7"/>
      <c r="U983" s="7"/>
      <c r="V983" s="7"/>
      <c r="W983" s="7"/>
      <c r="X983" s="7"/>
      <c r="Y983" s="7"/>
      <c r="Z983" s="7"/>
      <c r="AA983" s="7"/>
      <c r="AB983" s="7"/>
      <c r="AC983" s="7"/>
    </row>
    <row r="984">
      <c r="A984" s="10"/>
      <c r="B984" s="7"/>
      <c r="C984" s="7"/>
      <c r="D984" s="7"/>
      <c r="E984" s="10"/>
      <c r="F984" s="10"/>
      <c r="G984" s="10"/>
      <c r="H984" s="10"/>
      <c r="I984" s="7"/>
      <c r="J984" s="7"/>
      <c r="K984" s="7"/>
      <c r="L984" s="7"/>
      <c r="M984" s="7"/>
      <c r="N984" s="7"/>
      <c r="O984" s="7"/>
      <c r="P984" s="7"/>
      <c r="Q984" s="7"/>
      <c r="R984" s="7"/>
      <c r="S984" s="7"/>
      <c r="T984" s="7"/>
      <c r="U984" s="7"/>
      <c r="V984" s="7"/>
      <c r="W984" s="7"/>
      <c r="X984" s="7"/>
      <c r="Y984" s="7"/>
      <c r="Z984" s="7"/>
      <c r="AA984" s="7"/>
      <c r="AB984" s="7"/>
      <c r="AC984" s="7"/>
    </row>
    <row r="985">
      <c r="A985" s="10"/>
      <c r="B985" s="7"/>
      <c r="C985" s="7"/>
      <c r="D985" s="7"/>
      <c r="E985" s="10"/>
      <c r="F985" s="10"/>
      <c r="G985" s="10"/>
      <c r="H985" s="10"/>
      <c r="I985" s="7"/>
      <c r="J985" s="7"/>
      <c r="K985" s="7"/>
      <c r="L985" s="7"/>
      <c r="M985" s="7"/>
      <c r="N985" s="7"/>
      <c r="O985" s="7"/>
      <c r="P985" s="7"/>
      <c r="Q985" s="7"/>
      <c r="R985" s="7"/>
      <c r="S985" s="7"/>
      <c r="T985" s="7"/>
      <c r="U985" s="7"/>
      <c r="V985" s="7"/>
      <c r="W985" s="7"/>
      <c r="X985" s="7"/>
      <c r="Y985" s="7"/>
      <c r="Z985" s="7"/>
      <c r="AA985" s="7"/>
      <c r="AB985" s="7"/>
      <c r="AC985" s="7"/>
    </row>
    <row r="986">
      <c r="A986" s="10"/>
      <c r="B986" s="7"/>
      <c r="C986" s="7"/>
      <c r="D986" s="7"/>
      <c r="E986" s="10"/>
      <c r="F986" s="10"/>
      <c r="G986" s="10"/>
      <c r="H986" s="10"/>
      <c r="I986" s="7"/>
      <c r="J986" s="7"/>
      <c r="K986" s="7"/>
      <c r="L986" s="7"/>
      <c r="M986" s="7"/>
      <c r="N986" s="7"/>
      <c r="O986" s="7"/>
      <c r="P986" s="7"/>
      <c r="Q986" s="7"/>
      <c r="R986" s="7"/>
      <c r="S986" s="7"/>
      <c r="T986" s="7"/>
      <c r="U986" s="7"/>
      <c r="V986" s="7"/>
      <c r="W986" s="7"/>
      <c r="X986" s="7"/>
      <c r="Y986" s="7"/>
      <c r="Z986" s="7"/>
      <c r="AA986" s="7"/>
      <c r="AB986" s="7"/>
      <c r="AC986" s="7"/>
    </row>
    <row r="987">
      <c r="A987" s="10"/>
      <c r="B987" s="7"/>
      <c r="C987" s="7"/>
      <c r="D987" s="7"/>
      <c r="E987" s="10"/>
      <c r="F987" s="10"/>
      <c r="G987" s="10"/>
      <c r="H987" s="10"/>
      <c r="I987" s="7"/>
      <c r="J987" s="7"/>
      <c r="K987" s="7"/>
      <c r="L987" s="7"/>
      <c r="M987" s="7"/>
      <c r="N987" s="7"/>
      <c r="O987" s="7"/>
      <c r="P987" s="7"/>
      <c r="Q987" s="7"/>
      <c r="R987" s="7"/>
      <c r="S987" s="7"/>
      <c r="T987" s="7"/>
      <c r="U987" s="7"/>
      <c r="V987" s="7"/>
      <c r="W987" s="7"/>
      <c r="X987" s="7"/>
      <c r="Y987" s="7"/>
      <c r="Z987" s="7"/>
      <c r="AA987" s="7"/>
      <c r="AB987" s="7"/>
      <c r="AC987" s="7"/>
    </row>
    <row r="988">
      <c r="A988" s="10"/>
      <c r="B988" s="7"/>
      <c r="C988" s="7"/>
      <c r="D988" s="7"/>
      <c r="E988" s="10"/>
      <c r="F988" s="10"/>
      <c r="G988" s="10"/>
      <c r="H988" s="10"/>
      <c r="I988" s="7"/>
      <c r="J988" s="7"/>
      <c r="K988" s="7"/>
      <c r="L988" s="7"/>
      <c r="M988" s="7"/>
      <c r="N988" s="7"/>
      <c r="O988" s="7"/>
      <c r="P988" s="7"/>
      <c r="Q988" s="7"/>
      <c r="R988" s="7"/>
      <c r="S988" s="7"/>
      <c r="T988" s="7"/>
      <c r="U988" s="7"/>
      <c r="V988" s="7"/>
      <c r="W988" s="7"/>
      <c r="X988" s="7"/>
      <c r="Y988" s="7"/>
      <c r="Z988" s="7"/>
      <c r="AA988" s="7"/>
      <c r="AB988" s="7"/>
      <c r="AC988" s="7"/>
    </row>
    <row r="989">
      <c r="A989" s="10"/>
      <c r="B989" s="7"/>
      <c r="C989" s="7"/>
      <c r="D989" s="7"/>
      <c r="E989" s="10"/>
      <c r="F989" s="10"/>
      <c r="G989" s="10"/>
      <c r="H989" s="10"/>
      <c r="I989" s="7"/>
      <c r="J989" s="7"/>
      <c r="K989" s="7"/>
      <c r="L989" s="7"/>
      <c r="M989" s="7"/>
      <c r="N989" s="7"/>
      <c r="O989" s="7"/>
      <c r="P989" s="7"/>
      <c r="Q989" s="7"/>
      <c r="R989" s="7"/>
      <c r="S989" s="7"/>
      <c r="T989" s="7"/>
      <c r="U989" s="7"/>
      <c r="V989" s="7"/>
      <c r="W989" s="7"/>
      <c r="X989" s="7"/>
      <c r="Y989" s="7"/>
      <c r="Z989" s="7"/>
      <c r="AA989" s="7"/>
      <c r="AB989" s="7"/>
      <c r="AC989" s="7"/>
    </row>
    <row r="990">
      <c r="A990" s="10"/>
      <c r="B990" s="7"/>
      <c r="C990" s="7"/>
      <c r="D990" s="7"/>
      <c r="E990" s="10"/>
      <c r="F990" s="10"/>
      <c r="G990" s="10"/>
      <c r="H990" s="10"/>
      <c r="I990" s="7"/>
      <c r="J990" s="7"/>
      <c r="K990" s="7"/>
      <c r="L990" s="7"/>
      <c r="M990" s="7"/>
      <c r="N990" s="7"/>
      <c r="O990" s="7"/>
      <c r="P990" s="7"/>
      <c r="Q990" s="7"/>
      <c r="R990" s="7"/>
      <c r="S990" s="7"/>
      <c r="T990" s="7"/>
      <c r="U990" s="7"/>
      <c r="V990" s="7"/>
      <c r="W990" s="7"/>
      <c r="X990" s="7"/>
      <c r="Y990" s="7"/>
      <c r="Z990" s="7"/>
      <c r="AA990" s="7"/>
      <c r="AB990" s="7"/>
      <c r="AC990" s="7"/>
    </row>
    <row r="991">
      <c r="A991" s="10"/>
      <c r="B991" s="7"/>
      <c r="C991" s="7"/>
      <c r="D991" s="7"/>
      <c r="E991" s="10"/>
      <c r="F991" s="10"/>
      <c r="G991" s="10"/>
      <c r="H991" s="10"/>
      <c r="I991" s="7"/>
      <c r="J991" s="7"/>
      <c r="K991" s="7"/>
      <c r="L991" s="7"/>
      <c r="M991" s="7"/>
      <c r="N991" s="7"/>
      <c r="O991" s="7"/>
      <c r="P991" s="7"/>
      <c r="Q991" s="7"/>
      <c r="R991" s="7"/>
      <c r="S991" s="7"/>
      <c r="T991" s="7"/>
      <c r="U991" s="7"/>
      <c r="V991" s="7"/>
      <c r="W991" s="7"/>
      <c r="X991" s="7"/>
      <c r="Y991" s="7"/>
      <c r="Z991" s="7"/>
      <c r="AA991" s="7"/>
      <c r="AB991" s="7"/>
      <c r="AC991" s="7"/>
    </row>
    <row r="992">
      <c r="A992" s="10"/>
      <c r="B992" s="7"/>
      <c r="C992" s="7"/>
      <c r="D992" s="7"/>
      <c r="E992" s="10"/>
      <c r="F992" s="10"/>
      <c r="G992" s="10"/>
      <c r="H992" s="10"/>
      <c r="I992" s="7"/>
      <c r="J992" s="7"/>
      <c r="K992" s="7"/>
      <c r="L992" s="7"/>
      <c r="M992" s="7"/>
      <c r="N992" s="7"/>
      <c r="O992" s="7"/>
      <c r="P992" s="7"/>
      <c r="Q992" s="7"/>
      <c r="R992" s="7"/>
      <c r="S992" s="7"/>
      <c r="T992" s="7"/>
      <c r="U992" s="7"/>
      <c r="V992" s="7"/>
      <c r="W992" s="7"/>
      <c r="X992" s="7"/>
      <c r="Y992" s="7"/>
      <c r="Z992" s="7"/>
      <c r="AA992" s="7"/>
      <c r="AB992" s="7"/>
      <c r="AC992" s="7"/>
    </row>
    <row r="993">
      <c r="A993" s="10"/>
      <c r="B993" s="7"/>
      <c r="C993" s="7"/>
      <c r="D993" s="7"/>
      <c r="E993" s="10"/>
      <c r="F993" s="10"/>
      <c r="G993" s="10"/>
      <c r="H993" s="10"/>
      <c r="I993" s="7"/>
      <c r="J993" s="7"/>
      <c r="K993" s="7"/>
      <c r="L993" s="7"/>
      <c r="M993" s="7"/>
      <c r="N993" s="7"/>
      <c r="O993" s="7"/>
      <c r="P993" s="7"/>
      <c r="Q993" s="7"/>
      <c r="R993" s="7"/>
      <c r="S993" s="7"/>
      <c r="T993" s="7"/>
      <c r="U993" s="7"/>
      <c r="V993" s="7"/>
      <c r="W993" s="7"/>
      <c r="X993" s="7"/>
      <c r="Y993" s="7"/>
      <c r="Z993" s="7"/>
      <c r="AA993" s="7"/>
      <c r="AB993" s="7"/>
      <c r="AC993" s="7"/>
    </row>
    <row r="994">
      <c r="A994" s="10"/>
      <c r="B994" s="7"/>
      <c r="C994" s="7"/>
      <c r="D994" s="7"/>
      <c r="E994" s="10"/>
      <c r="F994" s="10"/>
      <c r="G994" s="10"/>
      <c r="H994" s="10"/>
      <c r="I994" s="7"/>
      <c r="J994" s="7"/>
      <c r="K994" s="7"/>
      <c r="L994" s="7"/>
      <c r="M994" s="7"/>
      <c r="N994" s="7"/>
      <c r="O994" s="7"/>
      <c r="P994" s="7"/>
      <c r="Q994" s="7"/>
      <c r="R994" s="7"/>
      <c r="S994" s="7"/>
      <c r="T994" s="7"/>
      <c r="U994" s="7"/>
      <c r="V994" s="7"/>
      <c r="W994" s="7"/>
      <c r="X994" s="7"/>
      <c r="Y994" s="7"/>
      <c r="Z994" s="7"/>
      <c r="AA994" s="7"/>
      <c r="AB994" s="7"/>
      <c r="AC994" s="7"/>
    </row>
    <row r="995">
      <c r="A995" s="10"/>
      <c r="B995" s="7"/>
      <c r="C995" s="7"/>
      <c r="D995" s="7"/>
      <c r="E995" s="10"/>
      <c r="F995" s="10"/>
      <c r="G995" s="10"/>
      <c r="H995" s="10"/>
      <c r="I995" s="7"/>
      <c r="J995" s="7"/>
      <c r="K995" s="7"/>
      <c r="L995" s="7"/>
      <c r="M995" s="7"/>
      <c r="N995" s="7"/>
      <c r="O995" s="7"/>
      <c r="P995" s="7"/>
      <c r="Q995" s="7"/>
      <c r="R995" s="7"/>
      <c r="S995" s="7"/>
      <c r="T995" s="7"/>
      <c r="U995" s="7"/>
      <c r="V995" s="7"/>
      <c r="W995" s="7"/>
      <c r="X995" s="7"/>
      <c r="Y995" s="7"/>
      <c r="Z995" s="7"/>
      <c r="AA995" s="7"/>
      <c r="AB995" s="7"/>
      <c r="AC995" s="7"/>
    </row>
    <row r="996">
      <c r="A996" s="10"/>
      <c r="B996" s="7"/>
      <c r="C996" s="7"/>
      <c r="D996" s="7"/>
      <c r="E996" s="10"/>
      <c r="F996" s="10"/>
      <c r="G996" s="10"/>
      <c r="H996" s="10"/>
      <c r="I996" s="7"/>
      <c r="J996" s="7"/>
      <c r="K996" s="7"/>
      <c r="L996" s="7"/>
      <c r="M996" s="7"/>
      <c r="N996" s="7"/>
      <c r="O996" s="7"/>
      <c r="P996" s="7"/>
      <c r="Q996" s="7"/>
      <c r="R996" s="7"/>
      <c r="S996" s="7"/>
      <c r="T996" s="7"/>
      <c r="U996" s="7"/>
      <c r="V996" s="7"/>
      <c r="W996" s="7"/>
      <c r="X996" s="7"/>
      <c r="Y996" s="7"/>
      <c r="Z996" s="7"/>
      <c r="AA996" s="7"/>
      <c r="AB996" s="7"/>
      <c r="AC996" s="7"/>
    </row>
    <row r="997">
      <c r="A997" s="10"/>
      <c r="B997" s="7"/>
      <c r="C997" s="7"/>
      <c r="D997" s="7"/>
      <c r="E997" s="10"/>
      <c r="F997" s="10"/>
      <c r="G997" s="10"/>
      <c r="H997" s="10"/>
      <c r="I997" s="7"/>
      <c r="J997" s="7"/>
      <c r="K997" s="7"/>
      <c r="L997" s="7"/>
      <c r="M997" s="7"/>
      <c r="N997" s="7"/>
      <c r="O997" s="7"/>
      <c r="P997" s="7"/>
      <c r="Q997" s="7"/>
      <c r="R997" s="7"/>
      <c r="S997" s="7"/>
      <c r="T997" s="7"/>
      <c r="U997" s="7"/>
      <c r="V997" s="7"/>
      <c r="W997" s="7"/>
      <c r="X997" s="7"/>
      <c r="Y997" s="7"/>
      <c r="Z997" s="7"/>
      <c r="AA997" s="7"/>
      <c r="AB997" s="7"/>
      <c r="AC997" s="7"/>
    </row>
    <row r="998">
      <c r="A998" s="10"/>
      <c r="B998" s="7"/>
      <c r="C998" s="7"/>
      <c r="D998" s="7"/>
      <c r="E998" s="10"/>
      <c r="F998" s="10"/>
      <c r="G998" s="10"/>
      <c r="H998" s="10"/>
      <c r="I998" s="7"/>
      <c r="J998" s="7"/>
      <c r="K998" s="7"/>
      <c r="L998" s="7"/>
      <c r="M998" s="7"/>
      <c r="N998" s="7"/>
      <c r="O998" s="7"/>
      <c r="P998" s="7"/>
      <c r="Q998" s="7"/>
      <c r="R998" s="7"/>
      <c r="S998" s="7"/>
      <c r="T998" s="7"/>
      <c r="U998" s="7"/>
      <c r="V998" s="7"/>
      <c r="W998" s="7"/>
      <c r="X998" s="7"/>
      <c r="Y998" s="7"/>
      <c r="Z998" s="7"/>
      <c r="AA998" s="7"/>
      <c r="AB998" s="7"/>
      <c r="AC998" s="7"/>
    </row>
    <row r="999">
      <c r="A999" s="10"/>
      <c r="B999" s="7"/>
      <c r="C999" s="7"/>
      <c r="D999" s="7"/>
      <c r="E999" s="10"/>
      <c r="F999" s="10"/>
      <c r="G999" s="10"/>
      <c r="H999" s="10"/>
      <c r="I999" s="7"/>
      <c r="J999" s="7"/>
      <c r="K999" s="7"/>
      <c r="L999" s="7"/>
      <c r="M999" s="7"/>
      <c r="N999" s="7"/>
      <c r="O999" s="7"/>
      <c r="P999" s="7"/>
      <c r="Q999" s="7"/>
      <c r="R999" s="7"/>
      <c r="S999" s="7"/>
      <c r="T999" s="7"/>
      <c r="U999" s="7"/>
      <c r="V999" s="7"/>
      <c r="W999" s="7"/>
      <c r="X999" s="7"/>
      <c r="Y999" s="7"/>
      <c r="Z999" s="7"/>
      <c r="AA999" s="7"/>
      <c r="AB999" s="7"/>
      <c r="AC999" s="7"/>
    </row>
    <row r="1000">
      <c r="A1000" s="10"/>
      <c r="B1000" s="7"/>
      <c r="C1000" s="7"/>
      <c r="D1000" s="7"/>
      <c r="E1000" s="10"/>
      <c r="F1000" s="10"/>
      <c r="G1000" s="10"/>
      <c r="H1000" s="10"/>
      <c r="I1000" s="7"/>
      <c r="J1000" s="7"/>
      <c r="K1000" s="7"/>
      <c r="L1000" s="7"/>
      <c r="M1000" s="7"/>
      <c r="N1000" s="7"/>
      <c r="O1000" s="7"/>
      <c r="P1000" s="7"/>
      <c r="Q1000" s="7"/>
      <c r="R1000" s="7"/>
      <c r="S1000" s="7"/>
      <c r="T1000" s="7"/>
      <c r="U1000" s="7"/>
      <c r="V1000" s="7"/>
      <c r="W1000" s="7"/>
      <c r="X1000" s="7"/>
      <c r="Y1000" s="7"/>
      <c r="Z1000" s="7"/>
      <c r="AA1000" s="7"/>
      <c r="AB1000" s="7"/>
      <c r="AC1000" s="7"/>
    </row>
    <row r="1001">
      <c r="A1001" s="10"/>
      <c r="B1001" s="7"/>
      <c r="C1001" s="7"/>
      <c r="D1001" s="7"/>
      <c r="E1001" s="10"/>
      <c r="F1001" s="10"/>
      <c r="G1001" s="10"/>
      <c r="H1001" s="10"/>
      <c r="I1001" s="7"/>
      <c r="J1001" s="7"/>
      <c r="K1001" s="7"/>
      <c r="L1001" s="7"/>
      <c r="M1001" s="7"/>
      <c r="N1001" s="7"/>
      <c r="O1001" s="7"/>
      <c r="P1001" s="7"/>
      <c r="Q1001" s="7"/>
      <c r="R1001" s="7"/>
      <c r="S1001" s="7"/>
      <c r="T1001" s="7"/>
      <c r="U1001" s="7"/>
      <c r="V1001" s="7"/>
      <c r="W1001" s="7"/>
      <c r="X1001" s="7"/>
      <c r="Y1001" s="7"/>
      <c r="Z1001" s="7"/>
      <c r="AA1001" s="7"/>
      <c r="AB1001" s="7"/>
      <c r="AC1001" s="7"/>
    </row>
    <row r="1002">
      <c r="A1002" s="10"/>
      <c r="B1002" s="7"/>
      <c r="C1002" s="7"/>
      <c r="D1002" s="7"/>
      <c r="E1002" s="10"/>
      <c r="F1002" s="10"/>
      <c r="G1002" s="10"/>
      <c r="H1002" s="10"/>
      <c r="I1002" s="7"/>
      <c r="J1002" s="7"/>
      <c r="K1002" s="7"/>
      <c r="L1002" s="7"/>
      <c r="M1002" s="7"/>
      <c r="N1002" s="7"/>
      <c r="O1002" s="7"/>
      <c r="P1002" s="7"/>
      <c r="Q1002" s="7"/>
      <c r="R1002" s="7"/>
      <c r="S1002" s="7"/>
      <c r="T1002" s="7"/>
      <c r="U1002" s="7"/>
      <c r="V1002" s="7"/>
      <c r="W1002" s="7"/>
      <c r="X1002" s="7"/>
      <c r="Y1002" s="7"/>
      <c r="Z1002" s="7"/>
      <c r="AA1002" s="7"/>
      <c r="AB1002" s="7"/>
      <c r="AC1002" s="7"/>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25"/>
    <col customWidth="1" min="2" max="2" width="32.38"/>
    <col customWidth="1" min="9" max="9" width="2.38"/>
    <col customWidth="1" min="10" max="10" width="8.63"/>
    <col customWidth="1" min="11" max="11" width="21.25"/>
  </cols>
  <sheetData>
    <row r="1">
      <c r="A1" s="78"/>
      <c r="B1" s="79" t="s">
        <v>50</v>
      </c>
      <c r="C1" s="80"/>
      <c r="D1" s="80"/>
      <c r="E1" s="80"/>
      <c r="F1" s="80"/>
      <c r="G1" s="80"/>
      <c r="H1" s="80"/>
      <c r="I1" s="81"/>
      <c r="J1" s="81"/>
      <c r="K1" s="79" t="s">
        <v>51</v>
      </c>
      <c r="L1" s="81"/>
      <c r="M1" s="80"/>
      <c r="N1" s="80"/>
      <c r="O1" s="80"/>
      <c r="P1" s="80"/>
      <c r="Q1" s="80"/>
      <c r="R1" s="81"/>
      <c r="S1" s="81"/>
      <c r="T1" s="81"/>
      <c r="U1" s="81"/>
      <c r="V1" s="81"/>
      <c r="W1" s="81"/>
      <c r="X1" s="81"/>
      <c r="Y1" s="81"/>
      <c r="Z1" s="81"/>
      <c r="AA1" s="81"/>
      <c r="AB1" s="81"/>
      <c r="AC1" s="81"/>
      <c r="AD1" s="81"/>
      <c r="AE1" s="81"/>
      <c r="AF1" s="81"/>
    </row>
    <row r="2" hidden="1">
      <c r="A2" s="82" t="s">
        <v>0</v>
      </c>
      <c r="B2" s="82" t="s">
        <v>52</v>
      </c>
      <c r="C2" s="82" t="s">
        <v>53</v>
      </c>
      <c r="D2" s="83" t="s">
        <v>54</v>
      </c>
      <c r="E2" s="82" t="s">
        <v>55</v>
      </c>
      <c r="F2" s="82" t="s">
        <v>3</v>
      </c>
      <c r="G2" s="82" t="s">
        <v>9</v>
      </c>
      <c r="H2" s="82" t="s">
        <v>56</v>
      </c>
      <c r="I2" s="81"/>
      <c r="J2" s="82" t="s">
        <v>0</v>
      </c>
      <c r="K2" s="82" t="s">
        <v>52</v>
      </c>
      <c r="L2" s="82" t="s">
        <v>53</v>
      </c>
      <c r="M2" s="83" t="s">
        <v>54</v>
      </c>
      <c r="N2" s="82" t="s">
        <v>55</v>
      </c>
      <c r="O2" s="82" t="s">
        <v>3</v>
      </c>
      <c r="P2" s="82" t="s">
        <v>9</v>
      </c>
      <c r="Q2" s="82" t="s">
        <v>56</v>
      </c>
      <c r="R2" s="81"/>
      <c r="S2" s="81"/>
      <c r="T2" s="81"/>
      <c r="U2" s="81"/>
      <c r="V2" s="81"/>
      <c r="W2" s="81"/>
      <c r="X2" s="81"/>
      <c r="Y2" s="81"/>
      <c r="Z2" s="81"/>
      <c r="AA2" s="81"/>
      <c r="AB2" s="81"/>
      <c r="AC2" s="81"/>
      <c r="AD2" s="81"/>
      <c r="AE2" s="81"/>
      <c r="AF2" s="81"/>
    </row>
    <row r="3">
      <c r="A3" s="84"/>
      <c r="B3" s="85" t="s">
        <v>57</v>
      </c>
      <c r="C3" s="84" t="s">
        <v>58</v>
      </c>
      <c r="D3" s="86">
        <v>20.0</v>
      </c>
      <c r="E3" s="86"/>
      <c r="F3" s="84">
        <v>1.0</v>
      </c>
      <c r="G3" s="87"/>
      <c r="H3" s="87"/>
      <c r="I3" s="81"/>
      <c r="J3" s="84">
        <v>2026.0</v>
      </c>
      <c r="K3" s="85" t="s">
        <v>21</v>
      </c>
      <c r="L3" s="84" t="s">
        <v>59</v>
      </c>
      <c r="M3" s="86">
        <v>100.0</v>
      </c>
      <c r="N3" s="86"/>
      <c r="O3" s="84">
        <v>13.0</v>
      </c>
      <c r="P3" s="84">
        <v>0.8</v>
      </c>
      <c r="Q3" s="84">
        <v>8.0</v>
      </c>
      <c r="R3" s="81"/>
      <c r="S3" s="81"/>
      <c r="T3" s="81"/>
      <c r="U3" s="81"/>
      <c r="V3" s="81"/>
      <c r="W3" s="81"/>
      <c r="X3" s="81"/>
      <c r="Y3" s="81"/>
      <c r="Z3" s="81"/>
      <c r="AA3" s="81"/>
      <c r="AB3" s="81"/>
      <c r="AC3" s="81"/>
      <c r="AD3" s="81"/>
      <c r="AE3" s="81"/>
      <c r="AF3" s="81"/>
    </row>
    <row r="4" hidden="1">
      <c r="A4" s="84"/>
      <c r="B4" s="85" t="s">
        <v>60</v>
      </c>
      <c r="C4" s="84" t="s">
        <v>61</v>
      </c>
      <c r="D4" s="84">
        <v>20.0</v>
      </c>
      <c r="E4" s="84"/>
      <c r="F4" s="84">
        <v>4.0</v>
      </c>
      <c r="G4" s="87"/>
      <c r="H4" s="87"/>
      <c r="I4" s="81"/>
      <c r="J4" s="84">
        <v>2026.0</v>
      </c>
      <c r="K4" s="85" t="s">
        <v>62</v>
      </c>
      <c r="L4" s="84" t="s">
        <v>59</v>
      </c>
      <c r="M4" s="84">
        <v>50.0</v>
      </c>
      <c r="N4" s="84"/>
      <c r="O4" s="87"/>
      <c r="P4" s="87"/>
      <c r="Q4" s="87"/>
      <c r="R4" s="81"/>
      <c r="S4" s="81"/>
      <c r="T4" s="81"/>
      <c r="U4" s="81"/>
      <c r="V4" s="81"/>
      <c r="W4" s="81"/>
      <c r="X4" s="81"/>
      <c r="Y4" s="81"/>
      <c r="Z4" s="81"/>
      <c r="AA4" s="81"/>
      <c r="AB4" s="81"/>
      <c r="AC4" s="81"/>
      <c r="AD4" s="81"/>
      <c r="AE4" s="81"/>
      <c r="AF4" s="81"/>
    </row>
    <row r="5">
      <c r="A5" s="84">
        <v>2024.0</v>
      </c>
      <c r="B5" s="85" t="s">
        <v>63</v>
      </c>
      <c r="C5" s="84" t="s">
        <v>58</v>
      </c>
      <c r="D5" s="84">
        <v>15.0</v>
      </c>
      <c r="E5" s="87"/>
      <c r="F5" s="87"/>
      <c r="G5" s="87"/>
      <c r="H5" s="87"/>
      <c r="I5" s="81"/>
      <c r="J5" s="84">
        <v>2026.0</v>
      </c>
      <c r="K5" s="85" t="s">
        <v>64</v>
      </c>
      <c r="L5" s="84" t="s">
        <v>59</v>
      </c>
      <c r="M5" s="84">
        <v>50.0</v>
      </c>
      <c r="N5" s="84"/>
      <c r="O5" s="87"/>
      <c r="P5" s="87"/>
      <c r="Q5" s="87"/>
      <c r="R5" s="81"/>
      <c r="S5" s="81"/>
      <c r="T5" s="81"/>
      <c r="U5" s="81"/>
      <c r="V5" s="81"/>
      <c r="W5" s="81"/>
      <c r="X5" s="81"/>
      <c r="Y5" s="81"/>
      <c r="Z5" s="81"/>
      <c r="AA5" s="81"/>
      <c r="AB5" s="81"/>
      <c r="AC5" s="81"/>
      <c r="AD5" s="81"/>
      <c r="AE5" s="81"/>
      <c r="AF5" s="81"/>
    </row>
    <row r="6" hidden="1">
      <c r="A6" s="84"/>
      <c r="B6" s="85" t="s">
        <v>65</v>
      </c>
      <c r="C6" s="84" t="s">
        <v>66</v>
      </c>
      <c r="D6" s="84">
        <v>5.0</v>
      </c>
      <c r="E6" s="87"/>
      <c r="F6" s="87"/>
      <c r="G6" s="87"/>
      <c r="H6" s="87"/>
      <c r="I6" s="81"/>
      <c r="J6" s="84">
        <v>2026.0</v>
      </c>
      <c r="K6" s="85" t="s">
        <v>67</v>
      </c>
      <c r="L6" s="84" t="s">
        <v>68</v>
      </c>
      <c r="M6" s="87"/>
      <c r="N6" s="87"/>
      <c r="O6" s="87"/>
      <c r="P6" s="87"/>
      <c r="Q6" s="87"/>
      <c r="R6" s="81"/>
      <c r="S6" s="81"/>
      <c r="T6" s="81"/>
      <c r="U6" s="81"/>
      <c r="V6" s="81"/>
      <c r="W6" s="81"/>
      <c r="X6" s="81"/>
      <c r="Y6" s="81"/>
      <c r="Z6" s="81"/>
      <c r="AA6" s="81"/>
      <c r="AB6" s="81"/>
      <c r="AC6" s="81"/>
      <c r="AD6" s="81"/>
      <c r="AE6" s="81"/>
      <c r="AF6" s="81"/>
    </row>
    <row r="7" hidden="1">
      <c r="A7" s="84"/>
      <c r="B7" s="85" t="s">
        <v>69</v>
      </c>
      <c r="C7" s="84" t="s">
        <v>66</v>
      </c>
      <c r="D7" s="84">
        <v>2.0</v>
      </c>
      <c r="E7" s="87"/>
      <c r="F7" s="87"/>
      <c r="G7" s="87"/>
      <c r="H7" s="87"/>
      <c r="I7" s="81"/>
      <c r="J7" s="84"/>
      <c r="K7" s="88"/>
      <c r="L7" s="88"/>
      <c r="M7" s="87"/>
      <c r="N7" s="87"/>
      <c r="O7" s="87"/>
      <c r="P7" s="87"/>
      <c r="Q7" s="87"/>
      <c r="R7" s="81"/>
      <c r="S7" s="81"/>
      <c r="T7" s="81"/>
      <c r="U7" s="81"/>
      <c r="V7" s="81"/>
      <c r="W7" s="81"/>
      <c r="X7" s="81"/>
      <c r="Y7" s="81"/>
      <c r="Z7" s="81"/>
      <c r="AA7" s="81"/>
      <c r="AB7" s="81"/>
      <c r="AC7" s="81"/>
      <c r="AD7" s="81"/>
      <c r="AE7" s="81"/>
      <c r="AF7" s="81"/>
    </row>
    <row r="8" hidden="1">
      <c r="A8" s="84">
        <v>2024.0</v>
      </c>
      <c r="B8" s="85" t="s">
        <v>70</v>
      </c>
      <c r="C8" s="84" t="s">
        <v>61</v>
      </c>
      <c r="D8" s="84">
        <v>2.0</v>
      </c>
      <c r="E8" s="87"/>
      <c r="F8" s="87"/>
      <c r="G8" s="87"/>
      <c r="H8" s="87"/>
      <c r="I8" s="81"/>
      <c r="J8" s="84"/>
      <c r="K8" s="88"/>
      <c r="L8" s="88"/>
      <c r="M8" s="87"/>
      <c r="N8" s="87"/>
      <c r="O8" s="87"/>
      <c r="P8" s="87"/>
      <c r="Q8" s="87"/>
      <c r="R8" s="81"/>
      <c r="S8" s="81"/>
      <c r="T8" s="81"/>
      <c r="U8" s="81"/>
      <c r="V8" s="81"/>
      <c r="W8" s="81"/>
      <c r="X8" s="81"/>
      <c r="Y8" s="81"/>
      <c r="Z8" s="81"/>
      <c r="AA8" s="81"/>
      <c r="AB8" s="81"/>
      <c r="AC8" s="81"/>
      <c r="AD8" s="81"/>
      <c r="AE8" s="81"/>
      <c r="AF8" s="81"/>
    </row>
    <row r="9" hidden="1">
      <c r="A9" s="84"/>
      <c r="B9" s="85" t="s">
        <v>71</v>
      </c>
      <c r="C9" s="84" t="s">
        <v>72</v>
      </c>
      <c r="D9" s="84">
        <v>2.0</v>
      </c>
      <c r="E9" s="87"/>
      <c r="F9" s="87"/>
      <c r="G9" s="87"/>
      <c r="H9" s="87"/>
      <c r="I9" s="81"/>
      <c r="J9" s="87"/>
      <c r="K9" s="88"/>
      <c r="L9" s="88"/>
      <c r="M9" s="87"/>
      <c r="N9" s="87"/>
      <c r="O9" s="87"/>
      <c r="P9" s="87"/>
      <c r="Q9" s="87"/>
      <c r="R9" s="81"/>
      <c r="S9" s="81"/>
      <c r="T9" s="81"/>
      <c r="U9" s="81"/>
      <c r="V9" s="81"/>
      <c r="W9" s="81"/>
      <c r="X9" s="81"/>
      <c r="Y9" s="81"/>
      <c r="Z9" s="81"/>
      <c r="AA9" s="81"/>
      <c r="AB9" s="81"/>
      <c r="AC9" s="81"/>
      <c r="AD9" s="81"/>
      <c r="AE9" s="81"/>
      <c r="AF9" s="81"/>
    </row>
    <row r="10" hidden="1">
      <c r="A10" s="84"/>
      <c r="B10" s="85" t="s">
        <v>73</v>
      </c>
      <c r="C10" s="84" t="s">
        <v>72</v>
      </c>
      <c r="D10" s="84">
        <v>10.0</v>
      </c>
      <c r="E10" s="87"/>
      <c r="F10" s="87"/>
      <c r="G10" s="87"/>
      <c r="H10" s="87"/>
      <c r="I10" s="81"/>
      <c r="J10" s="87"/>
      <c r="K10" s="88"/>
      <c r="L10" s="88"/>
      <c r="M10" s="87"/>
      <c r="N10" s="87"/>
      <c r="O10" s="87"/>
      <c r="P10" s="87"/>
      <c r="Q10" s="87"/>
      <c r="R10" s="81"/>
      <c r="S10" s="81"/>
      <c r="T10" s="81"/>
      <c r="U10" s="81"/>
      <c r="V10" s="81"/>
      <c r="W10" s="81"/>
      <c r="X10" s="81"/>
      <c r="Y10" s="81"/>
      <c r="Z10" s="81"/>
      <c r="AA10" s="81"/>
      <c r="AB10" s="81"/>
      <c r="AC10" s="81"/>
      <c r="AD10" s="81"/>
      <c r="AE10" s="81"/>
      <c r="AF10" s="81"/>
    </row>
    <row r="11" hidden="1">
      <c r="A11" s="84">
        <v>2024.0</v>
      </c>
      <c r="B11" s="85" t="s">
        <v>74</v>
      </c>
      <c r="C11" s="84" t="s">
        <v>66</v>
      </c>
      <c r="D11" s="84">
        <v>1.0</v>
      </c>
      <c r="E11" s="84"/>
      <c r="F11" s="84">
        <v>0.26</v>
      </c>
      <c r="G11" s="87"/>
      <c r="H11" s="87"/>
      <c r="I11" s="81"/>
      <c r="J11" s="87"/>
      <c r="K11" s="88"/>
      <c r="L11" s="88"/>
      <c r="M11" s="87"/>
      <c r="N11" s="87"/>
      <c r="O11" s="87"/>
      <c r="P11" s="87"/>
      <c r="Q11" s="87"/>
      <c r="R11" s="81"/>
      <c r="S11" s="81"/>
      <c r="T11" s="81"/>
      <c r="U11" s="81"/>
      <c r="V11" s="81"/>
      <c r="W11" s="81"/>
      <c r="X11" s="81"/>
      <c r="Y11" s="81"/>
      <c r="Z11" s="81"/>
      <c r="AA11" s="81"/>
      <c r="AB11" s="81"/>
      <c r="AC11" s="81"/>
      <c r="AD11" s="81"/>
      <c r="AE11" s="81"/>
      <c r="AF11" s="81"/>
    </row>
    <row r="12">
      <c r="A12" s="84">
        <v>2024.0</v>
      </c>
      <c r="B12" s="85" t="s">
        <v>75</v>
      </c>
      <c r="C12" s="84" t="s">
        <v>58</v>
      </c>
      <c r="D12" s="84">
        <v>1.0</v>
      </c>
      <c r="E12" s="84"/>
      <c r="F12" s="84">
        <v>0.7</v>
      </c>
      <c r="G12" s="87"/>
      <c r="H12" s="87"/>
      <c r="I12" s="81"/>
      <c r="J12" s="84"/>
      <c r="K12" s="88"/>
      <c r="L12" s="88"/>
      <c r="M12" s="87"/>
      <c r="N12" s="87"/>
      <c r="O12" s="87"/>
      <c r="P12" s="87"/>
      <c r="Q12" s="87"/>
      <c r="R12" s="81"/>
      <c r="S12" s="81"/>
      <c r="T12" s="81"/>
      <c r="U12" s="81"/>
      <c r="V12" s="81"/>
      <c r="W12" s="81"/>
      <c r="X12" s="81"/>
      <c r="Y12" s="81"/>
      <c r="Z12" s="81"/>
      <c r="AA12" s="81"/>
      <c r="AB12" s="81"/>
      <c r="AC12" s="81"/>
      <c r="AD12" s="81"/>
      <c r="AE12" s="81"/>
      <c r="AF12" s="81"/>
    </row>
    <row r="13">
      <c r="A13" s="84">
        <v>2025.0</v>
      </c>
      <c r="B13" s="85" t="s">
        <v>76</v>
      </c>
      <c r="C13" s="84" t="s">
        <v>58</v>
      </c>
      <c r="D13" s="84">
        <v>5.0</v>
      </c>
      <c r="E13" s="87"/>
      <c r="F13" s="87"/>
      <c r="G13" s="87"/>
      <c r="H13" s="87"/>
      <c r="I13" s="81"/>
      <c r="J13" s="84"/>
      <c r="K13" s="88"/>
      <c r="L13" s="88"/>
      <c r="M13" s="87"/>
      <c r="N13" s="87"/>
      <c r="O13" s="87"/>
      <c r="P13" s="87"/>
      <c r="Q13" s="87"/>
      <c r="R13" s="81"/>
      <c r="S13" s="81"/>
      <c r="T13" s="81"/>
      <c r="U13" s="81"/>
      <c r="V13" s="81"/>
      <c r="W13" s="81"/>
      <c r="X13" s="81"/>
      <c r="Y13" s="81"/>
      <c r="Z13" s="81"/>
      <c r="AA13" s="81"/>
      <c r="AB13" s="81"/>
      <c r="AC13" s="81"/>
      <c r="AD13" s="81"/>
      <c r="AE13" s="81"/>
      <c r="AF13" s="81"/>
    </row>
    <row r="14">
      <c r="A14" s="84">
        <v>2025.0</v>
      </c>
      <c r="B14" s="85" t="s">
        <v>15</v>
      </c>
      <c r="C14" s="84" t="s">
        <v>58</v>
      </c>
      <c r="D14" s="84">
        <v>10.0</v>
      </c>
      <c r="E14" s="87"/>
      <c r="F14" s="87"/>
      <c r="G14" s="87"/>
      <c r="H14" s="87"/>
      <c r="I14" s="81"/>
      <c r="J14" s="87"/>
      <c r="K14" s="88"/>
      <c r="L14" s="88"/>
      <c r="M14" s="87"/>
      <c r="N14" s="87"/>
      <c r="O14" s="87"/>
      <c r="P14" s="87"/>
      <c r="Q14" s="87"/>
      <c r="R14" s="81"/>
      <c r="S14" s="81"/>
      <c r="T14" s="81"/>
      <c r="U14" s="81"/>
      <c r="V14" s="81"/>
      <c r="W14" s="81"/>
      <c r="X14" s="81"/>
      <c r="Y14" s="81"/>
      <c r="Z14" s="81"/>
      <c r="AA14" s="81"/>
      <c r="AB14" s="81"/>
      <c r="AC14" s="81"/>
      <c r="AD14" s="81"/>
      <c r="AE14" s="81"/>
      <c r="AF14" s="81"/>
    </row>
    <row r="15" hidden="1">
      <c r="A15" s="84">
        <v>2025.0</v>
      </c>
      <c r="B15" s="85" t="s">
        <v>77</v>
      </c>
      <c r="C15" s="84" t="s">
        <v>66</v>
      </c>
      <c r="D15" s="84">
        <v>10.0</v>
      </c>
      <c r="E15" s="87"/>
      <c r="F15" s="87"/>
      <c r="G15" s="87"/>
      <c r="H15" s="87"/>
      <c r="I15" s="81"/>
      <c r="J15" s="87"/>
      <c r="K15" s="88"/>
      <c r="L15" s="88"/>
      <c r="M15" s="87"/>
      <c r="N15" s="87"/>
      <c r="O15" s="87"/>
      <c r="P15" s="87"/>
      <c r="Q15" s="87"/>
      <c r="R15" s="81"/>
      <c r="S15" s="81"/>
      <c r="T15" s="81"/>
      <c r="U15" s="81"/>
      <c r="V15" s="81"/>
      <c r="W15" s="81"/>
      <c r="X15" s="81"/>
      <c r="Y15" s="81"/>
      <c r="Z15" s="81"/>
      <c r="AA15" s="81"/>
      <c r="AB15" s="81"/>
      <c r="AC15" s="81"/>
      <c r="AD15" s="81"/>
      <c r="AE15" s="81"/>
      <c r="AF15" s="81"/>
    </row>
    <row r="16" hidden="1">
      <c r="A16" s="84">
        <v>2025.0</v>
      </c>
      <c r="B16" s="85" t="s">
        <v>78</v>
      </c>
      <c r="C16" s="84" t="s">
        <v>61</v>
      </c>
      <c r="D16" s="84">
        <f>10+4.5</f>
        <v>14.5</v>
      </c>
      <c r="E16" s="89">
        <v>1.45</v>
      </c>
      <c r="F16" s="89">
        <v>1.97</v>
      </c>
      <c r="G16" s="89">
        <v>1.68</v>
      </c>
      <c r="H16" s="87"/>
      <c r="I16" s="81"/>
      <c r="J16" s="87"/>
      <c r="K16" s="88"/>
      <c r="L16" s="88"/>
      <c r="M16" s="87"/>
      <c r="N16" s="87"/>
      <c r="O16" s="87"/>
      <c r="P16" s="87"/>
      <c r="Q16" s="87"/>
      <c r="R16" s="81"/>
      <c r="S16" s="81"/>
      <c r="T16" s="81"/>
      <c r="U16" s="81"/>
      <c r="V16" s="81"/>
      <c r="W16" s="81"/>
      <c r="X16" s="81"/>
      <c r="Y16" s="81"/>
      <c r="Z16" s="81"/>
      <c r="AA16" s="81"/>
      <c r="AB16" s="81"/>
      <c r="AC16" s="81"/>
      <c r="AD16" s="81"/>
      <c r="AE16" s="81"/>
      <c r="AF16" s="81"/>
    </row>
    <row r="17">
      <c r="A17" s="84">
        <v>2025.0</v>
      </c>
      <c r="B17" s="85" t="s">
        <v>79</v>
      </c>
      <c r="C17" s="84" t="s">
        <v>58</v>
      </c>
      <c r="D17" s="84">
        <f>21+1</f>
        <v>22</v>
      </c>
      <c r="E17" s="89">
        <v>0.42</v>
      </c>
      <c r="F17" s="89">
        <v>0.5</v>
      </c>
      <c r="G17" s="89">
        <v>0.3</v>
      </c>
      <c r="H17" s="87"/>
      <c r="I17" s="81"/>
      <c r="J17" s="87"/>
      <c r="K17" s="88"/>
      <c r="L17" s="88"/>
      <c r="M17" s="87"/>
      <c r="N17" s="87"/>
      <c r="O17" s="87"/>
      <c r="P17" s="87"/>
      <c r="Q17" s="87"/>
      <c r="R17" s="81"/>
      <c r="S17" s="81"/>
      <c r="T17" s="81"/>
      <c r="U17" s="81"/>
      <c r="V17" s="81"/>
      <c r="W17" s="81"/>
      <c r="X17" s="81"/>
      <c r="Y17" s="81"/>
      <c r="Z17" s="81"/>
      <c r="AA17" s="81"/>
      <c r="AB17" s="81"/>
      <c r="AC17" s="81"/>
      <c r="AD17" s="81"/>
      <c r="AE17" s="81"/>
      <c r="AF17" s="81"/>
    </row>
    <row r="18" hidden="1">
      <c r="A18" s="84">
        <v>2025.0</v>
      </c>
      <c r="B18" s="90" t="s">
        <v>80</v>
      </c>
      <c r="C18" s="84" t="s">
        <v>61</v>
      </c>
      <c r="D18" s="84">
        <f>21+3</f>
        <v>24</v>
      </c>
      <c r="E18" s="89">
        <v>0.27</v>
      </c>
      <c r="F18" s="89">
        <v>1.62</v>
      </c>
      <c r="G18" s="89">
        <v>1.38</v>
      </c>
      <c r="H18" s="87"/>
      <c r="I18" s="81"/>
      <c r="J18" s="87"/>
      <c r="K18" s="88"/>
      <c r="L18" s="88"/>
      <c r="M18" s="91"/>
      <c r="N18" s="92"/>
      <c r="O18" s="87"/>
      <c r="P18" s="87"/>
      <c r="Q18" s="87"/>
      <c r="R18" s="81"/>
      <c r="S18" s="81"/>
      <c r="T18" s="81"/>
      <c r="U18" s="81"/>
      <c r="V18" s="81"/>
      <c r="W18" s="81"/>
      <c r="X18" s="81"/>
      <c r="Y18" s="81"/>
      <c r="Z18" s="81"/>
      <c r="AA18" s="81"/>
      <c r="AB18" s="81"/>
      <c r="AC18" s="81"/>
      <c r="AD18" s="81"/>
      <c r="AE18" s="81"/>
      <c r="AF18" s="81"/>
    </row>
    <row r="19" hidden="1">
      <c r="A19" s="84">
        <v>2025.0</v>
      </c>
      <c r="B19" s="90" t="s">
        <v>22</v>
      </c>
      <c r="C19" s="93" t="s">
        <v>72</v>
      </c>
      <c r="D19" s="84">
        <f>28+2.6</f>
        <v>30.6</v>
      </c>
      <c r="E19" s="89">
        <f>Sumifs('ลค. Event'!$K:$K,'ลค. Event'!$I:$I,B19,'ลค. Event'!$U:$U,"ส่งมอบแล้ว")</f>
        <v>0</v>
      </c>
      <c r="F19" s="89">
        <v>0.11</v>
      </c>
      <c r="G19" s="89">
        <v>2.52</v>
      </c>
      <c r="H19" s="87"/>
      <c r="I19" s="81"/>
      <c r="J19" s="87"/>
      <c r="K19" s="88"/>
      <c r="L19" s="88"/>
      <c r="M19" s="87"/>
      <c r="N19" s="87"/>
      <c r="O19" s="87"/>
      <c r="P19" s="87"/>
      <c r="Q19" s="87"/>
      <c r="R19" s="81"/>
      <c r="S19" s="81"/>
      <c r="T19" s="81"/>
      <c r="U19" s="81"/>
      <c r="V19" s="81"/>
      <c r="W19" s="81"/>
      <c r="X19" s="81"/>
      <c r="Y19" s="81"/>
      <c r="Z19" s="81"/>
      <c r="AA19" s="81"/>
      <c r="AB19" s="81"/>
      <c r="AC19" s="81"/>
      <c r="AD19" s="81"/>
      <c r="AE19" s="81"/>
      <c r="AF19" s="81"/>
    </row>
    <row r="20" hidden="1">
      <c r="A20" s="84">
        <v>2025.0</v>
      </c>
      <c r="B20" s="90" t="s">
        <v>81</v>
      </c>
      <c r="C20" s="93" t="s">
        <v>72</v>
      </c>
      <c r="D20" s="84">
        <f>21+7.2</f>
        <v>28.2</v>
      </c>
      <c r="E20" s="89">
        <v>0.47</v>
      </c>
      <c r="F20" s="89">
        <v>0.83</v>
      </c>
      <c r="G20" s="89">
        <v>7.24</v>
      </c>
      <c r="H20" s="87"/>
      <c r="I20" s="81"/>
      <c r="J20" s="87"/>
      <c r="K20" s="88"/>
      <c r="L20" s="88"/>
      <c r="M20" s="87"/>
      <c r="N20" s="87"/>
      <c r="O20" s="87"/>
      <c r="P20" s="87"/>
      <c r="Q20" s="87"/>
      <c r="R20" s="81"/>
      <c r="S20" s="81"/>
      <c r="T20" s="81"/>
      <c r="U20" s="81"/>
      <c r="V20" s="81"/>
      <c r="W20" s="81"/>
      <c r="X20" s="81"/>
      <c r="Y20" s="81"/>
      <c r="Z20" s="81"/>
      <c r="AA20" s="81"/>
      <c r="AB20" s="81"/>
      <c r="AC20" s="81"/>
      <c r="AD20" s="81"/>
      <c r="AE20" s="81"/>
      <c r="AF20" s="81"/>
    </row>
    <row r="21" hidden="1">
      <c r="A21" s="84">
        <v>2025.0</v>
      </c>
      <c r="B21" s="85" t="s">
        <v>18</v>
      </c>
      <c r="C21" s="93" t="s">
        <v>66</v>
      </c>
      <c r="D21" s="84">
        <f>21+1.2</f>
        <v>22.2</v>
      </c>
      <c r="E21" s="89">
        <v>1.06</v>
      </c>
      <c r="F21" s="89">
        <v>0.03</v>
      </c>
      <c r="G21" s="89">
        <v>0.29</v>
      </c>
      <c r="H21" s="87"/>
      <c r="I21" s="81"/>
      <c r="J21" s="87"/>
      <c r="K21" s="88"/>
      <c r="L21" s="88"/>
      <c r="M21" s="87"/>
      <c r="N21" s="87"/>
      <c r="O21" s="87"/>
      <c r="P21" s="87"/>
      <c r="Q21" s="87"/>
      <c r="R21" s="81"/>
      <c r="S21" s="81"/>
      <c r="T21" s="81"/>
      <c r="U21" s="81"/>
      <c r="V21" s="81"/>
      <c r="W21" s="81"/>
      <c r="X21" s="81"/>
      <c r="Y21" s="81"/>
      <c r="Z21" s="81"/>
      <c r="AA21" s="81"/>
      <c r="AB21" s="81"/>
      <c r="AC21" s="81"/>
      <c r="AD21" s="81"/>
      <c r="AE21" s="81"/>
      <c r="AF21" s="81"/>
    </row>
    <row r="22" hidden="1">
      <c r="A22" s="84" t="s">
        <v>82</v>
      </c>
      <c r="B22" s="85" t="s">
        <v>83</v>
      </c>
      <c r="C22" s="84" t="s">
        <v>66</v>
      </c>
      <c r="D22" s="84">
        <f>10.1+2.4</f>
        <v>12.5</v>
      </c>
      <c r="E22" s="89"/>
      <c r="F22" s="89"/>
      <c r="G22" s="89">
        <v>2.73</v>
      </c>
      <c r="H22" s="87"/>
      <c r="I22" s="81"/>
      <c r="J22" s="87"/>
      <c r="K22" s="88"/>
      <c r="L22" s="88"/>
      <c r="M22" s="87"/>
      <c r="N22" s="87"/>
      <c r="O22" s="87"/>
      <c r="P22" s="87"/>
      <c r="Q22" s="87"/>
      <c r="R22" s="81"/>
      <c r="S22" s="81"/>
      <c r="T22" s="81"/>
      <c r="U22" s="81"/>
      <c r="V22" s="81"/>
      <c r="W22" s="81"/>
      <c r="X22" s="81"/>
      <c r="Y22" s="81"/>
      <c r="Z22" s="81"/>
      <c r="AA22" s="81"/>
      <c r="AB22" s="81"/>
      <c r="AC22" s="81"/>
      <c r="AD22" s="81"/>
      <c r="AE22" s="81"/>
      <c r="AF22" s="81"/>
    </row>
    <row r="23">
      <c r="A23" s="84" t="s">
        <v>82</v>
      </c>
      <c r="B23" s="85" t="s">
        <v>84</v>
      </c>
      <c r="C23" s="84" t="s">
        <v>58</v>
      </c>
      <c r="D23" s="84">
        <f>45+6</f>
        <v>51</v>
      </c>
      <c r="E23" s="89"/>
      <c r="F23" s="89"/>
      <c r="G23" s="89">
        <v>6.36</v>
      </c>
      <c r="H23" s="87"/>
      <c r="I23" s="81"/>
      <c r="J23" s="87"/>
      <c r="K23" s="88"/>
      <c r="L23" s="88"/>
      <c r="M23" s="87"/>
      <c r="N23" s="87"/>
      <c r="O23" s="87"/>
      <c r="P23" s="87"/>
      <c r="Q23" s="87"/>
      <c r="R23" s="81"/>
      <c r="S23" s="81"/>
      <c r="T23" s="81"/>
      <c r="U23" s="81"/>
      <c r="V23" s="81"/>
      <c r="W23" s="81"/>
      <c r="X23" s="81"/>
      <c r="Y23" s="81"/>
      <c r="Z23" s="81"/>
      <c r="AA23" s="81"/>
      <c r="AB23" s="81"/>
      <c r="AC23" s="81"/>
      <c r="AD23" s="81"/>
      <c r="AE23" s="81"/>
      <c r="AF23" s="81"/>
    </row>
    <row r="24" hidden="1">
      <c r="A24" s="84">
        <v>2026.0</v>
      </c>
      <c r="B24" s="85" t="s">
        <v>85</v>
      </c>
      <c r="C24" s="84" t="s">
        <v>66</v>
      </c>
      <c r="D24" s="84">
        <v>10.0</v>
      </c>
      <c r="E24" s="87"/>
      <c r="F24" s="87"/>
      <c r="G24" s="87"/>
      <c r="H24" s="87"/>
      <c r="I24" s="81"/>
      <c r="J24" s="87"/>
      <c r="K24" s="88"/>
      <c r="L24" s="88"/>
      <c r="M24" s="87"/>
      <c r="N24" s="87"/>
      <c r="O24" s="87"/>
      <c r="P24" s="87"/>
      <c r="Q24" s="87"/>
      <c r="R24" s="81"/>
      <c r="S24" s="81"/>
      <c r="T24" s="81"/>
      <c r="U24" s="81"/>
      <c r="V24" s="81"/>
      <c r="W24" s="81"/>
      <c r="X24" s="81"/>
      <c r="Y24" s="81"/>
      <c r="Z24" s="81"/>
      <c r="AA24" s="81"/>
      <c r="AB24" s="81"/>
      <c r="AC24" s="81"/>
      <c r="AD24" s="81"/>
      <c r="AE24" s="81"/>
      <c r="AF24" s="81"/>
    </row>
    <row r="25" hidden="1">
      <c r="A25" s="84">
        <v>2026.0</v>
      </c>
      <c r="B25" s="85" t="s">
        <v>86</v>
      </c>
      <c r="C25" s="84" t="s">
        <v>61</v>
      </c>
      <c r="D25" s="84">
        <v>20.0</v>
      </c>
      <c r="E25" s="87"/>
      <c r="F25" s="87"/>
      <c r="G25" s="87"/>
      <c r="H25" s="87"/>
      <c r="I25" s="81"/>
      <c r="J25" s="87"/>
      <c r="K25" s="88"/>
      <c r="L25" s="88"/>
      <c r="M25" s="87"/>
      <c r="N25" s="87"/>
      <c r="O25" s="87"/>
      <c r="P25" s="87"/>
      <c r="Q25" s="87"/>
      <c r="R25" s="81"/>
      <c r="S25" s="81"/>
      <c r="T25" s="81"/>
      <c r="U25" s="81"/>
      <c r="V25" s="81"/>
      <c r="W25" s="81"/>
      <c r="X25" s="81"/>
      <c r="Y25" s="81"/>
      <c r="Z25" s="81"/>
      <c r="AA25" s="81"/>
      <c r="AB25" s="81"/>
      <c r="AC25" s="81"/>
      <c r="AD25" s="81"/>
      <c r="AE25" s="81"/>
      <c r="AF25" s="81"/>
    </row>
    <row r="26">
      <c r="A26" s="84">
        <v>2026.0</v>
      </c>
      <c r="B26" s="85" t="s">
        <v>87</v>
      </c>
      <c r="C26" s="84" t="s">
        <v>58</v>
      </c>
      <c r="D26" s="84"/>
      <c r="E26" s="87"/>
      <c r="F26" s="87"/>
      <c r="G26" s="87"/>
      <c r="H26" s="87"/>
      <c r="I26" s="81"/>
      <c r="J26" s="87"/>
      <c r="K26" s="88"/>
      <c r="L26" s="88"/>
      <c r="M26" s="87"/>
      <c r="N26" s="87"/>
      <c r="O26" s="87"/>
      <c r="P26" s="87"/>
      <c r="Q26" s="87"/>
      <c r="R26" s="81"/>
      <c r="S26" s="81"/>
      <c r="T26" s="81"/>
      <c r="U26" s="81"/>
      <c r="V26" s="81"/>
      <c r="W26" s="81"/>
      <c r="X26" s="81"/>
      <c r="Y26" s="81"/>
      <c r="Z26" s="81"/>
      <c r="AA26" s="81"/>
      <c r="AB26" s="81"/>
      <c r="AC26" s="81"/>
      <c r="AD26" s="81"/>
      <c r="AE26" s="81"/>
      <c r="AF26" s="81"/>
    </row>
    <row r="27" hidden="1">
      <c r="A27" s="84">
        <v>2026.0</v>
      </c>
      <c r="B27" s="85" t="s">
        <v>88</v>
      </c>
      <c r="C27" s="84" t="s">
        <v>72</v>
      </c>
      <c r="D27" s="84">
        <v>2.0</v>
      </c>
      <c r="E27" s="87"/>
      <c r="F27" s="87"/>
      <c r="G27" s="87"/>
      <c r="H27" s="87"/>
      <c r="I27" s="81"/>
      <c r="J27" s="87"/>
      <c r="K27" s="88"/>
      <c r="L27" s="88"/>
      <c r="M27" s="87"/>
      <c r="N27" s="87"/>
      <c r="O27" s="87"/>
      <c r="P27" s="87"/>
      <c r="Q27" s="87"/>
      <c r="R27" s="81"/>
      <c r="S27" s="81"/>
      <c r="T27" s="81"/>
      <c r="U27" s="81"/>
      <c r="V27" s="81"/>
      <c r="W27" s="81"/>
      <c r="X27" s="81"/>
      <c r="Y27" s="81"/>
      <c r="Z27" s="81"/>
      <c r="AA27" s="81"/>
      <c r="AB27" s="81"/>
      <c r="AC27" s="81"/>
      <c r="AD27" s="81"/>
      <c r="AE27" s="81"/>
      <c r="AF27" s="81"/>
    </row>
    <row r="28" hidden="1">
      <c r="A28" s="84">
        <v>2026.0</v>
      </c>
      <c r="B28" s="85" t="s">
        <v>88</v>
      </c>
      <c r="C28" s="84" t="s">
        <v>66</v>
      </c>
      <c r="D28" s="84">
        <v>10.0</v>
      </c>
      <c r="E28" s="87"/>
      <c r="F28" s="87"/>
      <c r="G28" s="87"/>
      <c r="H28" s="87"/>
      <c r="I28" s="81"/>
      <c r="J28" s="87"/>
      <c r="K28" s="88"/>
      <c r="L28" s="88"/>
      <c r="M28" s="87"/>
      <c r="N28" s="87"/>
      <c r="O28" s="87"/>
      <c r="P28" s="87"/>
      <c r="Q28" s="87"/>
      <c r="R28" s="81"/>
      <c r="S28" s="81"/>
      <c r="T28" s="81"/>
      <c r="U28" s="81"/>
      <c r="V28" s="81"/>
      <c r="W28" s="81"/>
      <c r="X28" s="81"/>
      <c r="Y28" s="81"/>
      <c r="Z28" s="81"/>
      <c r="AA28" s="81"/>
      <c r="AB28" s="81"/>
      <c r="AC28" s="81"/>
      <c r="AD28" s="81"/>
      <c r="AE28" s="81"/>
      <c r="AF28" s="81"/>
    </row>
    <row r="29" hidden="1">
      <c r="A29" s="94"/>
      <c r="B29" s="95"/>
      <c r="C29" s="94" t="s">
        <v>89</v>
      </c>
      <c r="D29" s="96">
        <f t="shared" ref="D29:H29" si="1">Sum(D3:D28)</f>
        <v>350</v>
      </c>
      <c r="E29" s="96">
        <f t="shared" si="1"/>
        <v>3.67</v>
      </c>
      <c r="F29" s="96">
        <f t="shared" si="1"/>
        <v>11.02</v>
      </c>
      <c r="G29" s="96">
        <f t="shared" si="1"/>
        <v>22.5</v>
      </c>
      <c r="H29" s="96">
        <f t="shared" si="1"/>
        <v>0</v>
      </c>
      <c r="I29" s="81"/>
      <c r="J29" s="81"/>
      <c r="K29" s="81"/>
      <c r="L29" s="94" t="s">
        <v>89</v>
      </c>
      <c r="M29" s="96">
        <f>Sum(M3:M28)</f>
        <v>200</v>
      </c>
      <c r="N29" s="96"/>
      <c r="O29" s="96">
        <f t="shared" ref="O29:Q29" si="2">Sum(O3:O28)</f>
        <v>13</v>
      </c>
      <c r="P29" s="96">
        <f t="shared" si="2"/>
        <v>0.8</v>
      </c>
      <c r="Q29" s="96">
        <f t="shared" si="2"/>
        <v>8</v>
      </c>
      <c r="R29" s="81"/>
      <c r="S29" s="81"/>
      <c r="T29" s="81"/>
      <c r="U29" s="81"/>
      <c r="V29" s="81"/>
      <c r="W29" s="81"/>
      <c r="X29" s="81"/>
      <c r="Y29" s="81"/>
      <c r="Z29" s="81"/>
      <c r="AA29" s="81"/>
      <c r="AB29" s="81"/>
      <c r="AC29" s="81"/>
      <c r="AD29" s="81"/>
      <c r="AE29" s="81"/>
      <c r="AF29" s="81"/>
    </row>
    <row r="30">
      <c r="A30" s="78"/>
      <c r="B30" s="79"/>
      <c r="C30" s="80"/>
      <c r="D30" s="80"/>
      <c r="E30" s="80"/>
      <c r="F30" s="80"/>
      <c r="G30" s="80"/>
      <c r="H30" s="80"/>
      <c r="I30" s="81"/>
      <c r="J30" s="81"/>
      <c r="K30" s="81"/>
      <c r="L30" s="81"/>
      <c r="M30" s="80"/>
      <c r="N30" s="80"/>
      <c r="O30" s="80"/>
      <c r="P30" s="80"/>
      <c r="Q30" s="80"/>
      <c r="R30" s="81"/>
      <c r="S30" s="81"/>
      <c r="T30" s="81"/>
      <c r="U30" s="81"/>
      <c r="V30" s="81"/>
      <c r="W30" s="81"/>
      <c r="X30" s="81"/>
      <c r="Y30" s="81"/>
      <c r="Z30" s="81"/>
      <c r="AA30" s="81"/>
      <c r="AB30" s="81"/>
      <c r="AC30" s="81"/>
      <c r="AD30" s="81"/>
      <c r="AE30" s="81"/>
      <c r="AF30" s="81"/>
    </row>
    <row r="31">
      <c r="A31" s="97"/>
      <c r="B31" s="97"/>
      <c r="C31" s="98" t="s">
        <v>90</v>
      </c>
      <c r="D31" s="98" t="s">
        <v>54</v>
      </c>
      <c r="E31" s="82" t="s">
        <v>55</v>
      </c>
      <c r="F31" s="99" t="s">
        <v>3</v>
      </c>
      <c r="G31" s="99" t="s">
        <v>9</v>
      </c>
      <c r="H31" s="99" t="s">
        <v>56</v>
      </c>
      <c r="I31" s="81"/>
      <c r="J31" s="81"/>
      <c r="K31" s="97"/>
      <c r="L31" s="98" t="s">
        <v>90</v>
      </c>
      <c r="M31" s="98" t="s">
        <v>54</v>
      </c>
      <c r="N31" s="82" t="s">
        <v>55</v>
      </c>
      <c r="O31" s="99" t="s">
        <v>3</v>
      </c>
      <c r="P31" s="99" t="s">
        <v>9</v>
      </c>
      <c r="Q31" s="99" t="s">
        <v>56</v>
      </c>
      <c r="R31" s="81"/>
      <c r="S31" s="81"/>
      <c r="T31" s="81"/>
      <c r="U31" s="81"/>
      <c r="V31" s="81"/>
      <c r="W31" s="81"/>
      <c r="X31" s="81"/>
      <c r="Y31" s="81"/>
      <c r="Z31" s="81"/>
      <c r="AA31" s="81"/>
      <c r="AB31" s="81"/>
      <c r="AC31" s="81"/>
      <c r="AD31" s="81"/>
      <c r="AE31" s="81"/>
      <c r="AF31" s="81"/>
    </row>
    <row r="32">
      <c r="A32" s="100"/>
      <c r="B32" s="101" t="s">
        <v>91</v>
      </c>
      <c r="C32" s="102" t="s">
        <v>92</v>
      </c>
      <c r="D32" s="87">
        <f t="shared" ref="D32:H32" si="3">Sum(D34:D37)</f>
        <v>350</v>
      </c>
      <c r="E32" s="87">
        <f t="shared" si="3"/>
        <v>3.67</v>
      </c>
      <c r="F32" s="87">
        <f t="shared" si="3"/>
        <v>11.02</v>
      </c>
      <c r="G32" s="87">
        <f t="shared" si="3"/>
        <v>22.5</v>
      </c>
      <c r="H32" s="87">
        <f t="shared" si="3"/>
        <v>0</v>
      </c>
      <c r="I32" s="81"/>
      <c r="J32" s="81"/>
      <c r="K32" s="100"/>
      <c r="L32" s="102" t="s">
        <v>93</v>
      </c>
      <c r="M32" s="87">
        <f>Sum(M34:M37)</f>
        <v>200</v>
      </c>
      <c r="N32" s="87"/>
      <c r="O32" s="87">
        <f t="shared" ref="O32:Q32" si="4">Sum(O34:O37)</f>
        <v>29.2</v>
      </c>
      <c r="P32" s="87">
        <f t="shared" si="4"/>
        <v>0.8</v>
      </c>
      <c r="Q32" s="87">
        <f t="shared" si="4"/>
        <v>10</v>
      </c>
      <c r="R32" s="81"/>
      <c r="S32" s="81"/>
      <c r="T32" s="81"/>
      <c r="U32" s="81"/>
      <c r="V32" s="81"/>
      <c r="W32" s="81"/>
      <c r="X32" s="81"/>
      <c r="Y32" s="81"/>
      <c r="Z32" s="81"/>
      <c r="AA32" s="81"/>
      <c r="AB32" s="81"/>
      <c r="AC32" s="81"/>
      <c r="AD32" s="81"/>
      <c r="AE32" s="81"/>
      <c r="AF32" s="81"/>
    </row>
    <row r="33">
      <c r="A33" s="103"/>
      <c r="B33" s="104"/>
      <c r="C33" s="99" t="s">
        <v>53</v>
      </c>
      <c r="D33" s="98" t="s">
        <v>54</v>
      </c>
      <c r="E33" s="82" t="s">
        <v>55</v>
      </c>
      <c r="F33" s="99" t="s">
        <v>3</v>
      </c>
      <c r="G33" s="99" t="s">
        <v>9</v>
      </c>
      <c r="H33" s="99" t="s">
        <v>56</v>
      </c>
      <c r="I33" s="81"/>
      <c r="J33" s="81"/>
      <c r="K33" s="103"/>
      <c r="L33" s="99" t="s">
        <v>53</v>
      </c>
      <c r="M33" s="98" t="s">
        <v>54</v>
      </c>
      <c r="N33" s="82" t="s">
        <v>55</v>
      </c>
      <c r="O33" s="99" t="s">
        <v>3</v>
      </c>
      <c r="P33" s="99" t="s">
        <v>9</v>
      </c>
      <c r="Q33" s="99" t="s">
        <v>56</v>
      </c>
      <c r="R33" s="81"/>
      <c r="S33" s="81"/>
      <c r="T33" s="81"/>
      <c r="U33" s="81"/>
      <c r="V33" s="81"/>
      <c r="W33" s="81"/>
      <c r="X33" s="81"/>
      <c r="Y33" s="81"/>
      <c r="Z33" s="81"/>
      <c r="AA33" s="81"/>
      <c r="AB33" s="81"/>
      <c r="AC33" s="81"/>
      <c r="AD33" s="81"/>
      <c r="AE33" s="81"/>
      <c r="AF33" s="81"/>
    </row>
    <row r="34">
      <c r="A34" s="94"/>
      <c r="B34" s="101" t="s">
        <v>94</v>
      </c>
      <c r="C34" s="84" t="s">
        <v>58</v>
      </c>
      <c r="D34" s="84">
        <f>Sumifs(D3:D28,C3:C28,"Ying")</f>
        <v>124</v>
      </c>
      <c r="E34" s="84">
        <f>Sumifs(E3:E28,C3:C28,"Ying")</f>
        <v>0.42</v>
      </c>
      <c r="F34" s="84">
        <f>Sumifs(F3:F28,C3:C28,"Ying")</f>
        <v>2.2</v>
      </c>
      <c r="G34" s="84">
        <f>Sumifs(G3:G28,C3:C28,"Ying")</f>
        <v>6.66</v>
      </c>
      <c r="H34" s="105"/>
      <c r="I34" s="81"/>
      <c r="J34" s="81"/>
      <c r="K34" s="94"/>
      <c r="L34" s="84" t="s">
        <v>59</v>
      </c>
      <c r="M34" s="84">
        <v>100.0</v>
      </c>
      <c r="N34" s="84"/>
      <c r="O34" s="84">
        <v>13.0</v>
      </c>
      <c r="P34" s="84">
        <v>0.8</v>
      </c>
      <c r="Q34" s="84">
        <v>8.0</v>
      </c>
      <c r="R34" s="81"/>
      <c r="S34" s="81"/>
      <c r="T34" s="81"/>
      <c r="U34" s="81"/>
      <c r="V34" s="81"/>
      <c r="W34" s="81"/>
      <c r="X34" s="81"/>
      <c r="Y34" s="81"/>
      <c r="Z34" s="81"/>
      <c r="AA34" s="81"/>
      <c r="AB34" s="81"/>
      <c r="AC34" s="81"/>
      <c r="AD34" s="81"/>
      <c r="AE34" s="81"/>
      <c r="AF34" s="81"/>
    </row>
    <row r="35">
      <c r="A35" s="94"/>
      <c r="B35" s="101" t="s">
        <v>95</v>
      </c>
      <c r="C35" s="84" t="s">
        <v>61</v>
      </c>
      <c r="D35" s="84">
        <f>Sumifs(D3:D28,C3:C28,"Pang")</f>
        <v>80.5</v>
      </c>
      <c r="E35" s="84">
        <f t="shared" ref="E35:E37" si="5">Sumifs(E3:E28,C3:C28,C35)</f>
        <v>1.72</v>
      </c>
      <c r="F35" s="84">
        <f>Sumifs(F3:F28,C3:C28,"Pang")</f>
        <v>7.59</v>
      </c>
      <c r="G35" s="87">
        <f>Sumifs(G3:G28,C3:C28,"Pang")</f>
        <v>3.06</v>
      </c>
      <c r="H35" s="87"/>
      <c r="I35" s="81"/>
      <c r="J35" s="81"/>
      <c r="K35" s="94"/>
      <c r="L35" s="84" t="s">
        <v>68</v>
      </c>
      <c r="M35" s="84">
        <v>100.0</v>
      </c>
      <c r="N35" s="84"/>
      <c r="O35" s="84">
        <v>16.2</v>
      </c>
      <c r="P35" s="84" t="s">
        <v>96</v>
      </c>
      <c r="Q35" s="84">
        <v>2.0</v>
      </c>
      <c r="R35" s="81"/>
      <c r="S35" s="81"/>
      <c r="T35" s="81"/>
      <c r="U35" s="81"/>
      <c r="V35" s="81"/>
      <c r="W35" s="81"/>
      <c r="X35" s="81"/>
      <c r="Y35" s="81"/>
      <c r="Z35" s="81"/>
      <c r="AA35" s="81"/>
      <c r="AB35" s="81"/>
      <c r="AC35" s="81"/>
      <c r="AD35" s="81"/>
      <c r="AE35" s="81"/>
      <c r="AF35" s="81"/>
    </row>
    <row r="36">
      <c r="A36" s="94"/>
      <c r="B36" s="101" t="s">
        <v>95</v>
      </c>
      <c r="C36" s="84" t="s">
        <v>66</v>
      </c>
      <c r="D36" s="84">
        <f>Sumifs(D3:D28,C3:C28,"Josh")</f>
        <v>72.7</v>
      </c>
      <c r="E36" s="84">
        <f t="shared" si="5"/>
        <v>1.06</v>
      </c>
      <c r="F36" s="84">
        <f>Sumifs(F3:F28,C3:C28,"Josh")</f>
        <v>0.29</v>
      </c>
      <c r="G36" s="87">
        <f>Sumifs(G3:G28,C3:C28,"Josh")</f>
        <v>3.02</v>
      </c>
      <c r="H36" s="87"/>
      <c r="I36" s="81"/>
      <c r="J36" s="81"/>
      <c r="K36" s="81"/>
      <c r="L36" s="87"/>
      <c r="M36" s="87"/>
      <c r="N36" s="87"/>
      <c r="O36" s="87"/>
      <c r="P36" s="87"/>
      <c r="Q36" s="87"/>
      <c r="R36" s="81"/>
      <c r="S36" s="81"/>
      <c r="T36" s="81"/>
      <c r="U36" s="81"/>
      <c r="V36" s="81"/>
      <c r="W36" s="81"/>
      <c r="X36" s="81"/>
      <c r="Y36" s="81"/>
      <c r="Z36" s="81"/>
      <c r="AA36" s="81"/>
      <c r="AB36" s="81"/>
      <c r="AC36" s="81"/>
      <c r="AD36" s="81"/>
      <c r="AE36" s="81"/>
      <c r="AF36" s="81"/>
    </row>
    <row r="37">
      <c r="A37" s="94"/>
      <c r="B37" s="101" t="s">
        <v>95</v>
      </c>
      <c r="C37" s="84" t="s">
        <v>72</v>
      </c>
      <c r="D37" s="84">
        <f>Sumifs(D3:D28,C3:C28,"Hack")</f>
        <v>72.8</v>
      </c>
      <c r="E37" s="84">
        <f t="shared" si="5"/>
        <v>0.47</v>
      </c>
      <c r="F37" s="84">
        <f>Sumifs(F3:F28,C3:C28,"Hack")</f>
        <v>0.94</v>
      </c>
      <c r="G37" s="87">
        <f>Sumifs(G3:G28,C3:C28,"Hack")</f>
        <v>9.76</v>
      </c>
      <c r="H37" s="87"/>
      <c r="I37" s="81"/>
      <c r="J37" s="81"/>
      <c r="K37" s="81"/>
      <c r="L37" s="87"/>
      <c r="M37" s="87"/>
      <c r="N37" s="87"/>
      <c r="O37" s="87"/>
      <c r="P37" s="87"/>
      <c r="Q37" s="87"/>
      <c r="R37" s="81"/>
      <c r="S37" s="81"/>
      <c r="T37" s="81"/>
      <c r="U37" s="81"/>
      <c r="V37" s="81"/>
      <c r="W37" s="81"/>
      <c r="X37" s="81"/>
      <c r="Y37" s="81"/>
      <c r="Z37" s="81"/>
      <c r="AA37" s="81"/>
      <c r="AB37" s="81"/>
      <c r="AC37" s="81"/>
      <c r="AD37" s="81"/>
      <c r="AE37" s="81"/>
      <c r="AF37" s="81"/>
    </row>
    <row r="38">
      <c r="A38" s="80"/>
      <c r="B38" s="81"/>
      <c r="C38" s="80"/>
      <c r="D38" s="80"/>
      <c r="E38" s="80"/>
      <c r="F38" s="80"/>
      <c r="G38" s="80"/>
      <c r="H38" s="80"/>
      <c r="I38" s="81"/>
      <c r="J38" s="81"/>
      <c r="K38" s="81"/>
      <c r="L38" s="81"/>
      <c r="M38" s="80"/>
      <c r="N38" s="80"/>
      <c r="O38" s="80"/>
      <c r="P38" s="80"/>
      <c r="Q38" s="80"/>
      <c r="R38" s="81"/>
      <c r="S38" s="81"/>
      <c r="T38" s="81"/>
      <c r="U38" s="81"/>
      <c r="V38" s="81"/>
      <c r="W38" s="81"/>
      <c r="X38" s="81"/>
      <c r="Y38" s="81"/>
      <c r="Z38" s="81"/>
      <c r="AA38" s="81"/>
      <c r="AB38" s="81"/>
      <c r="AC38" s="81"/>
      <c r="AD38" s="81"/>
      <c r="AE38" s="81"/>
      <c r="AF38" s="81"/>
    </row>
    <row r="39">
      <c r="A39" s="80"/>
      <c r="B39" s="81"/>
      <c r="C39" s="80"/>
      <c r="D39" s="80"/>
      <c r="E39" s="80"/>
      <c r="F39" s="80"/>
      <c r="G39" s="80"/>
      <c r="H39" s="80"/>
      <c r="I39" s="81"/>
      <c r="J39" s="81"/>
      <c r="K39" s="81"/>
      <c r="L39" s="81"/>
      <c r="M39" s="80"/>
      <c r="N39" s="80"/>
      <c r="O39" s="80"/>
      <c r="P39" s="80"/>
      <c r="Q39" s="80"/>
      <c r="R39" s="81"/>
      <c r="S39" s="81"/>
      <c r="T39" s="81"/>
      <c r="U39" s="81"/>
      <c r="V39" s="81"/>
      <c r="W39" s="81"/>
      <c r="X39" s="81"/>
      <c r="Y39" s="81"/>
      <c r="Z39" s="81"/>
      <c r="AA39" s="81"/>
      <c r="AB39" s="81"/>
      <c r="AC39" s="81"/>
      <c r="AD39" s="81"/>
      <c r="AE39" s="81"/>
      <c r="AF39" s="81"/>
    </row>
    <row r="40">
      <c r="A40" s="80"/>
      <c r="B40" s="81"/>
      <c r="C40" s="80"/>
      <c r="D40" s="94"/>
      <c r="E40" s="80"/>
      <c r="F40" s="80"/>
      <c r="G40" s="80"/>
      <c r="H40" s="80"/>
      <c r="I40" s="81"/>
      <c r="J40" s="81"/>
      <c r="K40" s="81"/>
      <c r="L40" s="81"/>
      <c r="M40" s="80"/>
      <c r="N40" s="80"/>
      <c r="O40" s="80"/>
      <c r="P40" s="80"/>
      <c r="Q40" s="80"/>
      <c r="R40" s="81"/>
      <c r="S40" s="81"/>
      <c r="T40" s="81"/>
      <c r="U40" s="81"/>
      <c r="V40" s="81"/>
      <c r="W40" s="81"/>
      <c r="X40" s="81"/>
      <c r="Y40" s="81"/>
      <c r="Z40" s="81"/>
      <c r="AA40" s="81"/>
      <c r="AB40" s="81"/>
      <c r="AC40" s="81"/>
      <c r="AD40" s="81"/>
      <c r="AE40" s="81"/>
      <c r="AF40" s="81"/>
    </row>
    <row r="41">
      <c r="A41" s="84">
        <v>2025.0</v>
      </c>
      <c r="B41" s="85" t="s">
        <v>78</v>
      </c>
      <c r="C41" s="84" t="s">
        <v>61</v>
      </c>
      <c r="D41" s="84">
        <f>10+4.5</f>
        <v>14.5</v>
      </c>
      <c r="E41" s="89">
        <f>Sumifs('ลค. Event'!$K:$K,'ลค. Event'!$I:$I,B16,'ลค. Event'!$U:$U,"ส่งมอบแล้ว")</f>
        <v>1459084.09</v>
      </c>
      <c r="F41" s="89">
        <f>SUMIFS('ลค. Event'!K:K,'ลค. Event'!I:I,B41,'ลค. Event'!R:R,"50%")+SUMIFS('ลค. Event'!K:K,'ลค. Event'!I:I,B41,'ลค. Event'!R:R,"100%")</f>
        <v>1975400</v>
      </c>
      <c r="G41" s="89">
        <f>Sumifs('ลค. Event'!$K:$K,'ลค. Event'!$I:$I,B41,'ลค. Event'!$R:$R,"จองสิทธิ์")</f>
        <v>1688860</v>
      </c>
      <c r="H41" s="80"/>
      <c r="I41" s="81"/>
      <c r="J41" s="81"/>
      <c r="K41" s="81"/>
      <c r="L41" s="81"/>
      <c r="M41" s="80"/>
      <c r="N41" s="80"/>
      <c r="O41" s="80"/>
      <c r="P41" s="80"/>
      <c r="Q41" s="80"/>
      <c r="R41" s="81"/>
      <c r="S41" s="81"/>
      <c r="T41" s="81"/>
      <c r="U41" s="81"/>
      <c r="V41" s="81"/>
      <c r="W41" s="81"/>
      <c r="X41" s="81"/>
      <c r="Y41" s="81"/>
      <c r="Z41" s="81"/>
      <c r="AA41" s="81"/>
      <c r="AB41" s="81"/>
      <c r="AC41" s="81"/>
      <c r="AD41" s="81"/>
      <c r="AE41" s="81"/>
      <c r="AF41" s="81"/>
    </row>
    <row r="42">
      <c r="A42" s="84">
        <v>2025.0</v>
      </c>
      <c r="B42" s="85" t="s">
        <v>79</v>
      </c>
      <c r="C42" s="84" t="s">
        <v>58</v>
      </c>
      <c r="D42" s="84">
        <f>21+1</f>
        <v>22</v>
      </c>
      <c r="E42" s="89">
        <f>Sumifs('ลค. Event'!$K:$K,'ลค. Event'!$I:$I,B42,'ลค. Event'!$U:$U,"ส่งมอบแล้ว")</f>
        <v>429943.93</v>
      </c>
      <c r="F42" s="89">
        <f>SUMIFS('ลค. Event'!K:K,'ลค. Event'!I:I,B42,'ลค. Event'!R:R,"50%")+SUMIFS('ลค. Event'!K:K,'ลค. Event'!I:I,B42,'ลค. Event'!R:R,"100%")</f>
        <v>501100</v>
      </c>
      <c r="G42" s="89">
        <f>Sumifs('ลค. Event'!$K:$K,'ลค. Event'!$I:$I,B42,'ลค. Event'!$R:$R,"จองสิทธิ์")</f>
        <v>319400</v>
      </c>
      <c r="H42" s="80"/>
      <c r="I42" s="81"/>
      <c r="J42" s="81"/>
      <c r="K42" s="81"/>
      <c r="L42" s="81"/>
      <c r="M42" s="80"/>
      <c r="N42" s="80"/>
      <c r="O42" s="80"/>
      <c r="P42" s="80"/>
      <c r="Q42" s="80"/>
      <c r="R42" s="81"/>
      <c r="S42" s="81"/>
      <c r="T42" s="81"/>
      <c r="U42" s="81"/>
      <c r="V42" s="81"/>
      <c r="W42" s="81"/>
      <c r="X42" s="81"/>
      <c r="Y42" s="81"/>
      <c r="Z42" s="81"/>
      <c r="AA42" s="81"/>
      <c r="AB42" s="81"/>
      <c r="AC42" s="81"/>
      <c r="AD42" s="81"/>
      <c r="AE42" s="81"/>
      <c r="AF42" s="81"/>
    </row>
    <row r="43">
      <c r="A43" s="84">
        <v>2025.0</v>
      </c>
      <c r="B43" s="90" t="s">
        <v>80</v>
      </c>
      <c r="C43" s="84" t="s">
        <v>61</v>
      </c>
      <c r="D43" s="84">
        <f>21+3</f>
        <v>24</v>
      </c>
      <c r="E43" s="89">
        <f>Sumifs('ลค. Event'!$K:$K,'ลค. Event'!$I:$I,B43,'ลค. Event'!$U:$U,"ส่งมอบแล้ว")</f>
        <v>277289.72</v>
      </c>
      <c r="F43" s="89">
        <f>SUMIFS('ลค. Event'!K:K,'ลค. Event'!I:I,B43,'ลค. Event'!R:R,"50%")+SUMIFS('ลค. Event'!K:K,'ลค. Event'!I:I,B43,'ลค. Event'!R:R,"100%")</f>
        <v>1621300</v>
      </c>
      <c r="G43" s="89">
        <f>Sumifs('ลค. Event'!$K:$K,'ลค. Event'!$I:$I,B43,'ลค. Event'!$R:$R,"จองสิทธิ์")</f>
        <v>1380210</v>
      </c>
      <c r="H43" s="80"/>
      <c r="I43" s="81"/>
      <c r="J43" s="81"/>
      <c r="K43" s="81"/>
      <c r="L43" s="81"/>
      <c r="M43" s="80"/>
      <c r="N43" s="80"/>
      <c r="O43" s="80"/>
      <c r="P43" s="80"/>
      <c r="Q43" s="80"/>
      <c r="R43" s="81"/>
      <c r="S43" s="81"/>
      <c r="T43" s="81"/>
      <c r="U43" s="81"/>
      <c r="V43" s="81"/>
      <c r="W43" s="81"/>
      <c r="X43" s="81"/>
      <c r="Y43" s="81"/>
      <c r="Z43" s="81"/>
      <c r="AA43" s="81"/>
      <c r="AB43" s="81"/>
      <c r="AC43" s="81"/>
      <c r="AD43" s="81"/>
      <c r="AE43" s="81"/>
      <c r="AF43" s="81"/>
    </row>
    <row r="44">
      <c r="A44" s="84">
        <v>2025.0</v>
      </c>
      <c r="B44" s="90" t="s">
        <v>22</v>
      </c>
      <c r="C44" s="93" t="s">
        <v>72</v>
      </c>
      <c r="D44" s="84">
        <f>28+2.6</f>
        <v>30.6</v>
      </c>
      <c r="E44" s="89">
        <f>Sumifs('ลค. Event'!$K:$K,'ลค. Event'!$I:$I,B44,'ลค. Event'!$U:$U,"ส่งมอบแล้ว")</f>
        <v>0</v>
      </c>
      <c r="F44" s="89">
        <f>SUMIFS('ลค. Event'!K:K,'ลค. Event'!I:I,B44,'ลค. Event'!R:R,"50%")+SUMIFS('ลค. Event'!K:K,'ลค. Event'!I:I,B44,'ลค. Event'!R:R,"100%")</f>
        <v>115200</v>
      </c>
      <c r="G44" s="89">
        <f>Sumifs('ลค. Event'!$K:$K,'ลค. Event'!$I:$I,B44,'ลค. Event'!$R:$R,"จองสิทธิ์")</f>
        <v>2526940</v>
      </c>
      <c r="H44" s="80"/>
      <c r="I44" s="81"/>
      <c r="J44" s="81"/>
      <c r="K44" s="81"/>
      <c r="L44" s="81"/>
      <c r="M44" s="80"/>
      <c r="N44" s="80"/>
      <c r="O44" s="80"/>
      <c r="P44" s="80"/>
      <c r="Q44" s="80"/>
      <c r="R44" s="81"/>
      <c r="S44" s="81"/>
      <c r="T44" s="81"/>
      <c r="U44" s="81"/>
      <c r="V44" s="81"/>
      <c r="W44" s="81"/>
      <c r="X44" s="81"/>
      <c r="Y44" s="81"/>
      <c r="Z44" s="81"/>
      <c r="AA44" s="81"/>
      <c r="AB44" s="81"/>
      <c r="AC44" s="81"/>
      <c r="AD44" s="81"/>
      <c r="AE44" s="81"/>
      <c r="AF44" s="81"/>
    </row>
    <row r="45">
      <c r="A45" s="84">
        <v>2025.0</v>
      </c>
      <c r="B45" s="90" t="s">
        <v>81</v>
      </c>
      <c r="C45" s="93" t="s">
        <v>72</v>
      </c>
      <c r="D45" s="84">
        <f>21+7.2</f>
        <v>28.2</v>
      </c>
      <c r="E45" s="89">
        <f>Sumifs('ลค. Event'!$K:$K,'ลค. Event'!$I:$I,B45,'ลค. Event'!$U:$U,"ส่งมอบแล้ว")</f>
        <v>472306.55</v>
      </c>
      <c r="F45" s="89">
        <f>SUMIFS('ลค. Event'!K:K,'ลค. Event'!I:I,B45,'ลค. Event'!R:R,"50%")+SUMIFS('ลค. Event'!K:K,'ลค. Event'!I:I,B45,'ลค. Event'!R:R,"100%")</f>
        <v>837340</v>
      </c>
      <c r="G45" s="89">
        <f>Sumifs('ลค. Event'!$K:$K,'ลค. Event'!$I:$I,B45,'ลค. Event'!$R:$R,"จองสิทธิ์")</f>
        <v>7244840</v>
      </c>
      <c r="H45" s="80"/>
      <c r="I45" s="81"/>
      <c r="J45" s="81"/>
      <c r="K45" s="81"/>
      <c r="L45" s="81"/>
      <c r="M45" s="80"/>
      <c r="N45" s="80"/>
      <c r="O45" s="80"/>
      <c r="P45" s="80"/>
      <c r="Q45" s="80"/>
      <c r="R45" s="81"/>
      <c r="S45" s="81"/>
      <c r="T45" s="81"/>
      <c r="U45" s="81"/>
      <c r="V45" s="81"/>
      <c r="W45" s="81"/>
      <c r="X45" s="81"/>
      <c r="Y45" s="81"/>
      <c r="Z45" s="81"/>
      <c r="AA45" s="81"/>
      <c r="AB45" s="81"/>
      <c r="AC45" s="81"/>
      <c r="AD45" s="81"/>
      <c r="AE45" s="81"/>
      <c r="AF45" s="81"/>
    </row>
    <row r="46">
      <c r="A46" s="84">
        <v>2025.0</v>
      </c>
      <c r="B46" s="85" t="s">
        <v>18</v>
      </c>
      <c r="C46" s="93" t="s">
        <v>66</v>
      </c>
      <c r="D46" s="84">
        <f>21+1.2</f>
        <v>22.2</v>
      </c>
      <c r="E46" s="89">
        <f>Sumifs('ลค. Event'!$K:$K,'ลค. Event'!$I:$I,B46,'ลค. Event'!$U:$U,"ส่งมอบแล้ว")</f>
        <v>1068365.41</v>
      </c>
      <c r="F46" s="89">
        <f>SUMIFS('ลค. Event'!K:K,'ลค. Event'!I:I,B46,'ลค. Event'!R:R,"50%")+SUMIFS('ลค. Event'!K:K,'ลค. Event'!I:I,B46,'ลค. Event'!R:R,"100%")</f>
        <v>21800</v>
      </c>
      <c r="G46" s="89">
        <f>Sumifs('ลค. Event'!$K:$K,'ลค. Event'!$I:$I,B46,'ลค. Event'!$R:$R,"จองสิทธิ์")</f>
        <v>294210</v>
      </c>
      <c r="H46" s="80"/>
      <c r="I46" s="81"/>
      <c r="J46" s="81"/>
      <c r="K46" s="81"/>
      <c r="L46" s="81"/>
      <c r="M46" s="80"/>
      <c r="N46" s="80"/>
      <c r="O46" s="80"/>
      <c r="P46" s="80"/>
      <c r="Q46" s="80"/>
      <c r="R46" s="81"/>
      <c r="S46" s="81"/>
      <c r="T46" s="81"/>
      <c r="U46" s="81"/>
      <c r="V46" s="81"/>
      <c r="W46" s="81"/>
      <c r="X46" s="81"/>
      <c r="Y46" s="81"/>
      <c r="Z46" s="81"/>
      <c r="AA46" s="81"/>
      <c r="AB46" s="81"/>
      <c r="AC46" s="81"/>
      <c r="AD46" s="81"/>
      <c r="AE46" s="81"/>
      <c r="AF46" s="81"/>
    </row>
    <row r="47">
      <c r="A47" s="84" t="s">
        <v>82</v>
      </c>
      <c r="B47" s="85" t="s">
        <v>83</v>
      </c>
      <c r="C47" s="84" t="s">
        <v>66</v>
      </c>
      <c r="D47" s="84">
        <f>10+2.4</f>
        <v>12.4</v>
      </c>
      <c r="E47" s="89">
        <f>Sumifs('ลค. Event'!$K:$K,'ลค. Event'!$I:$I,B47,'ลค. Event'!$U:$U,"ส่งมอบแล้ว")</f>
        <v>0</v>
      </c>
      <c r="F47" s="89">
        <f>SUMIFS('ลค. Event'!K:K,'ลค. Event'!I:I,B47,'ลค. Event'!R:R,"50%")+SUMIFS('ลค. Event'!K:K,'ลค. Event'!I:I,B47,'ลค. Event'!R:R,"100%")</f>
        <v>0</v>
      </c>
      <c r="G47" s="89">
        <f>Sumifs('ลค. Event'!$K:$K,'ลค. Event'!$I:$I,B47,'ลค. Event'!$R:$R,"จองสิทธิ์")</f>
        <v>0</v>
      </c>
      <c r="H47" s="80"/>
      <c r="I47" s="81"/>
      <c r="J47" s="81"/>
      <c r="K47" s="81"/>
      <c r="L47" s="81"/>
      <c r="M47" s="80"/>
      <c r="N47" s="80"/>
      <c r="O47" s="80"/>
      <c r="P47" s="80"/>
      <c r="Q47" s="80"/>
      <c r="R47" s="81"/>
      <c r="S47" s="81"/>
      <c r="T47" s="81"/>
      <c r="U47" s="81"/>
      <c r="V47" s="81"/>
      <c r="W47" s="81"/>
      <c r="X47" s="81"/>
      <c r="Y47" s="81"/>
      <c r="Z47" s="81"/>
      <c r="AA47" s="81"/>
      <c r="AB47" s="81"/>
      <c r="AC47" s="81"/>
      <c r="AD47" s="81"/>
      <c r="AE47" s="81"/>
      <c r="AF47" s="81"/>
    </row>
    <row r="48">
      <c r="A48" s="84" t="s">
        <v>82</v>
      </c>
      <c r="B48" s="85" t="s">
        <v>84</v>
      </c>
      <c r="C48" s="84" t="s">
        <v>58</v>
      </c>
      <c r="D48" s="84">
        <f>45+6</f>
        <v>51</v>
      </c>
      <c r="E48" s="89">
        <f>Sumifs('ลค. Event'!$K:$K,'ลค. Event'!$I:$I,B48,'ลค. Event'!$U:$U,"ส่งมอบแล้ว")</f>
        <v>0</v>
      </c>
      <c r="F48" s="89">
        <f>SUMIFS('ลค. Event'!K:K,'ลค. Event'!I:I,B48,'ลค. Event'!R:R,"50%")+SUMIFS('ลค. Event'!K:K,'ลค. Event'!I:I,B48,'ลค. Event'!R:R,"100%")</f>
        <v>0</v>
      </c>
      <c r="G48" s="89">
        <f>Sumifs('ลค. Event'!$K:$K,'ลค. Event'!$I:$I,B48,'ลค. Event'!$R:$R,"จองสิทธิ์")</f>
        <v>6361280</v>
      </c>
      <c r="H48" s="80"/>
      <c r="I48" s="81"/>
      <c r="J48" s="81"/>
      <c r="K48" s="81"/>
      <c r="L48" s="81"/>
      <c r="M48" s="80"/>
      <c r="N48" s="80"/>
      <c r="O48" s="80"/>
      <c r="P48" s="80"/>
      <c r="Q48" s="80"/>
      <c r="R48" s="81"/>
      <c r="S48" s="81"/>
      <c r="T48" s="81"/>
      <c r="U48" s="81"/>
      <c r="V48" s="81"/>
      <c r="W48" s="81"/>
      <c r="X48" s="81"/>
      <c r="Y48" s="81"/>
      <c r="Z48" s="81"/>
      <c r="AA48" s="81"/>
      <c r="AB48" s="81"/>
      <c r="AC48" s="81"/>
      <c r="AD48" s="81"/>
      <c r="AE48" s="81"/>
      <c r="AF48" s="81"/>
    </row>
    <row r="49">
      <c r="A49" s="80"/>
      <c r="B49" s="81"/>
      <c r="C49" s="80"/>
      <c r="D49" s="80"/>
      <c r="E49" s="80"/>
      <c r="F49" s="80"/>
      <c r="G49" s="80"/>
      <c r="H49" s="80"/>
      <c r="I49" s="81"/>
      <c r="J49" s="81"/>
      <c r="K49" s="81"/>
      <c r="L49" s="81"/>
      <c r="M49" s="80"/>
      <c r="N49" s="80"/>
      <c r="O49" s="80"/>
      <c r="P49" s="80"/>
      <c r="Q49" s="80"/>
      <c r="R49" s="81"/>
      <c r="S49" s="81"/>
      <c r="T49" s="81"/>
      <c r="U49" s="81"/>
      <c r="V49" s="81"/>
      <c r="W49" s="81"/>
      <c r="X49" s="81"/>
      <c r="Y49" s="81"/>
      <c r="Z49" s="81"/>
      <c r="AA49" s="81"/>
      <c r="AB49" s="81"/>
      <c r="AC49" s="81"/>
      <c r="AD49" s="81"/>
      <c r="AE49" s="81"/>
      <c r="AF49" s="81"/>
    </row>
    <row r="50">
      <c r="A50" s="80"/>
      <c r="B50" s="81"/>
      <c r="C50" s="80"/>
      <c r="D50" s="80"/>
      <c r="E50" s="80"/>
      <c r="F50" s="80"/>
      <c r="G50" s="80"/>
      <c r="H50" s="80"/>
      <c r="I50" s="81"/>
      <c r="J50" s="81"/>
      <c r="K50" s="81"/>
      <c r="L50" s="81"/>
      <c r="M50" s="80"/>
      <c r="N50" s="80"/>
      <c r="O50" s="80"/>
      <c r="P50" s="80"/>
      <c r="Q50" s="80"/>
      <c r="R50" s="81"/>
      <c r="S50" s="81"/>
      <c r="T50" s="81"/>
      <c r="U50" s="81"/>
      <c r="V50" s="81"/>
      <c r="W50" s="81"/>
      <c r="X50" s="81"/>
      <c r="Y50" s="81"/>
      <c r="Z50" s="81"/>
      <c r="AA50" s="81"/>
      <c r="AB50" s="81"/>
      <c r="AC50" s="81"/>
      <c r="AD50" s="81"/>
      <c r="AE50" s="81"/>
      <c r="AF50" s="81"/>
    </row>
    <row r="51">
      <c r="A51" s="80"/>
      <c r="B51" s="81"/>
      <c r="C51" s="80"/>
      <c r="D51" s="80"/>
      <c r="E51" s="80"/>
      <c r="F51" s="80"/>
      <c r="G51" s="80"/>
      <c r="H51" s="80"/>
      <c r="I51" s="81"/>
      <c r="J51" s="81"/>
      <c r="K51" s="81"/>
      <c r="L51" s="81"/>
      <c r="M51" s="80"/>
      <c r="N51" s="80"/>
      <c r="O51" s="80"/>
      <c r="P51" s="80"/>
      <c r="Q51" s="80"/>
      <c r="R51" s="81"/>
      <c r="S51" s="81"/>
      <c r="T51" s="81"/>
      <c r="U51" s="81"/>
      <c r="V51" s="81"/>
      <c r="W51" s="81"/>
      <c r="X51" s="81"/>
      <c r="Y51" s="81"/>
      <c r="Z51" s="81"/>
      <c r="AA51" s="81"/>
      <c r="AB51" s="81"/>
      <c r="AC51" s="81"/>
      <c r="AD51" s="81"/>
      <c r="AE51" s="81"/>
      <c r="AF51" s="81"/>
    </row>
    <row r="52">
      <c r="A52" s="80"/>
      <c r="B52" s="81"/>
      <c r="C52" s="80"/>
      <c r="D52" s="80"/>
      <c r="E52" s="80"/>
      <c r="F52" s="80"/>
      <c r="G52" s="80"/>
      <c r="H52" s="80"/>
      <c r="I52" s="81"/>
      <c r="J52" s="81"/>
      <c r="K52" s="81"/>
      <c r="L52" s="81"/>
      <c r="M52" s="80"/>
      <c r="N52" s="80"/>
      <c r="O52" s="80"/>
      <c r="P52" s="80"/>
      <c r="Q52" s="80"/>
      <c r="R52" s="81"/>
      <c r="S52" s="81"/>
      <c r="T52" s="81"/>
      <c r="U52" s="81"/>
      <c r="V52" s="81"/>
      <c r="W52" s="81"/>
      <c r="X52" s="81"/>
      <c r="Y52" s="81"/>
      <c r="Z52" s="81"/>
      <c r="AA52" s="81"/>
      <c r="AB52" s="81"/>
      <c r="AC52" s="81"/>
      <c r="AD52" s="81"/>
      <c r="AE52" s="81"/>
      <c r="AF52" s="81"/>
    </row>
    <row r="53">
      <c r="A53" s="80"/>
      <c r="B53" s="81"/>
      <c r="C53" s="80"/>
      <c r="D53" s="80"/>
      <c r="E53" s="80"/>
      <c r="F53" s="80"/>
      <c r="G53" s="80"/>
      <c r="H53" s="80"/>
      <c r="I53" s="81"/>
      <c r="J53" s="81"/>
      <c r="K53" s="81"/>
      <c r="L53" s="81"/>
      <c r="M53" s="80"/>
      <c r="N53" s="80"/>
      <c r="O53" s="80"/>
      <c r="P53" s="80"/>
      <c r="Q53" s="80"/>
      <c r="R53" s="81"/>
      <c r="S53" s="81"/>
      <c r="T53" s="81"/>
      <c r="U53" s="81"/>
      <c r="V53" s="81"/>
      <c r="W53" s="81"/>
      <c r="X53" s="81"/>
      <c r="Y53" s="81"/>
      <c r="Z53" s="81"/>
      <c r="AA53" s="81"/>
      <c r="AB53" s="81"/>
      <c r="AC53" s="81"/>
      <c r="AD53" s="81"/>
      <c r="AE53" s="81"/>
      <c r="AF53" s="81"/>
    </row>
    <row r="54">
      <c r="A54" s="80"/>
      <c r="B54" s="81"/>
      <c r="C54" s="80"/>
      <c r="D54" s="80"/>
      <c r="E54" s="80"/>
      <c r="F54" s="80"/>
      <c r="G54" s="80"/>
      <c r="H54" s="80"/>
      <c r="I54" s="81"/>
      <c r="J54" s="81"/>
      <c r="K54" s="81"/>
      <c r="L54" s="81"/>
      <c r="M54" s="80"/>
      <c r="N54" s="80"/>
      <c r="O54" s="80"/>
      <c r="P54" s="80"/>
      <c r="Q54" s="80"/>
      <c r="R54" s="81"/>
      <c r="S54" s="81"/>
      <c r="T54" s="81"/>
      <c r="U54" s="81"/>
      <c r="V54" s="81"/>
      <c r="W54" s="81"/>
      <c r="X54" s="81"/>
      <c r="Y54" s="81"/>
      <c r="Z54" s="81"/>
      <c r="AA54" s="81"/>
      <c r="AB54" s="81"/>
      <c r="AC54" s="81"/>
      <c r="AD54" s="81"/>
      <c r="AE54" s="81"/>
      <c r="AF54" s="81"/>
    </row>
    <row r="55">
      <c r="A55" s="80"/>
      <c r="B55" s="81"/>
      <c r="C55" s="80"/>
      <c r="D55" s="80"/>
      <c r="E55" s="80"/>
      <c r="F55" s="80"/>
      <c r="G55" s="80"/>
      <c r="H55" s="80"/>
      <c r="I55" s="81"/>
      <c r="J55" s="81"/>
      <c r="K55" s="81"/>
      <c r="L55" s="81"/>
      <c r="M55" s="80"/>
      <c r="N55" s="80"/>
      <c r="O55" s="80"/>
      <c r="P55" s="80"/>
      <c r="Q55" s="80"/>
      <c r="R55" s="81"/>
      <c r="S55" s="81"/>
      <c r="T55" s="81"/>
      <c r="U55" s="81"/>
      <c r="V55" s="81"/>
      <c r="W55" s="81"/>
      <c r="X55" s="81"/>
      <c r="Y55" s="81"/>
      <c r="Z55" s="81"/>
      <c r="AA55" s="81"/>
      <c r="AB55" s="81"/>
      <c r="AC55" s="81"/>
      <c r="AD55" s="81"/>
      <c r="AE55" s="81"/>
      <c r="AF55" s="81"/>
    </row>
    <row r="56">
      <c r="A56" s="80"/>
      <c r="B56" s="81"/>
      <c r="C56" s="80"/>
      <c r="D56" s="80"/>
      <c r="E56" s="80"/>
      <c r="F56" s="80"/>
      <c r="G56" s="80"/>
      <c r="H56" s="80"/>
      <c r="I56" s="81"/>
      <c r="J56" s="81"/>
      <c r="K56" s="81"/>
      <c r="L56" s="81"/>
      <c r="M56" s="80"/>
      <c r="N56" s="80"/>
      <c r="O56" s="80"/>
      <c r="P56" s="80"/>
      <c r="Q56" s="80"/>
      <c r="R56" s="81"/>
      <c r="S56" s="81"/>
      <c r="T56" s="81"/>
      <c r="U56" s="81"/>
      <c r="V56" s="81"/>
      <c r="W56" s="81"/>
      <c r="X56" s="81"/>
      <c r="Y56" s="81"/>
      <c r="Z56" s="81"/>
      <c r="AA56" s="81"/>
      <c r="AB56" s="81"/>
      <c r="AC56" s="81"/>
      <c r="AD56" s="81"/>
      <c r="AE56" s="81"/>
      <c r="AF56" s="81"/>
    </row>
    <row r="57">
      <c r="A57" s="80"/>
      <c r="B57" s="81"/>
      <c r="C57" s="80"/>
      <c r="D57" s="80"/>
      <c r="E57" s="80"/>
      <c r="F57" s="80"/>
      <c r="G57" s="80"/>
      <c r="H57" s="80"/>
      <c r="I57" s="81"/>
      <c r="J57" s="81"/>
      <c r="K57" s="81"/>
      <c r="L57" s="81"/>
      <c r="M57" s="80"/>
      <c r="N57" s="80"/>
      <c r="O57" s="80"/>
      <c r="P57" s="80"/>
      <c r="Q57" s="80"/>
      <c r="R57" s="81"/>
      <c r="S57" s="81"/>
      <c r="T57" s="81"/>
      <c r="U57" s="81"/>
      <c r="V57" s="81"/>
      <c r="W57" s="81"/>
      <c r="X57" s="81"/>
      <c r="Y57" s="81"/>
      <c r="Z57" s="81"/>
      <c r="AA57" s="81"/>
      <c r="AB57" s="81"/>
      <c r="AC57" s="81"/>
      <c r="AD57" s="81"/>
      <c r="AE57" s="81"/>
      <c r="AF57" s="81"/>
    </row>
    <row r="58">
      <c r="A58" s="80"/>
      <c r="B58" s="81"/>
      <c r="C58" s="80"/>
      <c r="D58" s="80"/>
      <c r="E58" s="80"/>
      <c r="F58" s="80"/>
      <c r="G58" s="80"/>
      <c r="H58" s="80"/>
      <c r="I58" s="81"/>
      <c r="J58" s="81"/>
      <c r="K58" s="81"/>
      <c r="L58" s="81"/>
      <c r="M58" s="80"/>
      <c r="N58" s="80"/>
      <c r="O58" s="80"/>
      <c r="P58" s="80"/>
      <c r="Q58" s="80"/>
      <c r="R58" s="81"/>
      <c r="S58" s="81"/>
      <c r="T58" s="81"/>
      <c r="U58" s="81"/>
      <c r="V58" s="81"/>
      <c r="W58" s="81"/>
      <c r="X58" s="81"/>
      <c r="Y58" s="81"/>
      <c r="Z58" s="81"/>
      <c r="AA58" s="81"/>
      <c r="AB58" s="81"/>
      <c r="AC58" s="81"/>
      <c r="AD58" s="81"/>
      <c r="AE58" s="81"/>
      <c r="AF58" s="81"/>
    </row>
    <row r="59">
      <c r="A59" s="80"/>
      <c r="B59" s="81"/>
      <c r="C59" s="80"/>
      <c r="D59" s="80"/>
      <c r="E59" s="80"/>
      <c r="F59" s="80"/>
      <c r="G59" s="80"/>
      <c r="H59" s="80"/>
      <c r="I59" s="81"/>
      <c r="J59" s="81"/>
      <c r="K59" s="81"/>
      <c r="L59" s="81"/>
      <c r="M59" s="80"/>
      <c r="N59" s="80"/>
      <c r="O59" s="80"/>
      <c r="P59" s="80"/>
      <c r="Q59" s="80"/>
      <c r="R59" s="81"/>
      <c r="S59" s="81"/>
      <c r="T59" s="81"/>
      <c r="U59" s="81"/>
      <c r="V59" s="81"/>
      <c r="W59" s="81"/>
      <c r="X59" s="81"/>
      <c r="Y59" s="81"/>
      <c r="Z59" s="81"/>
      <c r="AA59" s="81"/>
      <c r="AB59" s="81"/>
      <c r="AC59" s="81"/>
      <c r="AD59" s="81"/>
      <c r="AE59" s="81"/>
      <c r="AF59" s="81"/>
    </row>
    <row r="60">
      <c r="A60" s="80"/>
      <c r="B60" s="81"/>
      <c r="C60" s="80"/>
      <c r="D60" s="80"/>
      <c r="E60" s="80"/>
      <c r="F60" s="80"/>
      <c r="G60" s="80"/>
      <c r="H60" s="80"/>
      <c r="I60" s="81"/>
      <c r="J60" s="81"/>
      <c r="K60" s="81"/>
      <c r="L60" s="81"/>
      <c r="M60" s="80"/>
      <c r="N60" s="80"/>
      <c r="O60" s="80"/>
      <c r="P60" s="80"/>
      <c r="Q60" s="80"/>
      <c r="R60" s="81"/>
      <c r="S60" s="81"/>
      <c r="T60" s="81"/>
      <c r="U60" s="81"/>
      <c r="V60" s="81"/>
      <c r="W60" s="81"/>
      <c r="X60" s="81"/>
      <c r="Y60" s="81"/>
      <c r="Z60" s="81"/>
      <c r="AA60" s="81"/>
      <c r="AB60" s="81"/>
      <c r="AC60" s="81"/>
      <c r="AD60" s="81"/>
      <c r="AE60" s="81"/>
      <c r="AF60" s="81"/>
    </row>
    <row r="61">
      <c r="A61" s="80"/>
      <c r="B61" s="81"/>
      <c r="C61" s="80"/>
      <c r="D61" s="80"/>
      <c r="E61" s="80"/>
      <c r="F61" s="80"/>
      <c r="G61" s="80"/>
      <c r="H61" s="80"/>
      <c r="I61" s="81"/>
      <c r="J61" s="81"/>
      <c r="K61" s="81"/>
      <c r="L61" s="81"/>
      <c r="M61" s="80"/>
      <c r="N61" s="80"/>
      <c r="O61" s="80"/>
      <c r="P61" s="80"/>
      <c r="Q61" s="80"/>
      <c r="R61" s="81"/>
      <c r="S61" s="81"/>
      <c r="T61" s="81"/>
      <c r="U61" s="81"/>
      <c r="V61" s="81"/>
      <c r="W61" s="81"/>
      <c r="X61" s="81"/>
      <c r="Y61" s="81"/>
      <c r="Z61" s="81"/>
      <c r="AA61" s="81"/>
      <c r="AB61" s="81"/>
      <c r="AC61" s="81"/>
      <c r="AD61" s="81"/>
      <c r="AE61" s="81"/>
      <c r="AF61" s="81"/>
    </row>
    <row r="62">
      <c r="A62" s="80"/>
      <c r="B62" s="81"/>
      <c r="C62" s="80"/>
      <c r="D62" s="80"/>
      <c r="E62" s="80"/>
      <c r="F62" s="80"/>
      <c r="G62" s="80"/>
      <c r="H62" s="80"/>
      <c r="I62" s="81"/>
      <c r="J62" s="81"/>
      <c r="K62" s="81"/>
      <c r="L62" s="81"/>
      <c r="M62" s="80"/>
      <c r="N62" s="80"/>
      <c r="O62" s="80"/>
      <c r="P62" s="80"/>
      <c r="Q62" s="80"/>
      <c r="R62" s="81"/>
      <c r="S62" s="81"/>
      <c r="T62" s="81"/>
      <c r="U62" s="81"/>
      <c r="V62" s="81"/>
      <c r="W62" s="81"/>
      <c r="X62" s="81"/>
      <c r="Y62" s="81"/>
      <c r="Z62" s="81"/>
      <c r="AA62" s="81"/>
      <c r="AB62" s="81"/>
      <c r="AC62" s="81"/>
      <c r="AD62" s="81"/>
      <c r="AE62" s="81"/>
      <c r="AF62" s="81"/>
    </row>
    <row r="63">
      <c r="A63" s="80"/>
      <c r="B63" s="81"/>
      <c r="C63" s="80"/>
      <c r="D63" s="80"/>
      <c r="E63" s="80"/>
      <c r="F63" s="80"/>
      <c r="G63" s="80"/>
      <c r="H63" s="80"/>
      <c r="I63" s="81"/>
      <c r="J63" s="81"/>
      <c r="K63" s="81"/>
      <c r="L63" s="81"/>
      <c r="M63" s="80"/>
      <c r="N63" s="80"/>
      <c r="O63" s="80"/>
      <c r="P63" s="80"/>
      <c r="Q63" s="80"/>
      <c r="R63" s="81"/>
      <c r="S63" s="81"/>
      <c r="T63" s="81"/>
      <c r="U63" s="81"/>
      <c r="V63" s="81"/>
      <c r="W63" s="81"/>
      <c r="X63" s="81"/>
      <c r="Y63" s="81"/>
      <c r="Z63" s="81"/>
      <c r="AA63" s="81"/>
      <c r="AB63" s="81"/>
      <c r="AC63" s="81"/>
      <c r="AD63" s="81"/>
      <c r="AE63" s="81"/>
      <c r="AF63" s="81"/>
    </row>
    <row r="64">
      <c r="A64" s="80"/>
      <c r="B64" s="81"/>
      <c r="C64" s="80"/>
      <c r="D64" s="80"/>
      <c r="E64" s="80"/>
      <c r="F64" s="80"/>
      <c r="G64" s="80"/>
      <c r="H64" s="80"/>
      <c r="I64" s="81"/>
      <c r="J64" s="81"/>
      <c r="K64" s="81"/>
      <c r="L64" s="81"/>
      <c r="M64" s="80"/>
      <c r="N64" s="80"/>
      <c r="O64" s="80"/>
      <c r="P64" s="80"/>
      <c r="Q64" s="80"/>
      <c r="R64" s="81"/>
      <c r="S64" s="81"/>
      <c r="T64" s="81"/>
      <c r="U64" s="81"/>
      <c r="V64" s="81"/>
      <c r="W64" s="81"/>
      <c r="X64" s="81"/>
      <c r="Y64" s="81"/>
      <c r="Z64" s="81"/>
      <c r="AA64" s="81"/>
      <c r="AB64" s="81"/>
      <c r="AC64" s="81"/>
      <c r="AD64" s="81"/>
      <c r="AE64" s="81"/>
      <c r="AF64" s="81"/>
    </row>
    <row r="65">
      <c r="A65" s="80"/>
      <c r="B65" s="81"/>
      <c r="C65" s="80"/>
      <c r="D65" s="80"/>
      <c r="E65" s="80"/>
      <c r="F65" s="80"/>
      <c r="G65" s="80"/>
      <c r="H65" s="80"/>
      <c r="I65" s="81"/>
      <c r="J65" s="81"/>
      <c r="K65" s="81"/>
      <c r="L65" s="81"/>
      <c r="M65" s="80"/>
      <c r="N65" s="80"/>
      <c r="O65" s="80"/>
      <c r="P65" s="80"/>
      <c r="Q65" s="80"/>
      <c r="R65" s="81"/>
      <c r="S65" s="81"/>
      <c r="T65" s="81"/>
      <c r="U65" s="81"/>
      <c r="V65" s="81"/>
      <c r="W65" s="81"/>
      <c r="X65" s="81"/>
      <c r="Y65" s="81"/>
      <c r="Z65" s="81"/>
      <c r="AA65" s="81"/>
      <c r="AB65" s="81"/>
      <c r="AC65" s="81"/>
      <c r="AD65" s="81"/>
      <c r="AE65" s="81"/>
      <c r="AF65" s="81"/>
    </row>
    <row r="66">
      <c r="A66" s="80"/>
      <c r="B66" s="81"/>
      <c r="C66" s="80"/>
      <c r="D66" s="80"/>
      <c r="E66" s="80"/>
      <c r="F66" s="80"/>
      <c r="G66" s="80"/>
      <c r="H66" s="80"/>
      <c r="I66" s="81"/>
      <c r="J66" s="81"/>
      <c r="K66" s="81"/>
      <c r="L66" s="81"/>
      <c r="M66" s="80"/>
      <c r="N66" s="80"/>
      <c r="O66" s="80"/>
      <c r="P66" s="80"/>
      <c r="Q66" s="80"/>
      <c r="R66" s="81"/>
      <c r="S66" s="81"/>
      <c r="T66" s="81"/>
      <c r="U66" s="81"/>
      <c r="V66" s="81"/>
      <c r="W66" s="81"/>
      <c r="X66" s="81"/>
      <c r="Y66" s="81"/>
      <c r="Z66" s="81"/>
      <c r="AA66" s="81"/>
      <c r="AB66" s="81"/>
      <c r="AC66" s="81"/>
      <c r="AD66" s="81"/>
      <c r="AE66" s="81"/>
      <c r="AF66" s="81"/>
    </row>
    <row r="67">
      <c r="A67" s="80"/>
      <c r="B67" s="81"/>
      <c r="C67" s="80"/>
      <c r="D67" s="80"/>
      <c r="E67" s="80"/>
      <c r="F67" s="80"/>
      <c r="G67" s="80"/>
      <c r="H67" s="80"/>
      <c r="I67" s="81"/>
      <c r="J67" s="81"/>
      <c r="K67" s="81"/>
      <c r="L67" s="81"/>
      <c r="M67" s="80"/>
      <c r="N67" s="80"/>
      <c r="O67" s="80"/>
      <c r="P67" s="80"/>
      <c r="Q67" s="80"/>
      <c r="R67" s="81"/>
      <c r="S67" s="81"/>
      <c r="T67" s="81"/>
      <c r="U67" s="81"/>
      <c r="V67" s="81"/>
      <c r="W67" s="81"/>
      <c r="X67" s="81"/>
      <c r="Y67" s="81"/>
      <c r="Z67" s="81"/>
      <c r="AA67" s="81"/>
      <c r="AB67" s="81"/>
      <c r="AC67" s="81"/>
      <c r="AD67" s="81"/>
      <c r="AE67" s="81"/>
      <c r="AF67" s="81"/>
    </row>
    <row r="68">
      <c r="A68" s="80"/>
      <c r="B68" s="81"/>
      <c r="C68" s="80"/>
      <c r="D68" s="80"/>
      <c r="E68" s="80"/>
      <c r="F68" s="80"/>
      <c r="G68" s="80"/>
      <c r="H68" s="80"/>
      <c r="I68" s="81"/>
      <c r="J68" s="81"/>
      <c r="K68" s="81"/>
      <c r="L68" s="81"/>
      <c r="M68" s="80"/>
      <c r="N68" s="80"/>
      <c r="O68" s="80"/>
      <c r="P68" s="80"/>
      <c r="Q68" s="80"/>
      <c r="R68" s="81"/>
      <c r="S68" s="81"/>
      <c r="T68" s="81"/>
      <c r="U68" s="81"/>
      <c r="V68" s="81"/>
      <c r="W68" s="81"/>
      <c r="X68" s="81"/>
      <c r="Y68" s="81"/>
      <c r="Z68" s="81"/>
      <c r="AA68" s="81"/>
      <c r="AB68" s="81"/>
      <c r="AC68" s="81"/>
      <c r="AD68" s="81"/>
      <c r="AE68" s="81"/>
      <c r="AF68" s="81"/>
    </row>
    <row r="69">
      <c r="A69" s="80"/>
      <c r="B69" s="81"/>
      <c r="C69" s="80"/>
      <c r="D69" s="80"/>
      <c r="E69" s="80"/>
      <c r="F69" s="80"/>
      <c r="G69" s="80"/>
      <c r="H69" s="80"/>
      <c r="I69" s="81"/>
      <c r="J69" s="81"/>
      <c r="K69" s="81"/>
      <c r="L69" s="81"/>
      <c r="M69" s="80"/>
      <c r="N69" s="80"/>
      <c r="O69" s="80"/>
      <c r="P69" s="80"/>
      <c r="Q69" s="80"/>
      <c r="R69" s="81"/>
      <c r="S69" s="81"/>
      <c r="T69" s="81"/>
      <c r="U69" s="81"/>
      <c r="V69" s="81"/>
      <c r="W69" s="81"/>
      <c r="X69" s="81"/>
      <c r="Y69" s="81"/>
      <c r="Z69" s="81"/>
      <c r="AA69" s="81"/>
      <c r="AB69" s="81"/>
      <c r="AC69" s="81"/>
      <c r="AD69" s="81"/>
      <c r="AE69" s="81"/>
      <c r="AF69" s="81"/>
    </row>
    <row r="70">
      <c r="A70" s="80"/>
      <c r="B70" s="81"/>
      <c r="C70" s="80"/>
      <c r="D70" s="80"/>
      <c r="E70" s="80"/>
      <c r="F70" s="80"/>
      <c r="G70" s="80"/>
      <c r="H70" s="80"/>
      <c r="I70" s="81"/>
      <c r="J70" s="81"/>
      <c r="K70" s="81"/>
      <c r="L70" s="81"/>
      <c r="M70" s="80"/>
      <c r="N70" s="80"/>
      <c r="O70" s="80"/>
      <c r="P70" s="80"/>
      <c r="Q70" s="80"/>
      <c r="R70" s="81"/>
      <c r="S70" s="81"/>
      <c r="T70" s="81"/>
      <c r="U70" s="81"/>
      <c r="V70" s="81"/>
      <c r="W70" s="81"/>
      <c r="X70" s="81"/>
      <c r="Y70" s="81"/>
      <c r="Z70" s="81"/>
      <c r="AA70" s="81"/>
      <c r="AB70" s="81"/>
      <c r="AC70" s="81"/>
      <c r="AD70" s="81"/>
      <c r="AE70" s="81"/>
      <c r="AF70" s="81"/>
    </row>
    <row r="71">
      <c r="A71" s="80"/>
      <c r="B71" s="81"/>
      <c r="C71" s="80"/>
      <c r="D71" s="80"/>
      <c r="E71" s="80"/>
      <c r="F71" s="80"/>
      <c r="G71" s="80"/>
      <c r="H71" s="80"/>
      <c r="I71" s="81"/>
      <c r="J71" s="81"/>
      <c r="K71" s="81"/>
      <c r="L71" s="81"/>
      <c r="M71" s="80"/>
      <c r="N71" s="80"/>
      <c r="O71" s="80"/>
      <c r="P71" s="80"/>
      <c r="Q71" s="80"/>
      <c r="R71" s="81"/>
      <c r="S71" s="81"/>
      <c r="T71" s="81"/>
      <c r="U71" s="81"/>
      <c r="V71" s="81"/>
      <c r="W71" s="81"/>
      <c r="X71" s="81"/>
      <c r="Y71" s="81"/>
      <c r="Z71" s="81"/>
      <c r="AA71" s="81"/>
      <c r="AB71" s="81"/>
      <c r="AC71" s="81"/>
      <c r="AD71" s="81"/>
      <c r="AE71" s="81"/>
      <c r="AF71" s="81"/>
    </row>
    <row r="72">
      <c r="A72" s="80"/>
      <c r="B72" s="81"/>
      <c r="C72" s="80"/>
      <c r="D72" s="80"/>
      <c r="E72" s="80"/>
      <c r="F72" s="80"/>
      <c r="G72" s="80"/>
      <c r="H72" s="80"/>
      <c r="I72" s="81"/>
      <c r="J72" s="81"/>
      <c r="K72" s="81"/>
      <c r="L72" s="81"/>
      <c r="M72" s="80"/>
      <c r="N72" s="80"/>
      <c r="O72" s="80"/>
      <c r="P72" s="80"/>
      <c r="Q72" s="80"/>
      <c r="R72" s="81"/>
      <c r="S72" s="81"/>
      <c r="T72" s="81"/>
      <c r="U72" s="81"/>
      <c r="V72" s="81"/>
      <c r="W72" s="81"/>
      <c r="X72" s="81"/>
      <c r="Y72" s="81"/>
      <c r="Z72" s="81"/>
      <c r="AA72" s="81"/>
      <c r="AB72" s="81"/>
      <c r="AC72" s="81"/>
      <c r="AD72" s="81"/>
      <c r="AE72" s="81"/>
      <c r="AF72" s="81"/>
    </row>
    <row r="73">
      <c r="A73" s="80"/>
      <c r="B73" s="81"/>
      <c r="C73" s="80"/>
      <c r="D73" s="80"/>
      <c r="E73" s="80"/>
      <c r="F73" s="80"/>
      <c r="G73" s="80"/>
      <c r="H73" s="80"/>
      <c r="I73" s="81"/>
      <c r="J73" s="81"/>
      <c r="K73" s="81"/>
      <c r="L73" s="81"/>
      <c r="M73" s="80"/>
      <c r="N73" s="80"/>
      <c r="O73" s="80"/>
      <c r="P73" s="80"/>
      <c r="Q73" s="80"/>
      <c r="R73" s="81"/>
      <c r="S73" s="81"/>
      <c r="T73" s="81"/>
      <c r="U73" s="81"/>
      <c r="V73" s="81"/>
      <c r="W73" s="81"/>
      <c r="X73" s="81"/>
      <c r="Y73" s="81"/>
      <c r="Z73" s="81"/>
      <c r="AA73" s="81"/>
      <c r="AB73" s="81"/>
      <c r="AC73" s="81"/>
      <c r="AD73" s="81"/>
      <c r="AE73" s="81"/>
      <c r="AF73" s="81"/>
    </row>
    <row r="74">
      <c r="A74" s="80"/>
      <c r="B74" s="81"/>
      <c r="C74" s="80"/>
      <c r="D74" s="80"/>
      <c r="E74" s="80"/>
      <c r="F74" s="80"/>
      <c r="G74" s="80"/>
      <c r="H74" s="80"/>
      <c r="I74" s="81"/>
      <c r="J74" s="81"/>
      <c r="K74" s="81"/>
      <c r="L74" s="81"/>
      <c r="M74" s="80"/>
      <c r="N74" s="80"/>
      <c r="O74" s="80"/>
      <c r="P74" s="80"/>
      <c r="Q74" s="80"/>
      <c r="R74" s="81"/>
      <c r="S74" s="81"/>
      <c r="T74" s="81"/>
      <c r="U74" s="81"/>
      <c r="V74" s="81"/>
      <c r="W74" s="81"/>
      <c r="X74" s="81"/>
      <c r="Y74" s="81"/>
      <c r="Z74" s="81"/>
      <c r="AA74" s="81"/>
      <c r="AB74" s="81"/>
      <c r="AC74" s="81"/>
      <c r="AD74" s="81"/>
      <c r="AE74" s="81"/>
      <c r="AF74" s="81"/>
    </row>
    <row r="75">
      <c r="A75" s="80"/>
      <c r="B75" s="81"/>
      <c r="C75" s="80"/>
      <c r="D75" s="80"/>
      <c r="E75" s="80"/>
      <c r="F75" s="80"/>
      <c r="G75" s="80"/>
      <c r="H75" s="80"/>
      <c r="I75" s="81"/>
      <c r="J75" s="81"/>
      <c r="K75" s="81"/>
      <c r="L75" s="81"/>
      <c r="M75" s="80"/>
      <c r="N75" s="80"/>
      <c r="O75" s="80"/>
      <c r="P75" s="80"/>
      <c r="Q75" s="80"/>
      <c r="R75" s="81"/>
      <c r="S75" s="81"/>
      <c r="T75" s="81"/>
      <c r="U75" s="81"/>
      <c r="V75" s="81"/>
      <c r="W75" s="81"/>
      <c r="X75" s="81"/>
      <c r="Y75" s="81"/>
      <c r="Z75" s="81"/>
      <c r="AA75" s="81"/>
      <c r="AB75" s="81"/>
      <c r="AC75" s="81"/>
      <c r="AD75" s="81"/>
      <c r="AE75" s="81"/>
      <c r="AF75" s="81"/>
    </row>
    <row r="76">
      <c r="A76" s="80"/>
      <c r="B76" s="81"/>
      <c r="C76" s="80"/>
      <c r="D76" s="80"/>
      <c r="E76" s="80"/>
      <c r="F76" s="80"/>
      <c r="G76" s="80"/>
      <c r="H76" s="80"/>
      <c r="I76" s="81"/>
      <c r="J76" s="81"/>
      <c r="K76" s="81"/>
      <c r="L76" s="81"/>
      <c r="M76" s="80"/>
      <c r="N76" s="80"/>
      <c r="O76" s="80"/>
      <c r="P76" s="80"/>
      <c r="Q76" s="80"/>
      <c r="R76" s="81"/>
      <c r="S76" s="81"/>
      <c r="T76" s="81"/>
      <c r="U76" s="81"/>
      <c r="V76" s="81"/>
      <c r="W76" s="81"/>
      <c r="X76" s="81"/>
      <c r="Y76" s="81"/>
      <c r="Z76" s="81"/>
      <c r="AA76" s="81"/>
      <c r="AB76" s="81"/>
      <c r="AC76" s="81"/>
      <c r="AD76" s="81"/>
      <c r="AE76" s="81"/>
      <c r="AF76" s="81"/>
    </row>
    <row r="77">
      <c r="A77" s="80"/>
      <c r="B77" s="81"/>
      <c r="C77" s="80"/>
      <c r="D77" s="80"/>
      <c r="E77" s="80"/>
      <c r="F77" s="80"/>
      <c r="G77" s="80"/>
      <c r="H77" s="80"/>
      <c r="I77" s="81"/>
      <c r="J77" s="81"/>
      <c r="K77" s="81"/>
      <c r="L77" s="81"/>
      <c r="M77" s="80"/>
      <c r="N77" s="80"/>
      <c r="O77" s="80"/>
      <c r="P77" s="80"/>
      <c r="Q77" s="80"/>
      <c r="R77" s="81"/>
      <c r="S77" s="81"/>
      <c r="T77" s="81"/>
      <c r="U77" s="81"/>
      <c r="V77" s="81"/>
      <c r="W77" s="81"/>
      <c r="X77" s="81"/>
      <c r="Y77" s="81"/>
      <c r="Z77" s="81"/>
      <c r="AA77" s="81"/>
      <c r="AB77" s="81"/>
      <c r="AC77" s="81"/>
      <c r="AD77" s="81"/>
      <c r="AE77" s="81"/>
      <c r="AF77" s="81"/>
    </row>
    <row r="78">
      <c r="A78" s="80"/>
      <c r="B78" s="81"/>
      <c r="C78" s="80"/>
      <c r="D78" s="80"/>
      <c r="E78" s="80"/>
      <c r="F78" s="80"/>
      <c r="G78" s="80"/>
      <c r="H78" s="80"/>
      <c r="I78" s="81"/>
      <c r="J78" s="81"/>
      <c r="K78" s="81"/>
      <c r="L78" s="81"/>
      <c r="M78" s="80"/>
      <c r="N78" s="80"/>
      <c r="O78" s="80"/>
      <c r="P78" s="80"/>
      <c r="Q78" s="80"/>
      <c r="R78" s="81"/>
      <c r="S78" s="81"/>
      <c r="T78" s="81"/>
      <c r="U78" s="81"/>
      <c r="V78" s="81"/>
      <c r="W78" s="81"/>
      <c r="X78" s="81"/>
      <c r="Y78" s="81"/>
      <c r="Z78" s="81"/>
      <c r="AA78" s="81"/>
      <c r="AB78" s="81"/>
      <c r="AC78" s="81"/>
      <c r="AD78" s="81"/>
      <c r="AE78" s="81"/>
      <c r="AF78" s="81"/>
    </row>
    <row r="79">
      <c r="A79" s="80"/>
      <c r="B79" s="81"/>
      <c r="C79" s="80"/>
      <c r="D79" s="80"/>
      <c r="E79" s="80"/>
      <c r="F79" s="80"/>
      <c r="G79" s="80"/>
      <c r="H79" s="80"/>
      <c r="I79" s="81"/>
      <c r="J79" s="81"/>
      <c r="K79" s="81"/>
      <c r="L79" s="81"/>
      <c r="M79" s="80"/>
      <c r="N79" s="80"/>
      <c r="O79" s="80"/>
      <c r="P79" s="80"/>
      <c r="Q79" s="80"/>
      <c r="R79" s="81"/>
      <c r="S79" s="81"/>
      <c r="T79" s="81"/>
      <c r="U79" s="81"/>
      <c r="V79" s="81"/>
      <c r="W79" s="81"/>
      <c r="X79" s="81"/>
      <c r="Y79" s="81"/>
      <c r="Z79" s="81"/>
      <c r="AA79" s="81"/>
      <c r="AB79" s="81"/>
      <c r="AC79" s="81"/>
      <c r="AD79" s="81"/>
      <c r="AE79" s="81"/>
      <c r="AF79" s="81"/>
    </row>
    <row r="80">
      <c r="A80" s="80"/>
      <c r="B80" s="81"/>
      <c r="C80" s="80"/>
      <c r="D80" s="80"/>
      <c r="E80" s="80"/>
      <c r="F80" s="80"/>
      <c r="G80" s="80"/>
      <c r="H80" s="80"/>
      <c r="I80" s="81"/>
      <c r="J80" s="81"/>
      <c r="K80" s="81"/>
      <c r="L80" s="81"/>
      <c r="M80" s="80"/>
      <c r="N80" s="80"/>
      <c r="O80" s="80"/>
      <c r="P80" s="80"/>
      <c r="Q80" s="80"/>
      <c r="R80" s="81"/>
      <c r="S80" s="81"/>
      <c r="T80" s="81"/>
      <c r="U80" s="81"/>
      <c r="V80" s="81"/>
      <c r="W80" s="81"/>
      <c r="X80" s="81"/>
      <c r="Y80" s="81"/>
      <c r="Z80" s="81"/>
      <c r="AA80" s="81"/>
      <c r="AB80" s="81"/>
      <c r="AC80" s="81"/>
      <c r="AD80" s="81"/>
      <c r="AE80" s="81"/>
      <c r="AF80" s="81"/>
    </row>
    <row r="81">
      <c r="A81" s="80"/>
      <c r="B81" s="81"/>
      <c r="C81" s="80"/>
      <c r="D81" s="80"/>
      <c r="E81" s="80"/>
      <c r="F81" s="80"/>
      <c r="G81" s="80"/>
      <c r="H81" s="80"/>
      <c r="I81" s="81"/>
      <c r="J81" s="81"/>
      <c r="K81" s="81"/>
      <c r="L81" s="81"/>
      <c r="M81" s="80"/>
      <c r="N81" s="80"/>
      <c r="O81" s="80"/>
      <c r="P81" s="80"/>
      <c r="Q81" s="80"/>
      <c r="R81" s="81"/>
      <c r="S81" s="81"/>
      <c r="T81" s="81"/>
      <c r="U81" s="81"/>
      <c r="V81" s="81"/>
      <c r="W81" s="81"/>
      <c r="X81" s="81"/>
      <c r="Y81" s="81"/>
      <c r="Z81" s="81"/>
      <c r="AA81" s="81"/>
      <c r="AB81" s="81"/>
      <c r="AC81" s="81"/>
      <c r="AD81" s="81"/>
      <c r="AE81" s="81"/>
      <c r="AF81" s="81"/>
    </row>
    <row r="82">
      <c r="A82" s="80"/>
      <c r="B82" s="81"/>
      <c r="C82" s="80"/>
      <c r="D82" s="80"/>
      <c r="E82" s="80"/>
      <c r="F82" s="80"/>
      <c r="G82" s="80"/>
      <c r="H82" s="80"/>
      <c r="I82" s="81"/>
      <c r="J82" s="81"/>
      <c r="K82" s="81"/>
      <c r="L82" s="81"/>
      <c r="M82" s="80"/>
      <c r="N82" s="80"/>
      <c r="O82" s="80"/>
      <c r="P82" s="80"/>
      <c r="Q82" s="80"/>
      <c r="R82" s="81"/>
      <c r="S82" s="81"/>
      <c r="T82" s="81"/>
      <c r="U82" s="81"/>
      <c r="V82" s="81"/>
      <c r="W82" s="81"/>
      <c r="X82" s="81"/>
      <c r="Y82" s="81"/>
      <c r="Z82" s="81"/>
      <c r="AA82" s="81"/>
      <c r="AB82" s="81"/>
      <c r="AC82" s="81"/>
      <c r="AD82" s="81"/>
      <c r="AE82" s="81"/>
      <c r="AF82" s="81"/>
    </row>
    <row r="83">
      <c r="A83" s="80"/>
      <c r="B83" s="81"/>
      <c r="C83" s="80"/>
      <c r="D83" s="80"/>
      <c r="E83" s="80"/>
      <c r="F83" s="80"/>
      <c r="G83" s="80"/>
      <c r="H83" s="80"/>
      <c r="I83" s="81"/>
      <c r="J83" s="81"/>
      <c r="K83" s="81"/>
      <c r="L83" s="81"/>
      <c r="M83" s="80"/>
      <c r="N83" s="80"/>
      <c r="O83" s="80"/>
      <c r="P83" s="80"/>
      <c r="Q83" s="80"/>
      <c r="R83" s="81"/>
      <c r="S83" s="81"/>
      <c r="T83" s="81"/>
      <c r="U83" s="81"/>
      <c r="V83" s="81"/>
      <c r="W83" s="81"/>
      <c r="X83" s="81"/>
      <c r="Y83" s="81"/>
      <c r="Z83" s="81"/>
      <c r="AA83" s="81"/>
      <c r="AB83" s="81"/>
      <c r="AC83" s="81"/>
      <c r="AD83" s="81"/>
      <c r="AE83" s="81"/>
      <c r="AF83" s="81"/>
    </row>
    <row r="84">
      <c r="A84" s="80"/>
      <c r="B84" s="81"/>
      <c r="C84" s="80"/>
      <c r="D84" s="80"/>
      <c r="E84" s="80"/>
      <c r="F84" s="80"/>
      <c r="G84" s="80"/>
      <c r="H84" s="80"/>
      <c r="I84" s="81"/>
      <c r="J84" s="81"/>
      <c r="K84" s="81"/>
      <c r="L84" s="81"/>
      <c r="M84" s="80"/>
      <c r="N84" s="80"/>
      <c r="O84" s="80"/>
      <c r="P84" s="80"/>
      <c r="Q84" s="80"/>
      <c r="R84" s="81"/>
      <c r="S84" s="81"/>
      <c r="T84" s="81"/>
      <c r="U84" s="81"/>
      <c r="V84" s="81"/>
      <c r="W84" s="81"/>
      <c r="X84" s="81"/>
      <c r="Y84" s="81"/>
      <c r="Z84" s="81"/>
      <c r="AA84" s="81"/>
      <c r="AB84" s="81"/>
      <c r="AC84" s="81"/>
      <c r="AD84" s="81"/>
      <c r="AE84" s="81"/>
      <c r="AF84" s="81"/>
    </row>
    <row r="85">
      <c r="A85" s="80"/>
      <c r="B85" s="81"/>
      <c r="C85" s="80"/>
      <c r="D85" s="80"/>
      <c r="E85" s="80"/>
      <c r="F85" s="80"/>
      <c r="G85" s="80"/>
      <c r="H85" s="80"/>
      <c r="I85" s="81"/>
      <c r="J85" s="81"/>
      <c r="K85" s="81"/>
      <c r="L85" s="81"/>
      <c r="M85" s="80"/>
      <c r="N85" s="80"/>
      <c r="O85" s="80"/>
      <c r="P85" s="80"/>
      <c r="Q85" s="80"/>
      <c r="R85" s="81"/>
      <c r="S85" s="81"/>
      <c r="T85" s="81"/>
      <c r="U85" s="81"/>
      <c r="V85" s="81"/>
      <c r="W85" s="81"/>
      <c r="X85" s="81"/>
      <c r="Y85" s="81"/>
      <c r="Z85" s="81"/>
      <c r="AA85" s="81"/>
      <c r="AB85" s="81"/>
      <c r="AC85" s="81"/>
      <c r="AD85" s="81"/>
      <c r="AE85" s="81"/>
      <c r="AF85" s="81"/>
    </row>
    <row r="86">
      <c r="A86" s="80"/>
      <c r="B86" s="81"/>
      <c r="C86" s="80"/>
      <c r="D86" s="80"/>
      <c r="E86" s="80"/>
      <c r="F86" s="80"/>
      <c r="G86" s="80"/>
      <c r="H86" s="80"/>
      <c r="I86" s="81"/>
      <c r="J86" s="81"/>
      <c r="K86" s="81"/>
      <c r="L86" s="81"/>
      <c r="M86" s="80"/>
      <c r="N86" s="80"/>
      <c r="O86" s="80"/>
      <c r="P86" s="80"/>
      <c r="Q86" s="80"/>
      <c r="R86" s="81"/>
      <c r="S86" s="81"/>
      <c r="T86" s="81"/>
      <c r="U86" s="81"/>
      <c r="V86" s="81"/>
      <c r="W86" s="81"/>
      <c r="X86" s="81"/>
      <c r="Y86" s="81"/>
      <c r="Z86" s="81"/>
      <c r="AA86" s="81"/>
      <c r="AB86" s="81"/>
      <c r="AC86" s="81"/>
      <c r="AD86" s="81"/>
      <c r="AE86" s="81"/>
      <c r="AF86" s="81"/>
    </row>
    <row r="87">
      <c r="A87" s="80"/>
      <c r="B87" s="81"/>
      <c r="C87" s="80"/>
      <c r="D87" s="80"/>
      <c r="E87" s="80"/>
      <c r="F87" s="80"/>
      <c r="G87" s="80"/>
      <c r="H87" s="80"/>
      <c r="I87" s="81"/>
      <c r="J87" s="81"/>
      <c r="K87" s="81"/>
      <c r="L87" s="81"/>
      <c r="M87" s="80"/>
      <c r="N87" s="80"/>
      <c r="O87" s="80"/>
      <c r="P87" s="80"/>
      <c r="Q87" s="80"/>
      <c r="R87" s="81"/>
      <c r="S87" s="81"/>
      <c r="T87" s="81"/>
      <c r="U87" s="81"/>
      <c r="V87" s="81"/>
      <c r="W87" s="81"/>
      <c r="X87" s="81"/>
      <c r="Y87" s="81"/>
      <c r="Z87" s="81"/>
      <c r="AA87" s="81"/>
      <c r="AB87" s="81"/>
      <c r="AC87" s="81"/>
      <c r="AD87" s="81"/>
      <c r="AE87" s="81"/>
      <c r="AF87" s="81"/>
    </row>
    <row r="88">
      <c r="A88" s="80"/>
      <c r="B88" s="81"/>
      <c r="C88" s="80"/>
      <c r="D88" s="80"/>
      <c r="E88" s="80"/>
      <c r="F88" s="80"/>
      <c r="G88" s="80"/>
      <c r="H88" s="80"/>
      <c r="I88" s="81"/>
      <c r="J88" s="81"/>
      <c r="K88" s="81"/>
      <c r="L88" s="81"/>
      <c r="M88" s="80"/>
      <c r="N88" s="80"/>
      <c r="O88" s="80"/>
      <c r="P88" s="80"/>
      <c r="Q88" s="80"/>
      <c r="R88" s="81"/>
      <c r="S88" s="81"/>
      <c r="T88" s="81"/>
      <c r="U88" s="81"/>
      <c r="V88" s="81"/>
      <c r="W88" s="81"/>
      <c r="X88" s="81"/>
      <c r="Y88" s="81"/>
      <c r="Z88" s="81"/>
      <c r="AA88" s="81"/>
      <c r="AB88" s="81"/>
      <c r="AC88" s="81"/>
      <c r="AD88" s="81"/>
      <c r="AE88" s="81"/>
      <c r="AF88" s="81"/>
    </row>
    <row r="89">
      <c r="A89" s="80"/>
      <c r="B89" s="81"/>
      <c r="C89" s="80"/>
      <c r="D89" s="80"/>
      <c r="E89" s="80"/>
      <c r="F89" s="80"/>
      <c r="G89" s="80"/>
      <c r="H89" s="80"/>
      <c r="I89" s="81"/>
      <c r="J89" s="81"/>
      <c r="K89" s="81"/>
      <c r="L89" s="81"/>
      <c r="M89" s="80"/>
      <c r="N89" s="80"/>
      <c r="O89" s="80"/>
      <c r="P89" s="80"/>
      <c r="Q89" s="80"/>
      <c r="R89" s="81"/>
      <c r="S89" s="81"/>
      <c r="T89" s="81"/>
      <c r="U89" s="81"/>
      <c r="V89" s="81"/>
      <c r="W89" s="81"/>
      <c r="X89" s="81"/>
      <c r="Y89" s="81"/>
      <c r="Z89" s="81"/>
      <c r="AA89" s="81"/>
      <c r="AB89" s="81"/>
      <c r="AC89" s="81"/>
      <c r="AD89" s="81"/>
      <c r="AE89" s="81"/>
      <c r="AF89" s="81"/>
    </row>
    <row r="90">
      <c r="A90" s="80"/>
      <c r="B90" s="81"/>
      <c r="C90" s="80"/>
      <c r="D90" s="80"/>
      <c r="E90" s="80"/>
      <c r="F90" s="80"/>
      <c r="G90" s="80"/>
      <c r="H90" s="80"/>
      <c r="I90" s="81"/>
      <c r="J90" s="81"/>
      <c r="K90" s="81"/>
      <c r="L90" s="81"/>
      <c r="M90" s="80"/>
      <c r="N90" s="80"/>
      <c r="O90" s="80"/>
      <c r="P90" s="80"/>
      <c r="Q90" s="80"/>
      <c r="R90" s="81"/>
      <c r="S90" s="81"/>
      <c r="T90" s="81"/>
      <c r="U90" s="81"/>
      <c r="V90" s="81"/>
      <c r="W90" s="81"/>
      <c r="X90" s="81"/>
      <c r="Y90" s="81"/>
      <c r="Z90" s="81"/>
      <c r="AA90" s="81"/>
      <c r="AB90" s="81"/>
      <c r="AC90" s="81"/>
      <c r="AD90" s="81"/>
      <c r="AE90" s="81"/>
      <c r="AF90" s="81"/>
    </row>
    <row r="91">
      <c r="A91" s="80"/>
      <c r="B91" s="81"/>
      <c r="C91" s="80"/>
      <c r="D91" s="80"/>
      <c r="E91" s="80"/>
      <c r="F91" s="80"/>
      <c r="G91" s="80"/>
      <c r="H91" s="80"/>
      <c r="I91" s="81"/>
      <c r="J91" s="81"/>
      <c r="K91" s="81"/>
      <c r="L91" s="81"/>
      <c r="M91" s="80"/>
      <c r="N91" s="80"/>
      <c r="O91" s="80"/>
      <c r="P91" s="80"/>
      <c r="Q91" s="80"/>
      <c r="R91" s="81"/>
      <c r="S91" s="81"/>
      <c r="T91" s="81"/>
      <c r="U91" s="81"/>
      <c r="V91" s="81"/>
      <c r="W91" s="81"/>
      <c r="X91" s="81"/>
      <c r="Y91" s="81"/>
      <c r="Z91" s="81"/>
      <c r="AA91" s="81"/>
      <c r="AB91" s="81"/>
      <c r="AC91" s="81"/>
      <c r="AD91" s="81"/>
      <c r="AE91" s="81"/>
      <c r="AF91" s="81"/>
    </row>
    <row r="92">
      <c r="A92" s="80"/>
      <c r="B92" s="81"/>
      <c r="C92" s="80"/>
      <c r="D92" s="80"/>
      <c r="E92" s="80"/>
      <c r="F92" s="80"/>
      <c r="G92" s="80"/>
      <c r="H92" s="80"/>
      <c r="I92" s="81"/>
      <c r="J92" s="81"/>
      <c r="K92" s="81"/>
      <c r="L92" s="81"/>
      <c r="M92" s="80"/>
      <c r="N92" s="80"/>
      <c r="O92" s="80"/>
      <c r="P92" s="80"/>
      <c r="Q92" s="80"/>
      <c r="R92" s="81"/>
      <c r="S92" s="81"/>
      <c r="T92" s="81"/>
      <c r="U92" s="81"/>
      <c r="V92" s="81"/>
      <c r="W92" s="81"/>
      <c r="X92" s="81"/>
      <c r="Y92" s="81"/>
      <c r="Z92" s="81"/>
      <c r="AA92" s="81"/>
      <c r="AB92" s="81"/>
      <c r="AC92" s="81"/>
      <c r="AD92" s="81"/>
      <c r="AE92" s="81"/>
      <c r="AF92" s="81"/>
    </row>
    <row r="93">
      <c r="A93" s="80"/>
      <c r="B93" s="81"/>
      <c r="C93" s="80"/>
      <c r="D93" s="80"/>
      <c r="E93" s="80"/>
      <c r="F93" s="80"/>
      <c r="G93" s="80"/>
      <c r="H93" s="80"/>
      <c r="I93" s="81"/>
      <c r="J93" s="81"/>
      <c r="K93" s="81"/>
      <c r="L93" s="81"/>
      <c r="M93" s="80"/>
      <c r="N93" s="80"/>
      <c r="O93" s="80"/>
      <c r="P93" s="80"/>
      <c r="Q93" s="80"/>
      <c r="R93" s="81"/>
      <c r="S93" s="81"/>
      <c r="T93" s="81"/>
      <c r="U93" s="81"/>
      <c r="V93" s="81"/>
      <c r="W93" s="81"/>
      <c r="X93" s="81"/>
      <c r="Y93" s="81"/>
      <c r="Z93" s="81"/>
      <c r="AA93" s="81"/>
      <c r="AB93" s="81"/>
      <c r="AC93" s="81"/>
      <c r="AD93" s="81"/>
      <c r="AE93" s="81"/>
      <c r="AF93" s="81"/>
    </row>
    <row r="94">
      <c r="A94" s="80"/>
      <c r="B94" s="81"/>
      <c r="C94" s="80"/>
      <c r="D94" s="80"/>
      <c r="E94" s="80"/>
      <c r="F94" s="80"/>
      <c r="G94" s="80"/>
      <c r="H94" s="80"/>
      <c r="I94" s="81"/>
      <c r="J94" s="81"/>
      <c r="K94" s="81"/>
      <c r="L94" s="81"/>
      <c r="M94" s="80"/>
      <c r="N94" s="80"/>
      <c r="O94" s="80"/>
      <c r="P94" s="80"/>
      <c r="Q94" s="80"/>
      <c r="R94" s="81"/>
      <c r="S94" s="81"/>
      <c r="T94" s="81"/>
      <c r="U94" s="81"/>
      <c r="V94" s="81"/>
      <c r="W94" s="81"/>
      <c r="X94" s="81"/>
      <c r="Y94" s="81"/>
      <c r="Z94" s="81"/>
      <c r="AA94" s="81"/>
      <c r="AB94" s="81"/>
      <c r="AC94" s="81"/>
      <c r="AD94" s="81"/>
      <c r="AE94" s="81"/>
      <c r="AF94" s="81"/>
    </row>
    <row r="95">
      <c r="A95" s="80"/>
      <c r="B95" s="81"/>
      <c r="C95" s="80"/>
      <c r="D95" s="80"/>
      <c r="E95" s="80"/>
      <c r="F95" s="80"/>
      <c r="G95" s="80"/>
      <c r="H95" s="80"/>
      <c r="I95" s="81"/>
      <c r="J95" s="81"/>
      <c r="K95" s="81"/>
      <c r="L95" s="81"/>
      <c r="M95" s="80"/>
      <c r="N95" s="80"/>
      <c r="O95" s="80"/>
      <c r="P95" s="80"/>
      <c r="Q95" s="80"/>
      <c r="R95" s="81"/>
      <c r="S95" s="81"/>
      <c r="T95" s="81"/>
      <c r="U95" s="81"/>
      <c r="V95" s="81"/>
      <c r="W95" s="81"/>
      <c r="X95" s="81"/>
      <c r="Y95" s="81"/>
      <c r="Z95" s="81"/>
      <c r="AA95" s="81"/>
      <c r="AB95" s="81"/>
      <c r="AC95" s="81"/>
      <c r="AD95" s="81"/>
      <c r="AE95" s="81"/>
      <c r="AF95" s="81"/>
    </row>
    <row r="96">
      <c r="A96" s="80"/>
      <c r="B96" s="81"/>
      <c r="C96" s="80"/>
      <c r="D96" s="80"/>
      <c r="E96" s="80"/>
      <c r="F96" s="80"/>
      <c r="G96" s="80"/>
      <c r="H96" s="80"/>
      <c r="I96" s="81"/>
      <c r="J96" s="81"/>
      <c r="K96" s="81"/>
      <c r="L96" s="81"/>
      <c r="M96" s="80"/>
      <c r="N96" s="80"/>
      <c r="O96" s="80"/>
      <c r="P96" s="80"/>
      <c r="Q96" s="80"/>
      <c r="R96" s="81"/>
      <c r="S96" s="81"/>
      <c r="T96" s="81"/>
      <c r="U96" s="81"/>
      <c r="V96" s="81"/>
      <c r="W96" s="81"/>
      <c r="X96" s="81"/>
      <c r="Y96" s="81"/>
      <c r="Z96" s="81"/>
      <c r="AA96" s="81"/>
      <c r="AB96" s="81"/>
      <c r="AC96" s="81"/>
      <c r="AD96" s="81"/>
      <c r="AE96" s="81"/>
      <c r="AF96" s="81"/>
    </row>
    <row r="97">
      <c r="A97" s="80"/>
      <c r="B97" s="81"/>
      <c r="C97" s="80"/>
      <c r="D97" s="80"/>
      <c r="E97" s="80"/>
      <c r="F97" s="80"/>
      <c r="G97" s="80"/>
      <c r="H97" s="80"/>
      <c r="I97" s="81"/>
      <c r="J97" s="81"/>
      <c r="K97" s="81"/>
      <c r="L97" s="81"/>
      <c r="M97" s="80"/>
      <c r="N97" s="80"/>
      <c r="O97" s="80"/>
      <c r="P97" s="80"/>
      <c r="Q97" s="80"/>
      <c r="R97" s="81"/>
      <c r="S97" s="81"/>
      <c r="T97" s="81"/>
      <c r="U97" s="81"/>
      <c r="V97" s="81"/>
      <c r="W97" s="81"/>
      <c r="X97" s="81"/>
      <c r="Y97" s="81"/>
      <c r="Z97" s="81"/>
      <c r="AA97" s="81"/>
      <c r="AB97" s="81"/>
      <c r="AC97" s="81"/>
      <c r="AD97" s="81"/>
      <c r="AE97" s="81"/>
      <c r="AF97" s="81"/>
    </row>
    <row r="98">
      <c r="A98" s="80"/>
      <c r="B98" s="81"/>
      <c r="C98" s="80"/>
      <c r="D98" s="80"/>
      <c r="E98" s="80"/>
      <c r="F98" s="80"/>
      <c r="G98" s="80"/>
      <c r="H98" s="80"/>
      <c r="I98" s="81"/>
      <c r="J98" s="81"/>
      <c r="K98" s="81"/>
      <c r="L98" s="81"/>
      <c r="M98" s="80"/>
      <c r="N98" s="80"/>
      <c r="O98" s="80"/>
      <c r="P98" s="80"/>
      <c r="Q98" s="80"/>
      <c r="R98" s="81"/>
      <c r="S98" s="81"/>
      <c r="T98" s="81"/>
      <c r="U98" s="81"/>
      <c r="V98" s="81"/>
      <c r="W98" s="81"/>
      <c r="X98" s="81"/>
      <c r="Y98" s="81"/>
      <c r="Z98" s="81"/>
      <c r="AA98" s="81"/>
      <c r="AB98" s="81"/>
      <c r="AC98" s="81"/>
      <c r="AD98" s="81"/>
      <c r="AE98" s="81"/>
      <c r="AF98" s="81"/>
    </row>
    <row r="99">
      <c r="A99" s="80"/>
      <c r="B99" s="81"/>
      <c r="C99" s="80"/>
      <c r="D99" s="80"/>
      <c r="E99" s="80"/>
      <c r="F99" s="80"/>
      <c r="G99" s="80"/>
      <c r="H99" s="80"/>
      <c r="I99" s="81"/>
      <c r="J99" s="81"/>
      <c r="K99" s="81"/>
      <c r="L99" s="81"/>
      <c r="M99" s="80"/>
      <c r="N99" s="80"/>
      <c r="O99" s="80"/>
      <c r="P99" s="80"/>
      <c r="Q99" s="80"/>
      <c r="R99" s="81"/>
      <c r="S99" s="81"/>
      <c r="T99" s="81"/>
      <c r="U99" s="81"/>
      <c r="V99" s="81"/>
      <c r="W99" s="81"/>
      <c r="X99" s="81"/>
      <c r="Y99" s="81"/>
      <c r="Z99" s="81"/>
      <c r="AA99" s="81"/>
      <c r="AB99" s="81"/>
      <c r="AC99" s="81"/>
      <c r="AD99" s="81"/>
      <c r="AE99" s="81"/>
      <c r="AF99" s="81"/>
    </row>
    <row r="100">
      <c r="A100" s="80"/>
      <c r="B100" s="81"/>
      <c r="C100" s="80"/>
      <c r="D100" s="80"/>
      <c r="E100" s="80"/>
      <c r="F100" s="80"/>
      <c r="G100" s="80"/>
      <c r="H100" s="80"/>
      <c r="I100" s="81"/>
      <c r="J100" s="81"/>
      <c r="K100" s="81"/>
      <c r="L100" s="81"/>
      <c r="M100" s="80"/>
      <c r="N100" s="80"/>
      <c r="O100" s="80"/>
      <c r="P100" s="80"/>
      <c r="Q100" s="80"/>
      <c r="R100" s="81"/>
      <c r="S100" s="81"/>
      <c r="T100" s="81"/>
      <c r="U100" s="81"/>
      <c r="V100" s="81"/>
      <c r="W100" s="81"/>
      <c r="X100" s="81"/>
      <c r="Y100" s="81"/>
      <c r="Z100" s="81"/>
      <c r="AA100" s="81"/>
      <c r="AB100" s="81"/>
      <c r="AC100" s="81"/>
      <c r="AD100" s="81"/>
      <c r="AE100" s="81"/>
      <c r="AF100" s="81"/>
    </row>
    <row r="101">
      <c r="A101" s="80"/>
      <c r="B101" s="81"/>
      <c r="C101" s="80"/>
      <c r="D101" s="80"/>
      <c r="E101" s="80"/>
      <c r="F101" s="80"/>
      <c r="G101" s="80"/>
      <c r="H101" s="80"/>
      <c r="I101" s="81"/>
      <c r="J101" s="81"/>
      <c r="K101" s="81"/>
      <c r="L101" s="81"/>
      <c r="M101" s="80"/>
      <c r="N101" s="80"/>
      <c r="O101" s="80"/>
      <c r="P101" s="80"/>
      <c r="Q101" s="80"/>
      <c r="R101" s="81"/>
      <c r="S101" s="81"/>
      <c r="T101" s="81"/>
      <c r="U101" s="81"/>
      <c r="V101" s="81"/>
      <c r="W101" s="81"/>
      <c r="X101" s="81"/>
      <c r="Y101" s="81"/>
      <c r="Z101" s="81"/>
      <c r="AA101" s="81"/>
      <c r="AB101" s="81"/>
      <c r="AC101" s="81"/>
      <c r="AD101" s="81"/>
      <c r="AE101" s="81"/>
      <c r="AF101" s="81"/>
    </row>
    <row r="102">
      <c r="A102" s="80"/>
      <c r="B102" s="81"/>
      <c r="C102" s="80"/>
      <c r="D102" s="80"/>
      <c r="E102" s="80"/>
      <c r="F102" s="80"/>
      <c r="G102" s="80"/>
      <c r="H102" s="80"/>
      <c r="I102" s="81"/>
      <c r="J102" s="81"/>
      <c r="K102" s="81"/>
      <c r="L102" s="81"/>
      <c r="M102" s="80"/>
      <c r="N102" s="80"/>
      <c r="O102" s="80"/>
      <c r="P102" s="80"/>
      <c r="Q102" s="80"/>
      <c r="R102" s="81"/>
      <c r="S102" s="81"/>
      <c r="T102" s="81"/>
      <c r="U102" s="81"/>
      <c r="V102" s="81"/>
      <c r="W102" s="81"/>
      <c r="X102" s="81"/>
      <c r="Y102" s="81"/>
      <c r="Z102" s="81"/>
      <c r="AA102" s="81"/>
      <c r="AB102" s="81"/>
      <c r="AC102" s="81"/>
      <c r="AD102" s="81"/>
      <c r="AE102" s="81"/>
      <c r="AF102" s="81"/>
    </row>
    <row r="103">
      <c r="A103" s="80"/>
      <c r="B103" s="81"/>
      <c r="C103" s="80"/>
      <c r="D103" s="80"/>
      <c r="E103" s="80"/>
      <c r="F103" s="80"/>
      <c r="G103" s="80"/>
      <c r="H103" s="80"/>
      <c r="I103" s="81"/>
      <c r="J103" s="81"/>
      <c r="K103" s="81"/>
      <c r="L103" s="81"/>
      <c r="M103" s="80"/>
      <c r="N103" s="80"/>
      <c r="O103" s="80"/>
      <c r="P103" s="80"/>
      <c r="Q103" s="80"/>
      <c r="R103" s="81"/>
      <c r="S103" s="81"/>
      <c r="T103" s="81"/>
      <c r="U103" s="81"/>
      <c r="V103" s="81"/>
      <c r="W103" s="81"/>
      <c r="X103" s="81"/>
      <c r="Y103" s="81"/>
      <c r="Z103" s="81"/>
      <c r="AA103" s="81"/>
      <c r="AB103" s="81"/>
      <c r="AC103" s="81"/>
      <c r="AD103" s="81"/>
      <c r="AE103" s="81"/>
      <c r="AF103" s="81"/>
    </row>
    <row r="104">
      <c r="A104" s="80"/>
      <c r="B104" s="81"/>
      <c r="C104" s="80"/>
      <c r="D104" s="80"/>
      <c r="E104" s="80"/>
      <c r="F104" s="80"/>
      <c r="G104" s="80"/>
      <c r="H104" s="80"/>
      <c r="I104" s="81"/>
      <c r="J104" s="81"/>
      <c r="K104" s="81"/>
      <c r="L104" s="81"/>
      <c r="M104" s="80"/>
      <c r="N104" s="80"/>
      <c r="O104" s="80"/>
      <c r="P104" s="80"/>
      <c r="Q104" s="80"/>
      <c r="R104" s="81"/>
      <c r="S104" s="81"/>
      <c r="T104" s="81"/>
      <c r="U104" s="81"/>
      <c r="V104" s="81"/>
      <c r="W104" s="81"/>
      <c r="X104" s="81"/>
      <c r="Y104" s="81"/>
      <c r="Z104" s="81"/>
      <c r="AA104" s="81"/>
      <c r="AB104" s="81"/>
      <c r="AC104" s="81"/>
      <c r="AD104" s="81"/>
      <c r="AE104" s="81"/>
      <c r="AF104" s="81"/>
    </row>
    <row r="105">
      <c r="A105" s="80"/>
      <c r="B105" s="81"/>
      <c r="C105" s="80"/>
      <c r="D105" s="80"/>
      <c r="E105" s="80"/>
      <c r="F105" s="80"/>
      <c r="G105" s="80"/>
      <c r="H105" s="80"/>
      <c r="I105" s="81"/>
      <c r="J105" s="81"/>
      <c r="K105" s="81"/>
      <c r="L105" s="81"/>
      <c r="M105" s="80"/>
      <c r="N105" s="80"/>
      <c r="O105" s="80"/>
      <c r="P105" s="80"/>
      <c r="Q105" s="80"/>
      <c r="R105" s="81"/>
      <c r="S105" s="81"/>
      <c r="T105" s="81"/>
      <c r="U105" s="81"/>
      <c r="V105" s="81"/>
      <c r="W105" s="81"/>
      <c r="X105" s="81"/>
      <c r="Y105" s="81"/>
      <c r="Z105" s="81"/>
      <c r="AA105" s="81"/>
      <c r="AB105" s="81"/>
      <c r="AC105" s="81"/>
      <c r="AD105" s="81"/>
      <c r="AE105" s="81"/>
      <c r="AF105" s="81"/>
    </row>
    <row r="106">
      <c r="A106" s="80"/>
      <c r="B106" s="81"/>
      <c r="C106" s="80"/>
      <c r="D106" s="80"/>
      <c r="E106" s="80"/>
      <c r="F106" s="80"/>
      <c r="G106" s="80"/>
      <c r="H106" s="80"/>
      <c r="I106" s="81"/>
      <c r="J106" s="81"/>
      <c r="K106" s="81"/>
      <c r="L106" s="81"/>
      <c r="M106" s="80"/>
      <c r="N106" s="80"/>
      <c r="O106" s="80"/>
      <c r="P106" s="80"/>
      <c r="Q106" s="80"/>
      <c r="R106" s="81"/>
      <c r="S106" s="81"/>
      <c r="T106" s="81"/>
      <c r="U106" s="81"/>
      <c r="V106" s="81"/>
      <c r="W106" s="81"/>
      <c r="X106" s="81"/>
      <c r="Y106" s="81"/>
      <c r="Z106" s="81"/>
      <c r="AA106" s="81"/>
      <c r="AB106" s="81"/>
      <c r="AC106" s="81"/>
      <c r="AD106" s="81"/>
      <c r="AE106" s="81"/>
      <c r="AF106" s="81"/>
    </row>
    <row r="107">
      <c r="A107" s="80"/>
      <c r="B107" s="81"/>
      <c r="C107" s="80"/>
      <c r="D107" s="80"/>
      <c r="E107" s="80"/>
      <c r="F107" s="80"/>
      <c r="G107" s="80"/>
      <c r="H107" s="80"/>
      <c r="I107" s="81"/>
      <c r="J107" s="81"/>
      <c r="K107" s="81"/>
      <c r="L107" s="81"/>
      <c r="M107" s="80"/>
      <c r="N107" s="80"/>
      <c r="O107" s="80"/>
      <c r="P107" s="80"/>
      <c r="Q107" s="80"/>
      <c r="R107" s="81"/>
      <c r="S107" s="81"/>
      <c r="T107" s="81"/>
      <c r="U107" s="81"/>
      <c r="V107" s="81"/>
      <c r="W107" s="81"/>
      <c r="X107" s="81"/>
      <c r="Y107" s="81"/>
      <c r="Z107" s="81"/>
      <c r="AA107" s="81"/>
      <c r="AB107" s="81"/>
      <c r="AC107" s="81"/>
      <c r="AD107" s="81"/>
      <c r="AE107" s="81"/>
      <c r="AF107" s="81"/>
    </row>
    <row r="108">
      <c r="A108" s="80"/>
      <c r="B108" s="81"/>
      <c r="C108" s="80"/>
      <c r="D108" s="80"/>
      <c r="E108" s="80"/>
      <c r="F108" s="80"/>
      <c r="G108" s="80"/>
      <c r="H108" s="80"/>
      <c r="I108" s="81"/>
      <c r="J108" s="81"/>
      <c r="K108" s="81"/>
      <c r="L108" s="81"/>
      <c r="M108" s="80"/>
      <c r="N108" s="80"/>
      <c r="O108" s="80"/>
      <c r="P108" s="80"/>
      <c r="Q108" s="80"/>
      <c r="R108" s="81"/>
      <c r="S108" s="81"/>
      <c r="T108" s="81"/>
      <c r="U108" s="81"/>
      <c r="V108" s="81"/>
      <c r="W108" s="81"/>
      <c r="X108" s="81"/>
      <c r="Y108" s="81"/>
      <c r="Z108" s="81"/>
      <c r="AA108" s="81"/>
      <c r="AB108" s="81"/>
      <c r="AC108" s="81"/>
      <c r="AD108" s="81"/>
      <c r="AE108" s="81"/>
      <c r="AF108" s="81"/>
    </row>
    <row r="109">
      <c r="A109" s="80"/>
      <c r="B109" s="81"/>
      <c r="C109" s="80"/>
      <c r="D109" s="80"/>
      <c r="E109" s="80"/>
      <c r="F109" s="80"/>
      <c r="G109" s="80"/>
      <c r="H109" s="80"/>
      <c r="I109" s="81"/>
      <c r="J109" s="81"/>
      <c r="K109" s="81"/>
      <c r="L109" s="81"/>
      <c r="M109" s="80"/>
      <c r="N109" s="80"/>
      <c r="O109" s="80"/>
      <c r="P109" s="80"/>
      <c r="Q109" s="80"/>
      <c r="R109" s="81"/>
      <c r="S109" s="81"/>
      <c r="T109" s="81"/>
      <c r="U109" s="81"/>
      <c r="V109" s="81"/>
      <c r="W109" s="81"/>
      <c r="X109" s="81"/>
      <c r="Y109" s="81"/>
      <c r="Z109" s="81"/>
      <c r="AA109" s="81"/>
      <c r="AB109" s="81"/>
      <c r="AC109" s="81"/>
      <c r="AD109" s="81"/>
      <c r="AE109" s="81"/>
      <c r="AF109" s="81"/>
    </row>
    <row r="110">
      <c r="A110" s="80"/>
      <c r="B110" s="81"/>
      <c r="C110" s="80"/>
      <c r="D110" s="80"/>
      <c r="E110" s="80"/>
      <c r="F110" s="80"/>
      <c r="G110" s="80"/>
      <c r="H110" s="80"/>
      <c r="I110" s="81"/>
      <c r="J110" s="81"/>
      <c r="K110" s="81"/>
      <c r="L110" s="81"/>
      <c r="M110" s="80"/>
      <c r="N110" s="80"/>
      <c r="O110" s="80"/>
      <c r="P110" s="80"/>
      <c r="Q110" s="80"/>
      <c r="R110" s="81"/>
      <c r="S110" s="81"/>
      <c r="T110" s="81"/>
      <c r="U110" s="81"/>
      <c r="V110" s="81"/>
      <c r="W110" s="81"/>
      <c r="X110" s="81"/>
      <c r="Y110" s="81"/>
      <c r="Z110" s="81"/>
      <c r="AA110" s="81"/>
      <c r="AB110" s="81"/>
      <c r="AC110" s="81"/>
      <c r="AD110" s="81"/>
      <c r="AE110" s="81"/>
      <c r="AF110" s="81"/>
    </row>
    <row r="111">
      <c r="A111" s="80"/>
      <c r="B111" s="81"/>
      <c r="C111" s="80"/>
      <c r="D111" s="80"/>
      <c r="E111" s="80"/>
      <c r="F111" s="80"/>
      <c r="G111" s="80"/>
      <c r="H111" s="80"/>
      <c r="I111" s="81"/>
      <c r="J111" s="81"/>
      <c r="K111" s="81"/>
      <c r="L111" s="81"/>
      <c r="M111" s="80"/>
      <c r="N111" s="80"/>
      <c r="O111" s="80"/>
      <c r="P111" s="80"/>
      <c r="Q111" s="80"/>
      <c r="R111" s="81"/>
      <c r="S111" s="81"/>
      <c r="T111" s="81"/>
      <c r="U111" s="81"/>
      <c r="V111" s="81"/>
      <c r="W111" s="81"/>
      <c r="X111" s="81"/>
      <c r="Y111" s="81"/>
      <c r="Z111" s="81"/>
      <c r="AA111" s="81"/>
      <c r="AB111" s="81"/>
      <c r="AC111" s="81"/>
      <c r="AD111" s="81"/>
      <c r="AE111" s="81"/>
      <c r="AF111" s="81"/>
    </row>
    <row r="112">
      <c r="A112" s="80"/>
      <c r="B112" s="81"/>
      <c r="C112" s="80"/>
      <c r="D112" s="80"/>
      <c r="E112" s="80"/>
      <c r="F112" s="80"/>
      <c r="G112" s="80"/>
      <c r="H112" s="80"/>
      <c r="I112" s="81"/>
      <c r="J112" s="81"/>
      <c r="K112" s="81"/>
      <c r="L112" s="81"/>
      <c r="M112" s="80"/>
      <c r="N112" s="80"/>
      <c r="O112" s="80"/>
      <c r="P112" s="80"/>
      <c r="Q112" s="80"/>
      <c r="R112" s="81"/>
      <c r="S112" s="81"/>
      <c r="T112" s="81"/>
      <c r="U112" s="81"/>
      <c r="V112" s="81"/>
      <c r="W112" s="81"/>
      <c r="X112" s="81"/>
      <c r="Y112" s="81"/>
      <c r="Z112" s="81"/>
      <c r="AA112" s="81"/>
      <c r="AB112" s="81"/>
      <c r="AC112" s="81"/>
      <c r="AD112" s="81"/>
      <c r="AE112" s="81"/>
      <c r="AF112" s="81"/>
    </row>
    <row r="113">
      <c r="A113" s="80"/>
      <c r="B113" s="81"/>
      <c r="C113" s="80"/>
      <c r="D113" s="80"/>
      <c r="E113" s="80"/>
      <c r="F113" s="80"/>
      <c r="G113" s="80"/>
      <c r="H113" s="80"/>
      <c r="I113" s="81"/>
      <c r="J113" s="81"/>
      <c r="K113" s="81"/>
      <c r="L113" s="81"/>
      <c r="M113" s="80"/>
      <c r="N113" s="80"/>
      <c r="O113" s="80"/>
      <c r="P113" s="80"/>
      <c r="Q113" s="80"/>
      <c r="R113" s="81"/>
      <c r="S113" s="81"/>
      <c r="T113" s="81"/>
      <c r="U113" s="81"/>
      <c r="V113" s="81"/>
      <c r="W113" s="81"/>
      <c r="X113" s="81"/>
      <c r="Y113" s="81"/>
      <c r="Z113" s="81"/>
      <c r="AA113" s="81"/>
      <c r="AB113" s="81"/>
      <c r="AC113" s="81"/>
      <c r="AD113" s="81"/>
      <c r="AE113" s="81"/>
      <c r="AF113" s="81"/>
    </row>
    <row r="114">
      <c r="A114" s="80"/>
      <c r="B114" s="81"/>
      <c r="C114" s="80"/>
      <c r="D114" s="80"/>
      <c r="E114" s="80"/>
      <c r="F114" s="80"/>
      <c r="G114" s="80"/>
      <c r="H114" s="80"/>
      <c r="I114" s="81"/>
      <c r="J114" s="81"/>
      <c r="K114" s="81"/>
      <c r="L114" s="81"/>
      <c r="M114" s="80"/>
      <c r="N114" s="80"/>
      <c r="O114" s="80"/>
      <c r="P114" s="80"/>
      <c r="Q114" s="80"/>
      <c r="R114" s="81"/>
      <c r="S114" s="81"/>
      <c r="T114" s="81"/>
      <c r="U114" s="81"/>
      <c r="V114" s="81"/>
      <c r="W114" s="81"/>
      <c r="X114" s="81"/>
      <c r="Y114" s="81"/>
      <c r="Z114" s="81"/>
      <c r="AA114" s="81"/>
      <c r="AB114" s="81"/>
      <c r="AC114" s="81"/>
      <c r="AD114" s="81"/>
      <c r="AE114" s="81"/>
      <c r="AF114" s="81"/>
    </row>
    <row r="115">
      <c r="A115" s="80"/>
      <c r="B115" s="81"/>
      <c r="C115" s="80"/>
      <c r="D115" s="80"/>
      <c r="E115" s="80"/>
      <c r="F115" s="80"/>
      <c r="G115" s="80"/>
      <c r="H115" s="80"/>
      <c r="I115" s="81"/>
      <c r="J115" s="81"/>
      <c r="K115" s="81"/>
      <c r="L115" s="81"/>
      <c r="M115" s="80"/>
      <c r="N115" s="80"/>
      <c r="O115" s="80"/>
      <c r="P115" s="80"/>
      <c r="Q115" s="80"/>
      <c r="R115" s="81"/>
      <c r="S115" s="81"/>
      <c r="T115" s="81"/>
      <c r="U115" s="81"/>
      <c r="V115" s="81"/>
      <c r="W115" s="81"/>
      <c r="X115" s="81"/>
      <c r="Y115" s="81"/>
      <c r="Z115" s="81"/>
      <c r="AA115" s="81"/>
      <c r="AB115" s="81"/>
      <c r="AC115" s="81"/>
      <c r="AD115" s="81"/>
      <c r="AE115" s="81"/>
      <c r="AF115" s="81"/>
    </row>
    <row r="116">
      <c r="A116" s="80"/>
      <c r="B116" s="81"/>
      <c r="C116" s="80"/>
      <c r="D116" s="80"/>
      <c r="E116" s="80"/>
      <c r="F116" s="80"/>
      <c r="G116" s="80"/>
      <c r="H116" s="80"/>
      <c r="I116" s="81"/>
      <c r="J116" s="81"/>
      <c r="K116" s="81"/>
      <c r="L116" s="81"/>
      <c r="M116" s="80"/>
      <c r="N116" s="80"/>
      <c r="O116" s="80"/>
      <c r="P116" s="80"/>
      <c r="Q116" s="80"/>
      <c r="R116" s="81"/>
      <c r="S116" s="81"/>
      <c r="T116" s="81"/>
      <c r="U116" s="81"/>
      <c r="V116" s="81"/>
      <c r="W116" s="81"/>
      <c r="X116" s="81"/>
      <c r="Y116" s="81"/>
      <c r="Z116" s="81"/>
      <c r="AA116" s="81"/>
      <c r="AB116" s="81"/>
      <c r="AC116" s="81"/>
      <c r="AD116" s="81"/>
      <c r="AE116" s="81"/>
      <c r="AF116" s="81"/>
    </row>
    <row r="117">
      <c r="A117" s="80"/>
      <c r="B117" s="81"/>
      <c r="C117" s="80"/>
      <c r="D117" s="80"/>
      <c r="E117" s="80"/>
      <c r="F117" s="80"/>
      <c r="G117" s="80"/>
      <c r="H117" s="80"/>
      <c r="I117" s="81"/>
      <c r="J117" s="81"/>
      <c r="K117" s="81"/>
      <c r="L117" s="81"/>
      <c r="M117" s="80"/>
      <c r="N117" s="80"/>
      <c r="O117" s="80"/>
      <c r="P117" s="80"/>
      <c r="Q117" s="80"/>
      <c r="R117" s="81"/>
      <c r="S117" s="81"/>
      <c r="T117" s="81"/>
      <c r="U117" s="81"/>
      <c r="V117" s="81"/>
      <c r="W117" s="81"/>
      <c r="X117" s="81"/>
      <c r="Y117" s="81"/>
      <c r="Z117" s="81"/>
      <c r="AA117" s="81"/>
      <c r="AB117" s="81"/>
      <c r="AC117" s="81"/>
      <c r="AD117" s="81"/>
      <c r="AE117" s="81"/>
      <c r="AF117" s="81"/>
    </row>
    <row r="118">
      <c r="A118" s="80"/>
      <c r="B118" s="81"/>
      <c r="C118" s="80"/>
      <c r="D118" s="80"/>
      <c r="E118" s="80"/>
      <c r="F118" s="80"/>
      <c r="G118" s="80"/>
      <c r="H118" s="80"/>
      <c r="I118" s="81"/>
      <c r="J118" s="81"/>
      <c r="K118" s="81"/>
      <c r="L118" s="81"/>
      <c r="M118" s="80"/>
      <c r="N118" s="80"/>
      <c r="O118" s="80"/>
      <c r="P118" s="80"/>
      <c r="Q118" s="80"/>
      <c r="R118" s="81"/>
      <c r="S118" s="81"/>
      <c r="T118" s="81"/>
      <c r="U118" s="81"/>
      <c r="V118" s="81"/>
      <c r="W118" s="81"/>
      <c r="X118" s="81"/>
      <c r="Y118" s="81"/>
      <c r="Z118" s="81"/>
      <c r="AA118" s="81"/>
      <c r="AB118" s="81"/>
      <c r="AC118" s="81"/>
      <c r="AD118" s="81"/>
      <c r="AE118" s="81"/>
      <c r="AF118" s="81"/>
    </row>
    <row r="119">
      <c r="A119" s="80"/>
      <c r="B119" s="81"/>
      <c r="C119" s="80"/>
      <c r="D119" s="80"/>
      <c r="E119" s="80"/>
      <c r="F119" s="80"/>
      <c r="G119" s="80"/>
      <c r="H119" s="80"/>
      <c r="I119" s="81"/>
      <c r="J119" s="81"/>
      <c r="K119" s="81"/>
      <c r="L119" s="81"/>
      <c r="M119" s="80"/>
      <c r="N119" s="80"/>
      <c r="O119" s="80"/>
      <c r="P119" s="80"/>
      <c r="Q119" s="80"/>
      <c r="R119" s="81"/>
      <c r="S119" s="81"/>
      <c r="T119" s="81"/>
      <c r="U119" s="81"/>
      <c r="V119" s="81"/>
      <c r="W119" s="81"/>
      <c r="X119" s="81"/>
      <c r="Y119" s="81"/>
      <c r="Z119" s="81"/>
      <c r="AA119" s="81"/>
      <c r="AB119" s="81"/>
      <c r="AC119" s="81"/>
      <c r="AD119" s="81"/>
      <c r="AE119" s="81"/>
      <c r="AF119" s="81"/>
    </row>
    <row r="120">
      <c r="A120" s="80"/>
      <c r="B120" s="81"/>
      <c r="C120" s="80"/>
      <c r="D120" s="80"/>
      <c r="E120" s="80"/>
      <c r="F120" s="80"/>
      <c r="G120" s="80"/>
      <c r="H120" s="80"/>
      <c r="I120" s="81"/>
      <c r="J120" s="81"/>
      <c r="K120" s="81"/>
      <c r="L120" s="81"/>
      <c r="M120" s="80"/>
      <c r="N120" s="80"/>
      <c r="O120" s="80"/>
      <c r="P120" s="80"/>
      <c r="Q120" s="80"/>
      <c r="R120" s="81"/>
      <c r="S120" s="81"/>
      <c r="T120" s="81"/>
      <c r="U120" s="81"/>
      <c r="V120" s="81"/>
      <c r="W120" s="81"/>
      <c r="X120" s="81"/>
      <c r="Y120" s="81"/>
      <c r="Z120" s="81"/>
      <c r="AA120" s="81"/>
      <c r="AB120" s="81"/>
      <c r="AC120" s="81"/>
      <c r="AD120" s="81"/>
      <c r="AE120" s="81"/>
      <c r="AF120" s="81"/>
    </row>
    <row r="121">
      <c r="A121" s="80"/>
      <c r="B121" s="81"/>
      <c r="C121" s="80"/>
      <c r="D121" s="80"/>
      <c r="E121" s="80"/>
      <c r="F121" s="80"/>
      <c r="G121" s="80"/>
      <c r="H121" s="80"/>
      <c r="I121" s="81"/>
      <c r="J121" s="81"/>
      <c r="K121" s="81"/>
      <c r="L121" s="81"/>
      <c r="M121" s="80"/>
      <c r="N121" s="80"/>
      <c r="O121" s="80"/>
      <c r="P121" s="80"/>
      <c r="Q121" s="80"/>
      <c r="R121" s="81"/>
      <c r="S121" s="81"/>
      <c r="T121" s="81"/>
      <c r="U121" s="81"/>
      <c r="V121" s="81"/>
      <c r="W121" s="81"/>
      <c r="X121" s="81"/>
      <c r="Y121" s="81"/>
      <c r="Z121" s="81"/>
      <c r="AA121" s="81"/>
      <c r="AB121" s="81"/>
      <c r="AC121" s="81"/>
      <c r="AD121" s="81"/>
      <c r="AE121" s="81"/>
      <c r="AF121" s="81"/>
    </row>
    <row r="122">
      <c r="A122" s="80"/>
      <c r="B122" s="81"/>
      <c r="C122" s="80"/>
      <c r="D122" s="80"/>
      <c r="E122" s="80"/>
      <c r="F122" s="80"/>
      <c r="G122" s="80"/>
      <c r="H122" s="80"/>
      <c r="I122" s="81"/>
      <c r="J122" s="81"/>
      <c r="K122" s="81"/>
      <c r="L122" s="81"/>
      <c r="M122" s="80"/>
      <c r="N122" s="80"/>
      <c r="O122" s="80"/>
      <c r="P122" s="80"/>
      <c r="Q122" s="80"/>
      <c r="R122" s="81"/>
      <c r="S122" s="81"/>
      <c r="T122" s="81"/>
      <c r="U122" s="81"/>
      <c r="V122" s="81"/>
      <c r="W122" s="81"/>
      <c r="X122" s="81"/>
      <c r="Y122" s="81"/>
      <c r="Z122" s="81"/>
      <c r="AA122" s="81"/>
      <c r="AB122" s="81"/>
      <c r="AC122" s="81"/>
      <c r="AD122" s="81"/>
      <c r="AE122" s="81"/>
      <c r="AF122" s="81"/>
    </row>
    <row r="123">
      <c r="A123" s="80"/>
      <c r="B123" s="81"/>
      <c r="C123" s="80"/>
      <c r="D123" s="80"/>
      <c r="E123" s="80"/>
      <c r="F123" s="80"/>
      <c r="G123" s="80"/>
      <c r="H123" s="80"/>
      <c r="I123" s="81"/>
      <c r="J123" s="81"/>
      <c r="K123" s="81"/>
      <c r="L123" s="81"/>
      <c r="M123" s="80"/>
      <c r="N123" s="80"/>
      <c r="O123" s="80"/>
      <c r="P123" s="80"/>
      <c r="Q123" s="80"/>
      <c r="R123" s="81"/>
      <c r="S123" s="81"/>
      <c r="T123" s="81"/>
      <c r="U123" s="81"/>
      <c r="V123" s="81"/>
      <c r="W123" s="81"/>
      <c r="X123" s="81"/>
      <c r="Y123" s="81"/>
      <c r="Z123" s="81"/>
      <c r="AA123" s="81"/>
      <c r="AB123" s="81"/>
      <c r="AC123" s="81"/>
      <c r="AD123" s="81"/>
      <c r="AE123" s="81"/>
      <c r="AF123" s="81"/>
    </row>
    <row r="124">
      <c r="A124" s="80"/>
      <c r="B124" s="81"/>
      <c r="C124" s="80"/>
      <c r="D124" s="80"/>
      <c r="E124" s="80"/>
      <c r="F124" s="80"/>
      <c r="G124" s="80"/>
      <c r="H124" s="80"/>
      <c r="I124" s="81"/>
      <c r="J124" s="81"/>
      <c r="K124" s="81"/>
      <c r="L124" s="81"/>
      <c r="M124" s="80"/>
      <c r="N124" s="80"/>
      <c r="O124" s="80"/>
      <c r="P124" s="80"/>
      <c r="Q124" s="80"/>
      <c r="R124" s="81"/>
      <c r="S124" s="81"/>
      <c r="T124" s="81"/>
      <c r="U124" s="81"/>
      <c r="V124" s="81"/>
      <c r="W124" s="81"/>
      <c r="X124" s="81"/>
      <c r="Y124" s="81"/>
      <c r="Z124" s="81"/>
      <c r="AA124" s="81"/>
      <c r="AB124" s="81"/>
      <c r="AC124" s="81"/>
      <c r="AD124" s="81"/>
      <c r="AE124" s="81"/>
      <c r="AF124" s="81"/>
    </row>
    <row r="125">
      <c r="A125" s="80"/>
      <c r="B125" s="81"/>
      <c r="C125" s="80"/>
      <c r="D125" s="80"/>
      <c r="E125" s="80"/>
      <c r="F125" s="80"/>
      <c r="G125" s="80"/>
      <c r="H125" s="80"/>
      <c r="I125" s="81"/>
      <c r="J125" s="81"/>
      <c r="K125" s="81"/>
      <c r="L125" s="81"/>
      <c r="M125" s="80"/>
      <c r="N125" s="80"/>
      <c r="O125" s="80"/>
      <c r="P125" s="80"/>
      <c r="Q125" s="80"/>
      <c r="R125" s="81"/>
      <c r="S125" s="81"/>
      <c r="T125" s="81"/>
      <c r="U125" s="81"/>
      <c r="V125" s="81"/>
      <c r="W125" s="81"/>
      <c r="X125" s="81"/>
      <c r="Y125" s="81"/>
      <c r="Z125" s="81"/>
      <c r="AA125" s="81"/>
      <c r="AB125" s="81"/>
      <c r="AC125" s="81"/>
      <c r="AD125" s="81"/>
      <c r="AE125" s="81"/>
      <c r="AF125" s="81"/>
    </row>
    <row r="126">
      <c r="A126" s="80"/>
      <c r="B126" s="81"/>
      <c r="C126" s="80"/>
      <c r="D126" s="80"/>
      <c r="E126" s="80"/>
      <c r="F126" s="80"/>
      <c r="G126" s="80"/>
      <c r="H126" s="80"/>
      <c r="I126" s="81"/>
      <c r="J126" s="81"/>
      <c r="K126" s="81"/>
      <c r="L126" s="81"/>
      <c r="M126" s="80"/>
      <c r="N126" s="80"/>
      <c r="O126" s="80"/>
      <c r="P126" s="80"/>
      <c r="Q126" s="80"/>
      <c r="R126" s="81"/>
      <c r="S126" s="81"/>
      <c r="T126" s="81"/>
      <c r="U126" s="81"/>
      <c r="V126" s="81"/>
      <c r="W126" s="81"/>
      <c r="X126" s="81"/>
      <c r="Y126" s="81"/>
      <c r="Z126" s="81"/>
      <c r="AA126" s="81"/>
      <c r="AB126" s="81"/>
      <c r="AC126" s="81"/>
      <c r="AD126" s="81"/>
      <c r="AE126" s="81"/>
      <c r="AF126" s="81"/>
    </row>
    <row r="127">
      <c r="A127" s="80"/>
      <c r="B127" s="81"/>
      <c r="C127" s="80"/>
      <c r="D127" s="80"/>
      <c r="E127" s="80"/>
      <c r="F127" s="80"/>
      <c r="G127" s="80"/>
      <c r="H127" s="80"/>
      <c r="I127" s="81"/>
      <c r="J127" s="81"/>
      <c r="K127" s="81"/>
      <c r="L127" s="81"/>
      <c r="M127" s="80"/>
      <c r="N127" s="80"/>
      <c r="O127" s="80"/>
      <c r="P127" s="80"/>
      <c r="Q127" s="80"/>
      <c r="R127" s="81"/>
      <c r="S127" s="81"/>
      <c r="T127" s="81"/>
      <c r="U127" s="81"/>
      <c r="V127" s="81"/>
      <c r="W127" s="81"/>
      <c r="X127" s="81"/>
      <c r="Y127" s="81"/>
      <c r="Z127" s="81"/>
      <c r="AA127" s="81"/>
      <c r="AB127" s="81"/>
      <c r="AC127" s="81"/>
      <c r="AD127" s="81"/>
      <c r="AE127" s="81"/>
      <c r="AF127" s="81"/>
    </row>
    <row r="128">
      <c r="A128" s="80"/>
      <c r="B128" s="81"/>
      <c r="C128" s="80"/>
      <c r="D128" s="80"/>
      <c r="E128" s="80"/>
      <c r="F128" s="80"/>
      <c r="G128" s="80"/>
      <c r="H128" s="80"/>
      <c r="I128" s="81"/>
      <c r="J128" s="81"/>
      <c r="K128" s="81"/>
      <c r="L128" s="81"/>
      <c r="M128" s="80"/>
      <c r="N128" s="80"/>
      <c r="O128" s="80"/>
      <c r="P128" s="80"/>
      <c r="Q128" s="80"/>
      <c r="R128" s="81"/>
      <c r="S128" s="81"/>
      <c r="T128" s="81"/>
      <c r="U128" s="81"/>
      <c r="V128" s="81"/>
      <c r="W128" s="81"/>
      <c r="X128" s="81"/>
      <c r="Y128" s="81"/>
      <c r="Z128" s="81"/>
      <c r="AA128" s="81"/>
      <c r="AB128" s="81"/>
      <c r="AC128" s="81"/>
      <c r="AD128" s="81"/>
      <c r="AE128" s="81"/>
      <c r="AF128" s="81"/>
    </row>
    <row r="129">
      <c r="A129" s="80"/>
      <c r="B129" s="81"/>
      <c r="C129" s="80"/>
      <c r="D129" s="80"/>
      <c r="E129" s="80"/>
      <c r="F129" s="80"/>
      <c r="G129" s="80"/>
      <c r="H129" s="80"/>
      <c r="I129" s="81"/>
      <c r="J129" s="81"/>
      <c r="K129" s="81"/>
      <c r="L129" s="81"/>
      <c r="M129" s="80"/>
      <c r="N129" s="80"/>
      <c r="O129" s="80"/>
      <c r="P129" s="80"/>
      <c r="Q129" s="80"/>
      <c r="R129" s="81"/>
      <c r="S129" s="81"/>
      <c r="T129" s="81"/>
      <c r="U129" s="81"/>
      <c r="V129" s="81"/>
      <c r="W129" s="81"/>
      <c r="X129" s="81"/>
      <c r="Y129" s="81"/>
      <c r="Z129" s="81"/>
      <c r="AA129" s="81"/>
      <c r="AB129" s="81"/>
      <c r="AC129" s="81"/>
      <c r="AD129" s="81"/>
      <c r="AE129" s="81"/>
      <c r="AF129" s="81"/>
    </row>
    <row r="130">
      <c r="A130" s="80"/>
      <c r="B130" s="81"/>
      <c r="C130" s="80"/>
      <c r="D130" s="80"/>
      <c r="E130" s="80"/>
      <c r="F130" s="80"/>
      <c r="G130" s="80"/>
      <c r="H130" s="80"/>
      <c r="I130" s="81"/>
      <c r="J130" s="81"/>
      <c r="K130" s="81"/>
      <c r="L130" s="81"/>
      <c r="M130" s="80"/>
      <c r="N130" s="80"/>
      <c r="O130" s="80"/>
      <c r="P130" s="80"/>
      <c r="Q130" s="80"/>
      <c r="R130" s="81"/>
      <c r="S130" s="81"/>
      <c r="T130" s="81"/>
      <c r="U130" s="81"/>
      <c r="V130" s="81"/>
      <c r="W130" s="81"/>
      <c r="X130" s="81"/>
      <c r="Y130" s="81"/>
      <c r="Z130" s="81"/>
      <c r="AA130" s="81"/>
      <c r="AB130" s="81"/>
      <c r="AC130" s="81"/>
      <c r="AD130" s="81"/>
      <c r="AE130" s="81"/>
      <c r="AF130" s="81"/>
    </row>
    <row r="131">
      <c r="A131" s="80"/>
      <c r="B131" s="81"/>
      <c r="C131" s="80"/>
      <c r="D131" s="80"/>
      <c r="E131" s="80"/>
      <c r="F131" s="80"/>
      <c r="G131" s="80"/>
      <c r="H131" s="80"/>
      <c r="I131" s="81"/>
      <c r="J131" s="81"/>
      <c r="K131" s="81"/>
      <c r="L131" s="81"/>
      <c r="M131" s="80"/>
      <c r="N131" s="80"/>
      <c r="O131" s="80"/>
      <c r="P131" s="80"/>
      <c r="Q131" s="80"/>
      <c r="R131" s="81"/>
      <c r="S131" s="81"/>
      <c r="T131" s="81"/>
      <c r="U131" s="81"/>
      <c r="V131" s="81"/>
      <c r="W131" s="81"/>
      <c r="X131" s="81"/>
      <c r="Y131" s="81"/>
      <c r="Z131" s="81"/>
      <c r="AA131" s="81"/>
      <c r="AB131" s="81"/>
      <c r="AC131" s="81"/>
      <c r="AD131" s="81"/>
      <c r="AE131" s="81"/>
      <c r="AF131" s="81"/>
    </row>
    <row r="132">
      <c r="A132" s="80"/>
      <c r="B132" s="81"/>
      <c r="C132" s="80"/>
      <c r="D132" s="80"/>
      <c r="E132" s="80"/>
      <c r="F132" s="80"/>
      <c r="G132" s="80"/>
      <c r="H132" s="80"/>
      <c r="I132" s="81"/>
      <c r="J132" s="81"/>
      <c r="K132" s="81"/>
      <c r="L132" s="81"/>
      <c r="M132" s="80"/>
      <c r="N132" s="80"/>
      <c r="O132" s="80"/>
      <c r="P132" s="80"/>
      <c r="Q132" s="80"/>
      <c r="R132" s="81"/>
      <c r="S132" s="81"/>
      <c r="T132" s="81"/>
      <c r="U132" s="81"/>
      <c r="V132" s="81"/>
      <c r="W132" s="81"/>
      <c r="X132" s="81"/>
      <c r="Y132" s="81"/>
      <c r="Z132" s="81"/>
      <c r="AA132" s="81"/>
      <c r="AB132" s="81"/>
      <c r="AC132" s="81"/>
      <c r="AD132" s="81"/>
      <c r="AE132" s="81"/>
      <c r="AF132" s="81"/>
    </row>
    <row r="133">
      <c r="A133" s="80"/>
      <c r="B133" s="81"/>
      <c r="C133" s="80"/>
      <c r="D133" s="80"/>
      <c r="E133" s="80"/>
      <c r="F133" s="80"/>
      <c r="G133" s="80"/>
      <c r="H133" s="80"/>
      <c r="I133" s="81"/>
      <c r="J133" s="81"/>
      <c r="K133" s="81"/>
      <c r="L133" s="81"/>
      <c r="M133" s="80"/>
      <c r="N133" s="80"/>
      <c r="O133" s="80"/>
      <c r="P133" s="80"/>
      <c r="Q133" s="80"/>
      <c r="R133" s="81"/>
      <c r="S133" s="81"/>
      <c r="T133" s="81"/>
      <c r="U133" s="81"/>
      <c r="V133" s="81"/>
      <c r="W133" s="81"/>
      <c r="X133" s="81"/>
      <c r="Y133" s="81"/>
      <c r="Z133" s="81"/>
      <c r="AA133" s="81"/>
      <c r="AB133" s="81"/>
      <c r="AC133" s="81"/>
      <c r="AD133" s="81"/>
      <c r="AE133" s="81"/>
      <c r="AF133" s="81"/>
    </row>
    <row r="134">
      <c r="A134" s="80"/>
      <c r="B134" s="81"/>
      <c r="C134" s="80"/>
      <c r="D134" s="80"/>
      <c r="E134" s="80"/>
      <c r="F134" s="80"/>
      <c r="G134" s="80"/>
      <c r="H134" s="80"/>
      <c r="I134" s="81"/>
      <c r="J134" s="81"/>
      <c r="K134" s="81"/>
      <c r="L134" s="81"/>
      <c r="M134" s="80"/>
      <c r="N134" s="80"/>
      <c r="O134" s="80"/>
      <c r="P134" s="80"/>
      <c r="Q134" s="80"/>
      <c r="R134" s="81"/>
      <c r="S134" s="81"/>
      <c r="T134" s="81"/>
      <c r="U134" s="81"/>
      <c r="V134" s="81"/>
      <c r="W134" s="81"/>
      <c r="X134" s="81"/>
      <c r="Y134" s="81"/>
      <c r="Z134" s="81"/>
      <c r="AA134" s="81"/>
      <c r="AB134" s="81"/>
      <c r="AC134" s="81"/>
      <c r="AD134" s="81"/>
      <c r="AE134" s="81"/>
      <c r="AF134" s="81"/>
    </row>
    <row r="135">
      <c r="A135" s="80"/>
      <c r="B135" s="81"/>
      <c r="C135" s="80"/>
      <c r="D135" s="80"/>
      <c r="E135" s="80"/>
      <c r="F135" s="80"/>
      <c r="G135" s="80"/>
      <c r="H135" s="80"/>
      <c r="I135" s="81"/>
      <c r="J135" s="81"/>
      <c r="K135" s="81"/>
      <c r="L135" s="81"/>
      <c r="M135" s="80"/>
      <c r="N135" s="80"/>
      <c r="O135" s="80"/>
      <c r="P135" s="80"/>
      <c r="Q135" s="80"/>
      <c r="R135" s="81"/>
      <c r="S135" s="81"/>
      <c r="T135" s="81"/>
      <c r="U135" s="81"/>
      <c r="V135" s="81"/>
      <c r="W135" s="81"/>
      <c r="X135" s="81"/>
      <c r="Y135" s="81"/>
      <c r="Z135" s="81"/>
      <c r="AA135" s="81"/>
      <c r="AB135" s="81"/>
      <c r="AC135" s="81"/>
      <c r="AD135" s="81"/>
      <c r="AE135" s="81"/>
      <c r="AF135" s="81"/>
    </row>
    <row r="136">
      <c r="A136" s="80"/>
      <c r="B136" s="81"/>
      <c r="C136" s="80"/>
      <c r="D136" s="80"/>
      <c r="E136" s="80"/>
      <c r="F136" s="80"/>
      <c r="G136" s="80"/>
      <c r="H136" s="80"/>
      <c r="I136" s="81"/>
      <c r="J136" s="81"/>
      <c r="K136" s="81"/>
      <c r="L136" s="81"/>
      <c r="M136" s="80"/>
      <c r="N136" s="80"/>
      <c r="O136" s="80"/>
      <c r="P136" s="80"/>
      <c r="Q136" s="80"/>
      <c r="R136" s="81"/>
      <c r="S136" s="81"/>
      <c r="T136" s="81"/>
      <c r="U136" s="81"/>
      <c r="V136" s="81"/>
      <c r="W136" s="81"/>
      <c r="X136" s="81"/>
      <c r="Y136" s="81"/>
      <c r="Z136" s="81"/>
      <c r="AA136" s="81"/>
      <c r="AB136" s="81"/>
      <c r="AC136" s="81"/>
      <c r="AD136" s="81"/>
      <c r="AE136" s="81"/>
      <c r="AF136" s="81"/>
    </row>
    <row r="137">
      <c r="A137" s="80"/>
      <c r="B137" s="81"/>
      <c r="C137" s="80"/>
      <c r="D137" s="80"/>
      <c r="E137" s="80"/>
      <c r="F137" s="80"/>
      <c r="G137" s="80"/>
      <c r="H137" s="80"/>
      <c r="I137" s="81"/>
      <c r="J137" s="81"/>
      <c r="K137" s="81"/>
      <c r="L137" s="81"/>
      <c r="M137" s="80"/>
      <c r="N137" s="80"/>
      <c r="O137" s="80"/>
      <c r="P137" s="80"/>
      <c r="Q137" s="80"/>
      <c r="R137" s="81"/>
      <c r="S137" s="81"/>
      <c r="T137" s="81"/>
      <c r="U137" s="81"/>
      <c r="V137" s="81"/>
      <c r="W137" s="81"/>
      <c r="X137" s="81"/>
      <c r="Y137" s="81"/>
      <c r="Z137" s="81"/>
      <c r="AA137" s="81"/>
      <c r="AB137" s="81"/>
      <c r="AC137" s="81"/>
      <c r="AD137" s="81"/>
      <c r="AE137" s="81"/>
      <c r="AF137" s="81"/>
    </row>
    <row r="138">
      <c r="A138" s="80"/>
      <c r="B138" s="81"/>
      <c r="C138" s="80"/>
      <c r="D138" s="80"/>
      <c r="E138" s="80"/>
      <c r="F138" s="80"/>
      <c r="G138" s="80"/>
      <c r="H138" s="80"/>
      <c r="I138" s="81"/>
      <c r="J138" s="81"/>
      <c r="K138" s="81"/>
      <c r="L138" s="81"/>
      <c r="M138" s="80"/>
      <c r="N138" s="80"/>
      <c r="O138" s="80"/>
      <c r="P138" s="80"/>
      <c r="Q138" s="80"/>
      <c r="R138" s="81"/>
      <c r="S138" s="81"/>
      <c r="T138" s="81"/>
      <c r="U138" s="81"/>
      <c r="V138" s="81"/>
      <c r="W138" s="81"/>
      <c r="X138" s="81"/>
      <c r="Y138" s="81"/>
      <c r="Z138" s="81"/>
      <c r="AA138" s="81"/>
      <c r="AB138" s="81"/>
      <c r="AC138" s="81"/>
      <c r="AD138" s="81"/>
      <c r="AE138" s="81"/>
      <c r="AF138" s="81"/>
    </row>
    <row r="139">
      <c r="A139" s="80"/>
      <c r="B139" s="81"/>
      <c r="C139" s="80"/>
      <c r="D139" s="80"/>
      <c r="E139" s="80"/>
      <c r="F139" s="80"/>
      <c r="G139" s="80"/>
      <c r="H139" s="80"/>
      <c r="I139" s="81"/>
      <c r="J139" s="81"/>
      <c r="K139" s="81"/>
      <c r="L139" s="81"/>
      <c r="M139" s="80"/>
      <c r="N139" s="80"/>
      <c r="O139" s="80"/>
      <c r="P139" s="80"/>
      <c r="Q139" s="80"/>
      <c r="R139" s="81"/>
      <c r="S139" s="81"/>
      <c r="T139" s="81"/>
      <c r="U139" s="81"/>
      <c r="V139" s="81"/>
      <c r="W139" s="81"/>
      <c r="X139" s="81"/>
      <c r="Y139" s="81"/>
      <c r="Z139" s="81"/>
      <c r="AA139" s="81"/>
      <c r="AB139" s="81"/>
      <c r="AC139" s="81"/>
      <c r="AD139" s="81"/>
      <c r="AE139" s="81"/>
      <c r="AF139" s="81"/>
    </row>
    <row r="140">
      <c r="A140" s="80"/>
      <c r="B140" s="81"/>
      <c r="C140" s="80"/>
      <c r="D140" s="80"/>
      <c r="E140" s="80"/>
      <c r="F140" s="80"/>
      <c r="G140" s="80"/>
      <c r="H140" s="80"/>
      <c r="I140" s="81"/>
      <c r="J140" s="81"/>
      <c r="K140" s="81"/>
      <c r="L140" s="81"/>
      <c r="M140" s="80"/>
      <c r="N140" s="80"/>
      <c r="O140" s="80"/>
      <c r="P140" s="80"/>
      <c r="Q140" s="80"/>
      <c r="R140" s="81"/>
      <c r="S140" s="81"/>
      <c r="T140" s="81"/>
      <c r="U140" s="81"/>
      <c r="V140" s="81"/>
      <c r="W140" s="81"/>
      <c r="X140" s="81"/>
      <c r="Y140" s="81"/>
      <c r="Z140" s="81"/>
      <c r="AA140" s="81"/>
      <c r="AB140" s="81"/>
      <c r="AC140" s="81"/>
      <c r="AD140" s="81"/>
      <c r="AE140" s="81"/>
      <c r="AF140" s="81"/>
    </row>
    <row r="141">
      <c r="A141" s="80"/>
      <c r="B141" s="81"/>
      <c r="C141" s="80"/>
      <c r="D141" s="80"/>
      <c r="E141" s="80"/>
      <c r="F141" s="80"/>
      <c r="G141" s="80"/>
      <c r="H141" s="80"/>
      <c r="I141" s="81"/>
      <c r="J141" s="81"/>
      <c r="K141" s="81"/>
      <c r="L141" s="81"/>
      <c r="M141" s="80"/>
      <c r="N141" s="80"/>
      <c r="O141" s="80"/>
      <c r="P141" s="80"/>
      <c r="Q141" s="80"/>
      <c r="R141" s="81"/>
      <c r="S141" s="81"/>
      <c r="T141" s="81"/>
      <c r="U141" s="81"/>
      <c r="V141" s="81"/>
      <c r="W141" s="81"/>
      <c r="X141" s="81"/>
      <c r="Y141" s="81"/>
      <c r="Z141" s="81"/>
      <c r="AA141" s="81"/>
      <c r="AB141" s="81"/>
      <c r="AC141" s="81"/>
      <c r="AD141" s="81"/>
      <c r="AE141" s="81"/>
      <c r="AF141" s="81"/>
    </row>
    <row r="142">
      <c r="A142" s="80"/>
      <c r="B142" s="81"/>
      <c r="C142" s="80"/>
      <c r="D142" s="80"/>
      <c r="E142" s="80"/>
      <c r="F142" s="80"/>
      <c r="G142" s="80"/>
      <c r="H142" s="80"/>
      <c r="I142" s="81"/>
      <c r="J142" s="81"/>
      <c r="K142" s="81"/>
      <c r="L142" s="81"/>
      <c r="M142" s="80"/>
      <c r="N142" s="80"/>
      <c r="O142" s="80"/>
      <c r="P142" s="80"/>
      <c r="Q142" s="80"/>
      <c r="R142" s="81"/>
      <c r="S142" s="81"/>
      <c r="T142" s="81"/>
      <c r="U142" s="81"/>
      <c r="V142" s="81"/>
      <c r="W142" s="81"/>
      <c r="X142" s="81"/>
      <c r="Y142" s="81"/>
      <c r="Z142" s="81"/>
      <c r="AA142" s="81"/>
      <c r="AB142" s="81"/>
      <c r="AC142" s="81"/>
      <c r="AD142" s="81"/>
      <c r="AE142" s="81"/>
      <c r="AF142" s="81"/>
    </row>
    <row r="143">
      <c r="A143" s="80"/>
      <c r="B143" s="81"/>
      <c r="C143" s="80"/>
      <c r="D143" s="80"/>
      <c r="E143" s="80"/>
      <c r="F143" s="80"/>
      <c r="G143" s="80"/>
      <c r="H143" s="80"/>
      <c r="I143" s="81"/>
      <c r="J143" s="81"/>
      <c r="K143" s="81"/>
      <c r="L143" s="81"/>
      <c r="M143" s="80"/>
      <c r="N143" s="80"/>
      <c r="O143" s="80"/>
      <c r="P143" s="80"/>
      <c r="Q143" s="80"/>
      <c r="R143" s="81"/>
      <c r="S143" s="81"/>
      <c r="T143" s="81"/>
      <c r="U143" s="81"/>
      <c r="V143" s="81"/>
      <c r="W143" s="81"/>
      <c r="X143" s="81"/>
      <c r="Y143" s="81"/>
      <c r="Z143" s="81"/>
      <c r="AA143" s="81"/>
      <c r="AB143" s="81"/>
      <c r="AC143" s="81"/>
      <c r="AD143" s="81"/>
      <c r="AE143" s="81"/>
      <c r="AF143" s="81"/>
    </row>
    <row r="144">
      <c r="A144" s="80"/>
      <c r="B144" s="81"/>
      <c r="C144" s="80"/>
      <c r="D144" s="80"/>
      <c r="E144" s="80"/>
      <c r="F144" s="80"/>
      <c r="G144" s="80"/>
      <c r="H144" s="80"/>
      <c r="I144" s="81"/>
      <c r="J144" s="81"/>
      <c r="K144" s="81"/>
      <c r="L144" s="81"/>
      <c r="M144" s="80"/>
      <c r="N144" s="80"/>
      <c r="O144" s="80"/>
      <c r="P144" s="80"/>
      <c r="Q144" s="80"/>
      <c r="R144" s="81"/>
      <c r="S144" s="81"/>
      <c r="T144" s="81"/>
      <c r="U144" s="81"/>
      <c r="V144" s="81"/>
      <c r="W144" s="81"/>
      <c r="X144" s="81"/>
      <c r="Y144" s="81"/>
      <c r="Z144" s="81"/>
      <c r="AA144" s="81"/>
      <c r="AB144" s="81"/>
      <c r="AC144" s="81"/>
      <c r="AD144" s="81"/>
      <c r="AE144" s="81"/>
      <c r="AF144" s="81"/>
    </row>
    <row r="145">
      <c r="A145" s="80"/>
      <c r="B145" s="81"/>
      <c r="C145" s="80"/>
      <c r="D145" s="80"/>
      <c r="E145" s="80"/>
      <c r="F145" s="80"/>
      <c r="G145" s="80"/>
      <c r="H145" s="80"/>
      <c r="I145" s="81"/>
      <c r="J145" s="81"/>
      <c r="K145" s="81"/>
      <c r="L145" s="81"/>
      <c r="M145" s="80"/>
      <c r="N145" s="80"/>
      <c r="O145" s="80"/>
      <c r="P145" s="80"/>
      <c r="Q145" s="80"/>
      <c r="R145" s="81"/>
      <c r="S145" s="81"/>
      <c r="T145" s="81"/>
      <c r="U145" s="81"/>
      <c r="V145" s="81"/>
      <c r="W145" s="81"/>
      <c r="X145" s="81"/>
      <c r="Y145" s="81"/>
      <c r="Z145" s="81"/>
      <c r="AA145" s="81"/>
      <c r="AB145" s="81"/>
      <c r="AC145" s="81"/>
      <c r="AD145" s="81"/>
      <c r="AE145" s="81"/>
      <c r="AF145" s="81"/>
    </row>
    <row r="146">
      <c r="A146" s="80"/>
      <c r="B146" s="81"/>
      <c r="C146" s="80"/>
      <c r="D146" s="80"/>
      <c r="E146" s="80"/>
      <c r="F146" s="80"/>
      <c r="G146" s="80"/>
      <c r="H146" s="80"/>
      <c r="I146" s="81"/>
      <c r="J146" s="81"/>
      <c r="K146" s="81"/>
      <c r="L146" s="81"/>
      <c r="M146" s="80"/>
      <c r="N146" s="80"/>
      <c r="O146" s="80"/>
      <c r="P146" s="80"/>
      <c r="Q146" s="80"/>
      <c r="R146" s="81"/>
      <c r="S146" s="81"/>
      <c r="T146" s="81"/>
      <c r="U146" s="81"/>
      <c r="V146" s="81"/>
      <c r="W146" s="81"/>
      <c r="X146" s="81"/>
      <c r="Y146" s="81"/>
      <c r="Z146" s="81"/>
      <c r="AA146" s="81"/>
      <c r="AB146" s="81"/>
      <c r="AC146" s="81"/>
      <c r="AD146" s="81"/>
      <c r="AE146" s="81"/>
      <c r="AF146" s="81"/>
    </row>
    <row r="147">
      <c r="A147" s="80"/>
      <c r="B147" s="81"/>
      <c r="C147" s="80"/>
      <c r="D147" s="80"/>
      <c r="E147" s="80"/>
      <c r="F147" s="80"/>
      <c r="G147" s="80"/>
      <c r="H147" s="80"/>
      <c r="I147" s="81"/>
      <c r="J147" s="81"/>
      <c r="K147" s="81"/>
      <c r="L147" s="81"/>
      <c r="M147" s="80"/>
      <c r="N147" s="80"/>
      <c r="O147" s="80"/>
      <c r="P147" s="80"/>
      <c r="Q147" s="80"/>
      <c r="R147" s="81"/>
      <c r="S147" s="81"/>
      <c r="T147" s="81"/>
      <c r="U147" s="81"/>
      <c r="V147" s="81"/>
      <c r="W147" s="81"/>
      <c r="X147" s="81"/>
      <c r="Y147" s="81"/>
      <c r="Z147" s="81"/>
      <c r="AA147" s="81"/>
      <c r="AB147" s="81"/>
      <c r="AC147" s="81"/>
      <c r="AD147" s="81"/>
      <c r="AE147" s="81"/>
      <c r="AF147" s="81"/>
    </row>
    <row r="148">
      <c r="A148" s="80"/>
      <c r="B148" s="81"/>
      <c r="C148" s="80"/>
      <c r="D148" s="80"/>
      <c r="E148" s="80"/>
      <c r="F148" s="80"/>
      <c r="G148" s="80"/>
      <c r="H148" s="80"/>
      <c r="I148" s="81"/>
      <c r="J148" s="81"/>
      <c r="K148" s="81"/>
      <c r="L148" s="81"/>
      <c r="M148" s="80"/>
      <c r="N148" s="80"/>
      <c r="O148" s="80"/>
      <c r="P148" s="80"/>
      <c r="Q148" s="80"/>
      <c r="R148" s="81"/>
      <c r="S148" s="81"/>
      <c r="T148" s="81"/>
      <c r="U148" s="81"/>
      <c r="V148" s="81"/>
      <c r="W148" s="81"/>
      <c r="X148" s="81"/>
      <c r="Y148" s="81"/>
      <c r="Z148" s="81"/>
      <c r="AA148" s="81"/>
      <c r="AB148" s="81"/>
      <c r="AC148" s="81"/>
      <c r="AD148" s="81"/>
      <c r="AE148" s="81"/>
      <c r="AF148" s="81"/>
    </row>
    <row r="149">
      <c r="A149" s="80"/>
      <c r="B149" s="81"/>
      <c r="C149" s="80"/>
      <c r="D149" s="80"/>
      <c r="E149" s="80"/>
      <c r="F149" s="80"/>
      <c r="G149" s="80"/>
      <c r="H149" s="80"/>
      <c r="I149" s="81"/>
      <c r="J149" s="81"/>
      <c r="K149" s="81"/>
      <c r="L149" s="81"/>
      <c r="M149" s="80"/>
      <c r="N149" s="80"/>
      <c r="O149" s="80"/>
      <c r="P149" s="80"/>
      <c r="Q149" s="80"/>
      <c r="R149" s="81"/>
      <c r="S149" s="81"/>
      <c r="T149" s="81"/>
      <c r="U149" s="81"/>
      <c r="V149" s="81"/>
      <c r="W149" s="81"/>
      <c r="X149" s="81"/>
      <c r="Y149" s="81"/>
      <c r="Z149" s="81"/>
      <c r="AA149" s="81"/>
      <c r="AB149" s="81"/>
      <c r="AC149" s="81"/>
      <c r="AD149" s="81"/>
      <c r="AE149" s="81"/>
      <c r="AF149" s="81"/>
    </row>
    <row r="150">
      <c r="A150" s="80"/>
      <c r="B150" s="81"/>
      <c r="C150" s="80"/>
      <c r="D150" s="80"/>
      <c r="E150" s="80"/>
      <c r="F150" s="80"/>
      <c r="G150" s="80"/>
      <c r="H150" s="80"/>
      <c r="I150" s="81"/>
      <c r="J150" s="81"/>
      <c r="K150" s="81"/>
      <c r="L150" s="81"/>
      <c r="M150" s="80"/>
      <c r="N150" s="80"/>
      <c r="O150" s="80"/>
      <c r="P150" s="80"/>
      <c r="Q150" s="80"/>
      <c r="R150" s="81"/>
      <c r="S150" s="81"/>
      <c r="T150" s="81"/>
      <c r="U150" s="81"/>
      <c r="V150" s="81"/>
      <c r="W150" s="81"/>
      <c r="X150" s="81"/>
      <c r="Y150" s="81"/>
      <c r="Z150" s="81"/>
      <c r="AA150" s="81"/>
      <c r="AB150" s="81"/>
      <c r="AC150" s="81"/>
      <c r="AD150" s="81"/>
      <c r="AE150" s="81"/>
      <c r="AF150" s="81"/>
    </row>
    <row r="151">
      <c r="A151" s="80"/>
      <c r="B151" s="81"/>
      <c r="C151" s="80"/>
      <c r="D151" s="80"/>
      <c r="E151" s="80"/>
      <c r="F151" s="80"/>
      <c r="G151" s="80"/>
      <c r="H151" s="80"/>
      <c r="I151" s="81"/>
      <c r="J151" s="81"/>
      <c r="K151" s="81"/>
      <c r="L151" s="81"/>
      <c r="M151" s="80"/>
      <c r="N151" s="80"/>
      <c r="O151" s="80"/>
      <c r="P151" s="80"/>
      <c r="Q151" s="80"/>
      <c r="R151" s="81"/>
      <c r="S151" s="81"/>
      <c r="T151" s="81"/>
      <c r="U151" s="81"/>
      <c r="V151" s="81"/>
      <c r="W151" s="81"/>
      <c r="X151" s="81"/>
      <c r="Y151" s="81"/>
      <c r="Z151" s="81"/>
      <c r="AA151" s="81"/>
      <c r="AB151" s="81"/>
      <c r="AC151" s="81"/>
      <c r="AD151" s="81"/>
      <c r="AE151" s="81"/>
      <c r="AF151" s="81"/>
    </row>
    <row r="152">
      <c r="A152" s="80"/>
      <c r="B152" s="81"/>
      <c r="C152" s="80"/>
      <c r="D152" s="80"/>
      <c r="E152" s="80"/>
      <c r="F152" s="80"/>
      <c r="G152" s="80"/>
      <c r="H152" s="80"/>
      <c r="I152" s="81"/>
      <c r="J152" s="81"/>
      <c r="K152" s="81"/>
      <c r="L152" s="81"/>
      <c r="M152" s="80"/>
      <c r="N152" s="80"/>
      <c r="O152" s="80"/>
      <c r="P152" s="80"/>
      <c r="Q152" s="80"/>
      <c r="R152" s="81"/>
      <c r="S152" s="81"/>
      <c r="T152" s="81"/>
      <c r="U152" s="81"/>
      <c r="V152" s="81"/>
      <c r="W152" s="81"/>
      <c r="X152" s="81"/>
      <c r="Y152" s="81"/>
      <c r="Z152" s="81"/>
      <c r="AA152" s="81"/>
      <c r="AB152" s="81"/>
      <c r="AC152" s="81"/>
      <c r="AD152" s="81"/>
      <c r="AE152" s="81"/>
      <c r="AF152" s="81"/>
    </row>
    <row r="153">
      <c r="A153" s="80"/>
      <c r="B153" s="81"/>
      <c r="C153" s="80"/>
      <c r="D153" s="80"/>
      <c r="E153" s="80"/>
      <c r="F153" s="80"/>
      <c r="G153" s="80"/>
      <c r="H153" s="80"/>
      <c r="I153" s="81"/>
      <c r="J153" s="81"/>
      <c r="K153" s="81"/>
      <c r="L153" s="81"/>
      <c r="M153" s="80"/>
      <c r="N153" s="80"/>
      <c r="O153" s="80"/>
      <c r="P153" s="80"/>
      <c r="Q153" s="80"/>
      <c r="R153" s="81"/>
      <c r="S153" s="81"/>
      <c r="T153" s="81"/>
      <c r="U153" s="81"/>
      <c r="V153" s="81"/>
      <c r="W153" s="81"/>
      <c r="X153" s="81"/>
      <c r="Y153" s="81"/>
      <c r="Z153" s="81"/>
      <c r="AA153" s="81"/>
      <c r="AB153" s="81"/>
      <c r="AC153" s="81"/>
      <c r="AD153" s="81"/>
      <c r="AE153" s="81"/>
      <c r="AF153" s="81"/>
    </row>
    <row r="154">
      <c r="A154" s="80"/>
      <c r="B154" s="81"/>
      <c r="C154" s="80"/>
      <c r="D154" s="80"/>
      <c r="E154" s="80"/>
      <c r="F154" s="80"/>
      <c r="G154" s="80"/>
      <c r="H154" s="80"/>
      <c r="I154" s="81"/>
      <c r="J154" s="81"/>
      <c r="K154" s="81"/>
      <c r="L154" s="81"/>
      <c r="M154" s="80"/>
      <c r="N154" s="80"/>
      <c r="O154" s="80"/>
      <c r="P154" s="80"/>
      <c r="Q154" s="80"/>
      <c r="R154" s="81"/>
      <c r="S154" s="81"/>
      <c r="T154" s="81"/>
      <c r="U154" s="81"/>
      <c r="V154" s="81"/>
      <c r="W154" s="81"/>
      <c r="X154" s="81"/>
      <c r="Y154" s="81"/>
      <c r="Z154" s="81"/>
      <c r="AA154" s="81"/>
      <c r="AB154" s="81"/>
      <c r="AC154" s="81"/>
      <c r="AD154" s="81"/>
      <c r="AE154" s="81"/>
      <c r="AF154" s="81"/>
    </row>
    <row r="155">
      <c r="A155" s="80"/>
      <c r="B155" s="81"/>
      <c r="C155" s="80"/>
      <c r="D155" s="80"/>
      <c r="E155" s="80"/>
      <c r="F155" s="80"/>
      <c r="G155" s="80"/>
      <c r="H155" s="80"/>
      <c r="I155" s="81"/>
      <c r="J155" s="81"/>
      <c r="K155" s="81"/>
      <c r="L155" s="81"/>
      <c r="M155" s="80"/>
      <c r="N155" s="80"/>
      <c r="O155" s="80"/>
      <c r="P155" s="80"/>
      <c r="Q155" s="80"/>
      <c r="R155" s="81"/>
      <c r="S155" s="81"/>
      <c r="T155" s="81"/>
      <c r="U155" s="81"/>
      <c r="V155" s="81"/>
      <c r="W155" s="81"/>
      <c r="X155" s="81"/>
      <c r="Y155" s="81"/>
      <c r="Z155" s="81"/>
      <c r="AA155" s="81"/>
      <c r="AB155" s="81"/>
      <c r="AC155" s="81"/>
      <c r="AD155" s="81"/>
      <c r="AE155" s="81"/>
      <c r="AF155" s="81"/>
    </row>
    <row r="156">
      <c r="A156" s="80"/>
      <c r="B156" s="81"/>
      <c r="C156" s="80"/>
      <c r="D156" s="80"/>
      <c r="E156" s="80"/>
      <c r="F156" s="80"/>
      <c r="G156" s="80"/>
      <c r="H156" s="80"/>
      <c r="I156" s="81"/>
      <c r="J156" s="81"/>
      <c r="K156" s="81"/>
      <c r="L156" s="81"/>
      <c r="M156" s="80"/>
      <c r="N156" s="80"/>
      <c r="O156" s="80"/>
      <c r="P156" s="80"/>
      <c r="Q156" s="80"/>
      <c r="R156" s="81"/>
      <c r="S156" s="81"/>
      <c r="T156" s="81"/>
      <c r="U156" s="81"/>
      <c r="V156" s="81"/>
      <c r="W156" s="81"/>
      <c r="X156" s="81"/>
      <c r="Y156" s="81"/>
      <c r="Z156" s="81"/>
      <c r="AA156" s="81"/>
      <c r="AB156" s="81"/>
      <c r="AC156" s="81"/>
      <c r="AD156" s="81"/>
      <c r="AE156" s="81"/>
      <c r="AF156" s="81"/>
    </row>
    <row r="157">
      <c r="A157" s="80"/>
      <c r="B157" s="81"/>
      <c r="C157" s="80"/>
      <c r="D157" s="80"/>
      <c r="E157" s="80"/>
      <c r="F157" s="80"/>
      <c r="G157" s="80"/>
      <c r="H157" s="80"/>
      <c r="I157" s="81"/>
      <c r="J157" s="81"/>
      <c r="K157" s="81"/>
      <c r="L157" s="81"/>
      <c r="M157" s="80"/>
      <c r="N157" s="80"/>
      <c r="O157" s="80"/>
      <c r="P157" s="80"/>
      <c r="Q157" s="80"/>
      <c r="R157" s="81"/>
      <c r="S157" s="81"/>
      <c r="T157" s="81"/>
      <c r="U157" s="81"/>
      <c r="V157" s="81"/>
      <c r="W157" s="81"/>
      <c r="X157" s="81"/>
      <c r="Y157" s="81"/>
      <c r="Z157" s="81"/>
      <c r="AA157" s="81"/>
      <c r="AB157" s="81"/>
      <c r="AC157" s="81"/>
      <c r="AD157" s="81"/>
      <c r="AE157" s="81"/>
      <c r="AF157" s="81"/>
    </row>
    <row r="158">
      <c r="A158" s="80"/>
      <c r="B158" s="81"/>
      <c r="C158" s="80"/>
      <c r="D158" s="80"/>
      <c r="E158" s="80"/>
      <c r="F158" s="80"/>
      <c r="G158" s="80"/>
      <c r="H158" s="80"/>
      <c r="I158" s="81"/>
      <c r="J158" s="81"/>
      <c r="K158" s="81"/>
      <c r="L158" s="81"/>
      <c r="M158" s="80"/>
      <c r="N158" s="80"/>
      <c r="O158" s="80"/>
      <c r="P158" s="80"/>
      <c r="Q158" s="80"/>
      <c r="R158" s="81"/>
      <c r="S158" s="81"/>
      <c r="T158" s="81"/>
      <c r="U158" s="81"/>
      <c r="V158" s="81"/>
      <c r="W158" s="81"/>
      <c r="X158" s="81"/>
      <c r="Y158" s="81"/>
      <c r="Z158" s="81"/>
      <c r="AA158" s="81"/>
      <c r="AB158" s="81"/>
      <c r="AC158" s="81"/>
      <c r="AD158" s="81"/>
      <c r="AE158" s="81"/>
      <c r="AF158" s="81"/>
    </row>
    <row r="159">
      <c r="A159" s="80"/>
      <c r="B159" s="81"/>
      <c r="C159" s="80"/>
      <c r="D159" s="80"/>
      <c r="E159" s="80"/>
      <c r="F159" s="80"/>
      <c r="G159" s="80"/>
      <c r="H159" s="80"/>
      <c r="I159" s="81"/>
      <c r="J159" s="81"/>
      <c r="K159" s="81"/>
      <c r="L159" s="81"/>
      <c r="M159" s="80"/>
      <c r="N159" s="80"/>
      <c r="O159" s="80"/>
      <c r="P159" s="80"/>
      <c r="Q159" s="80"/>
      <c r="R159" s="81"/>
      <c r="S159" s="81"/>
      <c r="T159" s="81"/>
      <c r="U159" s="81"/>
      <c r="V159" s="81"/>
      <c r="W159" s="81"/>
      <c r="X159" s="81"/>
      <c r="Y159" s="81"/>
      <c r="Z159" s="81"/>
      <c r="AA159" s="81"/>
      <c r="AB159" s="81"/>
      <c r="AC159" s="81"/>
      <c r="AD159" s="81"/>
      <c r="AE159" s="81"/>
      <c r="AF159" s="81"/>
    </row>
    <row r="160">
      <c r="A160" s="80"/>
      <c r="B160" s="81"/>
      <c r="C160" s="80"/>
      <c r="D160" s="80"/>
      <c r="E160" s="80"/>
      <c r="F160" s="80"/>
      <c r="G160" s="80"/>
      <c r="H160" s="80"/>
      <c r="I160" s="81"/>
      <c r="J160" s="81"/>
      <c r="K160" s="81"/>
      <c r="L160" s="81"/>
      <c r="M160" s="80"/>
      <c r="N160" s="80"/>
      <c r="O160" s="80"/>
      <c r="P160" s="80"/>
      <c r="Q160" s="80"/>
      <c r="R160" s="81"/>
      <c r="S160" s="81"/>
      <c r="T160" s="81"/>
      <c r="U160" s="81"/>
      <c r="V160" s="81"/>
      <c r="W160" s="81"/>
      <c r="X160" s="81"/>
      <c r="Y160" s="81"/>
      <c r="Z160" s="81"/>
      <c r="AA160" s="81"/>
      <c r="AB160" s="81"/>
      <c r="AC160" s="81"/>
      <c r="AD160" s="81"/>
      <c r="AE160" s="81"/>
      <c r="AF160" s="81"/>
    </row>
    <row r="161">
      <c r="A161" s="80"/>
      <c r="B161" s="81"/>
      <c r="C161" s="80"/>
      <c r="D161" s="80"/>
      <c r="E161" s="80"/>
      <c r="F161" s="80"/>
      <c r="G161" s="80"/>
      <c r="H161" s="80"/>
      <c r="I161" s="81"/>
      <c r="J161" s="81"/>
      <c r="K161" s="81"/>
      <c r="L161" s="81"/>
      <c r="M161" s="80"/>
      <c r="N161" s="80"/>
      <c r="O161" s="80"/>
      <c r="P161" s="80"/>
      <c r="Q161" s="80"/>
      <c r="R161" s="81"/>
      <c r="S161" s="81"/>
      <c r="T161" s="81"/>
      <c r="U161" s="81"/>
      <c r="V161" s="81"/>
      <c r="W161" s="81"/>
      <c r="X161" s="81"/>
      <c r="Y161" s="81"/>
      <c r="Z161" s="81"/>
      <c r="AA161" s="81"/>
      <c r="AB161" s="81"/>
      <c r="AC161" s="81"/>
      <c r="AD161" s="81"/>
      <c r="AE161" s="81"/>
      <c r="AF161" s="81"/>
    </row>
    <row r="162">
      <c r="A162" s="80"/>
      <c r="B162" s="81"/>
      <c r="C162" s="80"/>
      <c r="D162" s="80"/>
      <c r="E162" s="80"/>
      <c r="F162" s="80"/>
      <c r="G162" s="80"/>
      <c r="H162" s="80"/>
      <c r="I162" s="81"/>
      <c r="J162" s="81"/>
      <c r="K162" s="81"/>
      <c r="L162" s="81"/>
      <c r="M162" s="80"/>
      <c r="N162" s="80"/>
      <c r="O162" s="80"/>
      <c r="P162" s="80"/>
      <c r="Q162" s="80"/>
      <c r="R162" s="81"/>
      <c r="S162" s="81"/>
      <c r="T162" s="81"/>
      <c r="U162" s="81"/>
      <c r="V162" s="81"/>
      <c r="W162" s="81"/>
      <c r="X162" s="81"/>
      <c r="Y162" s="81"/>
      <c r="Z162" s="81"/>
      <c r="AA162" s="81"/>
      <c r="AB162" s="81"/>
      <c r="AC162" s="81"/>
      <c r="AD162" s="81"/>
      <c r="AE162" s="81"/>
      <c r="AF162" s="81"/>
    </row>
    <row r="163">
      <c r="A163" s="80"/>
      <c r="B163" s="81"/>
      <c r="C163" s="80"/>
      <c r="D163" s="80"/>
      <c r="E163" s="80"/>
      <c r="F163" s="80"/>
      <c r="G163" s="80"/>
      <c r="H163" s="80"/>
      <c r="I163" s="81"/>
      <c r="J163" s="81"/>
      <c r="K163" s="81"/>
      <c r="L163" s="81"/>
      <c r="M163" s="80"/>
      <c r="N163" s="80"/>
      <c r="O163" s="80"/>
      <c r="P163" s="80"/>
      <c r="Q163" s="80"/>
      <c r="R163" s="81"/>
      <c r="S163" s="81"/>
      <c r="T163" s="81"/>
      <c r="U163" s="81"/>
      <c r="V163" s="81"/>
      <c r="W163" s="81"/>
      <c r="X163" s="81"/>
      <c r="Y163" s="81"/>
      <c r="Z163" s="81"/>
      <c r="AA163" s="81"/>
      <c r="AB163" s="81"/>
      <c r="AC163" s="81"/>
      <c r="AD163" s="81"/>
      <c r="AE163" s="81"/>
      <c r="AF163" s="81"/>
    </row>
    <row r="164">
      <c r="A164" s="80"/>
      <c r="B164" s="81"/>
      <c r="C164" s="80"/>
      <c r="D164" s="80"/>
      <c r="E164" s="80"/>
      <c r="F164" s="80"/>
      <c r="G164" s="80"/>
      <c r="H164" s="80"/>
      <c r="I164" s="81"/>
      <c r="J164" s="81"/>
      <c r="K164" s="81"/>
      <c r="L164" s="81"/>
      <c r="M164" s="80"/>
      <c r="N164" s="80"/>
      <c r="O164" s="80"/>
      <c r="P164" s="80"/>
      <c r="Q164" s="80"/>
      <c r="R164" s="81"/>
      <c r="S164" s="81"/>
      <c r="T164" s="81"/>
      <c r="U164" s="81"/>
      <c r="V164" s="81"/>
      <c r="W164" s="81"/>
      <c r="X164" s="81"/>
      <c r="Y164" s="81"/>
      <c r="Z164" s="81"/>
      <c r="AA164" s="81"/>
      <c r="AB164" s="81"/>
      <c r="AC164" s="81"/>
      <c r="AD164" s="81"/>
      <c r="AE164" s="81"/>
      <c r="AF164" s="81"/>
    </row>
    <row r="165">
      <c r="A165" s="80"/>
      <c r="B165" s="81"/>
      <c r="C165" s="80"/>
      <c r="D165" s="80"/>
      <c r="E165" s="80"/>
      <c r="F165" s="80"/>
      <c r="G165" s="80"/>
      <c r="H165" s="80"/>
      <c r="I165" s="81"/>
      <c r="J165" s="81"/>
      <c r="K165" s="81"/>
      <c r="L165" s="81"/>
      <c r="M165" s="80"/>
      <c r="N165" s="80"/>
      <c r="O165" s="80"/>
      <c r="P165" s="80"/>
      <c r="Q165" s="80"/>
      <c r="R165" s="81"/>
      <c r="S165" s="81"/>
      <c r="T165" s="81"/>
      <c r="U165" s="81"/>
      <c r="V165" s="81"/>
      <c r="W165" s="81"/>
      <c r="X165" s="81"/>
      <c r="Y165" s="81"/>
      <c r="Z165" s="81"/>
      <c r="AA165" s="81"/>
      <c r="AB165" s="81"/>
      <c r="AC165" s="81"/>
      <c r="AD165" s="81"/>
      <c r="AE165" s="81"/>
      <c r="AF165" s="81"/>
    </row>
    <row r="166">
      <c r="A166" s="80"/>
      <c r="B166" s="81"/>
      <c r="C166" s="80"/>
      <c r="D166" s="80"/>
      <c r="E166" s="80"/>
      <c r="F166" s="80"/>
      <c r="G166" s="80"/>
      <c r="H166" s="80"/>
      <c r="I166" s="81"/>
      <c r="J166" s="81"/>
      <c r="K166" s="81"/>
      <c r="L166" s="81"/>
      <c r="M166" s="80"/>
      <c r="N166" s="80"/>
      <c r="O166" s="80"/>
      <c r="P166" s="80"/>
      <c r="Q166" s="80"/>
      <c r="R166" s="81"/>
      <c r="S166" s="81"/>
      <c r="T166" s="81"/>
      <c r="U166" s="81"/>
      <c r="V166" s="81"/>
      <c r="W166" s="81"/>
      <c r="X166" s="81"/>
      <c r="Y166" s="81"/>
      <c r="Z166" s="81"/>
      <c r="AA166" s="81"/>
      <c r="AB166" s="81"/>
      <c r="AC166" s="81"/>
      <c r="AD166" s="81"/>
      <c r="AE166" s="81"/>
      <c r="AF166" s="81"/>
    </row>
    <row r="167">
      <c r="A167" s="80"/>
      <c r="B167" s="81"/>
      <c r="C167" s="80"/>
      <c r="D167" s="80"/>
      <c r="E167" s="80"/>
      <c r="F167" s="80"/>
      <c r="G167" s="80"/>
      <c r="H167" s="80"/>
      <c r="I167" s="81"/>
      <c r="J167" s="81"/>
      <c r="K167" s="81"/>
      <c r="L167" s="81"/>
      <c r="M167" s="80"/>
      <c r="N167" s="80"/>
      <c r="O167" s="80"/>
      <c r="P167" s="80"/>
      <c r="Q167" s="80"/>
      <c r="R167" s="81"/>
      <c r="S167" s="81"/>
      <c r="T167" s="81"/>
      <c r="U167" s="81"/>
      <c r="V167" s="81"/>
      <c r="W167" s="81"/>
      <c r="X167" s="81"/>
      <c r="Y167" s="81"/>
      <c r="Z167" s="81"/>
      <c r="AA167" s="81"/>
      <c r="AB167" s="81"/>
      <c r="AC167" s="81"/>
      <c r="AD167" s="81"/>
      <c r="AE167" s="81"/>
      <c r="AF167" s="81"/>
    </row>
    <row r="168">
      <c r="A168" s="80"/>
      <c r="B168" s="81"/>
      <c r="C168" s="80"/>
      <c r="D168" s="80"/>
      <c r="E168" s="80"/>
      <c r="F168" s="80"/>
      <c r="G168" s="80"/>
      <c r="H168" s="80"/>
      <c r="I168" s="81"/>
      <c r="J168" s="81"/>
      <c r="K168" s="81"/>
      <c r="L168" s="81"/>
      <c r="M168" s="80"/>
      <c r="N168" s="80"/>
      <c r="O168" s="80"/>
      <c r="P168" s="80"/>
      <c r="Q168" s="80"/>
      <c r="R168" s="81"/>
      <c r="S168" s="81"/>
      <c r="T168" s="81"/>
      <c r="U168" s="81"/>
      <c r="V168" s="81"/>
      <c r="W168" s="81"/>
      <c r="X168" s="81"/>
      <c r="Y168" s="81"/>
      <c r="Z168" s="81"/>
      <c r="AA168" s="81"/>
      <c r="AB168" s="81"/>
      <c r="AC168" s="81"/>
      <c r="AD168" s="81"/>
      <c r="AE168" s="81"/>
      <c r="AF168" s="81"/>
    </row>
    <row r="169">
      <c r="A169" s="80"/>
      <c r="B169" s="81"/>
      <c r="C169" s="80"/>
      <c r="D169" s="80"/>
      <c r="E169" s="80"/>
      <c r="F169" s="80"/>
      <c r="G169" s="80"/>
      <c r="H169" s="80"/>
      <c r="I169" s="81"/>
      <c r="J169" s="81"/>
      <c r="K169" s="81"/>
      <c r="L169" s="81"/>
      <c r="M169" s="80"/>
      <c r="N169" s="80"/>
      <c r="O169" s="80"/>
      <c r="P169" s="80"/>
      <c r="Q169" s="80"/>
      <c r="R169" s="81"/>
      <c r="S169" s="81"/>
      <c r="T169" s="81"/>
      <c r="U169" s="81"/>
      <c r="V169" s="81"/>
      <c r="W169" s="81"/>
      <c r="X169" s="81"/>
      <c r="Y169" s="81"/>
      <c r="Z169" s="81"/>
      <c r="AA169" s="81"/>
      <c r="AB169" s="81"/>
      <c r="AC169" s="81"/>
      <c r="AD169" s="81"/>
      <c r="AE169" s="81"/>
      <c r="AF169" s="81"/>
    </row>
    <row r="170">
      <c r="A170" s="80"/>
      <c r="B170" s="81"/>
      <c r="C170" s="80"/>
      <c r="D170" s="80"/>
      <c r="E170" s="80"/>
      <c r="F170" s="80"/>
      <c r="G170" s="80"/>
      <c r="H170" s="80"/>
      <c r="I170" s="81"/>
      <c r="J170" s="81"/>
      <c r="K170" s="81"/>
      <c r="L170" s="81"/>
      <c r="M170" s="80"/>
      <c r="N170" s="80"/>
      <c r="O170" s="80"/>
      <c r="P170" s="80"/>
      <c r="Q170" s="80"/>
      <c r="R170" s="81"/>
      <c r="S170" s="81"/>
      <c r="T170" s="81"/>
      <c r="U170" s="81"/>
      <c r="V170" s="81"/>
      <c r="W170" s="81"/>
      <c r="X170" s="81"/>
      <c r="Y170" s="81"/>
      <c r="Z170" s="81"/>
      <c r="AA170" s="81"/>
      <c r="AB170" s="81"/>
      <c r="AC170" s="81"/>
      <c r="AD170" s="81"/>
      <c r="AE170" s="81"/>
      <c r="AF170" s="81"/>
    </row>
    <row r="171">
      <c r="A171" s="80"/>
      <c r="B171" s="81"/>
      <c r="C171" s="80"/>
      <c r="D171" s="80"/>
      <c r="E171" s="80"/>
      <c r="F171" s="80"/>
      <c r="G171" s="80"/>
      <c r="H171" s="80"/>
      <c r="I171" s="81"/>
      <c r="J171" s="81"/>
      <c r="K171" s="81"/>
      <c r="L171" s="81"/>
      <c r="M171" s="80"/>
      <c r="N171" s="80"/>
      <c r="O171" s="80"/>
      <c r="P171" s="80"/>
      <c r="Q171" s="80"/>
      <c r="R171" s="81"/>
      <c r="S171" s="81"/>
      <c r="T171" s="81"/>
      <c r="U171" s="81"/>
      <c r="V171" s="81"/>
      <c r="W171" s="81"/>
      <c r="X171" s="81"/>
      <c r="Y171" s="81"/>
      <c r="Z171" s="81"/>
      <c r="AA171" s="81"/>
      <c r="AB171" s="81"/>
      <c r="AC171" s="81"/>
      <c r="AD171" s="81"/>
      <c r="AE171" s="81"/>
      <c r="AF171" s="81"/>
    </row>
    <row r="172">
      <c r="A172" s="80"/>
      <c r="B172" s="81"/>
      <c r="C172" s="80"/>
      <c r="D172" s="80"/>
      <c r="E172" s="80"/>
      <c r="F172" s="80"/>
      <c r="G172" s="80"/>
      <c r="H172" s="80"/>
      <c r="I172" s="81"/>
      <c r="J172" s="81"/>
      <c r="K172" s="81"/>
      <c r="L172" s="81"/>
      <c r="M172" s="80"/>
      <c r="N172" s="80"/>
      <c r="O172" s="80"/>
      <c r="P172" s="80"/>
      <c r="Q172" s="80"/>
      <c r="R172" s="81"/>
      <c r="S172" s="81"/>
      <c r="T172" s="81"/>
      <c r="U172" s="81"/>
      <c r="V172" s="81"/>
      <c r="W172" s="81"/>
      <c r="X172" s="81"/>
      <c r="Y172" s="81"/>
      <c r="Z172" s="81"/>
      <c r="AA172" s="81"/>
      <c r="AB172" s="81"/>
      <c r="AC172" s="81"/>
      <c r="AD172" s="81"/>
      <c r="AE172" s="81"/>
      <c r="AF172" s="81"/>
    </row>
    <row r="173">
      <c r="A173" s="80"/>
      <c r="B173" s="81"/>
      <c r="C173" s="80"/>
      <c r="D173" s="80"/>
      <c r="E173" s="80"/>
      <c r="F173" s="80"/>
      <c r="G173" s="80"/>
      <c r="H173" s="80"/>
      <c r="I173" s="81"/>
      <c r="J173" s="81"/>
      <c r="K173" s="81"/>
      <c r="L173" s="81"/>
      <c r="M173" s="80"/>
      <c r="N173" s="80"/>
      <c r="O173" s="80"/>
      <c r="P173" s="80"/>
      <c r="Q173" s="80"/>
      <c r="R173" s="81"/>
      <c r="S173" s="81"/>
      <c r="T173" s="81"/>
      <c r="U173" s="81"/>
      <c r="V173" s="81"/>
      <c r="W173" s="81"/>
      <c r="X173" s="81"/>
      <c r="Y173" s="81"/>
      <c r="Z173" s="81"/>
      <c r="AA173" s="81"/>
      <c r="AB173" s="81"/>
      <c r="AC173" s="81"/>
      <c r="AD173" s="81"/>
      <c r="AE173" s="81"/>
      <c r="AF173" s="81"/>
    </row>
    <row r="174">
      <c r="A174" s="80"/>
      <c r="B174" s="81"/>
      <c r="C174" s="80"/>
      <c r="D174" s="80"/>
      <c r="E174" s="80"/>
      <c r="F174" s="80"/>
      <c r="G174" s="80"/>
      <c r="H174" s="80"/>
      <c r="I174" s="81"/>
      <c r="J174" s="81"/>
      <c r="K174" s="81"/>
      <c r="L174" s="81"/>
      <c r="M174" s="80"/>
      <c r="N174" s="80"/>
      <c r="O174" s="80"/>
      <c r="P174" s="80"/>
      <c r="Q174" s="80"/>
      <c r="R174" s="81"/>
      <c r="S174" s="81"/>
      <c r="T174" s="81"/>
      <c r="U174" s="81"/>
      <c r="V174" s="81"/>
      <c r="W174" s="81"/>
      <c r="X174" s="81"/>
      <c r="Y174" s="81"/>
      <c r="Z174" s="81"/>
      <c r="AA174" s="81"/>
      <c r="AB174" s="81"/>
      <c r="AC174" s="81"/>
      <c r="AD174" s="81"/>
      <c r="AE174" s="81"/>
      <c r="AF174" s="81"/>
    </row>
    <row r="175">
      <c r="A175" s="80"/>
      <c r="B175" s="81"/>
      <c r="C175" s="80"/>
      <c r="D175" s="80"/>
      <c r="E175" s="80"/>
      <c r="F175" s="80"/>
      <c r="G175" s="80"/>
      <c r="H175" s="80"/>
      <c r="I175" s="81"/>
      <c r="J175" s="81"/>
      <c r="K175" s="81"/>
      <c r="L175" s="81"/>
      <c r="M175" s="80"/>
      <c r="N175" s="80"/>
      <c r="O175" s="80"/>
      <c r="P175" s="80"/>
      <c r="Q175" s="80"/>
      <c r="R175" s="81"/>
      <c r="S175" s="81"/>
      <c r="T175" s="81"/>
      <c r="U175" s="81"/>
      <c r="V175" s="81"/>
      <c r="W175" s="81"/>
      <c r="X175" s="81"/>
      <c r="Y175" s="81"/>
      <c r="Z175" s="81"/>
      <c r="AA175" s="81"/>
      <c r="AB175" s="81"/>
      <c r="AC175" s="81"/>
      <c r="AD175" s="81"/>
      <c r="AE175" s="81"/>
      <c r="AF175" s="81"/>
    </row>
    <row r="176">
      <c r="A176" s="80"/>
      <c r="B176" s="81"/>
      <c r="C176" s="80"/>
      <c r="D176" s="80"/>
      <c r="E176" s="80"/>
      <c r="F176" s="80"/>
      <c r="G176" s="80"/>
      <c r="H176" s="80"/>
      <c r="I176" s="81"/>
      <c r="J176" s="81"/>
      <c r="K176" s="81"/>
      <c r="L176" s="81"/>
      <c r="M176" s="80"/>
      <c r="N176" s="80"/>
      <c r="O176" s="80"/>
      <c r="P176" s="80"/>
      <c r="Q176" s="80"/>
      <c r="R176" s="81"/>
      <c r="S176" s="81"/>
      <c r="T176" s="81"/>
      <c r="U176" s="81"/>
      <c r="V176" s="81"/>
      <c r="W176" s="81"/>
      <c r="X176" s="81"/>
      <c r="Y176" s="81"/>
      <c r="Z176" s="81"/>
      <c r="AA176" s="81"/>
      <c r="AB176" s="81"/>
      <c r="AC176" s="81"/>
      <c r="AD176" s="81"/>
      <c r="AE176" s="81"/>
      <c r="AF176" s="81"/>
    </row>
    <row r="177">
      <c r="A177" s="80"/>
      <c r="B177" s="81"/>
      <c r="C177" s="80"/>
      <c r="D177" s="80"/>
      <c r="E177" s="80"/>
      <c r="F177" s="80"/>
      <c r="G177" s="80"/>
      <c r="H177" s="80"/>
      <c r="I177" s="81"/>
      <c r="J177" s="81"/>
      <c r="K177" s="81"/>
      <c r="L177" s="81"/>
      <c r="M177" s="80"/>
      <c r="N177" s="80"/>
      <c r="O177" s="80"/>
      <c r="P177" s="80"/>
      <c r="Q177" s="80"/>
      <c r="R177" s="81"/>
      <c r="S177" s="81"/>
      <c r="T177" s="81"/>
      <c r="U177" s="81"/>
      <c r="V177" s="81"/>
      <c r="W177" s="81"/>
      <c r="X177" s="81"/>
      <c r="Y177" s="81"/>
      <c r="Z177" s="81"/>
      <c r="AA177" s="81"/>
      <c r="AB177" s="81"/>
      <c r="AC177" s="81"/>
      <c r="AD177" s="81"/>
      <c r="AE177" s="81"/>
      <c r="AF177" s="81"/>
    </row>
    <row r="178">
      <c r="A178" s="80"/>
      <c r="B178" s="81"/>
      <c r="C178" s="80"/>
      <c r="D178" s="80"/>
      <c r="E178" s="80"/>
      <c r="F178" s="80"/>
      <c r="G178" s="80"/>
      <c r="H178" s="80"/>
      <c r="I178" s="81"/>
      <c r="J178" s="81"/>
      <c r="K178" s="81"/>
      <c r="L178" s="81"/>
      <c r="M178" s="80"/>
      <c r="N178" s="80"/>
      <c r="O178" s="80"/>
      <c r="P178" s="80"/>
      <c r="Q178" s="80"/>
      <c r="R178" s="81"/>
      <c r="S178" s="81"/>
      <c r="T178" s="81"/>
      <c r="U178" s="81"/>
      <c r="V178" s="81"/>
      <c r="W178" s="81"/>
      <c r="X178" s="81"/>
      <c r="Y178" s="81"/>
      <c r="Z178" s="81"/>
      <c r="AA178" s="81"/>
      <c r="AB178" s="81"/>
      <c r="AC178" s="81"/>
      <c r="AD178" s="81"/>
      <c r="AE178" s="81"/>
      <c r="AF178" s="81"/>
    </row>
    <row r="179">
      <c r="A179" s="80"/>
      <c r="B179" s="81"/>
      <c r="C179" s="80"/>
      <c r="D179" s="80"/>
      <c r="E179" s="80"/>
      <c r="F179" s="80"/>
      <c r="G179" s="80"/>
      <c r="H179" s="80"/>
      <c r="I179" s="81"/>
      <c r="J179" s="81"/>
      <c r="K179" s="81"/>
      <c r="L179" s="81"/>
      <c r="M179" s="80"/>
      <c r="N179" s="80"/>
      <c r="O179" s="80"/>
      <c r="P179" s="80"/>
      <c r="Q179" s="80"/>
      <c r="R179" s="81"/>
      <c r="S179" s="81"/>
      <c r="T179" s="81"/>
      <c r="U179" s="81"/>
      <c r="V179" s="81"/>
      <c r="W179" s="81"/>
      <c r="X179" s="81"/>
      <c r="Y179" s="81"/>
      <c r="Z179" s="81"/>
      <c r="AA179" s="81"/>
      <c r="AB179" s="81"/>
      <c r="AC179" s="81"/>
      <c r="AD179" s="81"/>
      <c r="AE179" s="81"/>
      <c r="AF179" s="81"/>
    </row>
    <row r="180">
      <c r="A180" s="80"/>
      <c r="B180" s="81"/>
      <c r="C180" s="80"/>
      <c r="D180" s="80"/>
      <c r="E180" s="80"/>
      <c r="F180" s="80"/>
      <c r="G180" s="80"/>
      <c r="H180" s="80"/>
      <c r="I180" s="81"/>
      <c r="J180" s="81"/>
      <c r="K180" s="81"/>
      <c r="L180" s="81"/>
      <c r="M180" s="80"/>
      <c r="N180" s="80"/>
      <c r="O180" s="80"/>
      <c r="P180" s="80"/>
      <c r="Q180" s="80"/>
      <c r="R180" s="81"/>
      <c r="S180" s="81"/>
      <c r="T180" s="81"/>
      <c r="U180" s="81"/>
      <c r="V180" s="81"/>
      <c r="W180" s="81"/>
      <c r="X180" s="81"/>
      <c r="Y180" s="81"/>
      <c r="Z180" s="81"/>
      <c r="AA180" s="81"/>
      <c r="AB180" s="81"/>
      <c r="AC180" s="81"/>
      <c r="AD180" s="81"/>
      <c r="AE180" s="81"/>
      <c r="AF180" s="81"/>
    </row>
    <row r="181">
      <c r="A181" s="80"/>
      <c r="B181" s="81"/>
      <c r="C181" s="80"/>
      <c r="D181" s="80"/>
      <c r="E181" s="80"/>
      <c r="F181" s="80"/>
      <c r="G181" s="80"/>
      <c r="H181" s="80"/>
      <c r="I181" s="81"/>
      <c r="J181" s="81"/>
      <c r="K181" s="81"/>
      <c r="L181" s="81"/>
      <c r="M181" s="80"/>
      <c r="N181" s="80"/>
      <c r="O181" s="80"/>
      <c r="P181" s="80"/>
      <c r="Q181" s="80"/>
      <c r="R181" s="81"/>
      <c r="S181" s="81"/>
      <c r="T181" s="81"/>
      <c r="U181" s="81"/>
      <c r="V181" s="81"/>
      <c r="W181" s="81"/>
      <c r="X181" s="81"/>
      <c r="Y181" s="81"/>
      <c r="Z181" s="81"/>
      <c r="AA181" s="81"/>
      <c r="AB181" s="81"/>
      <c r="AC181" s="81"/>
      <c r="AD181" s="81"/>
      <c r="AE181" s="81"/>
      <c r="AF181" s="81"/>
    </row>
    <row r="182">
      <c r="A182" s="80"/>
      <c r="B182" s="81"/>
      <c r="C182" s="80"/>
      <c r="D182" s="80"/>
      <c r="E182" s="80"/>
      <c r="F182" s="80"/>
      <c r="G182" s="80"/>
      <c r="H182" s="80"/>
      <c r="I182" s="81"/>
      <c r="J182" s="81"/>
      <c r="K182" s="81"/>
      <c r="L182" s="81"/>
      <c r="M182" s="80"/>
      <c r="N182" s="80"/>
      <c r="O182" s="80"/>
      <c r="P182" s="80"/>
      <c r="Q182" s="80"/>
      <c r="R182" s="81"/>
      <c r="S182" s="81"/>
      <c r="T182" s="81"/>
      <c r="U182" s="81"/>
      <c r="V182" s="81"/>
      <c r="W182" s="81"/>
      <c r="X182" s="81"/>
      <c r="Y182" s="81"/>
      <c r="Z182" s="81"/>
      <c r="AA182" s="81"/>
      <c r="AB182" s="81"/>
      <c r="AC182" s="81"/>
      <c r="AD182" s="81"/>
      <c r="AE182" s="81"/>
      <c r="AF182" s="81"/>
    </row>
    <row r="183">
      <c r="A183" s="80"/>
      <c r="B183" s="81"/>
      <c r="C183" s="80"/>
      <c r="D183" s="80"/>
      <c r="E183" s="80"/>
      <c r="F183" s="80"/>
      <c r="G183" s="80"/>
      <c r="H183" s="80"/>
      <c r="I183" s="81"/>
      <c r="J183" s="81"/>
      <c r="K183" s="81"/>
      <c r="L183" s="81"/>
      <c r="M183" s="80"/>
      <c r="N183" s="80"/>
      <c r="O183" s="80"/>
      <c r="P183" s="80"/>
      <c r="Q183" s="80"/>
      <c r="R183" s="81"/>
      <c r="S183" s="81"/>
      <c r="T183" s="81"/>
      <c r="U183" s="81"/>
      <c r="V183" s="81"/>
      <c r="W183" s="81"/>
      <c r="X183" s="81"/>
      <c r="Y183" s="81"/>
      <c r="Z183" s="81"/>
      <c r="AA183" s="81"/>
      <c r="AB183" s="81"/>
      <c r="AC183" s="81"/>
      <c r="AD183" s="81"/>
      <c r="AE183" s="81"/>
      <c r="AF183" s="81"/>
    </row>
    <row r="184">
      <c r="A184" s="80"/>
      <c r="B184" s="81"/>
      <c r="C184" s="80"/>
      <c r="D184" s="80"/>
      <c r="E184" s="80"/>
      <c r="F184" s="80"/>
      <c r="G184" s="80"/>
      <c r="H184" s="80"/>
      <c r="I184" s="81"/>
      <c r="J184" s="81"/>
      <c r="K184" s="81"/>
      <c r="L184" s="81"/>
      <c r="M184" s="80"/>
      <c r="N184" s="80"/>
      <c r="O184" s="80"/>
      <c r="P184" s="80"/>
      <c r="Q184" s="80"/>
      <c r="R184" s="81"/>
      <c r="S184" s="81"/>
      <c r="T184" s="81"/>
      <c r="U184" s="81"/>
      <c r="V184" s="81"/>
      <c r="W184" s="81"/>
      <c r="X184" s="81"/>
      <c r="Y184" s="81"/>
      <c r="Z184" s="81"/>
      <c r="AA184" s="81"/>
      <c r="AB184" s="81"/>
      <c r="AC184" s="81"/>
      <c r="AD184" s="81"/>
      <c r="AE184" s="81"/>
      <c r="AF184" s="81"/>
    </row>
    <row r="185">
      <c r="A185" s="80"/>
      <c r="B185" s="81"/>
      <c r="C185" s="80"/>
      <c r="D185" s="80"/>
      <c r="E185" s="80"/>
      <c r="F185" s="80"/>
      <c r="G185" s="80"/>
      <c r="H185" s="80"/>
      <c r="I185" s="81"/>
      <c r="J185" s="81"/>
      <c r="K185" s="81"/>
      <c r="L185" s="81"/>
      <c r="M185" s="80"/>
      <c r="N185" s="80"/>
      <c r="O185" s="80"/>
      <c r="P185" s="80"/>
      <c r="Q185" s="80"/>
      <c r="R185" s="81"/>
      <c r="S185" s="81"/>
      <c r="T185" s="81"/>
      <c r="U185" s="81"/>
      <c r="V185" s="81"/>
      <c r="W185" s="81"/>
      <c r="X185" s="81"/>
      <c r="Y185" s="81"/>
      <c r="Z185" s="81"/>
      <c r="AA185" s="81"/>
      <c r="AB185" s="81"/>
      <c r="AC185" s="81"/>
      <c r="AD185" s="81"/>
      <c r="AE185" s="81"/>
      <c r="AF185" s="81"/>
    </row>
    <row r="186">
      <c r="A186" s="80"/>
      <c r="B186" s="81"/>
      <c r="C186" s="80"/>
      <c r="D186" s="80"/>
      <c r="E186" s="80"/>
      <c r="F186" s="80"/>
      <c r="G186" s="80"/>
      <c r="H186" s="80"/>
      <c r="I186" s="81"/>
      <c r="J186" s="81"/>
      <c r="K186" s="81"/>
      <c r="L186" s="81"/>
      <c r="M186" s="80"/>
      <c r="N186" s="80"/>
      <c r="O186" s="80"/>
      <c r="P186" s="80"/>
      <c r="Q186" s="80"/>
      <c r="R186" s="81"/>
      <c r="S186" s="81"/>
      <c r="T186" s="81"/>
      <c r="U186" s="81"/>
      <c r="V186" s="81"/>
      <c r="W186" s="81"/>
      <c r="X186" s="81"/>
      <c r="Y186" s="81"/>
      <c r="Z186" s="81"/>
      <c r="AA186" s="81"/>
      <c r="AB186" s="81"/>
      <c r="AC186" s="81"/>
      <c r="AD186" s="81"/>
      <c r="AE186" s="81"/>
      <c r="AF186" s="81"/>
    </row>
    <row r="187">
      <c r="A187" s="80"/>
      <c r="B187" s="81"/>
      <c r="C187" s="80"/>
      <c r="D187" s="80"/>
      <c r="E187" s="80"/>
      <c r="F187" s="80"/>
      <c r="G187" s="80"/>
      <c r="H187" s="80"/>
      <c r="I187" s="81"/>
      <c r="J187" s="81"/>
      <c r="K187" s="81"/>
      <c r="L187" s="81"/>
      <c r="M187" s="80"/>
      <c r="N187" s="80"/>
      <c r="O187" s="80"/>
      <c r="P187" s="80"/>
      <c r="Q187" s="80"/>
      <c r="R187" s="81"/>
      <c r="S187" s="81"/>
      <c r="T187" s="81"/>
      <c r="U187" s="81"/>
      <c r="V187" s="81"/>
      <c r="W187" s="81"/>
      <c r="X187" s="81"/>
      <c r="Y187" s="81"/>
      <c r="Z187" s="81"/>
      <c r="AA187" s="81"/>
      <c r="AB187" s="81"/>
      <c r="AC187" s="81"/>
      <c r="AD187" s="81"/>
      <c r="AE187" s="81"/>
      <c r="AF187" s="81"/>
    </row>
    <row r="188">
      <c r="A188" s="80"/>
      <c r="B188" s="81"/>
      <c r="C188" s="80"/>
      <c r="D188" s="80"/>
      <c r="E188" s="80"/>
      <c r="F188" s="80"/>
      <c r="G188" s="80"/>
      <c r="H188" s="80"/>
      <c r="I188" s="81"/>
      <c r="J188" s="81"/>
      <c r="K188" s="81"/>
      <c r="L188" s="81"/>
      <c r="M188" s="80"/>
      <c r="N188" s="80"/>
      <c r="O188" s="80"/>
      <c r="P188" s="80"/>
      <c r="Q188" s="80"/>
      <c r="R188" s="81"/>
      <c r="S188" s="81"/>
      <c r="T188" s="81"/>
      <c r="U188" s="81"/>
      <c r="V188" s="81"/>
      <c r="W188" s="81"/>
      <c r="X188" s="81"/>
      <c r="Y188" s="81"/>
      <c r="Z188" s="81"/>
      <c r="AA188" s="81"/>
      <c r="AB188" s="81"/>
      <c r="AC188" s="81"/>
      <c r="AD188" s="81"/>
      <c r="AE188" s="81"/>
      <c r="AF188" s="81"/>
    </row>
    <row r="189">
      <c r="A189" s="80"/>
      <c r="B189" s="81"/>
      <c r="C189" s="80"/>
      <c r="D189" s="80"/>
      <c r="E189" s="80"/>
      <c r="F189" s="80"/>
      <c r="G189" s="80"/>
      <c r="H189" s="80"/>
      <c r="I189" s="81"/>
      <c r="J189" s="81"/>
      <c r="K189" s="81"/>
      <c r="L189" s="81"/>
      <c r="M189" s="80"/>
      <c r="N189" s="80"/>
      <c r="O189" s="80"/>
      <c r="P189" s="80"/>
      <c r="Q189" s="80"/>
      <c r="R189" s="81"/>
      <c r="S189" s="81"/>
      <c r="T189" s="81"/>
      <c r="U189" s="81"/>
      <c r="V189" s="81"/>
      <c r="W189" s="81"/>
      <c r="X189" s="81"/>
      <c r="Y189" s="81"/>
      <c r="Z189" s="81"/>
      <c r="AA189" s="81"/>
      <c r="AB189" s="81"/>
      <c r="AC189" s="81"/>
      <c r="AD189" s="81"/>
      <c r="AE189" s="81"/>
      <c r="AF189" s="81"/>
    </row>
    <row r="190">
      <c r="A190" s="80"/>
      <c r="B190" s="81"/>
      <c r="C190" s="80"/>
      <c r="D190" s="80"/>
      <c r="E190" s="80"/>
      <c r="F190" s="80"/>
      <c r="G190" s="80"/>
      <c r="H190" s="80"/>
      <c r="I190" s="81"/>
      <c r="J190" s="81"/>
      <c r="K190" s="81"/>
      <c r="L190" s="81"/>
      <c r="M190" s="80"/>
      <c r="N190" s="80"/>
      <c r="O190" s="80"/>
      <c r="P190" s="80"/>
      <c r="Q190" s="80"/>
      <c r="R190" s="81"/>
      <c r="S190" s="81"/>
      <c r="T190" s="81"/>
      <c r="U190" s="81"/>
      <c r="V190" s="81"/>
      <c r="W190" s="81"/>
      <c r="X190" s="81"/>
      <c r="Y190" s="81"/>
      <c r="Z190" s="81"/>
      <c r="AA190" s="81"/>
      <c r="AB190" s="81"/>
      <c r="AC190" s="81"/>
      <c r="AD190" s="81"/>
      <c r="AE190" s="81"/>
      <c r="AF190" s="81"/>
    </row>
    <row r="191">
      <c r="A191" s="80"/>
      <c r="B191" s="81"/>
      <c r="C191" s="80"/>
      <c r="D191" s="80"/>
      <c r="E191" s="80"/>
      <c r="F191" s="80"/>
      <c r="G191" s="80"/>
      <c r="H191" s="80"/>
      <c r="I191" s="81"/>
      <c r="J191" s="81"/>
      <c r="K191" s="81"/>
      <c r="L191" s="81"/>
      <c r="M191" s="80"/>
      <c r="N191" s="80"/>
      <c r="O191" s="80"/>
      <c r="P191" s="80"/>
      <c r="Q191" s="80"/>
      <c r="R191" s="81"/>
      <c r="S191" s="81"/>
      <c r="T191" s="81"/>
      <c r="U191" s="81"/>
      <c r="V191" s="81"/>
      <c r="W191" s="81"/>
      <c r="X191" s="81"/>
      <c r="Y191" s="81"/>
      <c r="Z191" s="81"/>
      <c r="AA191" s="81"/>
      <c r="AB191" s="81"/>
      <c r="AC191" s="81"/>
      <c r="AD191" s="81"/>
      <c r="AE191" s="81"/>
      <c r="AF191" s="81"/>
    </row>
    <row r="192">
      <c r="A192" s="80"/>
      <c r="B192" s="81"/>
      <c r="C192" s="80"/>
      <c r="D192" s="80"/>
      <c r="E192" s="80"/>
      <c r="F192" s="80"/>
      <c r="G192" s="80"/>
      <c r="H192" s="80"/>
      <c r="I192" s="81"/>
      <c r="J192" s="81"/>
      <c r="K192" s="81"/>
      <c r="L192" s="81"/>
      <c r="M192" s="80"/>
      <c r="N192" s="80"/>
      <c r="O192" s="80"/>
      <c r="P192" s="80"/>
      <c r="Q192" s="80"/>
      <c r="R192" s="81"/>
      <c r="S192" s="81"/>
      <c r="T192" s="81"/>
      <c r="U192" s="81"/>
      <c r="V192" s="81"/>
      <c r="W192" s="81"/>
      <c r="X192" s="81"/>
      <c r="Y192" s="81"/>
      <c r="Z192" s="81"/>
      <c r="AA192" s="81"/>
      <c r="AB192" s="81"/>
      <c r="AC192" s="81"/>
      <c r="AD192" s="81"/>
      <c r="AE192" s="81"/>
      <c r="AF192" s="81"/>
    </row>
    <row r="193">
      <c r="A193" s="80"/>
      <c r="B193" s="81"/>
      <c r="C193" s="80"/>
      <c r="D193" s="80"/>
      <c r="E193" s="80"/>
      <c r="F193" s="80"/>
      <c r="G193" s="80"/>
      <c r="H193" s="80"/>
      <c r="I193" s="81"/>
      <c r="J193" s="81"/>
      <c r="K193" s="81"/>
      <c r="L193" s="81"/>
      <c r="M193" s="80"/>
      <c r="N193" s="80"/>
      <c r="O193" s="80"/>
      <c r="P193" s="80"/>
      <c r="Q193" s="80"/>
      <c r="R193" s="81"/>
      <c r="S193" s="81"/>
      <c r="T193" s="81"/>
      <c r="U193" s="81"/>
      <c r="V193" s="81"/>
      <c r="W193" s="81"/>
      <c r="X193" s="81"/>
      <c r="Y193" s="81"/>
      <c r="Z193" s="81"/>
      <c r="AA193" s="81"/>
      <c r="AB193" s="81"/>
      <c r="AC193" s="81"/>
      <c r="AD193" s="81"/>
      <c r="AE193" s="81"/>
      <c r="AF193" s="81"/>
    </row>
    <row r="194">
      <c r="A194" s="80"/>
      <c r="B194" s="81"/>
      <c r="C194" s="80"/>
      <c r="D194" s="80"/>
      <c r="E194" s="80"/>
      <c r="F194" s="80"/>
      <c r="G194" s="80"/>
      <c r="H194" s="80"/>
      <c r="I194" s="81"/>
      <c r="J194" s="81"/>
      <c r="K194" s="81"/>
      <c r="L194" s="81"/>
      <c r="M194" s="80"/>
      <c r="N194" s="80"/>
      <c r="O194" s="80"/>
      <c r="P194" s="80"/>
      <c r="Q194" s="80"/>
      <c r="R194" s="81"/>
      <c r="S194" s="81"/>
      <c r="T194" s="81"/>
      <c r="U194" s="81"/>
      <c r="V194" s="81"/>
      <c r="W194" s="81"/>
      <c r="X194" s="81"/>
      <c r="Y194" s="81"/>
      <c r="Z194" s="81"/>
      <c r="AA194" s="81"/>
      <c r="AB194" s="81"/>
      <c r="AC194" s="81"/>
      <c r="AD194" s="81"/>
      <c r="AE194" s="81"/>
      <c r="AF194" s="81"/>
    </row>
    <row r="195">
      <c r="A195" s="80"/>
      <c r="B195" s="81"/>
      <c r="C195" s="80"/>
      <c r="D195" s="80"/>
      <c r="E195" s="80"/>
      <c r="F195" s="80"/>
      <c r="G195" s="80"/>
      <c r="H195" s="80"/>
      <c r="I195" s="81"/>
      <c r="J195" s="81"/>
      <c r="K195" s="81"/>
      <c r="L195" s="81"/>
      <c r="M195" s="80"/>
      <c r="N195" s="80"/>
      <c r="O195" s="80"/>
      <c r="P195" s="80"/>
      <c r="Q195" s="80"/>
      <c r="R195" s="81"/>
      <c r="S195" s="81"/>
      <c r="T195" s="81"/>
      <c r="U195" s="81"/>
      <c r="V195" s="81"/>
      <c r="W195" s="81"/>
      <c r="X195" s="81"/>
      <c r="Y195" s="81"/>
      <c r="Z195" s="81"/>
      <c r="AA195" s="81"/>
      <c r="AB195" s="81"/>
      <c r="AC195" s="81"/>
      <c r="AD195" s="81"/>
      <c r="AE195" s="81"/>
      <c r="AF195" s="81"/>
    </row>
    <row r="196">
      <c r="A196" s="80"/>
      <c r="B196" s="81"/>
      <c r="C196" s="80"/>
      <c r="D196" s="80"/>
      <c r="E196" s="80"/>
      <c r="F196" s="80"/>
      <c r="G196" s="80"/>
      <c r="H196" s="80"/>
      <c r="I196" s="81"/>
      <c r="J196" s="81"/>
      <c r="K196" s="81"/>
      <c r="L196" s="81"/>
      <c r="M196" s="80"/>
      <c r="N196" s="80"/>
      <c r="O196" s="80"/>
      <c r="P196" s="80"/>
      <c r="Q196" s="80"/>
      <c r="R196" s="81"/>
      <c r="S196" s="81"/>
      <c r="T196" s="81"/>
      <c r="U196" s="81"/>
      <c r="V196" s="81"/>
      <c r="W196" s="81"/>
      <c r="X196" s="81"/>
      <c r="Y196" s="81"/>
      <c r="Z196" s="81"/>
      <c r="AA196" s="81"/>
      <c r="AB196" s="81"/>
      <c r="AC196" s="81"/>
      <c r="AD196" s="81"/>
      <c r="AE196" s="81"/>
      <c r="AF196" s="81"/>
    </row>
    <row r="197">
      <c r="A197" s="80"/>
      <c r="B197" s="81"/>
      <c r="C197" s="80"/>
      <c r="D197" s="80"/>
      <c r="E197" s="80"/>
      <c r="F197" s="80"/>
      <c r="G197" s="80"/>
      <c r="H197" s="80"/>
      <c r="I197" s="81"/>
      <c r="J197" s="81"/>
      <c r="K197" s="81"/>
      <c r="L197" s="81"/>
      <c r="M197" s="80"/>
      <c r="N197" s="80"/>
      <c r="O197" s="80"/>
      <c r="P197" s="80"/>
      <c r="Q197" s="80"/>
      <c r="R197" s="81"/>
      <c r="S197" s="81"/>
      <c r="T197" s="81"/>
      <c r="U197" s="81"/>
      <c r="V197" s="81"/>
      <c r="W197" s="81"/>
      <c r="X197" s="81"/>
      <c r="Y197" s="81"/>
      <c r="Z197" s="81"/>
      <c r="AA197" s="81"/>
      <c r="AB197" s="81"/>
      <c r="AC197" s="81"/>
      <c r="AD197" s="81"/>
      <c r="AE197" s="81"/>
      <c r="AF197" s="81"/>
    </row>
    <row r="198">
      <c r="A198" s="80"/>
      <c r="B198" s="81"/>
      <c r="C198" s="80"/>
      <c r="D198" s="80"/>
      <c r="E198" s="80"/>
      <c r="F198" s="80"/>
      <c r="G198" s="80"/>
      <c r="H198" s="80"/>
      <c r="I198" s="81"/>
      <c r="J198" s="81"/>
      <c r="K198" s="81"/>
      <c r="L198" s="81"/>
      <c r="M198" s="80"/>
      <c r="N198" s="80"/>
      <c r="O198" s="80"/>
      <c r="P198" s="80"/>
      <c r="Q198" s="80"/>
      <c r="R198" s="81"/>
      <c r="S198" s="81"/>
      <c r="T198" s="81"/>
      <c r="U198" s="81"/>
      <c r="V198" s="81"/>
      <c r="W198" s="81"/>
      <c r="X198" s="81"/>
      <c r="Y198" s="81"/>
      <c r="Z198" s="81"/>
      <c r="AA198" s="81"/>
      <c r="AB198" s="81"/>
      <c r="AC198" s="81"/>
      <c r="AD198" s="81"/>
      <c r="AE198" s="81"/>
      <c r="AF198" s="81"/>
    </row>
    <row r="199">
      <c r="A199" s="80"/>
      <c r="B199" s="81"/>
      <c r="C199" s="80"/>
      <c r="D199" s="80"/>
      <c r="E199" s="80"/>
      <c r="F199" s="80"/>
      <c r="G199" s="80"/>
      <c r="H199" s="80"/>
      <c r="I199" s="81"/>
      <c r="J199" s="81"/>
      <c r="K199" s="81"/>
      <c r="L199" s="81"/>
      <c r="M199" s="80"/>
      <c r="N199" s="80"/>
      <c r="O199" s="80"/>
      <c r="P199" s="80"/>
      <c r="Q199" s="80"/>
      <c r="R199" s="81"/>
      <c r="S199" s="81"/>
      <c r="T199" s="81"/>
      <c r="U199" s="81"/>
      <c r="V199" s="81"/>
      <c r="W199" s="81"/>
      <c r="X199" s="81"/>
      <c r="Y199" s="81"/>
      <c r="Z199" s="81"/>
      <c r="AA199" s="81"/>
      <c r="AB199" s="81"/>
      <c r="AC199" s="81"/>
      <c r="AD199" s="81"/>
      <c r="AE199" s="81"/>
      <c r="AF199" s="81"/>
    </row>
    <row r="200">
      <c r="A200" s="80"/>
      <c r="B200" s="81"/>
      <c r="C200" s="80"/>
      <c r="D200" s="80"/>
      <c r="E200" s="80"/>
      <c r="F200" s="80"/>
      <c r="G200" s="80"/>
      <c r="H200" s="80"/>
      <c r="I200" s="81"/>
      <c r="J200" s="81"/>
      <c r="K200" s="81"/>
      <c r="L200" s="81"/>
      <c r="M200" s="80"/>
      <c r="N200" s="80"/>
      <c r="O200" s="80"/>
      <c r="P200" s="80"/>
      <c r="Q200" s="80"/>
      <c r="R200" s="81"/>
      <c r="S200" s="81"/>
      <c r="T200" s="81"/>
      <c r="U200" s="81"/>
      <c r="V200" s="81"/>
      <c r="W200" s="81"/>
      <c r="X200" s="81"/>
      <c r="Y200" s="81"/>
      <c r="Z200" s="81"/>
      <c r="AA200" s="81"/>
      <c r="AB200" s="81"/>
      <c r="AC200" s="81"/>
      <c r="AD200" s="81"/>
      <c r="AE200" s="81"/>
      <c r="AF200" s="81"/>
    </row>
    <row r="201">
      <c r="A201" s="80"/>
      <c r="B201" s="81"/>
      <c r="C201" s="80"/>
      <c r="D201" s="80"/>
      <c r="E201" s="80"/>
      <c r="F201" s="80"/>
      <c r="G201" s="80"/>
      <c r="H201" s="80"/>
      <c r="I201" s="81"/>
      <c r="J201" s="81"/>
      <c r="K201" s="81"/>
      <c r="L201" s="81"/>
      <c r="M201" s="80"/>
      <c r="N201" s="80"/>
      <c r="O201" s="80"/>
      <c r="P201" s="80"/>
      <c r="Q201" s="80"/>
      <c r="R201" s="81"/>
      <c r="S201" s="81"/>
      <c r="T201" s="81"/>
      <c r="U201" s="81"/>
      <c r="V201" s="81"/>
      <c r="W201" s="81"/>
      <c r="X201" s="81"/>
      <c r="Y201" s="81"/>
      <c r="Z201" s="81"/>
      <c r="AA201" s="81"/>
      <c r="AB201" s="81"/>
      <c r="AC201" s="81"/>
      <c r="AD201" s="81"/>
      <c r="AE201" s="81"/>
      <c r="AF201" s="81"/>
    </row>
    <row r="202">
      <c r="A202" s="80"/>
      <c r="B202" s="81"/>
      <c r="C202" s="80"/>
      <c r="D202" s="80"/>
      <c r="E202" s="80"/>
      <c r="F202" s="80"/>
      <c r="G202" s="80"/>
      <c r="H202" s="80"/>
      <c r="I202" s="81"/>
      <c r="J202" s="81"/>
      <c r="K202" s="81"/>
      <c r="L202" s="81"/>
      <c r="M202" s="80"/>
      <c r="N202" s="80"/>
      <c r="O202" s="80"/>
      <c r="P202" s="80"/>
      <c r="Q202" s="80"/>
      <c r="R202" s="81"/>
      <c r="S202" s="81"/>
      <c r="T202" s="81"/>
      <c r="U202" s="81"/>
      <c r="V202" s="81"/>
      <c r="W202" s="81"/>
      <c r="X202" s="81"/>
      <c r="Y202" s="81"/>
      <c r="Z202" s="81"/>
      <c r="AA202" s="81"/>
      <c r="AB202" s="81"/>
      <c r="AC202" s="81"/>
      <c r="AD202" s="81"/>
      <c r="AE202" s="81"/>
      <c r="AF202" s="81"/>
    </row>
    <row r="203">
      <c r="A203" s="80"/>
      <c r="B203" s="81"/>
      <c r="C203" s="80"/>
      <c r="D203" s="80"/>
      <c r="E203" s="80"/>
      <c r="F203" s="80"/>
      <c r="G203" s="80"/>
      <c r="H203" s="80"/>
      <c r="I203" s="81"/>
      <c r="J203" s="81"/>
      <c r="K203" s="81"/>
      <c r="L203" s="81"/>
      <c r="M203" s="80"/>
      <c r="N203" s="80"/>
      <c r="O203" s="80"/>
      <c r="P203" s="80"/>
      <c r="Q203" s="80"/>
      <c r="R203" s="81"/>
      <c r="S203" s="81"/>
      <c r="T203" s="81"/>
      <c r="U203" s="81"/>
      <c r="V203" s="81"/>
      <c r="W203" s="81"/>
      <c r="X203" s="81"/>
      <c r="Y203" s="81"/>
      <c r="Z203" s="81"/>
      <c r="AA203" s="81"/>
      <c r="AB203" s="81"/>
      <c r="AC203" s="81"/>
      <c r="AD203" s="81"/>
      <c r="AE203" s="81"/>
      <c r="AF203" s="81"/>
    </row>
    <row r="204">
      <c r="A204" s="80"/>
      <c r="B204" s="81"/>
      <c r="C204" s="80"/>
      <c r="D204" s="80"/>
      <c r="E204" s="80"/>
      <c r="F204" s="80"/>
      <c r="G204" s="80"/>
      <c r="H204" s="80"/>
      <c r="I204" s="81"/>
      <c r="J204" s="81"/>
      <c r="K204" s="81"/>
      <c r="L204" s="81"/>
      <c r="M204" s="80"/>
      <c r="N204" s="80"/>
      <c r="O204" s="80"/>
      <c r="P204" s="80"/>
      <c r="Q204" s="80"/>
      <c r="R204" s="81"/>
      <c r="S204" s="81"/>
      <c r="T204" s="81"/>
      <c r="U204" s="81"/>
      <c r="V204" s="81"/>
      <c r="W204" s="81"/>
      <c r="X204" s="81"/>
      <c r="Y204" s="81"/>
      <c r="Z204" s="81"/>
      <c r="AA204" s="81"/>
      <c r="AB204" s="81"/>
      <c r="AC204" s="81"/>
      <c r="AD204" s="81"/>
      <c r="AE204" s="81"/>
      <c r="AF204" s="81"/>
    </row>
    <row r="205">
      <c r="A205" s="80"/>
      <c r="B205" s="81"/>
      <c r="C205" s="80"/>
      <c r="D205" s="80"/>
      <c r="E205" s="80"/>
      <c r="F205" s="80"/>
      <c r="G205" s="80"/>
      <c r="H205" s="80"/>
      <c r="I205" s="81"/>
      <c r="J205" s="81"/>
      <c r="K205" s="81"/>
      <c r="L205" s="81"/>
      <c r="M205" s="80"/>
      <c r="N205" s="80"/>
      <c r="O205" s="80"/>
      <c r="P205" s="80"/>
      <c r="Q205" s="80"/>
      <c r="R205" s="81"/>
      <c r="S205" s="81"/>
      <c r="T205" s="81"/>
      <c r="U205" s="81"/>
      <c r="V205" s="81"/>
      <c r="W205" s="81"/>
      <c r="X205" s="81"/>
      <c r="Y205" s="81"/>
      <c r="Z205" s="81"/>
      <c r="AA205" s="81"/>
      <c r="AB205" s="81"/>
      <c r="AC205" s="81"/>
      <c r="AD205" s="81"/>
      <c r="AE205" s="81"/>
      <c r="AF205" s="81"/>
    </row>
    <row r="206">
      <c r="A206" s="80"/>
      <c r="B206" s="81"/>
      <c r="C206" s="80"/>
      <c r="D206" s="80"/>
      <c r="E206" s="80"/>
      <c r="F206" s="80"/>
      <c r="G206" s="80"/>
      <c r="H206" s="80"/>
      <c r="I206" s="81"/>
      <c r="J206" s="81"/>
      <c r="K206" s="81"/>
      <c r="L206" s="81"/>
      <c r="M206" s="80"/>
      <c r="N206" s="80"/>
      <c r="O206" s="80"/>
      <c r="P206" s="80"/>
      <c r="Q206" s="80"/>
      <c r="R206" s="81"/>
      <c r="S206" s="81"/>
      <c r="T206" s="81"/>
      <c r="U206" s="81"/>
      <c r="V206" s="81"/>
      <c r="W206" s="81"/>
      <c r="X206" s="81"/>
      <c r="Y206" s="81"/>
      <c r="Z206" s="81"/>
      <c r="AA206" s="81"/>
      <c r="AB206" s="81"/>
      <c r="AC206" s="81"/>
      <c r="AD206" s="81"/>
      <c r="AE206" s="81"/>
      <c r="AF206" s="81"/>
    </row>
    <row r="207">
      <c r="A207" s="80"/>
      <c r="B207" s="81"/>
      <c r="C207" s="80"/>
      <c r="D207" s="80"/>
      <c r="E207" s="80"/>
      <c r="F207" s="80"/>
      <c r="G207" s="80"/>
      <c r="H207" s="80"/>
      <c r="I207" s="81"/>
      <c r="J207" s="81"/>
      <c r="K207" s="81"/>
      <c r="L207" s="81"/>
      <c r="M207" s="80"/>
      <c r="N207" s="80"/>
      <c r="O207" s="80"/>
      <c r="P207" s="80"/>
      <c r="Q207" s="80"/>
      <c r="R207" s="81"/>
      <c r="S207" s="81"/>
      <c r="T207" s="81"/>
      <c r="U207" s="81"/>
      <c r="V207" s="81"/>
      <c r="W207" s="81"/>
      <c r="X207" s="81"/>
      <c r="Y207" s="81"/>
      <c r="Z207" s="81"/>
      <c r="AA207" s="81"/>
      <c r="AB207" s="81"/>
      <c r="AC207" s="81"/>
      <c r="AD207" s="81"/>
      <c r="AE207" s="81"/>
      <c r="AF207" s="81"/>
    </row>
    <row r="208">
      <c r="A208" s="80"/>
      <c r="B208" s="81"/>
      <c r="C208" s="80"/>
      <c r="D208" s="80"/>
      <c r="E208" s="80"/>
      <c r="F208" s="80"/>
      <c r="G208" s="80"/>
      <c r="H208" s="80"/>
      <c r="I208" s="81"/>
      <c r="J208" s="81"/>
      <c r="K208" s="81"/>
      <c r="L208" s="81"/>
      <c r="M208" s="80"/>
      <c r="N208" s="80"/>
      <c r="O208" s="80"/>
      <c r="P208" s="80"/>
      <c r="Q208" s="80"/>
      <c r="R208" s="81"/>
      <c r="S208" s="81"/>
      <c r="T208" s="81"/>
      <c r="U208" s="81"/>
      <c r="V208" s="81"/>
      <c r="W208" s="81"/>
      <c r="X208" s="81"/>
      <c r="Y208" s="81"/>
      <c r="Z208" s="81"/>
      <c r="AA208" s="81"/>
      <c r="AB208" s="81"/>
      <c r="AC208" s="81"/>
      <c r="AD208" s="81"/>
      <c r="AE208" s="81"/>
      <c r="AF208" s="81"/>
    </row>
    <row r="209">
      <c r="A209" s="80"/>
      <c r="B209" s="81"/>
      <c r="C209" s="80"/>
      <c r="D209" s="80"/>
      <c r="E209" s="80"/>
      <c r="F209" s="80"/>
      <c r="G209" s="80"/>
      <c r="H209" s="80"/>
      <c r="I209" s="81"/>
      <c r="J209" s="81"/>
      <c r="K209" s="81"/>
      <c r="L209" s="81"/>
      <c r="M209" s="80"/>
      <c r="N209" s="80"/>
      <c r="O209" s="80"/>
      <c r="P209" s="80"/>
      <c r="Q209" s="80"/>
      <c r="R209" s="81"/>
      <c r="S209" s="81"/>
      <c r="T209" s="81"/>
      <c r="U209" s="81"/>
      <c r="V209" s="81"/>
      <c r="W209" s="81"/>
      <c r="X209" s="81"/>
      <c r="Y209" s="81"/>
      <c r="Z209" s="81"/>
      <c r="AA209" s="81"/>
      <c r="AB209" s="81"/>
      <c r="AC209" s="81"/>
      <c r="AD209" s="81"/>
      <c r="AE209" s="81"/>
      <c r="AF209" s="81"/>
    </row>
    <row r="210">
      <c r="A210" s="80"/>
      <c r="B210" s="81"/>
      <c r="C210" s="80"/>
      <c r="D210" s="80"/>
      <c r="E210" s="80"/>
      <c r="F210" s="80"/>
      <c r="G210" s="80"/>
      <c r="H210" s="80"/>
      <c r="I210" s="81"/>
      <c r="J210" s="81"/>
      <c r="K210" s="81"/>
      <c r="L210" s="81"/>
      <c r="M210" s="80"/>
      <c r="N210" s="80"/>
      <c r="O210" s="80"/>
      <c r="P210" s="80"/>
      <c r="Q210" s="80"/>
      <c r="R210" s="81"/>
      <c r="S210" s="81"/>
      <c r="T210" s="81"/>
      <c r="U210" s="81"/>
      <c r="V210" s="81"/>
      <c r="W210" s="81"/>
      <c r="X210" s="81"/>
      <c r="Y210" s="81"/>
      <c r="Z210" s="81"/>
      <c r="AA210" s="81"/>
      <c r="AB210" s="81"/>
      <c r="AC210" s="81"/>
      <c r="AD210" s="81"/>
      <c r="AE210" s="81"/>
      <c r="AF210" s="81"/>
    </row>
    <row r="211">
      <c r="A211" s="80"/>
      <c r="B211" s="81"/>
      <c r="C211" s="80"/>
      <c r="D211" s="80"/>
      <c r="E211" s="80"/>
      <c r="F211" s="80"/>
      <c r="G211" s="80"/>
      <c r="H211" s="80"/>
      <c r="I211" s="81"/>
      <c r="J211" s="81"/>
      <c r="K211" s="81"/>
      <c r="L211" s="81"/>
      <c r="M211" s="80"/>
      <c r="N211" s="80"/>
      <c r="O211" s="80"/>
      <c r="P211" s="80"/>
      <c r="Q211" s="80"/>
      <c r="R211" s="81"/>
      <c r="S211" s="81"/>
      <c r="T211" s="81"/>
      <c r="U211" s="81"/>
      <c r="V211" s="81"/>
      <c r="W211" s="81"/>
      <c r="X211" s="81"/>
      <c r="Y211" s="81"/>
      <c r="Z211" s="81"/>
      <c r="AA211" s="81"/>
      <c r="AB211" s="81"/>
      <c r="AC211" s="81"/>
      <c r="AD211" s="81"/>
      <c r="AE211" s="81"/>
      <c r="AF211" s="81"/>
    </row>
    <row r="212">
      <c r="A212" s="80"/>
      <c r="B212" s="81"/>
      <c r="C212" s="80"/>
      <c r="D212" s="80"/>
      <c r="E212" s="80"/>
      <c r="F212" s="80"/>
      <c r="G212" s="80"/>
      <c r="H212" s="80"/>
      <c r="I212" s="81"/>
      <c r="J212" s="81"/>
      <c r="K212" s="81"/>
      <c r="L212" s="81"/>
      <c r="M212" s="80"/>
      <c r="N212" s="80"/>
      <c r="O212" s="80"/>
      <c r="P212" s="80"/>
      <c r="Q212" s="80"/>
      <c r="R212" s="81"/>
      <c r="S212" s="81"/>
      <c r="T212" s="81"/>
      <c r="U212" s="81"/>
      <c r="V212" s="81"/>
      <c r="W212" s="81"/>
      <c r="X212" s="81"/>
      <c r="Y212" s="81"/>
      <c r="Z212" s="81"/>
      <c r="AA212" s="81"/>
      <c r="AB212" s="81"/>
      <c r="AC212" s="81"/>
      <c r="AD212" s="81"/>
      <c r="AE212" s="81"/>
      <c r="AF212" s="81"/>
    </row>
    <row r="213">
      <c r="A213" s="80"/>
      <c r="B213" s="81"/>
      <c r="C213" s="80"/>
      <c r="D213" s="80"/>
      <c r="E213" s="80"/>
      <c r="F213" s="80"/>
      <c r="G213" s="80"/>
      <c r="H213" s="80"/>
      <c r="I213" s="81"/>
      <c r="J213" s="81"/>
      <c r="K213" s="81"/>
      <c r="L213" s="81"/>
      <c r="M213" s="80"/>
      <c r="N213" s="80"/>
      <c r="O213" s="80"/>
      <c r="P213" s="80"/>
      <c r="Q213" s="80"/>
      <c r="R213" s="81"/>
      <c r="S213" s="81"/>
      <c r="T213" s="81"/>
      <c r="U213" s="81"/>
      <c r="V213" s="81"/>
      <c r="W213" s="81"/>
      <c r="X213" s="81"/>
      <c r="Y213" s="81"/>
      <c r="Z213" s="81"/>
      <c r="AA213" s="81"/>
      <c r="AB213" s="81"/>
      <c r="AC213" s="81"/>
      <c r="AD213" s="81"/>
      <c r="AE213" s="81"/>
      <c r="AF213" s="81"/>
    </row>
    <row r="214">
      <c r="A214" s="80"/>
      <c r="B214" s="81"/>
      <c r="C214" s="80"/>
      <c r="D214" s="80"/>
      <c r="E214" s="80"/>
      <c r="F214" s="80"/>
      <c r="G214" s="80"/>
      <c r="H214" s="80"/>
      <c r="I214" s="81"/>
      <c r="J214" s="81"/>
      <c r="K214" s="81"/>
      <c r="L214" s="81"/>
      <c r="M214" s="80"/>
      <c r="N214" s="80"/>
      <c r="O214" s="80"/>
      <c r="P214" s="80"/>
      <c r="Q214" s="80"/>
      <c r="R214" s="81"/>
      <c r="S214" s="81"/>
      <c r="T214" s="81"/>
      <c r="U214" s="81"/>
      <c r="V214" s="81"/>
      <c r="W214" s="81"/>
      <c r="X214" s="81"/>
      <c r="Y214" s="81"/>
      <c r="Z214" s="81"/>
      <c r="AA214" s="81"/>
      <c r="AB214" s="81"/>
      <c r="AC214" s="81"/>
      <c r="AD214" s="81"/>
      <c r="AE214" s="81"/>
      <c r="AF214" s="81"/>
    </row>
    <row r="215">
      <c r="A215" s="80"/>
      <c r="B215" s="81"/>
      <c r="C215" s="80"/>
      <c r="D215" s="80"/>
      <c r="E215" s="80"/>
      <c r="F215" s="80"/>
      <c r="G215" s="80"/>
      <c r="H215" s="80"/>
      <c r="I215" s="81"/>
      <c r="J215" s="81"/>
      <c r="K215" s="81"/>
      <c r="L215" s="81"/>
      <c r="M215" s="80"/>
      <c r="N215" s="80"/>
      <c r="O215" s="80"/>
      <c r="P215" s="80"/>
      <c r="Q215" s="80"/>
      <c r="R215" s="81"/>
      <c r="S215" s="81"/>
      <c r="T215" s="81"/>
      <c r="U215" s="81"/>
      <c r="V215" s="81"/>
      <c r="W215" s="81"/>
      <c r="X215" s="81"/>
      <c r="Y215" s="81"/>
      <c r="Z215" s="81"/>
      <c r="AA215" s="81"/>
      <c r="AB215" s="81"/>
      <c r="AC215" s="81"/>
      <c r="AD215" s="81"/>
      <c r="AE215" s="81"/>
      <c r="AF215" s="81"/>
    </row>
    <row r="216">
      <c r="A216" s="80"/>
      <c r="B216" s="81"/>
      <c r="C216" s="80"/>
      <c r="D216" s="80"/>
      <c r="E216" s="80"/>
      <c r="F216" s="80"/>
      <c r="G216" s="80"/>
      <c r="H216" s="80"/>
      <c r="I216" s="81"/>
      <c r="J216" s="81"/>
      <c r="K216" s="81"/>
      <c r="L216" s="81"/>
      <c r="M216" s="80"/>
      <c r="N216" s="80"/>
      <c r="O216" s="80"/>
      <c r="P216" s="80"/>
      <c r="Q216" s="80"/>
      <c r="R216" s="81"/>
      <c r="S216" s="81"/>
      <c r="T216" s="81"/>
      <c r="U216" s="81"/>
      <c r="V216" s="81"/>
      <c r="W216" s="81"/>
      <c r="X216" s="81"/>
      <c r="Y216" s="81"/>
      <c r="Z216" s="81"/>
      <c r="AA216" s="81"/>
      <c r="AB216" s="81"/>
      <c r="AC216" s="81"/>
      <c r="AD216" s="81"/>
      <c r="AE216" s="81"/>
      <c r="AF216" s="81"/>
    </row>
    <row r="217">
      <c r="A217" s="80"/>
      <c r="B217" s="81"/>
      <c r="C217" s="80"/>
      <c r="D217" s="80"/>
      <c r="E217" s="80"/>
      <c r="F217" s="80"/>
      <c r="G217" s="80"/>
      <c r="H217" s="80"/>
      <c r="I217" s="81"/>
      <c r="J217" s="81"/>
      <c r="K217" s="81"/>
      <c r="L217" s="81"/>
      <c r="M217" s="80"/>
      <c r="N217" s="80"/>
      <c r="O217" s="80"/>
      <c r="P217" s="80"/>
      <c r="Q217" s="80"/>
      <c r="R217" s="81"/>
      <c r="S217" s="81"/>
      <c r="T217" s="81"/>
      <c r="U217" s="81"/>
      <c r="V217" s="81"/>
      <c r="W217" s="81"/>
      <c r="X217" s="81"/>
      <c r="Y217" s="81"/>
      <c r="Z217" s="81"/>
      <c r="AA217" s="81"/>
      <c r="AB217" s="81"/>
      <c r="AC217" s="81"/>
      <c r="AD217" s="81"/>
      <c r="AE217" s="81"/>
      <c r="AF217" s="81"/>
    </row>
    <row r="218">
      <c r="A218" s="80"/>
      <c r="B218" s="81"/>
      <c r="C218" s="80"/>
      <c r="D218" s="80"/>
      <c r="E218" s="80"/>
      <c r="F218" s="80"/>
      <c r="G218" s="80"/>
      <c r="H218" s="80"/>
      <c r="I218" s="81"/>
      <c r="J218" s="81"/>
      <c r="K218" s="81"/>
      <c r="L218" s="81"/>
      <c r="M218" s="80"/>
      <c r="N218" s="80"/>
      <c r="O218" s="80"/>
      <c r="P218" s="80"/>
      <c r="Q218" s="80"/>
      <c r="R218" s="81"/>
      <c r="S218" s="81"/>
      <c r="T218" s="81"/>
      <c r="U218" s="81"/>
      <c r="V218" s="81"/>
      <c r="W218" s="81"/>
      <c r="X218" s="81"/>
      <c r="Y218" s="81"/>
      <c r="Z218" s="81"/>
      <c r="AA218" s="81"/>
      <c r="AB218" s="81"/>
      <c r="AC218" s="81"/>
      <c r="AD218" s="81"/>
      <c r="AE218" s="81"/>
      <c r="AF218" s="81"/>
    </row>
    <row r="219">
      <c r="A219" s="80"/>
      <c r="B219" s="81"/>
      <c r="C219" s="80"/>
      <c r="D219" s="80"/>
      <c r="E219" s="80"/>
      <c r="F219" s="80"/>
      <c r="G219" s="80"/>
      <c r="H219" s="80"/>
      <c r="I219" s="81"/>
      <c r="J219" s="81"/>
      <c r="K219" s="81"/>
      <c r="L219" s="81"/>
      <c r="M219" s="80"/>
      <c r="N219" s="80"/>
      <c r="O219" s="80"/>
      <c r="P219" s="80"/>
      <c r="Q219" s="80"/>
      <c r="R219" s="81"/>
      <c r="S219" s="81"/>
      <c r="T219" s="81"/>
      <c r="U219" s="81"/>
      <c r="V219" s="81"/>
      <c r="W219" s="81"/>
      <c r="X219" s="81"/>
      <c r="Y219" s="81"/>
      <c r="Z219" s="81"/>
      <c r="AA219" s="81"/>
      <c r="AB219" s="81"/>
      <c r="AC219" s="81"/>
      <c r="AD219" s="81"/>
      <c r="AE219" s="81"/>
      <c r="AF219" s="81"/>
    </row>
    <row r="220">
      <c r="A220" s="80"/>
      <c r="B220" s="81"/>
      <c r="C220" s="80"/>
      <c r="D220" s="80"/>
      <c r="E220" s="80"/>
      <c r="F220" s="80"/>
      <c r="G220" s="80"/>
      <c r="H220" s="80"/>
      <c r="I220" s="81"/>
      <c r="J220" s="81"/>
      <c r="K220" s="81"/>
      <c r="L220" s="81"/>
      <c r="M220" s="80"/>
      <c r="N220" s="80"/>
      <c r="O220" s="80"/>
      <c r="P220" s="80"/>
      <c r="Q220" s="80"/>
      <c r="R220" s="81"/>
      <c r="S220" s="81"/>
      <c r="T220" s="81"/>
      <c r="U220" s="81"/>
      <c r="V220" s="81"/>
      <c r="W220" s="81"/>
      <c r="X220" s="81"/>
      <c r="Y220" s="81"/>
      <c r="Z220" s="81"/>
      <c r="AA220" s="81"/>
      <c r="AB220" s="81"/>
      <c r="AC220" s="81"/>
      <c r="AD220" s="81"/>
      <c r="AE220" s="81"/>
      <c r="AF220" s="81"/>
    </row>
    <row r="221">
      <c r="A221" s="80"/>
      <c r="B221" s="81"/>
      <c r="C221" s="80"/>
      <c r="D221" s="80"/>
      <c r="E221" s="80"/>
      <c r="F221" s="80"/>
      <c r="G221" s="80"/>
      <c r="H221" s="80"/>
      <c r="I221" s="81"/>
      <c r="J221" s="81"/>
      <c r="K221" s="81"/>
      <c r="L221" s="81"/>
      <c r="M221" s="80"/>
      <c r="N221" s="80"/>
      <c r="O221" s="80"/>
      <c r="P221" s="80"/>
      <c r="Q221" s="80"/>
      <c r="R221" s="81"/>
      <c r="S221" s="81"/>
      <c r="T221" s="81"/>
      <c r="U221" s="81"/>
      <c r="V221" s="81"/>
      <c r="W221" s="81"/>
      <c r="X221" s="81"/>
      <c r="Y221" s="81"/>
      <c r="Z221" s="81"/>
      <c r="AA221" s="81"/>
      <c r="AB221" s="81"/>
      <c r="AC221" s="81"/>
      <c r="AD221" s="81"/>
      <c r="AE221" s="81"/>
      <c r="AF221" s="81"/>
    </row>
    <row r="222">
      <c r="A222" s="80"/>
      <c r="B222" s="81"/>
      <c r="C222" s="80"/>
      <c r="D222" s="80"/>
      <c r="E222" s="80"/>
      <c r="F222" s="80"/>
      <c r="G222" s="80"/>
      <c r="H222" s="80"/>
      <c r="I222" s="81"/>
      <c r="J222" s="81"/>
      <c r="K222" s="81"/>
      <c r="L222" s="81"/>
      <c r="M222" s="80"/>
      <c r="N222" s="80"/>
      <c r="O222" s="80"/>
      <c r="P222" s="80"/>
      <c r="Q222" s="80"/>
      <c r="R222" s="81"/>
      <c r="S222" s="81"/>
      <c r="T222" s="81"/>
      <c r="U222" s="81"/>
      <c r="V222" s="81"/>
      <c r="W222" s="81"/>
      <c r="X222" s="81"/>
      <c r="Y222" s="81"/>
      <c r="Z222" s="81"/>
      <c r="AA222" s="81"/>
      <c r="AB222" s="81"/>
      <c r="AC222" s="81"/>
      <c r="AD222" s="81"/>
      <c r="AE222" s="81"/>
      <c r="AF222" s="81"/>
    </row>
    <row r="223">
      <c r="A223" s="80"/>
      <c r="B223" s="81"/>
      <c r="C223" s="80"/>
      <c r="D223" s="80"/>
      <c r="E223" s="80"/>
      <c r="F223" s="80"/>
      <c r="G223" s="80"/>
      <c r="H223" s="80"/>
      <c r="I223" s="81"/>
      <c r="J223" s="81"/>
      <c r="K223" s="81"/>
      <c r="L223" s="81"/>
      <c r="M223" s="80"/>
      <c r="N223" s="80"/>
      <c r="O223" s="80"/>
      <c r="P223" s="80"/>
      <c r="Q223" s="80"/>
      <c r="R223" s="81"/>
      <c r="S223" s="81"/>
      <c r="T223" s="81"/>
      <c r="U223" s="81"/>
      <c r="V223" s="81"/>
      <c r="W223" s="81"/>
      <c r="X223" s="81"/>
      <c r="Y223" s="81"/>
      <c r="Z223" s="81"/>
      <c r="AA223" s="81"/>
      <c r="AB223" s="81"/>
      <c r="AC223" s="81"/>
      <c r="AD223" s="81"/>
      <c r="AE223" s="81"/>
      <c r="AF223" s="81"/>
    </row>
    <row r="224">
      <c r="A224" s="80"/>
      <c r="B224" s="81"/>
      <c r="C224" s="80"/>
      <c r="D224" s="80"/>
      <c r="E224" s="80"/>
      <c r="F224" s="80"/>
      <c r="G224" s="80"/>
      <c r="H224" s="80"/>
      <c r="I224" s="81"/>
      <c r="J224" s="81"/>
      <c r="K224" s="81"/>
      <c r="L224" s="81"/>
      <c r="M224" s="80"/>
      <c r="N224" s="80"/>
      <c r="O224" s="80"/>
      <c r="P224" s="80"/>
      <c r="Q224" s="80"/>
      <c r="R224" s="81"/>
      <c r="S224" s="81"/>
      <c r="T224" s="81"/>
      <c r="U224" s="81"/>
      <c r="V224" s="81"/>
      <c r="W224" s="81"/>
      <c r="X224" s="81"/>
      <c r="Y224" s="81"/>
      <c r="Z224" s="81"/>
      <c r="AA224" s="81"/>
      <c r="AB224" s="81"/>
      <c r="AC224" s="81"/>
      <c r="AD224" s="81"/>
      <c r="AE224" s="81"/>
      <c r="AF224" s="81"/>
    </row>
    <row r="225">
      <c r="A225" s="80"/>
      <c r="B225" s="81"/>
      <c r="C225" s="80"/>
      <c r="D225" s="80"/>
      <c r="E225" s="80"/>
      <c r="F225" s="80"/>
      <c r="G225" s="80"/>
      <c r="H225" s="80"/>
      <c r="I225" s="81"/>
      <c r="J225" s="81"/>
      <c r="K225" s="81"/>
      <c r="L225" s="81"/>
      <c r="M225" s="80"/>
      <c r="N225" s="80"/>
      <c r="O225" s="80"/>
      <c r="P225" s="80"/>
      <c r="Q225" s="80"/>
      <c r="R225" s="81"/>
      <c r="S225" s="81"/>
      <c r="T225" s="81"/>
      <c r="U225" s="81"/>
      <c r="V225" s="81"/>
      <c r="W225" s="81"/>
      <c r="X225" s="81"/>
      <c r="Y225" s="81"/>
      <c r="Z225" s="81"/>
      <c r="AA225" s="81"/>
      <c r="AB225" s="81"/>
      <c r="AC225" s="81"/>
      <c r="AD225" s="81"/>
      <c r="AE225" s="81"/>
      <c r="AF225" s="81"/>
    </row>
    <row r="226">
      <c r="A226" s="80"/>
      <c r="B226" s="81"/>
      <c r="C226" s="80"/>
      <c r="D226" s="80"/>
      <c r="E226" s="80"/>
      <c r="F226" s="80"/>
      <c r="G226" s="80"/>
      <c r="H226" s="80"/>
      <c r="I226" s="81"/>
      <c r="J226" s="81"/>
      <c r="K226" s="81"/>
      <c r="L226" s="81"/>
      <c r="M226" s="80"/>
      <c r="N226" s="80"/>
      <c r="O226" s="80"/>
      <c r="P226" s="80"/>
      <c r="Q226" s="80"/>
      <c r="R226" s="81"/>
      <c r="S226" s="81"/>
      <c r="T226" s="81"/>
      <c r="U226" s="81"/>
      <c r="V226" s="81"/>
      <c r="W226" s="81"/>
      <c r="X226" s="81"/>
      <c r="Y226" s="81"/>
      <c r="Z226" s="81"/>
      <c r="AA226" s="81"/>
      <c r="AB226" s="81"/>
      <c r="AC226" s="81"/>
      <c r="AD226" s="81"/>
      <c r="AE226" s="81"/>
      <c r="AF226" s="81"/>
    </row>
    <row r="227">
      <c r="A227" s="80"/>
      <c r="B227" s="81"/>
      <c r="C227" s="80"/>
      <c r="D227" s="80"/>
      <c r="E227" s="80"/>
      <c r="F227" s="80"/>
      <c r="G227" s="80"/>
      <c r="H227" s="80"/>
      <c r="I227" s="81"/>
      <c r="J227" s="81"/>
      <c r="K227" s="81"/>
      <c r="L227" s="81"/>
      <c r="M227" s="80"/>
      <c r="N227" s="80"/>
      <c r="O227" s="80"/>
      <c r="P227" s="80"/>
      <c r="Q227" s="80"/>
      <c r="R227" s="81"/>
      <c r="S227" s="81"/>
      <c r="T227" s="81"/>
      <c r="U227" s="81"/>
      <c r="V227" s="81"/>
      <c r="W227" s="81"/>
      <c r="X227" s="81"/>
      <c r="Y227" s="81"/>
      <c r="Z227" s="81"/>
      <c r="AA227" s="81"/>
      <c r="AB227" s="81"/>
      <c r="AC227" s="81"/>
      <c r="AD227" s="81"/>
      <c r="AE227" s="81"/>
      <c r="AF227" s="81"/>
    </row>
    <row r="228">
      <c r="A228" s="80"/>
      <c r="B228" s="81"/>
      <c r="C228" s="80"/>
      <c r="D228" s="80"/>
      <c r="E228" s="80"/>
      <c r="F228" s="80"/>
      <c r="G228" s="80"/>
      <c r="H228" s="80"/>
      <c r="I228" s="81"/>
      <c r="J228" s="81"/>
      <c r="K228" s="81"/>
      <c r="L228" s="81"/>
      <c r="M228" s="80"/>
      <c r="N228" s="80"/>
      <c r="O228" s="80"/>
      <c r="P228" s="80"/>
      <c r="Q228" s="80"/>
      <c r="R228" s="81"/>
      <c r="S228" s="81"/>
      <c r="T228" s="81"/>
      <c r="U228" s="81"/>
      <c r="V228" s="81"/>
      <c r="W228" s="81"/>
      <c r="X228" s="81"/>
      <c r="Y228" s="81"/>
      <c r="Z228" s="81"/>
      <c r="AA228" s="81"/>
      <c r="AB228" s="81"/>
      <c r="AC228" s="81"/>
      <c r="AD228" s="81"/>
      <c r="AE228" s="81"/>
      <c r="AF228" s="81"/>
    </row>
    <row r="229">
      <c r="A229" s="80"/>
      <c r="B229" s="81"/>
      <c r="C229" s="80"/>
      <c r="D229" s="80"/>
      <c r="E229" s="80"/>
      <c r="F229" s="80"/>
      <c r="G229" s="80"/>
      <c r="H229" s="80"/>
      <c r="I229" s="81"/>
      <c r="J229" s="81"/>
      <c r="K229" s="81"/>
      <c r="L229" s="81"/>
      <c r="M229" s="80"/>
      <c r="N229" s="80"/>
      <c r="O229" s="80"/>
      <c r="P229" s="80"/>
      <c r="Q229" s="80"/>
      <c r="R229" s="81"/>
      <c r="S229" s="81"/>
      <c r="T229" s="81"/>
      <c r="U229" s="81"/>
      <c r="V229" s="81"/>
      <c r="W229" s="81"/>
      <c r="X229" s="81"/>
      <c r="Y229" s="81"/>
      <c r="Z229" s="81"/>
      <c r="AA229" s="81"/>
      <c r="AB229" s="81"/>
      <c r="AC229" s="81"/>
      <c r="AD229" s="81"/>
      <c r="AE229" s="81"/>
      <c r="AF229" s="81"/>
    </row>
    <row r="230">
      <c r="A230" s="80"/>
      <c r="B230" s="81"/>
      <c r="C230" s="80"/>
      <c r="D230" s="80"/>
      <c r="E230" s="80"/>
      <c r="F230" s="80"/>
      <c r="G230" s="80"/>
      <c r="H230" s="80"/>
      <c r="I230" s="81"/>
      <c r="J230" s="81"/>
      <c r="K230" s="81"/>
      <c r="L230" s="81"/>
      <c r="M230" s="80"/>
      <c r="N230" s="80"/>
      <c r="O230" s="80"/>
      <c r="P230" s="80"/>
      <c r="Q230" s="80"/>
      <c r="R230" s="81"/>
      <c r="S230" s="81"/>
      <c r="T230" s="81"/>
      <c r="U230" s="81"/>
      <c r="V230" s="81"/>
      <c r="W230" s="81"/>
      <c r="X230" s="81"/>
      <c r="Y230" s="81"/>
      <c r="Z230" s="81"/>
      <c r="AA230" s="81"/>
      <c r="AB230" s="81"/>
      <c r="AC230" s="81"/>
      <c r="AD230" s="81"/>
      <c r="AE230" s="81"/>
      <c r="AF230" s="81"/>
    </row>
    <row r="231">
      <c r="A231" s="80"/>
      <c r="B231" s="81"/>
      <c r="C231" s="80"/>
      <c r="D231" s="80"/>
      <c r="E231" s="80"/>
      <c r="F231" s="80"/>
      <c r="G231" s="80"/>
      <c r="H231" s="80"/>
      <c r="I231" s="81"/>
      <c r="J231" s="81"/>
      <c r="K231" s="81"/>
      <c r="L231" s="81"/>
      <c r="M231" s="80"/>
      <c r="N231" s="80"/>
      <c r="O231" s="80"/>
      <c r="P231" s="80"/>
      <c r="Q231" s="80"/>
      <c r="R231" s="81"/>
      <c r="S231" s="81"/>
      <c r="T231" s="81"/>
      <c r="U231" s="81"/>
      <c r="V231" s="81"/>
      <c r="W231" s="81"/>
      <c r="X231" s="81"/>
      <c r="Y231" s="81"/>
      <c r="Z231" s="81"/>
      <c r="AA231" s="81"/>
      <c r="AB231" s="81"/>
      <c r="AC231" s="81"/>
      <c r="AD231" s="81"/>
      <c r="AE231" s="81"/>
      <c r="AF231" s="81"/>
    </row>
    <row r="232">
      <c r="A232" s="80"/>
      <c r="B232" s="81"/>
      <c r="C232" s="80"/>
      <c r="D232" s="80"/>
      <c r="E232" s="80"/>
      <c r="F232" s="80"/>
      <c r="G232" s="80"/>
      <c r="H232" s="80"/>
      <c r="I232" s="81"/>
      <c r="J232" s="81"/>
      <c r="K232" s="81"/>
      <c r="L232" s="81"/>
      <c r="M232" s="80"/>
      <c r="N232" s="80"/>
      <c r="O232" s="80"/>
      <c r="P232" s="80"/>
      <c r="Q232" s="80"/>
      <c r="R232" s="81"/>
      <c r="S232" s="81"/>
      <c r="T232" s="81"/>
      <c r="U232" s="81"/>
      <c r="V232" s="81"/>
      <c r="W232" s="81"/>
      <c r="X232" s="81"/>
      <c r="Y232" s="81"/>
      <c r="Z232" s="81"/>
      <c r="AA232" s="81"/>
      <c r="AB232" s="81"/>
      <c r="AC232" s="81"/>
      <c r="AD232" s="81"/>
      <c r="AE232" s="81"/>
      <c r="AF232" s="81"/>
    </row>
    <row r="233">
      <c r="A233" s="80"/>
      <c r="B233" s="81"/>
      <c r="C233" s="80"/>
      <c r="D233" s="80"/>
      <c r="E233" s="80"/>
      <c r="F233" s="80"/>
      <c r="G233" s="80"/>
      <c r="H233" s="80"/>
      <c r="I233" s="81"/>
      <c r="J233" s="81"/>
      <c r="K233" s="81"/>
      <c r="L233" s="81"/>
      <c r="M233" s="80"/>
      <c r="N233" s="80"/>
      <c r="O233" s="80"/>
      <c r="P233" s="80"/>
      <c r="Q233" s="80"/>
      <c r="R233" s="81"/>
      <c r="S233" s="81"/>
      <c r="T233" s="81"/>
      <c r="U233" s="81"/>
      <c r="V233" s="81"/>
      <c r="W233" s="81"/>
      <c r="X233" s="81"/>
      <c r="Y233" s="81"/>
      <c r="Z233" s="81"/>
      <c r="AA233" s="81"/>
      <c r="AB233" s="81"/>
      <c r="AC233" s="81"/>
      <c r="AD233" s="81"/>
      <c r="AE233" s="81"/>
      <c r="AF233" s="81"/>
    </row>
    <row r="234">
      <c r="A234" s="80"/>
      <c r="B234" s="81"/>
      <c r="C234" s="80"/>
      <c r="D234" s="80"/>
      <c r="E234" s="80"/>
      <c r="F234" s="80"/>
      <c r="G234" s="80"/>
      <c r="H234" s="80"/>
      <c r="I234" s="81"/>
      <c r="J234" s="81"/>
      <c r="K234" s="81"/>
      <c r="L234" s="81"/>
      <c r="M234" s="80"/>
      <c r="N234" s="80"/>
      <c r="O234" s="80"/>
      <c r="P234" s="80"/>
      <c r="Q234" s="80"/>
      <c r="R234" s="81"/>
      <c r="S234" s="81"/>
      <c r="T234" s="81"/>
      <c r="U234" s="81"/>
      <c r="V234" s="81"/>
      <c r="W234" s="81"/>
      <c r="X234" s="81"/>
      <c r="Y234" s="81"/>
      <c r="Z234" s="81"/>
      <c r="AA234" s="81"/>
      <c r="AB234" s="81"/>
      <c r="AC234" s="81"/>
      <c r="AD234" s="81"/>
      <c r="AE234" s="81"/>
      <c r="AF234" s="81"/>
    </row>
    <row r="235">
      <c r="A235" s="80"/>
      <c r="B235" s="81"/>
      <c r="C235" s="80"/>
      <c r="D235" s="80"/>
      <c r="E235" s="80"/>
      <c r="F235" s="80"/>
      <c r="G235" s="80"/>
      <c r="H235" s="80"/>
      <c r="I235" s="81"/>
      <c r="J235" s="81"/>
      <c r="K235" s="81"/>
      <c r="L235" s="81"/>
      <c r="M235" s="80"/>
      <c r="N235" s="80"/>
      <c r="O235" s="80"/>
      <c r="P235" s="80"/>
      <c r="Q235" s="80"/>
      <c r="R235" s="81"/>
      <c r="S235" s="81"/>
      <c r="T235" s="81"/>
      <c r="U235" s="81"/>
      <c r="V235" s="81"/>
      <c r="W235" s="81"/>
      <c r="X235" s="81"/>
      <c r="Y235" s="81"/>
      <c r="Z235" s="81"/>
      <c r="AA235" s="81"/>
      <c r="AB235" s="81"/>
      <c r="AC235" s="81"/>
      <c r="AD235" s="81"/>
      <c r="AE235" s="81"/>
      <c r="AF235" s="81"/>
    </row>
    <row r="236">
      <c r="A236" s="80"/>
      <c r="B236" s="81"/>
      <c r="C236" s="80"/>
      <c r="D236" s="80"/>
      <c r="E236" s="80"/>
      <c r="F236" s="80"/>
      <c r="G236" s="80"/>
      <c r="H236" s="80"/>
      <c r="I236" s="81"/>
      <c r="J236" s="81"/>
      <c r="K236" s="81"/>
      <c r="L236" s="81"/>
      <c r="M236" s="80"/>
      <c r="N236" s="80"/>
      <c r="O236" s="80"/>
      <c r="P236" s="80"/>
      <c r="Q236" s="80"/>
      <c r="R236" s="81"/>
      <c r="S236" s="81"/>
      <c r="T236" s="81"/>
      <c r="U236" s="81"/>
      <c r="V236" s="81"/>
      <c r="W236" s="81"/>
      <c r="X236" s="81"/>
      <c r="Y236" s="81"/>
      <c r="Z236" s="81"/>
      <c r="AA236" s="81"/>
      <c r="AB236" s="81"/>
      <c r="AC236" s="81"/>
      <c r="AD236" s="81"/>
      <c r="AE236" s="81"/>
      <c r="AF236" s="81"/>
    </row>
    <row r="237">
      <c r="A237" s="80"/>
      <c r="B237" s="81"/>
      <c r="C237" s="80"/>
      <c r="D237" s="80"/>
      <c r="E237" s="80"/>
      <c r="F237" s="80"/>
      <c r="G237" s="80"/>
      <c r="H237" s="80"/>
      <c r="I237" s="81"/>
      <c r="J237" s="81"/>
      <c r="K237" s="81"/>
      <c r="L237" s="81"/>
      <c r="M237" s="80"/>
      <c r="N237" s="80"/>
      <c r="O237" s="80"/>
      <c r="P237" s="80"/>
      <c r="Q237" s="80"/>
      <c r="R237" s="81"/>
      <c r="S237" s="81"/>
      <c r="T237" s="81"/>
      <c r="U237" s="81"/>
      <c r="V237" s="81"/>
      <c r="W237" s="81"/>
      <c r="X237" s="81"/>
      <c r="Y237" s="81"/>
      <c r="Z237" s="81"/>
      <c r="AA237" s="81"/>
      <c r="AB237" s="81"/>
      <c r="AC237" s="81"/>
      <c r="AD237" s="81"/>
      <c r="AE237" s="81"/>
      <c r="AF237" s="81"/>
    </row>
    <row r="238">
      <c r="A238" s="80"/>
      <c r="B238" s="81"/>
      <c r="C238" s="80"/>
      <c r="D238" s="80"/>
      <c r="E238" s="80"/>
      <c r="F238" s="80"/>
      <c r="G238" s="80"/>
      <c r="H238" s="80"/>
      <c r="I238" s="81"/>
      <c r="J238" s="81"/>
      <c r="K238" s="81"/>
      <c r="L238" s="81"/>
      <c r="M238" s="80"/>
      <c r="N238" s="80"/>
      <c r="O238" s="80"/>
      <c r="P238" s="80"/>
      <c r="Q238" s="80"/>
      <c r="R238" s="81"/>
      <c r="S238" s="81"/>
      <c r="T238" s="81"/>
      <c r="U238" s="81"/>
      <c r="V238" s="81"/>
      <c r="W238" s="81"/>
      <c r="X238" s="81"/>
      <c r="Y238" s="81"/>
      <c r="Z238" s="81"/>
      <c r="AA238" s="81"/>
      <c r="AB238" s="81"/>
      <c r="AC238" s="81"/>
      <c r="AD238" s="81"/>
      <c r="AE238" s="81"/>
      <c r="AF238" s="81"/>
    </row>
    <row r="239">
      <c r="A239" s="80"/>
      <c r="B239" s="81"/>
      <c r="C239" s="80"/>
      <c r="D239" s="80"/>
      <c r="E239" s="80"/>
      <c r="F239" s="80"/>
      <c r="G239" s="80"/>
      <c r="H239" s="80"/>
      <c r="I239" s="81"/>
      <c r="J239" s="81"/>
      <c r="K239" s="81"/>
      <c r="L239" s="81"/>
      <c r="M239" s="80"/>
      <c r="N239" s="80"/>
      <c r="O239" s="80"/>
      <c r="P239" s="80"/>
      <c r="Q239" s="80"/>
      <c r="R239" s="81"/>
      <c r="S239" s="81"/>
      <c r="T239" s="81"/>
      <c r="U239" s="81"/>
      <c r="V239" s="81"/>
      <c r="W239" s="81"/>
      <c r="X239" s="81"/>
      <c r="Y239" s="81"/>
      <c r="Z239" s="81"/>
      <c r="AA239" s="81"/>
      <c r="AB239" s="81"/>
      <c r="AC239" s="81"/>
      <c r="AD239" s="81"/>
      <c r="AE239" s="81"/>
      <c r="AF239" s="81"/>
    </row>
    <row r="240">
      <c r="A240" s="80"/>
      <c r="B240" s="81"/>
      <c r="C240" s="80"/>
      <c r="D240" s="80"/>
      <c r="E240" s="80"/>
      <c r="F240" s="80"/>
      <c r="G240" s="80"/>
      <c r="H240" s="80"/>
      <c r="I240" s="81"/>
      <c r="J240" s="81"/>
      <c r="K240" s="81"/>
      <c r="L240" s="81"/>
      <c r="M240" s="80"/>
      <c r="N240" s="80"/>
      <c r="O240" s="80"/>
      <c r="P240" s="80"/>
      <c r="Q240" s="80"/>
      <c r="R240" s="81"/>
      <c r="S240" s="81"/>
      <c r="T240" s="81"/>
      <c r="U240" s="81"/>
      <c r="V240" s="81"/>
      <c r="W240" s="81"/>
      <c r="X240" s="81"/>
      <c r="Y240" s="81"/>
      <c r="Z240" s="81"/>
      <c r="AA240" s="81"/>
      <c r="AB240" s="81"/>
      <c r="AC240" s="81"/>
      <c r="AD240" s="81"/>
      <c r="AE240" s="81"/>
      <c r="AF240" s="81"/>
    </row>
    <row r="241">
      <c r="A241" s="80"/>
      <c r="B241" s="81"/>
      <c r="C241" s="80"/>
      <c r="D241" s="80"/>
      <c r="E241" s="80"/>
      <c r="F241" s="80"/>
      <c r="G241" s="80"/>
      <c r="H241" s="80"/>
      <c r="I241" s="81"/>
      <c r="J241" s="81"/>
      <c r="K241" s="81"/>
      <c r="L241" s="81"/>
      <c r="M241" s="80"/>
      <c r="N241" s="80"/>
      <c r="O241" s="80"/>
      <c r="P241" s="80"/>
      <c r="Q241" s="80"/>
      <c r="R241" s="81"/>
      <c r="S241" s="81"/>
      <c r="T241" s="81"/>
      <c r="U241" s="81"/>
      <c r="V241" s="81"/>
      <c r="W241" s="81"/>
      <c r="X241" s="81"/>
      <c r="Y241" s="81"/>
      <c r="Z241" s="81"/>
      <c r="AA241" s="81"/>
      <c r="AB241" s="81"/>
      <c r="AC241" s="81"/>
      <c r="AD241" s="81"/>
      <c r="AE241" s="81"/>
      <c r="AF241" s="81"/>
    </row>
    <row r="242">
      <c r="A242" s="80"/>
      <c r="B242" s="81"/>
      <c r="C242" s="80"/>
      <c r="D242" s="80"/>
      <c r="E242" s="80"/>
      <c r="F242" s="80"/>
      <c r="G242" s="80"/>
      <c r="H242" s="80"/>
      <c r="I242" s="81"/>
      <c r="J242" s="81"/>
      <c r="K242" s="81"/>
      <c r="L242" s="81"/>
      <c r="M242" s="80"/>
      <c r="N242" s="80"/>
      <c r="O242" s="80"/>
      <c r="P242" s="80"/>
      <c r="Q242" s="80"/>
      <c r="R242" s="81"/>
      <c r="S242" s="81"/>
      <c r="T242" s="81"/>
      <c r="U242" s="81"/>
      <c r="V242" s="81"/>
      <c r="W242" s="81"/>
      <c r="X242" s="81"/>
      <c r="Y242" s="81"/>
      <c r="Z242" s="81"/>
      <c r="AA242" s="81"/>
      <c r="AB242" s="81"/>
      <c r="AC242" s="81"/>
      <c r="AD242" s="81"/>
      <c r="AE242" s="81"/>
      <c r="AF242" s="81"/>
    </row>
    <row r="243">
      <c r="A243" s="80"/>
      <c r="B243" s="81"/>
      <c r="C243" s="80"/>
      <c r="D243" s="80"/>
      <c r="E243" s="80"/>
      <c r="F243" s="80"/>
      <c r="G243" s="80"/>
      <c r="H243" s="80"/>
      <c r="I243" s="81"/>
      <c r="J243" s="81"/>
      <c r="K243" s="81"/>
      <c r="L243" s="81"/>
      <c r="M243" s="80"/>
      <c r="N243" s="80"/>
      <c r="O243" s="80"/>
      <c r="P243" s="80"/>
      <c r="Q243" s="80"/>
      <c r="R243" s="81"/>
      <c r="S243" s="81"/>
      <c r="T243" s="81"/>
      <c r="U243" s="81"/>
      <c r="V243" s="81"/>
      <c r="W243" s="81"/>
      <c r="X243" s="81"/>
      <c r="Y243" s="81"/>
      <c r="Z243" s="81"/>
      <c r="AA243" s="81"/>
      <c r="AB243" s="81"/>
      <c r="AC243" s="81"/>
      <c r="AD243" s="81"/>
      <c r="AE243" s="81"/>
      <c r="AF243" s="81"/>
    </row>
    <row r="244">
      <c r="A244" s="80"/>
      <c r="B244" s="81"/>
      <c r="C244" s="80"/>
      <c r="D244" s="80"/>
      <c r="E244" s="80"/>
      <c r="F244" s="80"/>
      <c r="G244" s="80"/>
      <c r="H244" s="80"/>
      <c r="I244" s="81"/>
      <c r="J244" s="81"/>
      <c r="K244" s="81"/>
      <c r="L244" s="81"/>
      <c r="M244" s="80"/>
      <c r="N244" s="80"/>
      <c r="O244" s="80"/>
      <c r="P244" s="80"/>
      <c r="Q244" s="80"/>
      <c r="R244" s="81"/>
      <c r="S244" s="81"/>
      <c r="T244" s="81"/>
      <c r="U244" s="81"/>
      <c r="V244" s="81"/>
      <c r="W244" s="81"/>
      <c r="X244" s="81"/>
      <c r="Y244" s="81"/>
      <c r="Z244" s="81"/>
      <c r="AA244" s="81"/>
      <c r="AB244" s="81"/>
      <c r="AC244" s="81"/>
      <c r="AD244" s="81"/>
      <c r="AE244" s="81"/>
      <c r="AF244" s="81"/>
    </row>
    <row r="245">
      <c r="A245" s="80"/>
      <c r="B245" s="81"/>
      <c r="C245" s="80"/>
      <c r="D245" s="80"/>
      <c r="E245" s="80"/>
      <c r="F245" s="80"/>
      <c r="G245" s="80"/>
      <c r="H245" s="80"/>
      <c r="I245" s="81"/>
      <c r="J245" s="81"/>
      <c r="K245" s="81"/>
      <c r="L245" s="81"/>
      <c r="M245" s="80"/>
      <c r="N245" s="80"/>
      <c r="O245" s="80"/>
      <c r="P245" s="80"/>
      <c r="Q245" s="80"/>
      <c r="R245" s="81"/>
      <c r="S245" s="81"/>
      <c r="T245" s="81"/>
      <c r="U245" s="81"/>
      <c r="V245" s="81"/>
      <c r="W245" s="81"/>
      <c r="X245" s="81"/>
      <c r="Y245" s="81"/>
      <c r="Z245" s="81"/>
      <c r="AA245" s="81"/>
      <c r="AB245" s="81"/>
      <c r="AC245" s="81"/>
      <c r="AD245" s="81"/>
      <c r="AE245" s="81"/>
      <c r="AF245" s="81"/>
    </row>
    <row r="246">
      <c r="A246" s="80"/>
      <c r="B246" s="81"/>
      <c r="C246" s="80"/>
      <c r="D246" s="80"/>
      <c r="E246" s="80"/>
      <c r="F246" s="80"/>
      <c r="G246" s="80"/>
      <c r="H246" s="80"/>
      <c r="I246" s="81"/>
      <c r="J246" s="81"/>
      <c r="K246" s="81"/>
      <c r="L246" s="81"/>
      <c r="M246" s="80"/>
      <c r="N246" s="80"/>
      <c r="O246" s="80"/>
      <c r="P246" s="80"/>
      <c r="Q246" s="80"/>
      <c r="R246" s="81"/>
      <c r="S246" s="81"/>
      <c r="T246" s="81"/>
      <c r="U246" s="81"/>
      <c r="V246" s="81"/>
      <c r="W246" s="81"/>
      <c r="X246" s="81"/>
      <c r="Y246" s="81"/>
      <c r="Z246" s="81"/>
      <c r="AA246" s="81"/>
      <c r="AB246" s="81"/>
      <c r="AC246" s="81"/>
      <c r="AD246" s="81"/>
      <c r="AE246" s="81"/>
      <c r="AF246" s="81"/>
    </row>
    <row r="247">
      <c r="A247" s="80"/>
      <c r="B247" s="81"/>
      <c r="C247" s="80"/>
      <c r="D247" s="80"/>
      <c r="E247" s="80"/>
      <c r="F247" s="80"/>
      <c r="G247" s="80"/>
      <c r="H247" s="80"/>
      <c r="I247" s="81"/>
      <c r="J247" s="81"/>
      <c r="K247" s="81"/>
      <c r="L247" s="81"/>
      <c r="M247" s="80"/>
      <c r="N247" s="80"/>
      <c r="O247" s="80"/>
      <c r="P247" s="80"/>
      <c r="Q247" s="80"/>
      <c r="R247" s="81"/>
      <c r="S247" s="81"/>
      <c r="T247" s="81"/>
      <c r="U247" s="81"/>
      <c r="V247" s="81"/>
      <c r="W247" s="81"/>
      <c r="X247" s="81"/>
      <c r="Y247" s="81"/>
      <c r="Z247" s="81"/>
      <c r="AA247" s="81"/>
      <c r="AB247" s="81"/>
      <c r="AC247" s="81"/>
      <c r="AD247" s="81"/>
      <c r="AE247" s="81"/>
      <c r="AF247" s="81"/>
    </row>
    <row r="248">
      <c r="A248" s="80"/>
      <c r="B248" s="81"/>
      <c r="C248" s="80"/>
      <c r="D248" s="80"/>
      <c r="E248" s="80"/>
      <c r="F248" s="80"/>
      <c r="G248" s="80"/>
      <c r="H248" s="80"/>
      <c r="I248" s="81"/>
      <c r="J248" s="81"/>
      <c r="K248" s="81"/>
      <c r="L248" s="81"/>
      <c r="M248" s="80"/>
      <c r="N248" s="80"/>
      <c r="O248" s="80"/>
      <c r="P248" s="80"/>
      <c r="Q248" s="80"/>
      <c r="R248" s="81"/>
      <c r="S248" s="81"/>
      <c r="T248" s="81"/>
      <c r="U248" s="81"/>
      <c r="V248" s="81"/>
      <c r="W248" s="81"/>
      <c r="X248" s="81"/>
      <c r="Y248" s="81"/>
      <c r="Z248" s="81"/>
      <c r="AA248" s="81"/>
      <c r="AB248" s="81"/>
      <c r="AC248" s="81"/>
      <c r="AD248" s="81"/>
      <c r="AE248" s="81"/>
      <c r="AF248" s="81"/>
    </row>
    <row r="249">
      <c r="A249" s="80"/>
      <c r="B249" s="81"/>
      <c r="C249" s="80"/>
      <c r="D249" s="80"/>
      <c r="E249" s="80"/>
      <c r="F249" s="80"/>
      <c r="G249" s="80"/>
      <c r="H249" s="80"/>
      <c r="I249" s="81"/>
      <c r="J249" s="81"/>
      <c r="K249" s="81"/>
      <c r="L249" s="81"/>
      <c r="M249" s="80"/>
      <c r="N249" s="80"/>
      <c r="O249" s="80"/>
      <c r="P249" s="80"/>
      <c r="Q249" s="80"/>
      <c r="R249" s="81"/>
      <c r="S249" s="81"/>
      <c r="T249" s="81"/>
      <c r="U249" s="81"/>
      <c r="V249" s="81"/>
      <c r="W249" s="81"/>
      <c r="X249" s="81"/>
      <c r="Y249" s="81"/>
      <c r="Z249" s="81"/>
      <c r="AA249" s="81"/>
      <c r="AB249" s="81"/>
      <c r="AC249" s="81"/>
      <c r="AD249" s="81"/>
      <c r="AE249" s="81"/>
      <c r="AF249" s="81"/>
    </row>
    <row r="250">
      <c r="A250" s="80"/>
      <c r="B250" s="81"/>
      <c r="C250" s="80"/>
      <c r="D250" s="80"/>
      <c r="E250" s="80"/>
      <c r="F250" s="80"/>
      <c r="G250" s="80"/>
      <c r="H250" s="80"/>
      <c r="I250" s="81"/>
      <c r="J250" s="81"/>
      <c r="K250" s="81"/>
      <c r="L250" s="81"/>
      <c r="M250" s="80"/>
      <c r="N250" s="80"/>
      <c r="O250" s="80"/>
      <c r="P250" s="80"/>
      <c r="Q250" s="80"/>
      <c r="R250" s="81"/>
      <c r="S250" s="81"/>
      <c r="T250" s="81"/>
      <c r="U250" s="81"/>
      <c r="V250" s="81"/>
      <c r="W250" s="81"/>
      <c r="X250" s="81"/>
      <c r="Y250" s="81"/>
      <c r="Z250" s="81"/>
      <c r="AA250" s="81"/>
      <c r="AB250" s="81"/>
      <c r="AC250" s="81"/>
      <c r="AD250" s="81"/>
      <c r="AE250" s="81"/>
      <c r="AF250" s="81"/>
    </row>
    <row r="251">
      <c r="A251" s="80"/>
      <c r="B251" s="81"/>
      <c r="C251" s="80"/>
      <c r="D251" s="80"/>
      <c r="E251" s="80"/>
      <c r="F251" s="80"/>
      <c r="G251" s="80"/>
      <c r="H251" s="80"/>
      <c r="I251" s="81"/>
      <c r="J251" s="81"/>
      <c r="K251" s="81"/>
      <c r="L251" s="81"/>
      <c r="M251" s="80"/>
      <c r="N251" s="80"/>
      <c r="O251" s="80"/>
      <c r="P251" s="80"/>
      <c r="Q251" s="80"/>
      <c r="R251" s="81"/>
      <c r="S251" s="81"/>
      <c r="T251" s="81"/>
      <c r="U251" s="81"/>
      <c r="V251" s="81"/>
      <c r="W251" s="81"/>
      <c r="X251" s="81"/>
      <c r="Y251" s="81"/>
      <c r="Z251" s="81"/>
      <c r="AA251" s="81"/>
      <c r="AB251" s="81"/>
      <c r="AC251" s="81"/>
      <c r="AD251" s="81"/>
      <c r="AE251" s="81"/>
      <c r="AF251" s="81"/>
    </row>
    <row r="252">
      <c r="A252" s="80"/>
      <c r="B252" s="81"/>
      <c r="C252" s="80"/>
      <c r="D252" s="80"/>
      <c r="E252" s="80"/>
      <c r="F252" s="80"/>
      <c r="G252" s="80"/>
      <c r="H252" s="80"/>
      <c r="I252" s="81"/>
      <c r="J252" s="81"/>
      <c r="K252" s="81"/>
      <c r="L252" s="81"/>
      <c r="M252" s="80"/>
      <c r="N252" s="80"/>
      <c r="O252" s="80"/>
      <c r="P252" s="80"/>
      <c r="Q252" s="80"/>
      <c r="R252" s="81"/>
      <c r="S252" s="81"/>
      <c r="T252" s="81"/>
      <c r="U252" s="81"/>
      <c r="V252" s="81"/>
      <c r="W252" s="81"/>
      <c r="X252" s="81"/>
      <c r="Y252" s="81"/>
      <c r="Z252" s="81"/>
      <c r="AA252" s="81"/>
      <c r="AB252" s="81"/>
      <c r="AC252" s="81"/>
      <c r="AD252" s="81"/>
      <c r="AE252" s="81"/>
      <c r="AF252" s="81"/>
    </row>
    <row r="253">
      <c r="A253" s="80"/>
      <c r="B253" s="81"/>
      <c r="C253" s="80"/>
      <c r="D253" s="80"/>
      <c r="E253" s="80"/>
      <c r="F253" s="80"/>
      <c r="G253" s="80"/>
      <c r="H253" s="80"/>
      <c r="I253" s="81"/>
      <c r="J253" s="81"/>
      <c r="K253" s="81"/>
      <c r="L253" s="81"/>
      <c r="M253" s="80"/>
      <c r="N253" s="80"/>
      <c r="O253" s="80"/>
      <c r="P253" s="80"/>
      <c r="Q253" s="80"/>
      <c r="R253" s="81"/>
      <c r="S253" s="81"/>
      <c r="T253" s="81"/>
      <c r="U253" s="81"/>
      <c r="V253" s="81"/>
      <c r="W253" s="81"/>
      <c r="X253" s="81"/>
      <c r="Y253" s="81"/>
      <c r="Z253" s="81"/>
      <c r="AA253" s="81"/>
      <c r="AB253" s="81"/>
      <c r="AC253" s="81"/>
      <c r="AD253" s="81"/>
      <c r="AE253" s="81"/>
      <c r="AF253" s="81"/>
    </row>
    <row r="254">
      <c r="A254" s="80"/>
      <c r="B254" s="81"/>
      <c r="C254" s="80"/>
      <c r="D254" s="80"/>
      <c r="E254" s="80"/>
      <c r="F254" s="80"/>
      <c r="G254" s="80"/>
      <c r="H254" s="80"/>
      <c r="I254" s="81"/>
      <c r="J254" s="81"/>
      <c r="K254" s="81"/>
      <c r="L254" s="81"/>
      <c r="M254" s="80"/>
      <c r="N254" s="80"/>
      <c r="O254" s="80"/>
      <c r="P254" s="80"/>
      <c r="Q254" s="80"/>
      <c r="R254" s="81"/>
      <c r="S254" s="81"/>
      <c r="T254" s="81"/>
      <c r="U254" s="81"/>
      <c r="V254" s="81"/>
      <c r="W254" s="81"/>
      <c r="X254" s="81"/>
      <c r="Y254" s="81"/>
      <c r="Z254" s="81"/>
      <c r="AA254" s="81"/>
      <c r="AB254" s="81"/>
      <c r="AC254" s="81"/>
      <c r="AD254" s="81"/>
      <c r="AE254" s="81"/>
      <c r="AF254" s="81"/>
    </row>
    <row r="255">
      <c r="A255" s="80"/>
      <c r="B255" s="81"/>
      <c r="C255" s="80"/>
      <c r="D255" s="80"/>
      <c r="E255" s="80"/>
      <c r="F255" s="80"/>
      <c r="G255" s="80"/>
      <c r="H255" s="80"/>
      <c r="I255" s="81"/>
      <c r="J255" s="81"/>
      <c r="K255" s="81"/>
      <c r="L255" s="81"/>
      <c r="M255" s="80"/>
      <c r="N255" s="80"/>
      <c r="O255" s="80"/>
      <c r="P255" s="80"/>
      <c r="Q255" s="80"/>
      <c r="R255" s="81"/>
      <c r="S255" s="81"/>
      <c r="T255" s="81"/>
      <c r="U255" s="81"/>
      <c r="V255" s="81"/>
      <c r="W255" s="81"/>
      <c r="X255" s="81"/>
      <c r="Y255" s="81"/>
      <c r="Z255" s="81"/>
      <c r="AA255" s="81"/>
      <c r="AB255" s="81"/>
      <c r="AC255" s="81"/>
      <c r="AD255" s="81"/>
      <c r="AE255" s="81"/>
      <c r="AF255" s="81"/>
    </row>
    <row r="256">
      <c r="A256" s="80"/>
      <c r="B256" s="81"/>
      <c r="C256" s="80"/>
      <c r="D256" s="80"/>
      <c r="E256" s="80"/>
      <c r="F256" s="80"/>
      <c r="G256" s="80"/>
      <c r="H256" s="80"/>
      <c r="I256" s="81"/>
      <c r="J256" s="81"/>
      <c r="K256" s="81"/>
      <c r="L256" s="81"/>
      <c r="M256" s="80"/>
      <c r="N256" s="80"/>
      <c r="O256" s="80"/>
      <c r="P256" s="80"/>
      <c r="Q256" s="80"/>
      <c r="R256" s="81"/>
      <c r="S256" s="81"/>
      <c r="T256" s="81"/>
      <c r="U256" s="81"/>
      <c r="V256" s="81"/>
      <c r="W256" s="81"/>
      <c r="X256" s="81"/>
      <c r="Y256" s="81"/>
      <c r="Z256" s="81"/>
      <c r="AA256" s="81"/>
      <c r="AB256" s="81"/>
      <c r="AC256" s="81"/>
      <c r="AD256" s="81"/>
      <c r="AE256" s="81"/>
      <c r="AF256" s="81"/>
    </row>
    <row r="257">
      <c r="A257" s="80"/>
      <c r="B257" s="81"/>
      <c r="C257" s="80"/>
      <c r="D257" s="80"/>
      <c r="E257" s="80"/>
      <c r="F257" s="80"/>
      <c r="G257" s="80"/>
      <c r="H257" s="80"/>
      <c r="I257" s="81"/>
      <c r="J257" s="81"/>
      <c r="K257" s="81"/>
      <c r="L257" s="81"/>
      <c r="M257" s="80"/>
      <c r="N257" s="80"/>
      <c r="O257" s="80"/>
      <c r="P257" s="80"/>
      <c r="Q257" s="80"/>
      <c r="R257" s="81"/>
      <c r="S257" s="81"/>
      <c r="T257" s="81"/>
      <c r="U257" s="81"/>
      <c r="V257" s="81"/>
      <c r="W257" s="81"/>
      <c r="X257" s="81"/>
      <c r="Y257" s="81"/>
      <c r="Z257" s="81"/>
      <c r="AA257" s="81"/>
      <c r="AB257" s="81"/>
      <c r="AC257" s="81"/>
      <c r="AD257" s="81"/>
      <c r="AE257" s="81"/>
      <c r="AF257" s="81"/>
    </row>
    <row r="258">
      <c r="A258" s="80"/>
      <c r="B258" s="81"/>
      <c r="C258" s="80"/>
      <c r="D258" s="80"/>
      <c r="E258" s="80"/>
      <c r="F258" s="80"/>
      <c r="G258" s="80"/>
      <c r="H258" s="80"/>
      <c r="I258" s="81"/>
      <c r="J258" s="81"/>
      <c r="K258" s="81"/>
      <c r="L258" s="81"/>
      <c r="M258" s="80"/>
      <c r="N258" s="80"/>
      <c r="O258" s="80"/>
      <c r="P258" s="80"/>
      <c r="Q258" s="80"/>
      <c r="R258" s="81"/>
      <c r="S258" s="81"/>
      <c r="T258" s="81"/>
      <c r="U258" s="81"/>
      <c r="V258" s="81"/>
      <c r="W258" s="81"/>
      <c r="X258" s="81"/>
      <c r="Y258" s="81"/>
      <c r="Z258" s="81"/>
      <c r="AA258" s="81"/>
      <c r="AB258" s="81"/>
      <c r="AC258" s="81"/>
      <c r="AD258" s="81"/>
      <c r="AE258" s="81"/>
      <c r="AF258" s="81"/>
    </row>
    <row r="259">
      <c r="A259" s="80"/>
      <c r="B259" s="81"/>
      <c r="C259" s="80"/>
      <c r="D259" s="80"/>
      <c r="E259" s="80"/>
      <c r="F259" s="80"/>
      <c r="G259" s="80"/>
      <c r="H259" s="80"/>
      <c r="I259" s="81"/>
      <c r="J259" s="81"/>
      <c r="K259" s="81"/>
      <c r="L259" s="81"/>
      <c r="M259" s="80"/>
      <c r="N259" s="80"/>
      <c r="O259" s="80"/>
      <c r="P259" s="80"/>
      <c r="Q259" s="80"/>
      <c r="R259" s="81"/>
      <c r="S259" s="81"/>
      <c r="T259" s="81"/>
      <c r="U259" s="81"/>
      <c r="V259" s="81"/>
      <c r="W259" s="81"/>
      <c r="X259" s="81"/>
      <c r="Y259" s="81"/>
      <c r="Z259" s="81"/>
      <c r="AA259" s="81"/>
      <c r="AB259" s="81"/>
      <c r="AC259" s="81"/>
      <c r="AD259" s="81"/>
      <c r="AE259" s="81"/>
      <c r="AF259" s="81"/>
    </row>
    <row r="260">
      <c r="A260" s="80"/>
      <c r="B260" s="81"/>
      <c r="C260" s="80"/>
      <c r="D260" s="80"/>
      <c r="E260" s="80"/>
      <c r="F260" s="80"/>
      <c r="G260" s="80"/>
      <c r="H260" s="80"/>
      <c r="I260" s="81"/>
      <c r="J260" s="81"/>
      <c r="K260" s="81"/>
      <c r="L260" s="81"/>
      <c r="M260" s="80"/>
      <c r="N260" s="80"/>
      <c r="O260" s="80"/>
      <c r="P260" s="80"/>
      <c r="Q260" s="80"/>
      <c r="R260" s="81"/>
      <c r="S260" s="81"/>
      <c r="T260" s="81"/>
      <c r="U260" s="81"/>
      <c r="V260" s="81"/>
      <c r="W260" s="81"/>
      <c r="X260" s="81"/>
      <c r="Y260" s="81"/>
      <c r="Z260" s="81"/>
      <c r="AA260" s="81"/>
      <c r="AB260" s="81"/>
      <c r="AC260" s="81"/>
      <c r="AD260" s="81"/>
      <c r="AE260" s="81"/>
      <c r="AF260" s="81"/>
    </row>
    <row r="261">
      <c r="A261" s="80"/>
      <c r="B261" s="81"/>
      <c r="C261" s="80"/>
      <c r="D261" s="80"/>
      <c r="E261" s="80"/>
      <c r="F261" s="80"/>
      <c r="G261" s="80"/>
      <c r="H261" s="80"/>
      <c r="I261" s="81"/>
      <c r="J261" s="81"/>
      <c r="K261" s="81"/>
      <c r="L261" s="81"/>
      <c r="M261" s="80"/>
      <c r="N261" s="80"/>
      <c r="O261" s="80"/>
      <c r="P261" s="80"/>
      <c r="Q261" s="80"/>
      <c r="R261" s="81"/>
      <c r="S261" s="81"/>
      <c r="T261" s="81"/>
      <c r="U261" s="81"/>
      <c r="V261" s="81"/>
      <c r="W261" s="81"/>
      <c r="X261" s="81"/>
      <c r="Y261" s="81"/>
      <c r="Z261" s="81"/>
      <c r="AA261" s="81"/>
      <c r="AB261" s="81"/>
      <c r="AC261" s="81"/>
      <c r="AD261" s="81"/>
      <c r="AE261" s="81"/>
      <c r="AF261" s="81"/>
    </row>
    <row r="262">
      <c r="A262" s="80"/>
      <c r="B262" s="81"/>
      <c r="C262" s="80"/>
      <c r="D262" s="80"/>
      <c r="E262" s="80"/>
      <c r="F262" s="80"/>
      <c r="G262" s="80"/>
      <c r="H262" s="80"/>
      <c r="I262" s="81"/>
      <c r="J262" s="81"/>
      <c r="K262" s="81"/>
      <c r="L262" s="81"/>
      <c r="M262" s="80"/>
      <c r="N262" s="80"/>
      <c r="O262" s="80"/>
      <c r="P262" s="80"/>
      <c r="Q262" s="80"/>
      <c r="R262" s="81"/>
      <c r="S262" s="81"/>
      <c r="T262" s="81"/>
      <c r="U262" s="81"/>
      <c r="V262" s="81"/>
      <c r="W262" s="81"/>
      <c r="X262" s="81"/>
      <c r="Y262" s="81"/>
      <c r="Z262" s="81"/>
      <c r="AA262" s="81"/>
      <c r="AB262" s="81"/>
      <c r="AC262" s="81"/>
      <c r="AD262" s="81"/>
      <c r="AE262" s="81"/>
      <c r="AF262" s="81"/>
    </row>
    <row r="263">
      <c r="A263" s="80"/>
      <c r="B263" s="81"/>
      <c r="C263" s="80"/>
      <c r="D263" s="80"/>
      <c r="E263" s="80"/>
      <c r="F263" s="80"/>
      <c r="G263" s="80"/>
      <c r="H263" s="80"/>
      <c r="I263" s="81"/>
      <c r="J263" s="81"/>
      <c r="K263" s="81"/>
      <c r="L263" s="81"/>
      <c r="M263" s="80"/>
      <c r="N263" s="80"/>
      <c r="O263" s="80"/>
      <c r="P263" s="80"/>
      <c r="Q263" s="80"/>
      <c r="R263" s="81"/>
      <c r="S263" s="81"/>
      <c r="T263" s="81"/>
      <c r="U263" s="81"/>
      <c r="V263" s="81"/>
      <c r="W263" s="81"/>
      <c r="X263" s="81"/>
      <c r="Y263" s="81"/>
      <c r="Z263" s="81"/>
      <c r="AA263" s="81"/>
      <c r="AB263" s="81"/>
      <c r="AC263" s="81"/>
      <c r="AD263" s="81"/>
      <c r="AE263" s="81"/>
      <c r="AF263" s="81"/>
    </row>
    <row r="264">
      <c r="A264" s="80"/>
      <c r="B264" s="81"/>
      <c r="C264" s="80"/>
      <c r="D264" s="80"/>
      <c r="E264" s="80"/>
      <c r="F264" s="80"/>
      <c r="G264" s="80"/>
      <c r="H264" s="80"/>
      <c r="I264" s="81"/>
      <c r="J264" s="81"/>
      <c r="K264" s="81"/>
      <c r="L264" s="81"/>
      <c r="M264" s="80"/>
      <c r="N264" s="80"/>
      <c r="O264" s="80"/>
      <c r="P264" s="80"/>
      <c r="Q264" s="80"/>
      <c r="R264" s="81"/>
      <c r="S264" s="81"/>
      <c r="T264" s="81"/>
      <c r="U264" s="81"/>
      <c r="V264" s="81"/>
      <c r="W264" s="81"/>
      <c r="X264" s="81"/>
      <c r="Y264" s="81"/>
      <c r="Z264" s="81"/>
      <c r="AA264" s="81"/>
      <c r="AB264" s="81"/>
      <c r="AC264" s="81"/>
      <c r="AD264" s="81"/>
      <c r="AE264" s="81"/>
      <c r="AF264" s="81"/>
    </row>
    <row r="265">
      <c r="A265" s="80"/>
      <c r="B265" s="81"/>
      <c r="C265" s="80"/>
      <c r="D265" s="80"/>
      <c r="E265" s="80"/>
      <c r="F265" s="80"/>
      <c r="G265" s="80"/>
      <c r="H265" s="80"/>
      <c r="I265" s="81"/>
      <c r="J265" s="81"/>
      <c r="K265" s="81"/>
      <c r="L265" s="81"/>
      <c r="M265" s="80"/>
      <c r="N265" s="80"/>
      <c r="O265" s="80"/>
      <c r="P265" s="80"/>
      <c r="Q265" s="80"/>
      <c r="R265" s="81"/>
      <c r="S265" s="81"/>
      <c r="T265" s="81"/>
      <c r="U265" s="81"/>
      <c r="V265" s="81"/>
      <c r="W265" s="81"/>
      <c r="X265" s="81"/>
      <c r="Y265" s="81"/>
      <c r="Z265" s="81"/>
      <c r="AA265" s="81"/>
      <c r="AB265" s="81"/>
      <c r="AC265" s="81"/>
      <c r="AD265" s="81"/>
      <c r="AE265" s="81"/>
      <c r="AF265" s="81"/>
    </row>
    <row r="266">
      <c r="A266" s="80"/>
      <c r="B266" s="81"/>
      <c r="C266" s="80"/>
      <c r="D266" s="80"/>
      <c r="E266" s="80"/>
      <c r="F266" s="80"/>
      <c r="G266" s="80"/>
      <c r="H266" s="80"/>
      <c r="I266" s="81"/>
      <c r="J266" s="81"/>
      <c r="K266" s="81"/>
      <c r="L266" s="81"/>
      <c r="M266" s="80"/>
      <c r="N266" s="80"/>
      <c r="O266" s="80"/>
      <c r="P266" s="80"/>
      <c r="Q266" s="80"/>
      <c r="R266" s="81"/>
      <c r="S266" s="81"/>
      <c r="T266" s="81"/>
      <c r="U266" s="81"/>
      <c r="V266" s="81"/>
      <c r="W266" s="81"/>
      <c r="X266" s="81"/>
      <c r="Y266" s="81"/>
      <c r="Z266" s="81"/>
      <c r="AA266" s="81"/>
      <c r="AB266" s="81"/>
      <c r="AC266" s="81"/>
      <c r="AD266" s="81"/>
      <c r="AE266" s="81"/>
      <c r="AF266" s="81"/>
    </row>
    <row r="267">
      <c r="A267" s="80"/>
      <c r="B267" s="81"/>
      <c r="C267" s="80"/>
      <c r="D267" s="80"/>
      <c r="E267" s="80"/>
      <c r="F267" s="80"/>
      <c r="G267" s="80"/>
      <c r="H267" s="80"/>
      <c r="I267" s="81"/>
      <c r="J267" s="81"/>
      <c r="K267" s="81"/>
      <c r="L267" s="81"/>
      <c r="M267" s="80"/>
      <c r="N267" s="80"/>
      <c r="O267" s="80"/>
      <c r="P267" s="80"/>
      <c r="Q267" s="80"/>
      <c r="R267" s="81"/>
      <c r="S267" s="81"/>
      <c r="T267" s="81"/>
      <c r="U267" s="81"/>
      <c r="V267" s="81"/>
      <c r="W267" s="81"/>
      <c r="X267" s="81"/>
      <c r="Y267" s="81"/>
      <c r="Z267" s="81"/>
      <c r="AA267" s="81"/>
      <c r="AB267" s="81"/>
      <c r="AC267" s="81"/>
      <c r="AD267" s="81"/>
      <c r="AE267" s="81"/>
      <c r="AF267" s="81"/>
    </row>
    <row r="268">
      <c r="A268" s="80"/>
      <c r="B268" s="81"/>
      <c r="C268" s="80"/>
      <c r="D268" s="80"/>
      <c r="E268" s="80"/>
      <c r="F268" s="80"/>
      <c r="G268" s="80"/>
      <c r="H268" s="80"/>
      <c r="I268" s="81"/>
      <c r="J268" s="81"/>
      <c r="K268" s="81"/>
      <c r="L268" s="81"/>
      <c r="M268" s="80"/>
      <c r="N268" s="80"/>
      <c r="O268" s="80"/>
      <c r="P268" s="80"/>
      <c r="Q268" s="80"/>
      <c r="R268" s="81"/>
      <c r="S268" s="81"/>
      <c r="T268" s="81"/>
      <c r="U268" s="81"/>
      <c r="V268" s="81"/>
      <c r="W268" s="81"/>
      <c r="X268" s="81"/>
      <c r="Y268" s="81"/>
      <c r="Z268" s="81"/>
      <c r="AA268" s="81"/>
      <c r="AB268" s="81"/>
      <c r="AC268" s="81"/>
      <c r="AD268" s="81"/>
      <c r="AE268" s="81"/>
      <c r="AF268" s="81"/>
    </row>
    <row r="269">
      <c r="A269" s="80"/>
      <c r="B269" s="81"/>
      <c r="C269" s="80"/>
      <c r="D269" s="80"/>
      <c r="E269" s="80"/>
      <c r="F269" s="80"/>
      <c r="G269" s="80"/>
      <c r="H269" s="80"/>
      <c r="I269" s="81"/>
      <c r="J269" s="81"/>
      <c r="K269" s="81"/>
      <c r="L269" s="81"/>
      <c r="M269" s="80"/>
      <c r="N269" s="80"/>
      <c r="O269" s="80"/>
      <c r="P269" s="80"/>
      <c r="Q269" s="80"/>
      <c r="R269" s="81"/>
      <c r="S269" s="81"/>
      <c r="T269" s="81"/>
      <c r="U269" s="81"/>
      <c r="V269" s="81"/>
      <c r="W269" s="81"/>
      <c r="X269" s="81"/>
      <c r="Y269" s="81"/>
      <c r="Z269" s="81"/>
      <c r="AA269" s="81"/>
      <c r="AB269" s="81"/>
      <c r="AC269" s="81"/>
      <c r="AD269" s="81"/>
      <c r="AE269" s="81"/>
      <c r="AF269" s="81"/>
    </row>
    <row r="270">
      <c r="A270" s="80"/>
      <c r="B270" s="81"/>
      <c r="C270" s="80"/>
      <c r="D270" s="80"/>
      <c r="E270" s="80"/>
      <c r="F270" s="80"/>
      <c r="G270" s="80"/>
      <c r="H270" s="80"/>
      <c r="I270" s="81"/>
      <c r="J270" s="81"/>
      <c r="K270" s="81"/>
      <c r="L270" s="81"/>
      <c r="M270" s="80"/>
      <c r="N270" s="80"/>
      <c r="O270" s="80"/>
      <c r="P270" s="80"/>
      <c r="Q270" s="80"/>
      <c r="R270" s="81"/>
      <c r="S270" s="81"/>
      <c r="T270" s="81"/>
      <c r="U270" s="81"/>
      <c r="V270" s="81"/>
      <c r="W270" s="81"/>
      <c r="X270" s="81"/>
      <c r="Y270" s="81"/>
      <c r="Z270" s="81"/>
      <c r="AA270" s="81"/>
      <c r="AB270" s="81"/>
      <c r="AC270" s="81"/>
      <c r="AD270" s="81"/>
      <c r="AE270" s="81"/>
      <c r="AF270" s="81"/>
    </row>
    <row r="271">
      <c r="A271" s="80"/>
      <c r="B271" s="81"/>
      <c r="C271" s="80"/>
      <c r="D271" s="80"/>
      <c r="E271" s="80"/>
      <c r="F271" s="80"/>
      <c r="G271" s="80"/>
      <c r="H271" s="80"/>
      <c r="I271" s="81"/>
      <c r="J271" s="81"/>
      <c r="K271" s="81"/>
      <c r="L271" s="81"/>
      <c r="M271" s="80"/>
      <c r="N271" s="80"/>
      <c r="O271" s="80"/>
      <c r="P271" s="80"/>
      <c r="Q271" s="80"/>
      <c r="R271" s="81"/>
      <c r="S271" s="81"/>
      <c r="T271" s="81"/>
      <c r="U271" s="81"/>
      <c r="V271" s="81"/>
      <c r="W271" s="81"/>
      <c r="X271" s="81"/>
      <c r="Y271" s="81"/>
      <c r="Z271" s="81"/>
      <c r="AA271" s="81"/>
      <c r="AB271" s="81"/>
      <c r="AC271" s="81"/>
      <c r="AD271" s="81"/>
      <c r="AE271" s="81"/>
      <c r="AF271" s="81"/>
    </row>
    <row r="272">
      <c r="A272" s="80"/>
      <c r="B272" s="81"/>
      <c r="C272" s="80"/>
      <c r="D272" s="80"/>
      <c r="E272" s="80"/>
      <c r="F272" s="80"/>
      <c r="G272" s="80"/>
      <c r="H272" s="80"/>
      <c r="I272" s="81"/>
      <c r="J272" s="81"/>
      <c r="K272" s="81"/>
      <c r="L272" s="81"/>
      <c r="M272" s="80"/>
      <c r="N272" s="80"/>
      <c r="O272" s="80"/>
      <c r="P272" s="80"/>
      <c r="Q272" s="80"/>
      <c r="R272" s="81"/>
      <c r="S272" s="81"/>
      <c r="T272" s="81"/>
      <c r="U272" s="81"/>
      <c r="V272" s="81"/>
      <c r="W272" s="81"/>
      <c r="X272" s="81"/>
      <c r="Y272" s="81"/>
      <c r="Z272" s="81"/>
      <c r="AA272" s="81"/>
      <c r="AB272" s="81"/>
      <c r="AC272" s="81"/>
      <c r="AD272" s="81"/>
      <c r="AE272" s="81"/>
      <c r="AF272" s="81"/>
    </row>
    <row r="273">
      <c r="A273" s="80"/>
      <c r="B273" s="81"/>
      <c r="C273" s="80"/>
      <c r="D273" s="80"/>
      <c r="E273" s="80"/>
      <c r="F273" s="80"/>
      <c r="G273" s="80"/>
      <c r="H273" s="80"/>
      <c r="I273" s="81"/>
      <c r="J273" s="81"/>
      <c r="K273" s="81"/>
      <c r="L273" s="81"/>
      <c r="M273" s="80"/>
      <c r="N273" s="80"/>
      <c r="O273" s="80"/>
      <c r="P273" s="80"/>
      <c r="Q273" s="80"/>
      <c r="R273" s="81"/>
      <c r="S273" s="81"/>
      <c r="T273" s="81"/>
      <c r="U273" s="81"/>
      <c r="V273" s="81"/>
      <c r="W273" s="81"/>
      <c r="X273" s="81"/>
      <c r="Y273" s="81"/>
      <c r="Z273" s="81"/>
      <c r="AA273" s="81"/>
      <c r="AB273" s="81"/>
      <c r="AC273" s="81"/>
      <c r="AD273" s="81"/>
      <c r="AE273" s="81"/>
      <c r="AF273" s="81"/>
    </row>
    <row r="274">
      <c r="A274" s="80"/>
      <c r="B274" s="81"/>
      <c r="C274" s="80"/>
      <c r="D274" s="80"/>
      <c r="E274" s="80"/>
      <c r="F274" s="80"/>
      <c r="G274" s="80"/>
      <c r="H274" s="80"/>
      <c r="I274" s="81"/>
      <c r="J274" s="81"/>
      <c r="K274" s="81"/>
      <c r="L274" s="81"/>
      <c r="M274" s="80"/>
      <c r="N274" s="80"/>
      <c r="O274" s="80"/>
      <c r="P274" s="80"/>
      <c r="Q274" s="80"/>
      <c r="R274" s="81"/>
      <c r="S274" s="81"/>
      <c r="T274" s="81"/>
      <c r="U274" s="81"/>
      <c r="V274" s="81"/>
      <c r="W274" s="81"/>
      <c r="X274" s="81"/>
      <c r="Y274" s="81"/>
      <c r="Z274" s="81"/>
      <c r="AA274" s="81"/>
      <c r="AB274" s="81"/>
      <c r="AC274" s="81"/>
      <c r="AD274" s="81"/>
      <c r="AE274" s="81"/>
      <c r="AF274" s="81"/>
    </row>
    <row r="275">
      <c r="A275" s="80"/>
      <c r="B275" s="81"/>
      <c r="C275" s="80"/>
      <c r="D275" s="80"/>
      <c r="E275" s="80"/>
      <c r="F275" s="80"/>
      <c r="G275" s="80"/>
      <c r="H275" s="80"/>
      <c r="I275" s="81"/>
      <c r="J275" s="81"/>
      <c r="K275" s="81"/>
      <c r="L275" s="81"/>
      <c r="M275" s="80"/>
      <c r="N275" s="80"/>
      <c r="O275" s="80"/>
      <c r="P275" s="80"/>
      <c r="Q275" s="80"/>
      <c r="R275" s="81"/>
      <c r="S275" s="81"/>
      <c r="T275" s="81"/>
      <c r="U275" s="81"/>
      <c r="V275" s="81"/>
      <c r="W275" s="81"/>
      <c r="X275" s="81"/>
      <c r="Y275" s="81"/>
      <c r="Z275" s="81"/>
      <c r="AA275" s="81"/>
      <c r="AB275" s="81"/>
      <c r="AC275" s="81"/>
      <c r="AD275" s="81"/>
      <c r="AE275" s="81"/>
      <c r="AF275" s="81"/>
    </row>
    <row r="276">
      <c r="A276" s="80"/>
      <c r="B276" s="81"/>
      <c r="C276" s="80"/>
      <c r="D276" s="80"/>
      <c r="E276" s="80"/>
      <c r="F276" s="80"/>
      <c r="G276" s="80"/>
      <c r="H276" s="80"/>
      <c r="I276" s="81"/>
      <c r="J276" s="81"/>
      <c r="K276" s="81"/>
      <c r="L276" s="81"/>
      <c r="M276" s="80"/>
      <c r="N276" s="80"/>
      <c r="O276" s="80"/>
      <c r="P276" s="80"/>
      <c r="Q276" s="80"/>
      <c r="R276" s="81"/>
      <c r="S276" s="81"/>
      <c r="T276" s="81"/>
      <c r="U276" s="81"/>
      <c r="V276" s="81"/>
      <c r="W276" s="81"/>
      <c r="X276" s="81"/>
      <c r="Y276" s="81"/>
      <c r="Z276" s="81"/>
      <c r="AA276" s="81"/>
      <c r="AB276" s="81"/>
      <c r="AC276" s="81"/>
      <c r="AD276" s="81"/>
      <c r="AE276" s="81"/>
      <c r="AF276" s="81"/>
    </row>
    <row r="277">
      <c r="A277" s="80"/>
      <c r="B277" s="81"/>
      <c r="C277" s="80"/>
      <c r="D277" s="80"/>
      <c r="E277" s="80"/>
      <c r="F277" s="80"/>
      <c r="G277" s="80"/>
      <c r="H277" s="80"/>
      <c r="I277" s="81"/>
      <c r="J277" s="81"/>
      <c r="K277" s="81"/>
      <c r="L277" s="81"/>
      <c r="M277" s="80"/>
      <c r="N277" s="80"/>
      <c r="O277" s="80"/>
      <c r="P277" s="80"/>
      <c r="Q277" s="80"/>
      <c r="R277" s="81"/>
      <c r="S277" s="81"/>
      <c r="T277" s="81"/>
      <c r="U277" s="81"/>
      <c r="V277" s="81"/>
      <c r="W277" s="81"/>
      <c r="X277" s="81"/>
      <c r="Y277" s="81"/>
      <c r="Z277" s="81"/>
      <c r="AA277" s="81"/>
      <c r="AB277" s="81"/>
      <c r="AC277" s="81"/>
      <c r="AD277" s="81"/>
      <c r="AE277" s="81"/>
      <c r="AF277" s="81"/>
    </row>
    <row r="278">
      <c r="A278" s="80"/>
      <c r="B278" s="81"/>
      <c r="C278" s="80"/>
      <c r="D278" s="80"/>
      <c r="E278" s="80"/>
      <c r="F278" s="80"/>
      <c r="G278" s="80"/>
      <c r="H278" s="80"/>
      <c r="I278" s="81"/>
      <c r="J278" s="81"/>
      <c r="K278" s="81"/>
      <c r="L278" s="81"/>
      <c r="M278" s="80"/>
      <c r="N278" s="80"/>
      <c r="O278" s="80"/>
      <c r="P278" s="80"/>
      <c r="Q278" s="80"/>
      <c r="R278" s="81"/>
      <c r="S278" s="81"/>
      <c r="T278" s="81"/>
      <c r="U278" s="81"/>
      <c r="V278" s="81"/>
      <c r="W278" s="81"/>
      <c r="X278" s="81"/>
      <c r="Y278" s="81"/>
      <c r="Z278" s="81"/>
      <c r="AA278" s="81"/>
      <c r="AB278" s="81"/>
      <c r="AC278" s="81"/>
      <c r="AD278" s="81"/>
      <c r="AE278" s="81"/>
      <c r="AF278" s="81"/>
    </row>
    <row r="279">
      <c r="A279" s="80"/>
      <c r="B279" s="81"/>
      <c r="C279" s="80"/>
      <c r="D279" s="80"/>
      <c r="E279" s="80"/>
      <c r="F279" s="80"/>
      <c r="G279" s="80"/>
      <c r="H279" s="80"/>
      <c r="I279" s="81"/>
      <c r="J279" s="81"/>
      <c r="K279" s="81"/>
      <c r="L279" s="81"/>
      <c r="M279" s="80"/>
      <c r="N279" s="80"/>
      <c r="O279" s="80"/>
      <c r="P279" s="80"/>
      <c r="Q279" s="80"/>
      <c r="R279" s="81"/>
      <c r="S279" s="81"/>
      <c r="T279" s="81"/>
      <c r="U279" s="81"/>
      <c r="V279" s="81"/>
      <c r="W279" s="81"/>
      <c r="X279" s="81"/>
      <c r="Y279" s="81"/>
      <c r="Z279" s="81"/>
      <c r="AA279" s="81"/>
      <c r="AB279" s="81"/>
      <c r="AC279" s="81"/>
      <c r="AD279" s="81"/>
      <c r="AE279" s="81"/>
      <c r="AF279" s="81"/>
    </row>
    <row r="280">
      <c r="A280" s="80"/>
      <c r="B280" s="81"/>
      <c r="C280" s="80"/>
      <c r="D280" s="80"/>
      <c r="E280" s="80"/>
      <c r="F280" s="80"/>
      <c r="G280" s="80"/>
      <c r="H280" s="80"/>
      <c r="I280" s="81"/>
      <c r="J280" s="81"/>
      <c r="K280" s="81"/>
      <c r="L280" s="81"/>
      <c r="M280" s="80"/>
      <c r="N280" s="80"/>
      <c r="O280" s="80"/>
      <c r="P280" s="80"/>
      <c r="Q280" s="80"/>
      <c r="R280" s="81"/>
      <c r="S280" s="81"/>
      <c r="T280" s="81"/>
      <c r="U280" s="81"/>
      <c r="V280" s="81"/>
      <c r="W280" s="81"/>
      <c r="X280" s="81"/>
      <c r="Y280" s="81"/>
      <c r="Z280" s="81"/>
      <c r="AA280" s="81"/>
      <c r="AB280" s="81"/>
      <c r="AC280" s="81"/>
      <c r="AD280" s="81"/>
      <c r="AE280" s="81"/>
      <c r="AF280" s="81"/>
    </row>
    <row r="281">
      <c r="A281" s="80"/>
      <c r="B281" s="81"/>
      <c r="C281" s="80"/>
      <c r="D281" s="80"/>
      <c r="E281" s="80"/>
      <c r="F281" s="80"/>
      <c r="G281" s="80"/>
      <c r="H281" s="80"/>
      <c r="I281" s="81"/>
      <c r="J281" s="81"/>
      <c r="K281" s="81"/>
      <c r="L281" s="81"/>
      <c r="M281" s="80"/>
      <c r="N281" s="80"/>
      <c r="O281" s="80"/>
      <c r="P281" s="80"/>
      <c r="Q281" s="80"/>
      <c r="R281" s="81"/>
      <c r="S281" s="81"/>
      <c r="T281" s="81"/>
      <c r="U281" s="81"/>
      <c r="V281" s="81"/>
      <c r="W281" s="81"/>
      <c r="X281" s="81"/>
      <c r="Y281" s="81"/>
      <c r="Z281" s="81"/>
      <c r="AA281" s="81"/>
      <c r="AB281" s="81"/>
      <c r="AC281" s="81"/>
      <c r="AD281" s="81"/>
      <c r="AE281" s="81"/>
      <c r="AF281" s="81"/>
    </row>
    <row r="282">
      <c r="A282" s="80"/>
      <c r="B282" s="81"/>
      <c r="C282" s="80"/>
      <c r="D282" s="80"/>
      <c r="E282" s="80"/>
      <c r="F282" s="80"/>
      <c r="G282" s="80"/>
      <c r="H282" s="80"/>
      <c r="I282" s="81"/>
      <c r="J282" s="81"/>
      <c r="K282" s="81"/>
      <c r="L282" s="81"/>
      <c r="M282" s="80"/>
      <c r="N282" s="80"/>
      <c r="O282" s="80"/>
      <c r="P282" s="80"/>
      <c r="Q282" s="80"/>
      <c r="R282" s="81"/>
      <c r="S282" s="81"/>
      <c r="T282" s="81"/>
      <c r="U282" s="81"/>
      <c r="V282" s="81"/>
      <c r="W282" s="81"/>
      <c r="X282" s="81"/>
      <c r="Y282" s="81"/>
      <c r="Z282" s="81"/>
      <c r="AA282" s="81"/>
      <c r="AB282" s="81"/>
      <c r="AC282" s="81"/>
      <c r="AD282" s="81"/>
      <c r="AE282" s="81"/>
      <c r="AF282" s="81"/>
    </row>
    <row r="283">
      <c r="A283" s="80"/>
      <c r="B283" s="81"/>
      <c r="C283" s="80"/>
      <c r="D283" s="80"/>
      <c r="E283" s="80"/>
      <c r="F283" s="80"/>
      <c r="G283" s="80"/>
      <c r="H283" s="80"/>
      <c r="I283" s="81"/>
      <c r="J283" s="81"/>
      <c r="K283" s="81"/>
      <c r="L283" s="81"/>
      <c r="M283" s="80"/>
      <c r="N283" s="80"/>
      <c r="O283" s="80"/>
      <c r="P283" s="80"/>
      <c r="Q283" s="80"/>
      <c r="R283" s="81"/>
      <c r="S283" s="81"/>
      <c r="T283" s="81"/>
      <c r="U283" s="81"/>
      <c r="V283" s="81"/>
      <c r="W283" s="81"/>
      <c r="X283" s="81"/>
      <c r="Y283" s="81"/>
      <c r="Z283" s="81"/>
      <c r="AA283" s="81"/>
      <c r="AB283" s="81"/>
      <c r="AC283" s="81"/>
      <c r="AD283" s="81"/>
      <c r="AE283" s="81"/>
      <c r="AF283" s="81"/>
    </row>
    <row r="284">
      <c r="A284" s="80"/>
      <c r="B284" s="81"/>
      <c r="C284" s="80"/>
      <c r="D284" s="80"/>
      <c r="E284" s="80"/>
      <c r="F284" s="80"/>
      <c r="G284" s="80"/>
      <c r="H284" s="80"/>
      <c r="I284" s="81"/>
      <c r="J284" s="81"/>
      <c r="K284" s="81"/>
      <c r="L284" s="81"/>
      <c r="M284" s="80"/>
      <c r="N284" s="80"/>
      <c r="O284" s="80"/>
      <c r="P284" s="80"/>
      <c r="Q284" s="80"/>
      <c r="R284" s="81"/>
      <c r="S284" s="81"/>
      <c r="T284" s="81"/>
      <c r="U284" s="81"/>
      <c r="V284" s="81"/>
      <c r="W284" s="81"/>
      <c r="X284" s="81"/>
      <c r="Y284" s="81"/>
      <c r="Z284" s="81"/>
      <c r="AA284" s="81"/>
      <c r="AB284" s="81"/>
      <c r="AC284" s="81"/>
      <c r="AD284" s="81"/>
      <c r="AE284" s="81"/>
      <c r="AF284" s="81"/>
    </row>
    <row r="285">
      <c r="A285" s="80"/>
      <c r="B285" s="81"/>
      <c r="C285" s="80"/>
      <c r="D285" s="80"/>
      <c r="E285" s="80"/>
      <c r="F285" s="80"/>
      <c r="G285" s="80"/>
      <c r="H285" s="80"/>
      <c r="I285" s="81"/>
      <c r="J285" s="81"/>
      <c r="K285" s="81"/>
      <c r="L285" s="81"/>
      <c r="M285" s="80"/>
      <c r="N285" s="80"/>
      <c r="O285" s="80"/>
      <c r="P285" s="80"/>
      <c r="Q285" s="80"/>
      <c r="R285" s="81"/>
      <c r="S285" s="81"/>
      <c r="T285" s="81"/>
      <c r="U285" s="81"/>
      <c r="V285" s="81"/>
      <c r="W285" s="81"/>
      <c r="X285" s="81"/>
      <c r="Y285" s="81"/>
      <c r="Z285" s="81"/>
      <c r="AA285" s="81"/>
      <c r="AB285" s="81"/>
      <c r="AC285" s="81"/>
      <c r="AD285" s="81"/>
      <c r="AE285" s="81"/>
      <c r="AF285" s="81"/>
    </row>
    <row r="286">
      <c r="A286" s="80"/>
      <c r="B286" s="81"/>
      <c r="C286" s="80"/>
      <c r="D286" s="80"/>
      <c r="E286" s="80"/>
      <c r="F286" s="80"/>
      <c r="G286" s="80"/>
      <c r="H286" s="80"/>
      <c r="I286" s="81"/>
      <c r="J286" s="81"/>
      <c r="K286" s="81"/>
      <c r="L286" s="81"/>
      <c r="M286" s="80"/>
      <c r="N286" s="80"/>
      <c r="O286" s="80"/>
      <c r="P286" s="80"/>
      <c r="Q286" s="80"/>
      <c r="R286" s="81"/>
      <c r="S286" s="81"/>
      <c r="T286" s="81"/>
      <c r="U286" s="81"/>
      <c r="V286" s="81"/>
      <c r="W286" s="81"/>
      <c r="X286" s="81"/>
      <c r="Y286" s="81"/>
      <c r="Z286" s="81"/>
      <c r="AA286" s="81"/>
      <c r="AB286" s="81"/>
      <c r="AC286" s="81"/>
      <c r="AD286" s="81"/>
      <c r="AE286" s="81"/>
      <c r="AF286" s="81"/>
    </row>
    <row r="287">
      <c r="A287" s="80"/>
      <c r="B287" s="81"/>
      <c r="C287" s="80"/>
      <c r="D287" s="80"/>
      <c r="E287" s="80"/>
      <c r="F287" s="80"/>
      <c r="G287" s="80"/>
      <c r="H287" s="80"/>
      <c r="I287" s="81"/>
      <c r="J287" s="81"/>
      <c r="K287" s="81"/>
      <c r="L287" s="81"/>
      <c r="M287" s="80"/>
      <c r="N287" s="80"/>
      <c r="O287" s="80"/>
      <c r="P287" s="80"/>
      <c r="Q287" s="80"/>
      <c r="R287" s="81"/>
      <c r="S287" s="81"/>
      <c r="T287" s="81"/>
      <c r="U287" s="81"/>
      <c r="V287" s="81"/>
      <c r="W287" s="81"/>
      <c r="X287" s="81"/>
      <c r="Y287" s="81"/>
      <c r="Z287" s="81"/>
      <c r="AA287" s="81"/>
      <c r="AB287" s="81"/>
      <c r="AC287" s="81"/>
      <c r="AD287" s="81"/>
      <c r="AE287" s="81"/>
      <c r="AF287" s="81"/>
    </row>
    <row r="288">
      <c r="A288" s="80"/>
      <c r="B288" s="81"/>
      <c r="C288" s="80"/>
      <c r="D288" s="80"/>
      <c r="E288" s="80"/>
      <c r="F288" s="80"/>
      <c r="G288" s="80"/>
      <c r="H288" s="80"/>
      <c r="I288" s="81"/>
      <c r="J288" s="81"/>
      <c r="K288" s="81"/>
      <c r="L288" s="81"/>
      <c r="M288" s="80"/>
      <c r="N288" s="80"/>
      <c r="O288" s="80"/>
      <c r="P288" s="80"/>
      <c r="Q288" s="80"/>
      <c r="R288" s="81"/>
      <c r="S288" s="81"/>
      <c r="T288" s="81"/>
      <c r="U288" s="81"/>
      <c r="V288" s="81"/>
      <c r="W288" s="81"/>
      <c r="X288" s="81"/>
      <c r="Y288" s="81"/>
      <c r="Z288" s="81"/>
      <c r="AA288" s="81"/>
      <c r="AB288" s="81"/>
      <c r="AC288" s="81"/>
      <c r="AD288" s="81"/>
      <c r="AE288" s="81"/>
      <c r="AF288" s="81"/>
    </row>
    <row r="289">
      <c r="A289" s="80"/>
      <c r="B289" s="81"/>
      <c r="C289" s="80"/>
      <c r="D289" s="80"/>
      <c r="E289" s="80"/>
      <c r="F289" s="80"/>
      <c r="G289" s="80"/>
      <c r="H289" s="80"/>
      <c r="I289" s="81"/>
      <c r="J289" s="81"/>
      <c r="K289" s="81"/>
      <c r="L289" s="81"/>
      <c r="M289" s="80"/>
      <c r="N289" s="80"/>
      <c r="O289" s="80"/>
      <c r="P289" s="80"/>
      <c r="Q289" s="80"/>
      <c r="R289" s="81"/>
      <c r="S289" s="81"/>
      <c r="T289" s="81"/>
      <c r="U289" s="81"/>
      <c r="V289" s="81"/>
      <c r="W289" s="81"/>
      <c r="X289" s="81"/>
      <c r="Y289" s="81"/>
      <c r="Z289" s="81"/>
      <c r="AA289" s="81"/>
      <c r="AB289" s="81"/>
      <c r="AC289" s="81"/>
      <c r="AD289" s="81"/>
      <c r="AE289" s="81"/>
      <c r="AF289" s="81"/>
    </row>
    <row r="290">
      <c r="A290" s="80"/>
      <c r="B290" s="81"/>
      <c r="C290" s="80"/>
      <c r="D290" s="80"/>
      <c r="E290" s="80"/>
      <c r="F290" s="80"/>
      <c r="G290" s="80"/>
      <c r="H290" s="80"/>
      <c r="I290" s="81"/>
      <c r="J290" s="81"/>
      <c r="K290" s="81"/>
      <c r="L290" s="81"/>
      <c r="M290" s="80"/>
      <c r="N290" s="80"/>
      <c r="O290" s="80"/>
      <c r="P290" s="80"/>
      <c r="Q290" s="80"/>
      <c r="R290" s="81"/>
      <c r="S290" s="81"/>
      <c r="T290" s="81"/>
      <c r="U290" s="81"/>
      <c r="V290" s="81"/>
      <c r="W290" s="81"/>
      <c r="X290" s="81"/>
      <c r="Y290" s="81"/>
      <c r="Z290" s="81"/>
      <c r="AA290" s="81"/>
      <c r="AB290" s="81"/>
      <c r="AC290" s="81"/>
      <c r="AD290" s="81"/>
      <c r="AE290" s="81"/>
      <c r="AF290" s="81"/>
    </row>
    <row r="291">
      <c r="A291" s="80"/>
      <c r="B291" s="81"/>
      <c r="C291" s="80"/>
      <c r="D291" s="80"/>
      <c r="E291" s="80"/>
      <c r="F291" s="80"/>
      <c r="G291" s="80"/>
      <c r="H291" s="80"/>
      <c r="I291" s="81"/>
      <c r="J291" s="81"/>
      <c r="K291" s="81"/>
      <c r="L291" s="81"/>
      <c r="M291" s="80"/>
      <c r="N291" s="80"/>
      <c r="O291" s="80"/>
      <c r="P291" s="80"/>
      <c r="Q291" s="80"/>
      <c r="R291" s="81"/>
      <c r="S291" s="81"/>
      <c r="T291" s="81"/>
      <c r="U291" s="81"/>
      <c r="V291" s="81"/>
      <c r="W291" s="81"/>
      <c r="X291" s="81"/>
      <c r="Y291" s="81"/>
      <c r="Z291" s="81"/>
      <c r="AA291" s="81"/>
      <c r="AB291" s="81"/>
      <c r="AC291" s="81"/>
      <c r="AD291" s="81"/>
      <c r="AE291" s="81"/>
      <c r="AF291" s="81"/>
    </row>
    <row r="292">
      <c r="A292" s="80"/>
      <c r="B292" s="81"/>
      <c r="C292" s="80"/>
      <c r="D292" s="80"/>
      <c r="E292" s="80"/>
      <c r="F292" s="80"/>
      <c r="G292" s="80"/>
      <c r="H292" s="80"/>
      <c r="I292" s="81"/>
      <c r="J292" s="81"/>
      <c r="K292" s="81"/>
      <c r="L292" s="81"/>
      <c r="M292" s="80"/>
      <c r="N292" s="80"/>
      <c r="O292" s="80"/>
      <c r="P292" s="80"/>
      <c r="Q292" s="80"/>
      <c r="R292" s="81"/>
      <c r="S292" s="81"/>
      <c r="T292" s="81"/>
      <c r="U292" s="81"/>
      <c r="V292" s="81"/>
      <c r="W292" s="81"/>
      <c r="X292" s="81"/>
      <c r="Y292" s="81"/>
      <c r="Z292" s="81"/>
      <c r="AA292" s="81"/>
      <c r="AB292" s="81"/>
      <c r="AC292" s="81"/>
      <c r="AD292" s="81"/>
      <c r="AE292" s="81"/>
      <c r="AF292" s="81"/>
    </row>
    <row r="293">
      <c r="A293" s="80"/>
      <c r="B293" s="81"/>
      <c r="C293" s="80"/>
      <c r="D293" s="80"/>
      <c r="E293" s="80"/>
      <c r="F293" s="80"/>
      <c r="G293" s="80"/>
      <c r="H293" s="80"/>
      <c r="I293" s="81"/>
      <c r="J293" s="81"/>
      <c r="K293" s="81"/>
      <c r="L293" s="81"/>
      <c r="M293" s="80"/>
      <c r="N293" s="80"/>
      <c r="O293" s="80"/>
      <c r="P293" s="80"/>
      <c r="Q293" s="80"/>
      <c r="R293" s="81"/>
      <c r="S293" s="81"/>
      <c r="T293" s="81"/>
      <c r="U293" s="81"/>
      <c r="V293" s="81"/>
      <c r="W293" s="81"/>
      <c r="X293" s="81"/>
      <c r="Y293" s="81"/>
      <c r="Z293" s="81"/>
      <c r="AA293" s="81"/>
      <c r="AB293" s="81"/>
      <c r="AC293" s="81"/>
      <c r="AD293" s="81"/>
      <c r="AE293" s="81"/>
      <c r="AF293" s="81"/>
    </row>
    <row r="294">
      <c r="A294" s="80"/>
      <c r="B294" s="81"/>
      <c r="C294" s="80"/>
      <c r="D294" s="80"/>
      <c r="E294" s="80"/>
      <c r="F294" s="80"/>
      <c r="G294" s="80"/>
      <c r="H294" s="80"/>
      <c r="I294" s="81"/>
      <c r="J294" s="81"/>
      <c r="K294" s="81"/>
      <c r="L294" s="81"/>
      <c r="M294" s="80"/>
      <c r="N294" s="80"/>
      <c r="O294" s="80"/>
      <c r="P294" s="80"/>
      <c r="Q294" s="80"/>
      <c r="R294" s="81"/>
      <c r="S294" s="81"/>
      <c r="T294" s="81"/>
      <c r="U294" s="81"/>
      <c r="V294" s="81"/>
      <c r="W294" s="81"/>
      <c r="X294" s="81"/>
      <c r="Y294" s="81"/>
      <c r="Z294" s="81"/>
      <c r="AA294" s="81"/>
      <c r="AB294" s="81"/>
      <c r="AC294" s="81"/>
      <c r="AD294" s="81"/>
      <c r="AE294" s="81"/>
      <c r="AF294" s="81"/>
    </row>
    <row r="295">
      <c r="A295" s="80"/>
      <c r="B295" s="81"/>
      <c r="C295" s="80"/>
      <c r="D295" s="80"/>
      <c r="E295" s="80"/>
      <c r="F295" s="80"/>
      <c r="G295" s="80"/>
      <c r="H295" s="80"/>
      <c r="I295" s="81"/>
      <c r="J295" s="81"/>
      <c r="K295" s="81"/>
      <c r="L295" s="81"/>
      <c r="M295" s="80"/>
      <c r="N295" s="80"/>
      <c r="O295" s="80"/>
      <c r="P295" s="80"/>
      <c r="Q295" s="80"/>
      <c r="R295" s="81"/>
      <c r="S295" s="81"/>
      <c r="T295" s="81"/>
      <c r="U295" s="81"/>
      <c r="V295" s="81"/>
      <c r="W295" s="81"/>
      <c r="X295" s="81"/>
      <c r="Y295" s="81"/>
      <c r="Z295" s="81"/>
      <c r="AA295" s="81"/>
      <c r="AB295" s="81"/>
      <c r="AC295" s="81"/>
      <c r="AD295" s="81"/>
      <c r="AE295" s="81"/>
      <c r="AF295" s="81"/>
    </row>
    <row r="296">
      <c r="A296" s="80"/>
      <c r="B296" s="81"/>
      <c r="C296" s="80"/>
      <c r="D296" s="80"/>
      <c r="E296" s="80"/>
      <c r="F296" s="80"/>
      <c r="G296" s="80"/>
      <c r="H296" s="80"/>
      <c r="I296" s="81"/>
      <c r="J296" s="81"/>
      <c r="K296" s="81"/>
      <c r="L296" s="81"/>
      <c r="M296" s="80"/>
      <c r="N296" s="80"/>
      <c r="O296" s="80"/>
      <c r="P296" s="80"/>
      <c r="Q296" s="80"/>
      <c r="R296" s="81"/>
      <c r="S296" s="81"/>
      <c r="T296" s="81"/>
      <c r="U296" s="81"/>
      <c r="V296" s="81"/>
      <c r="W296" s="81"/>
      <c r="X296" s="81"/>
      <c r="Y296" s="81"/>
      <c r="Z296" s="81"/>
      <c r="AA296" s="81"/>
      <c r="AB296" s="81"/>
      <c r="AC296" s="81"/>
      <c r="AD296" s="81"/>
      <c r="AE296" s="81"/>
      <c r="AF296" s="81"/>
    </row>
    <row r="297">
      <c r="A297" s="80"/>
      <c r="B297" s="81"/>
      <c r="C297" s="80"/>
      <c r="D297" s="80"/>
      <c r="E297" s="80"/>
      <c r="F297" s="80"/>
      <c r="G297" s="80"/>
      <c r="H297" s="80"/>
      <c r="I297" s="81"/>
      <c r="J297" s="81"/>
      <c r="K297" s="81"/>
      <c r="L297" s="81"/>
      <c r="M297" s="80"/>
      <c r="N297" s="80"/>
      <c r="O297" s="80"/>
      <c r="P297" s="80"/>
      <c r="Q297" s="80"/>
      <c r="R297" s="81"/>
      <c r="S297" s="81"/>
      <c r="T297" s="81"/>
      <c r="U297" s="81"/>
      <c r="V297" s="81"/>
      <c r="W297" s="81"/>
      <c r="X297" s="81"/>
      <c r="Y297" s="81"/>
      <c r="Z297" s="81"/>
      <c r="AA297" s="81"/>
      <c r="AB297" s="81"/>
      <c r="AC297" s="81"/>
      <c r="AD297" s="81"/>
      <c r="AE297" s="81"/>
      <c r="AF297" s="81"/>
    </row>
    <row r="298">
      <c r="A298" s="80"/>
      <c r="B298" s="81"/>
      <c r="C298" s="80"/>
      <c r="D298" s="80"/>
      <c r="E298" s="80"/>
      <c r="F298" s="80"/>
      <c r="G298" s="80"/>
      <c r="H298" s="80"/>
      <c r="I298" s="81"/>
      <c r="J298" s="81"/>
      <c r="K298" s="81"/>
      <c r="L298" s="81"/>
      <c r="M298" s="80"/>
      <c r="N298" s="80"/>
      <c r="O298" s="80"/>
      <c r="P298" s="80"/>
      <c r="Q298" s="80"/>
      <c r="R298" s="81"/>
      <c r="S298" s="81"/>
      <c r="T298" s="81"/>
      <c r="U298" s="81"/>
      <c r="V298" s="81"/>
      <c r="W298" s="81"/>
      <c r="X298" s="81"/>
      <c r="Y298" s="81"/>
      <c r="Z298" s="81"/>
      <c r="AA298" s="81"/>
      <c r="AB298" s="81"/>
      <c r="AC298" s="81"/>
      <c r="AD298" s="81"/>
      <c r="AE298" s="81"/>
      <c r="AF298" s="81"/>
    </row>
    <row r="299">
      <c r="A299" s="80"/>
      <c r="B299" s="81"/>
      <c r="C299" s="80"/>
      <c r="D299" s="80"/>
      <c r="E299" s="80"/>
      <c r="F299" s="80"/>
      <c r="G299" s="80"/>
      <c r="H299" s="80"/>
      <c r="I299" s="81"/>
      <c r="J299" s="81"/>
      <c r="K299" s="81"/>
      <c r="L299" s="81"/>
      <c r="M299" s="80"/>
      <c r="N299" s="80"/>
      <c r="O299" s="80"/>
      <c r="P299" s="80"/>
      <c r="Q299" s="80"/>
      <c r="R299" s="81"/>
      <c r="S299" s="81"/>
      <c r="T299" s="81"/>
      <c r="U299" s="81"/>
      <c r="V299" s="81"/>
      <c r="W299" s="81"/>
      <c r="X299" s="81"/>
      <c r="Y299" s="81"/>
      <c r="Z299" s="81"/>
      <c r="AA299" s="81"/>
      <c r="AB299" s="81"/>
      <c r="AC299" s="81"/>
      <c r="AD299" s="81"/>
      <c r="AE299" s="81"/>
      <c r="AF299" s="81"/>
    </row>
    <row r="300">
      <c r="A300" s="80"/>
      <c r="B300" s="81"/>
      <c r="C300" s="80"/>
      <c r="D300" s="80"/>
      <c r="E300" s="80"/>
      <c r="F300" s="80"/>
      <c r="G300" s="80"/>
      <c r="H300" s="80"/>
      <c r="I300" s="81"/>
      <c r="J300" s="81"/>
      <c r="K300" s="81"/>
      <c r="L300" s="81"/>
      <c r="M300" s="80"/>
      <c r="N300" s="80"/>
      <c r="O300" s="80"/>
      <c r="P300" s="80"/>
      <c r="Q300" s="80"/>
      <c r="R300" s="81"/>
      <c r="S300" s="81"/>
      <c r="T300" s="81"/>
      <c r="U300" s="81"/>
      <c r="V300" s="81"/>
      <c r="W300" s="81"/>
      <c r="X300" s="81"/>
      <c r="Y300" s="81"/>
      <c r="Z300" s="81"/>
      <c r="AA300" s="81"/>
      <c r="AB300" s="81"/>
      <c r="AC300" s="81"/>
      <c r="AD300" s="81"/>
      <c r="AE300" s="81"/>
      <c r="AF300" s="81"/>
    </row>
    <row r="301">
      <c r="A301" s="80"/>
      <c r="B301" s="81"/>
      <c r="C301" s="80"/>
      <c r="D301" s="80"/>
      <c r="E301" s="80"/>
      <c r="F301" s="80"/>
      <c r="G301" s="80"/>
      <c r="H301" s="80"/>
      <c r="I301" s="81"/>
      <c r="J301" s="81"/>
      <c r="K301" s="81"/>
      <c r="L301" s="81"/>
      <c r="M301" s="80"/>
      <c r="N301" s="80"/>
      <c r="O301" s="80"/>
      <c r="P301" s="80"/>
      <c r="Q301" s="80"/>
      <c r="R301" s="81"/>
      <c r="S301" s="81"/>
      <c r="T301" s="81"/>
      <c r="U301" s="81"/>
      <c r="V301" s="81"/>
      <c r="W301" s="81"/>
      <c r="X301" s="81"/>
      <c r="Y301" s="81"/>
      <c r="Z301" s="81"/>
      <c r="AA301" s="81"/>
      <c r="AB301" s="81"/>
      <c r="AC301" s="81"/>
      <c r="AD301" s="81"/>
      <c r="AE301" s="81"/>
      <c r="AF301" s="81"/>
    </row>
    <row r="302">
      <c r="A302" s="80"/>
      <c r="B302" s="81"/>
      <c r="C302" s="80"/>
      <c r="D302" s="80"/>
      <c r="E302" s="80"/>
      <c r="F302" s="80"/>
      <c r="G302" s="80"/>
      <c r="H302" s="80"/>
      <c r="I302" s="81"/>
      <c r="J302" s="81"/>
      <c r="K302" s="81"/>
      <c r="L302" s="81"/>
      <c r="M302" s="80"/>
      <c r="N302" s="80"/>
      <c r="O302" s="80"/>
      <c r="P302" s="80"/>
      <c r="Q302" s="80"/>
      <c r="R302" s="81"/>
      <c r="S302" s="81"/>
      <c r="T302" s="81"/>
      <c r="U302" s="81"/>
      <c r="V302" s="81"/>
      <c r="W302" s="81"/>
      <c r="X302" s="81"/>
      <c r="Y302" s="81"/>
      <c r="Z302" s="81"/>
      <c r="AA302" s="81"/>
      <c r="AB302" s="81"/>
      <c r="AC302" s="81"/>
      <c r="AD302" s="81"/>
      <c r="AE302" s="81"/>
      <c r="AF302" s="81"/>
    </row>
    <row r="303">
      <c r="A303" s="80"/>
      <c r="B303" s="81"/>
      <c r="C303" s="80"/>
      <c r="D303" s="80"/>
      <c r="E303" s="80"/>
      <c r="F303" s="80"/>
      <c r="G303" s="80"/>
      <c r="H303" s="80"/>
      <c r="I303" s="81"/>
      <c r="J303" s="81"/>
      <c r="K303" s="81"/>
      <c r="L303" s="81"/>
      <c r="M303" s="80"/>
      <c r="N303" s="80"/>
      <c r="O303" s="80"/>
      <c r="P303" s="80"/>
      <c r="Q303" s="80"/>
      <c r="R303" s="81"/>
      <c r="S303" s="81"/>
      <c r="T303" s="81"/>
      <c r="U303" s="81"/>
      <c r="V303" s="81"/>
      <c r="W303" s="81"/>
      <c r="X303" s="81"/>
      <c r="Y303" s="81"/>
      <c r="Z303" s="81"/>
      <c r="AA303" s="81"/>
      <c r="AB303" s="81"/>
      <c r="AC303" s="81"/>
      <c r="AD303" s="81"/>
      <c r="AE303" s="81"/>
      <c r="AF303" s="81"/>
    </row>
    <row r="304">
      <c r="A304" s="80"/>
      <c r="B304" s="81"/>
      <c r="C304" s="80"/>
      <c r="D304" s="80"/>
      <c r="E304" s="80"/>
      <c r="F304" s="80"/>
      <c r="G304" s="80"/>
      <c r="H304" s="80"/>
      <c r="I304" s="81"/>
      <c r="J304" s="81"/>
      <c r="K304" s="81"/>
      <c r="L304" s="81"/>
      <c r="M304" s="80"/>
      <c r="N304" s="80"/>
      <c r="O304" s="80"/>
      <c r="P304" s="80"/>
      <c r="Q304" s="80"/>
      <c r="R304" s="81"/>
      <c r="S304" s="81"/>
      <c r="T304" s="81"/>
      <c r="U304" s="81"/>
      <c r="V304" s="81"/>
      <c r="W304" s="81"/>
      <c r="X304" s="81"/>
      <c r="Y304" s="81"/>
      <c r="Z304" s="81"/>
      <c r="AA304" s="81"/>
      <c r="AB304" s="81"/>
      <c r="AC304" s="81"/>
      <c r="AD304" s="81"/>
      <c r="AE304" s="81"/>
      <c r="AF304" s="81"/>
    </row>
    <row r="305">
      <c r="A305" s="80"/>
      <c r="B305" s="81"/>
      <c r="C305" s="80"/>
      <c r="D305" s="80"/>
      <c r="E305" s="80"/>
      <c r="F305" s="80"/>
      <c r="G305" s="80"/>
      <c r="H305" s="80"/>
      <c r="I305" s="81"/>
      <c r="J305" s="81"/>
      <c r="K305" s="81"/>
      <c r="L305" s="81"/>
      <c r="M305" s="80"/>
      <c r="N305" s="80"/>
      <c r="O305" s="80"/>
      <c r="P305" s="80"/>
      <c r="Q305" s="80"/>
      <c r="R305" s="81"/>
      <c r="S305" s="81"/>
      <c r="T305" s="81"/>
      <c r="U305" s="81"/>
      <c r="V305" s="81"/>
      <c r="W305" s="81"/>
      <c r="X305" s="81"/>
      <c r="Y305" s="81"/>
      <c r="Z305" s="81"/>
      <c r="AA305" s="81"/>
      <c r="AB305" s="81"/>
      <c r="AC305" s="81"/>
      <c r="AD305" s="81"/>
      <c r="AE305" s="81"/>
      <c r="AF305" s="81"/>
    </row>
    <row r="306">
      <c r="A306" s="80"/>
      <c r="B306" s="81"/>
      <c r="C306" s="80"/>
      <c r="D306" s="80"/>
      <c r="E306" s="80"/>
      <c r="F306" s="80"/>
      <c r="G306" s="80"/>
      <c r="H306" s="80"/>
      <c r="I306" s="81"/>
      <c r="J306" s="81"/>
      <c r="K306" s="81"/>
      <c r="L306" s="81"/>
      <c r="M306" s="80"/>
      <c r="N306" s="80"/>
      <c r="O306" s="80"/>
      <c r="P306" s="80"/>
      <c r="Q306" s="80"/>
      <c r="R306" s="81"/>
      <c r="S306" s="81"/>
      <c r="T306" s="81"/>
      <c r="U306" s="81"/>
      <c r="V306" s="81"/>
      <c r="W306" s="81"/>
      <c r="X306" s="81"/>
      <c r="Y306" s="81"/>
      <c r="Z306" s="81"/>
      <c r="AA306" s="81"/>
      <c r="AB306" s="81"/>
      <c r="AC306" s="81"/>
      <c r="AD306" s="81"/>
      <c r="AE306" s="81"/>
      <c r="AF306" s="81"/>
    </row>
    <row r="307">
      <c r="A307" s="80"/>
      <c r="B307" s="81"/>
      <c r="C307" s="80"/>
      <c r="D307" s="80"/>
      <c r="E307" s="80"/>
      <c r="F307" s="80"/>
      <c r="G307" s="80"/>
      <c r="H307" s="80"/>
      <c r="I307" s="81"/>
      <c r="J307" s="81"/>
      <c r="K307" s="81"/>
      <c r="L307" s="81"/>
      <c r="M307" s="80"/>
      <c r="N307" s="80"/>
      <c r="O307" s="80"/>
      <c r="P307" s="80"/>
      <c r="Q307" s="80"/>
      <c r="R307" s="81"/>
      <c r="S307" s="81"/>
      <c r="T307" s="81"/>
      <c r="U307" s="81"/>
      <c r="V307" s="81"/>
      <c r="W307" s="81"/>
      <c r="X307" s="81"/>
      <c r="Y307" s="81"/>
      <c r="Z307" s="81"/>
      <c r="AA307" s="81"/>
      <c r="AB307" s="81"/>
      <c r="AC307" s="81"/>
      <c r="AD307" s="81"/>
      <c r="AE307" s="81"/>
      <c r="AF307" s="81"/>
    </row>
    <row r="308">
      <c r="A308" s="80"/>
      <c r="B308" s="81"/>
      <c r="C308" s="80"/>
      <c r="D308" s="80"/>
      <c r="E308" s="80"/>
      <c r="F308" s="80"/>
      <c r="G308" s="80"/>
      <c r="H308" s="80"/>
      <c r="I308" s="81"/>
      <c r="J308" s="81"/>
      <c r="K308" s="81"/>
      <c r="L308" s="81"/>
      <c r="M308" s="80"/>
      <c r="N308" s="80"/>
      <c r="O308" s="80"/>
      <c r="P308" s="80"/>
      <c r="Q308" s="80"/>
      <c r="R308" s="81"/>
      <c r="S308" s="81"/>
      <c r="T308" s="81"/>
      <c r="U308" s="81"/>
      <c r="V308" s="81"/>
      <c r="W308" s="81"/>
      <c r="X308" s="81"/>
      <c r="Y308" s="81"/>
      <c r="Z308" s="81"/>
      <c r="AA308" s="81"/>
      <c r="AB308" s="81"/>
      <c r="AC308" s="81"/>
      <c r="AD308" s="81"/>
      <c r="AE308" s="81"/>
      <c r="AF308" s="81"/>
    </row>
    <row r="309">
      <c r="A309" s="80"/>
      <c r="B309" s="81"/>
      <c r="C309" s="80"/>
      <c r="D309" s="80"/>
      <c r="E309" s="80"/>
      <c r="F309" s="80"/>
      <c r="G309" s="80"/>
      <c r="H309" s="80"/>
      <c r="I309" s="81"/>
      <c r="J309" s="81"/>
      <c r="K309" s="81"/>
      <c r="L309" s="81"/>
      <c r="M309" s="80"/>
      <c r="N309" s="80"/>
      <c r="O309" s="80"/>
      <c r="P309" s="80"/>
      <c r="Q309" s="80"/>
      <c r="R309" s="81"/>
      <c r="S309" s="81"/>
      <c r="T309" s="81"/>
      <c r="U309" s="81"/>
      <c r="V309" s="81"/>
      <c r="W309" s="81"/>
      <c r="X309" s="81"/>
      <c r="Y309" s="81"/>
      <c r="Z309" s="81"/>
      <c r="AA309" s="81"/>
      <c r="AB309" s="81"/>
      <c r="AC309" s="81"/>
      <c r="AD309" s="81"/>
      <c r="AE309" s="81"/>
      <c r="AF309" s="81"/>
    </row>
    <row r="310">
      <c r="A310" s="80"/>
      <c r="B310" s="81"/>
      <c r="C310" s="80"/>
      <c r="D310" s="80"/>
      <c r="E310" s="80"/>
      <c r="F310" s="80"/>
      <c r="G310" s="80"/>
      <c r="H310" s="80"/>
      <c r="I310" s="81"/>
      <c r="J310" s="81"/>
      <c r="K310" s="81"/>
      <c r="L310" s="81"/>
      <c r="M310" s="80"/>
      <c r="N310" s="80"/>
      <c r="O310" s="80"/>
      <c r="P310" s="80"/>
      <c r="Q310" s="80"/>
      <c r="R310" s="81"/>
      <c r="S310" s="81"/>
      <c r="T310" s="81"/>
      <c r="U310" s="81"/>
      <c r="V310" s="81"/>
      <c r="W310" s="81"/>
      <c r="X310" s="81"/>
      <c r="Y310" s="81"/>
      <c r="Z310" s="81"/>
      <c r="AA310" s="81"/>
      <c r="AB310" s="81"/>
      <c r="AC310" s="81"/>
      <c r="AD310" s="81"/>
      <c r="AE310" s="81"/>
      <c r="AF310" s="81"/>
    </row>
    <row r="311">
      <c r="A311" s="80"/>
      <c r="B311" s="81"/>
      <c r="C311" s="80"/>
      <c r="D311" s="80"/>
      <c r="E311" s="80"/>
      <c r="F311" s="80"/>
      <c r="G311" s="80"/>
      <c r="H311" s="80"/>
      <c r="I311" s="81"/>
      <c r="J311" s="81"/>
      <c r="K311" s="81"/>
      <c r="L311" s="81"/>
      <c r="M311" s="80"/>
      <c r="N311" s="80"/>
      <c r="O311" s="80"/>
      <c r="P311" s="80"/>
      <c r="Q311" s="80"/>
      <c r="R311" s="81"/>
      <c r="S311" s="81"/>
      <c r="T311" s="81"/>
      <c r="U311" s="81"/>
      <c r="V311" s="81"/>
      <c r="W311" s="81"/>
      <c r="X311" s="81"/>
      <c r="Y311" s="81"/>
      <c r="Z311" s="81"/>
      <c r="AA311" s="81"/>
      <c r="AB311" s="81"/>
      <c r="AC311" s="81"/>
      <c r="AD311" s="81"/>
      <c r="AE311" s="81"/>
      <c r="AF311" s="81"/>
    </row>
    <row r="312">
      <c r="A312" s="80"/>
      <c r="B312" s="81"/>
      <c r="C312" s="80"/>
      <c r="D312" s="80"/>
      <c r="E312" s="80"/>
      <c r="F312" s="80"/>
      <c r="G312" s="80"/>
      <c r="H312" s="80"/>
      <c r="I312" s="81"/>
      <c r="J312" s="81"/>
      <c r="K312" s="81"/>
      <c r="L312" s="81"/>
      <c r="M312" s="80"/>
      <c r="N312" s="80"/>
      <c r="O312" s="80"/>
      <c r="P312" s="80"/>
      <c r="Q312" s="80"/>
      <c r="R312" s="81"/>
      <c r="S312" s="81"/>
      <c r="T312" s="81"/>
      <c r="U312" s="81"/>
      <c r="V312" s="81"/>
      <c r="W312" s="81"/>
      <c r="X312" s="81"/>
      <c r="Y312" s="81"/>
      <c r="Z312" s="81"/>
      <c r="AA312" s="81"/>
      <c r="AB312" s="81"/>
      <c r="AC312" s="81"/>
      <c r="AD312" s="81"/>
      <c r="AE312" s="81"/>
      <c r="AF312" s="81"/>
    </row>
    <row r="313">
      <c r="A313" s="80"/>
      <c r="B313" s="81"/>
      <c r="C313" s="80"/>
      <c r="D313" s="80"/>
      <c r="E313" s="80"/>
      <c r="F313" s="80"/>
      <c r="G313" s="80"/>
      <c r="H313" s="80"/>
      <c r="I313" s="81"/>
      <c r="J313" s="81"/>
      <c r="K313" s="81"/>
      <c r="L313" s="81"/>
      <c r="M313" s="80"/>
      <c r="N313" s="80"/>
      <c r="O313" s="80"/>
      <c r="P313" s="80"/>
      <c r="Q313" s="80"/>
      <c r="R313" s="81"/>
      <c r="S313" s="81"/>
      <c r="T313" s="81"/>
      <c r="U313" s="81"/>
      <c r="V313" s="81"/>
      <c r="W313" s="81"/>
      <c r="X313" s="81"/>
      <c r="Y313" s="81"/>
      <c r="Z313" s="81"/>
      <c r="AA313" s="81"/>
      <c r="AB313" s="81"/>
      <c r="AC313" s="81"/>
      <c r="AD313" s="81"/>
      <c r="AE313" s="81"/>
      <c r="AF313" s="81"/>
    </row>
    <row r="314">
      <c r="A314" s="80"/>
      <c r="B314" s="81"/>
      <c r="C314" s="80"/>
      <c r="D314" s="80"/>
      <c r="E314" s="80"/>
      <c r="F314" s="80"/>
      <c r="G314" s="80"/>
      <c r="H314" s="80"/>
      <c r="I314" s="81"/>
      <c r="J314" s="81"/>
      <c r="K314" s="81"/>
      <c r="L314" s="81"/>
      <c r="M314" s="80"/>
      <c r="N314" s="80"/>
      <c r="O314" s="80"/>
      <c r="P314" s="80"/>
      <c r="Q314" s="80"/>
      <c r="R314" s="81"/>
      <c r="S314" s="81"/>
      <c r="T314" s="81"/>
      <c r="U314" s="81"/>
      <c r="V314" s="81"/>
      <c r="W314" s="81"/>
      <c r="X314" s="81"/>
      <c r="Y314" s="81"/>
      <c r="Z314" s="81"/>
      <c r="AA314" s="81"/>
      <c r="AB314" s="81"/>
      <c r="AC314" s="81"/>
      <c r="AD314" s="81"/>
      <c r="AE314" s="81"/>
      <c r="AF314" s="81"/>
    </row>
    <row r="315">
      <c r="A315" s="80"/>
      <c r="B315" s="81"/>
      <c r="C315" s="80"/>
      <c r="D315" s="80"/>
      <c r="E315" s="80"/>
      <c r="F315" s="80"/>
      <c r="G315" s="80"/>
      <c r="H315" s="80"/>
      <c r="I315" s="81"/>
      <c r="J315" s="81"/>
      <c r="K315" s="81"/>
      <c r="L315" s="81"/>
      <c r="M315" s="80"/>
      <c r="N315" s="80"/>
      <c r="O315" s="80"/>
      <c r="P315" s="80"/>
      <c r="Q315" s="80"/>
      <c r="R315" s="81"/>
      <c r="S315" s="81"/>
      <c r="T315" s="81"/>
      <c r="U315" s="81"/>
      <c r="V315" s="81"/>
      <c r="W315" s="81"/>
      <c r="X315" s="81"/>
      <c r="Y315" s="81"/>
      <c r="Z315" s="81"/>
      <c r="AA315" s="81"/>
      <c r="AB315" s="81"/>
      <c r="AC315" s="81"/>
      <c r="AD315" s="81"/>
      <c r="AE315" s="81"/>
      <c r="AF315" s="81"/>
    </row>
    <row r="316">
      <c r="A316" s="80"/>
      <c r="B316" s="81"/>
      <c r="C316" s="80"/>
      <c r="D316" s="80"/>
      <c r="E316" s="80"/>
      <c r="F316" s="80"/>
      <c r="G316" s="80"/>
      <c r="H316" s="80"/>
      <c r="I316" s="81"/>
      <c r="J316" s="81"/>
      <c r="K316" s="81"/>
      <c r="L316" s="81"/>
      <c r="M316" s="80"/>
      <c r="N316" s="80"/>
      <c r="O316" s="80"/>
      <c r="P316" s="80"/>
      <c r="Q316" s="80"/>
      <c r="R316" s="81"/>
      <c r="S316" s="81"/>
      <c r="T316" s="81"/>
      <c r="U316" s="81"/>
      <c r="V316" s="81"/>
      <c r="W316" s="81"/>
      <c r="X316" s="81"/>
      <c r="Y316" s="81"/>
      <c r="Z316" s="81"/>
      <c r="AA316" s="81"/>
      <c r="AB316" s="81"/>
      <c r="AC316" s="81"/>
      <c r="AD316" s="81"/>
      <c r="AE316" s="81"/>
      <c r="AF316" s="81"/>
    </row>
    <row r="317">
      <c r="A317" s="80"/>
      <c r="B317" s="81"/>
      <c r="C317" s="80"/>
      <c r="D317" s="80"/>
      <c r="E317" s="80"/>
      <c r="F317" s="80"/>
      <c r="G317" s="80"/>
      <c r="H317" s="80"/>
      <c r="I317" s="81"/>
      <c r="J317" s="81"/>
      <c r="K317" s="81"/>
      <c r="L317" s="81"/>
      <c r="M317" s="80"/>
      <c r="N317" s="80"/>
      <c r="O317" s="80"/>
      <c r="P317" s="80"/>
      <c r="Q317" s="80"/>
      <c r="R317" s="81"/>
      <c r="S317" s="81"/>
      <c r="T317" s="81"/>
      <c r="U317" s="81"/>
      <c r="V317" s="81"/>
      <c r="W317" s="81"/>
      <c r="X317" s="81"/>
      <c r="Y317" s="81"/>
      <c r="Z317" s="81"/>
      <c r="AA317" s="81"/>
      <c r="AB317" s="81"/>
      <c r="AC317" s="81"/>
      <c r="AD317" s="81"/>
      <c r="AE317" s="81"/>
      <c r="AF317" s="81"/>
    </row>
    <row r="318">
      <c r="A318" s="80"/>
      <c r="B318" s="81"/>
      <c r="C318" s="80"/>
      <c r="D318" s="80"/>
      <c r="E318" s="80"/>
      <c r="F318" s="80"/>
      <c r="G318" s="80"/>
      <c r="H318" s="80"/>
      <c r="I318" s="81"/>
      <c r="J318" s="81"/>
      <c r="K318" s="81"/>
      <c r="L318" s="81"/>
      <c r="M318" s="80"/>
      <c r="N318" s="80"/>
      <c r="O318" s="80"/>
      <c r="P318" s="80"/>
      <c r="Q318" s="80"/>
      <c r="R318" s="81"/>
      <c r="S318" s="81"/>
      <c r="T318" s="81"/>
      <c r="U318" s="81"/>
      <c r="V318" s="81"/>
      <c r="W318" s="81"/>
      <c r="X318" s="81"/>
      <c r="Y318" s="81"/>
      <c r="Z318" s="81"/>
      <c r="AA318" s="81"/>
      <c r="AB318" s="81"/>
      <c r="AC318" s="81"/>
      <c r="AD318" s="81"/>
      <c r="AE318" s="81"/>
      <c r="AF318" s="81"/>
    </row>
    <row r="319">
      <c r="A319" s="80"/>
      <c r="B319" s="81"/>
      <c r="C319" s="80"/>
      <c r="D319" s="80"/>
      <c r="E319" s="80"/>
      <c r="F319" s="80"/>
      <c r="G319" s="80"/>
      <c r="H319" s="80"/>
      <c r="I319" s="81"/>
      <c r="J319" s="81"/>
      <c r="K319" s="81"/>
      <c r="L319" s="81"/>
      <c r="M319" s="80"/>
      <c r="N319" s="80"/>
      <c r="O319" s="80"/>
      <c r="P319" s="80"/>
      <c r="Q319" s="80"/>
      <c r="R319" s="81"/>
      <c r="S319" s="81"/>
      <c r="T319" s="81"/>
      <c r="U319" s="81"/>
      <c r="V319" s="81"/>
      <c r="W319" s="81"/>
      <c r="X319" s="81"/>
      <c r="Y319" s="81"/>
      <c r="Z319" s="81"/>
      <c r="AA319" s="81"/>
      <c r="AB319" s="81"/>
      <c r="AC319" s="81"/>
      <c r="AD319" s="81"/>
      <c r="AE319" s="81"/>
      <c r="AF319" s="81"/>
    </row>
    <row r="320">
      <c r="A320" s="80"/>
      <c r="B320" s="81"/>
      <c r="C320" s="80"/>
      <c r="D320" s="80"/>
      <c r="E320" s="80"/>
      <c r="F320" s="80"/>
      <c r="G320" s="80"/>
      <c r="H320" s="80"/>
      <c r="I320" s="81"/>
      <c r="J320" s="81"/>
      <c r="K320" s="81"/>
      <c r="L320" s="81"/>
      <c r="M320" s="80"/>
      <c r="N320" s="80"/>
      <c r="O320" s="80"/>
      <c r="P320" s="80"/>
      <c r="Q320" s="80"/>
      <c r="R320" s="81"/>
      <c r="S320" s="81"/>
      <c r="T320" s="81"/>
      <c r="U320" s="81"/>
      <c r="V320" s="81"/>
      <c r="W320" s="81"/>
      <c r="X320" s="81"/>
      <c r="Y320" s="81"/>
      <c r="Z320" s="81"/>
      <c r="AA320" s="81"/>
      <c r="AB320" s="81"/>
      <c r="AC320" s="81"/>
      <c r="AD320" s="81"/>
      <c r="AE320" s="81"/>
      <c r="AF320" s="81"/>
    </row>
    <row r="321">
      <c r="A321" s="80"/>
      <c r="B321" s="81"/>
      <c r="C321" s="80"/>
      <c r="D321" s="80"/>
      <c r="E321" s="80"/>
      <c r="F321" s="80"/>
      <c r="G321" s="80"/>
      <c r="H321" s="80"/>
      <c r="I321" s="81"/>
      <c r="J321" s="81"/>
      <c r="K321" s="81"/>
      <c r="L321" s="81"/>
      <c r="M321" s="80"/>
      <c r="N321" s="80"/>
      <c r="O321" s="80"/>
      <c r="P321" s="80"/>
      <c r="Q321" s="80"/>
      <c r="R321" s="81"/>
      <c r="S321" s="81"/>
      <c r="T321" s="81"/>
      <c r="U321" s="81"/>
      <c r="V321" s="81"/>
      <c r="W321" s="81"/>
      <c r="X321" s="81"/>
      <c r="Y321" s="81"/>
      <c r="Z321" s="81"/>
      <c r="AA321" s="81"/>
      <c r="AB321" s="81"/>
      <c r="AC321" s="81"/>
      <c r="AD321" s="81"/>
      <c r="AE321" s="81"/>
      <c r="AF321" s="81"/>
    </row>
    <row r="322">
      <c r="A322" s="80"/>
      <c r="B322" s="81"/>
      <c r="C322" s="80"/>
      <c r="D322" s="80"/>
      <c r="E322" s="80"/>
      <c r="F322" s="80"/>
      <c r="G322" s="80"/>
      <c r="H322" s="80"/>
      <c r="I322" s="81"/>
      <c r="J322" s="81"/>
      <c r="K322" s="81"/>
      <c r="L322" s="81"/>
      <c r="M322" s="80"/>
      <c r="N322" s="80"/>
      <c r="O322" s="80"/>
      <c r="P322" s="80"/>
      <c r="Q322" s="80"/>
      <c r="R322" s="81"/>
      <c r="S322" s="81"/>
      <c r="T322" s="81"/>
      <c r="U322" s="81"/>
      <c r="V322" s="81"/>
      <c r="W322" s="81"/>
      <c r="X322" s="81"/>
      <c r="Y322" s="81"/>
      <c r="Z322" s="81"/>
      <c r="AA322" s="81"/>
      <c r="AB322" s="81"/>
      <c r="AC322" s="81"/>
      <c r="AD322" s="81"/>
      <c r="AE322" s="81"/>
      <c r="AF322" s="81"/>
    </row>
    <row r="323">
      <c r="A323" s="80"/>
      <c r="B323" s="81"/>
      <c r="C323" s="80"/>
      <c r="D323" s="80"/>
      <c r="E323" s="80"/>
      <c r="F323" s="80"/>
      <c r="G323" s="80"/>
      <c r="H323" s="80"/>
      <c r="I323" s="81"/>
      <c r="J323" s="81"/>
      <c r="K323" s="81"/>
      <c r="L323" s="81"/>
      <c r="M323" s="80"/>
      <c r="N323" s="80"/>
      <c r="O323" s="80"/>
      <c r="P323" s="80"/>
      <c r="Q323" s="80"/>
      <c r="R323" s="81"/>
      <c r="S323" s="81"/>
      <c r="T323" s="81"/>
      <c r="U323" s="81"/>
      <c r="V323" s="81"/>
      <c r="W323" s="81"/>
      <c r="X323" s="81"/>
      <c r="Y323" s="81"/>
      <c r="Z323" s="81"/>
      <c r="AA323" s="81"/>
      <c r="AB323" s="81"/>
      <c r="AC323" s="81"/>
      <c r="AD323" s="81"/>
      <c r="AE323" s="81"/>
      <c r="AF323" s="81"/>
    </row>
    <row r="324">
      <c r="A324" s="80"/>
      <c r="B324" s="81"/>
      <c r="C324" s="80"/>
      <c r="D324" s="80"/>
      <c r="E324" s="80"/>
      <c r="F324" s="80"/>
      <c r="G324" s="80"/>
      <c r="H324" s="80"/>
      <c r="I324" s="81"/>
      <c r="J324" s="81"/>
      <c r="K324" s="81"/>
      <c r="L324" s="81"/>
      <c r="M324" s="80"/>
      <c r="N324" s="80"/>
      <c r="O324" s="80"/>
      <c r="P324" s="80"/>
      <c r="Q324" s="80"/>
      <c r="R324" s="81"/>
      <c r="S324" s="81"/>
      <c r="T324" s="81"/>
      <c r="U324" s="81"/>
      <c r="V324" s="81"/>
      <c r="W324" s="81"/>
      <c r="X324" s="81"/>
      <c r="Y324" s="81"/>
      <c r="Z324" s="81"/>
      <c r="AA324" s="81"/>
      <c r="AB324" s="81"/>
      <c r="AC324" s="81"/>
      <c r="AD324" s="81"/>
      <c r="AE324" s="81"/>
      <c r="AF324" s="81"/>
    </row>
    <row r="325">
      <c r="A325" s="80"/>
      <c r="B325" s="81"/>
      <c r="C325" s="80"/>
      <c r="D325" s="80"/>
      <c r="E325" s="80"/>
      <c r="F325" s="80"/>
      <c r="G325" s="80"/>
      <c r="H325" s="80"/>
      <c r="I325" s="81"/>
      <c r="J325" s="81"/>
      <c r="K325" s="81"/>
      <c r="L325" s="81"/>
      <c r="M325" s="80"/>
      <c r="N325" s="80"/>
      <c r="O325" s="80"/>
      <c r="P325" s="80"/>
      <c r="Q325" s="80"/>
      <c r="R325" s="81"/>
      <c r="S325" s="81"/>
      <c r="T325" s="81"/>
      <c r="U325" s="81"/>
      <c r="V325" s="81"/>
      <c r="W325" s="81"/>
      <c r="X325" s="81"/>
      <c r="Y325" s="81"/>
      <c r="Z325" s="81"/>
      <c r="AA325" s="81"/>
      <c r="AB325" s="81"/>
      <c r="AC325" s="81"/>
      <c r="AD325" s="81"/>
      <c r="AE325" s="81"/>
      <c r="AF325" s="81"/>
    </row>
    <row r="326">
      <c r="A326" s="80"/>
      <c r="B326" s="81"/>
      <c r="C326" s="80"/>
      <c r="D326" s="80"/>
      <c r="E326" s="80"/>
      <c r="F326" s="80"/>
      <c r="G326" s="80"/>
      <c r="H326" s="80"/>
      <c r="I326" s="81"/>
      <c r="J326" s="81"/>
      <c r="K326" s="81"/>
      <c r="L326" s="81"/>
      <c r="M326" s="80"/>
      <c r="N326" s="80"/>
      <c r="O326" s="80"/>
      <c r="P326" s="80"/>
      <c r="Q326" s="80"/>
      <c r="R326" s="81"/>
      <c r="S326" s="81"/>
      <c r="T326" s="81"/>
      <c r="U326" s="81"/>
      <c r="V326" s="81"/>
      <c r="W326" s="81"/>
      <c r="X326" s="81"/>
      <c r="Y326" s="81"/>
      <c r="Z326" s="81"/>
      <c r="AA326" s="81"/>
      <c r="AB326" s="81"/>
      <c r="AC326" s="81"/>
      <c r="AD326" s="81"/>
      <c r="AE326" s="81"/>
      <c r="AF326" s="81"/>
    </row>
    <row r="327">
      <c r="A327" s="80"/>
      <c r="B327" s="81"/>
      <c r="C327" s="80"/>
      <c r="D327" s="80"/>
      <c r="E327" s="80"/>
      <c r="F327" s="80"/>
      <c r="G327" s="80"/>
      <c r="H327" s="80"/>
      <c r="I327" s="81"/>
      <c r="J327" s="81"/>
      <c r="K327" s="81"/>
      <c r="L327" s="81"/>
      <c r="M327" s="80"/>
      <c r="N327" s="80"/>
      <c r="O327" s="80"/>
      <c r="P327" s="80"/>
      <c r="Q327" s="80"/>
      <c r="R327" s="81"/>
      <c r="S327" s="81"/>
      <c r="T327" s="81"/>
      <c r="U327" s="81"/>
      <c r="V327" s="81"/>
      <c r="W327" s="81"/>
      <c r="X327" s="81"/>
      <c r="Y327" s="81"/>
      <c r="Z327" s="81"/>
      <c r="AA327" s="81"/>
      <c r="AB327" s="81"/>
      <c r="AC327" s="81"/>
      <c r="AD327" s="81"/>
      <c r="AE327" s="81"/>
      <c r="AF327" s="81"/>
    </row>
    <row r="328">
      <c r="A328" s="80"/>
      <c r="B328" s="81"/>
      <c r="C328" s="80"/>
      <c r="D328" s="80"/>
      <c r="E328" s="80"/>
      <c r="F328" s="80"/>
      <c r="G328" s="80"/>
      <c r="H328" s="80"/>
      <c r="I328" s="81"/>
      <c r="J328" s="81"/>
      <c r="K328" s="81"/>
      <c r="L328" s="81"/>
      <c r="M328" s="80"/>
      <c r="N328" s="80"/>
      <c r="O328" s="80"/>
      <c r="P328" s="80"/>
      <c r="Q328" s="80"/>
      <c r="R328" s="81"/>
      <c r="S328" s="81"/>
      <c r="T328" s="81"/>
      <c r="U328" s="81"/>
      <c r="V328" s="81"/>
      <c r="W328" s="81"/>
      <c r="X328" s="81"/>
      <c r="Y328" s="81"/>
      <c r="Z328" s="81"/>
      <c r="AA328" s="81"/>
      <c r="AB328" s="81"/>
      <c r="AC328" s="81"/>
      <c r="AD328" s="81"/>
      <c r="AE328" s="81"/>
      <c r="AF328" s="81"/>
    </row>
    <row r="329">
      <c r="A329" s="80"/>
      <c r="B329" s="81"/>
      <c r="C329" s="80"/>
      <c r="D329" s="80"/>
      <c r="E329" s="80"/>
      <c r="F329" s="80"/>
      <c r="G329" s="80"/>
      <c r="H329" s="80"/>
      <c r="I329" s="81"/>
      <c r="J329" s="81"/>
      <c r="K329" s="81"/>
      <c r="L329" s="81"/>
      <c r="M329" s="80"/>
      <c r="N329" s="80"/>
      <c r="O329" s="80"/>
      <c r="P329" s="80"/>
      <c r="Q329" s="80"/>
      <c r="R329" s="81"/>
      <c r="S329" s="81"/>
      <c r="T329" s="81"/>
      <c r="U329" s="81"/>
      <c r="V329" s="81"/>
      <c r="W329" s="81"/>
      <c r="X329" s="81"/>
      <c r="Y329" s="81"/>
      <c r="Z329" s="81"/>
      <c r="AA329" s="81"/>
      <c r="AB329" s="81"/>
      <c r="AC329" s="81"/>
      <c r="AD329" s="81"/>
      <c r="AE329" s="81"/>
      <c r="AF329" s="81"/>
    </row>
    <row r="330">
      <c r="A330" s="80"/>
      <c r="B330" s="81"/>
      <c r="C330" s="80"/>
      <c r="D330" s="80"/>
      <c r="E330" s="80"/>
      <c r="F330" s="80"/>
      <c r="G330" s="80"/>
      <c r="H330" s="80"/>
      <c r="I330" s="81"/>
      <c r="J330" s="81"/>
      <c r="K330" s="81"/>
      <c r="L330" s="81"/>
      <c r="M330" s="80"/>
      <c r="N330" s="80"/>
      <c r="O330" s="80"/>
      <c r="P330" s="80"/>
      <c r="Q330" s="80"/>
      <c r="R330" s="81"/>
      <c r="S330" s="81"/>
      <c r="T330" s="81"/>
      <c r="U330" s="81"/>
      <c r="V330" s="81"/>
      <c r="W330" s="81"/>
      <c r="X330" s="81"/>
      <c r="Y330" s="81"/>
      <c r="Z330" s="81"/>
      <c r="AA330" s="81"/>
      <c r="AB330" s="81"/>
      <c r="AC330" s="81"/>
      <c r="AD330" s="81"/>
      <c r="AE330" s="81"/>
      <c r="AF330" s="81"/>
    </row>
    <row r="331">
      <c r="A331" s="80"/>
      <c r="B331" s="81"/>
      <c r="C331" s="80"/>
      <c r="D331" s="80"/>
      <c r="E331" s="80"/>
      <c r="F331" s="80"/>
      <c r="G331" s="80"/>
      <c r="H331" s="80"/>
      <c r="I331" s="81"/>
      <c r="J331" s="81"/>
      <c r="K331" s="81"/>
      <c r="L331" s="81"/>
      <c r="M331" s="80"/>
      <c r="N331" s="80"/>
      <c r="O331" s="80"/>
      <c r="P331" s="80"/>
      <c r="Q331" s="80"/>
      <c r="R331" s="81"/>
      <c r="S331" s="81"/>
      <c r="T331" s="81"/>
      <c r="U331" s="81"/>
      <c r="V331" s="81"/>
      <c r="W331" s="81"/>
      <c r="X331" s="81"/>
      <c r="Y331" s="81"/>
      <c r="Z331" s="81"/>
      <c r="AA331" s="81"/>
      <c r="AB331" s="81"/>
      <c r="AC331" s="81"/>
      <c r="AD331" s="81"/>
      <c r="AE331" s="81"/>
      <c r="AF331" s="81"/>
    </row>
    <row r="332">
      <c r="A332" s="80"/>
      <c r="B332" s="81"/>
      <c r="C332" s="80"/>
      <c r="D332" s="80"/>
      <c r="E332" s="80"/>
      <c r="F332" s="80"/>
      <c r="G332" s="80"/>
      <c r="H332" s="80"/>
      <c r="I332" s="81"/>
      <c r="J332" s="81"/>
      <c r="K332" s="81"/>
      <c r="L332" s="81"/>
      <c r="M332" s="80"/>
      <c r="N332" s="80"/>
      <c r="O332" s="80"/>
      <c r="P332" s="80"/>
      <c r="Q332" s="80"/>
      <c r="R332" s="81"/>
      <c r="S332" s="81"/>
      <c r="T332" s="81"/>
      <c r="U332" s="81"/>
      <c r="V332" s="81"/>
      <c r="W332" s="81"/>
      <c r="X332" s="81"/>
      <c r="Y332" s="81"/>
      <c r="Z332" s="81"/>
      <c r="AA332" s="81"/>
      <c r="AB332" s="81"/>
      <c r="AC332" s="81"/>
      <c r="AD332" s="81"/>
      <c r="AE332" s="81"/>
      <c r="AF332" s="81"/>
    </row>
    <row r="333">
      <c r="A333" s="80"/>
      <c r="B333" s="81"/>
      <c r="C333" s="80"/>
      <c r="D333" s="80"/>
      <c r="E333" s="80"/>
      <c r="F333" s="80"/>
      <c r="G333" s="80"/>
      <c r="H333" s="80"/>
      <c r="I333" s="81"/>
      <c r="J333" s="81"/>
      <c r="K333" s="81"/>
      <c r="L333" s="81"/>
      <c r="M333" s="80"/>
      <c r="N333" s="80"/>
      <c r="O333" s="80"/>
      <c r="P333" s="80"/>
      <c r="Q333" s="80"/>
      <c r="R333" s="81"/>
      <c r="S333" s="81"/>
      <c r="T333" s="81"/>
      <c r="U333" s="81"/>
      <c r="V333" s="81"/>
      <c r="W333" s="81"/>
      <c r="X333" s="81"/>
      <c r="Y333" s="81"/>
      <c r="Z333" s="81"/>
      <c r="AA333" s="81"/>
      <c r="AB333" s="81"/>
      <c r="AC333" s="81"/>
      <c r="AD333" s="81"/>
      <c r="AE333" s="81"/>
      <c r="AF333" s="81"/>
    </row>
    <row r="334">
      <c r="A334" s="80"/>
      <c r="B334" s="81"/>
      <c r="C334" s="80"/>
      <c r="D334" s="80"/>
      <c r="E334" s="80"/>
      <c r="F334" s="80"/>
      <c r="G334" s="80"/>
      <c r="H334" s="80"/>
      <c r="I334" s="81"/>
      <c r="J334" s="81"/>
      <c r="K334" s="81"/>
      <c r="L334" s="81"/>
      <c r="M334" s="80"/>
      <c r="N334" s="80"/>
      <c r="O334" s="80"/>
      <c r="P334" s="80"/>
      <c r="Q334" s="80"/>
      <c r="R334" s="81"/>
      <c r="S334" s="81"/>
      <c r="T334" s="81"/>
      <c r="U334" s="81"/>
      <c r="V334" s="81"/>
      <c r="W334" s="81"/>
      <c r="X334" s="81"/>
      <c r="Y334" s="81"/>
      <c r="Z334" s="81"/>
      <c r="AA334" s="81"/>
      <c r="AB334" s="81"/>
      <c r="AC334" s="81"/>
      <c r="AD334" s="81"/>
      <c r="AE334" s="81"/>
      <c r="AF334" s="81"/>
    </row>
    <row r="335">
      <c r="A335" s="80"/>
      <c r="B335" s="81"/>
      <c r="C335" s="80"/>
      <c r="D335" s="80"/>
      <c r="E335" s="80"/>
      <c r="F335" s="80"/>
      <c r="G335" s="80"/>
      <c r="H335" s="80"/>
      <c r="I335" s="81"/>
      <c r="J335" s="81"/>
      <c r="K335" s="81"/>
      <c r="L335" s="81"/>
      <c r="M335" s="80"/>
      <c r="N335" s="80"/>
      <c r="O335" s="80"/>
      <c r="P335" s="80"/>
      <c r="Q335" s="80"/>
      <c r="R335" s="81"/>
      <c r="S335" s="81"/>
      <c r="T335" s="81"/>
      <c r="U335" s="81"/>
      <c r="V335" s="81"/>
      <c r="W335" s="81"/>
      <c r="X335" s="81"/>
      <c r="Y335" s="81"/>
      <c r="Z335" s="81"/>
      <c r="AA335" s="81"/>
      <c r="AB335" s="81"/>
      <c r="AC335" s="81"/>
      <c r="AD335" s="81"/>
      <c r="AE335" s="81"/>
      <c r="AF335" s="81"/>
    </row>
    <row r="336">
      <c r="A336" s="80"/>
      <c r="B336" s="81"/>
      <c r="C336" s="80"/>
      <c r="D336" s="80"/>
      <c r="E336" s="80"/>
      <c r="F336" s="80"/>
      <c r="G336" s="80"/>
      <c r="H336" s="80"/>
      <c r="I336" s="81"/>
      <c r="J336" s="81"/>
      <c r="K336" s="81"/>
      <c r="L336" s="81"/>
      <c r="M336" s="80"/>
      <c r="N336" s="80"/>
      <c r="O336" s="80"/>
      <c r="P336" s="80"/>
      <c r="Q336" s="80"/>
      <c r="R336" s="81"/>
      <c r="S336" s="81"/>
      <c r="T336" s="81"/>
      <c r="U336" s="81"/>
      <c r="V336" s="81"/>
      <c r="W336" s="81"/>
      <c r="X336" s="81"/>
      <c r="Y336" s="81"/>
      <c r="Z336" s="81"/>
      <c r="AA336" s="81"/>
      <c r="AB336" s="81"/>
      <c r="AC336" s="81"/>
      <c r="AD336" s="81"/>
      <c r="AE336" s="81"/>
      <c r="AF336" s="81"/>
    </row>
    <row r="337">
      <c r="A337" s="80"/>
      <c r="B337" s="81"/>
      <c r="C337" s="80"/>
      <c r="D337" s="80"/>
      <c r="E337" s="80"/>
      <c r="F337" s="80"/>
      <c r="G337" s="80"/>
      <c r="H337" s="80"/>
      <c r="I337" s="81"/>
      <c r="J337" s="81"/>
      <c r="K337" s="81"/>
      <c r="L337" s="81"/>
      <c r="M337" s="80"/>
      <c r="N337" s="80"/>
      <c r="O337" s="80"/>
      <c r="P337" s="80"/>
      <c r="Q337" s="80"/>
      <c r="R337" s="81"/>
      <c r="S337" s="81"/>
      <c r="T337" s="81"/>
      <c r="U337" s="81"/>
      <c r="V337" s="81"/>
      <c r="W337" s="81"/>
      <c r="X337" s="81"/>
      <c r="Y337" s="81"/>
      <c r="Z337" s="81"/>
      <c r="AA337" s="81"/>
      <c r="AB337" s="81"/>
      <c r="AC337" s="81"/>
      <c r="AD337" s="81"/>
      <c r="AE337" s="81"/>
      <c r="AF337" s="81"/>
    </row>
    <row r="338">
      <c r="A338" s="80"/>
      <c r="B338" s="81"/>
      <c r="C338" s="80"/>
      <c r="D338" s="80"/>
      <c r="E338" s="80"/>
      <c r="F338" s="80"/>
      <c r="G338" s="80"/>
      <c r="H338" s="80"/>
      <c r="I338" s="81"/>
      <c r="J338" s="81"/>
      <c r="K338" s="81"/>
      <c r="L338" s="81"/>
      <c r="M338" s="80"/>
      <c r="N338" s="80"/>
      <c r="O338" s="80"/>
      <c r="P338" s="80"/>
      <c r="Q338" s="80"/>
      <c r="R338" s="81"/>
      <c r="S338" s="81"/>
      <c r="T338" s="81"/>
      <c r="U338" s="81"/>
      <c r="V338" s="81"/>
      <c r="W338" s="81"/>
      <c r="X338" s="81"/>
      <c r="Y338" s="81"/>
      <c r="Z338" s="81"/>
      <c r="AA338" s="81"/>
      <c r="AB338" s="81"/>
      <c r="AC338" s="81"/>
      <c r="AD338" s="81"/>
      <c r="AE338" s="81"/>
      <c r="AF338" s="81"/>
    </row>
    <row r="339">
      <c r="A339" s="80"/>
      <c r="B339" s="81"/>
      <c r="C339" s="80"/>
      <c r="D339" s="80"/>
      <c r="E339" s="80"/>
      <c r="F339" s="80"/>
      <c r="G339" s="80"/>
      <c r="H339" s="80"/>
      <c r="I339" s="81"/>
      <c r="J339" s="81"/>
      <c r="K339" s="81"/>
      <c r="L339" s="81"/>
      <c r="M339" s="80"/>
      <c r="N339" s="80"/>
      <c r="O339" s="80"/>
      <c r="P339" s="80"/>
      <c r="Q339" s="80"/>
      <c r="R339" s="81"/>
      <c r="S339" s="81"/>
      <c r="T339" s="81"/>
      <c r="U339" s="81"/>
      <c r="V339" s="81"/>
      <c r="W339" s="81"/>
      <c r="X339" s="81"/>
      <c r="Y339" s="81"/>
      <c r="Z339" s="81"/>
      <c r="AA339" s="81"/>
      <c r="AB339" s="81"/>
      <c r="AC339" s="81"/>
      <c r="AD339" s="81"/>
      <c r="AE339" s="81"/>
      <c r="AF339" s="81"/>
    </row>
    <row r="340">
      <c r="A340" s="80"/>
      <c r="B340" s="81"/>
      <c r="C340" s="80"/>
      <c r="D340" s="80"/>
      <c r="E340" s="80"/>
      <c r="F340" s="80"/>
      <c r="G340" s="80"/>
      <c r="H340" s="80"/>
      <c r="I340" s="81"/>
      <c r="J340" s="81"/>
      <c r="K340" s="81"/>
      <c r="L340" s="81"/>
      <c r="M340" s="80"/>
      <c r="N340" s="80"/>
      <c r="O340" s="80"/>
      <c r="P340" s="80"/>
      <c r="Q340" s="80"/>
      <c r="R340" s="81"/>
      <c r="S340" s="81"/>
      <c r="T340" s="81"/>
      <c r="U340" s="81"/>
      <c r="V340" s="81"/>
      <c r="W340" s="81"/>
      <c r="X340" s="81"/>
      <c r="Y340" s="81"/>
      <c r="Z340" s="81"/>
      <c r="AA340" s="81"/>
      <c r="AB340" s="81"/>
      <c r="AC340" s="81"/>
      <c r="AD340" s="81"/>
      <c r="AE340" s="81"/>
      <c r="AF340" s="81"/>
    </row>
    <row r="341">
      <c r="A341" s="80"/>
      <c r="B341" s="81"/>
      <c r="C341" s="80"/>
      <c r="D341" s="80"/>
      <c r="E341" s="80"/>
      <c r="F341" s="80"/>
      <c r="G341" s="80"/>
      <c r="H341" s="80"/>
      <c r="I341" s="81"/>
      <c r="J341" s="81"/>
      <c r="K341" s="81"/>
      <c r="L341" s="81"/>
      <c r="M341" s="80"/>
      <c r="N341" s="80"/>
      <c r="O341" s="80"/>
      <c r="P341" s="80"/>
      <c r="Q341" s="80"/>
      <c r="R341" s="81"/>
      <c r="S341" s="81"/>
      <c r="T341" s="81"/>
      <c r="U341" s="81"/>
      <c r="V341" s="81"/>
      <c r="W341" s="81"/>
      <c r="X341" s="81"/>
      <c r="Y341" s="81"/>
      <c r="Z341" s="81"/>
      <c r="AA341" s="81"/>
      <c r="AB341" s="81"/>
      <c r="AC341" s="81"/>
      <c r="AD341" s="81"/>
      <c r="AE341" s="81"/>
      <c r="AF341" s="81"/>
    </row>
    <row r="342">
      <c r="A342" s="80"/>
      <c r="B342" s="81"/>
      <c r="C342" s="80"/>
      <c r="D342" s="80"/>
      <c r="E342" s="80"/>
      <c r="F342" s="80"/>
      <c r="G342" s="80"/>
      <c r="H342" s="80"/>
      <c r="I342" s="81"/>
      <c r="J342" s="81"/>
      <c r="K342" s="81"/>
      <c r="L342" s="81"/>
      <c r="M342" s="80"/>
      <c r="N342" s="80"/>
      <c r="O342" s="80"/>
      <c r="P342" s="80"/>
      <c r="Q342" s="80"/>
      <c r="R342" s="81"/>
      <c r="S342" s="81"/>
      <c r="T342" s="81"/>
      <c r="U342" s="81"/>
      <c r="V342" s="81"/>
      <c r="W342" s="81"/>
      <c r="X342" s="81"/>
      <c r="Y342" s="81"/>
      <c r="Z342" s="81"/>
      <c r="AA342" s="81"/>
      <c r="AB342" s="81"/>
      <c r="AC342" s="81"/>
      <c r="AD342" s="81"/>
      <c r="AE342" s="81"/>
      <c r="AF342" s="81"/>
    </row>
    <row r="343">
      <c r="A343" s="80"/>
      <c r="B343" s="81"/>
      <c r="C343" s="80"/>
      <c r="D343" s="80"/>
      <c r="E343" s="80"/>
      <c r="F343" s="80"/>
      <c r="G343" s="80"/>
      <c r="H343" s="80"/>
      <c r="I343" s="81"/>
      <c r="J343" s="81"/>
      <c r="K343" s="81"/>
      <c r="L343" s="81"/>
      <c r="M343" s="80"/>
      <c r="N343" s="80"/>
      <c r="O343" s="80"/>
      <c r="P343" s="80"/>
      <c r="Q343" s="80"/>
      <c r="R343" s="81"/>
      <c r="S343" s="81"/>
      <c r="T343" s="81"/>
      <c r="U343" s="81"/>
      <c r="V343" s="81"/>
      <c r="W343" s="81"/>
      <c r="X343" s="81"/>
      <c r="Y343" s="81"/>
      <c r="Z343" s="81"/>
      <c r="AA343" s="81"/>
      <c r="AB343" s="81"/>
      <c r="AC343" s="81"/>
      <c r="AD343" s="81"/>
      <c r="AE343" s="81"/>
      <c r="AF343" s="81"/>
    </row>
    <row r="344">
      <c r="A344" s="80"/>
      <c r="B344" s="81"/>
      <c r="C344" s="80"/>
      <c r="D344" s="80"/>
      <c r="E344" s="80"/>
      <c r="F344" s="80"/>
      <c r="G344" s="80"/>
      <c r="H344" s="80"/>
      <c r="I344" s="81"/>
      <c r="J344" s="81"/>
      <c r="K344" s="81"/>
      <c r="L344" s="81"/>
      <c r="M344" s="80"/>
      <c r="N344" s="80"/>
      <c r="O344" s="80"/>
      <c r="P344" s="80"/>
      <c r="Q344" s="80"/>
      <c r="R344" s="81"/>
      <c r="S344" s="81"/>
      <c r="T344" s="81"/>
      <c r="U344" s="81"/>
      <c r="V344" s="81"/>
      <c r="W344" s="81"/>
      <c r="X344" s="81"/>
      <c r="Y344" s="81"/>
      <c r="Z344" s="81"/>
      <c r="AA344" s="81"/>
      <c r="AB344" s="81"/>
      <c r="AC344" s="81"/>
      <c r="AD344" s="81"/>
      <c r="AE344" s="81"/>
      <c r="AF344" s="81"/>
    </row>
    <row r="345">
      <c r="A345" s="80"/>
      <c r="B345" s="81"/>
      <c r="C345" s="80"/>
      <c r="D345" s="80"/>
      <c r="E345" s="80"/>
      <c r="F345" s="80"/>
      <c r="G345" s="80"/>
      <c r="H345" s="80"/>
      <c r="I345" s="81"/>
      <c r="J345" s="81"/>
      <c r="K345" s="81"/>
      <c r="L345" s="81"/>
      <c r="M345" s="80"/>
      <c r="N345" s="80"/>
      <c r="O345" s="80"/>
      <c r="P345" s="80"/>
      <c r="Q345" s="80"/>
      <c r="R345" s="81"/>
      <c r="S345" s="81"/>
      <c r="T345" s="81"/>
      <c r="U345" s="81"/>
      <c r="V345" s="81"/>
      <c r="W345" s="81"/>
      <c r="X345" s="81"/>
      <c r="Y345" s="81"/>
      <c r="Z345" s="81"/>
      <c r="AA345" s="81"/>
      <c r="AB345" s="81"/>
      <c r="AC345" s="81"/>
      <c r="AD345" s="81"/>
      <c r="AE345" s="81"/>
      <c r="AF345" s="81"/>
    </row>
    <row r="346">
      <c r="A346" s="80"/>
      <c r="B346" s="81"/>
      <c r="C346" s="80"/>
      <c r="D346" s="80"/>
      <c r="E346" s="80"/>
      <c r="F346" s="80"/>
      <c r="G346" s="80"/>
      <c r="H346" s="80"/>
      <c r="I346" s="81"/>
      <c r="J346" s="81"/>
      <c r="K346" s="81"/>
      <c r="L346" s="81"/>
      <c r="M346" s="80"/>
      <c r="N346" s="80"/>
      <c r="O346" s="80"/>
      <c r="P346" s="80"/>
      <c r="Q346" s="80"/>
      <c r="R346" s="81"/>
      <c r="S346" s="81"/>
      <c r="T346" s="81"/>
      <c r="U346" s="81"/>
      <c r="V346" s="81"/>
      <c r="W346" s="81"/>
      <c r="X346" s="81"/>
      <c r="Y346" s="81"/>
      <c r="Z346" s="81"/>
      <c r="AA346" s="81"/>
      <c r="AB346" s="81"/>
      <c r="AC346" s="81"/>
      <c r="AD346" s="81"/>
      <c r="AE346" s="81"/>
      <c r="AF346" s="81"/>
    </row>
    <row r="347">
      <c r="A347" s="80"/>
      <c r="B347" s="81"/>
      <c r="C347" s="80"/>
      <c r="D347" s="80"/>
      <c r="E347" s="80"/>
      <c r="F347" s="80"/>
      <c r="G347" s="80"/>
      <c r="H347" s="80"/>
      <c r="I347" s="81"/>
      <c r="J347" s="81"/>
      <c r="K347" s="81"/>
      <c r="L347" s="81"/>
      <c r="M347" s="80"/>
      <c r="N347" s="80"/>
      <c r="O347" s="80"/>
      <c r="P347" s="80"/>
      <c r="Q347" s="80"/>
      <c r="R347" s="81"/>
      <c r="S347" s="81"/>
      <c r="T347" s="81"/>
      <c r="U347" s="81"/>
      <c r="V347" s="81"/>
      <c r="W347" s="81"/>
      <c r="X347" s="81"/>
      <c r="Y347" s="81"/>
      <c r="Z347" s="81"/>
      <c r="AA347" s="81"/>
      <c r="AB347" s="81"/>
      <c r="AC347" s="81"/>
      <c r="AD347" s="81"/>
      <c r="AE347" s="81"/>
      <c r="AF347" s="81"/>
    </row>
    <row r="348">
      <c r="A348" s="80"/>
      <c r="B348" s="81"/>
      <c r="C348" s="80"/>
      <c r="D348" s="80"/>
      <c r="E348" s="80"/>
      <c r="F348" s="80"/>
      <c r="G348" s="80"/>
      <c r="H348" s="80"/>
      <c r="I348" s="81"/>
      <c r="J348" s="81"/>
      <c r="K348" s="81"/>
      <c r="L348" s="81"/>
      <c r="M348" s="80"/>
      <c r="N348" s="80"/>
      <c r="O348" s="80"/>
      <c r="P348" s="80"/>
      <c r="Q348" s="80"/>
      <c r="R348" s="81"/>
      <c r="S348" s="81"/>
      <c r="T348" s="81"/>
      <c r="U348" s="81"/>
      <c r="V348" s="81"/>
      <c r="W348" s="81"/>
      <c r="X348" s="81"/>
      <c r="Y348" s="81"/>
      <c r="Z348" s="81"/>
      <c r="AA348" s="81"/>
      <c r="AB348" s="81"/>
      <c r="AC348" s="81"/>
      <c r="AD348" s="81"/>
      <c r="AE348" s="81"/>
      <c r="AF348" s="81"/>
    </row>
    <row r="349">
      <c r="A349" s="80"/>
      <c r="B349" s="81"/>
      <c r="C349" s="80"/>
      <c r="D349" s="80"/>
      <c r="E349" s="80"/>
      <c r="F349" s="80"/>
      <c r="G349" s="80"/>
      <c r="H349" s="80"/>
      <c r="I349" s="81"/>
      <c r="J349" s="81"/>
      <c r="K349" s="81"/>
      <c r="L349" s="81"/>
      <c r="M349" s="80"/>
      <c r="N349" s="80"/>
      <c r="O349" s="80"/>
      <c r="P349" s="80"/>
      <c r="Q349" s="80"/>
      <c r="R349" s="81"/>
      <c r="S349" s="81"/>
      <c r="T349" s="81"/>
      <c r="U349" s="81"/>
      <c r="V349" s="81"/>
      <c r="W349" s="81"/>
      <c r="X349" s="81"/>
      <c r="Y349" s="81"/>
      <c r="Z349" s="81"/>
      <c r="AA349" s="81"/>
      <c r="AB349" s="81"/>
      <c r="AC349" s="81"/>
      <c r="AD349" s="81"/>
      <c r="AE349" s="81"/>
      <c r="AF349" s="81"/>
    </row>
    <row r="350">
      <c r="A350" s="80"/>
      <c r="B350" s="81"/>
      <c r="C350" s="80"/>
      <c r="D350" s="80"/>
      <c r="E350" s="80"/>
      <c r="F350" s="80"/>
      <c r="G350" s="80"/>
      <c r="H350" s="80"/>
      <c r="I350" s="81"/>
      <c r="J350" s="81"/>
      <c r="K350" s="81"/>
      <c r="L350" s="81"/>
      <c r="M350" s="80"/>
      <c r="N350" s="80"/>
      <c r="O350" s="80"/>
      <c r="P350" s="80"/>
      <c r="Q350" s="80"/>
      <c r="R350" s="81"/>
      <c r="S350" s="81"/>
      <c r="T350" s="81"/>
      <c r="U350" s="81"/>
      <c r="V350" s="81"/>
      <c r="W350" s="81"/>
      <c r="X350" s="81"/>
      <c r="Y350" s="81"/>
      <c r="Z350" s="81"/>
      <c r="AA350" s="81"/>
      <c r="AB350" s="81"/>
      <c r="AC350" s="81"/>
      <c r="AD350" s="81"/>
      <c r="AE350" s="81"/>
      <c r="AF350" s="81"/>
    </row>
    <row r="351">
      <c r="A351" s="80"/>
      <c r="B351" s="81"/>
      <c r="C351" s="80"/>
      <c r="D351" s="80"/>
      <c r="E351" s="80"/>
      <c r="F351" s="80"/>
      <c r="G351" s="80"/>
      <c r="H351" s="80"/>
      <c r="I351" s="81"/>
      <c r="J351" s="81"/>
      <c r="K351" s="81"/>
      <c r="L351" s="81"/>
      <c r="M351" s="80"/>
      <c r="N351" s="80"/>
      <c r="O351" s="80"/>
      <c r="P351" s="80"/>
      <c r="Q351" s="80"/>
      <c r="R351" s="81"/>
      <c r="S351" s="81"/>
      <c r="T351" s="81"/>
      <c r="U351" s="81"/>
      <c r="V351" s="81"/>
      <c r="W351" s="81"/>
      <c r="X351" s="81"/>
      <c r="Y351" s="81"/>
      <c r="Z351" s="81"/>
      <c r="AA351" s="81"/>
      <c r="AB351" s="81"/>
      <c r="AC351" s="81"/>
      <c r="AD351" s="81"/>
      <c r="AE351" s="81"/>
      <c r="AF351" s="81"/>
    </row>
    <row r="352">
      <c r="A352" s="80"/>
      <c r="B352" s="81"/>
      <c r="C352" s="80"/>
      <c r="D352" s="80"/>
      <c r="E352" s="80"/>
      <c r="F352" s="80"/>
      <c r="G352" s="80"/>
      <c r="H352" s="80"/>
      <c r="I352" s="81"/>
      <c r="J352" s="81"/>
      <c r="K352" s="81"/>
      <c r="L352" s="81"/>
      <c r="M352" s="80"/>
      <c r="N352" s="80"/>
      <c r="O352" s="80"/>
      <c r="P352" s="80"/>
      <c r="Q352" s="80"/>
      <c r="R352" s="81"/>
      <c r="S352" s="81"/>
      <c r="T352" s="81"/>
      <c r="U352" s="81"/>
      <c r="V352" s="81"/>
      <c r="W352" s="81"/>
      <c r="X352" s="81"/>
      <c r="Y352" s="81"/>
      <c r="Z352" s="81"/>
      <c r="AA352" s="81"/>
      <c r="AB352" s="81"/>
      <c r="AC352" s="81"/>
      <c r="AD352" s="81"/>
      <c r="AE352" s="81"/>
      <c r="AF352" s="81"/>
    </row>
    <row r="353">
      <c r="A353" s="80"/>
      <c r="B353" s="81"/>
      <c r="C353" s="80"/>
      <c r="D353" s="80"/>
      <c r="E353" s="80"/>
      <c r="F353" s="80"/>
      <c r="G353" s="80"/>
      <c r="H353" s="80"/>
      <c r="I353" s="81"/>
      <c r="J353" s="81"/>
      <c r="K353" s="81"/>
      <c r="L353" s="81"/>
      <c r="M353" s="80"/>
      <c r="N353" s="80"/>
      <c r="O353" s="80"/>
      <c r="P353" s="80"/>
      <c r="Q353" s="80"/>
      <c r="R353" s="81"/>
      <c r="S353" s="81"/>
      <c r="T353" s="81"/>
      <c r="U353" s="81"/>
      <c r="V353" s="81"/>
      <c r="W353" s="81"/>
      <c r="X353" s="81"/>
      <c r="Y353" s="81"/>
      <c r="Z353" s="81"/>
      <c r="AA353" s="81"/>
      <c r="AB353" s="81"/>
      <c r="AC353" s="81"/>
      <c r="AD353" s="81"/>
      <c r="AE353" s="81"/>
      <c r="AF353" s="81"/>
    </row>
    <row r="354">
      <c r="A354" s="80"/>
      <c r="B354" s="81"/>
      <c r="C354" s="80"/>
      <c r="D354" s="80"/>
      <c r="E354" s="80"/>
      <c r="F354" s="80"/>
      <c r="G354" s="80"/>
      <c r="H354" s="80"/>
      <c r="I354" s="81"/>
      <c r="J354" s="81"/>
      <c r="K354" s="81"/>
      <c r="L354" s="81"/>
      <c r="M354" s="80"/>
      <c r="N354" s="80"/>
      <c r="O354" s="80"/>
      <c r="P354" s="80"/>
      <c r="Q354" s="80"/>
      <c r="R354" s="81"/>
      <c r="S354" s="81"/>
      <c r="T354" s="81"/>
      <c r="U354" s="81"/>
      <c r="V354" s="81"/>
      <c r="W354" s="81"/>
      <c r="X354" s="81"/>
      <c r="Y354" s="81"/>
      <c r="Z354" s="81"/>
      <c r="AA354" s="81"/>
      <c r="AB354" s="81"/>
      <c r="AC354" s="81"/>
      <c r="AD354" s="81"/>
      <c r="AE354" s="81"/>
      <c r="AF354" s="81"/>
    </row>
    <row r="355">
      <c r="A355" s="80"/>
      <c r="B355" s="81"/>
      <c r="C355" s="80"/>
      <c r="D355" s="80"/>
      <c r="E355" s="80"/>
      <c r="F355" s="80"/>
      <c r="G355" s="80"/>
      <c r="H355" s="80"/>
      <c r="I355" s="81"/>
      <c r="J355" s="81"/>
      <c r="K355" s="81"/>
      <c r="L355" s="81"/>
      <c r="M355" s="80"/>
      <c r="N355" s="80"/>
      <c r="O355" s="80"/>
      <c r="P355" s="80"/>
      <c r="Q355" s="80"/>
      <c r="R355" s="81"/>
      <c r="S355" s="81"/>
      <c r="T355" s="81"/>
      <c r="U355" s="81"/>
      <c r="V355" s="81"/>
      <c r="W355" s="81"/>
      <c r="X355" s="81"/>
      <c r="Y355" s="81"/>
      <c r="Z355" s="81"/>
      <c r="AA355" s="81"/>
      <c r="AB355" s="81"/>
      <c r="AC355" s="81"/>
      <c r="AD355" s="81"/>
      <c r="AE355" s="81"/>
      <c r="AF355" s="81"/>
    </row>
    <row r="356">
      <c r="A356" s="80"/>
      <c r="B356" s="81"/>
      <c r="C356" s="80"/>
      <c r="D356" s="80"/>
      <c r="E356" s="80"/>
      <c r="F356" s="80"/>
      <c r="G356" s="80"/>
      <c r="H356" s="80"/>
      <c r="I356" s="81"/>
      <c r="J356" s="81"/>
      <c r="K356" s="81"/>
      <c r="L356" s="81"/>
      <c r="M356" s="80"/>
      <c r="N356" s="80"/>
      <c r="O356" s="80"/>
      <c r="P356" s="80"/>
      <c r="Q356" s="80"/>
      <c r="R356" s="81"/>
      <c r="S356" s="81"/>
      <c r="T356" s="81"/>
      <c r="U356" s="81"/>
      <c r="V356" s="81"/>
      <c r="W356" s="81"/>
      <c r="X356" s="81"/>
      <c r="Y356" s="81"/>
      <c r="Z356" s="81"/>
      <c r="AA356" s="81"/>
      <c r="AB356" s="81"/>
      <c r="AC356" s="81"/>
      <c r="AD356" s="81"/>
      <c r="AE356" s="81"/>
      <c r="AF356" s="81"/>
    </row>
    <row r="357">
      <c r="A357" s="80"/>
      <c r="B357" s="81"/>
      <c r="C357" s="80"/>
      <c r="D357" s="80"/>
      <c r="E357" s="80"/>
      <c r="F357" s="80"/>
      <c r="G357" s="80"/>
      <c r="H357" s="80"/>
      <c r="I357" s="81"/>
      <c r="J357" s="81"/>
      <c r="K357" s="81"/>
      <c r="L357" s="81"/>
      <c r="M357" s="80"/>
      <c r="N357" s="80"/>
      <c r="O357" s="80"/>
      <c r="P357" s="80"/>
      <c r="Q357" s="80"/>
      <c r="R357" s="81"/>
      <c r="S357" s="81"/>
      <c r="T357" s="81"/>
      <c r="U357" s="81"/>
      <c r="V357" s="81"/>
      <c r="W357" s="81"/>
      <c r="X357" s="81"/>
      <c r="Y357" s="81"/>
      <c r="Z357" s="81"/>
      <c r="AA357" s="81"/>
      <c r="AB357" s="81"/>
      <c r="AC357" s="81"/>
      <c r="AD357" s="81"/>
      <c r="AE357" s="81"/>
      <c r="AF357" s="81"/>
    </row>
    <row r="358">
      <c r="A358" s="80"/>
      <c r="B358" s="81"/>
      <c r="C358" s="80"/>
      <c r="D358" s="80"/>
      <c r="E358" s="80"/>
      <c r="F358" s="80"/>
      <c r="G358" s="80"/>
      <c r="H358" s="80"/>
      <c r="I358" s="81"/>
      <c r="J358" s="81"/>
      <c r="K358" s="81"/>
      <c r="L358" s="81"/>
      <c r="M358" s="80"/>
      <c r="N358" s="80"/>
      <c r="O358" s="80"/>
      <c r="P358" s="80"/>
      <c r="Q358" s="80"/>
      <c r="R358" s="81"/>
      <c r="S358" s="81"/>
      <c r="T358" s="81"/>
      <c r="U358" s="81"/>
      <c r="V358" s="81"/>
      <c r="W358" s="81"/>
      <c r="X358" s="81"/>
      <c r="Y358" s="81"/>
      <c r="Z358" s="81"/>
      <c r="AA358" s="81"/>
      <c r="AB358" s="81"/>
      <c r="AC358" s="81"/>
      <c r="AD358" s="81"/>
      <c r="AE358" s="81"/>
      <c r="AF358" s="81"/>
    </row>
    <row r="359">
      <c r="A359" s="80"/>
      <c r="B359" s="81"/>
      <c r="C359" s="80"/>
      <c r="D359" s="80"/>
      <c r="E359" s="80"/>
      <c r="F359" s="80"/>
      <c r="G359" s="80"/>
      <c r="H359" s="80"/>
      <c r="I359" s="81"/>
      <c r="J359" s="81"/>
      <c r="K359" s="81"/>
      <c r="L359" s="81"/>
      <c r="M359" s="80"/>
      <c r="N359" s="80"/>
      <c r="O359" s="80"/>
      <c r="P359" s="80"/>
      <c r="Q359" s="80"/>
      <c r="R359" s="81"/>
      <c r="S359" s="81"/>
      <c r="T359" s="81"/>
      <c r="U359" s="81"/>
      <c r="V359" s="81"/>
      <c r="W359" s="81"/>
      <c r="X359" s="81"/>
      <c r="Y359" s="81"/>
      <c r="Z359" s="81"/>
      <c r="AA359" s="81"/>
      <c r="AB359" s="81"/>
      <c r="AC359" s="81"/>
      <c r="AD359" s="81"/>
      <c r="AE359" s="81"/>
      <c r="AF359" s="81"/>
    </row>
    <row r="360">
      <c r="A360" s="80"/>
      <c r="B360" s="81"/>
      <c r="C360" s="80"/>
      <c r="D360" s="80"/>
      <c r="E360" s="80"/>
      <c r="F360" s="80"/>
      <c r="G360" s="80"/>
      <c r="H360" s="80"/>
      <c r="I360" s="81"/>
      <c r="J360" s="81"/>
      <c r="K360" s="81"/>
      <c r="L360" s="81"/>
      <c r="M360" s="80"/>
      <c r="N360" s="80"/>
      <c r="O360" s="80"/>
      <c r="P360" s="80"/>
      <c r="Q360" s="80"/>
      <c r="R360" s="81"/>
      <c r="S360" s="81"/>
      <c r="T360" s="81"/>
      <c r="U360" s="81"/>
      <c r="V360" s="81"/>
      <c r="W360" s="81"/>
      <c r="X360" s="81"/>
      <c r="Y360" s="81"/>
      <c r="Z360" s="81"/>
      <c r="AA360" s="81"/>
      <c r="AB360" s="81"/>
      <c r="AC360" s="81"/>
      <c r="AD360" s="81"/>
      <c r="AE360" s="81"/>
      <c r="AF360" s="81"/>
    </row>
    <row r="361">
      <c r="A361" s="80"/>
      <c r="B361" s="81"/>
      <c r="C361" s="80"/>
      <c r="D361" s="80"/>
      <c r="E361" s="80"/>
      <c r="F361" s="80"/>
      <c r="G361" s="80"/>
      <c r="H361" s="80"/>
      <c r="I361" s="81"/>
      <c r="J361" s="81"/>
      <c r="K361" s="81"/>
      <c r="L361" s="81"/>
      <c r="M361" s="80"/>
      <c r="N361" s="80"/>
      <c r="O361" s="80"/>
      <c r="P361" s="80"/>
      <c r="Q361" s="80"/>
      <c r="R361" s="81"/>
      <c r="S361" s="81"/>
      <c r="T361" s="81"/>
      <c r="U361" s="81"/>
      <c r="V361" s="81"/>
      <c r="W361" s="81"/>
      <c r="X361" s="81"/>
      <c r="Y361" s="81"/>
      <c r="Z361" s="81"/>
      <c r="AA361" s="81"/>
      <c r="AB361" s="81"/>
      <c r="AC361" s="81"/>
      <c r="AD361" s="81"/>
      <c r="AE361" s="81"/>
      <c r="AF361" s="81"/>
    </row>
    <row r="362">
      <c r="A362" s="80"/>
      <c r="B362" s="81"/>
      <c r="C362" s="80"/>
      <c r="D362" s="80"/>
      <c r="E362" s="80"/>
      <c r="F362" s="80"/>
      <c r="G362" s="80"/>
      <c r="H362" s="80"/>
      <c r="I362" s="81"/>
      <c r="J362" s="81"/>
      <c r="K362" s="81"/>
      <c r="L362" s="81"/>
      <c r="M362" s="80"/>
      <c r="N362" s="80"/>
      <c r="O362" s="80"/>
      <c r="P362" s="80"/>
      <c r="Q362" s="80"/>
      <c r="R362" s="81"/>
      <c r="S362" s="81"/>
      <c r="T362" s="81"/>
      <c r="U362" s="81"/>
      <c r="V362" s="81"/>
      <c r="W362" s="81"/>
      <c r="X362" s="81"/>
      <c r="Y362" s="81"/>
      <c r="Z362" s="81"/>
      <c r="AA362" s="81"/>
      <c r="AB362" s="81"/>
      <c r="AC362" s="81"/>
      <c r="AD362" s="81"/>
      <c r="AE362" s="81"/>
      <c r="AF362" s="81"/>
    </row>
    <row r="363">
      <c r="A363" s="80"/>
      <c r="B363" s="81"/>
      <c r="C363" s="80"/>
      <c r="D363" s="80"/>
      <c r="E363" s="80"/>
      <c r="F363" s="80"/>
      <c r="G363" s="80"/>
      <c r="H363" s="80"/>
      <c r="I363" s="81"/>
      <c r="J363" s="81"/>
      <c r="K363" s="81"/>
      <c r="L363" s="81"/>
      <c r="M363" s="80"/>
      <c r="N363" s="80"/>
      <c r="O363" s="80"/>
      <c r="P363" s="80"/>
      <c r="Q363" s="80"/>
      <c r="R363" s="81"/>
      <c r="S363" s="81"/>
      <c r="T363" s="81"/>
      <c r="U363" s="81"/>
      <c r="V363" s="81"/>
      <c r="W363" s="81"/>
      <c r="X363" s="81"/>
      <c r="Y363" s="81"/>
      <c r="Z363" s="81"/>
      <c r="AA363" s="81"/>
      <c r="AB363" s="81"/>
      <c r="AC363" s="81"/>
      <c r="AD363" s="81"/>
      <c r="AE363" s="81"/>
      <c r="AF363" s="81"/>
    </row>
    <row r="364">
      <c r="A364" s="80"/>
      <c r="B364" s="81"/>
      <c r="C364" s="80"/>
      <c r="D364" s="80"/>
      <c r="E364" s="80"/>
      <c r="F364" s="80"/>
      <c r="G364" s="80"/>
      <c r="H364" s="80"/>
      <c r="I364" s="81"/>
      <c r="J364" s="81"/>
      <c r="K364" s="81"/>
      <c r="L364" s="81"/>
      <c r="M364" s="80"/>
      <c r="N364" s="80"/>
      <c r="O364" s="80"/>
      <c r="P364" s="80"/>
      <c r="Q364" s="80"/>
      <c r="R364" s="81"/>
      <c r="S364" s="81"/>
      <c r="T364" s="81"/>
      <c r="U364" s="81"/>
      <c r="V364" s="81"/>
      <c r="W364" s="81"/>
      <c r="X364" s="81"/>
      <c r="Y364" s="81"/>
      <c r="Z364" s="81"/>
      <c r="AA364" s="81"/>
      <c r="AB364" s="81"/>
      <c r="AC364" s="81"/>
      <c r="AD364" s="81"/>
      <c r="AE364" s="81"/>
      <c r="AF364" s="81"/>
    </row>
    <row r="365">
      <c r="A365" s="80"/>
      <c r="B365" s="81"/>
      <c r="C365" s="80"/>
      <c r="D365" s="80"/>
      <c r="E365" s="80"/>
      <c r="F365" s="80"/>
      <c r="G365" s="80"/>
      <c r="H365" s="80"/>
      <c r="I365" s="81"/>
      <c r="J365" s="81"/>
      <c r="K365" s="81"/>
      <c r="L365" s="81"/>
      <c r="M365" s="80"/>
      <c r="N365" s="80"/>
      <c r="O365" s="80"/>
      <c r="P365" s="80"/>
      <c r="Q365" s="80"/>
      <c r="R365" s="81"/>
      <c r="S365" s="81"/>
      <c r="T365" s="81"/>
      <c r="U365" s="81"/>
      <c r="V365" s="81"/>
      <c r="W365" s="81"/>
      <c r="X365" s="81"/>
      <c r="Y365" s="81"/>
      <c r="Z365" s="81"/>
      <c r="AA365" s="81"/>
      <c r="AB365" s="81"/>
      <c r="AC365" s="81"/>
      <c r="AD365" s="81"/>
      <c r="AE365" s="81"/>
      <c r="AF365" s="81"/>
    </row>
    <row r="366">
      <c r="A366" s="80"/>
      <c r="B366" s="81"/>
      <c r="C366" s="80"/>
      <c r="D366" s="80"/>
      <c r="E366" s="80"/>
      <c r="F366" s="80"/>
      <c r="G366" s="80"/>
      <c r="H366" s="80"/>
      <c r="I366" s="81"/>
      <c r="J366" s="81"/>
      <c r="K366" s="81"/>
      <c r="L366" s="81"/>
      <c r="M366" s="80"/>
      <c r="N366" s="80"/>
      <c r="O366" s="80"/>
      <c r="P366" s="80"/>
      <c r="Q366" s="80"/>
      <c r="R366" s="81"/>
      <c r="S366" s="81"/>
      <c r="T366" s="81"/>
      <c r="U366" s="81"/>
      <c r="V366" s="81"/>
      <c r="W366" s="81"/>
      <c r="X366" s="81"/>
      <c r="Y366" s="81"/>
      <c r="Z366" s="81"/>
      <c r="AA366" s="81"/>
      <c r="AB366" s="81"/>
      <c r="AC366" s="81"/>
      <c r="AD366" s="81"/>
      <c r="AE366" s="81"/>
      <c r="AF366" s="81"/>
    </row>
    <row r="367">
      <c r="A367" s="80"/>
      <c r="B367" s="81"/>
      <c r="C367" s="80"/>
      <c r="D367" s="80"/>
      <c r="E367" s="80"/>
      <c r="F367" s="80"/>
      <c r="G367" s="80"/>
      <c r="H367" s="80"/>
      <c r="I367" s="81"/>
      <c r="J367" s="81"/>
      <c r="K367" s="81"/>
      <c r="L367" s="81"/>
      <c r="M367" s="80"/>
      <c r="N367" s="80"/>
      <c r="O367" s="80"/>
      <c r="P367" s="80"/>
      <c r="Q367" s="80"/>
      <c r="R367" s="81"/>
      <c r="S367" s="81"/>
      <c r="T367" s="81"/>
      <c r="U367" s="81"/>
      <c r="V367" s="81"/>
      <c r="W367" s="81"/>
      <c r="X367" s="81"/>
      <c r="Y367" s="81"/>
      <c r="Z367" s="81"/>
      <c r="AA367" s="81"/>
      <c r="AB367" s="81"/>
      <c r="AC367" s="81"/>
      <c r="AD367" s="81"/>
      <c r="AE367" s="81"/>
      <c r="AF367" s="81"/>
    </row>
    <row r="368">
      <c r="A368" s="80"/>
      <c r="B368" s="81"/>
      <c r="C368" s="80"/>
      <c r="D368" s="80"/>
      <c r="E368" s="80"/>
      <c r="F368" s="80"/>
      <c r="G368" s="80"/>
      <c r="H368" s="80"/>
      <c r="I368" s="81"/>
      <c r="J368" s="81"/>
      <c r="K368" s="81"/>
      <c r="L368" s="81"/>
      <c r="M368" s="80"/>
      <c r="N368" s="80"/>
      <c r="O368" s="80"/>
      <c r="P368" s="80"/>
      <c r="Q368" s="80"/>
      <c r="R368" s="81"/>
      <c r="S368" s="81"/>
      <c r="T368" s="81"/>
      <c r="U368" s="81"/>
      <c r="V368" s="81"/>
      <c r="W368" s="81"/>
      <c r="X368" s="81"/>
      <c r="Y368" s="81"/>
      <c r="Z368" s="81"/>
      <c r="AA368" s="81"/>
      <c r="AB368" s="81"/>
      <c r="AC368" s="81"/>
      <c r="AD368" s="81"/>
      <c r="AE368" s="81"/>
      <c r="AF368" s="81"/>
    </row>
    <row r="369">
      <c r="A369" s="80"/>
      <c r="B369" s="81"/>
      <c r="C369" s="80"/>
      <c r="D369" s="80"/>
      <c r="E369" s="80"/>
      <c r="F369" s="80"/>
      <c r="G369" s="80"/>
      <c r="H369" s="80"/>
      <c r="I369" s="81"/>
      <c r="J369" s="81"/>
      <c r="K369" s="81"/>
      <c r="L369" s="81"/>
      <c r="M369" s="80"/>
      <c r="N369" s="80"/>
      <c r="O369" s="80"/>
      <c r="P369" s="80"/>
      <c r="Q369" s="80"/>
      <c r="R369" s="81"/>
      <c r="S369" s="81"/>
      <c r="T369" s="81"/>
      <c r="U369" s="81"/>
      <c r="V369" s="81"/>
      <c r="W369" s="81"/>
      <c r="X369" s="81"/>
      <c r="Y369" s="81"/>
      <c r="Z369" s="81"/>
      <c r="AA369" s="81"/>
      <c r="AB369" s="81"/>
      <c r="AC369" s="81"/>
      <c r="AD369" s="81"/>
      <c r="AE369" s="81"/>
      <c r="AF369" s="81"/>
    </row>
    <row r="370">
      <c r="A370" s="80"/>
      <c r="B370" s="81"/>
      <c r="C370" s="80"/>
      <c r="D370" s="80"/>
      <c r="E370" s="80"/>
      <c r="F370" s="80"/>
      <c r="G370" s="80"/>
      <c r="H370" s="80"/>
      <c r="I370" s="81"/>
      <c r="J370" s="81"/>
      <c r="K370" s="81"/>
      <c r="L370" s="81"/>
      <c r="M370" s="80"/>
      <c r="N370" s="80"/>
      <c r="O370" s="80"/>
      <c r="P370" s="80"/>
      <c r="Q370" s="80"/>
      <c r="R370" s="81"/>
      <c r="S370" s="81"/>
      <c r="T370" s="81"/>
      <c r="U370" s="81"/>
      <c r="V370" s="81"/>
      <c r="W370" s="81"/>
      <c r="X370" s="81"/>
      <c r="Y370" s="81"/>
      <c r="Z370" s="81"/>
      <c r="AA370" s="81"/>
      <c r="AB370" s="81"/>
      <c r="AC370" s="81"/>
      <c r="AD370" s="81"/>
      <c r="AE370" s="81"/>
      <c r="AF370" s="81"/>
    </row>
    <row r="371">
      <c r="A371" s="80"/>
      <c r="B371" s="81"/>
      <c r="C371" s="80"/>
      <c r="D371" s="80"/>
      <c r="E371" s="80"/>
      <c r="F371" s="80"/>
      <c r="G371" s="80"/>
      <c r="H371" s="80"/>
      <c r="I371" s="81"/>
      <c r="J371" s="81"/>
      <c r="K371" s="81"/>
      <c r="L371" s="81"/>
      <c r="M371" s="80"/>
      <c r="N371" s="80"/>
      <c r="O371" s="80"/>
      <c r="P371" s="80"/>
      <c r="Q371" s="80"/>
      <c r="R371" s="81"/>
      <c r="S371" s="81"/>
      <c r="T371" s="81"/>
      <c r="U371" s="81"/>
      <c r="V371" s="81"/>
      <c r="W371" s="81"/>
      <c r="X371" s="81"/>
      <c r="Y371" s="81"/>
      <c r="Z371" s="81"/>
      <c r="AA371" s="81"/>
      <c r="AB371" s="81"/>
      <c r="AC371" s="81"/>
      <c r="AD371" s="81"/>
      <c r="AE371" s="81"/>
      <c r="AF371" s="81"/>
    </row>
    <row r="372">
      <c r="A372" s="80"/>
      <c r="B372" s="81"/>
      <c r="C372" s="80"/>
      <c r="D372" s="80"/>
      <c r="E372" s="80"/>
      <c r="F372" s="80"/>
      <c r="G372" s="80"/>
      <c r="H372" s="80"/>
      <c r="I372" s="81"/>
      <c r="J372" s="81"/>
      <c r="K372" s="81"/>
      <c r="L372" s="81"/>
      <c r="M372" s="80"/>
      <c r="N372" s="80"/>
      <c r="O372" s="80"/>
      <c r="P372" s="80"/>
      <c r="Q372" s="80"/>
      <c r="R372" s="81"/>
      <c r="S372" s="81"/>
      <c r="T372" s="81"/>
      <c r="U372" s="81"/>
      <c r="V372" s="81"/>
      <c r="W372" s="81"/>
      <c r="X372" s="81"/>
      <c r="Y372" s="81"/>
      <c r="Z372" s="81"/>
      <c r="AA372" s="81"/>
      <c r="AB372" s="81"/>
      <c r="AC372" s="81"/>
      <c r="AD372" s="81"/>
      <c r="AE372" s="81"/>
      <c r="AF372" s="81"/>
    </row>
    <row r="373">
      <c r="A373" s="80"/>
      <c r="B373" s="81"/>
      <c r="C373" s="80"/>
      <c r="D373" s="80"/>
      <c r="E373" s="80"/>
      <c r="F373" s="80"/>
      <c r="G373" s="80"/>
      <c r="H373" s="80"/>
      <c r="I373" s="81"/>
      <c r="J373" s="81"/>
      <c r="K373" s="81"/>
      <c r="L373" s="81"/>
      <c r="M373" s="80"/>
      <c r="N373" s="80"/>
      <c r="O373" s="80"/>
      <c r="P373" s="80"/>
      <c r="Q373" s="80"/>
      <c r="R373" s="81"/>
      <c r="S373" s="81"/>
      <c r="T373" s="81"/>
      <c r="U373" s="81"/>
      <c r="V373" s="81"/>
      <c r="W373" s="81"/>
      <c r="X373" s="81"/>
      <c r="Y373" s="81"/>
      <c r="Z373" s="81"/>
      <c r="AA373" s="81"/>
      <c r="AB373" s="81"/>
      <c r="AC373" s="81"/>
      <c r="AD373" s="81"/>
      <c r="AE373" s="81"/>
      <c r="AF373" s="81"/>
    </row>
    <row r="374">
      <c r="A374" s="80"/>
      <c r="B374" s="81"/>
      <c r="C374" s="80"/>
      <c r="D374" s="80"/>
      <c r="E374" s="80"/>
      <c r="F374" s="80"/>
      <c r="G374" s="80"/>
      <c r="H374" s="80"/>
      <c r="I374" s="81"/>
      <c r="J374" s="81"/>
      <c r="K374" s="81"/>
      <c r="L374" s="81"/>
      <c r="M374" s="80"/>
      <c r="N374" s="80"/>
      <c r="O374" s="80"/>
      <c r="P374" s="80"/>
      <c r="Q374" s="80"/>
      <c r="R374" s="81"/>
      <c r="S374" s="81"/>
      <c r="T374" s="81"/>
      <c r="U374" s="81"/>
      <c r="V374" s="81"/>
      <c r="W374" s="81"/>
      <c r="X374" s="81"/>
      <c r="Y374" s="81"/>
      <c r="Z374" s="81"/>
      <c r="AA374" s="81"/>
      <c r="AB374" s="81"/>
      <c r="AC374" s="81"/>
      <c r="AD374" s="81"/>
      <c r="AE374" s="81"/>
      <c r="AF374" s="81"/>
    </row>
    <row r="375">
      <c r="A375" s="80"/>
      <c r="B375" s="81"/>
      <c r="C375" s="80"/>
      <c r="D375" s="80"/>
      <c r="E375" s="80"/>
      <c r="F375" s="80"/>
      <c r="G375" s="80"/>
      <c r="H375" s="80"/>
      <c r="I375" s="81"/>
      <c r="J375" s="81"/>
      <c r="K375" s="81"/>
      <c r="L375" s="81"/>
      <c r="M375" s="80"/>
      <c r="N375" s="80"/>
      <c r="O375" s="80"/>
      <c r="P375" s="80"/>
      <c r="Q375" s="80"/>
      <c r="R375" s="81"/>
      <c r="S375" s="81"/>
      <c r="T375" s="81"/>
      <c r="U375" s="81"/>
      <c r="V375" s="81"/>
      <c r="W375" s="81"/>
      <c r="X375" s="81"/>
      <c r="Y375" s="81"/>
      <c r="Z375" s="81"/>
      <c r="AA375" s="81"/>
      <c r="AB375" s="81"/>
      <c r="AC375" s="81"/>
      <c r="AD375" s="81"/>
      <c r="AE375" s="81"/>
      <c r="AF375" s="81"/>
    </row>
    <row r="376">
      <c r="A376" s="80"/>
      <c r="B376" s="81"/>
      <c r="C376" s="80"/>
      <c r="D376" s="80"/>
      <c r="E376" s="80"/>
      <c r="F376" s="80"/>
      <c r="G376" s="80"/>
      <c r="H376" s="80"/>
      <c r="I376" s="81"/>
      <c r="J376" s="81"/>
      <c r="K376" s="81"/>
      <c r="L376" s="81"/>
      <c r="M376" s="80"/>
      <c r="N376" s="80"/>
      <c r="O376" s="80"/>
      <c r="P376" s="80"/>
      <c r="Q376" s="80"/>
      <c r="R376" s="81"/>
      <c r="S376" s="81"/>
      <c r="T376" s="81"/>
      <c r="U376" s="81"/>
      <c r="V376" s="81"/>
      <c r="W376" s="81"/>
      <c r="X376" s="81"/>
      <c r="Y376" s="81"/>
      <c r="Z376" s="81"/>
      <c r="AA376" s="81"/>
      <c r="AB376" s="81"/>
      <c r="AC376" s="81"/>
      <c r="AD376" s="81"/>
      <c r="AE376" s="81"/>
      <c r="AF376" s="81"/>
    </row>
    <row r="377">
      <c r="A377" s="80"/>
      <c r="B377" s="81"/>
      <c r="C377" s="80"/>
      <c r="D377" s="80"/>
      <c r="E377" s="80"/>
      <c r="F377" s="80"/>
      <c r="G377" s="80"/>
      <c r="H377" s="80"/>
      <c r="I377" s="81"/>
      <c r="J377" s="81"/>
      <c r="K377" s="81"/>
      <c r="L377" s="81"/>
      <c r="M377" s="80"/>
      <c r="N377" s="80"/>
      <c r="O377" s="80"/>
      <c r="P377" s="80"/>
      <c r="Q377" s="80"/>
      <c r="R377" s="81"/>
      <c r="S377" s="81"/>
      <c r="T377" s="81"/>
      <c r="U377" s="81"/>
      <c r="V377" s="81"/>
      <c r="W377" s="81"/>
      <c r="X377" s="81"/>
      <c r="Y377" s="81"/>
      <c r="Z377" s="81"/>
      <c r="AA377" s="81"/>
      <c r="AB377" s="81"/>
      <c r="AC377" s="81"/>
      <c r="AD377" s="81"/>
      <c r="AE377" s="81"/>
      <c r="AF377" s="81"/>
    </row>
    <row r="378">
      <c r="A378" s="80"/>
      <c r="B378" s="81"/>
      <c r="C378" s="80"/>
      <c r="D378" s="80"/>
      <c r="E378" s="80"/>
      <c r="F378" s="80"/>
      <c r="G378" s="80"/>
      <c r="H378" s="80"/>
      <c r="I378" s="81"/>
      <c r="J378" s="81"/>
      <c r="K378" s="81"/>
      <c r="L378" s="81"/>
      <c r="M378" s="80"/>
      <c r="N378" s="80"/>
      <c r="O378" s="80"/>
      <c r="P378" s="80"/>
      <c r="Q378" s="80"/>
      <c r="R378" s="81"/>
      <c r="S378" s="81"/>
      <c r="T378" s="81"/>
      <c r="U378" s="81"/>
      <c r="V378" s="81"/>
      <c r="W378" s="81"/>
      <c r="X378" s="81"/>
      <c r="Y378" s="81"/>
      <c r="Z378" s="81"/>
      <c r="AA378" s="81"/>
      <c r="AB378" s="81"/>
      <c r="AC378" s="81"/>
      <c r="AD378" s="81"/>
      <c r="AE378" s="81"/>
      <c r="AF378" s="81"/>
    </row>
    <row r="379">
      <c r="A379" s="80"/>
      <c r="B379" s="81"/>
      <c r="C379" s="80"/>
      <c r="D379" s="80"/>
      <c r="E379" s="80"/>
      <c r="F379" s="80"/>
      <c r="G379" s="80"/>
      <c r="H379" s="80"/>
      <c r="I379" s="81"/>
      <c r="J379" s="81"/>
      <c r="K379" s="81"/>
      <c r="L379" s="81"/>
      <c r="M379" s="80"/>
      <c r="N379" s="80"/>
      <c r="O379" s="80"/>
      <c r="P379" s="80"/>
      <c r="Q379" s="80"/>
      <c r="R379" s="81"/>
      <c r="S379" s="81"/>
      <c r="T379" s="81"/>
      <c r="U379" s="81"/>
      <c r="V379" s="81"/>
      <c r="W379" s="81"/>
      <c r="X379" s="81"/>
      <c r="Y379" s="81"/>
      <c r="Z379" s="81"/>
      <c r="AA379" s="81"/>
      <c r="AB379" s="81"/>
      <c r="AC379" s="81"/>
      <c r="AD379" s="81"/>
      <c r="AE379" s="81"/>
      <c r="AF379" s="81"/>
    </row>
    <row r="380">
      <c r="A380" s="80"/>
      <c r="B380" s="81"/>
      <c r="C380" s="80"/>
      <c r="D380" s="80"/>
      <c r="E380" s="80"/>
      <c r="F380" s="80"/>
      <c r="G380" s="80"/>
      <c r="H380" s="80"/>
      <c r="I380" s="81"/>
      <c r="J380" s="81"/>
      <c r="K380" s="81"/>
      <c r="L380" s="81"/>
      <c r="M380" s="80"/>
      <c r="N380" s="80"/>
      <c r="O380" s="80"/>
      <c r="P380" s="80"/>
      <c r="Q380" s="80"/>
      <c r="R380" s="81"/>
      <c r="S380" s="81"/>
      <c r="T380" s="81"/>
      <c r="U380" s="81"/>
      <c r="V380" s="81"/>
      <c r="W380" s="81"/>
      <c r="X380" s="81"/>
      <c r="Y380" s="81"/>
      <c r="Z380" s="81"/>
      <c r="AA380" s="81"/>
      <c r="AB380" s="81"/>
      <c r="AC380" s="81"/>
      <c r="AD380" s="81"/>
      <c r="AE380" s="81"/>
      <c r="AF380" s="81"/>
    </row>
    <row r="381">
      <c r="A381" s="80"/>
      <c r="B381" s="81"/>
      <c r="C381" s="80"/>
      <c r="D381" s="80"/>
      <c r="E381" s="80"/>
      <c r="F381" s="80"/>
      <c r="G381" s="80"/>
      <c r="H381" s="80"/>
      <c r="I381" s="81"/>
      <c r="J381" s="81"/>
      <c r="K381" s="81"/>
      <c r="L381" s="81"/>
      <c r="M381" s="80"/>
      <c r="N381" s="80"/>
      <c r="O381" s="80"/>
      <c r="P381" s="80"/>
      <c r="Q381" s="80"/>
      <c r="R381" s="81"/>
      <c r="S381" s="81"/>
      <c r="T381" s="81"/>
      <c r="U381" s="81"/>
      <c r="V381" s="81"/>
      <c r="W381" s="81"/>
      <c r="X381" s="81"/>
      <c r="Y381" s="81"/>
      <c r="Z381" s="81"/>
      <c r="AA381" s="81"/>
      <c r="AB381" s="81"/>
      <c r="AC381" s="81"/>
      <c r="AD381" s="81"/>
      <c r="AE381" s="81"/>
      <c r="AF381" s="81"/>
    </row>
    <row r="382">
      <c r="A382" s="80"/>
      <c r="B382" s="81"/>
      <c r="C382" s="80"/>
      <c r="D382" s="80"/>
      <c r="E382" s="80"/>
      <c r="F382" s="80"/>
      <c r="G382" s="80"/>
      <c r="H382" s="80"/>
      <c r="I382" s="81"/>
      <c r="J382" s="81"/>
      <c r="K382" s="81"/>
      <c r="L382" s="81"/>
      <c r="M382" s="80"/>
      <c r="N382" s="80"/>
      <c r="O382" s="80"/>
      <c r="P382" s="80"/>
      <c r="Q382" s="80"/>
      <c r="R382" s="81"/>
      <c r="S382" s="81"/>
      <c r="T382" s="81"/>
      <c r="U382" s="81"/>
      <c r="V382" s="81"/>
      <c r="W382" s="81"/>
      <c r="X382" s="81"/>
      <c r="Y382" s="81"/>
      <c r="Z382" s="81"/>
      <c r="AA382" s="81"/>
      <c r="AB382" s="81"/>
      <c r="AC382" s="81"/>
      <c r="AD382" s="81"/>
      <c r="AE382" s="81"/>
      <c r="AF382" s="81"/>
    </row>
    <row r="383">
      <c r="A383" s="80"/>
      <c r="B383" s="81"/>
      <c r="C383" s="80"/>
      <c r="D383" s="80"/>
      <c r="E383" s="80"/>
      <c r="F383" s="80"/>
      <c r="G383" s="80"/>
      <c r="H383" s="80"/>
      <c r="I383" s="81"/>
      <c r="J383" s="81"/>
      <c r="K383" s="81"/>
      <c r="L383" s="81"/>
      <c r="M383" s="80"/>
      <c r="N383" s="80"/>
      <c r="O383" s="80"/>
      <c r="P383" s="80"/>
      <c r="Q383" s="80"/>
      <c r="R383" s="81"/>
      <c r="S383" s="81"/>
      <c r="T383" s="81"/>
      <c r="U383" s="81"/>
      <c r="V383" s="81"/>
      <c r="W383" s="81"/>
      <c r="X383" s="81"/>
      <c r="Y383" s="81"/>
      <c r="Z383" s="81"/>
      <c r="AA383" s="81"/>
      <c r="AB383" s="81"/>
      <c r="AC383" s="81"/>
      <c r="AD383" s="81"/>
      <c r="AE383" s="81"/>
      <c r="AF383" s="81"/>
    </row>
    <row r="384">
      <c r="A384" s="80"/>
      <c r="B384" s="81"/>
      <c r="C384" s="80"/>
      <c r="D384" s="80"/>
      <c r="E384" s="80"/>
      <c r="F384" s="80"/>
      <c r="G384" s="80"/>
      <c r="H384" s="80"/>
      <c r="I384" s="81"/>
      <c r="J384" s="81"/>
      <c r="K384" s="81"/>
      <c r="L384" s="81"/>
      <c r="M384" s="80"/>
      <c r="N384" s="80"/>
      <c r="O384" s="80"/>
      <c r="P384" s="80"/>
      <c r="Q384" s="80"/>
      <c r="R384" s="81"/>
      <c r="S384" s="81"/>
      <c r="T384" s="81"/>
      <c r="U384" s="81"/>
      <c r="V384" s="81"/>
      <c r="W384" s="81"/>
      <c r="X384" s="81"/>
      <c r="Y384" s="81"/>
      <c r="Z384" s="81"/>
      <c r="AA384" s="81"/>
      <c r="AB384" s="81"/>
      <c r="AC384" s="81"/>
      <c r="AD384" s="81"/>
      <c r="AE384" s="81"/>
      <c r="AF384" s="81"/>
    </row>
    <row r="385">
      <c r="A385" s="80"/>
      <c r="B385" s="81"/>
      <c r="C385" s="80"/>
      <c r="D385" s="80"/>
      <c r="E385" s="80"/>
      <c r="F385" s="80"/>
      <c r="G385" s="80"/>
      <c r="H385" s="80"/>
      <c r="I385" s="81"/>
      <c r="J385" s="81"/>
      <c r="K385" s="81"/>
      <c r="L385" s="81"/>
      <c r="M385" s="80"/>
      <c r="N385" s="80"/>
      <c r="O385" s="80"/>
      <c r="P385" s="80"/>
      <c r="Q385" s="80"/>
      <c r="R385" s="81"/>
      <c r="S385" s="81"/>
      <c r="T385" s="81"/>
      <c r="U385" s="81"/>
      <c r="V385" s="81"/>
      <c r="W385" s="81"/>
      <c r="X385" s="81"/>
      <c r="Y385" s="81"/>
      <c r="Z385" s="81"/>
      <c r="AA385" s="81"/>
      <c r="AB385" s="81"/>
      <c r="AC385" s="81"/>
      <c r="AD385" s="81"/>
      <c r="AE385" s="81"/>
      <c r="AF385" s="81"/>
    </row>
    <row r="386">
      <c r="A386" s="80"/>
      <c r="B386" s="81"/>
      <c r="C386" s="80"/>
      <c r="D386" s="80"/>
      <c r="E386" s="80"/>
      <c r="F386" s="80"/>
      <c r="G386" s="80"/>
      <c r="H386" s="80"/>
      <c r="I386" s="81"/>
      <c r="J386" s="81"/>
      <c r="K386" s="81"/>
      <c r="L386" s="81"/>
      <c r="M386" s="80"/>
      <c r="N386" s="80"/>
      <c r="O386" s="80"/>
      <c r="P386" s="80"/>
      <c r="Q386" s="80"/>
      <c r="R386" s="81"/>
      <c r="S386" s="81"/>
      <c r="T386" s="81"/>
      <c r="U386" s="81"/>
      <c r="V386" s="81"/>
      <c r="W386" s="81"/>
      <c r="X386" s="81"/>
      <c r="Y386" s="81"/>
      <c r="Z386" s="81"/>
      <c r="AA386" s="81"/>
      <c r="AB386" s="81"/>
      <c r="AC386" s="81"/>
      <c r="AD386" s="81"/>
      <c r="AE386" s="81"/>
      <c r="AF386" s="81"/>
    </row>
    <row r="387">
      <c r="A387" s="80"/>
      <c r="B387" s="81"/>
      <c r="C387" s="80"/>
      <c r="D387" s="80"/>
      <c r="E387" s="80"/>
      <c r="F387" s="80"/>
      <c r="G387" s="80"/>
      <c r="H387" s="80"/>
      <c r="I387" s="81"/>
      <c r="J387" s="81"/>
      <c r="K387" s="81"/>
      <c r="L387" s="81"/>
      <c r="M387" s="80"/>
      <c r="N387" s="80"/>
      <c r="O387" s="80"/>
      <c r="P387" s="80"/>
      <c r="Q387" s="80"/>
      <c r="R387" s="81"/>
      <c r="S387" s="81"/>
      <c r="T387" s="81"/>
      <c r="U387" s="81"/>
      <c r="V387" s="81"/>
      <c r="W387" s="81"/>
      <c r="X387" s="81"/>
      <c r="Y387" s="81"/>
      <c r="Z387" s="81"/>
      <c r="AA387" s="81"/>
      <c r="AB387" s="81"/>
      <c r="AC387" s="81"/>
      <c r="AD387" s="81"/>
      <c r="AE387" s="81"/>
      <c r="AF387" s="81"/>
    </row>
    <row r="388">
      <c r="A388" s="80"/>
      <c r="B388" s="81"/>
      <c r="C388" s="80"/>
      <c r="D388" s="80"/>
      <c r="E388" s="80"/>
      <c r="F388" s="80"/>
      <c r="G388" s="80"/>
      <c r="H388" s="80"/>
      <c r="I388" s="81"/>
      <c r="J388" s="81"/>
      <c r="K388" s="81"/>
      <c r="L388" s="81"/>
      <c r="M388" s="80"/>
      <c r="N388" s="80"/>
      <c r="O388" s="80"/>
      <c r="P388" s="80"/>
      <c r="Q388" s="80"/>
      <c r="R388" s="81"/>
      <c r="S388" s="81"/>
      <c r="T388" s="81"/>
      <c r="U388" s="81"/>
      <c r="V388" s="81"/>
      <c r="W388" s="81"/>
      <c r="X388" s="81"/>
      <c r="Y388" s="81"/>
      <c r="Z388" s="81"/>
      <c r="AA388" s="81"/>
      <c r="AB388" s="81"/>
      <c r="AC388" s="81"/>
      <c r="AD388" s="81"/>
      <c r="AE388" s="81"/>
      <c r="AF388" s="81"/>
    </row>
    <row r="389">
      <c r="A389" s="80"/>
      <c r="B389" s="81"/>
      <c r="C389" s="80"/>
      <c r="D389" s="80"/>
      <c r="E389" s="80"/>
      <c r="F389" s="80"/>
      <c r="G389" s="80"/>
      <c r="H389" s="80"/>
      <c r="I389" s="81"/>
      <c r="J389" s="81"/>
      <c r="K389" s="81"/>
      <c r="L389" s="81"/>
      <c r="M389" s="80"/>
      <c r="N389" s="80"/>
      <c r="O389" s="80"/>
      <c r="P389" s="80"/>
      <c r="Q389" s="80"/>
      <c r="R389" s="81"/>
      <c r="S389" s="81"/>
      <c r="T389" s="81"/>
      <c r="U389" s="81"/>
      <c r="V389" s="81"/>
      <c r="W389" s="81"/>
      <c r="X389" s="81"/>
      <c r="Y389" s="81"/>
      <c r="Z389" s="81"/>
      <c r="AA389" s="81"/>
      <c r="AB389" s="81"/>
      <c r="AC389" s="81"/>
      <c r="AD389" s="81"/>
      <c r="AE389" s="81"/>
      <c r="AF389" s="81"/>
    </row>
    <row r="390">
      <c r="A390" s="80"/>
      <c r="B390" s="81"/>
      <c r="C390" s="80"/>
      <c r="D390" s="80"/>
      <c r="E390" s="80"/>
      <c r="F390" s="80"/>
      <c r="G390" s="80"/>
      <c r="H390" s="80"/>
      <c r="I390" s="81"/>
      <c r="J390" s="81"/>
      <c r="K390" s="81"/>
      <c r="L390" s="81"/>
      <c r="M390" s="80"/>
      <c r="N390" s="80"/>
      <c r="O390" s="80"/>
      <c r="P390" s="80"/>
      <c r="Q390" s="80"/>
      <c r="R390" s="81"/>
      <c r="S390" s="81"/>
      <c r="T390" s="81"/>
      <c r="U390" s="81"/>
      <c r="V390" s="81"/>
      <c r="W390" s="81"/>
      <c r="X390" s="81"/>
      <c r="Y390" s="81"/>
      <c r="Z390" s="81"/>
      <c r="AA390" s="81"/>
      <c r="AB390" s="81"/>
      <c r="AC390" s="81"/>
      <c r="AD390" s="81"/>
      <c r="AE390" s="81"/>
      <c r="AF390" s="81"/>
    </row>
    <row r="391">
      <c r="A391" s="80"/>
      <c r="B391" s="81"/>
      <c r="C391" s="80"/>
      <c r="D391" s="80"/>
      <c r="E391" s="80"/>
      <c r="F391" s="80"/>
      <c r="G391" s="80"/>
      <c r="H391" s="80"/>
      <c r="I391" s="81"/>
      <c r="J391" s="81"/>
      <c r="K391" s="81"/>
      <c r="L391" s="81"/>
      <c r="M391" s="80"/>
      <c r="N391" s="80"/>
      <c r="O391" s="80"/>
      <c r="P391" s="80"/>
      <c r="Q391" s="80"/>
      <c r="R391" s="81"/>
      <c r="S391" s="81"/>
      <c r="T391" s="81"/>
      <c r="U391" s="81"/>
      <c r="V391" s="81"/>
      <c r="W391" s="81"/>
      <c r="X391" s="81"/>
      <c r="Y391" s="81"/>
      <c r="Z391" s="81"/>
      <c r="AA391" s="81"/>
      <c r="AB391" s="81"/>
      <c r="AC391" s="81"/>
      <c r="AD391" s="81"/>
      <c r="AE391" s="81"/>
      <c r="AF391" s="81"/>
    </row>
    <row r="392">
      <c r="A392" s="80"/>
      <c r="B392" s="81"/>
      <c r="C392" s="80"/>
      <c r="D392" s="80"/>
      <c r="E392" s="80"/>
      <c r="F392" s="80"/>
      <c r="G392" s="80"/>
      <c r="H392" s="80"/>
      <c r="I392" s="81"/>
      <c r="J392" s="81"/>
      <c r="K392" s="81"/>
      <c r="L392" s="81"/>
      <c r="M392" s="80"/>
      <c r="N392" s="80"/>
      <c r="O392" s="80"/>
      <c r="P392" s="80"/>
      <c r="Q392" s="80"/>
      <c r="R392" s="81"/>
      <c r="S392" s="81"/>
      <c r="T392" s="81"/>
      <c r="U392" s="81"/>
      <c r="V392" s="81"/>
      <c r="W392" s="81"/>
      <c r="X392" s="81"/>
      <c r="Y392" s="81"/>
      <c r="Z392" s="81"/>
      <c r="AA392" s="81"/>
      <c r="AB392" s="81"/>
      <c r="AC392" s="81"/>
      <c r="AD392" s="81"/>
      <c r="AE392" s="81"/>
      <c r="AF392" s="81"/>
    </row>
    <row r="393">
      <c r="A393" s="80"/>
      <c r="B393" s="81"/>
      <c r="C393" s="80"/>
      <c r="D393" s="80"/>
      <c r="E393" s="80"/>
      <c r="F393" s="80"/>
      <c r="G393" s="80"/>
      <c r="H393" s="80"/>
      <c r="I393" s="81"/>
      <c r="J393" s="81"/>
      <c r="K393" s="81"/>
      <c r="L393" s="81"/>
      <c r="M393" s="80"/>
      <c r="N393" s="80"/>
      <c r="O393" s="80"/>
      <c r="P393" s="80"/>
      <c r="Q393" s="80"/>
      <c r="R393" s="81"/>
      <c r="S393" s="81"/>
      <c r="T393" s="81"/>
      <c r="U393" s="81"/>
      <c r="V393" s="81"/>
      <c r="W393" s="81"/>
      <c r="X393" s="81"/>
      <c r="Y393" s="81"/>
      <c r="Z393" s="81"/>
      <c r="AA393" s="81"/>
      <c r="AB393" s="81"/>
      <c r="AC393" s="81"/>
      <c r="AD393" s="81"/>
      <c r="AE393" s="81"/>
      <c r="AF393" s="81"/>
    </row>
    <row r="394">
      <c r="A394" s="80"/>
      <c r="B394" s="81"/>
      <c r="C394" s="80"/>
      <c r="D394" s="80"/>
      <c r="E394" s="80"/>
      <c r="F394" s="80"/>
      <c r="G394" s="80"/>
      <c r="H394" s="80"/>
      <c r="I394" s="81"/>
      <c r="J394" s="81"/>
      <c r="K394" s="81"/>
      <c r="L394" s="81"/>
      <c r="M394" s="80"/>
      <c r="N394" s="80"/>
      <c r="O394" s="80"/>
      <c r="P394" s="80"/>
      <c r="Q394" s="80"/>
      <c r="R394" s="81"/>
      <c r="S394" s="81"/>
      <c r="T394" s="81"/>
      <c r="U394" s="81"/>
      <c r="V394" s="81"/>
      <c r="W394" s="81"/>
      <c r="X394" s="81"/>
      <c r="Y394" s="81"/>
      <c r="Z394" s="81"/>
      <c r="AA394" s="81"/>
      <c r="AB394" s="81"/>
      <c r="AC394" s="81"/>
      <c r="AD394" s="81"/>
      <c r="AE394" s="81"/>
      <c r="AF394" s="81"/>
    </row>
    <row r="395">
      <c r="A395" s="80"/>
      <c r="B395" s="81"/>
      <c r="C395" s="80"/>
      <c r="D395" s="80"/>
      <c r="E395" s="80"/>
      <c r="F395" s="80"/>
      <c r="G395" s="80"/>
      <c r="H395" s="80"/>
      <c r="I395" s="81"/>
      <c r="J395" s="81"/>
      <c r="K395" s="81"/>
      <c r="L395" s="81"/>
      <c r="M395" s="80"/>
      <c r="N395" s="80"/>
      <c r="O395" s="80"/>
      <c r="P395" s="80"/>
      <c r="Q395" s="80"/>
      <c r="R395" s="81"/>
      <c r="S395" s="81"/>
      <c r="T395" s="81"/>
      <c r="U395" s="81"/>
      <c r="V395" s="81"/>
      <c r="W395" s="81"/>
      <c r="X395" s="81"/>
      <c r="Y395" s="81"/>
      <c r="Z395" s="81"/>
      <c r="AA395" s="81"/>
      <c r="AB395" s="81"/>
      <c r="AC395" s="81"/>
      <c r="AD395" s="81"/>
      <c r="AE395" s="81"/>
      <c r="AF395" s="81"/>
    </row>
    <row r="396">
      <c r="A396" s="80"/>
      <c r="B396" s="81"/>
      <c r="C396" s="80"/>
      <c r="D396" s="80"/>
      <c r="E396" s="80"/>
      <c r="F396" s="80"/>
      <c r="G396" s="80"/>
      <c r="H396" s="80"/>
      <c r="I396" s="81"/>
      <c r="J396" s="81"/>
      <c r="K396" s="81"/>
      <c r="L396" s="81"/>
      <c r="M396" s="80"/>
      <c r="N396" s="80"/>
      <c r="O396" s="80"/>
      <c r="P396" s="80"/>
      <c r="Q396" s="80"/>
      <c r="R396" s="81"/>
      <c r="S396" s="81"/>
      <c r="T396" s="81"/>
      <c r="U396" s="81"/>
      <c r="V396" s="81"/>
      <c r="W396" s="81"/>
      <c r="X396" s="81"/>
      <c r="Y396" s="81"/>
      <c r="Z396" s="81"/>
      <c r="AA396" s="81"/>
      <c r="AB396" s="81"/>
      <c r="AC396" s="81"/>
      <c r="AD396" s="81"/>
      <c r="AE396" s="81"/>
      <c r="AF396" s="81"/>
    </row>
    <row r="397">
      <c r="A397" s="80"/>
      <c r="B397" s="81"/>
      <c r="C397" s="80"/>
      <c r="D397" s="80"/>
      <c r="E397" s="80"/>
      <c r="F397" s="80"/>
      <c r="G397" s="80"/>
      <c r="H397" s="80"/>
      <c r="I397" s="81"/>
      <c r="J397" s="81"/>
      <c r="K397" s="81"/>
      <c r="L397" s="81"/>
      <c r="M397" s="80"/>
      <c r="N397" s="80"/>
      <c r="O397" s="80"/>
      <c r="P397" s="80"/>
      <c r="Q397" s="80"/>
      <c r="R397" s="81"/>
      <c r="S397" s="81"/>
      <c r="T397" s="81"/>
      <c r="U397" s="81"/>
      <c r="V397" s="81"/>
      <c r="W397" s="81"/>
      <c r="X397" s="81"/>
      <c r="Y397" s="81"/>
      <c r="Z397" s="81"/>
      <c r="AA397" s="81"/>
      <c r="AB397" s="81"/>
      <c r="AC397" s="81"/>
      <c r="AD397" s="81"/>
      <c r="AE397" s="81"/>
      <c r="AF397" s="81"/>
    </row>
    <row r="398">
      <c r="A398" s="80"/>
      <c r="B398" s="81"/>
      <c r="C398" s="80"/>
      <c r="D398" s="80"/>
      <c r="E398" s="80"/>
      <c r="F398" s="80"/>
      <c r="G398" s="80"/>
      <c r="H398" s="80"/>
      <c r="I398" s="81"/>
      <c r="J398" s="81"/>
      <c r="K398" s="81"/>
      <c r="L398" s="81"/>
      <c r="M398" s="80"/>
      <c r="N398" s="80"/>
      <c r="O398" s="80"/>
      <c r="P398" s="80"/>
      <c r="Q398" s="80"/>
      <c r="R398" s="81"/>
      <c r="S398" s="81"/>
      <c r="T398" s="81"/>
      <c r="U398" s="81"/>
      <c r="V398" s="81"/>
      <c r="W398" s="81"/>
      <c r="X398" s="81"/>
      <c r="Y398" s="81"/>
      <c r="Z398" s="81"/>
      <c r="AA398" s="81"/>
      <c r="AB398" s="81"/>
      <c r="AC398" s="81"/>
      <c r="AD398" s="81"/>
      <c r="AE398" s="81"/>
      <c r="AF398" s="81"/>
    </row>
    <row r="399">
      <c r="A399" s="80"/>
      <c r="B399" s="81"/>
      <c r="C399" s="80"/>
      <c r="D399" s="80"/>
      <c r="E399" s="80"/>
      <c r="F399" s="80"/>
      <c r="G399" s="80"/>
      <c r="H399" s="80"/>
      <c r="I399" s="81"/>
      <c r="J399" s="81"/>
      <c r="K399" s="81"/>
      <c r="L399" s="81"/>
      <c r="M399" s="80"/>
      <c r="N399" s="80"/>
      <c r="O399" s="80"/>
      <c r="P399" s="80"/>
      <c r="Q399" s="80"/>
      <c r="R399" s="81"/>
      <c r="S399" s="81"/>
      <c r="T399" s="81"/>
      <c r="U399" s="81"/>
      <c r="V399" s="81"/>
      <c r="W399" s="81"/>
      <c r="X399" s="81"/>
      <c r="Y399" s="81"/>
      <c r="Z399" s="81"/>
      <c r="AA399" s="81"/>
      <c r="AB399" s="81"/>
      <c r="AC399" s="81"/>
      <c r="AD399" s="81"/>
      <c r="AE399" s="81"/>
      <c r="AF399" s="81"/>
    </row>
    <row r="400">
      <c r="A400" s="80"/>
      <c r="B400" s="81"/>
      <c r="C400" s="80"/>
      <c r="D400" s="80"/>
      <c r="E400" s="80"/>
      <c r="F400" s="80"/>
      <c r="G400" s="80"/>
      <c r="H400" s="80"/>
      <c r="I400" s="81"/>
      <c r="J400" s="81"/>
      <c r="K400" s="81"/>
      <c r="L400" s="81"/>
      <c r="M400" s="80"/>
      <c r="N400" s="80"/>
      <c r="O400" s="80"/>
      <c r="P400" s="80"/>
      <c r="Q400" s="80"/>
      <c r="R400" s="81"/>
      <c r="S400" s="81"/>
      <c r="T400" s="81"/>
      <c r="U400" s="81"/>
      <c r="V400" s="81"/>
      <c r="W400" s="81"/>
      <c r="X400" s="81"/>
      <c r="Y400" s="81"/>
      <c r="Z400" s="81"/>
      <c r="AA400" s="81"/>
      <c r="AB400" s="81"/>
      <c r="AC400" s="81"/>
      <c r="AD400" s="81"/>
      <c r="AE400" s="81"/>
      <c r="AF400" s="81"/>
    </row>
    <row r="401">
      <c r="A401" s="80"/>
      <c r="B401" s="81"/>
      <c r="C401" s="80"/>
      <c r="D401" s="80"/>
      <c r="E401" s="80"/>
      <c r="F401" s="80"/>
      <c r="G401" s="80"/>
      <c r="H401" s="80"/>
      <c r="I401" s="81"/>
      <c r="J401" s="81"/>
      <c r="K401" s="81"/>
      <c r="L401" s="81"/>
      <c r="M401" s="80"/>
      <c r="N401" s="80"/>
      <c r="O401" s="80"/>
      <c r="P401" s="80"/>
      <c r="Q401" s="80"/>
      <c r="R401" s="81"/>
      <c r="S401" s="81"/>
      <c r="T401" s="81"/>
      <c r="U401" s="81"/>
      <c r="V401" s="81"/>
      <c r="W401" s="81"/>
      <c r="X401" s="81"/>
      <c r="Y401" s="81"/>
      <c r="Z401" s="81"/>
      <c r="AA401" s="81"/>
      <c r="AB401" s="81"/>
      <c r="AC401" s="81"/>
      <c r="AD401" s="81"/>
      <c r="AE401" s="81"/>
      <c r="AF401" s="81"/>
    </row>
    <row r="402">
      <c r="A402" s="80"/>
      <c r="B402" s="81"/>
      <c r="C402" s="80"/>
      <c r="D402" s="80"/>
      <c r="E402" s="80"/>
      <c r="F402" s="80"/>
      <c r="G402" s="80"/>
      <c r="H402" s="80"/>
      <c r="I402" s="81"/>
      <c r="J402" s="81"/>
      <c r="K402" s="81"/>
      <c r="L402" s="81"/>
      <c r="M402" s="80"/>
      <c r="N402" s="80"/>
      <c r="O402" s="80"/>
      <c r="P402" s="80"/>
      <c r="Q402" s="80"/>
      <c r="R402" s="81"/>
      <c r="S402" s="81"/>
      <c r="T402" s="81"/>
      <c r="U402" s="81"/>
      <c r="V402" s="81"/>
      <c r="W402" s="81"/>
      <c r="X402" s="81"/>
      <c r="Y402" s="81"/>
      <c r="Z402" s="81"/>
      <c r="AA402" s="81"/>
      <c r="AB402" s="81"/>
      <c r="AC402" s="81"/>
      <c r="AD402" s="81"/>
      <c r="AE402" s="81"/>
      <c r="AF402" s="81"/>
    </row>
    <row r="403">
      <c r="A403" s="80"/>
      <c r="B403" s="81"/>
      <c r="C403" s="80"/>
      <c r="D403" s="80"/>
      <c r="E403" s="80"/>
      <c r="F403" s="80"/>
      <c r="G403" s="80"/>
      <c r="H403" s="80"/>
      <c r="I403" s="81"/>
      <c r="J403" s="81"/>
      <c r="K403" s="81"/>
      <c r="L403" s="81"/>
      <c r="M403" s="80"/>
      <c r="N403" s="80"/>
      <c r="O403" s="80"/>
      <c r="P403" s="80"/>
      <c r="Q403" s="80"/>
      <c r="R403" s="81"/>
      <c r="S403" s="81"/>
      <c r="T403" s="81"/>
      <c r="U403" s="81"/>
      <c r="V403" s="81"/>
      <c r="W403" s="81"/>
      <c r="X403" s="81"/>
      <c r="Y403" s="81"/>
      <c r="Z403" s="81"/>
      <c r="AA403" s="81"/>
      <c r="AB403" s="81"/>
      <c r="AC403" s="81"/>
      <c r="AD403" s="81"/>
      <c r="AE403" s="81"/>
      <c r="AF403" s="81"/>
    </row>
    <row r="404">
      <c r="A404" s="80"/>
      <c r="B404" s="81"/>
      <c r="C404" s="80"/>
      <c r="D404" s="80"/>
      <c r="E404" s="80"/>
      <c r="F404" s="80"/>
      <c r="G404" s="80"/>
      <c r="H404" s="80"/>
      <c r="I404" s="81"/>
      <c r="J404" s="81"/>
      <c r="K404" s="81"/>
      <c r="L404" s="81"/>
      <c r="M404" s="80"/>
      <c r="N404" s="80"/>
      <c r="O404" s="80"/>
      <c r="P404" s="80"/>
      <c r="Q404" s="80"/>
      <c r="R404" s="81"/>
      <c r="S404" s="81"/>
      <c r="T404" s="81"/>
      <c r="U404" s="81"/>
      <c r="V404" s="81"/>
      <c r="W404" s="81"/>
      <c r="X404" s="81"/>
      <c r="Y404" s="81"/>
      <c r="Z404" s="81"/>
      <c r="AA404" s="81"/>
      <c r="AB404" s="81"/>
      <c r="AC404" s="81"/>
      <c r="AD404" s="81"/>
      <c r="AE404" s="81"/>
      <c r="AF404" s="81"/>
    </row>
    <row r="405">
      <c r="A405" s="80"/>
      <c r="B405" s="81"/>
      <c r="C405" s="80"/>
      <c r="D405" s="80"/>
      <c r="E405" s="80"/>
      <c r="F405" s="80"/>
      <c r="G405" s="80"/>
      <c r="H405" s="80"/>
      <c r="I405" s="81"/>
      <c r="J405" s="81"/>
      <c r="K405" s="81"/>
      <c r="L405" s="81"/>
      <c r="M405" s="80"/>
      <c r="N405" s="80"/>
      <c r="O405" s="80"/>
      <c r="P405" s="80"/>
      <c r="Q405" s="80"/>
      <c r="R405" s="81"/>
      <c r="S405" s="81"/>
      <c r="T405" s="81"/>
      <c r="U405" s="81"/>
      <c r="V405" s="81"/>
      <c r="W405" s="81"/>
      <c r="X405" s="81"/>
      <c r="Y405" s="81"/>
      <c r="Z405" s="81"/>
      <c r="AA405" s="81"/>
      <c r="AB405" s="81"/>
      <c r="AC405" s="81"/>
      <c r="AD405" s="81"/>
      <c r="AE405" s="81"/>
      <c r="AF405" s="81"/>
    </row>
    <row r="406">
      <c r="A406" s="80"/>
      <c r="B406" s="81"/>
      <c r="C406" s="80"/>
      <c r="D406" s="80"/>
      <c r="E406" s="80"/>
      <c r="F406" s="80"/>
      <c r="G406" s="80"/>
      <c r="H406" s="80"/>
      <c r="I406" s="81"/>
      <c r="J406" s="81"/>
      <c r="K406" s="81"/>
      <c r="L406" s="81"/>
      <c r="M406" s="80"/>
      <c r="N406" s="80"/>
      <c r="O406" s="80"/>
      <c r="P406" s="80"/>
      <c r="Q406" s="80"/>
      <c r="R406" s="81"/>
      <c r="S406" s="81"/>
      <c r="T406" s="81"/>
      <c r="U406" s="81"/>
      <c r="V406" s="81"/>
      <c r="W406" s="81"/>
      <c r="X406" s="81"/>
      <c r="Y406" s="81"/>
      <c r="Z406" s="81"/>
      <c r="AA406" s="81"/>
      <c r="AB406" s="81"/>
      <c r="AC406" s="81"/>
      <c r="AD406" s="81"/>
      <c r="AE406" s="81"/>
      <c r="AF406" s="81"/>
    </row>
    <row r="407">
      <c r="A407" s="80"/>
      <c r="B407" s="81"/>
      <c r="C407" s="80"/>
      <c r="D407" s="80"/>
      <c r="E407" s="80"/>
      <c r="F407" s="80"/>
      <c r="G407" s="80"/>
      <c r="H407" s="80"/>
      <c r="I407" s="81"/>
      <c r="J407" s="81"/>
      <c r="K407" s="81"/>
      <c r="L407" s="81"/>
      <c r="M407" s="80"/>
      <c r="N407" s="80"/>
      <c r="O407" s="80"/>
      <c r="P407" s="80"/>
      <c r="Q407" s="80"/>
      <c r="R407" s="81"/>
      <c r="S407" s="81"/>
      <c r="T407" s="81"/>
      <c r="U407" s="81"/>
      <c r="V407" s="81"/>
      <c r="W407" s="81"/>
      <c r="X407" s="81"/>
      <c r="Y407" s="81"/>
      <c r="Z407" s="81"/>
      <c r="AA407" s="81"/>
      <c r="AB407" s="81"/>
      <c r="AC407" s="81"/>
      <c r="AD407" s="81"/>
      <c r="AE407" s="81"/>
      <c r="AF407" s="81"/>
    </row>
    <row r="408">
      <c r="A408" s="80"/>
      <c r="B408" s="81"/>
      <c r="C408" s="80"/>
      <c r="D408" s="80"/>
      <c r="E408" s="80"/>
      <c r="F408" s="80"/>
      <c r="G408" s="80"/>
      <c r="H408" s="80"/>
      <c r="I408" s="81"/>
      <c r="J408" s="81"/>
      <c r="K408" s="81"/>
      <c r="L408" s="81"/>
      <c r="M408" s="80"/>
      <c r="N408" s="80"/>
      <c r="O408" s="80"/>
      <c r="P408" s="80"/>
      <c r="Q408" s="80"/>
      <c r="R408" s="81"/>
      <c r="S408" s="81"/>
      <c r="T408" s="81"/>
      <c r="U408" s="81"/>
      <c r="V408" s="81"/>
      <c r="W408" s="81"/>
      <c r="X408" s="81"/>
      <c r="Y408" s="81"/>
      <c r="Z408" s="81"/>
      <c r="AA408" s="81"/>
      <c r="AB408" s="81"/>
      <c r="AC408" s="81"/>
      <c r="AD408" s="81"/>
      <c r="AE408" s="81"/>
      <c r="AF408" s="81"/>
    </row>
    <row r="409">
      <c r="A409" s="80"/>
      <c r="B409" s="81"/>
      <c r="C409" s="80"/>
      <c r="D409" s="80"/>
      <c r="E409" s="80"/>
      <c r="F409" s="80"/>
      <c r="G409" s="80"/>
      <c r="H409" s="80"/>
      <c r="I409" s="81"/>
      <c r="J409" s="81"/>
      <c r="K409" s="81"/>
      <c r="L409" s="81"/>
      <c r="M409" s="80"/>
      <c r="N409" s="80"/>
      <c r="O409" s="80"/>
      <c r="P409" s="80"/>
      <c r="Q409" s="80"/>
      <c r="R409" s="81"/>
      <c r="S409" s="81"/>
      <c r="T409" s="81"/>
      <c r="U409" s="81"/>
      <c r="V409" s="81"/>
      <c r="W409" s="81"/>
      <c r="X409" s="81"/>
      <c r="Y409" s="81"/>
      <c r="Z409" s="81"/>
      <c r="AA409" s="81"/>
      <c r="AB409" s="81"/>
      <c r="AC409" s="81"/>
      <c r="AD409" s="81"/>
      <c r="AE409" s="81"/>
      <c r="AF409" s="81"/>
    </row>
    <row r="410">
      <c r="A410" s="80"/>
      <c r="B410" s="81"/>
      <c r="C410" s="80"/>
      <c r="D410" s="80"/>
      <c r="E410" s="80"/>
      <c r="F410" s="80"/>
      <c r="G410" s="80"/>
      <c r="H410" s="80"/>
      <c r="I410" s="81"/>
      <c r="J410" s="81"/>
      <c r="K410" s="81"/>
      <c r="L410" s="81"/>
      <c r="M410" s="80"/>
      <c r="N410" s="80"/>
      <c r="O410" s="80"/>
      <c r="P410" s="80"/>
      <c r="Q410" s="80"/>
      <c r="R410" s="81"/>
      <c r="S410" s="81"/>
      <c r="T410" s="81"/>
      <c r="U410" s="81"/>
      <c r="V410" s="81"/>
      <c r="W410" s="81"/>
      <c r="X410" s="81"/>
      <c r="Y410" s="81"/>
      <c r="Z410" s="81"/>
      <c r="AA410" s="81"/>
      <c r="AB410" s="81"/>
      <c r="AC410" s="81"/>
      <c r="AD410" s="81"/>
      <c r="AE410" s="81"/>
      <c r="AF410" s="81"/>
    </row>
    <row r="411">
      <c r="A411" s="80"/>
      <c r="B411" s="81"/>
      <c r="C411" s="80"/>
      <c r="D411" s="80"/>
      <c r="E411" s="80"/>
      <c r="F411" s="80"/>
      <c r="G411" s="80"/>
      <c r="H411" s="80"/>
      <c r="I411" s="81"/>
      <c r="J411" s="81"/>
      <c r="K411" s="81"/>
      <c r="L411" s="81"/>
      <c r="M411" s="80"/>
      <c r="N411" s="80"/>
      <c r="O411" s="80"/>
      <c r="P411" s="80"/>
      <c r="Q411" s="80"/>
      <c r="R411" s="81"/>
      <c r="S411" s="81"/>
      <c r="T411" s="81"/>
      <c r="U411" s="81"/>
      <c r="V411" s="81"/>
      <c r="W411" s="81"/>
      <c r="X411" s="81"/>
      <c r="Y411" s="81"/>
      <c r="Z411" s="81"/>
      <c r="AA411" s="81"/>
      <c r="AB411" s="81"/>
      <c r="AC411" s="81"/>
      <c r="AD411" s="81"/>
      <c r="AE411" s="81"/>
      <c r="AF411" s="81"/>
    </row>
    <row r="412">
      <c r="A412" s="80"/>
      <c r="B412" s="81"/>
      <c r="C412" s="80"/>
      <c r="D412" s="80"/>
      <c r="E412" s="80"/>
      <c r="F412" s="80"/>
      <c r="G412" s="80"/>
      <c r="H412" s="80"/>
      <c r="I412" s="81"/>
      <c r="J412" s="81"/>
      <c r="K412" s="81"/>
      <c r="L412" s="81"/>
      <c r="M412" s="80"/>
      <c r="N412" s="80"/>
      <c r="O412" s="80"/>
      <c r="P412" s="80"/>
      <c r="Q412" s="80"/>
      <c r="R412" s="81"/>
      <c r="S412" s="81"/>
      <c r="T412" s="81"/>
      <c r="U412" s="81"/>
      <c r="V412" s="81"/>
      <c r="W412" s="81"/>
      <c r="X412" s="81"/>
      <c r="Y412" s="81"/>
      <c r="Z412" s="81"/>
      <c r="AA412" s="81"/>
      <c r="AB412" s="81"/>
      <c r="AC412" s="81"/>
      <c r="AD412" s="81"/>
      <c r="AE412" s="81"/>
      <c r="AF412" s="81"/>
    </row>
    <row r="413">
      <c r="A413" s="80"/>
      <c r="B413" s="81"/>
      <c r="C413" s="80"/>
      <c r="D413" s="80"/>
      <c r="E413" s="80"/>
      <c r="F413" s="80"/>
      <c r="G413" s="80"/>
      <c r="H413" s="80"/>
      <c r="I413" s="81"/>
      <c r="J413" s="81"/>
      <c r="K413" s="81"/>
      <c r="L413" s="81"/>
      <c r="M413" s="80"/>
      <c r="N413" s="80"/>
      <c r="O413" s="80"/>
      <c r="P413" s="80"/>
      <c r="Q413" s="80"/>
      <c r="R413" s="81"/>
      <c r="S413" s="81"/>
      <c r="T413" s="81"/>
      <c r="U413" s="81"/>
      <c r="V413" s="81"/>
      <c r="W413" s="81"/>
      <c r="X413" s="81"/>
      <c r="Y413" s="81"/>
      <c r="Z413" s="81"/>
      <c r="AA413" s="81"/>
      <c r="AB413" s="81"/>
      <c r="AC413" s="81"/>
      <c r="AD413" s="81"/>
      <c r="AE413" s="81"/>
      <c r="AF413" s="81"/>
    </row>
    <row r="414">
      <c r="A414" s="80"/>
      <c r="B414" s="81"/>
      <c r="C414" s="80"/>
      <c r="D414" s="80"/>
      <c r="E414" s="80"/>
      <c r="F414" s="80"/>
      <c r="G414" s="80"/>
      <c r="H414" s="80"/>
      <c r="I414" s="81"/>
      <c r="J414" s="81"/>
      <c r="K414" s="81"/>
      <c r="L414" s="81"/>
      <c r="M414" s="80"/>
      <c r="N414" s="80"/>
      <c r="O414" s="80"/>
      <c r="P414" s="80"/>
      <c r="Q414" s="80"/>
      <c r="R414" s="81"/>
      <c r="S414" s="81"/>
      <c r="T414" s="81"/>
      <c r="U414" s="81"/>
      <c r="V414" s="81"/>
      <c r="W414" s="81"/>
      <c r="X414" s="81"/>
      <c r="Y414" s="81"/>
      <c r="Z414" s="81"/>
      <c r="AA414" s="81"/>
      <c r="AB414" s="81"/>
      <c r="AC414" s="81"/>
      <c r="AD414" s="81"/>
      <c r="AE414" s="81"/>
      <c r="AF414" s="81"/>
    </row>
    <row r="415">
      <c r="A415" s="80"/>
      <c r="B415" s="81"/>
      <c r="C415" s="80"/>
      <c r="D415" s="80"/>
      <c r="E415" s="80"/>
      <c r="F415" s="80"/>
      <c r="G415" s="80"/>
      <c r="H415" s="80"/>
      <c r="I415" s="81"/>
      <c r="J415" s="81"/>
      <c r="K415" s="81"/>
      <c r="L415" s="81"/>
      <c r="M415" s="80"/>
      <c r="N415" s="80"/>
      <c r="O415" s="80"/>
      <c r="P415" s="80"/>
      <c r="Q415" s="80"/>
      <c r="R415" s="81"/>
      <c r="S415" s="81"/>
      <c r="T415" s="81"/>
      <c r="U415" s="81"/>
      <c r="V415" s="81"/>
      <c r="W415" s="81"/>
      <c r="X415" s="81"/>
      <c r="Y415" s="81"/>
      <c r="Z415" s="81"/>
      <c r="AA415" s="81"/>
      <c r="AB415" s="81"/>
      <c r="AC415" s="81"/>
      <c r="AD415" s="81"/>
      <c r="AE415" s="81"/>
      <c r="AF415" s="81"/>
    </row>
    <row r="416">
      <c r="A416" s="80"/>
      <c r="B416" s="81"/>
      <c r="C416" s="80"/>
      <c r="D416" s="80"/>
      <c r="E416" s="80"/>
      <c r="F416" s="80"/>
      <c r="G416" s="80"/>
      <c r="H416" s="80"/>
      <c r="I416" s="81"/>
      <c r="J416" s="81"/>
      <c r="K416" s="81"/>
      <c r="L416" s="81"/>
      <c r="M416" s="80"/>
      <c r="N416" s="80"/>
      <c r="O416" s="80"/>
      <c r="P416" s="80"/>
      <c r="Q416" s="80"/>
      <c r="R416" s="81"/>
      <c r="S416" s="81"/>
      <c r="T416" s="81"/>
      <c r="U416" s="81"/>
      <c r="V416" s="81"/>
      <c r="W416" s="81"/>
      <c r="X416" s="81"/>
      <c r="Y416" s="81"/>
      <c r="Z416" s="81"/>
      <c r="AA416" s="81"/>
      <c r="AB416" s="81"/>
      <c r="AC416" s="81"/>
      <c r="AD416" s="81"/>
      <c r="AE416" s="81"/>
      <c r="AF416" s="81"/>
    </row>
    <row r="417">
      <c r="A417" s="80"/>
      <c r="B417" s="81"/>
      <c r="C417" s="80"/>
      <c r="D417" s="80"/>
      <c r="E417" s="80"/>
      <c r="F417" s="80"/>
      <c r="G417" s="80"/>
      <c r="H417" s="80"/>
      <c r="I417" s="81"/>
      <c r="J417" s="81"/>
      <c r="K417" s="81"/>
      <c r="L417" s="81"/>
      <c r="M417" s="80"/>
      <c r="N417" s="80"/>
      <c r="O417" s="80"/>
      <c r="P417" s="80"/>
      <c r="Q417" s="80"/>
      <c r="R417" s="81"/>
      <c r="S417" s="81"/>
      <c r="T417" s="81"/>
      <c r="U417" s="81"/>
      <c r="V417" s="81"/>
      <c r="W417" s="81"/>
      <c r="X417" s="81"/>
      <c r="Y417" s="81"/>
      <c r="Z417" s="81"/>
      <c r="AA417" s="81"/>
      <c r="AB417" s="81"/>
      <c r="AC417" s="81"/>
      <c r="AD417" s="81"/>
      <c r="AE417" s="81"/>
      <c r="AF417" s="81"/>
    </row>
    <row r="418">
      <c r="A418" s="80"/>
      <c r="B418" s="81"/>
      <c r="C418" s="80"/>
      <c r="D418" s="80"/>
      <c r="E418" s="80"/>
      <c r="F418" s="80"/>
      <c r="G418" s="80"/>
      <c r="H418" s="80"/>
      <c r="I418" s="81"/>
      <c r="J418" s="81"/>
      <c r="K418" s="81"/>
      <c r="L418" s="81"/>
      <c r="M418" s="80"/>
      <c r="N418" s="80"/>
      <c r="O418" s="80"/>
      <c r="P418" s="80"/>
      <c r="Q418" s="80"/>
      <c r="R418" s="81"/>
      <c r="S418" s="81"/>
      <c r="T418" s="81"/>
      <c r="U418" s="81"/>
      <c r="V418" s="81"/>
      <c r="W418" s="81"/>
      <c r="X418" s="81"/>
      <c r="Y418" s="81"/>
      <c r="Z418" s="81"/>
      <c r="AA418" s="81"/>
      <c r="AB418" s="81"/>
      <c r="AC418" s="81"/>
      <c r="AD418" s="81"/>
      <c r="AE418" s="81"/>
      <c r="AF418" s="81"/>
    </row>
    <row r="419">
      <c r="A419" s="80"/>
      <c r="B419" s="81"/>
      <c r="C419" s="80"/>
      <c r="D419" s="80"/>
      <c r="E419" s="80"/>
      <c r="F419" s="80"/>
      <c r="G419" s="80"/>
      <c r="H419" s="80"/>
      <c r="I419" s="81"/>
      <c r="J419" s="81"/>
      <c r="K419" s="81"/>
      <c r="L419" s="81"/>
      <c r="M419" s="80"/>
      <c r="N419" s="80"/>
      <c r="O419" s="80"/>
      <c r="P419" s="80"/>
      <c r="Q419" s="80"/>
      <c r="R419" s="81"/>
      <c r="S419" s="81"/>
      <c r="T419" s="81"/>
      <c r="U419" s="81"/>
      <c r="V419" s="81"/>
      <c r="W419" s="81"/>
      <c r="X419" s="81"/>
      <c r="Y419" s="81"/>
      <c r="Z419" s="81"/>
      <c r="AA419" s="81"/>
      <c r="AB419" s="81"/>
      <c r="AC419" s="81"/>
      <c r="AD419" s="81"/>
      <c r="AE419" s="81"/>
      <c r="AF419" s="81"/>
    </row>
    <row r="420">
      <c r="A420" s="80"/>
      <c r="B420" s="81"/>
      <c r="C420" s="80"/>
      <c r="D420" s="80"/>
      <c r="E420" s="80"/>
      <c r="F420" s="80"/>
      <c r="G420" s="80"/>
      <c r="H420" s="80"/>
      <c r="I420" s="81"/>
      <c r="J420" s="81"/>
      <c r="K420" s="81"/>
      <c r="L420" s="81"/>
      <c r="M420" s="80"/>
      <c r="N420" s="80"/>
      <c r="O420" s="80"/>
      <c r="P420" s="80"/>
      <c r="Q420" s="80"/>
      <c r="R420" s="81"/>
      <c r="S420" s="81"/>
      <c r="T420" s="81"/>
      <c r="U420" s="81"/>
      <c r="V420" s="81"/>
      <c r="W420" s="81"/>
      <c r="X420" s="81"/>
      <c r="Y420" s="81"/>
      <c r="Z420" s="81"/>
      <c r="AA420" s="81"/>
      <c r="AB420" s="81"/>
      <c r="AC420" s="81"/>
      <c r="AD420" s="81"/>
      <c r="AE420" s="81"/>
      <c r="AF420" s="81"/>
    </row>
    <row r="421">
      <c r="A421" s="80"/>
      <c r="B421" s="81"/>
      <c r="C421" s="80"/>
      <c r="D421" s="80"/>
      <c r="E421" s="80"/>
      <c r="F421" s="80"/>
      <c r="G421" s="80"/>
      <c r="H421" s="80"/>
      <c r="I421" s="81"/>
      <c r="J421" s="81"/>
      <c r="K421" s="81"/>
      <c r="L421" s="81"/>
      <c r="M421" s="80"/>
      <c r="N421" s="80"/>
      <c r="O421" s="80"/>
      <c r="P421" s="80"/>
      <c r="Q421" s="80"/>
      <c r="R421" s="81"/>
      <c r="S421" s="81"/>
      <c r="T421" s="81"/>
      <c r="U421" s="81"/>
      <c r="V421" s="81"/>
      <c r="W421" s="81"/>
      <c r="X421" s="81"/>
      <c r="Y421" s="81"/>
      <c r="Z421" s="81"/>
      <c r="AA421" s="81"/>
      <c r="AB421" s="81"/>
      <c r="AC421" s="81"/>
      <c r="AD421" s="81"/>
      <c r="AE421" s="81"/>
      <c r="AF421" s="81"/>
    </row>
    <row r="422">
      <c r="A422" s="80"/>
      <c r="B422" s="81"/>
      <c r="C422" s="80"/>
      <c r="D422" s="80"/>
      <c r="E422" s="80"/>
      <c r="F422" s="80"/>
      <c r="G422" s="80"/>
      <c r="H422" s="80"/>
      <c r="I422" s="81"/>
      <c r="J422" s="81"/>
      <c r="K422" s="81"/>
      <c r="L422" s="81"/>
      <c r="M422" s="80"/>
      <c r="N422" s="80"/>
      <c r="O422" s="80"/>
      <c r="P422" s="80"/>
      <c r="Q422" s="80"/>
      <c r="R422" s="81"/>
      <c r="S422" s="81"/>
      <c r="T422" s="81"/>
      <c r="U422" s="81"/>
      <c r="V422" s="81"/>
      <c r="W422" s="81"/>
      <c r="X422" s="81"/>
      <c r="Y422" s="81"/>
      <c r="Z422" s="81"/>
      <c r="AA422" s="81"/>
      <c r="AB422" s="81"/>
      <c r="AC422" s="81"/>
      <c r="AD422" s="81"/>
      <c r="AE422" s="81"/>
      <c r="AF422" s="81"/>
    </row>
    <row r="423">
      <c r="A423" s="80"/>
      <c r="B423" s="81"/>
      <c r="C423" s="80"/>
      <c r="D423" s="80"/>
      <c r="E423" s="80"/>
      <c r="F423" s="80"/>
      <c r="G423" s="80"/>
      <c r="H423" s="80"/>
      <c r="I423" s="81"/>
      <c r="J423" s="81"/>
      <c r="K423" s="81"/>
      <c r="L423" s="81"/>
      <c r="M423" s="80"/>
      <c r="N423" s="80"/>
      <c r="O423" s="80"/>
      <c r="P423" s="80"/>
      <c r="Q423" s="80"/>
      <c r="R423" s="81"/>
      <c r="S423" s="81"/>
      <c r="T423" s="81"/>
      <c r="U423" s="81"/>
      <c r="V423" s="81"/>
      <c r="W423" s="81"/>
      <c r="X423" s="81"/>
      <c r="Y423" s="81"/>
      <c r="Z423" s="81"/>
      <c r="AA423" s="81"/>
      <c r="AB423" s="81"/>
      <c r="AC423" s="81"/>
      <c r="AD423" s="81"/>
      <c r="AE423" s="81"/>
      <c r="AF423" s="81"/>
    </row>
    <row r="424">
      <c r="A424" s="80"/>
      <c r="B424" s="81"/>
      <c r="C424" s="80"/>
      <c r="D424" s="80"/>
      <c r="E424" s="80"/>
      <c r="F424" s="80"/>
      <c r="G424" s="80"/>
      <c r="H424" s="80"/>
      <c r="I424" s="81"/>
      <c r="J424" s="81"/>
      <c r="K424" s="81"/>
      <c r="L424" s="81"/>
      <c r="M424" s="80"/>
      <c r="N424" s="80"/>
      <c r="O424" s="80"/>
      <c r="P424" s="80"/>
      <c r="Q424" s="80"/>
      <c r="R424" s="81"/>
      <c r="S424" s="81"/>
      <c r="T424" s="81"/>
      <c r="U424" s="81"/>
      <c r="V424" s="81"/>
      <c r="W424" s="81"/>
      <c r="X424" s="81"/>
      <c r="Y424" s="81"/>
      <c r="Z424" s="81"/>
      <c r="AA424" s="81"/>
      <c r="AB424" s="81"/>
      <c r="AC424" s="81"/>
      <c r="AD424" s="81"/>
      <c r="AE424" s="81"/>
      <c r="AF424" s="81"/>
    </row>
    <row r="425">
      <c r="A425" s="80"/>
      <c r="B425" s="81"/>
      <c r="C425" s="80"/>
      <c r="D425" s="80"/>
      <c r="E425" s="80"/>
      <c r="F425" s="80"/>
      <c r="G425" s="80"/>
      <c r="H425" s="80"/>
      <c r="I425" s="81"/>
      <c r="J425" s="81"/>
      <c r="K425" s="81"/>
      <c r="L425" s="81"/>
      <c r="M425" s="80"/>
      <c r="N425" s="80"/>
      <c r="O425" s="80"/>
      <c r="P425" s="80"/>
      <c r="Q425" s="80"/>
      <c r="R425" s="81"/>
      <c r="S425" s="81"/>
      <c r="T425" s="81"/>
      <c r="U425" s="81"/>
      <c r="V425" s="81"/>
      <c r="W425" s="81"/>
      <c r="X425" s="81"/>
      <c r="Y425" s="81"/>
      <c r="Z425" s="81"/>
      <c r="AA425" s="81"/>
      <c r="AB425" s="81"/>
      <c r="AC425" s="81"/>
      <c r="AD425" s="81"/>
      <c r="AE425" s="81"/>
      <c r="AF425" s="81"/>
    </row>
    <row r="426">
      <c r="A426" s="80"/>
      <c r="B426" s="81"/>
      <c r="C426" s="80"/>
      <c r="D426" s="80"/>
      <c r="E426" s="80"/>
      <c r="F426" s="80"/>
      <c r="G426" s="80"/>
      <c r="H426" s="80"/>
      <c r="I426" s="81"/>
      <c r="J426" s="81"/>
      <c r="K426" s="81"/>
      <c r="L426" s="81"/>
      <c r="M426" s="80"/>
      <c r="N426" s="80"/>
      <c r="O426" s="80"/>
      <c r="P426" s="80"/>
      <c r="Q426" s="80"/>
      <c r="R426" s="81"/>
      <c r="S426" s="81"/>
      <c r="T426" s="81"/>
      <c r="U426" s="81"/>
      <c r="V426" s="81"/>
      <c r="W426" s="81"/>
      <c r="X426" s="81"/>
      <c r="Y426" s="81"/>
      <c r="Z426" s="81"/>
      <c r="AA426" s="81"/>
      <c r="AB426" s="81"/>
      <c r="AC426" s="81"/>
      <c r="AD426" s="81"/>
      <c r="AE426" s="81"/>
      <c r="AF426" s="81"/>
    </row>
    <row r="427">
      <c r="A427" s="80"/>
      <c r="B427" s="81"/>
      <c r="C427" s="80"/>
      <c r="D427" s="80"/>
      <c r="E427" s="80"/>
      <c r="F427" s="80"/>
      <c r="G427" s="80"/>
      <c r="H427" s="80"/>
      <c r="I427" s="81"/>
      <c r="J427" s="81"/>
      <c r="K427" s="81"/>
      <c r="L427" s="81"/>
      <c r="M427" s="80"/>
      <c r="N427" s="80"/>
      <c r="O427" s="80"/>
      <c r="P427" s="80"/>
      <c r="Q427" s="80"/>
      <c r="R427" s="81"/>
      <c r="S427" s="81"/>
      <c r="T427" s="81"/>
      <c r="U427" s="81"/>
      <c r="V427" s="81"/>
      <c r="W427" s="81"/>
      <c r="X427" s="81"/>
      <c r="Y427" s="81"/>
      <c r="Z427" s="81"/>
      <c r="AA427" s="81"/>
      <c r="AB427" s="81"/>
      <c r="AC427" s="81"/>
      <c r="AD427" s="81"/>
      <c r="AE427" s="81"/>
      <c r="AF427" s="81"/>
    </row>
    <row r="428">
      <c r="A428" s="80"/>
      <c r="B428" s="81"/>
      <c r="C428" s="80"/>
      <c r="D428" s="80"/>
      <c r="E428" s="80"/>
      <c r="F428" s="80"/>
      <c r="G428" s="80"/>
      <c r="H428" s="80"/>
      <c r="I428" s="81"/>
      <c r="J428" s="81"/>
      <c r="K428" s="81"/>
      <c r="L428" s="81"/>
      <c r="M428" s="80"/>
      <c r="N428" s="80"/>
      <c r="O428" s="80"/>
      <c r="P428" s="80"/>
      <c r="Q428" s="80"/>
      <c r="R428" s="81"/>
      <c r="S428" s="81"/>
      <c r="T428" s="81"/>
      <c r="U428" s="81"/>
      <c r="V428" s="81"/>
      <c r="W428" s="81"/>
      <c r="X428" s="81"/>
      <c r="Y428" s="81"/>
      <c r="Z428" s="81"/>
      <c r="AA428" s="81"/>
      <c r="AB428" s="81"/>
      <c r="AC428" s="81"/>
      <c r="AD428" s="81"/>
      <c r="AE428" s="81"/>
      <c r="AF428" s="81"/>
    </row>
    <row r="429">
      <c r="A429" s="80"/>
      <c r="B429" s="81"/>
      <c r="C429" s="80"/>
      <c r="D429" s="80"/>
      <c r="E429" s="80"/>
      <c r="F429" s="80"/>
      <c r="G429" s="80"/>
      <c r="H429" s="80"/>
      <c r="I429" s="81"/>
      <c r="J429" s="81"/>
      <c r="K429" s="81"/>
      <c r="L429" s="81"/>
      <c r="M429" s="80"/>
      <c r="N429" s="80"/>
      <c r="O429" s="80"/>
      <c r="P429" s="80"/>
      <c r="Q429" s="80"/>
      <c r="R429" s="81"/>
      <c r="S429" s="81"/>
      <c r="T429" s="81"/>
      <c r="U429" s="81"/>
      <c r="V429" s="81"/>
      <c r="W429" s="81"/>
      <c r="X429" s="81"/>
      <c r="Y429" s="81"/>
      <c r="Z429" s="81"/>
      <c r="AA429" s="81"/>
      <c r="AB429" s="81"/>
      <c r="AC429" s="81"/>
      <c r="AD429" s="81"/>
      <c r="AE429" s="81"/>
      <c r="AF429" s="81"/>
    </row>
    <row r="430">
      <c r="A430" s="80"/>
      <c r="B430" s="81"/>
      <c r="C430" s="80"/>
      <c r="D430" s="80"/>
      <c r="E430" s="80"/>
      <c r="F430" s="80"/>
      <c r="G430" s="80"/>
      <c r="H430" s="80"/>
      <c r="I430" s="81"/>
      <c r="J430" s="81"/>
      <c r="K430" s="81"/>
      <c r="L430" s="81"/>
      <c r="M430" s="80"/>
      <c r="N430" s="80"/>
      <c r="O430" s="80"/>
      <c r="P430" s="80"/>
      <c r="Q430" s="80"/>
      <c r="R430" s="81"/>
      <c r="S430" s="81"/>
      <c r="T430" s="81"/>
      <c r="U430" s="81"/>
      <c r="V430" s="81"/>
      <c r="W430" s="81"/>
      <c r="X430" s="81"/>
      <c r="Y430" s="81"/>
      <c r="Z430" s="81"/>
      <c r="AA430" s="81"/>
      <c r="AB430" s="81"/>
      <c r="AC430" s="81"/>
      <c r="AD430" s="81"/>
      <c r="AE430" s="81"/>
      <c r="AF430" s="81"/>
    </row>
    <row r="431">
      <c r="A431" s="80"/>
      <c r="B431" s="81"/>
      <c r="C431" s="80"/>
      <c r="D431" s="80"/>
      <c r="E431" s="80"/>
      <c r="F431" s="80"/>
      <c r="G431" s="80"/>
      <c r="H431" s="80"/>
      <c r="I431" s="81"/>
      <c r="J431" s="81"/>
      <c r="K431" s="81"/>
      <c r="L431" s="81"/>
      <c r="M431" s="80"/>
      <c r="N431" s="80"/>
      <c r="O431" s="80"/>
      <c r="P431" s="80"/>
      <c r="Q431" s="80"/>
      <c r="R431" s="81"/>
      <c r="S431" s="81"/>
      <c r="T431" s="81"/>
      <c r="U431" s="81"/>
      <c r="V431" s="81"/>
      <c r="W431" s="81"/>
      <c r="X431" s="81"/>
      <c r="Y431" s="81"/>
      <c r="Z431" s="81"/>
      <c r="AA431" s="81"/>
      <c r="AB431" s="81"/>
      <c r="AC431" s="81"/>
      <c r="AD431" s="81"/>
      <c r="AE431" s="81"/>
      <c r="AF431" s="81"/>
    </row>
    <row r="432">
      <c r="A432" s="80"/>
      <c r="B432" s="81"/>
      <c r="C432" s="80"/>
      <c r="D432" s="80"/>
      <c r="E432" s="80"/>
      <c r="F432" s="80"/>
      <c r="G432" s="80"/>
      <c r="H432" s="80"/>
      <c r="I432" s="81"/>
      <c r="J432" s="81"/>
      <c r="K432" s="81"/>
      <c r="L432" s="81"/>
      <c r="M432" s="80"/>
      <c r="N432" s="80"/>
      <c r="O432" s="80"/>
      <c r="P432" s="80"/>
      <c r="Q432" s="80"/>
      <c r="R432" s="81"/>
      <c r="S432" s="81"/>
      <c r="T432" s="81"/>
      <c r="U432" s="81"/>
      <c r="V432" s="81"/>
      <c r="W432" s="81"/>
      <c r="X432" s="81"/>
      <c r="Y432" s="81"/>
      <c r="Z432" s="81"/>
      <c r="AA432" s="81"/>
      <c r="AB432" s="81"/>
      <c r="AC432" s="81"/>
      <c r="AD432" s="81"/>
      <c r="AE432" s="81"/>
      <c r="AF432" s="81"/>
    </row>
    <row r="433">
      <c r="A433" s="80"/>
      <c r="B433" s="81"/>
      <c r="C433" s="80"/>
      <c r="D433" s="80"/>
      <c r="E433" s="80"/>
      <c r="F433" s="80"/>
      <c r="G433" s="80"/>
      <c r="H433" s="80"/>
      <c r="I433" s="81"/>
      <c r="J433" s="81"/>
      <c r="K433" s="81"/>
      <c r="L433" s="81"/>
      <c r="M433" s="80"/>
      <c r="N433" s="80"/>
      <c r="O433" s="80"/>
      <c r="P433" s="80"/>
      <c r="Q433" s="80"/>
      <c r="R433" s="81"/>
      <c r="S433" s="81"/>
      <c r="T433" s="81"/>
      <c r="U433" s="81"/>
      <c r="V433" s="81"/>
      <c r="W433" s="81"/>
      <c r="X433" s="81"/>
      <c r="Y433" s="81"/>
      <c r="Z433" s="81"/>
      <c r="AA433" s="81"/>
      <c r="AB433" s="81"/>
      <c r="AC433" s="81"/>
      <c r="AD433" s="81"/>
      <c r="AE433" s="81"/>
      <c r="AF433" s="81"/>
    </row>
    <row r="434">
      <c r="A434" s="80"/>
      <c r="B434" s="81"/>
      <c r="C434" s="80"/>
      <c r="D434" s="80"/>
      <c r="E434" s="80"/>
      <c r="F434" s="80"/>
      <c r="G434" s="80"/>
      <c r="H434" s="80"/>
      <c r="I434" s="81"/>
      <c r="J434" s="81"/>
      <c r="K434" s="81"/>
      <c r="L434" s="81"/>
      <c r="M434" s="80"/>
      <c r="N434" s="80"/>
      <c r="O434" s="80"/>
      <c r="P434" s="80"/>
      <c r="Q434" s="80"/>
      <c r="R434" s="81"/>
      <c r="S434" s="81"/>
      <c r="T434" s="81"/>
      <c r="U434" s="81"/>
      <c r="V434" s="81"/>
      <c r="W434" s="81"/>
      <c r="X434" s="81"/>
      <c r="Y434" s="81"/>
      <c r="Z434" s="81"/>
      <c r="AA434" s="81"/>
      <c r="AB434" s="81"/>
      <c r="AC434" s="81"/>
      <c r="AD434" s="81"/>
      <c r="AE434" s="81"/>
      <c r="AF434" s="81"/>
    </row>
    <row r="435">
      <c r="A435" s="80"/>
      <c r="B435" s="81"/>
      <c r="C435" s="80"/>
      <c r="D435" s="80"/>
      <c r="E435" s="80"/>
      <c r="F435" s="80"/>
      <c r="G435" s="80"/>
      <c r="H435" s="80"/>
      <c r="I435" s="81"/>
      <c r="J435" s="81"/>
      <c r="K435" s="81"/>
      <c r="L435" s="81"/>
      <c r="M435" s="80"/>
      <c r="N435" s="80"/>
      <c r="O435" s="80"/>
      <c r="P435" s="80"/>
      <c r="Q435" s="80"/>
      <c r="R435" s="81"/>
      <c r="S435" s="81"/>
      <c r="T435" s="81"/>
      <c r="U435" s="81"/>
      <c r="V435" s="81"/>
      <c r="W435" s="81"/>
      <c r="X435" s="81"/>
      <c r="Y435" s="81"/>
      <c r="Z435" s="81"/>
      <c r="AA435" s="81"/>
      <c r="AB435" s="81"/>
      <c r="AC435" s="81"/>
      <c r="AD435" s="81"/>
      <c r="AE435" s="81"/>
      <c r="AF435" s="81"/>
    </row>
    <row r="436">
      <c r="A436" s="80"/>
      <c r="B436" s="81"/>
      <c r="C436" s="80"/>
      <c r="D436" s="80"/>
      <c r="E436" s="80"/>
      <c r="F436" s="80"/>
      <c r="G436" s="80"/>
      <c r="H436" s="80"/>
      <c r="I436" s="81"/>
      <c r="J436" s="81"/>
      <c r="K436" s="81"/>
      <c r="L436" s="81"/>
      <c r="M436" s="80"/>
      <c r="N436" s="80"/>
      <c r="O436" s="80"/>
      <c r="P436" s="80"/>
      <c r="Q436" s="80"/>
      <c r="R436" s="81"/>
      <c r="S436" s="81"/>
      <c r="T436" s="81"/>
      <c r="U436" s="81"/>
      <c r="V436" s="81"/>
      <c r="W436" s="81"/>
      <c r="X436" s="81"/>
      <c r="Y436" s="81"/>
      <c r="Z436" s="81"/>
      <c r="AA436" s="81"/>
      <c r="AB436" s="81"/>
      <c r="AC436" s="81"/>
      <c r="AD436" s="81"/>
      <c r="AE436" s="81"/>
      <c r="AF436" s="81"/>
    </row>
    <row r="437">
      <c r="A437" s="80"/>
      <c r="B437" s="81"/>
      <c r="C437" s="80"/>
      <c r="D437" s="80"/>
      <c r="E437" s="80"/>
      <c r="F437" s="80"/>
      <c r="G437" s="80"/>
      <c r="H437" s="80"/>
      <c r="I437" s="81"/>
      <c r="J437" s="81"/>
      <c r="K437" s="81"/>
      <c r="L437" s="81"/>
      <c r="M437" s="80"/>
      <c r="N437" s="80"/>
      <c r="O437" s="80"/>
      <c r="P437" s="80"/>
      <c r="Q437" s="80"/>
      <c r="R437" s="81"/>
      <c r="S437" s="81"/>
      <c r="T437" s="81"/>
      <c r="U437" s="81"/>
      <c r="V437" s="81"/>
      <c r="W437" s="81"/>
      <c r="X437" s="81"/>
      <c r="Y437" s="81"/>
      <c r="Z437" s="81"/>
      <c r="AA437" s="81"/>
      <c r="AB437" s="81"/>
      <c r="AC437" s="81"/>
      <c r="AD437" s="81"/>
      <c r="AE437" s="81"/>
      <c r="AF437" s="81"/>
    </row>
    <row r="438">
      <c r="A438" s="80"/>
      <c r="B438" s="81"/>
      <c r="C438" s="80"/>
      <c r="D438" s="80"/>
      <c r="E438" s="80"/>
      <c r="F438" s="80"/>
      <c r="G438" s="80"/>
      <c r="H438" s="80"/>
      <c r="I438" s="81"/>
      <c r="J438" s="81"/>
      <c r="K438" s="81"/>
      <c r="L438" s="81"/>
      <c r="M438" s="80"/>
      <c r="N438" s="80"/>
      <c r="O438" s="80"/>
      <c r="P438" s="80"/>
      <c r="Q438" s="80"/>
      <c r="R438" s="81"/>
      <c r="S438" s="81"/>
      <c r="T438" s="81"/>
      <c r="U438" s="81"/>
      <c r="V438" s="81"/>
      <c r="W438" s="81"/>
      <c r="X438" s="81"/>
      <c r="Y438" s="81"/>
      <c r="Z438" s="81"/>
      <c r="AA438" s="81"/>
      <c r="AB438" s="81"/>
      <c r="AC438" s="81"/>
      <c r="AD438" s="81"/>
      <c r="AE438" s="81"/>
      <c r="AF438" s="81"/>
    </row>
    <row r="439">
      <c r="A439" s="80"/>
      <c r="B439" s="81"/>
      <c r="C439" s="80"/>
      <c r="D439" s="80"/>
      <c r="E439" s="80"/>
      <c r="F439" s="80"/>
      <c r="G439" s="80"/>
      <c r="H439" s="80"/>
      <c r="I439" s="81"/>
      <c r="J439" s="81"/>
      <c r="K439" s="81"/>
      <c r="L439" s="81"/>
      <c r="M439" s="80"/>
      <c r="N439" s="80"/>
      <c r="O439" s="80"/>
      <c r="P439" s="80"/>
      <c r="Q439" s="80"/>
      <c r="R439" s="81"/>
      <c r="S439" s="81"/>
      <c r="T439" s="81"/>
      <c r="U439" s="81"/>
      <c r="V439" s="81"/>
      <c r="W439" s="81"/>
      <c r="X439" s="81"/>
      <c r="Y439" s="81"/>
      <c r="Z439" s="81"/>
      <c r="AA439" s="81"/>
      <c r="AB439" s="81"/>
      <c r="AC439" s="81"/>
      <c r="AD439" s="81"/>
      <c r="AE439" s="81"/>
      <c r="AF439" s="81"/>
    </row>
    <row r="440">
      <c r="A440" s="80"/>
      <c r="B440" s="81"/>
      <c r="C440" s="80"/>
      <c r="D440" s="80"/>
      <c r="E440" s="80"/>
      <c r="F440" s="80"/>
      <c r="G440" s="80"/>
      <c r="H440" s="80"/>
      <c r="I440" s="81"/>
      <c r="J440" s="81"/>
      <c r="K440" s="81"/>
      <c r="L440" s="81"/>
      <c r="M440" s="80"/>
      <c r="N440" s="80"/>
      <c r="O440" s="80"/>
      <c r="P440" s="80"/>
      <c r="Q440" s="80"/>
      <c r="R440" s="81"/>
      <c r="S440" s="81"/>
      <c r="T440" s="81"/>
      <c r="U440" s="81"/>
      <c r="V440" s="81"/>
      <c r="W440" s="81"/>
      <c r="X440" s="81"/>
      <c r="Y440" s="81"/>
      <c r="Z440" s="81"/>
      <c r="AA440" s="81"/>
      <c r="AB440" s="81"/>
      <c r="AC440" s="81"/>
      <c r="AD440" s="81"/>
      <c r="AE440" s="81"/>
      <c r="AF440" s="81"/>
    </row>
    <row r="441">
      <c r="A441" s="80"/>
      <c r="B441" s="81"/>
      <c r="C441" s="80"/>
      <c r="D441" s="80"/>
      <c r="E441" s="80"/>
      <c r="F441" s="80"/>
      <c r="G441" s="80"/>
      <c r="H441" s="80"/>
      <c r="I441" s="81"/>
      <c r="J441" s="81"/>
      <c r="K441" s="81"/>
      <c r="L441" s="81"/>
      <c r="M441" s="80"/>
      <c r="N441" s="80"/>
      <c r="O441" s="80"/>
      <c r="P441" s="80"/>
      <c r="Q441" s="80"/>
      <c r="R441" s="81"/>
      <c r="S441" s="81"/>
      <c r="T441" s="81"/>
      <c r="U441" s="81"/>
      <c r="V441" s="81"/>
      <c r="W441" s="81"/>
      <c r="X441" s="81"/>
      <c r="Y441" s="81"/>
      <c r="Z441" s="81"/>
      <c r="AA441" s="81"/>
      <c r="AB441" s="81"/>
      <c r="AC441" s="81"/>
      <c r="AD441" s="81"/>
      <c r="AE441" s="81"/>
      <c r="AF441" s="81"/>
    </row>
    <row r="442">
      <c r="A442" s="80"/>
      <c r="B442" s="81"/>
      <c r="C442" s="80"/>
      <c r="D442" s="80"/>
      <c r="E442" s="80"/>
      <c r="F442" s="80"/>
      <c r="G442" s="80"/>
      <c r="H442" s="80"/>
      <c r="I442" s="81"/>
      <c r="J442" s="81"/>
      <c r="K442" s="81"/>
      <c r="L442" s="81"/>
      <c r="M442" s="80"/>
      <c r="N442" s="80"/>
      <c r="O442" s="80"/>
      <c r="P442" s="80"/>
      <c r="Q442" s="80"/>
      <c r="R442" s="81"/>
      <c r="S442" s="81"/>
      <c r="T442" s="81"/>
      <c r="U442" s="81"/>
      <c r="V442" s="81"/>
      <c r="W442" s="81"/>
      <c r="X442" s="81"/>
      <c r="Y442" s="81"/>
      <c r="Z442" s="81"/>
      <c r="AA442" s="81"/>
      <c r="AB442" s="81"/>
      <c r="AC442" s="81"/>
      <c r="AD442" s="81"/>
      <c r="AE442" s="81"/>
      <c r="AF442" s="81"/>
    </row>
    <row r="443">
      <c r="A443" s="80"/>
      <c r="B443" s="81"/>
      <c r="C443" s="80"/>
      <c r="D443" s="80"/>
      <c r="E443" s="80"/>
      <c r="F443" s="80"/>
      <c r="G443" s="80"/>
      <c r="H443" s="80"/>
      <c r="I443" s="81"/>
      <c r="J443" s="81"/>
      <c r="K443" s="81"/>
      <c r="L443" s="81"/>
      <c r="M443" s="80"/>
      <c r="N443" s="80"/>
      <c r="O443" s="80"/>
      <c r="P443" s="80"/>
      <c r="Q443" s="80"/>
      <c r="R443" s="81"/>
      <c r="S443" s="81"/>
      <c r="T443" s="81"/>
      <c r="U443" s="81"/>
      <c r="V443" s="81"/>
      <c r="W443" s="81"/>
      <c r="X443" s="81"/>
      <c r="Y443" s="81"/>
      <c r="Z443" s="81"/>
      <c r="AA443" s="81"/>
      <c r="AB443" s="81"/>
      <c r="AC443" s="81"/>
      <c r="AD443" s="81"/>
      <c r="AE443" s="81"/>
      <c r="AF443" s="81"/>
    </row>
    <row r="444">
      <c r="A444" s="80"/>
      <c r="B444" s="81"/>
      <c r="C444" s="80"/>
      <c r="D444" s="80"/>
      <c r="E444" s="80"/>
      <c r="F444" s="80"/>
      <c r="G444" s="80"/>
      <c r="H444" s="80"/>
      <c r="I444" s="81"/>
      <c r="J444" s="81"/>
      <c r="K444" s="81"/>
      <c r="L444" s="81"/>
      <c r="M444" s="80"/>
      <c r="N444" s="80"/>
      <c r="O444" s="80"/>
      <c r="P444" s="80"/>
      <c r="Q444" s="80"/>
      <c r="R444" s="81"/>
      <c r="S444" s="81"/>
      <c r="T444" s="81"/>
      <c r="U444" s="81"/>
      <c r="V444" s="81"/>
      <c r="W444" s="81"/>
      <c r="X444" s="81"/>
      <c r="Y444" s="81"/>
      <c r="Z444" s="81"/>
      <c r="AA444" s="81"/>
      <c r="AB444" s="81"/>
      <c r="AC444" s="81"/>
      <c r="AD444" s="81"/>
      <c r="AE444" s="81"/>
      <c r="AF444" s="81"/>
    </row>
    <row r="445">
      <c r="A445" s="80"/>
      <c r="B445" s="81"/>
      <c r="C445" s="80"/>
      <c r="D445" s="80"/>
      <c r="E445" s="80"/>
      <c r="F445" s="80"/>
      <c r="G445" s="80"/>
      <c r="H445" s="80"/>
      <c r="I445" s="81"/>
      <c r="J445" s="81"/>
      <c r="K445" s="81"/>
      <c r="L445" s="81"/>
      <c r="M445" s="80"/>
      <c r="N445" s="80"/>
      <c r="O445" s="80"/>
      <c r="P445" s="80"/>
      <c r="Q445" s="80"/>
      <c r="R445" s="81"/>
      <c r="S445" s="81"/>
      <c r="T445" s="81"/>
      <c r="U445" s="81"/>
      <c r="V445" s="81"/>
      <c r="W445" s="81"/>
      <c r="X445" s="81"/>
      <c r="Y445" s="81"/>
      <c r="Z445" s="81"/>
      <c r="AA445" s="81"/>
      <c r="AB445" s="81"/>
      <c r="AC445" s="81"/>
      <c r="AD445" s="81"/>
      <c r="AE445" s="81"/>
      <c r="AF445" s="81"/>
    </row>
    <row r="446">
      <c r="A446" s="80"/>
      <c r="B446" s="81"/>
      <c r="C446" s="80"/>
      <c r="D446" s="80"/>
      <c r="E446" s="80"/>
      <c r="F446" s="80"/>
      <c r="G446" s="80"/>
      <c r="H446" s="80"/>
      <c r="I446" s="81"/>
      <c r="J446" s="81"/>
      <c r="K446" s="81"/>
      <c r="L446" s="81"/>
      <c r="M446" s="80"/>
      <c r="N446" s="80"/>
      <c r="O446" s="80"/>
      <c r="P446" s="80"/>
      <c r="Q446" s="80"/>
      <c r="R446" s="81"/>
      <c r="S446" s="81"/>
      <c r="T446" s="81"/>
      <c r="U446" s="81"/>
      <c r="V446" s="81"/>
      <c r="W446" s="81"/>
      <c r="X446" s="81"/>
      <c r="Y446" s="81"/>
      <c r="Z446" s="81"/>
      <c r="AA446" s="81"/>
      <c r="AB446" s="81"/>
      <c r="AC446" s="81"/>
      <c r="AD446" s="81"/>
      <c r="AE446" s="81"/>
      <c r="AF446" s="81"/>
    </row>
    <row r="447">
      <c r="A447" s="80"/>
      <c r="B447" s="81"/>
      <c r="C447" s="80"/>
      <c r="D447" s="80"/>
      <c r="E447" s="80"/>
      <c r="F447" s="80"/>
      <c r="G447" s="80"/>
      <c r="H447" s="80"/>
      <c r="I447" s="81"/>
      <c r="J447" s="81"/>
      <c r="K447" s="81"/>
      <c r="L447" s="81"/>
      <c r="M447" s="80"/>
      <c r="N447" s="80"/>
      <c r="O447" s="80"/>
      <c r="P447" s="80"/>
      <c r="Q447" s="80"/>
      <c r="R447" s="81"/>
      <c r="S447" s="81"/>
      <c r="T447" s="81"/>
      <c r="U447" s="81"/>
      <c r="V447" s="81"/>
      <c r="W447" s="81"/>
      <c r="X447" s="81"/>
      <c r="Y447" s="81"/>
      <c r="Z447" s="81"/>
      <c r="AA447" s="81"/>
      <c r="AB447" s="81"/>
      <c r="AC447" s="81"/>
      <c r="AD447" s="81"/>
      <c r="AE447" s="81"/>
      <c r="AF447" s="81"/>
    </row>
    <row r="448">
      <c r="A448" s="80"/>
      <c r="B448" s="81"/>
      <c r="C448" s="80"/>
      <c r="D448" s="80"/>
      <c r="E448" s="80"/>
      <c r="F448" s="80"/>
      <c r="G448" s="80"/>
      <c r="H448" s="80"/>
      <c r="I448" s="81"/>
      <c r="J448" s="81"/>
      <c r="K448" s="81"/>
      <c r="L448" s="81"/>
      <c r="M448" s="80"/>
      <c r="N448" s="80"/>
      <c r="O448" s="80"/>
      <c r="P448" s="80"/>
      <c r="Q448" s="80"/>
      <c r="R448" s="81"/>
      <c r="S448" s="81"/>
      <c r="T448" s="81"/>
      <c r="U448" s="81"/>
      <c r="V448" s="81"/>
      <c r="W448" s="81"/>
      <c r="X448" s="81"/>
      <c r="Y448" s="81"/>
      <c r="Z448" s="81"/>
      <c r="AA448" s="81"/>
      <c r="AB448" s="81"/>
      <c r="AC448" s="81"/>
      <c r="AD448" s="81"/>
      <c r="AE448" s="81"/>
      <c r="AF448" s="81"/>
    </row>
    <row r="449">
      <c r="A449" s="80"/>
      <c r="B449" s="81"/>
      <c r="C449" s="80"/>
      <c r="D449" s="80"/>
      <c r="E449" s="80"/>
      <c r="F449" s="80"/>
      <c r="G449" s="80"/>
      <c r="H449" s="80"/>
      <c r="I449" s="81"/>
      <c r="J449" s="81"/>
      <c r="K449" s="81"/>
      <c r="L449" s="81"/>
      <c r="M449" s="80"/>
      <c r="N449" s="80"/>
      <c r="O449" s="80"/>
      <c r="P449" s="80"/>
      <c r="Q449" s="80"/>
      <c r="R449" s="81"/>
      <c r="S449" s="81"/>
      <c r="T449" s="81"/>
      <c r="U449" s="81"/>
      <c r="V449" s="81"/>
      <c r="W449" s="81"/>
      <c r="X449" s="81"/>
      <c r="Y449" s="81"/>
      <c r="Z449" s="81"/>
      <c r="AA449" s="81"/>
      <c r="AB449" s="81"/>
      <c r="AC449" s="81"/>
      <c r="AD449" s="81"/>
      <c r="AE449" s="81"/>
      <c r="AF449" s="81"/>
    </row>
    <row r="450">
      <c r="A450" s="80"/>
      <c r="B450" s="81"/>
      <c r="C450" s="80"/>
      <c r="D450" s="80"/>
      <c r="E450" s="80"/>
      <c r="F450" s="80"/>
      <c r="G450" s="80"/>
      <c r="H450" s="80"/>
      <c r="I450" s="81"/>
      <c r="J450" s="81"/>
      <c r="K450" s="81"/>
      <c r="L450" s="81"/>
      <c r="M450" s="80"/>
      <c r="N450" s="80"/>
      <c r="O450" s="80"/>
      <c r="P450" s="80"/>
      <c r="Q450" s="80"/>
      <c r="R450" s="81"/>
      <c r="S450" s="81"/>
      <c r="T450" s="81"/>
      <c r="U450" s="81"/>
      <c r="V450" s="81"/>
      <c r="W450" s="81"/>
      <c r="X450" s="81"/>
      <c r="Y450" s="81"/>
      <c r="Z450" s="81"/>
      <c r="AA450" s="81"/>
      <c r="AB450" s="81"/>
      <c r="AC450" s="81"/>
      <c r="AD450" s="81"/>
      <c r="AE450" s="81"/>
      <c r="AF450" s="81"/>
    </row>
    <row r="451">
      <c r="A451" s="80"/>
      <c r="B451" s="81"/>
      <c r="C451" s="80"/>
      <c r="D451" s="80"/>
      <c r="E451" s="80"/>
      <c r="F451" s="80"/>
      <c r="G451" s="80"/>
      <c r="H451" s="80"/>
      <c r="I451" s="81"/>
      <c r="J451" s="81"/>
      <c r="K451" s="81"/>
      <c r="L451" s="81"/>
      <c r="M451" s="80"/>
      <c r="N451" s="80"/>
      <c r="O451" s="80"/>
      <c r="P451" s="80"/>
      <c r="Q451" s="80"/>
      <c r="R451" s="81"/>
      <c r="S451" s="81"/>
      <c r="T451" s="81"/>
      <c r="U451" s="81"/>
      <c r="V451" s="81"/>
      <c r="W451" s="81"/>
      <c r="X451" s="81"/>
      <c r="Y451" s="81"/>
      <c r="Z451" s="81"/>
      <c r="AA451" s="81"/>
      <c r="AB451" s="81"/>
      <c r="AC451" s="81"/>
      <c r="AD451" s="81"/>
      <c r="AE451" s="81"/>
      <c r="AF451" s="81"/>
    </row>
    <row r="452">
      <c r="A452" s="80"/>
      <c r="B452" s="81"/>
      <c r="C452" s="80"/>
      <c r="D452" s="80"/>
      <c r="E452" s="80"/>
      <c r="F452" s="80"/>
      <c r="G452" s="80"/>
      <c r="H452" s="80"/>
      <c r="I452" s="81"/>
      <c r="J452" s="81"/>
      <c r="K452" s="81"/>
      <c r="L452" s="81"/>
      <c r="M452" s="80"/>
      <c r="N452" s="80"/>
      <c r="O452" s="80"/>
      <c r="P452" s="80"/>
      <c r="Q452" s="80"/>
      <c r="R452" s="81"/>
      <c r="S452" s="81"/>
      <c r="T452" s="81"/>
      <c r="U452" s="81"/>
      <c r="V452" s="81"/>
      <c r="W452" s="81"/>
      <c r="X452" s="81"/>
      <c r="Y452" s="81"/>
      <c r="Z452" s="81"/>
      <c r="AA452" s="81"/>
      <c r="AB452" s="81"/>
      <c r="AC452" s="81"/>
      <c r="AD452" s="81"/>
      <c r="AE452" s="81"/>
      <c r="AF452" s="81"/>
    </row>
    <row r="453">
      <c r="A453" s="80"/>
      <c r="B453" s="81"/>
      <c r="C453" s="80"/>
      <c r="D453" s="80"/>
      <c r="E453" s="80"/>
      <c r="F453" s="80"/>
      <c r="G453" s="80"/>
      <c r="H453" s="80"/>
      <c r="I453" s="81"/>
      <c r="J453" s="81"/>
      <c r="K453" s="81"/>
      <c r="L453" s="81"/>
      <c r="M453" s="80"/>
      <c r="N453" s="80"/>
      <c r="O453" s="80"/>
      <c r="P453" s="80"/>
      <c r="Q453" s="80"/>
      <c r="R453" s="81"/>
      <c r="S453" s="81"/>
      <c r="T453" s="81"/>
      <c r="U453" s="81"/>
      <c r="V453" s="81"/>
      <c r="W453" s="81"/>
      <c r="X453" s="81"/>
      <c r="Y453" s="81"/>
      <c r="Z453" s="81"/>
      <c r="AA453" s="81"/>
      <c r="AB453" s="81"/>
      <c r="AC453" s="81"/>
      <c r="AD453" s="81"/>
      <c r="AE453" s="81"/>
      <c r="AF453" s="81"/>
    </row>
    <row r="454">
      <c r="A454" s="80"/>
      <c r="B454" s="81"/>
      <c r="C454" s="80"/>
      <c r="D454" s="80"/>
      <c r="E454" s="80"/>
      <c r="F454" s="80"/>
      <c r="G454" s="80"/>
      <c r="H454" s="80"/>
      <c r="I454" s="81"/>
      <c r="J454" s="81"/>
      <c r="K454" s="81"/>
      <c r="L454" s="81"/>
      <c r="M454" s="80"/>
      <c r="N454" s="80"/>
      <c r="O454" s="80"/>
      <c r="P454" s="80"/>
      <c r="Q454" s="80"/>
      <c r="R454" s="81"/>
      <c r="S454" s="81"/>
      <c r="T454" s="81"/>
      <c r="U454" s="81"/>
      <c r="V454" s="81"/>
      <c r="W454" s="81"/>
      <c r="X454" s="81"/>
      <c r="Y454" s="81"/>
      <c r="Z454" s="81"/>
      <c r="AA454" s="81"/>
      <c r="AB454" s="81"/>
      <c r="AC454" s="81"/>
      <c r="AD454" s="81"/>
      <c r="AE454" s="81"/>
      <c r="AF454" s="81"/>
    </row>
    <row r="455">
      <c r="A455" s="80"/>
      <c r="B455" s="81"/>
      <c r="C455" s="80"/>
      <c r="D455" s="80"/>
      <c r="E455" s="80"/>
      <c r="F455" s="80"/>
      <c r="G455" s="80"/>
      <c r="H455" s="80"/>
      <c r="I455" s="81"/>
      <c r="J455" s="81"/>
      <c r="K455" s="81"/>
      <c r="L455" s="81"/>
      <c r="M455" s="80"/>
      <c r="N455" s="80"/>
      <c r="O455" s="80"/>
      <c r="P455" s="80"/>
      <c r="Q455" s="80"/>
      <c r="R455" s="81"/>
      <c r="S455" s="81"/>
      <c r="T455" s="81"/>
      <c r="U455" s="81"/>
      <c r="V455" s="81"/>
      <c r="W455" s="81"/>
      <c r="X455" s="81"/>
      <c r="Y455" s="81"/>
      <c r="Z455" s="81"/>
      <c r="AA455" s="81"/>
      <c r="AB455" s="81"/>
      <c r="AC455" s="81"/>
      <c r="AD455" s="81"/>
      <c r="AE455" s="81"/>
      <c r="AF455" s="81"/>
    </row>
    <row r="456">
      <c r="A456" s="80"/>
      <c r="B456" s="81"/>
      <c r="C456" s="80"/>
      <c r="D456" s="80"/>
      <c r="E456" s="80"/>
      <c r="F456" s="80"/>
      <c r="G456" s="80"/>
      <c r="H456" s="80"/>
      <c r="I456" s="81"/>
      <c r="J456" s="81"/>
      <c r="K456" s="81"/>
      <c r="L456" s="81"/>
      <c r="M456" s="80"/>
      <c r="N456" s="80"/>
      <c r="O456" s="80"/>
      <c r="P456" s="80"/>
      <c r="Q456" s="80"/>
      <c r="R456" s="81"/>
      <c r="S456" s="81"/>
      <c r="T456" s="81"/>
      <c r="U456" s="81"/>
      <c r="V456" s="81"/>
      <c r="W456" s="81"/>
      <c r="X456" s="81"/>
      <c r="Y456" s="81"/>
      <c r="Z456" s="81"/>
      <c r="AA456" s="81"/>
      <c r="AB456" s="81"/>
      <c r="AC456" s="81"/>
      <c r="AD456" s="81"/>
      <c r="AE456" s="81"/>
      <c r="AF456" s="81"/>
    </row>
    <row r="457">
      <c r="A457" s="80"/>
      <c r="B457" s="81"/>
      <c r="C457" s="80"/>
      <c r="D457" s="80"/>
      <c r="E457" s="80"/>
      <c r="F457" s="80"/>
      <c r="G457" s="80"/>
      <c r="H457" s="80"/>
      <c r="I457" s="81"/>
      <c r="J457" s="81"/>
      <c r="K457" s="81"/>
      <c r="L457" s="81"/>
      <c r="M457" s="80"/>
      <c r="N457" s="80"/>
      <c r="O457" s="80"/>
      <c r="P457" s="80"/>
      <c r="Q457" s="80"/>
      <c r="R457" s="81"/>
      <c r="S457" s="81"/>
      <c r="T457" s="81"/>
      <c r="U457" s="81"/>
      <c r="V457" s="81"/>
      <c r="W457" s="81"/>
      <c r="X457" s="81"/>
      <c r="Y457" s="81"/>
      <c r="Z457" s="81"/>
      <c r="AA457" s="81"/>
      <c r="AB457" s="81"/>
      <c r="AC457" s="81"/>
      <c r="AD457" s="81"/>
      <c r="AE457" s="81"/>
      <c r="AF457" s="81"/>
    </row>
    <row r="458">
      <c r="A458" s="80"/>
      <c r="B458" s="81"/>
      <c r="C458" s="80"/>
      <c r="D458" s="80"/>
      <c r="E458" s="80"/>
      <c r="F458" s="80"/>
      <c r="G458" s="80"/>
      <c r="H458" s="80"/>
      <c r="I458" s="81"/>
      <c r="J458" s="81"/>
      <c r="K458" s="81"/>
      <c r="L458" s="81"/>
      <c r="M458" s="80"/>
      <c r="N458" s="80"/>
      <c r="O458" s="80"/>
      <c r="P458" s="80"/>
      <c r="Q458" s="80"/>
      <c r="R458" s="81"/>
      <c r="S458" s="81"/>
      <c r="T458" s="81"/>
      <c r="U458" s="81"/>
      <c r="V458" s="81"/>
      <c r="W458" s="81"/>
      <c r="X458" s="81"/>
      <c r="Y458" s="81"/>
      <c r="Z458" s="81"/>
      <c r="AA458" s="81"/>
      <c r="AB458" s="81"/>
      <c r="AC458" s="81"/>
      <c r="AD458" s="81"/>
      <c r="AE458" s="81"/>
      <c r="AF458" s="81"/>
    </row>
    <row r="459">
      <c r="A459" s="80"/>
      <c r="B459" s="81"/>
      <c r="C459" s="80"/>
      <c r="D459" s="80"/>
      <c r="E459" s="80"/>
      <c r="F459" s="80"/>
      <c r="G459" s="80"/>
      <c r="H459" s="80"/>
      <c r="I459" s="81"/>
      <c r="J459" s="81"/>
      <c r="K459" s="81"/>
      <c r="L459" s="81"/>
      <c r="M459" s="80"/>
      <c r="N459" s="80"/>
      <c r="O459" s="80"/>
      <c r="P459" s="80"/>
      <c r="Q459" s="80"/>
      <c r="R459" s="81"/>
      <c r="S459" s="81"/>
      <c r="T459" s="81"/>
      <c r="U459" s="81"/>
      <c r="V459" s="81"/>
      <c r="W459" s="81"/>
      <c r="X459" s="81"/>
      <c r="Y459" s="81"/>
      <c r="Z459" s="81"/>
      <c r="AA459" s="81"/>
      <c r="AB459" s="81"/>
      <c r="AC459" s="81"/>
      <c r="AD459" s="81"/>
      <c r="AE459" s="81"/>
      <c r="AF459" s="81"/>
    </row>
    <row r="460">
      <c r="A460" s="80"/>
      <c r="B460" s="81"/>
      <c r="C460" s="80"/>
      <c r="D460" s="80"/>
      <c r="E460" s="80"/>
      <c r="F460" s="80"/>
      <c r="G460" s="80"/>
      <c r="H460" s="80"/>
      <c r="I460" s="81"/>
      <c r="J460" s="81"/>
      <c r="K460" s="81"/>
      <c r="L460" s="81"/>
      <c r="M460" s="80"/>
      <c r="N460" s="80"/>
      <c r="O460" s="80"/>
      <c r="P460" s="80"/>
      <c r="Q460" s="80"/>
      <c r="R460" s="81"/>
      <c r="S460" s="81"/>
      <c r="T460" s="81"/>
      <c r="U460" s="81"/>
      <c r="V460" s="81"/>
      <c r="W460" s="81"/>
      <c r="X460" s="81"/>
      <c r="Y460" s="81"/>
      <c r="Z460" s="81"/>
      <c r="AA460" s="81"/>
      <c r="AB460" s="81"/>
      <c r="AC460" s="81"/>
      <c r="AD460" s="81"/>
      <c r="AE460" s="81"/>
      <c r="AF460" s="81"/>
    </row>
    <row r="461">
      <c r="A461" s="80"/>
      <c r="B461" s="81"/>
      <c r="C461" s="80"/>
      <c r="D461" s="80"/>
      <c r="E461" s="80"/>
      <c r="F461" s="80"/>
      <c r="G461" s="80"/>
      <c r="H461" s="80"/>
      <c r="I461" s="81"/>
      <c r="J461" s="81"/>
      <c r="K461" s="81"/>
      <c r="L461" s="81"/>
      <c r="M461" s="80"/>
      <c r="N461" s="80"/>
      <c r="O461" s="80"/>
      <c r="P461" s="80"/>
      <c r="Q461" s="80"/>
      <c r="R461" s="81"/>
      <c r="S461" s="81"/>
      <c r="T461" s="81"/>
      <c r="U461" s="81"/>
      <c r="V461" s="81"/>
      <c r="W461" s="81"/>
      <c r="X461" s="81"/>
      <c r="Y461" s="81"/>
      <c r="Z461" s="81"/>
      <c r="AA461" s="81"/>
      <c r="AB461" s="81"/>
      <c r="AC461" s="81"/>
      <c r="AD461" s="81"/>
      <c r="AE461" s="81"/>
      <c r="AF461" s="81"/>
    </row>
    <row r="462">
      <c r="A462" s="80"/>
      <c r="B462" s="81"/>
      <c r="C462" s="80"/>
      <c r="D462" s="80"/>
      <c r="E462" s="80"/>
      <c r="F462" s="80"/>
      <c r="G462" s="80"/>
      <c r="H462" s="80"/>
      <c r="I462" s="81"/>
      <c r="J462" s="81"/>
      <c r="K462" s="81"/>
      <c r="L462" s="81"/>
      <c r="M462" s="80"/>
      <c r="N462" s="80"/>
      <c r="O462" s="80"/>
      <c r="P462" s="80"/>
      <c r="Q462" s="80"/>
      <c r="R462" s="81"/>
      <c r="S462" s="81"/>
      <c r="T462" s="81"/>
      <c r="U462" s="81"/>
      <c r="V462" s="81"/>
      <c r="W462" s="81"/>
      <c r="X462" s="81"/>
      <c r="Y462" s="81"/>
      <c r="Z462" s="81"/>
      <c r="AA462" s="81"/>
      <c r="AB462" s="81"/>
      <c r="AC462" s="81"/>
      <c r="AD462" s="81"/>
      <c r="AE462" s="81"/>
      <c r="AF462" s="81"/>
    </row>
    <row r="463">
      <c r="A463" s="80"/>
      <c r="B463" s="81"/>
      <c r="C463" s="80"/>
      <c r="D463" s="80"/>
      <c r="E463" s="80"/>
      <c r="F463" s="80"/>
      <c r="G463" s="80"/>
      <c r="H463" s="80"/>
      <c r="I463" s="81"/>
      <c r="J463" s="81"/>
      <c r="K463" s="81"/>
      <c r="L463" s="81"/>
      <c r="M463" s="80"/>
      <c r="N463" s="80"/>
      <c r="O463" s="80"/>
      <c r="P463" s="80"/>
      <c r="Q463" s="80"/>
      <c r="R463" s="81"/>
      <c r="S463" s="81"/>
      <c r="T463" s="81"/>
      <c r="U463" s="81"/>
      <c r="V463" s="81"/>
      <c r="W463" s="81"/>
      <c r="X463" s="81"/>
      <c r="Y463" s="81"/>
      <c r="Z463" s="81"/>
      <c r="AA463" s="81"/>
      <c r="AB463" s="81"/>
      <c r="AC463" s="81"/>
      <c r="AD463" s="81"/>
      <c r="AE463" s="81"/>
      <c r="AF463" s="81"/>
    </row>
    <row r="464">
      <c r="A464" s="80"/>
      <c r="B464" s="81"/>
      <c r="C464" s="80"/>
      <c r="D464" s="80"/>
      <c r="E464" s="80"/>
      <c r="F464" s="80"/>
      <c r="G464" s="80"/>
      <c r="H464" s="80"/>
      <c r="I464" s="81"/>
      <c r="J464" s="81"/>
      <c r="K464" s="81"/>
      <c r="L464" s="81"/>
      <c r="M464" s="80"/>
      <c r="N464" s="80"/>
      <c r="O464" s="80"/>
      <c r="P464" s="80"/>
      <c r="Q464" s="80"/>
      <c r="R464" s="81"/>
      <c r="S464" s="81"/>
      <c r="T464" s="81"/>
      <c r="U464" s="81"/>
      <c r="V464" s="81"/>
      <c r="W464" s="81"/>
      <c r="X464" s="81"/>
      <c r="Y464" s="81"/>
      <c r="Z464" s="81"/>
      <c r="AA464" s="81"/>
      <c r="AB464" s="81"/>
      <c r="AC464" s="81"/>
      <c r="AD464" s="81"/>
      <c r="AE464" s="81"/>
      <c r="AF464" s="81"/>
    </row>
    <row r="465">
      <c r="A465" s="80"/>
      <c r="B465" s="81"/>
      <c r="C465" s="80"/>
      <c r="D465" s="80"/>
      <c r="E465" s="80"/>
      <c r="F465" s="80"/>
      <c r="G465" s="80"/>
      <c r="H465" s="80"/>
      <c r="I465" s="81"/>
      <c r="J465" s="81"/>
      <c r="K465" s="81"/>
      <c r="L465" s="81"/>
      <c r="M465" s="80"/>
      <c r="N465" s="80"/>
      <c r="O465" s="80"/>
      <c r="P465" s="80"/>
      <c r="Q465" s="80"/>
      <c r="R465" s="81"/>
      <c r="S465" s="81"/>
      <c r="T465" s="81"/>
      <c r="U465" s="81"/>
      <c r="V465" s="81"/>
      <c r="W465" s="81"/>
      <c r="X465" s="81"/>
      <c r="Y465" s="81"/>
      <c r="Z465" s="81"/>
      <c r="AA465" s="81"/>
      <c r="AB465" s="81"/>
      <c r="AC465" s="81"/>
      <c r="AD465" s="81"/>
      <c r="AE465" s="81"/>
      <c r="AF465" s="81"/>
    </row>
    <row r="466">
      <c r="A466" s="80"/>
      <c r="B466" s="81"/>
      <c r="C466" s="80"/>
      <c r="D466" s="80"/>
      <c r="E466" s="80"/>
      <c r="F466" s="80"/>
      <c r="G466" s="80"/>
      <c r="H466" s="80"/>
      <c r="I466" s="81"/>
      <c r="J466" s="81"/>
      <c r="K466" s="81"/>
      <c r="L466" s="81"/>
      <c r="M466" s="80"/>
      <c r="N466" s="80"/>
      <c r="O466" s="80"/>
      <c r="P466" s="80"/>
      <c r="Q466" s="80"/>
      <c r="R466" s="81"/>
      <c r="S466" s="81"/>
      <c r="T466" s="81"/>
      <c r="U466" s="81"/>
      <c r="V466" s="81"/>
      <c r="W466" s="81"/>
      <c r="X466" s="81"/>
      <c r="Y466" s="81"/>
      <c r="Z466" s="81"/>
      <c r="AA466" s="81"/>
      <c r="AB466" s="81"/>
      <c r="AC466" s="81"/>
      <c r="AD466" s="81"/>
      <c r="AE466" s="81"/>
      <c r="AF466" s="81"/>
    </row>
    <row r="467">
      <c r="A467" s="80"/>
      <c r="B467" s="81"/>
      <c r="C467" s="80"/>
      <c r="D467" s="80"/>
      <c r="E467" s="80"/>
      <c r="F467" s="80"/>
      <c r="G467" s="80"/>
      <c r="H467" s="80"/>
      <c r="I467" s="81"/>
      <c r="J467" s="81"/>
      <c r="K467" s="81"/>
      <c r="L467" s="81"/>
      <c r="M467" s="80"/>
      <c r="N467" s="80"/>
      <c r="O467" s="80"/>
      <c r="P467" s="80"/>
      <c r="Q467" s="80"/>
      <c r="R467" s="81"/>
      <c r="S467" s="81"/>
      <c r="T467" s="81"/>
      <c r="U467" s="81"/>
      <c r="V467" s="81"/>
      <c r="W467" s="81"/>
      <c r="X467" s="81"/>
      <c r="Y467" s="81"/>
      <c r="Z467" s="81"/>
      <c r="AA467" s="81"/>
      <c r="AB467" s="81"/>
      <c r="AC467" s="81"/>
      <c r="AD467" s="81"/>
      <c r="AE467" s="81"/>
      <c r="AF467" s="81"/>
    </row>
    <row r="468">
      <c r="A468" s="80"/>
      <c r="B468" s="81"/>
      <c r="C468" s="80"/>
      <c r="D468" s="80"/>
      <c r="E468" s="80"/>
      <c r="F468" s="80"/>
      <c r="G468" s="80"/>
      <c r="H468" s="80"/>
      <c r="I468" s="81"/>
      <c r="J468" s="81"/>
      <c r="K468" s="81"/>
      <c r="L468" s="81"/>
      <c r="M468" s="80"/>
      <c r="N468" s="80"/>
      <c r="O468" s="80"/>
      <c r="P468" s="80"/>
      <c r="Q468" s="80"/>
      <c r="R468" s="81"/>
      <c r="S468" s="81"/>
      <c r="T468" s="81"/>
      <c r="U468" s="81"/>
      <c r="V468" s="81"/>
      <c r="W468" s="81"/>
      <c r="X468" s="81"/>
      <c r="Y468" s="81"/>
      <c r="Z468" s="81"/>
      <c r="AA468" s="81"/>
      <c r="AB468" s="81"/>
      <c r="AC468" s="81"/>
      <c r="AD468" s="81"/>
      <c r="AE468" s="81"/>
      <c r="AF468" s="81"/>
    </row>
    <row r="469">
      <c r="A469" s="80"/>
      <c r="B469" s="81"/>
      <c r="C469" s="80"/>
      <c r="D469" s="80"/>
      <c r="E469" s="80"/>
      <c r="F469" s="80"/>
      <c r="G469" s="80"/>
      <c r="H469" s="80"/>
      <c r="I469" s="81"/>
      <c r="J469" s="81"/>
      <c r="K469" s="81"/>
      <c r="L469" s="81"/>
      <c r="M469" s="80"/>
      <c r="N469" s="80"/>
      <c r="O469" s="80"/>
      <c r="P469" s="80"/>
      <c r="Q469" s="80"/>
      <c r="R469" s="81"/>
      <c r="S469" s="81"/>
      <c r="T469" s="81"/>
      <c r="U469" s="81"/>
      <c r="V469" s="81"/>
      <c r="W469" s="81"/>
      <c r="X469" s="81"/>
      <c r="Y469" s="81"/>
      <c r="Z469" s="81"/>
      <c r="AA469" s="81"/>
      <c r="AB469" s="81"/>
      <c r="AC469" s="81"/>
      <c r="AD469" s="81"/>
      <c r="AE469" s="81"/>
      <c r="AF469" s="81"/>
    </row>
    <row r="470">
      <c r="A470" s="80"/>
      <c r="B470" s="81"/>
      <c r="C470" s="80"/>
      <c r="D470" s="80"/>
      <c r="E470" s="80"/>
      <c r="F470" s="80"/>
      <c r="G470" s="80"/>
      <c r="H470" s="80"/>
      <c r="I470" s="81"/>
      <c r="J470" s="81"/>
      <c r="K470" s="81"/>
      <c r="L470" s="81"/>
      <c r="M470" s="80"/>
      <c r="N470" s="80"/>
      <c r="O470" s="80"/>
      <c r="P470" s="80"/>
      <c r="Q470" s="80"/>
      <c r="R470" s="81"/>
      <c r="S470" s="81"/>
      <c r="T470" s="81"/>
      <c r="U470" s="81"/>
      <c r="V470" s="81"/>
      <c r="W470" s="81"/>
      <c r="X470" s="81"/>
      <c r="Y470" s="81"/>
      <c r="Z470" s="81"/>
      <c r="AA470" s="81"/>
      <c r="AB470" s="81"/>
      <c r="AC470" s="81"/>
      <c r="AD470" s="81"/>
      <c r="AE470" s="81"/>
      <c r="AF470" s="81"/>
    </row>
    <row r="471">
      <c r="A471" s="80"/>
      <c r="B471" s="81"/>
      <c r="C471" s="80"/>
      <c r="D471" s="80"/>
      <c r="E471" s="80"/>
      <c r="F471" s="80"/>
      <c r="G471" s="80"/>
      <c r="H471" s="80"/>
      <c r="I471" s="81"/>
      <c r="J471" s="81"/>
      <c r="K471" s="81"/>
      <c r="L471" s="81"/>
      <c r="M471" s="80"/>
      <c r="N471" s="80"/>
      <c r="O471" s="80"/>
      <c r="P471" s="80"/>
      <c r="Q471" s="80"/>
      <c r="R471" s="81"/>
      <c r="S471" s="81"/>
      <c r="T471" s="81"/>
      <c r="U471" s="81"/>
      <c r="V471" s="81"/>
      <c r="W471" s="81"/>
      <c r="X471" s="81"/>
      <c r="Y471" s="81"/>
      <c r="Z471" s="81"/>
      <c r="AA471" s="81"/>
      <c r="AB471" s="81"/>
      <c r="AC471" s="81"/>
      <c r="AD471" s="81"/>
      <c r="AE471" s="81"/>
      <c r="AF471" s="81"/>
    </row>
    <row r="472">
      <c r="A472" s="80"/>
      <c r="B472" s="81"/>
      <c r="C472" s="80"/>
      <c r="D472" s="80"/>
      <c r="E472" s="80"/>
      <c r="F472" s="80"/>
      <c r="G472" s="80"/>
      <c r="H472" s="80"/>
      <c r="I472" s="81"/>
      <c r="J472" s="81"/>
      <c r="K472" s="81"/>
      <c r="L472" s="81"/>
      <c r="M472" s="80"/>
      <c r="N472" s="80"/>
      <c r="O472" s="80"/>
      <c r="P472" s="80"/>
      <c r="Q472" s="80"/>
      <c r="R472" s="81"/>
      <c r="S472" s="81"/>
      <c r="T472" s="81"/>
      <c r="U472" s="81"/>
      <c r="V472" s="81"/>
      <c r="W472" s="81"/>
      <c r="X472" s="81"/>
      <c r="Y472" s="81"/>
      <c r="Z472" s="81"/>
      <c r="AA472" s="81"/>
      <c r="AB472" s="81"/>
      <c r="AC472" s="81"/>
      <c r="AD472" s="81"/>
      <c r="AE472" s="81"/>
      <c r="AF472" s="81"/>
    </row>
    <row r="473">
      <c r="A473" s="80"/>
      <c r="B473" s="81"/>
      <c r="C473" s="80"/>
      <c r="D473" s="80"/>
      <c r="E473" s="80"/>
      <c r="F473" s="80"/>
      <c r="G473" s="80"/>
      <c r="H473" s="80"/>
      <c r="I473" s="81"/>
      <c r="J473" s="81"/>
      <c r="K473" s="81"/>
      <c r="L473" s="81"/>
      <c r="M473" s="80"/>
      <c r="N473" s="80"/>
      <c r="O473" s="80"/>
      <c r="P473" s="80"/>
      <c r="Q473" s="80"/>
      <c r="R473" s="81"/>
      <c r="S473" s="81"/>
      <c r="T473" s="81"/>
      <c r="U473" s="81"/>
      <c r="V473" s="81"/>
      <c r="W473" s="81"/>
      <c r="X473" s="81"/>
      <c r="Y473" s="81"/>
      <c r="Z473" s="81"/>
      <c r="AA473" s="81"/>
      <c r="AB473" s="81"/>
      <c r="AC473" s="81"/>
      <c r="AD473" s="81"/>
      <c r="AE473" s="81"/>
      <c r="AF473" s="81"/>
    </row>
    <row r="474">
      <c r="A474" s="80"/>
      <c r="B474" s="81"/>
      <c r="C474" s="80"/>
      <c r="D474" s="80"/>
      <c r="E474" s="80"/>
      <c r="F474" s="80"/>
      <c r="G474" s="80"/>
      <c r="H474" s="80"/>
      <c r="I474" s="81"/>
      <c r="J474" s="81"/>
      <c r="K474" s="81"/>
      <c r="L474" s="81"/>
      <c r="M474" s="80"/>
      <c r="N474" s="80"/>
      <c r="O474" s="80"/>
      <c r="P474" s="80"/>
      <c r="Q474" s="80"/>
      <c r="R474" s="81"/>
      <c r="S474" s="81"/>
      <c r="T474" s="81"/>
      <c r="U474" s="81"/>
      <c r="V474" s="81"/>
      <c r="W474" s="81"/>
      <c r="X474" s="81"/>
      <c r="Y474" s="81"/>
      <c r="Z474" s="81"/>
      <c r="AA474" s="81"/>
      <c r="AB474" s="81"/>
      <c r="AC474" s="81"/>
      <c r="AD474" s="81"/>
      <c r="AE474" s="81"/>
      <c r="AF474" s="81"/>
    </row>
    <row r="475">
      <c r="A475" s="80"/>
      <c r="B475" s="81"/>
      <c r="C475" s="80"/>
      <c r="D475" s="80"/>
      <c r="E475" s="80"/>
      <c r="F475" s="80"/>
      <c r="G475" s="80"/>
      <c r="H475" s="80"/>
      <c r="I475" s="81"/>
      <c r="J475" s="81"/>
      <c r="K475" s="81"/>
      <c r="L475" s="81"/>
      <c r="M475" s="80"/>
      <c r="N475" s="80"/>
      <c r="O475" s="80"/>
      <c r="P475" s="80"/>
      <c r="Q475" s="80"/>
      <c r="R475" s="81"/>
      <c r="S475" s="81"/>
      <c r="T475" s="81"/>
      <c r="U475" s="81"/>
      <c r="V475" s="81"/>
      <c r="W475" s="81"/>
      <c r="X475" s="81"/>
      <c r="Y475" s="81"/>
      <c r="Z475" s="81"/>
      <c r="AA475" s="81"/>
      <c r="AB475" s="81"/>
      <c r="AC475" s="81"/>
      <c r="AD475" s="81"/>
      <c r="AE475" s="81"/>
      <c r="AF475" s="81"/>
    </row>
    <row r="476">
      <c r="A476" s="80"/>
      <c r="B476" s="81"/>
      <c r="C476" s="80"/>
      <c r="D476" s="80"/>
      <c r="E476" s="80"/>
      <c r="F476" s="80"/>
      <c r="G476" s="80"/>
      <c r="H476" s="80"/>
      <c r="I476" s="81"/>
      <c r="J476" s="81"/>
      <c r="K476" s="81"/>
      <c r="L476" s="81"/>
      <c r="M476" s="80"/>
      <c r="N476" s="80"/>
      <c r="O476" s="80"/>
      <c r="P476" s="80"/>
      <c r="Q476" s="80"/>
      <c r="R476" s="81"/>
      <c r="S476" s="81"/>
      <c r="T476" s="81"/>
      <c r="U476" s="81"/>
      <c r="V476" s="81"/>
      <c r="W476" s="81"/>
      <c r="X476" s="81"/>
      <c r="Y476" s="81"/>
      <c r="Z476" s="81"/>
      <c r="AA476" s="81"/>
      <c r="AB476" s="81"/>
      <c r="AC476" s="81"/>
      <c r="AD476" s="81"/>
      <c r="AE476" s="81"/>
      <c r="AF476" s="81"/>
    </row>
    <row r="477">
      <c r="A477" s="80"/>
      <c r="B477" s="81"/>
      <c r="C477" s="80"/>
      <c r="D477" s="80"/>
      <c r="E477" s="80"/>
      <c r="F477" s="80"/>
      <c r="G477" s="80"/>
      <c r="H477" s="80"/>
      <c r="I477" s="81"/>
      <c r="J477" s="81"/>
      <c r="K477" s="81"/>
      <c r="L477" s="81"/>
      <c r="M477" s="80"/>
      <c r="N477" s="80"/>
      <c r="O477" s="80"/>
      <c r="P477" s="80"/>
      <c r="Q477" s="80"/>
      <c r="R477" s="81"/>
      <c r="S477" s="81"/>
      <c r="T477" s="81"/>
      <c r="U477" s="81"/>
      <c r="V477" s="81"/>
      <c r="W477" s="81"/>
      <c r="X477" s="81"/>
      <c r="Y477" s="81"/>
      <c r="Z477" s="81"/>
      <c r="AA477" s="81"/>
      <c r="AB477" s="81"/>
      <c r="AC477" s="81"/>
      <c r="AD477" s="81"/>
      <c r="AE477" s="81"/>
      <c r="AF477" s="81"/>
    </row>
    <row r="478">
      <c r="A478" s="80"/>
      <c r="B478" s="81"/>
      <c r="C478" s="80"/>
      <c r="D478" s="80"/>
      <c r="E478" s="80"/>
      <c r="F478" s="80"/>
      <c r="G478" s="80"/>
      <c r="H478" s="80"/>
      <c r="I478" s="81"/>
      <c r="J478" s="81"/>
      <c r="K478" s="81"/>
      <c r="L478" s="81"/>
      <c r="M478" s="80"/>
      <c r="N478" s="80"/>
      <c r="O478" s="80"/>
      <c r="P478" s="80"/>
      <c r="Q478" s="80"/>
      <c r="R478" s="81"/>
      <c r="S478" s="81"/>
      <c r="T478" s="81"/>
      <c r="U478" s="81"/>
      <c r="V478" s="81"/>
      <c r="W478" s="81"/>
      <c r="X478" s="81"/>
      <c r="Y478" s="81"/>
      <c r="Z478" s="81"/>
      <c r="AA478" s="81"/>
      <c r="AB478" s="81"/>
      <c r="AC478" s="81"/>
      <c r="AD478" s="81"/>
      <c r="AE478" s="81"/>
      <c r="AF478" s="81"/>
    </row>
    <row r="479">
      <c r="A479" s="80"/>
      <c r="B479" s="81"/>
      <c r="C479" s="80"/>
      <c r="D479" s="80"/>
      <c r="E479" s="80"/>
      <c r="F479" s="80"/>
      <c r="G479" s="80"/>
      <c r="H479" s="80"/>
      <c r="I479" s="81"/>
      <c r="J479" s="81"/>
      <c r="K479" s="81"/>
      <c r="L479" s="81"/>
      <c r="M479" s="80"/>
      <c r="N479" s="80"/>
      <c r="O479" s="80"/>
      <c r="P479" s="80"/>
      <c r="Q479" s="80"/>
      <c r="R479" s="81"/>
      <c r="S479" s="81"/>
      <c r="T479" s="81"/>
      <c r="U479" s="81"/>
      <c r="V479" s="81"/>
      <c r="W479" s="81"/>
      <c r="X479" s="81"/>
      <c r="Y479" s="81"/>
      <c r="Z479" s="81"/>
      <c r="AA479" s="81"/>
      <c r="AB479" s="81"/>
      <c r="AC479" s="81"/>
      <c r="AD479" s="81"/>
      <c r="AE479" s="81"/>
      <c r="AF479" s="81"/>
    </row>
    <row r="480">
      <c r="A480" s="80"/>
      <c r="B480" s="81"/>
      <c r="C480" s="80"/>
      <c r="D480" s="80"/>
      <c r="E480" s="80"/>
      <c r="F480" s="80"/>
      <c r="G480" s="80"/>
      <c r="H480" s="80"/>
      <c r="I480" s="81"/>
      <c r="J480" s="81"/>
      <c r="K480" s="81"/>
      <c r="L480" s="81"/>
      <c r="M480" s="80"/>
      <c r="N480" s="80"/>
      <c r="O480" s="80"/>
      <c r="P480" s="80"/>
      <c r="Q480" s="80"/>
      <c r="R480" s="81"/>
      <c r="S480" s="81"/>
      <c r="T480" s="81"/>
      <c r="U480" s="81"/>
      <c r="V480" s="81"/>
      <c r="W480" s="81"/>
      <c r="X480" s="81"/>
      <c r="Y480" s="81"/>
      <c r="Z480" s="81"/>
      <c r="AA480" s="81"/>
      <c r="AB480" s="81"/>
      <c r="AC480" s="81"/>
      <c r="AD480" s="81"/>
      <c r="AE480" s="81"/>
      <c r="AF480" s="81"/>
    </row>
    <row r="481">
      <c r="A481" s="80"/>
      <c r="B481" s="81"/>
      <c r="C481" s="80"/>
      <c r="D481" s="80"/>
      <c r="E481" s="80"/>
      <c r="F481" s="80"/>
      <c r="G481" s="80"/>
      <c r="H481" s="80"/>
      <c r="I481" s="81"/>
      <c r="J481" s="81"/>
      <c r="K481" s="81"/>
      <c r="L481" s="81"/>
      <c r="M481" s="80"/>
      <c r="N481" s="80"/>
      <c r="O481" s="80"/>
      <c r="P481" s="80"/>
      <c r="Q481" s="80"/>
      <c r="R481" s="81"/>
      <c r="S481" s="81"/>
      <c r="T481" s="81"/>
      <c r="U481" s="81"/>
      <c r="V481" s="81"/>
      <c r="W481" s="81"/>
      <c r="X481" s="81"/>
      <c r="Y481" s="81"/>
      <c r="Z481" s="81"/>
      <c r="AA481" s="81"/>
      <c r="AB481" s="81"/>
      <c r="AC481" s="81"/>
      <c r="AD481" s="81"/>
      <c r="AE481" s="81"/>
      <c r="AF481" s="81"/>
    </row>
    <row r="482">
      <c r="A482" s="80"/>
      <c r="B482" s="81"/>
      <c r="C482" s="80"/>
      <c r="D482" s="80"/>
      <c r="E482" s="80"/>
      <c r="F482" s="80"/>
      <c r="G482" s="80"/>
      <c r="H482" s="80"/>
      <c r="I482" s="81"/>
      <c r="J482" s="81"/>
      <c r="K482" s="81"/>
      <c r="L482" s="81"/>
      <c r="M482" s="80"/>
      <c r="N482" s="80"/>
      <c r="O482" s="80"/>
      <c r="P482" s="80"/>
      <c r="Q482" s="80"/>
      <c r="R482" s="81"/>
      <c r="S482" s="81"/>
      <c r="T482" s="81"/>
      <c r="U482" s="81"/>
      <c r="V482" s="81"/>
      <c r="W482" s="81"/>
      <c r="X482" s="81"/>
      <c r="Y482" s="81"/>
      <c r="Z482" s="81"/>
      <c r="AA482" s="81"/>
      <c r="AB482" s="81"/>
      <c r="AC482" s="81"/>
      <c r="AD482" s="81"/>
      <c r="AE482" s="81"/>
      <c r="AF482" s="81"/>
    </row>
    <row r="483">
      <c r="A483" s="80"/>
      <c r="B483" s="81"/>
      <c r="C483" s="80"/>
      <c r="D483" s="80"/>
      <c r="E483" s="80"/>
      <c r="F483" s="80"/>
      <c r="G483" s="80"/>
      <c r="H483" s="80"/>
      <c r="I483" s="81"/>
      <c r="J483" s="81"/>
      <c r="K483" s="81"/>
      <c r="L483" s="81"/>
      <c r="M483" s="80"/>
      <c r="N483" s="80"/>
      <c r="O483" s="80"/>
      <c r="P483" s="80"/>
      <c r="Q483" s="80"/>
      <c r="R483" s="81"/>
      <c r="S483" s="81"/>
      <c r="T483" s="81"/>
      <c r="U483" s="81"/>
      <c r="V483" s="81"/>
      <c r="W483" s="81"/>
      <c r="X483" s="81"/>
      <c r="Y483" s="81"/>
      <c r="Z483" s="81"/>
      <c r="AA483" s="81"/>
      <c r="AB483" s="81"/>
      <c r="AC483" s="81"/>
      <c r="AD483" s="81"/>
      <c r="AE483" s="81"/>
      <c r="AF483" s="81"/>
    </row>
    <row r="484">
      <c r="A484" s="80"/>
      <c r="B484" s="81"/>
      <c r="C484" s="80"/>
      <c r="D484" s="80"/>
      <c r="E484" s="80"/>
      <c r="F484" s="80"/>
      <c r="G484" s="80"/>
      <c r="H484" s="80"/>
      <c r="I484" s="81"/>
      <c r="J484" s="81"/>
      <c r="K484" s="81"/>
      <c r="L484" s="81"/>
      <c r="M484" s="80"/>
      <c r="N484" s="80"/>
      <c r="O484" s="80"/>
      <c r="P484" s="80"/>
      <c r="Q484" s="80"/>
      <c r="R484" s="81"/>
      <c r="S484" s="81"/>
      <c r="T484" s="81"/>
      <c r="U484" s="81"/>
      <c r="V484" s="81"/>
      <c r="W484" s="81"/>
      <c r="X484" s="81"/>
      <c r="Y484" s="81"/>
      <c r="Z484" s="81"/>
      <c r="AA484" s="81"/>
      <c r="AB484" s="81"/>
      <c r="AC484" s="81"/>
      <c r="AD484" s="81"/>
      <c r="AE484" s="81"/>
      <c r="AF484" s="81"/>
    </row>
    <row r="485">
      <c r="A485" s="80"/>
      <c r="B485" s="81"/>
      <c r="C485" s="80"/>
      <c r="D485" s="80"/>
      <c r="E485" s="80"/>
      <c r="F485" s="80"/>
      <c r="G485" s="80"/>
      <c r="H485" s="80"/>
      <c r="I485" s="81"/>
      <c r="J485" s="81"/>
      <c r="K485" s="81"/>
      <c r="L485" s="81"/>
      <c r="M485" s="80"/>
      <c r="N485" s="80"/>
      <c r="O485" s="80"/>
      <c r="P485" s="80"/>
      <c r="Q485" s="80"/>
      <c r="R485" s="81"/>
      <c r="S485" s="81"/>
      <c r="T485" s="81"/>
      <c r="U485" s="81"/>
      <c r="V485" s="81"/>
      <c r="W485" s="81"/>
      <c r="X485" s="81"/>
      <c r="Y485" s="81"/>
      <c r="Z485" s="81"/>
      <c r="AA485" s="81"/>
      <c r="AB485" s="81"/>
      <c r="AC485" s="81"/>
      <c r="AD485" s="81"/>
      <c r="AE485" s="81"/>
      <c r="AF485" s="81"/>
    </row>
    <row r="486">
      <c r="A486" s="80"/>
      <c r="B486" s="81"/>
      <c r="C486" s="80"/>
      <c r="D486" s="80"/>
      <c r="E486" s="80"/>
      <c r="F486" s="80"/>
      <c r="G486" s="80"/>
      <c r="H486" s="80"/>
      <c r="I486" s="81"/>
      <c r="J486" s="81"/>
      <c r="K486" s="81"/>
      <c r="L486" s="81"/>
      <c r="M486" s="80"/>
      <c r="N486" s="80"/>
      <c r="O486" s="80"/>
      <c r="P486" s="80"/>
      <c r="Q486" s="80"/>
      <c r="R486" s="81"/>
      <c r="S486" s="81"/>
      <c r="T486" s="81"/>
      <c r="U486" s="81"/>
      <c r="V486" s="81"/>
      <c r="W486" s="81"/>
      <c r="X486" s="81"/>
      <c r="Y486" s="81"/>
      <c r="Z486" s="81"/>
      <c r="AA486" s="81"/>
      <c r="AB486" s="81"/>
      <c r="AC486" s="81"/>
      <c r="AD486" s="81"/>
      <c r="AE486" s="81"/>
      <c r="AF486" s="81"/>
    </row>
    <row r="487">
      <c r="A487" s="80"/>
      <c r="B487" s="81"/>
      <c r="C487" s="80"/>
      <c r="D487" s="80"/>
      <c r="E487" s="80"/>
      <c r="F487" s="80"/>
      <c r="G487" s="80"/>
      <c r="H487" s="80"/>
      <c r="I487" s="81"/>
      <c r="J487" s="81"/>
      <c r="K487" s="81"/>
      <c r="L487" s="81"/>
      <c r="M487" s="80"/>
      <c r="N487" s="80"/>
      <c r="O487" s="80"/>
      <c r="P487" s="80"/>
      <c r="Q487" s="80"/>
      <c r="R487" s="81"/>
      <c r="S487" s="81"/>
      <c r="T487" s="81"/>
      <c r="U487" s="81"/>
      <c r="V487" s="81"/>
      <c r="W487" s="81"/>
      <c r="X487" s="81"/>
      <c r="Y487" s="81"/>
      <c r="Z487" s="81"/>
      <c r="AA487" s="81"/>
      <c r="AB487" s="81"/>
      <c r="AC487" s="81"/>
      <c r="AD487" s="81"/>
      <c r="AE487" s="81"/>
      <c r="AF487" s="81"/>
    </row>
    <row r="488">
      <c r="A488" s="80"/>
      <c r="B488" s="81"/>
      <c r="C488" s="80"/>
      <c r="D488" s="80"/>
      <c r="E488" s="80"/>
      <c r="F488" s="80"/>
      <c r="G488" s="80"/>
      <c r="H488" s="80"/>
      <c r="I488" s="81"/>
      <c r="J488" s="81"/>
      <c r="K488" s="81"/>
      <c r="L488" s="81"/>
      <c r="M488" s="80"/>
      <c r="N488" s="80"/>
      <c r="O488" s="80"/>
      <c r="P488" s="80"/>
      <c r="Q488" s="80"/>
      <c r="R488" s="81"/>
      <c r="S488" s="81"/>
      <c r="T488" s="81"/>
      <c r="U488" s="81"/>
      <c r="V488" s="81"/>
      <c r="W488" s="81"/>
      <c r="X488" s="81"/>
      <c r="Y488" s="81"/>
      <c r="Z488" s="81"/>
      <c r="AA488" s="81"/>
      <c r="AB488" s="81"/>
      <c r="AC488" s="81"/>
      <c r="AD488" s="81"/>
      <c r="AE488" s="81"/>
      <c r="AF488" s="81"/>
    </row>
    <row r="489">
      <c r="A489" s="80"/>
      <c r="B489" s="81"/>
      <c r="C489" s="80"/>
      <c r="D489" s="80"/>
      <c r="E489" s="80"/>
      <c r="F489" s="80"/>
      <c r="G489" s="80"/>
      <c r="H489" s="80"/>
      <c r="I489" s="81"/>
      <c r="J489" s="81"/>
      <c r="K489" s="81"/>
      <c r="L489" s="81"/>
      <c r="M489" s="80"/>
      <c r="N489" s="80"/>
      <c r="O489" s="80"/>
      <c r="P489" s="80"/>
      <c r="Q489" s="80"/>
      <c r="R489" s="81"/>
      <c r="S489" s="81"/>
      <c r="T489" s="81"/>
      <c r="U489" s="81"/>
      <c r="V489" s="81"/>
      <c r="W489" s="81"/>
      <c r="X489" s="81"/>
      <c r="Y489" s="81"/>
      <c r="Z489" s="81"/>
      <c r="AA489" s="81"/>
      <c r="AB489" s="81"/>
      <c r="AC489" s="81"/>
      <c r="AD489" s="81"/>
      <c r="AE489" s="81"/>
      <c r="AF489" s="81"/>
    </row>
    <row r="490">
      <c r="A490" s="80"/>
      <c r="B490" s="81"/>
      <c r="C490" s="80"/>
      <c r="D490" s="80"/>
      <c r="E490" s="80"/>
      <c r="F490" s="80"/>
      <c r="G490" s="80"/>
      <c r="H490" s="80"/>
      <c r="I490" s="81"/>
      <c r="J490" s="81"/>
      <c r="K490" s="81"/>
      <c r="L490" s="81"/>
      <c r="M490" s="80"/>
      <c r="N490" s="80"/>
      <c r="O490" s="80"/>
      <c r="P490" s="80"/>
      <c r="Q490" s="80"/>
      <c r="R490" s="81"/>
      <c r="S490" s="81"/>
      <c r="T490" s="81"/>
      <c r="U490" s="81"/>
      <c r="V490" s="81"/>
      <c r="W490" s="81"/>
      <c r="X490" s="81"/>
      <c r="Y490" s="81"/>
      <c r="Z490" s="81"/>
      <c r="AA490" s="81"/>
      <c r="AB490" s="81"/>
      <c r="AC490" s="81"/>
      <c r="AD490" s="81"/>
      <c r="AE490" s="81"/>
      <c r="AF490" s="81"/>
    </row>
    <row r="491">
      <c r="A491" s="80"/>
      <c r="B491" s="81"/>
      <c r="C491" s="80"/>
      <c r="D491" s="80"/>
      <c r="E491" s="80"/>
      <c r="F491" s="80"/>
      <c r="G491" s="80"/>
      <c r="H491" s="80"/>
      <c r="I491" s="81"/>
      <c r="J491" s="81"/>
      <c r="K491" s="81"/>
      <c r="L491" s="81"/>
      <c r="M491" s="80"/>
      <c r="N491" s="80"/>
      <c r="O491" s="80"/>
      <c r="P491" s="80"/>
      <c r="Q491" s="80"/>
      <c r="R491" s="81"/>
      <c r="S491" s="81"/>
      <c r="T491" s="81"/>
      <c r="U491" s="81"/>
      <c r="V491" s="81"/>
      <c r="W491" s="81"/>
      <c r="X491" s="81"/>
      <c r="Y491" s="81"/>
      <c r="Z491" s="81"/>
      <c r="AA491" s="81"/>
      <c r="AB491" s="81"/>
      <c r="AC491" s="81"/>
      <c r="AD491" s="81"/>
      <c r="AE491" s="81"/>
      <c r="AF491" s="81"/>
    </row>
    <row r="492">
      <c r="A492" s="80"/>
      <c r="B492" s="81"/>
      <c r="C492" s="80"/>
      <c r="D492" s="80"/>
      <c r="E492" s="80"/>
      <c r="F492" s="80"/>
      <c r="G492" s="80"/>
      <c r="H492" s="80"/>
      <c r="I492" s="81"/>
      <c r="J492" s="81"/>
      <c r="K492" s="81"/>
      <c r="L492" s="81"/>
      <c r="M492" s="80"/>
      <c r="N492" s="80"/>
      <c r="O492" s="80"/>
      <c r="P492" s="80"/>
      <c r="Q492" s="80"/>
      <c r="R492" s="81"/>
      <c r="S492" s="81"/>
      <c r="T492" s="81"/>
      <c r="U492" s="81"/>
      <c r="V492" s="81"/>
      <c r="W492" s="81"/>
      <c r="X492" s="81"/>
      <c r="Y492" s="81"/>
      <c r="Z492" s="81"/>
      <c r="AA492" s="81"/>
      <c r="AB492" s="81"/>
      <c r="AC492" s="81"/>
      <c r="AD492" s="81"/>
      <c r="AE492" s="81"/>
      <c r="AF492" s="81"/>
    </row>
    <row r="493">
      <c r="A493" s="80"/>
      <c r="B493" s="81"/>
      <c r="C493" s="80"/>
      <c r="D493" s="80"/>
      <c r="E493" s="80"/>
      <c r="F493" s="80"/>
      <c r="G493" s="80"/>
      <c r="H493" s="80"/>
      <c r="I493" s="81"/>
      <c r="J493" s="81"/>
      <c r="K493" s="81"/>
      <c r="L493" s="81"/>
      <c r="M493" s="80"/>
      <c r="N493" s="80"/>
      <c r="O493" s="80"/>
      <c r="P493" s="80"/>
      <c r="Q493" s="80"/>
      <c r="R493" s="81"/>
      <c r="S493" s="81"/>
      <c r="T493" s="81"/>
      <c r="U493" s="81"/>
      <c r="V493" s="81"/>
      <c r="W493" s="81"/>
      <c r="X493" s="81"/>
      <c r="Y493" s="81"/>
      <c r="Z493" s="81"/>
      <c r="AA493" s="81"/>
      <c r="AB493" s="81"/>
      <c r="AC493" s="81"/>
      <c r="AD493" s="81"/>
      <c r="AE493" s="81"/>
      <c r="AF493" s="81"/>
    </row>
    <row r="494">
      <c r="A494" s="80"/>
      <c r="B494" s="81"/>
      <c r="C494" s="80"/>
      <c r="D494" s="80"/>
      <c r="E494" s="80"/>
      <c r="F494" s="80"/>
      <c r="G494" s="80"/>
      <c r="H494" s="80"/>
      <c r="I494" s="81"/>
      <c r="J494" s="81"/>
      <c r="K494" s="81"/>
      <c r="L494" s="81"/>
      <c r="M494" s="80"/>
      <c r="N494" s="80"/>
      <c r="O494" s="80"/>
      <c r="P494" s="80"/>
      <c r="Q494" s="80"/>
      <c r="R494" s="81"/>
      <c r="S494" s="81"/>
      <c r="T494" s="81"/>
      <c r="U494" s="81"/>
      <c r="V494" s="81"/>
      <c r="W494" s="81"/>
      <c r="X494" s="81"/>
      <c r="Y494" s="81"/>
      <c r="Z494" s="81"/>
      <c r="AA494" s="81"/>
      <c r="AB494" s="81"/>
      <c r="AC494" s="81"/>
      <c r="AD494" s="81"/>
      <c r="AE494" s="81"/>
      <c r="AF494" s="81"/>
    </row>
    <row r="495">
      <c r="A495" s="80"/>
      <c r="B495" s="81"/>
      <c r="C495" s="80"/>
      <c r="D495" s="80"/>
      <c r="E495" s="80"/>
      <c r="F495" s="80"/>
      <c r="G495" s="80"/>
      <c r="H495" s="80"/>
      <c r="I495" s="81"/>
      <c r="J495" s="81"/>
      <c r="K495" s="81"/>
      <c r="L495" s="81"/>
      <c r="M495" s="80"/>
      <c r="N495" s="80"/>
      <c r="O495" s="80"/>
      <c r="P495" s="80"/>
      <c r="Q495" s="80"/>
      <c r="R495" s="81"/>
      <c r="S495" s="81"/>
      <c r="T495" s="81"/>
      <c r="U495" s="81"/>
      <c r="V495" s="81"/>
      <c r="W495" s="81"/>
      <c r="X495" s="81"/>
      <c r="Y495" s="81"/>
      <c r="Z495" s="81"/>
      <c r="AA495" s="81"/>
      <c r="AB495" s="81"/>
      <c r="AC495" s="81"/>
      <c r="AD495" s="81"/>
      <c r="AE495" s="81"/>
      <c r="AF495" s="81"/>
    </row>
    <row r="496">
      <c r="A496" s="80"/>
      <c r="B496" s="81"/>
      <c r="C496" s="80"/>
      <c r="D496" s="80"/>
      <c r="E496" s="80"/>
      <c r="F496" s="80"/>
      <c r="G496" s="80"/>
      <c r="H496" s="80"/>
      <c r="I496" s="81"/>
      <c r="J496" s="81"/>
      <c r="K496" s="81"/>
      <c r="L496" s="81"/>
      <c r="M496" s="80"/>
      <c r="N496" s="80"/>
      <c r="O496" s="80"/>
      <c r="P496" s="80"/>
      <c r="Q496" s="80"/>
      <c r="R496" s="81"/>
      <c r="S496" s="81"/>
      <c r="T496" s="81"/>
      <c r="U496" s="81"/>
      <c r="V496" s="81"/>
      <c r="W496" s="81"/>
      <c r="X496" s="81"/>
      <c r="Y496" s="81"/>
      <c r="Z496" s="81"/>
      <c r="AA496" s="81"/>
      <c r="AB496" s="81"/>
      <c r="AC496" s="81"/>
      <c r="AD496" s="81"/>
      <c r="AE496" s="81"/>
      <c r="AF496" s="81"/>
    </row>
    <row r="497">
      <c r="A497" s="80"/>
      <c r="B497" s="81"/>
      <c r="C497" s="80"/>
      <c r="D497" s="80"/>
      <c r="E497" s="80"/>
      <c r="F497" s="80"/>
      <c r="G497" s="80"/>
      <c r="H497" s="80"/>
      <c r="I497" s="81"/>
      <c r="J497" s="81"/>
      <c r="K497" s="81"/>
      <c r="L497" s="81"/>
      <c r="M497" s="80"/>
      <c r="N497" s="80"/>
      <c r="O497" s="80"/>
      <c r="P497" s="80"/>
      <c r="Q497" s="80"/>
      <c r="R497" s="81"/>
      <c r="S497" s="81"/>
      <c r="T497" s="81"/>
      <c r="U497" s="81"/>
      <c r="V497" s="81"/>
      <c r="W497" s="81"/>
      <c r="X497" s="81"/>
      <c r="Y497" s="81"/>
      <c r="Z497" s="81"/>
      <c r="AA497" s="81"/>
      <c r="AB497" s="81"/>
      <c r="AC497" s="81"/>
      <c r="AD497" s="81"/>
      <c r="AE497" s="81"/>
      <c r="AF497" s="81"/>
    </row>
    <row r="498">
      <c r="A498" s="80"/>
      <c r="B498" s="81"/>
      <c r="C498" s="80"/>
      <c r="D498" s="80"/>
      <c r="E498" s="80"/>
      <c r="F498" s="80"/>
      <c r="G498" s="80"/>
      <c r="H498" s="80"/>
      <c r="I498" s="81"/>
      <c r="J498" s="81"/>
      <c r="K498" s="81"/>
      <c r="L498" s="81"/>
      <c r="M498" s="80"/>
      <c r="N498" s="80"/>
      <c r="O498" s="80"/>
      <c r="P498" s="80"/>
      <c r="Q498" s="80"/>
      <c r="R498" s="81"/>
      <c r="S498" s="81"/>
      <c r="T498" s="81"/>
      <c r="U498" s="81"/>
      <c r="V498" s="81"/>
      <c r="W498" s="81"/>
      <c r="X498" s="81"/>
      <c r="Y498" s="81"/>
      <c r="Z498" s="81"/>
      <c r="AA498" s="81"/>
      <c r="AB498" s="81"/>
      <c r="AC498" s="81"/>
      <c r="AD498" s="81"/>
      <c r="AE498" s="81"/>
      <c r="AF498" s="81"/>
    </row>
    <row r="499">
      <c r="A499" s="80"/>
      <c r="B499" s="81"/>
      <c r="C499" s="80"/>
      <c r="D499" s="80"/>
      <c r="E499" s="80"/>
      <c r="F499" s="80"/>
      <c r="G499" s="80"/>
      <c r="H499" s="80"/>
      <c r="I499" s="81"/>
      <c r="J499" s="81"/>
      <c r="K499" s="81"/>
      <c r="L499" s="81"/>
      <c r="M499" s="80"/>
      <c r="N499" s="80"/>
      <c r="O499" s="80"/>
      <c r="P499" s="80"/>
      <c r="Q499" s="80"/>
      <c r="R499" s="81"/>
      <c r="S499" s="81"/>
      <c r="T499" s="81"/>
      <c r="U499" s="81"/>
      <c r="V499" s="81"/>
      <c r="W499" s="81"/>
      <c r="X499" s="81"/>
      <c r="Y499" s="81"/>
      <c r="Z499" s="81"/>
      <c r="AA499" s="81"/>
      <c r="AB499" s="81"/>
      <c r="AC499" s="81"/>
      <c r="AD499" s="81"/>
      <c r="AE499" s="81"/>
      <c r="AF499" s="81"/>
    </row>
    <row r="500">
      <c r="A500" s="80"/>
      <c r="B500" s="81"/>
      <c r="C500" s="80"/>
      <c r="D500" s="80"/>
      <c r="E500" s="80"/>
      <c r="F500" s="80"/>
      <c r="G500" s="80"/>
      <c r="H500" s="80"/>
      <c r="I500" s="81"/>
      <c r="J500" s="81"/>
      <c r="K500" s="81"/>
      <c r="L500" s="81"/>
      <c r="M500" s="80"/>
      <c r="N500" s="80"/>
      <c r="O500" s="80"/>
      <c r="P500" s="80"/>
      <c r="Q500" s="80"/>
      <c r="R500" s="81"/>
      <c r="S500" s="81"/>
      <c r="T500" s="81"/>
      <c r="U500" s="81"/>
      <c r="V500" s="81"/>
      <c r="W500" s="81"/>
      <c r="X500" s="81"/>
      <c r="Y500" s="81"/>
      <c r="Z500" s="81"/>
      <c r="AA500" s="81"/>
      <c r="AB500" s="81"/>
      <c r="AC500" s="81"/>
      <c r="AD500" s="81"/>
      <c r="AE500" s="81"/>
      <c r="AF500" s="81"/>
    </row>
    <row r="501">
      <c r="A501" s="80"/>
      <c r="B501" s="81"/>
      <c r="C501" s="80"/>
      <c r="D501" s="80"/>
      <c r="E501" s="80"/>
      <c r="F501" s="80"/>
      <c r="G501" s="80"/>
      <c r="H501" s="80"/>
      <c r="I501" s="81"/>
      <c r="J501" s="81"/>
      <c r="K501" s="81"/>
      <c r="L501" s="81"/>
      <c r="M501" s="80"/>
      <c r="N501" s="80"/>
      <c r="O501" s="80"/>
      <c r="P501" s="80"/>
      <c r="Q501" s="80"/>
      <c r="R501" s="81"/>
      <c r="S501" s="81"/>
      <c r="T501" s="81"/>
      <c r="U501" s="81"/>
      <c r="V501" s="81"/>
      <c r="W501" s="81"/>
      <c r="X501" s="81"/>
      <c r="Y501" s="81"/>
      <c r="Z501" s="81"/>
      <c r="AA501" s="81"/>
      <c r="AB501" s="81"/>
      <c r="AC501" s="81"/>
      <c r="AD501" s="81"/>
      <c r="AE501" s="81"/>
      <c r="AF501" s="81"/>
    </row>
    <row r="502">
      <c r="A502" s="80"/>
      <c r="B502" s="81"/>
      <c r="C502" s="80"/>
      <c r="D502" s="80"/>
      <c r="E502" s="80"/>
      <c r="F502" s="80"/>
      <c r="G502" s="80"/>
      <c r="H502" s="80"/>
      <c r="I502" s="81"/>
      <c r="J502" s="81"/>
      <c r="K502" s="81"/>
      <c r="L502" s="81"/>
      <c r="M502" s="80"/>
      <c r="N502" s="80"/>
      <c r="O502" s="80"/>
      <c r="P502" s="80"/>
      <c r="Q502" s="80"/>
      <c r="R502" s="81"/>
      <c r="S502" s="81"/>
      <c r="T502" s="81"/>
      <c r="U502" s="81"/>
      <c r="V502" s="81"/>
      <c r="W502" s="81"/>
      <c r="X502" s="81"/>
      <c r="Y502" s="81"/>
      <c r="Z502" s="81"/>
      <c r="AA502" s="81"/>
      <c r="AB502" s="81"/>
      <c r="AC502" s="81"/>
      <c r="AD502" s="81"/>
      <c r="AE502" s="81"/>
      <c r="AF502" s="81"/>
    </row>
    <row r="503">
      <c r="A503" s="80"/>
      <c r="B503" s="81"/>
      <c r="C503" s="80"/>
      <c r="D503" s="80"/>
      <c r="E503" s="80"/>
      <c r="F503" s="80"/>
      <c r="G503" s="80"/>
      <c r="H503" s="80"/>
      <c r="I503" s="81"/>
      <c r="J503" s="81"/>
      <c r="K503" s="81"/>
      <c r="L503" s="81"/>
      <c r="M503" s="80"/>
      <c r="N503" s="80"/>
      <c r="O503" s="80"/>
      <c r="P503" s="80"/>
      <c r="Q503" s="80"/>
      <c r="R503" s="81"/>
      <c r="S503" s="81"/>
      <c r="T503" s="81"/>
      <c r="U503" s="81"/>
      <c r="V503" s="81"/>
      <c r="W503" s="81"/>
      <c r="X503" s="81"/>
      <c r="Y503" s="81"/>
      <c r="Z503" s="81"/>
      <c r="AA503" s="81"/>
      <c r="AB503" s="81"/>
      <c r="AC503" s="81"/>
      <c r="AD503" s="81"/>
      <c r="AE503" s="81"/>
      <c r="AF503" s="81"/>
    </row>
    <row r="504">
      <c r="A504" s="80"/>
      <c r="B504" s="81"/>
      <c r="C504" s="80"/>
      <c r="D504" s="80"/>
      <c r="E504" s="80"/>
      <c r="F504" s="80"/>
      <c r="G504" s="80"/>
      <c r="H504" s="80"/>
      <c r="I504" s="81"/>
      <c r="J504" s="81"/>
      <c r="K504" s="81"/>
      <c r="L504" s="81"/>
      <c r="M504" s="80"/>
      <c r="N504" s="80"/>
      <c r="O504" s="80"/>
      <c r="P504" s="80"/>
      <c r="Q504" s="80"/>
      <c r="R504" s="81"/>
      <c r="S504" s="81"/>
      <c r="T504" s="81"/>
      <c r="U504" s="81"/>
      <c r="V504" s="81"/>
      <c r="W504" s="81"/>
      <c r="X504" s="81"/>
      <c r="Y504" s="81"/>
      <c r="Z504" s="81"/>
      <c r="AA504" s="81"/>
      <c r="AB504" s="81"/>
      <c r="AC504" s="81"/>
      <c r="AD504" s="81"/>
      <c r="AE504" s="81"/>
      <c r="AF504" s="81"/>
    </row>
    <row r="505">
      <c r="A505" s="80"/>
      <c r="B505" s="81"/>
      <c r="C505" s="80"/>
      <c r="D505" s="80"/>
      <c r="E505" s="80"/>
      <c r="F505" s="80"/>
      <c r="G505" s="80"/>
      <c r="H505" s="80"/>
      <c r="I505" s="81"/>
      <c r="J505" s="81"/>
      <c r="K505" s="81"/>
      <c r="L505" s="81"/>
      <c r="M505" s="80"/>
      <c r="N505" s="80"/>
      <c r="O505" s="80"/>
      <c r="P505" s="80"/>
      <c r="Q505" s="80"/>
      <c r="R505" s="81"/>
      <c r="S505" s="81"/>
      <c r="T505" s="81"/>
      <c r="U505" s="81"/>
      <c r="V505" s="81"/>
      <c r="W505" s="81"/>
      <c r="X505" s="81"/>
      <c r="Y505" s="81"/>
      <c r="Z505" s="81"/>
      <c r="AA505" s="81"/>
      <c r="AB505" s="81"/>
      <c r="AC505" s="81"/>
      <c r="AD505" s="81"/>
      <c r="AE505" s="81"/>
      <c r="AF505" s="81"/>
    </row>
    <row r="506">
      <c r="A506" s="80"/>
      <c r="B506" s="81"/>
      <c r="C506" s="80"/>
      <c r="D506" s="80"/>
      <c r="E506" s="80"/>
      <c r="F506" s="80"/>
      <c r="G506" s="80"/>
      <c r="H506" s="80"/>
      <c r="I506" s="81"/>
      <c r="J506" s="81"/>
      <c r="K506" s="81"/>
      <c r="L506" s="81"/>
      <c r="M506" s="80"/>
      <c r="N506" s="80"/>
      <c r="O506" s="80"/>
      <c r="P506" s="80"/>
      <c r="Q506" s="80"/>
      <c r="R506" s="81"/>
      <c r="S506" s="81"/>
      <c r="T506" s="81"/>
      <c r="U506" s="81"/>
      <c r="V506" s="81"/>
      <c r="W506" s="81"/>
      <c r="X506" s="81"/>
      <c r="Y506" s="81"/>
      <c r="Z506" s="81"/>
      <c r="AA506" s="81"/>
      <c r="AB506" s="81"/>
      <c r="AC506" s="81"/>
      <c r="AD506" s="81"/>
      <c r="AE506" s="81"/>
      <c r="AF506" s="81"/>
    </row>
    <row r="507">
      <c r="A507" s="80"/>
      <c r="B507" s="81"/>
      <c r="C507" s="80"/>
      <c r="D507" s="80"/>
      <c r="E507" s="80"/>
      <c r="F507" s="80"/>
      <c r="G507" s="80"/>
      <c r="H507" s="80"/>
      <c r="I507" s="81"/>
      <c r="J507" s="81"/>
      <c r="K507" s="81"/>
      <c r="L507" s="81"/>
      <c r="M507" s="80"/>
      <c r="N507" s="80"/>
      <c r="O507" s="80"/>
      <c r="P507" s="80"/>
      <c r="Q507" s="80"/>
      <c r="R507" s="81"/>
      <c r="S507" s="81"/>
      <c r="T507" s="81"/>
      <c r="U507" s="81"/>
      <c r="V507" s="81"/>
      <c r="W507" s="81"/>
      <c r="X507" s="81"/>
      <c r="Y507" s="81"/>
      <c r="Z507" s="81"/>
      <c r="AA507" s="81"/>
      <c r="AB507" s="81"/>
      <c r="AC507" s="81"/>
      <c r="AD507" s="81"/>
      <c r="AE507" s="81"/>
      <c r="AF507" s="81"/>
    </row>
    <row r="508">
      <c r="A508" s="80"/>
      <c r="B508" s="81"/>
      <c r="C508" s="80"/>
      <c r="D508" s="80"/>
      <c r="E508" s="80"/>
      <c r="F508" s="80"/>
      <c r="G508" s="80"/>
      <c r="H508" s="80"/>
      <c r="I508" s="81"/>
      <c r="J508" s="81"/>
      <c r="K508" s="81"/>
      <c r="L508" s="81"/>
      <c r="M508" s="80"/>
      <c r="N508" s="80"/>
      <c r="O508" s="80"/>
      <c r="P508" s="80"/>
      <c r="Q508" s="80"/>
      <c r="R508" s="81"/>
      <c r="S508" s="81"/>
      <c r="T508" s="81"/>
      <c r="U508" s="81"/>
      <c r="V508" s="81"/>
      <c r="W508" s="81"/>
      <c r="X508" s="81"/>
      <c r="Y508" s="81"/>
      <c r="Z508" s="81"/>
      <c r="AA508" s="81"/>
      <c r="AB508" s="81"/>
      <c r="AC508" s="81"/>
      <c r="AD508" s="81"/>
      <c r="AE508" s="81"/>
      <c r="AF508" s="81"/>
    </row>
    <row r="509">
      <c r="A509" s="80"/>
      <c r="B509" s="81"/>
      <c r="C509" s="80"/>
      <c r="D509" s="80"/>
      <c r="E509" s="80"/>
      <c r="F509" s="80"/>
      <c r="G509" s="80"/>
      <c r="H509" s="80"/>
      <c r="I509" s="81"/>
      <c r="J509" s="81"/>
      <c r="K509" s="81"/>
      <c r="L509" s="81"/>
      <c r="M509" s="80"/>
      <c r="N509" s="80"/>
      <c r="O509" s="80"/>
      <c r="P509" s="80"/>
      <c r="Q509" s="80"/>
      <c r="R509" s="81"/>
      <c r="S509" s="81"/>
      <c r="T509" s="81"/>
      <c r="U509" s="81"/>
      <c r="V509" s="81"/>
      <c r="W509" s="81"/>
      <c r="X509" s="81"/>
      <c r="Y509" s="81"/>
      <c r="Z509" s="81"/>
      <c r="AA509" s="81"/>
      <c r="AB509" s="81"/>
      <c r="AC509" s="81"/>
      <c r="AD509" s="81"/>
      <c r="AE509" s="81"/>
      <c r="AF509" s="81"/>
    </row>
    <row r="510">
      <c r="A510" s="80"/>
      <c r="B510" s="81"/>
      <c r="C510" s="80"/>
      <c r="D510" s="80"/>
      <c r="E510" s="80"/>
      <c r="F510" s="80"/>
      <c r="G510" s="80"/>
      <c r="H510" s="80"/>
      <c r="I510" s="81"/>
      <c r="J510" s="81"/>
      <c r="K510" s="81"/>
      <c r="L510" s="81"/>
      <c r="M510" s="80"/>
      <c r="N510" s="80"/>
      <c r="O510" s="80"/>
      <c r="P510" s="80"/>
      <c r="Q510" s="80"/>
      <c r="R510" s="81"/>
      <c r="S510" s="81"/>
      <c r="T510" s="81"/>
      <c r="U510" s="81"/>
      <c r="V510" s="81"/>
      <c r="W510" s="81"/>
      <c r="X510" s="81"/>
      <c r="Y510" s="81"/>
      <c r="Z510" s="81"/>
      <c r="AA510" s="81"/>
      <c r="AB510" s="81"/>
      <c r="AC510" s="81"/>
      <c r="AD510" s="81"/>
      <c r="AE510" s="81"/>
      <c r="AF510" s="81"/>
    </row>
    <row r="511">
      <c r="A511" s="80"/>
      <c r="B511" s="81"/>
      <c r="C511" s="80"/>
      <c r="D511" s="80"/>
      <c r="E511" s="80"/>
      <c r="F511" s="80"/>
      <c r="G511" s="80"/>
      <c r="H511" s="80"/>
      <c r="I511" s="81"/>
      <c r="J511" s="81"/>
      <c r="K511" s="81"/>
      <c r="L511" s="81"/>
      <c r="M511" s="80"/>
      <c r="N511" s="80"/>
      <c r="O511" s="80"/>
      <c r="P511" s="80"/>
      <c r="Q511" s="80"/>
      <c r="R511" s="81"/>
      <c r="S511" s="81"/>
      <c r="T511" s="81"/>
      <c r="U511" s="81"/>
      <c r="V511" s="81"/>
      <c r="W511" s="81"/>
      <c r="X511" s="81"/>
      <c r="Y511" s="81"/>
      <c r="Z511" s="81"/>
      <c r="AA511" s="81"/>
      <c r="AB511" s="81"/>
      <c r="AC511" s="81"/>
      <c r="AD511" s="81"/>
      <c r="AE511" s="81"/>
      <c r="AF511" s="81"/>
    </row>
    <row r="512">
      <c r="A512" s="80"/>
      <c r="B512" s="81"/>
      <c r="C512" s="80"/>
      <c r="D512" s="80"/>
      <c r="E512" s="80"/>
      <c r="F512" s="80"/>
      <c r="G512" s="80"/>
      <c r="H512" s="80"/>
      <c r="I512" s="81"/>
      <c r="J512" s="81"/>
      <c r="K512" s="81"/>
      <c r="L512" s="81"/>
      <c r="M512" s="80"/>
      <c r="N512" s="80"/>
      <c r="O512" s="80"/>
      <c r="P512" s="80"/>
      <c r="Q512" s="80"/>
      <c r="R512" s="81"/>
      <c r="S512" s="81"/>
      <c r="T512" s="81"/>
      <c r="U512" s="81"/>
      <c r="V512" s="81"/>
      <c r="W512" s="81"/>
      <c r="X512" s="81"/>
      <c r="Y512" s="81"/>
      <c r="Z512" s="81"/>
      <c r="AA512" s="81"/>
      <c r="AB512" s="81"/>
      <c r="AC512" s="81"/>
      <c r="AD512" s="81"/>
      <c r="AE512" s="81"/>
      <c r="AF512" s="81"/>
    </row>
    <row r="513">
      <c r="A513" s="80"/>
      <c r="B513" s="81"/>
      <c r="C513" s="80"/>
      <c r="D513" s="80"/>
      <c r="E513" s="80"/>
      <c r="F513" s="80"/>
      <c r="G513" s="80"/>
      <c r="H513" s="80"/>
      <c r="I513" s="81"/>
      <c r="J513" s="81"/>
      <c r="K513" s="81"/>
      <c r="L513" s="81"/>
      <c r="M513" s="80"/>
      <c r="N513" s="80"/>
      <c r="O513" s="80"/>
      <c r="P513" s="80"/>
      <c r="Q513" s="80"/>
      <c r="R513" s="81"/>
      <c r="S513" s="81"/>
      <c r="T513" s="81"/>
      <c r="U513" s="81"/>
      <c r="V513" s="81"/>
      <c r="W513" s="81"/>
      <c r="X513" s="81"/>
      <c r="Y513" s="81"/>
      <c r="Z513" s="81"/>
      <c r="AA513" s="81"/>
      <c r="AB513" s="81"/>
      <c r="AC513" s="81"/>
      <c r="AD513" s="81"/>
      <c r="AE513" s="81"/>
      <c r="AF513" s="81"/>
    </row>
    <row r="514">
      <c r="A514" s="80"/>
      <c r="B514" s="81"/>
      <c r="C514" s="80"/>
      <c r="D514" s="80"/>
      <c r="E514" s="80"/>
      <c r="F514" s="80"/>
      <c r="G514" s="80"/>
      <c r="H514" s="80"/>
      <c r="I514" s="81"/>
      <c r="J514" s="81"/>
      <c r="K514" s="81"/>
      <c r="L514" s="81"/>
      <c r="M514" s="80"/>
      <c r="N514" s="80"/>
      <c r="O514" s="80"/>
      <c r="P514" s="80"/>
      <c r="Q514" s="80"/>
      <c r="R514" s="81"/>
      <c r="S514" s="81"/>
      <c r="T514" s="81"/>
      <c r="U514" s="81"/>
      <c r="V514" s="81"/>
      <c r="W514" s="81"/>
      <c r="X514" s="81"/>
      <c r="Y514" s="81"/>
      <c r="Z514" s="81"/>
      <c r="AA514" s="81"/>
      <c r="AB514" s="81"/>
      <c r="AC514" s="81"/>
      <c r="AD514" s="81"/>
      <c r="AE514" s="81"/>
      <c r="AF514" s="81"/>
    </row>
    <row r="515">
      <c r="A515" s="80"/>
      <c r="B515" s="81"/>
      <c r="C515" s="80"/>
      <c r="D515" s="80"/>
      <c r="E515" s="80"/>
      <c r="F515" s="80"/>
      <c r="G515" s="80"/>
      <c r="H515" s="80"/>
      <c r="I515" s="81"/>
      <c r="J515" s="81"/>
      <c r="K515" s="81"/>
      <c r="L515" s="81"/>
      <c r="M515" s="80"/>
      <c r="N515" s="80"/>
      <c r="O515" s="80"/>
      <c r="P515" s="80"/>
      <c r="Q515" s="80"/>
      <c r="R515" s="81"/>
      <c r="S515" s="81"/>
      <c r="T515" s="81"/>
      <c r="U515" s="81"/>
      <c r="V515" s="81"/>
      <c r="W515" s="81"/>
      <c r="X515" s="81"/>
      <c r="Y515" s="81"/>
      <c r="Z515" s="81"/>
      <c r="AA515" s="81"/>
      <c r="AB515" s="81"/>
      <c r="AC515" s="81"/>
      <c r="AD515" s="81"/>
      <c r="AE515" s="81"/>
      <c r="AF515" s="81"/>
    </row>
    <row r="516">
      <c r="A516" s="80"/>
      <c r="B516" s="81"/>
      <c r="C516" s="80"/>
      <c r="D516" s="80"/>
      <c r="E516" s="80"/>
      <c r="F516" s="80"/>
      <c r="G516" s="80"/>
      <c r="H516" s="80"/>
      <c r="I516" s="81"/>
      <c r="J516" s="81"/>
      <c r="K516" s="81"/>
      <c r="L516" s="81"/>
      <c r="M516" s="80"/>
      <c r="N516" s="80"/>
      <c r="O516" s="80"/>
      <c r="P516" s="80"/>
      <c r="Q516" s="80"/>
      <c r="R516" s="81"/>
      <c r="S516" s="81"/>
      <c r="T516" s="81"/>
      <c r="U516" s="81"/>
      <c r="V516" s="81"/>
      <c r="W516" s="81"/>
      <c r="X516" s="81"/>
      <c r="Y516" s="81"/>
      <c r="Z516" s="81"/>
      <c r="AA516" s="81"/>
      <c r="AB516" s="81"/>
      <c r="AC516" s="81"/>
      <c r="AD516" s="81"/>
      <c r="AE516" s="81"/>
      <c r="AF516" s="81"/>
    </row>
    <row r="517">
      <c r="A517" s="80"/>
      <c r="B517" s="81"/>
      <c r="C517" s="80"/>
      <c r="D517" s="80"/>
      <c r="E517" s="80"/>
      <c r="F517" s="80"/>
      <c r="G517" s="80"/>
      <c r="H517" s="80"/>
      <c r="I517" s="81"/>
      <c r="J517" s="81"/>
      <c r="K517" s="81"/>
      <c r="L517" s="81"/>
      <c r="M517" s="80"/>
      <c r="N517" s="80"/>
      <c r="O517" s="80"/>
      <c r="P517" s="80"/>
      <c r="Q517" s="80"/>
      <c r="R517" s="81"/>
      <c r="S517" s="81"/>
      <c r="T517" s="81"/>
      <c r="U517" s="81"/>
      <c r="V517" s="81"/>
      <c r="W517" s="81"/>
      <c r="X517" s="81"/>
      <c r="Y517" s="81"/>
      <c r="Z517" s="81"/>
      <c r="AA517" s="81"/>
      <c r="AB517" s="81"/>
      <c r="AC517" s="81"/>
      <c r="AD517" s="81"/>
      <c r="AE517" s="81"/>
      <c r="AF517" s="81"/>
    </row>
    <row r="518">
      <c r="A518" s="80"/>
      <c r="B518" s="81"/>
      <c r="C518" s="80"/>
      <c r="D518" s="80"/>
      <c r="E518" s="80"/>
      <c r="F518" s="80"/>
      <c r="G518" s="80"/>
      <c r="H518" s="80"/>
      <c r="I518" s="81"/>
      <c r="J518" s="81"/>
      <c r="K518" s="81"/>
      <c r="L518" s="81"/>
      <c r="M518" s="80"/>
      <c r="N518" s="80"/>
      <c r="O518" s="80"/>
      <c r="P518" s="80"/>
      <c r="Q518" s="80"/>
      <c r="R518" s="81"/>
      <c r="S518" s="81"/>
      <c r="T518" s="81"/>
      <c r="U518" s="81"/>
      <c r="V518" s="81"/>
      <c r="W518" s="81"/>
      <c r="X518" s="81"/>
      <c r="Y518" s="81"/>
      <c r="Z518" s="81"/>
      <c r="AA518" s="81"/>
      <c r="AB518" s="81"/>
      <c r="AC518" s="81"/>
      <c r="AD518" s="81"/>
      <c r="AE518" s="81"/>
      <c r="AF518" s="81"/>
    </row>
    <row r="519">
      <c r="A519" s="80"/>
      <c r="B519" s="81"/>
      <c r="C519" s="80"/>
      <c r="D519" s="80"/>
      <c r="E519" s="80"/>
      <c r="F519" s="80"/>
      <c r="G519" s="80"/>
      <c r="H519" s="80"/>
      <c r="I519" s="81"/>
      <c r="J519" s="81"/>
      <c r="K519" s="81"/>
      <c r="L519" s="81"/>
      <c r="M519" s="80"/>
      <c r="N519" s="80"/>
      <c r="O519" s="80"/>
      <c r="P519" s="80"/>
      <c r="Q519" s="80"/>
      <c r="R519" s="81"/>
      <c r="S519" s="81"/>
      <c r="T519" s="81"/>
      <c r="U519" s="81"/>
      <c r="V519" s="81"/>
      <c r="W519" s="81"/>
      <c r="X519" s="81"/>
      <c r="Y519" s="81"/>
      <c r="Z519" s="81"/>
      <c r="AA519" s="81"/>
      <c r="AB519" s="81"/>
      <c r="AC519" s="81"/>
      <c r="AD519" s="81"/>
      <c r="AE519" s="81"/>
      <c r="AF519" s="81"/>
    </row>
    <row r="520">
      <c r="A520" s="80"/>
      <c r="B520" s="81"/>
      <c r="C520" s="80"/>
      <c r="D520" s="80"/>
      <c r="E520" s="80"/>
      <c r="F520" s="80"/>
      <c r="G520" s="80"/>
      <c r="H520" s="80"/>
      <c r="I520" s="81"/>
      <c r="J520" s="81"/>
      <c r="K520" s="81"/>
      <c r="L520" s="81"/>
      <c r="M520" s="80"/>
      <c r="N520" s="80"/>
      <c r="O520" s="80"/>
      <c r="P520" s="80"/>
      <c r="Q520" s="80"/>
      <c r="R520" s="81"/>
      <c r="S520" s="81"/>
      <c r="T520" s="81"/>
      <c r="U520" s="81"/>
      <c r="V520" s="81"/>
      <c r="W520" s="81"/>
      <c r="X520" s="81"/>
      <c r="Y520" s="81"/>
      <c r="Z520" s="81"/>
      <c r="AA520" s="81"/>
      <c r="AB520" s="81"/>
      <c r="AC520" s="81"/>
      <c r="AD520" s="81"/>
      <c r="AE520" s="81"/>
      <c r="AF520" s="81"/>
    </row>
    <row r="521">
      <c r="A521" s="80"/>
      <c r="B521" s="81"/>
      <c r="C521" s="80"/>
      <c r="D521" s="80"/>
      <c r="E521" s="80"/>
      <c r="F521" s="80"/>
      <c r="G521" s="80"/>
      <c r="H521" s="80"/>
      <c r="I521" s="81"/>
      <c r="J521" s="81"/>
      <c r="K521" s="81"/>
      <c r="L521" s="81"/>
      <c r="M521" s="80"/>
      <c r="N521" s="80"/>
      <c r="O521" s="80"/>
      <c r="P521" s="80"/>
      <c r="Q521" s="80"/>
      <c r="R521" s="81"/>
      <c r="S521" s="81"/>
      <c r="T521" s="81"/>
      <c r="U521" s="81"/>
      <c r="V521" s="81"/>
      <c r="W521" s="81"/>
      <c r="X521" s="81"/>
      <c r="Y521" s="81"/>
      <c r="Z521" s="81"/>
      <c r="AA521" s="81"/>
      <c r="AB521" s="81"/>
      <c r="AC521" s="81"/>
      <c r="AD521" s="81"/>
      <c r="AE521" s="81"/>
      <c r="AF521" s="81"/>
    </row>
    <row r="522">
      <c r="A522" s="80"/>
      <c r="B522" s="81"/>
      <c r="C522" s="80"/>
      <c r="D522" s="80"/>
      <c r="E522" s="80"/>
      <c r="F522" s="80"/>
      <c r="G522" s="80"/>
      <c r="H522" s="80"/>
      <c r="I522" s="81"/>
      <c r="J522" s="81"/>
      <c r="K522" s="81"/>
      <c r="L522" s="81"/>
      <c r="M522" s="80"/>
      <c r="N522" s="80"/>
      <c r="O522" s="80"/>
      <c r="P522" s="80"/>
      <c r="Q522" s="80"/>
      <c r="R522" s="81"/>
      <c r="S522" s="81"/>
      <c r="T522" s="81"/>
      <c r="U522" s="81"/>
      <c r="V522" s="81"/>
      <c r="W522" s="81"/>
      <c r="X522" s="81"/>
      <c r="Y522" s="81"/>
      <c r="Z522" s="81"/>
      <c r="AA522" s="81"/>
      <c r="AB522" s="81"/>
      <c r="AC522" s="81"/>
      <c r="AD522" s="81"/>
      <c r="AE522" s="81"/>
      <c r="AF522" s="81"/>
    </row>
    <row r="523">
      <c r="A523" s="80"/>
      <c r="B523" s="81"/>
      <c r="C523" s="80"/>
      <c r="D523" s="80"/>
      <c r="E523" s="80"/>
      <c r="F523" s="80"/>
      <c r="G523" s="80"/>
      <c r="H523" s="80"/>
      <c r="I523" s="81"/>
      <c r="J523" s="81"/>
      <c r="K523" s="81"/>
      <c r="L523" s="81"/>
      <c r="M523" s="80"/>
      <c r="N523" s="80"/>
      <c r="O523" s="80"/>
      <c r="P523" s="80"/>
      <c r="Q523" s="80"/>
      <c r="R523" s="81"/>
      <c r="S523" s="81"/>
      <c r="T523" s="81"/>
      <c r="U523" s="81"/>
      <c r="V523" s="81"/>
      <c r="W523" s="81"/>
      <c r="X523" s="81"/>
      <c r="Y523" s="81"/>
      <c r="Z523" s="81"/>
      <c r="AA523" s="81"/>
      <c r="AB523" s="81"/>
      <c r="AC523" s="81"/>
      <c r="AD523" s="81"/>
      <c r="AE523" s="81"/>
      <c r="AF523" s="81"/>
    </row>
    <row r="524">
      <c r="A524" s="80"/>
      <c r="B524" s="81"/>
      <c r="C524" s="80"/>
      <c r="D524" s="80"/>
      <c r="E524" s="80"/>
      <c r="F524" s="80"/>
      <c r="G524" s="80"/>
      <c r="H524" s="80"/>
      <c r="I524" s="81"/>
      <c r="J524" s="81"/>
      <c r="K524" s="81"/>
      <c r="L524" s="81"/>
      <c r="M524" s="80"/>
      <c r="N524" s="80"/>
      <c r="O524" s="80"/>
      <c r="P524" s="80"/>
      <c r="Q524" s="80"/>
      <c r="R524" s="81"/>
      <c r="S524" s="81"/>
      <c r="T524" s="81"/>
      <c r="U524" s="81"/>
      <c r="V524" s="81"/>
      <c r="W524" s="81"/>
      <c r="X524" s="81"/>
      <c r="Y524" s="81"/>
      <c r="Z524" s="81"/>
      <c r="AA524" s="81"/>
      <c r="AB524" s="81"/>
      <c r="AC524" s="81"/>
      <c r="AD524" s="81"/>
      <c r="AE524" s="81"/>
      <c r="AF524" s="81"/>
    </row>
    <row r="525">
      <c r="A525" s="80"/>
      <c r="B525" s="81"/>
      <c r="C525" s="80"/>
      <c r="D525" s="80"/>
      <c r="E525" s="80"/>
      <c r="F525" s="80"/>
      <c r="G525" s="80"/>
      <c r="H525" s="80"/>
      <c r="I525" s="81"/>
      <c r="J525" s="81"/>
      <c r="K525" s="81"/>
      <c r="L525" s="81"/>
      <c r="M525" s="80"/>
      <c r="N525" s="80"/>
      <c r="O525" s="80"/>
      <c r="P525" s="80"/>
      <c r="Q525" s="80"/>
      <c r="R525" s="81"/>
      <c r="S525" s="81"/>
      <c r="T525" s="81"/>
      <c r="U525" s="81"/>
      <c r="V525" s="81"/>
      <c r="W525" s="81"/>
      <c r="X525" s="81"/>
      <c r="Y525" s="81"/>
      <c r="Z525" s="81"/>
      <c r="AA525" s="81"/>
      <c r="AB525" s="81"/>
      <c r="AC525" s="81"/>
      <c r="AD525" s="81"/>
      <c r="AE525" s="81"/>
      <c r="AF525" s="81"/>
    </row>
    <row r="526">
      <c r="A526" s="80"/>
      <c r="B526" s="81"/>
      <c r="C526" s="80"/>
      <c r="D526" s="80"/>
      <c r="E526" s="80"/>
      <c r="F526" s="80"/>
      <c r="G526" s="80"/>
      <c r="H526" s="80"/>
      <c r="I526" s="81"/>
      <c r="J526" s="81"/>
      <c r="K526" s="81"/>
      <c r="L526" s="81"/>
      <c r="M526" s="80"/>
      <c r="N526" s="80"/>
      <c r="O526" s="80"/>
      <c r="P526" s="80"/>
      <c r="Q526" s="80"/>
      <c r="R526" s="81"/>
      <c r="S526" s="81"/>
      <c r="T526" s="81"/>
      <c r="U526" s="81"/>
      <c r="V526" s="81"/>
      <c r="W526" s="81"/>
      <c r="X526" s="81"/>
      <c r="Y526" s="81"/>
      <c r="Z526" s="81"/>
      <c r="AA526" s="81"/>
      <c r="AB526" s="81"/>
      <c r="AC526" s="81"/>
      <c r="AD526" s="81"/>
      <c r="AE526" s="81"/>
      <c r="AF526" s="81"/>
    </row>
    <row r="527">
      <c r="A527" s="80"/>
      <c r="B527" s="81"/>
      <c r="C527" s="80"/>
      <c r="D527" s="80"/>
      <c r="E527" s="80"/>
      <c r="F527" s="80"/>
      <c r="G527" s="80"/>
      <c r="H527" s="80"/>
      <c r="I527" s="81"/>
      <c r="J527" s="81"/>
      <c r="K527" s="81"/>
      <c r="L527" s="81"/>
      <c r="M527" s="80"/>
      <c r="N527" s="80"/>
      <c r="O527" s="80"/>
      <c r="P527" s="80"/>
      <c r="Q527" s="80"/>
      <c r="R527" s="81"/>
      <c r="S527" s="81"/>
      <c r="T527" s="81"/>
      <c r="U527" s="81"/>
      <c r="V527" s="81"/>
      <c r="W527" s="81"/>
      <c r="X527" s="81"/>
      <c r="Y527" s="81"/>
      <c r="Z527" s="81"/>
      <c r="AA527" s="81"/>
      <c r="AB527" s="81"/>
      <c r="AC527" s="81"/>
      <c r="AD527" s="81"/>
      <c r="AE527" s="81"/>
      <c r="AF527" s="81"/>
    </row>
    <row r="528">
      <c r="A528" s="80"/>
      <c r="B528" s="81"/>
      <c r="C528" s="80"/>
      <c r="D528" s="80"/>
      <c r="E528" s="80"/>
      <c r="F528" s="80"/>
      <c r="G528" s="80"/>
      <c r="H528" s="80"/>
      <c r="I528" s="81"/>
      <c r="J528" s="81"/>
      <c r="K528" s="81"/>
      <c r="L528" s="81"/>
      <c r="M528" s="80"/>
      <c r="N528" s="80"/>
      <c r="O528" s="80"/>
      <c r="P528" s="80"/>
      <c r="Q528" s="80"/>
      <c r="R528" s="81"/>
      <c r="S528" s="81"/>
      <c r="T528" s="81"/>
      <c r="U528" s="81"/>
      <c r="V528" s="81"/>
      <c r="W528" s="81"/>
      <c r="X528" s="81"/>
      <c r="Y528" s="81"/>
      <c r="Z528" s="81"/>
      <c r="AA528" s="81"/>
      <c r="AB528" s="81"/>
      <c r="AC528" s="81"/>
      <c r="AD528" s="81"/>
      <c r="AE528" s="81"/>
      <c r="AF528" s="81"/>
    </row>
    <row r="529">
      <c r="A529" s="80"/>
      <c r="B529" s="81"/>
      <c r="C529" s="80"/>
      <c r="D529" s="80"/>
      <c r="E529" s="80"/>
      <c r="F529" s="80"/>
      <c r="G529" s="80"/>
      <c r="H529" s="80"/>
      <c r="I529" s="81"/>
      <c r="J529" s="81"/>
      <c r="K529" s="81"/>
      <c r="L529" s="81"/>
      <c r="M529" s="80"/>
      <c r="N529" s="80"/>
      <c r="O529" s="80"/>
      <c r="P529" s="80"/>
      <c r="Q529" s="80"/>
      <c r="R529" s="81"/>
      <c r="S529" s="81"/>
      <c r="T529" s="81"/>
      <c r="U529" s="81"/>
      <c r="V529" s="81"/>
      <c r="W529" s="81"/>
      <c r="X529" s="81"/>
      <c r="Y529" s="81"/>
      <c r="Z529" s="81"/>
      <c r="AA529" s="81"/>
      <c r="AB529" s="81"/>
      <c r="AC529" s="81"/>
      <c r="AD529" s="81"/>
      <c r="AE529" s="81"/>
      <c r="AF529" s="81"/>
    </row>
    <row r="530">
      <c r="A530" s="80"/>
      <c r="B530" s="81"/>
      <c r="C530" s="80"/>
      <c r="D530" s="80"/>
      <c r="E530" s="80"/>
      <c r="F530" s="80"/>
      <c r="G530" s="80"/>
      <c r="H530" s="80"/>
      <c r="I530" s="81"/>
      <c r="J530" s="81"/>
      <c r="K530" s="81"/>
      <c r="L530" s="81"/>
      <c r="M530" s="80"/>
      <c r="N530" s="80"/>
      <c r="O530" s="80"/>
      <c r="P530" s="80"/>
      <c r="Q530" s="80"/>
      <c r="R530" s="81"/>
      <c r="S530" s="81"/>
      <c r="T530" s="81"/>
      <c r="U530" s="81"/>
      <c r="V530" s="81"/>
      <c r="W530" s="81"/>
      <c r="X530" s="81"/>
      <c r="Y530" s="81"/>
      <c r="Z530" s="81"/>
      <c r="AA530" s="81"/>
      <c r="AB530" s="81"/>
      <c r="AC530" s="81"/>
      <c r="AD530" s="81"/>
      <c r="AE530" s="81"/>
      <c r="AF530" s="81"/>
    </row>
    <row r="531">
      <c r="A531" s="80"/>
      <c r="B531" s="81"/>
      <c r="C531" s="80"/>
      <c r="D531" s="80"/>
      <c r="E531" s="80"/>
      <c r="F531" s="80"/>
      <c r="G531" s="80"/>
      <c r="H531" s="80"/>
      <c r="I531" s="81"/>
      <c r="J531" s="81"/>
      <c r="K531" s="81"/>
      <c r="L531" s="81"/>
      <c r="M531" s="80"/>
      <c r="N531" s="80"/>
      <c r="O531" s="80"/>
      <c r="P531" s="80"/>
      <c r="Q531" s="80"/>
      <c r="R531" s="81"/>
      <c r="S531" s="81"/>
      <c r="T531" s="81"/>
      <c r="U531" s="81"/>
      <c r="V531" s="81"/>
      <c r="W531" s="81"/>
      <c r="X531" s="81"/>
      <c r="Y531" s="81"/>
      <c r="Z531" s="81"/>
      <c r="AA531" s="81"/>
      <c r="AB531" s="81"/>
      <c r="AC531" s="81"/>
      <c r="AD531" s="81"/>
      <c r="AE531" s="81"/>
      <c r="AF531" s="81"/>
    </row>
    <row r="532">
      <c r="A532" s="80"/>
      <c r="B532" s="81"/>
      <c r="C532" s="80"/>
      <c r="D532" s="80"/>
      <c r="E532" s="80"/>
      <c r="F532" s="80"/>
      <c r="G532" s="80"/>
      <c r="H532" s="80"/>
      <c r="I532" s="81"/>
      <c r="J532" s="81"/>
      <c r="K532" s="81"/>
      <c r="L532" s="81"/>
      <c r="M532" s="80"/>
      <c r="N532" s="80"/>
      <c r="O532" s="80"/>
      <c r="P532" s="80"/>
      <c r="Q532" s="80"/>
      <c r="R532" s="81"/>
      <c r="S532" s="81"/>
      <c r="T532" s="81"/>
      <c r="U532" s="81"/>
      <c r="V532" s="81"/>
      <c r="W532" s="81"/>
      <c r="X532" s="81"/>
      <c r="Y532" s="81"/>
      <c r="Z532" s="81"/>
      <c r="AA532" s="81"/>
      <c r="AB532" s="81"/>
      <c r="AC532" s="81"/>
      <c r="AD532" s="81"/>
      <c r="AE532" s="81"/>
      <c r="AF532" s="81"/>
    </row>
    <row r="533">
      <c r="A533" s="80"/>
      <c r="B533" s="81"/>
      <c r="C533" s="80"/>
      <c r="D533" s="80"/>
      <c r="E533" s="80"/>
      <c r="F533" s="80"/>
      <c r="G533" s="80"/>
      <c r="H533" s="80"/>
      <c r="I533" s="81"/>
      <c r="J533" s="81"/>
      <c r="K533" s="81"/>
      <c r="L533" s="81"/>
      <c r="M533" s="80"/>
      <c r="N533" s="80"/>
      <c r="O533" s="80"/>
      <c r="P533" s="80"/>
      <c r="Q533" s="80"/>
      <c r="R533" s="81"/>
      <c r="S533" s="81"/>
      <c r="T533" s="81"/>
      <c r="U533" s="81"/>
      <c r="V533" s="81"/>
      <c r="W533" s="81"/>
      <c r="X533" s="81"/>
      <c r="Y533" s="81"/>
      <c r="Z533" s="81"/>
      <c r="AA533" s="81"/>
      <c r="AB533" s="81"/>
      <c r="AC533" s="81"/>
      <c r="AD533" s="81"/>
      <c r="AE533" s="81"/>
      <c r="AF533" s="81"/>
    </row>
    <row r="534">
      <c r="A534" s="80"/>
      <c r="B534" s="81"/>
      <c r="C534" s="80"/>
      <c r="D534" s="80"/>
      <c r="E534" s="80"/>
      <c r="F534" s="80"/>
      <c r="G534" s="80"/>
      <c r="H534" s="80"/>
      <c r="I534" s="81"/>
      <c r="J534" s="81"/>
      <c r="K534" s="81"/>
      <c r="L534" s="81"/>
      <c r="M534" s="80"/>
      <c r="N534" s="80"/>
      <c r="O534" s="80"/>
      <c r="P534" s="80"/>
      <c r="Q534" s="80"/>
      <c r="R534" s="81"/>
      <c r="S534" s="81"/>
      <c r="T534" s="81"/>
      <c r="U534" s="81"/>
      <c r="V534" s="81"/>
      <c r="W534" s="81"/>
      <c r="X534" s="81"/>
      <c r="Y534" s="81"/>
      <c r="Z534" s="81"/>
      <c r="AA534" s="81"/>
      <c r="AB534" s="81"/>
      <c r="AC534" s="81"/>
      <c r="AD534" s="81"/>
      <c r="AE534" s="81"/>
      <c r="AF534" s="81"/>
    </row>
    <row r="535">
      <c r="A535" s="80"/>
      <c r="B535" s="81"/>
      <c r="C535" s="80"/>
      <c r="D535" s="80"/>
      <c r="E535" s="80"/>
      <c r="F535" s="80"/>
      <c r="G535" s="80"/>
      <c r="H535" s="80"/>
      <c r="I535" s="81"/>
      <c r="J535" s="81"/>
      <c r="K535" s="81"/>
      <c r="L535" s="81"/>
      <c r="M535" s="80"/>
      <c r="N535" s="80"/>
      <c r="O535" s="80"/>
      <c r="P535" s="80"/>
      <c r="Q535" s="80"/>
      <c r="R535" s="81"/>
      <c r="S535" s="81"/>
      <c r="T535" s="81"/>
      <c r="U535" s="81"/>
      <c r="V535" s="81"/>
      <c r="W535" s="81"/>
      <c r="X535" s="81"/>
      <c r="Y535" s="81"/>
      <c r="Z535" s="81"/>
      <c r="AA535" s="81"/>
      <c r="AB535" s="81"/>
      <c r="AC535" s="81"/>
      <c r="AD535" s="81"/>
      <c r="AE535" s="81"/>
      <c r="AF535" s="81"/>
    </row>
    <row r="536">
      <c r="A536" s="80"/>
      <c r="B536" s="81"/>
      <c r="C536" s="80"/>
      <c r="D536" s="80"/>
      <c r="E536" s="80"/>
      <c r="F536" s="80"/>
      <c r="G536" s="80"/>
      <c r="H536" s="80"/>
      <c r="I536" s="81"/>
      <c r="J536" s="81"/>
      <c r="K536" s="81"/>
      <c r="L536" s="81"/>
      <c r="M536" s="80"/>
      <c r="N536" s="80"/>
      <c r="O536" s="80"/>
      <c r="P536" s="80"/>
      <c r="Q536" s="80"/>
      <c r="R536" s="81"/>
      <c r="S536" s="81"/>
      <c r="T536" s="81"/>
      <c r="U536" s="81"/>
      <c r="V536" s="81"/>
      <c r="W536" s="81"/>
      <c r="X536" s="81"/>
      <c r="Y536" s="81"/>
      <c r="Z536" s="81"/>
      <c r="AA536" s="81"/>
      <c r="AB536" s="81"/>
      <c r="AC536" s="81"/>
      <c r="AD536" s="81"/>
      <c r="AE536" s="81"/>
      <c r="AF536" s="81"/>
    </row>
    <row r="537">
      <c r="A537" s="80"/>
      <c r="B537" s="81"/>
      <c r="C537" s="80"/>
      <c r="D537" s="80"/>
      <c r="E537" s="80"/>
      <c r="F537" s="80"/>
      <c r="G537" s="80"/>
      <c r="H537" s="80"/>
      <c r="I537" s="81"/>
      <c r="J537" s="81"/>
      <c r="K537" s="81"/>
      <c r="L537" s="81"/>
      <c r="M537" s="80"/>
      <c r="N537" s="80"/>
      <c r="O537" s="80"/>
      <c r="P537" s="80"/>
      <c r="Q537" s="80"/>
      <c r="R537" s="81"/>
      <c r="S537" s="81"/>
      <c r="T537" s="81"/>
      <c r="U537" s="81"/>
      <c r="V537" s="81"/>
      <c r="W537" s="81"/>
      <c r="X537" s="81"/>
      <c r="Y537" s="81"/>
      <c r="Z537" s="81"/>
      <c r="AA537" s="81"/>
      <c r="AB537" s="81"/>
      <c r="AC537" s="81"/>
      <c r="AD537" s="81"/>
      <c r="AE537" s="81"/>
      <c r="AF537" s="81"/>
    </row>
    <row r="538">
      <c r="A538" s="80"/>
      <c r="B538" s="81"/>
      <c r="C538" s="80"/>
      <c r="D538" s="80"/>
      <c r="E538" s="80"/>
      <c r="F538" s="80"/>
      <c r="G538" s="80"/>
      <c r="H538" s="80"/>
      <c r="I538" s="81"/>
      <c r="J538" s="81"/>
      <c r="K538" s="81"/>
      <c r="L538" s="81"/>
      <c r="M538" s="80"/>
      <c r="N538" s="80"/>
      <c r="O538" s="80"/>
      <c r="P538" s="80"/>
      <c r="Q538" s="80"/>
      <c r="R538" s="81"/>
      <c r="S538" s="81"/>
      <c r="T538" s="81"/>
      <c r="U538" s="81"/>
      <c r="V538" s="81"/>
      <c r="W538" s="81"/>
      <c r="X538" s="81"/>
      <c r="Y538" s="81"/>
      <c r="Z538" s="81"/>
      <c r="AA538" s="81"/>
      <c r="AB538" s="81"/>
      <c r="AC538" s="81"/>
      <c r="AD538" s="81"/>
      <c r="AE538" s="81"/>
      <c r="AF538" s="81"/>
    </row>
    <row r="539">
      <c r="A539" s="80"/>
      <c r="B539" s="81"/>
      <c r="C539" s="80"/>
      <c r="D539" s="80"/>
      <c r="E539" s="80"/>
      <c r="F539" s="80"/>
      <c r="G539" s="80"/>
      <c r="H539" s="80"/>
      <c r="I539" s="81"/>
      <c r="J539" s="81"/>
      <c r="K539" s="81"/>
      <c r="L539" s="81"/>
      <c r="M539" s="80"/>
      <c r="N539" s="80"/>
      <c r="O539" s="80"/>
      <c r="P539" s="80"/>
      <c r="Q539" s="80"/>
      <c r="R539" s="81"/>
      <c r="S539" s="81"/>
      <c r="T539" s="81"/>
      <c r="U539" s="81"/>
      <c r="V539" s="81"/>
      <c r="W539" s="81"/>
      <c r="X539" s="81"/>
      <c r="Y539" s="81"/>
      <c r="Z539" s="81"/>
      <c r="AA539" s="81"/>
      <c r="AB539" s="81"/>
      <c r="AC539" s="81"/>
      <c r="AD539" s="81"/>
      <c r="AE539" s="81"/>
      <c r="AF539" s="81"/>
    </row>
    <row r="540">
      <c r="A540" s="80"/>
      <c r="B540" s="81"/>
      <c r="C540" s="80"/>
      <c r="D540" s="80"/>
      <c r="E540" s="80"/>
      <c r="F540" s="80"/>
      <c r="G540" s="80"/>
      <c r="H540" s="80"/>
      <c r="I540" s="81"/>
      <c r="J540" s="81"/>
      <c r="K540" s="81"/>
      <c r="L540" s="81"/>
      <c r="M540" s="80"/>
      <c r="N540" s="80"/>
      <c r="O540" s="80"/>
      <c r="P540" s="80"/>
      <c r="Q540" s="80"/>
      <c r="R540" s="81"/>
      <c r="S540" s="81"/>
      <c r="T540" s="81"/>
      <c r="U540" s="81"/>
      <c r="V540" s="81"/>
      <c r="W540" s="81"/>
      <c r="X540" s="81"/>
      <c r="Y540" s="81"/>
      <c r="Z540" s="81"/>
      <c r="AA540" s="81"/>
      <c r="AB540" s="81"/>
      <c r="AC540" s="81"/>
      <c r="AD540" s="81"/>
      <c r="AE540" s="81"/>
      <c r="AF540" s="81"/>
    </row>
    <row r="541">
      <c r="A541" s="80"/>
      <c r="B541" s="81"/>
      <c r="C541" s="80"/>
      <c r="D541" s="80"/>
      <c r="E541" s="80"/>
      <c r="F541" s="80"/>
      <c r="G541" s="80"/>
      <c r="H541" s="80"/>
      <c r="I541" s="81"/>
      <c r="J541" s="81"/>
      <c r="K541" s="81"/>
      <c r="L541" s="81"/>
      <c r="M541" s="80"/>
      <c r="N541" s="80"/>
      <c r="O541" s="80"/>
      <c r="P541" s="80"/>
      <c r="Q541" s="80"/>
      <c r="R541" s="81"/>
      <c r="S541" s="81"/>
      <c r="T541" s="81"/>
      <c r="U541" s="81"/>
      <c r="V541" s="81"/>
      <c r="W541" s="81"/>
      <c r="X541" s="81"/>
      <c r="Y541" s="81"/>
      <c r="Z541" s="81"/>
      <c r="AA541" s="81"/>
      <c r="AB541" s="81"/>
      <c r="AC541" s="81"/>
      <c r="AD541" s="81"/>
      <c r="AE541" s="81"/>
      <c r="AF541" s="81"/>
    </row>
    <row r="542">
      <c r="A542" s="80"/>
      <c r="B542" s="81"/>
      <c r="C542" s="80"/>
      <c r="D542" s="80"/>
      <c r="E542" s="80"/>
      <c r="F542" s="80"/>
      <c r="G542" s="80"/>
      <c r="H542" s="80"/>
      <c r="I542" s="81"/>
      <c r="J542" s="81"/>
      <c r="K542" s="81"/>
      <c r="L542" s="81"/>
      <c r="M542" s="80"/>
      <c r="N542" s="80"/>
      <c r="O542" s="80"/>
      <c r="P542" s="80"/>
      <c r="Q542" s="80"/>
      <c r="R542" s="81"/>
      <c r="S542" s="81"/>
      <c r="T542" s="81"/>
      <c r="U542" s="81"/>
      <c r="V542" s="81"/>
      <c r="W542" s="81"/>
      <c r="X542" s="81"/>
      <c r="Y542" s="81"/>
      <c r="Z542" s="81"/>
      <c r="AA542" s="81"/>
      <c r="AB542" s="81"/>
      <c r="AC542" s="81"/>
      <c r="AD542" s="81"/>
      <c r="AE542" s="81"/>
      <c r="AF542" s="81"/>
    </row>
    <row r="543">
      <c r="A543" s="80"/>
      <c r="B543" s="81"/>
      <c r="C543" s="80"/>
      <c r="D543" s="80"/>
      <c r="E543" s="80"/>
      <c r="F543" s="80"/>
      <c r="G543" s="80"/>
      <c r="H543" s="80"/>
      <c r="I543" s="81"/>
      <c r="J543" s="81"/>
      <c r="K543" s="81"/>
      <c r="L543" s="81"/>
      <c r="M543" s="80"/>
      <c r="N543" s="80"/>
      <c r="O543" s="80"/>
      <c r="P543" s="80"/>
      <c r="Q543" s="80"/>
      <c r="R543" s="81"/>
      <c r="S543" s="81"/>
      <c r="T543" s="81"/>
      <c r="U543" s="81"/>
      <c r="V543" s="81"/>
      <c r="W543" s="81"/>
      <c r="X543" s="81"/>
      <c r="Y543" s="81"/>
      <c r="Z543" s="81"/>
      <c r="AA543" s="81"/>
      <c r="AB543" s="81"/>
      <c r="AC543" s="81"/>
      <c r="AD543" s="81"/>
      <c r="AE543" s="81"/>
      <c r="AF543" s="81"/>
    </row>
    <row r="544">
      <c r="A544" s="80"/>
      <c r="B544" s="81"/>
      <c r="C544" s="80"/>
      <c r="D544" s="80"/>
      <c r="E544" s="80"/>
      <c r="F544" s="80"/>
      <c r="G544" s="80"/>
      <c r="H544" s="80"/>
      <c r="I544" s="81"/>
      <c r="J544" s="81"/>
      <c r="K544" s="81"/>
      <c r="L544" s="81"/>
      <c r="M544" s="80"/>
      <c r="N544" s="80"/>
      <c r="O544" s="80"/>
      <c r="P544" s="80"/>
      <c r="Q544" s="80"/>
      <c r="R544" s="81"/>
      <c r="S544" s="81"/>
      <c r="T544" s="81"/>
      <c r="U544" s="81"/>
      <c r="V544" s="81"/>
      <c r="W544" s="81"/>
      <c r="X544" s="81"/>
      <c r="Y544" s="81"/>
      <c r="Z544" s="81"/>
      <c r="AA544" s="81"/>
      <c r="AB544" s="81"/>
      <c r="AC544" s="81"/>
      <c r="AD544" s="81"/>
      <c r="AE544" s="81"/>
      <c r="AF544" s="81"/>
    </row>
    <row r="545">
      <c r="A545" s="80"/>
      <c r="B545" s="81"/>
      <c r="C545" s="80"/>
      <c r="D545" s="80"/>
      <c r="E545" s="80"/>
      <c r="F545" s="80"/>
      <c r="G545" s="80"/>
      <c r="H545" s="80"/>
      <c r="I545" s="81"/>
      <c r="J545" s="81"/>
      <c r="K545" s="81"/>
      <c r="L545" s="81"/>
      <c r="M545" s="80"/>
      <c r="N545" s="80"/>
      <c r="O545" s="80"/>
      <c r="P545" s="80"/>
      <c r="Q545" s="80"/>
      <c r="R545" s="81"/>
      <c r="S545" s="81"/>
      <c r="T545" s="81"/>
      <c r="U545" s="81"/>
      <c r="V545" s="81"/>
      <c r="W545" s="81"/>
      <c r="X545" s="81"/>
      <c r="Y545" s="81"/>
      <c r="Z545" s="81"/>
      <c r="AA545" s="81"/>
      <c r="AB545" s="81"/>
      <c r="AC545" s="81"/>
      <c r="AD545" s="81"/>
      <c r="AE545" s="81"/>
      <c r="AF545" s="81"/>
    </row>
    <row r="546">
      <c r="A546" s="80"/>
      <c r="B546" s="81"/>
      <c r="C546" s="80"/>
      <c r="D546" s="80"/>
      <c r="E546" s="80"/>
      <c r="F546" s="80"/>
      <c r="G546" s="80"/>
      <c r="H546" s="80"/>
      <c r="I546" s="81"/>
      <c r="J546" s="81"/>
      <c r="K546" s="81"/>
      <c r="L546" s="81"/>
      <c r="M546" s="80"/>
      <c r="N546" s="80"/>
      <c r="O546" s="80"/>
      <c r="P546" s="80"/>
      <c r="Q546" s="80"/>
      <c r="R546" s="81"/>
      <c r="S546" s="81"/>
      <c r="T546" s="81"/>
      <c r="U546" s="81"/>
      <c r="V546" s="81"/>
      <c r="W546" s="81"/>
      <c r="X546" s="81"/>
      <c r="Y546" s="81"/>
      <c r="Z546" s="81"/>
      <c r="AA546" s="81"/>
      <c r="AB546" s="81"/>
      <c r="AC546" s="81"/>
      <c r="AD546" s="81"/>
      <c r="AE546" s="81"/>
      <c r="AF546" s="81"/>
    </row>
    <row r="547">
      <c r="A547" s="80"/>
      <c r="B547" s="81"/>
      <c r="C547" s="80"/>
      <c r="D547" s="80"/>
      <c r="E547" s="80"/>
      <c r="F547" s="80"/>
      <c r="G547" s="80"/>
      <c r="H547" s="80"/>
      <c r="I547" s="81"/>
      <c r="J547" s="81"/>
      <c r="K547" s="81"/>
      <c r="L547" s="81"/>
      <c r="M547" s="80"/>
      <c r="N547" s="80"/>
      <c r="O547" s="80"/>
      <c r="P547" s="80"/>
      <c r="Q547" s="80"/>
      <c r="R547" s="81"/>
      <c r="S547" s="81"/>
      <c r="T547" s="81"/>
      <c r="U547" s="81"/>
      <c r="V547" s="81"/>
      <c r="W547" s="81"/>
      <c r="X547" s="81"/>
      <c r="Y547" s="81"/>
      <c r="Z547" s="81"/>
      <c r="AA547" s="81"/>
      <c r="AB547" s="81"/>
      <c r="AC547" s="81"/>
      <c r="AD547" s="81"/>
      <c r="AE547" s="81"/>
      <c r="AF547" s="81"/>
    </row>
    <row r="548">
      <c r="A548" s="80"/>
      <c r="B548" s="81"/>
      <c r="C548" s="80"/>
      <c r="D548" s="80"/>
      <c r="E548" s="80"/>
      <c r="F548" s="80"/>
      <c r="G548" s="80"/>
      <c r="H548" s="80"/>
      <c r="I548" s="81"/>
      <c r="J548" s="81"/>
      <c r="K548" s="81"/>
      <c r="L548" s="81"/>
      <c r="M548" s="80"/>
      <c r="N548" s="80"/>
      <c r="O548" s="80"/>
      <c r="P548" s="80"/>
      <c r="Q548" s="80"/>
      <c r="R548" s="81"/>
      <c r="S548" s="81"/>
      <c r="T548" s="81"/>
      <c r="U548" s="81"/>
      <c r="V548" s="81"/>
      <c r="W548" s="81"/>
      <c r="X548" s="81"/>
      <c r="Y548" s="81"/>
      <c r="Z548" s="81"/>
      <c r="AA548" s="81"/>
      <c r="AB548" s="81"/>
      <c r="AC548" s="81"/>
      <c r="AD548" s="81"/>
      <c r="AE548" s="81"/>
      <c r="AF548" s="81"/>
    </row>
    <row r="549">
      <c r="A549" s="80"/>
      <c r="B549" s="81"/>
      <c r="C549" s="80"/>
      <c r="D549" s="80"/>
      <c r="E549" s="80"/>
      <c r="F549" s="80"/>
      <c r="G549" s="80"/>
      <c r="H549" s="80"/>
      <c r="I549" s="81"/>
      <c r="J549" s="81"/>
      <c r="K549" s="81"/>
      <c r="L549" s="81"/>
      <c r="M549" s="80"/>
      <c r="N549" s="80"/>
      <c r="O549" s="80"/>
      <c r="P549" s="80"/>
      <c r="Q549" s="80"/>
      <c r="R549" s="81"/>
      <c r="S549" s="81"/>
      <c r="T549" s="81"/>
      <c r="U549" s="81"/>
      <c r="V549" s="81"/>
      <c r="W549" s="81"/>
      <c r="X549" s="81"/>
      <c r="Y549" s="81"/>
      <c r="Z549" s="81"/>
      <c r="AA549" s="81"/>
      <c r="AB549" s="81"/>
      <c r="AC549" s="81"/>
      <c r="AD549" s="81"/>
      <c r="AE549" s="81"/>
      <c r="AF549" s="81"/>
    </row>
    <row r="550">
      <c r="A550" s="80"/>
      <c r="B550" s="81"/>
      <c r="C550" s="80"/>
      <c r="D550" s="80"/>
      <c r="E550" s="80"/>
      <c r="F550" s="80"/>
      <c r="G550" s="80"/>
      <c r="H550" s="80"/>
      <c r="I550" s="81"/>
      <c r="J550" s="81"/>
      <c r="K550" s="81"/>
      <c r="L550" s="81"/>
      <c r="M550" s="80"/>
      <c r="N550" s="80"/>
      <c r="O550" s="80"/>
      <c r="P550" s="80"/>
      <c r="Q550" s="80"/>
      <c r="R550" s="81"/>
      <c r="S550" s="81"/>
      <c r="T550" s="81"/>
      <c r="U550" s="81"/>
      <c r="V550" s="81"/>
      <c r="W550" s="81"/>
      <c r="X550" s="81"/>
      <c r="Y550" s="81"/>
      <c r="Z550" s="81"/>
      <c r="AA550" s="81"/>
      <c r="AB550" s="81"/>
      <c r="AC550" s="81"/>
      <c r="AD550" s="81"/>
      <c r="AE550" s="81"/>
      <c r="AF550" s="81"/>
    </row>
    <row r="551">
      <c r="A551" s="80"/>
      <c r="B551" s="81"/>
      <c r="C551" s="80"/>
      <c r="D551" s="80"/>
      <c r="E551" s="80"/>
      <c r="F551" s="80"/>
      <c r="G551" s="80"/>
      <c r="H551" s="80"/>
      <c r="I551" s="81"/>
      <c r="J551" s="81"/>
      <c r="K551" s="81"/>
      <c r="L551" s="81"/>
      <c r="M551" s="80"/>
      <c r="N551" s="80"/>
      <c r="O551" s="80"/>
      <c r="P551" s="80"/>
      <c r="Q551" s="80"/>
      <c r="R551" s="81"/>
      <c r="S551" s="81"/>
      <c r="T551" s="81"/>
      <c r="U551" s="81"/>
      <c r="V551" s="81"/>
      <c r="W551" s="81"/>
      <c r="X551" s="81"/>
      <c r="Y551" s="81"/>
      <c r="Z551" s="81"/>
      <c r="AA551" s="81"/>
      <c r="AB551" s="81"/>
      <c r="AC551" s="81"/>
      <c r="AD551" s="81"/>
      <c r="AE551" s="81"/>
      <c r="AF551" s="81"/>
    </row>
    <row r="552">
      <c r="A552" s="80"/>
      <c r="B552" s="81"/>
      <c r="C552" s="80"/>
      <c r="D552" s="80"/>
      <c r="E552" s="80"/>
      <c r="F552" s="80"/>
      <c r="G552" s="80"/>
      <c r="H552" s="80"/>
      <c r="I552" s="81"/>
      <c r="J552" s="81"/>
      <c r="K552" s="81"/>
      <c r="L552" s="81"/>
      <c r="M552" s="80"/>
      <c r="N552" s="80"/>
      <c r="O552" s="80"/>
      <c r="P552" s="80"/>
      <c r="Q552" s="80"/>
      <c r="R552" s="81"/>
      <c r="S552" s="81"/>
      <c r="T552" s="81"/>
      <c r="U552" s="81"/>
      <c r="V552" s="81"/>
      <c r="W552" s="81"/>
      <c r="X552" s="81"/>
      <c r="Y552" s="81"/>
      <c r="Z552" s="81"/>
      <c r="AA552" s="81"/>
      <c r="AB552" s="81"/>
      <c r="AC552" s="81"/>
      <c r="AD552" s="81"/>
      <c r="AE552" s="81"/>
      <c r="AF552" s="81"/>
    </row>
    <row r="553">
      <c r="A553" s="80"/>
      <c r="B553" s="81"/>
      <c r="C553" s="80"/>
      <c r="D553" s="80"/>
      <c r="E553" s="80"/>
      <c r="F553" s="80"/>
      <c r="G553" s="80"/>
      <c r="H553" s="80"/>
      <c r="I553" s="81"/>
      <c r="J553" s="81"/>
      <c r="K553" s="81"/>
      <c r="L553" s="81"/>
      <c r="M553" s="80"/>
      <c r="N553" s="80"/>
      <c r="O553" s="80"/>
      <c r="P553" s="80"/>
      <c r="Q553" s="80"/>
      <c r="R553" s="81"/>
      <c r="S553" s="81"/>
      <c r="T553" s="81"/>
      <c r="U553" s="81"/>
      <c r="V553" s="81"/>
      <c r="W553" s="81"/>
      <c r="X553" s="81"/>
      <c r="Y553" s="81"/>
      <c r="Z553" s="81"/>
      <c r="AA553" s="81"/>
      <c r="AB553" s="81"/>
      <c r="AC553" s="81"/>
      <c r="AD553" s="81"/>
      <c r="AE553" s="81"/>
      <c r="AF553" s="81"/>
    </row>
    <row r="554">
      <c r="A554" s="80"/>
      <c r="B554" s="81"/>
      <c r="C554" s="80"/>
      <c r="D554" s="80"/>
      <c r="E554" s="80"/>
      <c r="F554" s="80"/>
      <c r="G554" s="80"/>
      <c r="H554" s="80"/>
      <c r="I554" s="81"/>
      <c r="J554" s="81"/>
      <c r="K554" s="81"/>
      <c r="L554" s="81"/>
      <c r="M554" s="80"/>
      <c r="N554" s="80"/>
      <c r="O554" s="80"/>
      <c r="P554" s="80"/>
      <c r="Q554" s="80"/>
      <c r="R554" s="81"/>
      <c r="S554" s="81"/>
      <c r="T554" s="81"/>
      <c r="U554" s="81"/>
      <c r="V554" s="81"/>
      <c r="W554" s="81"/>
      <c r="X554" s="81"/>
      <c r="Y554" s="81"/>
      <c r="Z554" s="81"/>
      <c r="AA554" s="81"/>
      <c r="AB554" s="81"/>
      <c r="AC554" s="81"/>
      <c r="AD554" s="81"/>
      <c r="AE554" s="81"/>
      <c r="AF554" s="81"/>
    </row>
    <row r="555">
      <c r="A555" s="80"/>
      <c r="B555" s="81"/>
      <c r="C555" s="80"/>
      <c r="D555" s="80"/>
      <c r="E555" s="80"/>
      <c r="F555" s="80"/>
      <c r="G555" s="80"/>
      <c r="H555" s="80"/>
      <c r="I555" s="81"/>
      <c r="J555" s="81"/>
      <c r="K555" s="81"/>
      <c r="L555" s="81"/>
      <c r="M555" s="80"/>
      <c r="N555" s="80"/>
      <c r="O555" s="80"/>
      <c r="P555" s="80"/>
      <c r="Q555" s="80"/>
      <c r="R555" s="81"/>
      <c r="S555" s="81"/>
      <c r="T555" s="81"/>
      <c r="U555" s="81"/>
      <c r="V555" s="81"/>
      <c r="W555" s="81"/>
      <c r="X555" s="81"/>
      <c r="Y555" s="81"/>
      <c r="Z555" s="81"/>
      <c r="AA555" s="81"/>
      <c r="AB555" s="81"/>
      <c r="AC555" s="81"/>
      <c r="AD555" s="81"/>
      <c r="AE555" s="81"/>
      <c r="AF555" s="81"/>
    </row>
    <row r="556">
      <c r="A556" s="80"/>
      <c r="B556" s="81"/>
      <c r="C556" s="80"/>
      <c r="D556" s="80"/>
      <c r="E556" s="80"/>
      <c r="F556" s="80"/>
      <c r="G556" s="80"/>
      <c r="H556" s="80"/>
      <c r="I556" s="81"/>
      <c r="J556" s="81"/>
      <c r="K556" s="81"/>
      <c r="L556" s="81"/>
      <c r="M556" s="80"/>
      <c r="N556" s="80"/>
      <c r="O556" s="80"/>
      <c r="P556" s="80"/>
      <c r="Q556" s="80"/>
      <c r="R556" s="81"/>
      <c r="S556" s="81"/>
      <c r="T556" s="81"/>
      <c r="U556" s="81"/>
      <c r="V556" s="81"/>
      <c r="W556" s="81"/>
      <c r="X556" s="81"/>
      <c r="Y556" s="81"/>
      <c r="Z556" s="81"/>
      <c r="AA556" s="81"/>
      <c r="AB556" s="81"/>
      <c r="AC556" s="81"/>
      <c r="AD556" s="81"/>
      <c r="AE556" s="81"/>
      <c r="AF556" s="81"/>
    </row>
    <row r="557">
      <c r="A557" s="80"/>
      <c r="B557" s="81"/>
      <c r="C557" s="80"/>
      <c r="D557" s="80"/>
      <c r="E557" s="80"/>
      <c r="F557" s="80"/>
      <c r="G557" s="80"/>
      <c r="H557" s="80"/>
      <c r="I557" s="81"/>
      <c r="J557" s="81"/>
      <c r="K557" s="81"/>
      <c r="L557" s="81"/>
      <c r="M557" s="80"/>
      <c r="N557" s="80"/>
      <c r="O557" s="80"/>
      <c r="P557" s="80"/>
      <c r="Q557" s="80"/>
      <c r="R557" s="81"/>
      <c r="S557" s="81"/>
      <c r="T557" s="81"/>
      <c r="U557" s="81"/>
      <c r="V557" s="81"/>
      <c r="W557" s="81"/>
      <c r="X557" s="81"/>
      <c r="Y557" s="81"/>
      <c r="Z557" s="81"/>
      <c r="AA557" s="81"/>
      <c r="AB557" s="81"/>
      <c r="AC557" s="81"/>
      <c r="AD557" s="81"/>
      <c r="AE557" s="81"/>
      <c r="AF557" s="81"/>
    </row>
    <row r="558">
      <c r="A558" s="80"/>
      <c r="B558" s="81"/>
      <c r="C558" s="80"/>
      <c r="D558" s="80"/>
      <c r="E558" s="80"/>
      <c r="F558" s="80"/>
      <c r="G558" s="80"/>
      <c r="H558" s="80"/>
      <c r="I558" s="81"/>
      <c r="J558" s="81"/>
      <c r="K558" s="81"/>
      <c r="L558" s="81"/>
      <c r="M558" s="80"/>
      <c r="N558" s="80"/>
      <c r="O558" s="80"/>
      <c r="P558" s="80"/>
      <c r="Q558" s="80"/>
      <c r="R558" s="81"/>
      <c r="S558" s="81"/>
      <c r="T558" s="81"/>
      <c r="U558" s="81"/>
      <c r="V558" s="81"/>
      <c r="W558" s="81"/>
      <c r="X558" s="81"/>
      <c r="Y558" s="81"/>
      <c r="Z558" s="81"/>
      <c r="AA558" s="81"/>
      <c r="AB558" s="81"/>
      <c r="AC558" s="81"/>
      <c r="AD558" s="81"/>
      <c r="AE558" s="81"/>
      <c r="AF558" s="81"/>
    </row>
    <row r="559">
      <c r="A559" s="80"/>
      <c r="B559" s="81"/>
      <c r="C559" s="80"/>
      <c r="D559" s="80"/>
      <c r="E559" s="80"/>
      <c r="F559" s="80"/>
      <c r="G559" s="80"/>
      <c r="H559" s="80"/>
      <c r="I559" s="81"/>
      <c r="J559" s="81"/>
      <c r="K559" s="81"/>
      <c r="L559" s="81"/>
      <c r="M559" s="80"/>
      <c r="N559" s="80"/>
      <c r="O559" s="80"/>
      <c r="P559" s="80"/>
      <c r="Q559" s="80"/>
      <c r="R559" s="81"/>
      <c r="S559" s="81"/>
      <c r="T559" s="81"/>
      <c r="U559" s="81"/>
      <c r="V559" s="81"/>
      <c r="W559" s="81"/>
      <c r="X559" s="81"/>
      <c r="Y559" s="81"/>
      <c r="Z559" s="81"/>
      <c r="AA559" s="81"/>
      <c r="AB559" s="81"/>
      <c r="AC559" s="81"/>
      <c r="AD559" s="81"/>
      <c r="AE559" s="81"/>
      <c r="AF559" s="81"/>
    </row>
    <row r="560">
      <c r="A560" s="80"/>
      <c r="B560" s="81"/>
      <c r="C560" s="80"/>
      <c r="D560" s="80"/>
      <c r="E560" s="80"/>
      <c r="F560" s="80"/>
      <c r="G560" s="80"/>
      <c r="H560" s="80"/>
      <c r="I560" s="81"/>
      <c r="J560" s="81"/>
      <c r="K560" s="81"/>
      <c r="L560" s="81"/>
      <c r="M560" s="80"/>
      <c r="N560" s="80"/>
      <c r="O560" s="80"/>
      <c r="P560" s="80"/>
      <c r="Q560" s="80"/>
      <c r="R560" s="81"/>
      <c r="S560" s="81"/>
      <c r="T560" s="81"/>
      <c r="U560" s="81"/>
      <c r="V560" s="81"/>
      <c r="W560" s="81"/>
      <c r="X560" s="81"/>
      <c r="Y560" s="81"/>
      <c r="Z560" s="81"/>
      <c r="AA560" s="81"/>
      <c r="AB560" s="81"/>
      <c r="AC560" s="81"/>
      <c r="AD560" s="81"/>
      <c r="AE560" s="81"/>
      <c r="AF560" s="81"/>
    </row>
    <row r="561">
      <c r="A561" s="80"/>
      <c r="B561" s="81"/>
      <c r="C561" s="80"/>
      <c r="D561" s="80"/>
      <c r="E561" s="80"/>
      <c r="F561" s="80"/>
      <c r="G561" s="80"/>
      <c r="H561" s="80"/>
      <c r="I561" s="81"/>
      <c r="J561" s="81"/>
      <c r="K561" s="81"/>
      <c r="L561" s="81"/>
      <c r="M561" s="80"/>
      <c r="N561" s="80"/>
      <c r="O561" s="80"/>
      <c r="P561" s="80"/>
      <c r="Q561" s="80"/>
      <c r="R561" s="81"/>
      <c r="S561" s="81"/>
      <c r="T561" s="81"/>
      <c r="U561" s="81"/>
      <c r="V561" s="81"/>
      <c r="W561" s="81"/>
      <c r="X561" s="81"/>
      <c r="Y561" s="81"/>
      <c r="Z561" s="81"/>
      <c r="AA561" s="81"/>
      <c r="AB561" s="81"/>
      <c r="AC561" s="81"/>
      <c r="AD561" s="81"/>
      <c r="AE561" s="81"/>
      <c r="AF561" s="81"/>
    </row>
    <row r="562">
      <c r="A562" s="80"/>
      <c r="B562" s="81"/>
      <c r="C562" s="80"/>
      <c r="D562" s="80"/>
      <c r="E562" s="80"/>
      <c r="F562" s="80"/>
      <c r="G562" s="80"/>
      <c r="H562" s="80"/>
      <c r="I562" s="81"/>
      <c r="J562" s="81"/>
      <c r="K562" s="81"/>
      <c r="L562" s="81"/>
      <c r="M562" s="80"/>
      <c r="N562" s="80"/>
      <c r="O562" s="80"/>
      <c r="P562" s="80"/>
      <c r="Q562" s="80"/>
      <c r="R562" s="81"/>
      <c r="S562" s="81"/>
      <c r="T562" s="81"/>
      <c r="U562" s="81"/>
      <c r="V562" s="81"/>
      <c r="W562" s="81"/>
      <c r="X562" s="81"/>
      <c r="Y562" s="81"/>
      <c r="Z562" s="81"/>
      <c r="AA562" s="81"/>
      <c r="AB562" s="81"/>
      <c r="AC562" s="81"/>
      <c r="AD562" s="81"/>
      <c r="AE562" s="81"/>
      <c r="AF562" s="81"/>
    </row>
    <row r="563">
      <c r="A563" s="80"/>
      <c r="B563" s="81"/>
      <c r="C563" s="80"/>
      <c r="D563" s="80"/>
      <c r="E563" s="80"/>
      <c r="F563" s="80"/>
      <c r="G563" s="80"/>
      <c r="H563" s="80"/>
      <c r="I563" s="81"/>
      <c r="J563" s="81"/>
      <c r="K563" s="81"/>
      <c r="L563" s="81"/>
      <c r="M563" s="80"/>
      <c r="N563" s="80"/>
      <c r="O563" s="80"/>
      <c r="P563" s="80"/>
      <c r="Q563" s="80"/>
      <c r="R563" s="81"/>
      <c r="S563" s="81"/>
      <c r="T563" s="81"/>
      <c r="U563" s="81"/>
      <c r="V563" s="81"/>
      <c r="W563" s="81"/>
      <c r="X563" s="81"/>
      <c r="Y563" s="81"/>
      <c r="Z563" s="81"/>
      <c r="AA563" s="81"/>
      <c r="AB563" s="81"/>
      <c r="AC563" s="81"/>
      <c r="AD563" s="81"/>
      <c r="AE563" s="81"/>
      <c r="AF563" s="81"/>
    </row>
    <row r="564">
      <c r="A564" s="80"/>
      <c r="B564" s="81"/>
      <c r="C564" s="80"/>
      <c r="D564" s="80"/>
      <c r="E564" s="80"/>
      <c r="F564" s="80"/>
      <c r="G564" s="80"/>
      <c r="H564" s="80"/>
      <c r="I564" s="81"/>
      <c r="J564" s="81"/>
      <c r="K564" s="81"/>
      <c r="L564" s="81"/>
      <c r="M564" s="80"/>
      <c r="N564" s="80"/>
      <c r="O564" s="80"/>
      <c r="P564" s="80"/>
      <c r="Q564" s="80"/>
      <c r="R564" s="81"/>
      <c r="S564" s="81"/>
      <c r="T564" s="81"/>
      <c r="U564" s="81"/>
      <c r="V564" s="81"/>
      <c r="W564" s="81"/>
      <c r="X564" s="81"/>
      <c r="Y564" s="81"/>
      <c r="Z564" s="81"/>
      <c r="AA564" s="81"/>
      <c r="AB564" s="81"/>
      <c r="AC564" s="81"/>
      <c r="AD564" s="81"/>
      <c r="AE564" s="81"/>
      <c r="AF564" s="81"/>
    </row>
    <row r="565">
      <c r="A565" s="80"/>
      <c r="B565" s="81"/>
      <c r="C565" s="80"/>
      <c r="D565" s="80"/>
      <c r="E565" s="80"/>
      <c r="F565" s="80"/>
      <c r="G565" s="80"/>
      <c r="H565" s="80"/>
      <c r="I565" s="81"/>
      <c r="J565" s="81"/>
      <c r="K565" s="81"/>
      <c r="L565" s="81"/>
      <c r="M565" s="80"/>
      <c r="N565" s="80"/>
      <c r="O565" s="80"/>
      <c r="P565" s="80"/>
      <c r="Q565" s="80"/>
      <c r="R565" s="81"/>
      <c r="S565" s="81"/>
      <c r="T565" s="81"/>
      <c r="U565" s="81"/>
      <c r="V565" s="81"/>
      <c r="W565" s="81"/>
      <c r="X565" s="81"/>
      <c r="Y565" s="81"/>
      <c r="Z565" s="81"/>
      <c r="AA565" s="81"/>
      <c r="AB565" s="81"/>
      <c r="AC565" s="81"/>
      <c r="AD565" s="81"/>
      <c r="AE565" s="81"/>
      <c r="AF565" s="81"/>
    </row>
    <row r="566">
      <c r="A566" s="80"/>
      <c r="B566" s="81"/>
      <c r="C566" s="80"/>
      <c r="D566" s="80"/>
      <c r="E566" s="80"/>
      <c r="F566" s="80"/>
      <c r="G566" s="80"/>
      <c r="H566" s="80"/>
      <c r="I566" s="81"/>
      <c r="J566" s="81"/>
      <c r="K566" s="81"/>
      <c r="L566" s="81"/>
      <c r="M566" s="80"/>
      <c r="N566" s="80"/>
      <c r="O566" s="80"/>
      <c r="P566" s="80"/>
      <c r="Q566" s="80"/>
      <c r="R566" s="81"/>
      <c r="S566" s="81"/>
      <c r="T566" s="81"/>
      <c r="U566" s="81"/>
      <c r="V566" s="81"/>
      <c r="W566" s="81"/>
      <c r="X566" s="81"/>
      <c r="Y566" s="81"/>
      <c r="Z566" s="81"/>
      <c r="AA566" s="81"/>
      <c r="AB566" s="81"/>
      <c r="AC566" s="81"/>
      <c r="AD566" s="81"/>
      <c r="AE566" s="81"/>
      <c r="AF566" s="81"/>
    </row>
    <row r="567">
      <c r="A567" s="80"/>
      <c r="B567" s="81"/>
      <c r="C567" s="80"/>
      <c r="D567" s="80"/>
      <c r="E567" s="80"/>
      <c r="F567" s="80"/>
      <c r="G567" s="80"/>
      <c r="H567" s="80"/>
      <c r="I567" s="81"/>
      <c r="J567" s="81"/>
      <c r="K567" s="81"/>
      <c r="L567" s="81"/>
      <c r="M567" s="80"/>
      <c r="N567" s="80"/>
      <c r="O567" s="80"/>
      <c r="P567" s="80"/>
      <c r="Q567" s="80"/>
      <c r="R567" s="81"/>
      <c r="S567" s="81"/>
      <c r="T567" s="81"/>
      <c r="U567" s="81"/>
      <c r="V567" s="81"/>
      <c r="W567" s="81"/>
      <c r="X567" s="81"/>
      <c r="Y567" s="81"/>
      <c r="Z567" s="81"/>
      <c r="AA567" s="81"/>
      <c r="AB567" s="81"/>
      <c r="AC567" s="81"/>
      <c r="AD567" s="81"/>
      <c r="AE567" s="81"/>
      <c r="AF567" s="81"/>
    </row>
    <row r="568">
      <c r="A568" s="80"/>
      <c r="B568" s="81"/>
      <c r="C568" s="80"/>
      <c r="D568" s="80"/>
      <c r="E568" s="80"/>
      <c r="F568" s="80"/>
      <c r="G568" s="80"/>
      <c r="H568" s="80"/>
      <c r="I568" s="81"/>
      <c r="J568" s="81"/>
      <c r="K568" s="81"/>
      <c r="L568" s="81"/>
      <c r="M568" s="80"/>
      <c r="N568" s="80"/>
      <c r="O568" s="80"/>
      <c r="P568" s="80"/>
      <c r="Q568" s="80"/>
      <c r="R568" s="81"/>
      <c r="S568" s="81"/>
      <c r="T568" s="81"/>
      <c r="U568" s="81"/>
      <c r="V568" s="81"/>
      <c r="W568" s="81"/>
      <c r="X568" s="81"/>
      <c r="Y568" s="81"/>
      <c r="Z568" s="81"/>
      <c r="AA568" s="81"/>
      <c r="AB568" s="81"/>
      <c r="AC568" s="81"/>
      <c r="AD568" s="81"/>
      <c r="AE568" s="81"/>
      <c r="AF568" s="81"/>
    </row>
    <row r="569">
      <c r="A569" s="80"/>
      <c r="B569" s="81"/>
      <c r="C569" s="80"/>
      <c r="D569" s="80"/>
      <c r="E569" s="80"/>
      <c r="F569" s="80"/>
      <c r="G569" s="80"/>
      <c r="H569" s="80"/>
      <c r="I569" s="81"/>
      <c r="J569" s="81"/>
      <c r="K569" s="81"/>
      <c r="L569" s="81"/>
      <c r="M569" s="80"/>
      <c r="N569" s="80"/>
      <c r="O569" s="80"/>
      <c r="P569" s="80"/>
      <c r="Q569" s="80"/>
      <c r="R569" s="81"/>
      <c r="S569" s="81"/>
      <c r="T569" s="81"/>
      <c r="U569" s="81"/>
      <c r="V569" s="81"/>
      <c r="W569" s="81"/>
      <c r="X569" s="81"/>
      <c r="Y569" s="81"/>
      <c r="Z569" s="81"/>
      <c r="AA569" s="81"/>
      <c r="AB569" s="81"/>
      <c r="AC569" s="81"/>
      <c r="AD569" s="81"/>
      <c r="AE569" s="81"/>
      <c r="AF569" s="81"/>
    </row>
    <row r="570">
      <c r="A570" s="80"/>
      <c r="B570" s="81"/>
      <c r="C570" s="80"/>
      <c r="D570" s="80"/>
      <c r="E570" s="80"/>
      <c r="F570" s="80"/>
      <c r="G570" s="80"/>
      <c r="H570" s="80"/>
      <c r="I570" s="81"/>
      <c r="J570" s="81"/>
      <c r="K570" s="81"/>
      <c r="L570" s="81"/>
      <c r="M570" s="80"/>
      <c r="N570" s="80"/>
      <c r="O570" s="80"/>
      <c r="P570" s="80"/>
      <c r="Q570" s="80"/>
      <c r="R570" s="81"/>
      <c r="S570" s="81"/>
      <c r="T570" s="81"/>
      <c r="U570" s="81"/>
      <c r="V570" s="81"/>
      <c r="W570" s="81"/>
      <c r="X570" s="81"/>
      <c r="Y570" s="81"/>
      <c r="Z570" s="81"/>
      <c r="AA570" s="81"/>
      <c r="AB570" s="81"/>
      <c r="AC570" s="81"/>
      <c r="AD570" s="81"/>
      <c r="AE570" s="81"/>
      <c r="AF570" s="81"/>
    </row>
    <row r="571">
      <c r="A571" s="80"/>
      <c r="B571" s="81"/>
      <c r="C571" s="80"/>
      <c r="D571" s="80"/>
      <c r="E571" s="80"/>
      <c r="F571" s="80"/>
      <c r="G571" s="80"/>
      <c r="H571" s="80"/>
      <c r="I571" s="81"/>
      <c r="J571" s="81"/>
      <c r="K571" s="81"/>
      <c r="L571" s="81"/>
      <c r="M571" s="80"/>
      <c r="N571" s="80"/>
      <c r="O571" s="80"/>
      <c r="P571" s="80"/>
      <c r="Q571" s="80"/>
      <c r="R571" s="81"/>
      <c r="S571" s="81"/>
      <c r="T571" s="81"/>
      <c r="U571" s="81"/>
      <c r="V571" s="81"/>
      <c r="W571" s="81"/>
      <c r="X571" s="81"/>
      <c r="Y571" s="81"/>
      <c r="Z571" s="81"/>
      <c r="AA571" s="81"/>
      <c r="AB571" s="81"/>
      <c r="AC571" s="81"/>
      <c r="AD571" s="81"/>
      <c r="AE571" s="81"/>
      <c r="AF571" s="81"/>
    </row>
    <row r="572">
      <c r="A572" s="80"/>
      <c r="B572" s="81"/>
      <c r="C572" s="80"/>
      <c r="D572" s="80"/>
      <c r="E572" s="80"/>
      <c r="F572" s="80"/>
      <c r="G572" s="80"/>
      <c r="H572" s="80"/>
      <c r="I572" s="81"/>
      <c r="J572" s="81"/>
      <c r="K572" s="81"/>
      <c r="L572" s="81"/>
      <c r="M572" s="80"/>
      <c r="N572" s="80"/>
      <c r="O572" s="80"/>
      <c r="P572" s="80"/>
      <c r="Q572" s="80"/>
      <c r="R572" s="81"/>
      <c r="S572" s="81"/>
      <c r="T572" s="81"/>
      <c r="U572" s="81"/>
      <c r="V572" s="81"/>
      <c r="W572" s="81"/>
      <c r="X572" s="81"/>
      <c r="Y572" s="81"/>
      <c r="Z572" s="81"/>
      <c r="AA572" s="81"/>
      <c r="AB572" s="81"/>
      <c r="AC572" s="81"/>
      <c r="AD572" s="81"/>
      <c r="AE572" s="81"/>
      <c r="AF572" s="81"/>
    </row>
    <row r="573">
      <c r="A573" s="80"/>
      <c r="B573" s="81"/>
      <c r="C573" s="80"/>
      <c r="D573" s="80"/>
      <c r="E573" s="80"/>
      <c r="F573" s="80"/>
      <c r="G573" s="80"/>
      <c r="H573" s="80"/>
      <c r="I573" s="81"/>
      <c r="J573" s="81"/>
      <c r="K573" s="81"/>
      <c r="L573" s="81"/>
      <c r="M573" s="80"/>
      <c r="N573" s="80"/>
      <c r="O573" s="80"/>
      <c r="P573" s="80"/>
      <c r="Q573" s="80"/>
      <c r="R573" s="81"/>
      <c r="S573" s="81"/>
      <c r="T573" s="81"/>
      <c r="U573" s="81"/>
      <c r="V573" s="81"/>
      <c r="W573" s="81"/>
      <c r="X573" s="81"/>
      <c r="Y573" s="81"/>
      <c r="Z573" s="81"/>
      <c r="AA573" s="81"/>
      <c r="AB573" s="81"/>
      <c r="AC573" s="81"/>
      <c r="AD573" s="81"/>
      <c r="AE573" s="81"/>
      <c r="AF573" s="81"/>
    </row>
    <row r="574">
      <c r="A574" s="80"/>
      <c r="B574" s="81"/>
      <c r="C574" s="80"/>
      <c r="D574" s="80"/>
      <c r="E574" s="80"/>
      <c r="F574" s="80"/>
      <c r="G574" s="80"/>
      <c r="H574" s="80"/>
      <c r="I574" s="81"/>
      <c r="J574" s="81"/>
      <c r="K574" s="81"/>
      <c r="L574" s="81"/>
      <c r="M574" s="80"/>
      <c r="N574" s="80"/>
      <c r="O574" s="80"/>
      <c r="P574" s="80"/>
      <c r="Q574" s="80"/>
      <c r="R574" s="81"/>
      <c r="S574" s="81"/>
      <c r="T574" s="81"/>
      <c r="U574" s="81"/>
      <c r="V574" s="81"/>
      <c r="W574" s="81"/>
      <c r="X574" s="81"/>
      <c r="Y574" s="81"/>
      <c r="Z574" s="81"/>
      <c r="AA574" s="81"/>
      <c r="AB574" s="81"/>
      <c r="AC574" s="81"/>
      <c r="AD574" s="81"/>
      <c r="AE574" s="81"/>
      <c r="AF574" s="81"/>
    </row>
    <row r="575">
      <c r="A575" s="80"/>
      <c r="B575" s="81"/>
      <c r="C575" s="80"/>
      <c r="D575" s="80"/>
      <c r="E575" s="80"/>
      <c r="F575" s="80"/>
      <c r="G575" s="80"/>
      <c r="H575" s="80"/>
      <c r="I575" s="81"/>
      <c r="J575" s="81"/>
      <c r="K575" s="81"/>
      <c r="L575" s="81"/>
      <c r="M575" s="80"/>
      <c r="N575" s="80"/>
      <c r="O575" s="80"/>
      <c r="P575" s="80"/>
      <c r="Q575" s="80"/>
      <c r="R575" s="81"/>
      <c r="S575" s="81"/>
      <c r="T575" s="81"/>
      <c r="U575" s="81"/>
      <c r="V575" s="81"/>
      <c r="W575" s="81"/>
      <c r="X575" s="81"/>
      <c r="Y575" s="81"/>
      <c r="Z575" s="81"/>
      <c r="AA575" s="81"/>
      <c r="AB575" s="81"/>
      <c r="AC575" s="81"/>
      <c r="AD575" s="81"/>
      <c r="AE575" s="81"/>
      <c r="AF575" s="81"/>
    </row>
    <row r="576">
      <c r="A576" s="80"/>
      <c r="B576" s="81"/>
      <c r="C576" s="80"/>
      <c r="D576" s="80"/>
      <c r="E576" s="80"/>
      <c r="F576" s="80"/>
      <c r="G576" s="80"/>
      <c r="H576" s="80"/>
      <c r="I576" s="81"/>
      <c r="J576" s="81"/>
      <c r="K576" s="81"/>
      <c r="L576" s="81"/>
      <c r="M576" s="80"/>
      <c r="N576" s="80"/>
      <c r="O576" s="80"/>
      <c r="P576" s="80"/>
      <c r="Q576" s="80"/>
      <c r="R576" s="81"/>
      <c r="S576" s="81"/>
      <c r="T576" s="81"/>
      <c r="U576" s="81"/>
      <c r="V576" s="81"/>
      <c r="W576" s="81"/>
      <c r="X576" s="81"/>
      <c r="Y576" s="81"/>
      <c r="Z576" s="81"/>
      <c r="AA576" s="81"/>
      <c r="AB576" s="81"/>
      <c r="AC576" s="81"/>
      <c r="AD576" s="81"/>
      <c r="AE576" s="81"/>
      <c r="AF576" s="81"/>
    </row>
    <row r="577">
      <c r="A577" s="80"/>
      <c r="B577" s="81"/>
      <c r="C577" s="80"/>
      <c r="D577" s="80"/>
      <c r="E577" s="80"/>
      <c r="F577" s="80"/>
      <c r="G577" s="80"/>
      <c r="H577" s="80"/>
      <c r="I577" s="81"/>
      <c r="J577" s="81"/>
      <c r="K577" s="81"/>
      <c r="L577" s="81"/>
      <c r="M577" s="80"/>
      <c r="N577" s="80"/>
      <c r="O577" s="80"/>
      <c r="P577" s="80"/>
      <c r="Q577" s="80"/>
      <c r="R577" s="81"/>
      <c r="S577" s="81"/>
      <c r="T577" s="81"/>
      <c r="U577" s="81"/>
      <c r="V577" s="81"/>
      <c r="W577" s="81"/>
      <c r="X577" s="81"/>
      <c r="Y577" s="81"/>
      <c r="Z577" s="81"/>
      <c r="AA577" s="81"/>
      <c r="AB577" s="81"/>
      <c r="AC577" s="81"/>
      <c r="AD577" s="81"/>
      <c r="AE577" s="81"/>
      <c r="AF577" s="81"/>
    </row>
    <row r="578">
      <c r="A578" s="80"/>
      <c r="B578" s="81"/>
      <c r="C578" s="80"/>
      <c r="D578" s="80"/>
      <c r="E578" s="80"/>
      <c r="F578" s="80"/>
      <c r="G578" s="80"/>
      <c r="H578" s="80"/>
      <c r="I578" s="81"/>
      <c r="J578" s="81"/>
      <c r="K578" s="81"/>
      <c r="L578" s="81"/>
      <c r="M578" s="80"/>
      <c r="N578" s="80"/>
      <c r="O578" s="80"/>
      <c r="P578" s="80"/>
      <c r="Q578" s="80"/>
      <c r="R578" s="81"/>
      <c r="S578" s="81"/>
      <c r="T578" s="81"/>
      <c r="U578" s="81"/>
      <c r="V578" s="81"/>
      <c r="W578" s="81"/>
      <c r="X578" s="81"/>
      <c r="Y578" s="81"/>
      <c r="Z578" s="81"/>
      <c r="AA578" s="81"/>
      <c r="AB578" s="81"/>
      <c r="AC578" s="81"/>
      <c r="AD578" s="81"/>
      <c r="AE578" s="81"/>
      <c r="AF578" s="81"/>
    </row>
    <row r="579">
      <c r="A579" s="80"/>
      <c r="B579" s="81"/>
      <c r="C579" s="80"/>
      <c r="D579" s="80"/>
      <c r="E579" s="80"/>
      <c r="F579" s="80"/>
      <c r="G579" s="80"/>
      <c r="H579" s="80"/>
      <c r="I579" s="81"/>
      <c r="J579" s="81"/>
      <c r="K579" s="81"/>
      <c r="L579" s="81"/>
      <c r="M579" s="80"/>
      <c r="N579" s="80"/>
      <c r="O579" s="80"/>
      <c r="P579" s="80"/>
      <c r="Q579" s="80"/>
      <c r="R579" s="81"/>
      <c r="S579" s="81"/>
      <c r="T579" s="81"/>
      <c r="U579" s="81"/>
      <c r="V579" s="81"/>
      <c r="W579" s="81"/>
      <c r="X579" s="81"/>
      <c r="Y579" s="81"/>
      <c r="Z579" s="81"/>
      <c r="AA579" s="81"/>
      <c r="AB579" s="81"/>
      <c r="AC579" s="81"/>
      <c r="AD579" s="81"/>
      <c r="AE579" s="81"/>
      <c r="AF579" s="81"/>
    </row>
    <row r="580">
      <c r="A580" s="80"/>
      <c r="B580" s="81"/>
      <c r="C580" s="80"/>
      <c r="D580" s="80"/>
      <c r="E580" s="80"/>
      <c r="F580" s="80"/>
      <c r="G580" s="80"/>
      <c r="H580" s="80"/>
      <c r="I580" s="81"/>
      <c r="J580" s="81"/>
      <c r="K580" s="81"/>
      <c r="L580" s="81"/>
      <c r="M580" s="80"/>
      <c r="N580" s="80"/>
      <c r="O580" s="80"/>
      <c r="P580" s="80"/>
      <c r="Q580" s="80"/>
      <c r="R580" s="81"/>
      <c r="S580" s="81"/>
      <c r="T580" s="81"/>
      <c r="U580" s="81"/>
      <c r="V580" s="81"/>
      <c r="W580" s="81"/>
      <c r="X580" s="81"/>
      <c r="Y580" s="81"/>
      <c r="Z580" s="81"/>
      <c r="AA580" s="81"/>
      <c r="AB580" s="81"/>
      <c r="AC580" s="81"/>
      <c r="AD580" s="81"/>
      <c r="AE580" s="81"/>
      <c r="AF580" s="81"/>
    </row>
    <row r="581">
      <c r="A581" s="80"/>
      <c r="B581" s="81"/>
      <c r="C581" s="80"/>
      <c r="D581" s="80"/>
      <c r="E581" s="80"/>
      <c r="F581" s="80"/>
      <c r="G581" s="80"/>
      <c r="H581" s="80"/>
      <c r="I581" s="81"/>
      <c r="J581" s="81"/>
      <c r="K581" s="81"/>
      <c r="L581" s="81"/>
      <c r="M581" s="80"/>
      <c r="N581" s="80"/>
      <c r="O581" s="80"/>
      <c r="P581" s="80"/>
      <c r="Q581" s="80"/>
      <c r="R581" s="81"/>
      <c r="S581" s="81"/>
      <c r="T581" s="81"/>
      <c r="U581" s="81"/>
      <c r="V581" s="81"/>
      <c r="W581" s="81"/>
      <c r="X581" s="81"/>
      <c r="Y581" s="81"/>
      <c r="Z581" s="81"/>
      <c r="AA581" s="81"/>
      <c r="AB581" s="81"/>
      <c r="AC581" s="81"/>
      <c r="AD581" s="81"/>
      <c r="AE581" s="81"/>
      <c r="AF581" s="81"/>
    </row>
    <row r="582">
      <c r="A582" s="80"/>
      <c r="B582" s="81"/>
      <c r="C582" s="80"/>
      <c r="D582" s="80"/>
      <c r="E582" s="80"/>
      <c r="F582" s="80"/>
      <c r="G582" s="80"/>
      <c r="H582" s="80"/>
      <c r="I582" s="81"/>
      <c r="J582" s="81"/>
      <c r="K582" s="81"/>
      <c r="L582" s="81"/>
      <c r="M582" s="80"/>
      <c r="N582" s="80"/>
      <c r="O582" s="80"/>
      <c r="P582" s="80"/>
      <c r="Q582" s="80"/>
      <c r="R582" s="81"/>
      <c r="S582" s="81"/>
      <c r="T582" s="81"/>
      <c r="U582" s="81"/>
      <c r="V582" s="81"/>
      <c r="W582" s="81"/>
      <c r="X582" s="81"/>
      <c r="Y582" s="81"/>
      <c r="Z582" s="81"/>
      <c r="AA582" s="81"/>
      <c r="AB582" s="81"/>
      <c r="AC582" s="81"/>
      <c r="AD582" s="81"/>
      <c r="AE582" s="81"/>
      <c r="AF582" s="81"/>
    </row>
    <row r="583">
      <c r="A583" s="80"/>
      <c r="B583" s="81"/>
      <c r="C583" s="80"/>
      <c r="D583" s="80"/>
      <c r="E583" s="80"/>
      <c r="F583" s="80"/>
      <c r="G583" s="80"/>
      <c r="H583" s="80"/>
      <c r="I583" s="81"/>
      <c r="J583" s="81"/>
      <c r="K583" s="81"/>
      <c r="L583" s="81"/>
      <c r="M583" s="80"/>
      <c r="N583" s="80"/>
      <c r="O583" s="80"/>
      <c r="P583" s="80"/>
      <c r="Q583" s="80"/>
      <c r="R583" s="81"/>
      <c r="S583" s="81"/>
      <c r="T583" s="81"/>
      <c r="U583" s="81"/>
      <c r="V583" s="81"/>
      <c r="W583" s="81"/>
      <c r="X583" s="81"/>
      <c r="Y583" s="81"/>
      <c r="Z583" s="81"/>
      <c r="AA583" s="81"/>
      <c r="AB583" s="81"/>
      <c r="AC583" s="81"/>
      <c r="AD583" s="81"/>
      <c r="AE583" s="81"/>
      <c r="AF583" s="81"/>
    </row>
    <row r="584">
      <c r="A584" s="80"/>
      <c r="B584" s="81"/>
      <c r="C584" s="80"/>
      <c r="D584" s="80"/>
      <c r="E584" s="80"/>
      <c r="F584" s="80"/>
      <c r="G584" s="80"/>
      <c r="H584" s="80"/>
      <c r="I584" s="81"/>
      <c r="J584" s="81"/>
      <c r="K584" s="81"/>
      <c r="L584" s="81"/>
      <c r="M584" s="80"/>
      <c r="N584" s="80"/>
      <c r="O584" s="80"/>
      <c r="P584" s="80"/>
      <c r="Q584" s="80"/>
      <c r="R584" s="81"/>
      <c r="S584" s="81"/>
      <c r="T584" s="81"/>
      <c r="U584" s="81"/>
      <c r="V584" s="81"/>
      <c r="W584" s="81"/>
      <c r="X584" s="81"/>
      <c r="Y584" s="81"/>
      <c r="Z584" s="81"/>
      <c r="AA584" s="81"/>
      <c r="AB584" s="81"/>
      <c r="AC584" s="81"/>
      <c r="AD584" s="81"/>
      <c r="AE584" s="81"/>
      <c r="AF584" s="81"/>
    </row>
    <row r="585">
      <c r="A585" s="80"/>
      <c r="B585" s="81"/>
      <c r="C585" s="80"/>
      <c r="D585" s="80"/>
      <c r="E585" s="80"/>
      <c r="F585" s="80"/>
      <c r="G585" s="80"/>
      <c r="H585" s="80"/>
      <c r="I585" s="81"/>
      <c r="J585" s="81"/>
      <c r="K585" s="81"/>
      <c r="L585" s="81"/>
      <c r="M585" s="80"/>
      <c r="N585" s="80"/>
      <c r="O585" s="80"/>
      <c r="P585" s="80"/>
      <c r="Q585" s="80"/>
      <c r="R585" s="81"/>
      <c r="S585" s="81"/>
      <c r="T585" s="81"/>
      <c r="U585" s="81"/>
      <c r="V585" s="81"/>
      <c r="W585" s="81"/>
      <c r="X585" s="81"/>
      <c r="Y585" s="81"/>
      <c r="Z585" s="81"/>
      <c r="AA585" s="81"/>
      <c r="AB585" s="81"/>
      <c r="AC585" s="81"/>
      <c r="AD585" s="81"/>
      <c r="AE585" s="81"/>
      <c r="AF585" s="81"/>
    </row>
    <row r="586">
      <c r="A586" s="80"/>
      <c r="B586" s="81"/>
      <c r="C586" s="80"/>
      <c r="D586" s="80"/>
      <c r="E586" s="80"/>
      <c r="F586" s="80"/>
      <c r="G586" s="80"/>
      <c r="H586" s="80"/>
      <c r="I586" s="81"/>
      <c r="J586" s="81"/>
      <c r="K586" s="81"/>
      <c r="L586" s="81"/>
      <c r="M586" s="80"/>
      <c r="N586" s="80"/>
      <c r="O586" s="80"/>
      <c r="P586" s="80"/>
      <c r="Q586" s="80"/>
      <c r="R586" s="81"/>
      <c r="S586" s="81"/>
      <c r="T586" s="81"/>
      <c r="U586" s="81"/>
      <c r="V586" s="81"/>
      <c r="W586" s="81"/>
      <c r="X586" s="81"/>
      <c r="Y586" s="81"/>
      <c r="Z586" s="81"/>
      <c r="AA586" s="81"/>
      <c r="AB586" s="81"/>
      <c r="AC586" s="81"/>
      <c r="AD586" s="81"/>
      <c r="AE586" s="81"/>
      <c r="AF586" s="81"/>
    </row>
    <row r="587">
      <c r="A587" s="80"/>
      <c r="B587" s="81"/>
      <c r="C587" s="80"/>
      <c r="D587" s="80"/>
      <c r="E587" s="80"/>
      <c r="F587" s="80"/>
      <c r="G587" s="80"/>
      <c r="H587" s="80"/>
      <c r="I587" s="81"/>
      <c r="J587" s="81"/>
      <c r="K587" s="81"/>
      <c r="L587" s="81"/>
      <c r="M587" s="80"/>
      <c r="N587" s="80"/>
      <c r="O587" s="80"/>
      <c r="P587" s="80"/>
      <c r="Q587" s="80"/>
      <c r="R587" s="81"/>
      <c r="S587" s="81"/>
      <c r="T587" s="81"/>
      <c r="U587" s="81"/>
      <c r="V587" s="81"/>
      <c r="W587" s="81"/>
      <c r="X587" s="81"/>
      <c r="Y587" s="81"/>
      <c r="Z587" s="81"/>
      <c r="AA587" s="81"/>
      <c r="AB587" s="81"/>
      <c r="AC587" s="81"/>
      <c r="AD587" s="81"/>
      <c r="AE587" s="81"/>
      <c r="AF587" s="81"/>
    </row>
    <row r="588">
      <c r="A588" s="80"/>
      <c r="B588" s="81"/>
      <c r="C588" s="80"/>
      <c r="D588" s="80"/>
      <c r="E588" s="80"/>
      <c r="F588" s="80"/>
      <c r="G588" s="80"/>
      <c r="H588" s="80"/>
      <c r="I588" s="81"/>
      <c r="J588" s="81"/>
      <c r="K588" s="81"/>
      <c r="L588" s="81"/>
      <c r="M588" s="80"/>
      <c r="N588" s="80"/>
      <c r="O588" s="80"/>
      <c r="P588" s="80"/>
      <c r="Q588" s="80"/>
      <c r="R588" s="81"/>
      <c r="S588" s="81"/>
      <c r="T588" s="81"/>
      <c r="U588" s="81"/>
      <c r="V588" s="81"/>
      <c r="W588" s="81"/>
      <c r="X588" s="81"/>
      <c r="Y588" s="81"/>
      <c r="Z588" s="81"/>
      <c r="AA588" s="81"/>
      <c r="AB588" s="81"/>
      <c r="AC588" s="81"/>
      <c r="AD588" s="81"/>
      <c r="AE588" s="81"/>
      <c r="AF588" s="81"/>
    </row>
    <row r="589">
      <c r="A589" s="80"/>
      <c r="B589" s="81"/>
      <c r="C589" s="80"/>
      <c r="D589" s="80"/>
      <c r="E589" s="80"/>
      <c r="F589" s="80"/>
      <c r="G589" s="80"/>
      <c r="H589" s="80"/>
      <c r="I589" s="81"/>
      <c r="J589" s="81"/>
      <c r="K589" s="81"/>
      <c r="L589" s="81"/>
      <c r="M589" s="80"/>
      <c r="N589" s="80"/>
      <c r="O589" s="80"/>
      <c r="P589" s="80"/>
      <c r="Q589" s="80"/>
      <c r="R589" s="81"/>
      <c r="S589" s="81"/>
      <c r="T589" s="81"/>
      <c r="U589" s="81"/>
      <c r="V589" s="81"/>
      <c r="W589" s="81"/>
      <c r="X589" s="81"/>
      <c r="Y589" s="81"/>
      <c r="Z589" s="81"/>
      <c r="AA589" s="81"/>
      <c r="AB589" s="81"/>
      <c r="AC589" s="81"/>
      <c r="AD589" s="81"/>
      <c r="AE589" s="81"/>
      <c r="AF589" s="81"/>
    </row>
    <row r="590">
      <c r="A590" s="80"/>
      <c r="B590" s="81"/>
      <c r="C590" s="80"/>
      <c r="D590" s="80"/>
      <c r="E590" s="80"/>
      <c r="F590" s="80"/>
      <c r="G590" s="80"/>
      <c r="H590" s="80"/>
      <c r="I590" s="81"/>
      <c r="J590" s="81"/>
      <c r="K590" s="81"/>
      <c r="L590" s="81"/>
      <c r="M590" s="80"/>
      <c r="N590" s="80"/>
      <c r="O590" s="80"/>
      <c r="P590" s="80"/>
      <c r="Q590" s="80"/>
      <c r="R590" s="81"/>
      <c r="S590" s="81"/>
      <c r="T590" s="81"/>
      <c r="U590" s="81"/>
      <c r="V590" s="81"/>
      <c r="W590" s="81"/>
      <c r="X590" s="81"/>
      <c r="Y590" s="81"/>
      <c r="Z590" s="81"/>
      <c r="AA590" s="81"/>
      <c r="AB590" s="81"/>
      <c r="AC590" s="81"/>
      <c r="AD590" s="81"/>
      <c r="AE590" s="81"/>
      <c r="AF590" s="81"/>
    </row>
    <row r="591">
      <c r="A591" s="80"/>
      <c r="B591" s="81"/>
      <c r="C591" s="80"/>
      <c r="D591" s="80"/>
      <c r="E591" s="80"/>
      <c r="F591" s="80"/>
      <c r="G591" s="80"/>
      <c r="H591" s="80"/>
      <c r="I591" s="81"/>
      <c r="J591" s="81"/>
      <c r="K591" s="81"/>
      <c r="L591" s="81"/>
      <c r="M591" s="80"/>
      <c r="N591" s="80"/>
      <c r="O591" s="80"/>
      <c r="P591" s="80"/>
      <c r="Q591" s="80"/>
      <c r="R591" s="81"/>
      <c r="S591" s="81"/>
      <c r="T591" s="81"/>
      <c r="U591" s="81"/>
      <c r="V591" s="81"/>
      <c r="W591" s="81"/>
      <c r="X591" s="81"/>
      <c r="Y591" s="81"/>
      <c r="Z591" s="81"/>
      <c r="AA591" s="81"/>
      <c r="AB591" s="81"/>
      <c r="AC591" s="81"/>
      <c r="AD591" s="81"/>
      <c r="AE591" s="81"/>
      <c r="AF591" s="81"/>
    </row>
    <row r="592">
      <c r="A592" s="80"/>
      <c r="B592" s="81"/>
      <c r="C592" s="80"/>
      <c r="D592" s="80"/>
      <c r="E592" s="80"/>
      <c r="F592" s="80"/>
      <c r="G592" s="80"/>
      <c r="H592" s="80"/>
      <c r="I592" s="81"/>
      <c r="J592" s="81"/>
      <c r="K592" s="81"/>
      <c r="L592" s="81"/>
      <c r="M592" s="80"/>
      <c r="N592" s="80"/>
      <c r="O592" s="80"/>
      <c r="P592" s="80"/>
      <c r="Q592" s="80"/>
      <c r="R592" s="81"/>
      <c r="S592" s="81"/>
      <c r="T592" s="81"/>
      <c r="U592" s="81"/>
      <c r="V592" s="81"/>
      <c r="W592" s="81"/>
      <c r="X592" s="81"/>
      <c r="Y592" s="81"/>
      <c r="Z592" s="81"/>
      <c r="AA592" s="81"/>
      <c r="AB592" s="81"/>
      <c r="AC592" s="81"/>
      <c r="AD592" s="81"/>
      <c r="AE592" s="81"/>
      <c r="AF592" s="81"/>
    </row>
    <row r="593">
      <c r="A593" s="80"/>
      <c r="B593" s="81"/>
      <c r="C593" s="80"/>
      <c r="D593" s="80"/>
      <c r="E593" s="80"/>
      <c r="F593" s="80"/>
      <c r="G593" s="80"/>
      <c r="H593" s="80"/>
      <c r="I593" s="81"/>
      <c r="J593" s="81"/>
      <c r="K593" s="81"/>
      <c r="L593" s="81"/>
      <c r="M593" s="80"/>
      <c r="N593" s="80"/>
      <c r="O593" s="80"/>
      <c r="P593" s="80"/>
      <c r="Q593" s="80"/>
      <c r="R593" s="81"/>
      <c r="S593" s="81"/>
      <c r="T593" s="81"/>
      <c r="U593" s="81"/>
      <c r="V593" s="81"/>
      <c r="W593" s="81"/>
      <c r="X593" s="81"/>
      <c r="Y593" s="81"/>
      <c r="Z593" s="81"/>
      <c r="AA593" s="81"/>
      <c r="AB593" s="81"/>
      <c r="AC593" s="81"/>
      <c r="AD593" s="81"/>
      <c r="AE593" s="81"/>
      <c r="AF593" s="81"/>
    </row>
    <row r="594">
      <c r="A594" s="80"/>
      <c r="B594" s="81"/>
      <c r="C594" s="80"/>
      <c r="D594" s="80"/>
      <c r="E594" s="80"/>
      <c r="F594" s="80"/>
      <c r="G594" s="80"/>
      <c r="H594" s="80"/>
      <c r="I594" s="81"/>
      <c r="J594" s="81"/>
      <c r="K594" s="81"/>
      <c r="L594" s="81"/>
      <c r="M594" s="80"/>
      <c r="N594" s="80"/>
      <c r="O594" s="80"/>
      <c r="P594" s="80"/>
      <c r="Q594" s="80"/>
      <c r="R594" s="81"/>
      <c r="S594" s="81"/>
      <c r="T594" s="81"/>
      <c r="U594" s="81"/>
      <c r="V594" s="81"/>
      <c r="W594" s="81"/>
      <c r="X594" s="81"/>
      <c r="Y594" s="81"/>
      <c r="Z594" s="81"/>
      <c r="AA594" s="81"/>
      <c r="AB594" s="81"/>
      <c r="AC594" s="81"/>
      <c r="AD594" s="81"/>
      <c r="AE594" s="81"/>
      <c r="AF594" s="81"/>
    </row>
    <row r="595">
      <c r="A595" s="80"/>
      <c r="B595" s="81"/>
      <c r="C595" s="80"/>
      <c r="D595" s="80"/>
      <c r="E595" s="80"/>
      <c r="F595" s="80"/>
      <c r="G595" s="80"/>
      <c r="H595" s="80"/>
      <c r="I595" s="81"/>
      <c r="J595" s="81"/>
      <c r="K595" s="81"/>
      <c r="L595" s="81"/>
      <c r="M595" s="80"/>
      <c r="N595" s="80"/>
      <c r="O595" s="80"/>
      <c r="P595" s="80"/>
      <c r="Q595" s="80"/>
      <c r="R595" s="81"/>
      <c r="S595" s="81"/>
      <c r="T595" s="81"/>
      <c r="U595" s="81"/>
      <c r="V595" s="81"/>
      <c r="W595" s="81"/>
      <c r="X595" s="81"/>
      <c r="Y595" s="81"/>
      <c r="Z595" s="81"/>
      <c r="AA595" s="81"/>
      <c r="AB595" s="81"/>
      <c r="AC595" s="81"/>
      <c r="AD595" s="81"/>
      <c r="AE595" s="81"/>
      <c r="AF595" s="81"/>
    </row>
    <row r="596">
      <c r="A596" s="80"/>
      <c r="B596" s="81"/>
      <c r="C596" s="80"/>
      <c r="D596" s="80"/>
      <c r="E596" s="80"/>
      <c r="F596" s="80"/>
      <c r="G596" s="80"/>
      <c r="H596" s="80"/>
      <c r="I596" s="81"/>
      <c r="J596" s="81"/>
      <c r="K596" s="81"/>
      <c r="L596" s="81"/>
      <c r="M596" s="80"/>
      <c r="N596" s="80"/>
      <c r="O596" s="80"/>
      <c r="P596" s="80"/>
      <c r="Q596" s="80"/>
      <c r="R596" s="81"/>
      <c r="S596" s="81"/>
      <c r="T596" s="81"/>
      <c r="U596" s="81"/>
      <c r="V596" s="81"/>
      <c r="W596" s="81"/>
      <c r="X596" s="81"/>
      <c r="Y596" s="81"/>
      <c r="Z596" s="81"/>
      <c r="AA596" s="81"/>
      <c r="AB596" s="81"/>
      <c r="AC596" s="81"/>
      <c r="AD596" s="81"/>
      <c r="AE596" s="81"/>
      <c r="AF596" s="81"/>
    </row>
    <row r="597">
      <c r="A597" s="80"/>
      <c r="B597" s="81"/>
      <c r="C597" s="80"/>
      <c r="D597" s="80"/>
      <c r="E597" s="80"/>
      <c r="F597" s="80"/>
      <c r="G597" s="80"/>
      <c r="H597" s="80"/>
      <c r="I597" s="81"/>
      <c r="J597" s="81"/>
      <c r="K597" s="81"/>
      <c r="L597" s="81"/>
      <c r="M597" s="80"/>
      <c r="N597" s="80"/>
      <c r="O597" s="80"/>
      <c r="P597" s="80"/>
      <c r="Q597" s="80"/>
      <c r="R597" s="81"/>
      <c r="S597" s="81"/>
      <c r="T597" s="81"/>
      <c r="U597" s="81"/>
      <c r="V597" s="81"/>
      <c r="W597" s="81"/>
      <c r="X597" s="81"/>
      <c r="Y597" s="81"/>
      <c r="Z597" s="81"/>
      <c r="AA597" s="81"/>
      <c r="AB597" s="81"/>
      <c r="AC597" s="81"/>
      <c r="AD597" s="81"/>
      <c r="AE597" s="81"/>
      <c r="AF597" s="81"/>
    </row>
    <row r="598">
      <c r="A598" s="80"/>
      <c r="B598" s="81"/>
      <c r="C598" s="80"/>
      <c r="D598" s="80"/>
      <c r="E598" s="80"/>
      <c r="F598" s="80"/>
      <c r="G598" s="80"/>
      <c r="H598" s="80"/>
      <c r="I598" s="81"/>
      <c r="J598" s="81"/>
      <c r="K598" s="81"/>
      <c r="L598" s="81"/>
      <c r="M598" s="80"/>
      <c r="N598" s="80"/>
      <c r="O598" s="80"/>
      <c r="P598" s="80"/>
      <c r="Q598" s="80"/>
      <c r="R598" s="81"/>
      <c r="S598" s="81"/>
      <c r="T598" s="81"/>
      <c r="U598" s="81"/>
      <c r="V598" s="81"/>
      <c r="W598" s="81"/>
      <c r="X598" s="81"/>
      <c r="Y598" s="81"/>
      <c r="Z598" s="81"/>
      <c r="AA598" s="81"/>
      <c r="AB598" s="81"/>
      <c r="AC598" s="81"/>
      <c r="AD598" s="81"/>
      <c r="AE598" s="81"/>
      <c r="AF598" s="81"/>
    </row>
    <row r="599">
      <c r="A599" s="80"/>
      <c r="B599" s="81"/>
      <c r="C599" s="80"/>
      <c r="D599" s="80"/>
      <c r="E599" s="80"/>
      <c r="F599" s="80"/>
      <c r="G599" s="80"/>
      <c r="H599" s="80"/>
      <c r="I599" s="81"/>
      <c r="J599" s="81"/>
      <c r="K599" s="81"/>
      <c r="L599" s="81"/>
      <c r="M599" s="80"/>
      <c r="N599" s="80"/>
      <c r="O599" s="80"/>
      <c r="P599" s="80"/>
      <c r="Q599" s="80"/>
      <c r="R599" s="81"/>
      <c r="S599" s="81"/>
      <c r="T599" s="81"/>
      <c r="U599" s="81"/>
      <c r="V599" s="81"/>
      <c r="W599" s="81"/>
      <c r="X599" s="81"/>
      <c r="Y599" s="81"/>
      <c r="Z599" s="81"/>
      <c r="AA599" s="81"/>
      <c r="AB599" s="81"/>
      <c r="AC599" s="81"/>
      <c r="AD599" s="81"/>
      <c r="AE599" s="81"/>
      <c r="AF599" s="81"/>
    </row>
    <row r="600">
      <c r="A600" s="80"/>
      <c r="B600" s="81"/>
      <c r="C600" s="80"/>
      <c r="D600" s="80"/>
      <c r="E600" s="80"/>
      <c r="F600" s="80"/>
      <c r="G600" s="80"/>
      <c r="H600" s="80"/>
      <c r="I600" s="81"/>
      <c r="J600" s="81"/>
      <c r="K600" s="81"/>
      <c r="L600" s="81"/>
      <c r="M600" s="80"/>
      <c r="N600" s="80"/>
      <c r="O600" s="80"/>
      <c r="P600" s="80"/>
      <c r="Q600" s="80"/>
      <c r="R600" s="81"/>
      <c r="S600" s="81"/>
      <c r="T600" s="81"/>
      <c r="U600" s="81"/>
      <c r="V600" s="81"/>
      <c r="W600" s="81"/>
      <c r="X600" s="81"/>
      <c r="Y600" s="81"/>
      <c r="Z600" s="81"/>
      <c r="AA600" s="81"/>
      <c r="AB600" s="81"/>
      <c r="AC600" s="81"/>
      <c r="AD600" s="81"/>
      <c r="AE600" s="81"/>
      <c r="AF600" s="81"/>
    </row>
    <row r="601">
      <c r="A601" s="80"/>
      <c r="B601" s="81"/>
      <c r="C601" s="80"/>
      <c r="D601" s="80"/>
      <c r="E601" s="80"/>
      <c r="F601" s="80"/>
      <c r="G601" s="80"/>
      <c r="H601" s="80"/>
      <c r="I601" s="81"/>
      <c r="J601" s="81"/>
      <c r="K601" s="81"/>
      <c r="L601" s="81"/>
      <c r="M601" s="80"/>
      <c r="N601" s="80"/>
      <c r="O601" s="80"/>
      <c r="P601" s="80"/>
      <c r="Q601" s="80"/>
      <c r="R601" s="81"/>
      <c r="S601" s="81"/>
      <c r="T601" s="81"/>
      <c r="U601" s="81"/>
      <c r="V601" s="81"/>
      <c r="W601" s="81"/>
      <c r="X601" s="81"/>
      <c r="Y601" s="81"/>
      <c r="Z601" s="81"/>
      <c r="AA601" s="81"/>
      <c r="AB601" s="81"/>
      <c r="AC601" s="81"/>
      <c r="AD601" s="81"/>
      <c r="AE601" s="81"/>
      <c r="AF601" s="81"/>
    </row>
    <row r="602">
      <c r="A602" s="80"/>
      <c r="B602" s="81"/>
      <c r="C602" s="80"/>
      <c r="D602" s="80"/>
      <c r="E602" s="80"/>
      <c r="F602" s="80"/>
      <c r="G602" s="80"/>
      <c r="H602" s="80"/>
      <c r="I602" s="81"/>
      <c r="J602" s="81"/>
      <c r="K602" s="81"/>
      <c r="L602" s="81"/>
      <c r="M602" s="80"/>
      <c r="N602" s="80"/>
      <c r="O602" s="80"/>
      <c r="P602" s="80"/>
      <c r="Q602" s="80"/>
      <c r="R602" s="81"/>
      <c r="S602" s="81"/>
      <c r="T602" s="81"/>
      <c r="U602" s="81"/>
      <c r="V602" s="81"/>
      <c r="W602" s="81"/>
      <c r="X602" s="81"/>
      <c r="Y602" s="81"/>
      <c r="Z602" s="81"/>
      <c r="AA602" s="81"/>
      <c r="AB602" s="81"/>
      <c r="AC602" s="81"/>
      <c r="AD602" s="81"/>
      <c r="AE602" s="81"/>
      <c r="AF602" s="81"/>
    </row>
    <row r="603">
      <c r="A603" s="80"/>
      <c r="B603" s="81"/>
      <c r="C603" s="80"/>
      <c r="D603" s="80"/>
      <c r="E603" s="80"/>
      <c r="F603" s="80"/>
      <c r="G603" s="80"/>
      <c r="H603" s="80"/>
      <c r="I603" s="81"/>
      <c r="J603" s="81"/>
      <c r="K603" s="81"/>
      <c r="L603" s="81"/>
      <c r="M603" s="80"/>
      <c r="N603" s="80"/>
      <c r="O603" s="80"/>
      <c r="P603" s="80"/>
      <c r="Q603" s="80"/>
      <c r="R603" s="81"/>
      <c r="S603" s="81"/>
      <c r="T603" s="81"/>
      <c r="U603" s="81"/>
      <c r="V603" s="81"/>
      <c r="W603" s="81"/>
      <c r="X603" s="81"/>
      <c r="Y603" s="81"/>
      <c r="Z603" s="81"/>
      <c r="AA603" s="81"/>
      <c r="AB603" s="81"/>
      <c r="AC603" s="81"/>
      <c r="AD603" s="81"/>
      <c r="AE603" s="81"/>
      <c r="AF603" s="81"/>
    </row>
    <row r="604">
      <c r="A604" s="80"/>
      <c r="B604" s="81"/>
      <c r="C604" s="80"/>
      <c r="D604" s="80"/>
      <c r="E604" s="80"/>
      <c r="F604" s="80"/>
      <c r="G604" s="80"/>
      <c r="H604" s="80"/>
      <c r="I604" s="81"/>
      <c r="J604" s="81"/>
      <c r="K604" s="81"/>
      <c r="L604" s="81"/>
      <c r="M604" s="80"/>
      <c r="N604" s="80"/>
      <c r="O604" s="80"/>
      <c r="P604" s="80"/>
      <c r="Q604" s="80"/>
      <c r="R604" s="81"/>
      <c r="S604" s="81"/>
      <c r="T604" s="81"/>
      <c r="U604" s="81"/>
      <c r="V604" s="81"/>
      <c r="W604" s="81"/>
      <c r="X604" s="81"/>
      <c r="Y604" s="81"/>
      <c r="Z604" s="81"/>
      <c r="AA604" s="81"/>
      <c r="AB604" s="81"/>
      <c r="AC604" s="81"/>
      <c r="AD604" s="81"/>
      <c r="AE604" s="81"/>
      <c r="AF604" s="81"/>
    </row>
    <row r="605">
      <c r="A605" s="80"/>
      <c r="B605" s="81"/>
      <c r="C605" s="80"/>
      <c r="D605" s="80"/>
      <c r="E605" s="80"/>
      <c r="F605" s="80"/>
      <c r="G605" s="80"/>
      <c r="H605" s="80"/>
      <c r="I605" s="81"/>
      <c r="J605" s="81"/>
      <c r="K605" s="81"/>
      <c r="L605" s="81"/>
      <c r="M605" s="80"/>
      <c r="N605" s="80"/>
      <c r="O605" s="80"/>
      <c r="P605" s="80"/>
      <c r="Q605" s="80"/>
      <c r="R605" s="81"/>
      <c r="S605" s="81"/>
      <c r="T605" s="81"/>
      <c r="U605" s="81"/>
      <c r="V605" s="81"/>
      <c r="W605" s="81"/>
      <c r="X605" s="81"/>
      <c r="Y605" s="81"/>
      <c r="Z605" s="81"/>
      <c r="AA605" s="81"/>
      <c r="AB605" s="81"/>
      <c r="AC605" s="81"/>
      <c r="AD605" s="81"/>
      <c r="AE605" s="81"/>
      <c r="AF605" s="81"/>
    </row>
    <row r="606">
      <c r="A606" s="80"/>
      <c r="B606" s="81"/>
      <c r="C606" s="80"/>
      <c r="D606" s="80"/>
      <c r="E606" s="80"/>
      <c r="F606" s="80"/>
      <c r="G606" s="80"/>
      <c r="H606" s="80"/>
      <c r="I606" s="81"/>
      <c r="J606" s="81"/>
      <c r="K606" s="81"/>
      <c r="L606" s="81"/>
      <c r="M606" s="80"/>
      <c r="N606" s="80"/>
      <c r="O606" s="80"/>
      <c r="P606" s="80"/>
      <c r="Q606" s="80"/>
      <c r="R606" s="81"/>
      <c r="S606" s="81"/>
      <c r="T606" s="81"/>
      <c r="U606" s="81"/>
      <c r="V606" s="81"/>
      <c r="W606" s="81"/>
      <c r="X606" s="81"/>
      <c r="Y606" s="81"/>
      <c r="Z606" s="81"/>
      <c r="AA606" s="81"/>
      <c r="AB606" s="81"/>
      <c r="AC606" s="81"/>
      <c r="AD606" s="81"/>
      <c r="AE606" s="81"/>
      <c r="AF606" s="81"/>
    </row>
    <row r="607">
      <c r="A607" s="80"/>
      <c r="B607" s="81"/>
      <c r="C607" s="80"/>
      <c r="D607" s="80"/>
      <c r="E607" s="80"/>
      <c r="F607" s="80"/>
      <c r="G607" s="80"/>
      <c r="H607" s="80"/>
      <c r="I607" s="81"/>
      <c r="J607" s="81"/>
      <c r="K607" s="81"/>
      <c r="L607" s="81"/>
      <c r="M607" s="80"/>
      <c r="N607" s="80"/>
      <c r="O607" s="80"/>
      <c r="P607" s="80"/>
      <c r="Q607" s="80"/>
      <c r="R607" s="81"/>
      <c r="S607" s="81"/>
      <c r="T607" s="81"/>
      <c r="U607" s="81"/>
      <c r="V607" s="81"/>
      <c r="W607" s="81"/>
      <c r="X607" s="81"/>
      <c r="Y607" s="81"/>
      <c r="Z607" s="81"/>
      <c r="AA607" s="81"/>
      <c r="AB607" s="81"/>
      <c r="AC607" s="81"/>
      <c r="AD607" s="81"/>
      <c r="AE607" s="81"/>
      <c r="AF607" s="81"/>
    </row>
    <row r="608">
      <c r="A608" s="80"/>
      <c r="B608" s="81"/>
      <c r="C608" s="80"/>
      <c r="D608" s="80"/>
      <c r="E608" s="80"/>
      <c r="F608" s="80"/>
      <c r="G608" s="80"/>
      <c r="H608" s="80"/>
      <c r="I608" s="81"/>
      <c r="J608" s="81"/>
      <c r="K608" s="81"/>
      <c r="L608" s="81"/>
      <c r="M608" s="80"/>
      <c r="N608" s="80"/>
      <c r="O608" s="80"/>
      <c r="P608" s="80"/>
      <c r="Q608" s="80"/>
      <c r="R608" s="81"/>
      <c r="S608" s="81"/>
      <c r="T608" s="81"/>
      <c r="U608" s="81"/>
      <c r="V608" s="81"/>
      <c r="W608" s="81"/>
      <c r="X608" s="81"/>
      <c r="Y608" s="81"/>
      <c r="Z608" s="81"/>
      <c r="AA608" s="81"/>
      <c r="AB608" s="81"/>
      <c r="AC608" s="81"/>
      <c r="AD608" s="81"/>
      <c r="AE608" s="81"/>
      <c r="AF608" s="81"/>
    </row>
    <row r="609">
      <c r="A609" s="80"/>
      <c r="B609" s="81"/>
      <c r="C609" s="80"/>
      <c r="D609" s="80"/>
      <c r="E609" s="80"/>
      <c r="F609" s="80"/>
      <c r="G609" s="80"/>
      <c r="H609" s="80"/>
      <c r="I609" s="81"/>
      <c r="J609" s="81"/>
      <c r="K609" s="81"/>
      <c r="L609" s="81"/>
      <c r="M609" s="80"/>
      <c r="N609" s="80"/>
      <c r="O609" s="80"/>
      <c r="P609" s="80"/>
      <c r="Q609" s="80"/>
      <c r="R609" s="81"/>
      <c r="S609" s="81"/>
      <c r="T609" s="81"/>
      <c r="U609" s="81"/>
      <c r="V609" s="81"/>
      <c r="W609" s="81"/>
      <c r="X609" s="81"/>
      <c r="Y609" s="81"/>
      <c r="Z609" s="81"/>
      <c r="AA609" s="81"/>
      <c r="AB609" s="81"/>
      <c r="AC609" s="81"/>
      <c r="AD609" s="81"/>
      <c r="AE609" s="81"/>
      <c r="AF609" s="81"/>
    </row>
    <row r="610">
      <c r="A610" s="80"/>
      <c r="B610" s="81"/>
      <c r="C610" s="80"/>
      <c r="D610" s="80"/>
      <c r="E610" s="80"/>
      <c r="F610" s="80"/>
      <c r="G610" s="80"/>
      <c r="H610" s="80"/>
      <c r="I610" s="81"/>
      <c r="J610" s="81"/>
      <c r="K610" s="81"/>
      <c r="L610" s="81"/>
      <c r="M610" s="80"/>
      <c r="N610" s="80"/>
      <c r="O610" s="80"/>
      <c r="P610" s="80"/>
      <c r="Q610" s="80"/>
      <c r="R610" s="81"/>
      <c r="S610" s="81"/>
      <c r="T610" s="81"/>
      <c r="U610" s="81"/>
      <c r="V610" s="81"/>
      <c r="W610" s="81"/>
      <c r="X610" s="81"/>
      <c r="Y610" s="81"/>
      <c r="Z610" s="81"/>
      <c r="AA610" s="81"/>
      <c r="AB610" s="81"/>
      <c r="AC610" s="81"/>
      <c r="AD610" s="81"/>
      <c r="AE610" s="81"/>
      <c r="AF610" s="81"/>
    </row>
    <row r="611">
      <c r="A611" s="80"/>
      <c r="B611" s="81"/>
      <c r="C611" s="80"/>
      <c r="D611" s="80"/>
      <c r="E611" s="80"/>
      <c r="F611" s="80"/>
      <c r="G611" s="80"/>
      <c r="H611" s="80"/>
      <c r="I611" s="81"/>
      <c r="J611" s="81"/>
      <c r="K611" s="81"/>
      <c r="L611" s="81"/>
      <c r="M611" s="80"/>
      <c r="N611" s="80"/>
      <c r="O611" s="80"/>
      <c r="P611" s="80"/>
      <c r="Q611" s="80"/>
      <c r="R611" s="81"/>
      <c r="S611" s="81"/>
      <c r="T611" s="81"/>
      <c r="U611" s="81"/>
      <c r="V611" s="81"/>
      <c r="W611" s="81"/>
      <c r="X611" s="81"/>
      <c r="Y611" s="81"/>
      <c r="Z611" s="81"/>
      <c r="AA611" s="81"/>
      <c r="AB611" s="81"/>
      <c r="AC611" s="81"/>
      <c r="AD611" s="81"/>
      <c r="AE611" s="81"/>
      <c r="AF611" s="81"/>
    </row>
    <row r="612">
      <c r="A612" s="80"/>
      <c r="B612" s="81"/>
      <c r="C612" s="80"/>
      <c r="D612" s="80"/>
      <c r="E612" s="80"/>
      <c r="F612" s="80"/>
      <c r="G612" s="80"/>
      <c r="H612" s="80"/>
      <c r="I612" s="81"/>
      <c r="J612" s="81"/>
      <c r="K612" s="81"/>
      <c r="L612" s="81"/>
      <c r="M612" s="80"/>
      <c r="N612" s="80"/>
      <c r="O612" s="80"/>
      <c r="P612" s="80"/>
      <c r="Q612" s="80"/>
      <c r="R612" s="81"/>
      <c r="S612" s="81"/>
      <c r="T612" s="81"/>
      <c r="U612" s="81"/>
      <c r="V612" s="81"/>
      <c r="W612" s="81"/>
      <c r="X612" s="81"/>
      <c r="Y612" s="81"/>
      <c r="Z612" s="81"/>
      <c r="AA612" s="81"/>
      <c r="AB612" s="81"/>
      <c r="AC612" s="81"/>
      <c r="AD612" s="81"/>
      <c r="AE612" s="81"/>
      <c r="AF612" s="81"/>
    </row>
    <row r="613">
      <c r="A613" s="80"/>
      <c r="B613" s="81"/>
      <c r="C613" s="80"/>
      <c r="D613" s="80"/>
      <c r="E613" s="80"/>
      <c r="F613" s="80"/>
      <c r="G613" s="80"/>
      <c r="H613" s="80"/>
      <c r="I613" s="81"/>
      <c r="J613" s="81"/>
      <c r="K613" s="81"/>
      <c r="L613" s="81"/>
      <c r="M613" s="80"/>
      <c r="N613" s="80"/>
      <c r="O613" s="80"/>
      <c r="P613" s="80"/>
      <c r="Q613" s="80"/>
      <c r="R613" s="81"/>
      <c r="S613" s="81"/>
      <c r="T613" s="81"/>
      <c r="U613" s="81"/>
      <c r="V613" s="81"/>
      <c r="W613" s="81"/>
      <c r="X613" s="81"/>
      <c r="Y613" s="81"/>
      <c r="Z613" s="81"/>
      <c r="AA613" s="81"/>
      <c r="AB613" s="81"/>
      <c r="AC613" s="81"/>
      <c r="AD613" s="81"/>
      <c r="AE613" s="81"/>
      <c r="AF613" s="81"/>
    </row>
    <row r="614">
      <c r="A614" s="80"/>
      <c r="B614" s="81"/>
      <c r="C614" s="80"/>
      <c r="D614" s="80"/>
      <c r="E614" s="80"/>
      <c r="F614" s="80"/>
      <c r="G614" s="80"/>
      <c r="H614" s="80"/>
      <c r="I614" s="81"/>
      <c r="J614" s="81"/>
      <c r="K614" s="81"/>
      <c r="L614" s="81"/>
      <c r="M614" s="80"/>
      <c r="N614" s="80"/>
      <c r="O614" s="80"/>
      <c r="P614" s="80"/>
      <c r="Q614" s="80"/>
      <c r="R614" s="81"/>
      <c r="S614" s="81"/>
      <c r="T614" s="81"/>
      <c r="U614" s="81"/>
      <c r="V614" s="81"/>
      <c r="W614" s="81"/>
      <c r="X614" s="81"/>
      <c r="Y614" s="81"/>
      <c r="Z614" s="81"/>
      <c r="AA614" s="81"/>
      <c r="AB614" s="81"/>
      <c r="AC614" s="81"/>
      <c r="AD614" s="81"/>
      <c r="AE614" s="81"/>
      <c r="AF614" s="81"/>
    </row>
    <row r="615">
      <c r="A615" s="80"/>
      <c r="B615" s="81"/>
      <c r="C615" s="80"/>
      <c r="D615" s="80"/>
      <c r="E615" s="80"/>
      <c r="F615" s="80"/>
      <c r="G615" s="80"/>
      <c r="H615" s="80"/>
      <c r="I615" s="81"/>
      <c r="J615" s="81"/>
      <c r="K615" s="81"/>
      <c r="L615" s="81"/>
      <c r="M615" s="80"/>
      <c r="N615" s="80"/>
      <c r="O615" s="80"/>
      <c r="P615" s="80"/>
      <c r="Q615" s="80"/>
      <c r="R615" s="81"/>
      <c r="S615" s="81"/>
      <c r="T615" s="81"/>
      <c r="U615" s="81"/>
      <c r="V615" s="81"/>
      <c r="W615" s="81"/>
      <c r="X615" s="81"/>
      <c r="Y615" s="81"/>
      <c r="Z615" s="81"/>
      <c r="AA615" s="81"/>
      <c r="AB615" s="81"/>
      <c r="AC615" s="81"/>
      <c r="AD615" s="81"/>
      <c r="AE615" s="81"/>
      <c r="AF615" s="81"/>
    </row>
    <row r="616">
      <c r="A616" s="80"/>
      <c r="B616" s="81"/>
      <c r="C616" s="80"/>
      <c r="D616" s="80"/>
      <c r="E616" s="80"/>
      <c r="F616" s="80"/>
      <c r="G616" s="80"/>
      <c r="H616" s="80"/>
      <c r="I616" s="81"/>
      <c r="J616" s="81"/>
      <c r="K616" s="81"/>
      <c r="L616" s="81"/>
      <c r="M616" s="80"/>
      <c r="N616" s="80"/>
      <c r="O616" s="80"/>
      <c r="P616" s="80"/>
      <c r="Q616" s="80"/>
      <c r="R616" s="81"/>
      <c r="S616" s="81"/>
      <c r="T616" s="81"/>
      <c r="U616" s="81"/>
      <c r="V616" s="81"/>
      <c r="W616" s="81"/>
      <c r="X616" s="81"/>
      <c r="Y616" s="81"/>
      <c r="Z616" s="81"/>
      <c r="AA616" s="81"/>
      <c r="AB616" s="81"/>
      <c r="AC616" s="81"/>
      <c r="AD616" s="81"/>
      <c r="AE616" s="81"/>
      <c r="AF616" s="81"/>
    </row>
    <row r="617">
      <c r="A617" s="80"/>
      <c r="B617" s="81"/>
      <c r="C617" s="80"/>
      <c r="D617" s="80"/>
      <c r="E617" s="80"/>
      <c r="F617" s="80"/>
      <c r="G617" s="80"/>
      <c r="H617" s="80"/>
      <c r="I617" s="81"/>
      <c r="J617" s="81"/>
      <c r="K617" s="81"/>
      <c r="L617" s="81"/>
      <c r="M617" s="80"/>
      <c r="N617" s="80"/>
      <c r="O617" s="80"/>
      <c r="P617" s="80"/>
      <c r="Q617" s="80"/>
      <c r="R617" s="81"/>
      <c r="S617" s="81"/>
      <c r="T617" s="81"/>
      <c r="U617" s="81"/>
      <c r="V617" s="81"/>
      <c r="W617" s="81"/>
      <c r="X617" s="81"/>
      <c r="Y617" s="81"/>
      <c r="Z617" s="81"/>
      <c r="AA617" s="81"/>
      <c r="AB617" s="81"/>
      <c r="AC617" s="81"/>
      <c r="AD617" s="81"/>
      <c r="AE617" s="81"/>
      <c r="AF617" s="81"/>
    </row>
    <row r="618">
      <c r="A618" s="80"/>
      <c r="B618" s="81"/>
      <c r="C618" s="80"/>
      <c r="D618" s="80"/>
      <c r="E618" s="80"/>
      <c r="F618" s="80"/>
      <c r="G618" s="80"/>
      <c r="H618" s="80"/>
      <c r="I618" s="81"/>
      <c r="J618" s="81"/>
      <c r="K618" s="81"/>
      <c r="L618" s="81"/>
      <c r="M618" s="80"/>
      <c r="N618" s="80"/>
      <c r="O618" s="80"/>
      <c r="P618" s="80"/>
      <c r="Q618" s="80"/>
      <c r="R618" s="81"/>
      <c r="S618" s="81"/>
      <c r="T618" s="81"/>
      <c r="U618" s="81"/>
      <c r="V618" s="81"/>
      <c r="W618" s="81"/>
      <c r="X618" s="81"/>
      <c r="Y618" s="81"/>
      <c r="Z618" s="81"/>
      <c r="AA618" s="81"/>
      <c r="AB618" s="81"/>
      <c r="AC618" s="81"/>
      <c r="AD618" s="81"/>
      <c r="AE618" s="81"/>
      <c r="AF618" s="81"/>
    </row>
    <row r="619">
      <c r="A619" s="80"/>
      <c r="B619" s="81"/>
      <c r="C619" s="80"/>
      <c r="D619" s="80"/>
      <c r="E619" s="80"/>
      <c r="F619" s="80"/>
      <c r="G619" s="80"/>
      <c r="H619" s="80"/>
      <c r="I619" s="81"/>
      <c r="J619" s="81"/>
      <c r="K619" s="81"/>
      <c r="L619" s="81"/>
      <c r="M619" s="80"/>
      <c r="N619" s="80"/>
      <c r="O619" s="80"/>
      <c r="P619" s="80"/>
      <c r="Q619" s="80"/>
      <c r="R619" s="81"/>
      <c r="S619" s="81"/>
      <c r="T619" s="81"/>
      <c r="U619" s="81"/>
      <c r="V619" s="81"/>
      <c r="W619" s="81"/>
      <c r="X619" s="81"/>
      <c r="Y619" s="81"/>
      <c r="Z619" s="81"/>
      <c r="AA619" s="81"/>
      <c r="AB619" s="81"/>
      <c r="AC619" s="81"/>
      <c r="AD619" s="81"/>
      <c r="AE619" s="81"/>
      <c r="AF619" s="81"/>
    </row>
    <row r="620">
      <c r="A620" s="80"/>
      <c r="B620" s="81"/>
      <c r="C620" s="80"/>
      <c r="D620" s="80"/>
      <c r="E620" s="80"/>
      <c r="F620" s="80"/>
      <c r="G620" s="80"/>
      <c r="H620" s="80"/>
      <c r="I620" s="81"/>
      <c r="J620" s="81"/>
      <c r="K620" s="81"/>
      <c r="L620" s="81"/>
      <c r="M620" s="80"/>
      <c r="N620" s="80"/>
      <c r="O620" s="80"/>
      <c r="P620" s="80"/>
      <c r="Q620" s="80"/>
      <c r="R620" s="81"/>
      <c r="S620" s="81"/>
      <c r="T620" s="81"/>
      <c r="U620" s="81"/>
      <c r="V620" s="81"/>
      <c r="W620" s="81"/>
      <c r="X620" s="81"/>
      <c r="Y620" s="81"/>
      <c r="Z620" s="81"/>
      <c r="AA620" s="81"/>
      <c r="AB620" s="81"/>
      <c r="AC620" s="81"/>
      <c r="AD620" s="81"/>
      <c r="AE620" s="81"/>
      <c r="AF620" s="81"/>
    </row>
    <row r="621">
      <c r="A621" s="80"/>
      <c r="B621" s="81"/>
      <c r="C621" s="80"/>
      <c r="D621" s="80"/>
      <c r="E621" s="80"/>
      <c r="F621" s="80"/>
      <c r="G621" s="80"/>
      <c r="H621" s="80"/>
      <c r="I621" s="81"/>
      <c r="J621" s="81"/>
      <c r="K621" s="81"/>
      <c r="L621" s="81"/>
      <c r="M621" s="80"/>
      <c r="N621" s="80"/>
      <c r="O621" s="80"/>
      <c r="P621" s="80"/>
      <c r="Q621" s="80"/>
      <c r="R621" s="81"/>
      <c r="S621" s="81"/>
      <c r="T621" s="81"/>
      <c r="U621" s="81"/>
      <c r="V621" s="81"/>
      <c r="W621" s="81"/>
      <c r="X621" s="81"/>
      <c r="Y621" s="81"/>
      <c r="Z621" s="81"/>
      <c r="AA621" s="81"/>
      <c r="AB621" s="81"/>
      <c r="AC621" s="81"/>
      <c r="AD621" s="81"/>
      <c r="AE621" s="81"/>
      <c r="AF621" s="81"/>
    </row>
    <row r="622">
      <c r="A622" s="80"/>
      <c r="B622" s="81"/>
      <c r="C622" s="80"/>
      <c r="D622" s="80"/>
      <c r="E622" s="80"/>
      <c r="F622" s="80"/>
      <c r="G622" s="80"/>
      <c r="H622" s="80"/>
      <c r="I622" s="81"/>
      <c r="J622" s="81"/>
      <c r="K622" s="81"/>
      <c r="L622" s="81"/>
      <c r="M622" s="80"/>
      <c r="N622" s="80"/>
      <c r="O622" s="80"/>
      <c r="P622" s="80"/>
      <c r="Q622" s="80"/>
      <c r="R622" s="81"/>
      <c r="S622" s="81"/>
      <c r="T622" s="81"/>
      <c r="U622" s="81"/>
      <c r="V622" s="81"/>
      <c r="W622" s="81"/>
      <c r="X622" s="81"/>
      <c r="Y622" s="81"/>
      <c r="Z622" s="81"/>
      <c r="AA622" s="81"/>
      <c r="AB622" s="81"/>
      <c r="AC622" s="81"/>
      <c r="AD622" s="81"/>
      <c r="AE622" s="81"/>
      <c r="AF622" s="81"/>
    </row>
    <row r="623">
      <c r="A623" s="80"/>
      <c r="B623" s="81"/>
      <c r="C623" s="80"/>
      <c r="D623" s="80"/>
      <c r="E623" s="80"/>
      <c r="F623" s="80"/>
      <c r="G623" s="80"/>
      <c r="H623" s="80"/>
      <c r="I623" s="81"/>
      <c r="J623" s="81"/>
      <c r="K623" s="81"/>
      <c r="L623" s="81"/>
      <c r="M623" s="80"/>
      <c r="N623" s="80"/>
      <c r="O623" s="80"/>
      <c r="P623" s="80"/>
      <c r="Q623" s="80"/>
      <c r="R623" s="81"/>
      <c r="S623" s="81"/>
      <c r="T623" s="81"/>
      <c r="U623" s="81"/>
      <c r="V623" s="81"/>
      <c r="W623" s="81"/>
      <c r="X623" s="81"/>
      <c r="Y623" s="81"/>
      <c r="Z623" s="81"/>
      <c r="AA623" s="81"/>
      <c r="AB623" s="81"/>
      <c r="AC623" s="81"/>
      <c r="AD623" s="81"/>
      <c r="AE623" s="81"/>
      <c r="AF623" s="81"/>
    </row>
    <row r="624">
      <c r="A624" s="80"/>
      <c r="B624" s="81"/>
      <c r="C624" s="80"/>
      <c r="D624" s="80"/>
      <c r="E624" s="80"/>
      <c r="F624" s="80"/>
      <c r="G624" s="80"/>
      <c r="H624" s="80"/>
      <c r="I624" s="81"/>
      <c r="J624" s="81"/>
      <c r="K624" s="81"/>
      <c r="L624" s="81"/>
      <c r="M624" s="80"/>
      <c r="N624" s="80"/>
      <c r="O624" s="80"/>
      <c r="P624" s="80"/>
      <c r="Q624" s="80"/>
      <c r="R624" s="81"/>
      <c r="S624" s="81"/>
      <c r="T624" s="81"/>
      <c r="U624" s="81"/>
      <c r="V624" s="81"/>
      <c r="W624" s="81"/>
      <c r="X624" s="81"/>
      <c r="Y624" s="81"/>
      <c r="Z624" s="81"/>
      <c r="AA624" s="81"/>
      <c r="AB624" s="81"/>
      <c r="AC624" s="81"/>
      <c r="AD624" s="81"/>
      <c r="AE624" s="81"/>
      <c r="AF624" s="81"/>
    </row>
    <row r="625">
      <c r="A625" s="80"/>
      <c r="B625" s="81"/>
      <c r="C625" s="80"/>
      <c r="D625" s="80"/>
      <c r="E625" s="80"/>
      <c r="F625" s="80"/>
      <c r="G625" s="80"/>
      <c r="H625" s="80"/>
      <c r="I625" s="81"/>
      <c r="J625" s="81"/>
      <c r="K625" s="81"/>
      <c r="L625" s="81"/>
      <c r="M625" s="80"/>
      <c r="N625" s="80"/>
      <c r="O625" s="80"/>
      <c r="P625" s="80"/>
      <c r="Q625" s="80"/>
      <c r="R625" s="81"/>
      <c r="S625" s="81"/>
      <c r="T625" s="81"/>
      <c r="U625" s="81"/>
      <c r="V625" s="81"/>
      <c r="W625" s="81"/>
      <c r="X625" s="81"/>
      <c r="Y625" s="81"/>
      <c r="Z625" s="81"/>
      <c r="AA625" s="81"/>
      <c r="AB625" s="81"/>
      <c r="AC625" s="81"/>
      <c r="AD625" s="81"/>
      <c r="AE625" s="81"/>
      <c r="AF625" s="81"/>
    </row>
    <row r="626">
      <c r="A626" s="80"/>
      <c r="B626" s="81"/>
      <c r="C626" s="80"/>
      <c r="D626" s="80"/>
      <c r="E626" s="80"/>
      <c r="F626" s="80"/>
      <c r="G626" s="80"/>
      <c r="H626" s="80"/>
      <c r="I626" s="81"/>
      <c r="J626" s="81"/>
      <c r="K626" s="81"/>
      <c r="L626" s="81"/>
      <c r="M626" s="80"/>
      <c r="N626" s="80"/>
      <c r="O626" s="80"/>
      <c r="P626" s="80"/>
      <c r="Q626" s="80"/>
      <c r="R626" s="81"/>
      <c r="S626" s="81"/>
      <c r="T626" s="81"/>
      <c r="U626" s="81"/>
      <c r="V626" s="81"/>
      <c r="W626" s="81"/>
      <c r="X626" s="81"/>
      <c r="Y626" s="81"/>
      <c r="Z626" s="81"/>
      <c r="AA626" s="81"/>
      <c r="AB626" s="81"/>
      <c r="AC626" s="81"/>
      <c r="AD626" s="81"/>
      <c r="AE626" s="81"/>
      <c r="AF626" s="81"/>
    </row>
    <row r="627">
      <c r="A627" s="80"/>
      <c r="B627" s="81"/>
      <c r="C627" s="80"/>
      <c r="D627" s="80"/>
      <c r="E627" s="80"/>
      <c r="F627" s="80"/>
      <c r="G627" s="80"/>
      <c r="H627" s="80"/>
      <c r="I627" s="81"/>
      <c r="J627" s="81"/>
      <c r="K627" s="81"/>
      <c r="L627" s="81"/>
      <c r="M627" s="80"/>
      <c r="N627" s="80"/>
      <c r="O627" s="80"/>
      <c r="P627" s="80"/>
      <c r="Q627" s="80"/>
      <c r="R627" s="81"/>
      <c r="S627" s="81"/>
      <c r="T627" s="81"/>
      <c r="U627" s="81"/>
      <c r="V627" s="81"/>
      <c r="W627" s="81"/>
      <c r="X627" s="81"/>
      <c r="Y627" s="81"/>
      <c r="Z627" s="81"/>
      <c r="AA627" s="81"/>
      <c r="AB627" s="81"/>
      <c r="AC627" s="81"/>
      <c r="AD627" s="81"/>
      <c r="AE627" s="81"/>
      <c r="AF627" s="81"/>
    </row>
    <row r="628">
      <c r="A628" s="80"/>
      <c r="B628" s="81"/>
      <c r="C628" s="80"/>
      <c r="D628" s="80"/>
      <c r="E628" s="80"/>
      <c r="F628" s="80"/>
      <c r="G628" s="80"/>
      <c r="H628" s="80"/>
      <c r="I628" s="81"/>
      <c r="J628" s="81"/>
      <c r="K628" s="81"/>
      <c r="L628" s="81"/>
      <c r="M628" s="80"/>
      <c r="N628" s="80"/>
      <c r="O628" s="80"/>
      <c r="P628" s="80"/>
      <c r="Q628" s="80"/>
      <c r="R628" s="81"/>
      <c r="S628" s="81"/>
      <c r="T628" s="81"/>
      <c r="U628" s="81"/>
      <c r="V628" s="81"/>
      <c r="W628" s="81"/>
      <c r="X628" s="81"/>
      <c r="Y628" s="81"/>
      <c r="Z628" s="81"/>
      <c r="AA628" s="81"/>
      <c r="AB628" s="81"/>
      <c r="AC628" s="81"/>
      <c r="AD628" s="81"/>
      <c r="AE628" s="81"/>
      <c r="AF628" s="81"/>
    </row>
    <row r="629">
      <c r="A629" s="80"/>
      <c r="B629" s="81"/>
      <c r="C629" s="80"/>
      <c r="D629" s="80"/>
      <c r="E629" s="80"/>
      <c r="F629" s="80"/>
      <c r="G629" s="80"/>
      <c r="H629" s="80"/>
      <c r="I629" s="81"/>
      <c r="J629" s="81"/>
      <c r="K629" s="81"/>
      <c r="L629" s="81"/>
      <c r="M629" s="80"/>
      <c r="N629" s="80"/>
      <c r="O629" s="80"/>
      <c r="P629" s="80"/>
      <c r="Q629" s="80"/>
      <c r="R629" s="81"/>
      <c r="S629" s="81"/>
      <c r="T629" s="81"/>
      <c r="U629" s="81"/>
      <c r="V629" s="81"/>
      <c r="W629" s="81"/>
      <c r="X629" s="81"/>
      <c r="Y629" s="81"/>
      <c r="Z629" s="81"/>
      <c r="AA629" s="81"/>
      <c r="AB629" s="81"/>
      <c r="AC629" s="81"/>
      <c r="AD629" s="81"/>
      <c r="AE629" s="81"/>
      <c r="AF629" s="81"/>
    </row>
    <row r="630">
      <c r="A630" s="80"/>
      <c r="B630" s="81"/>
      <c r="C630" s="80"/>
      <c r="D630" s="80"/>
      <c r="E630" s="80"/>
      <c r="F630" s="80"/>
      <c r="G630" s="80"/>
      <c r="H630" s="80"/>
      <c r="I630" s="81"/>
      <c r="J630" s="81"/>
      <c r="K630" s="81"/>
      <c r="L630" s="81"/>
      <c r="M630" s="80"/>
      <c r="N630" s="80"/>
      <c r="O630" s="80"/>
      <c r="P630" s="80"/>
      <c r="Q630" s="80"/>
      <c r="R630" s="81"/>
      <c r="S630" s="81"/>
      <c r="T630" s="81"/>
      <c r="U630" s="81"/>
      <c r="V630" s="81"/>
      <c r="W630" s="81"/>
      <c r="X630" s="81"/>
      <c r="Y630" s="81"/>
      <c r="Z630" s="81"/>
      <c r="AA630" s="81"/>
      <c r="AB630" s="81"/>
      <c r="AC630" s="81"/>
      <c r="AD630" s="81"/>
      <c r="AE630" s="81"/>
      <c r="AF630" s="81"/>
    </row>
    <row r="631">
      <c r="A631" s="80"/>
      <c r="B631" s="81"/>
      <c r="C631" s="80"/>
      <c r="D631" s="80"/>
      <c r="E631" s="80"/>
      <c r="F631" s="80"/>
      <c r="G631" s="80"/>
      <c r="H631" s="80"/>
      <c r="I631" s="81"/>
      <c r="J631" s="81"/>
      <c r="K631" s="81"/>
      <c r="L631" s="81"/>
      <c r="M631" s="80"/>
      <c r="N631" s="80"/>
      <c r="O631" s="80"/>
      <c r="P631" s="80"/>
      <c r="Q631" s="80"/>
      <c r="R631" s="81"/>
      <c r="S631" s="81"/>
      <c r="T631" s="81"/>
      <c r="U631" s="81"/>
      <c r="V631" s="81"/>
      <c r="W631" s="81"/>
      <c r="X631" s="81"/>
      <c r="Y631" s="81"/>
      <c r="Z631" s="81"/>
      <c r="AA631" s="81"/>
      <c r="AB631" s="81"/>
      <c r="AC631" s="81"/>
      <c r="AD631" s="81"/>
      <c r="AE631" s="81"/>
      <c r="AF631" s="81"/>
    </row>
    <row r="632">
      <c r="A632" s="80"/>
      <c r="B632" s="81"/>
      <c r="C632" s="80"/>
      <c r="D632" s="80"/>
      <c r="E632" s="80"/>
      <c r="F632" s="80"/>
      <c r="G632" s="80"/>
      <c r="H632" s="80"/>
      <c r="I632" s="81"/>
      <c r="J632" s="81"/>
      <c r="K632" s="81"/>
      <c r="L632" s="81"/>
      <c r="M632" s="80"/>
      <c r="N632" s="80"/>
      <c r="O632" s="80"/>
      <c r="P632" s="80"/>
      <c r="Q632" s="80"/>
      <c r="R632" s="81"/>
      <c r="S632" s="81"/>
      <c r="T632" s="81"/>
      <c r="U632" s="81"/>
      <c r="V632" s="81"/>
      <c r="W632" s="81"/>
      <c r="X632" s="81"/>
      <c r="Y632" s="81"/>
      <c r="Z632" s="81"/>
      <c r="AA632" s="81"/>
      <c r="AB632" s="81"/>
      <c r="AC632" s="81"/>
      <c r="AD632" s="81"/>
      <c r="AE632" s="81"/>
      <c r="AF632" s="81"/>
    </row>
    <row r="633">
      <c r="A633" s="80"/>
      <c r="B633" s="81"/>
      <c r="C633" s="80"/>
      <c r="D633" s="80"/>
      <c r="E633" s="80"/>
      <c r="F633" s="80"/>
      <c r="G633" s="80"/>
      <c r="H633" s="80"/>
      <c r="I633" s="81"/>
      <c r="J633" s="81"/>
      <c r="K633" s="81"/>
      <c r="L633" s="81"/>
      <c r="M633" s="80"/>
      <c r="N633" s="80"/>
      <c r="O633" s="80"/>
      <c r="P633" s="80"/>
      <c r="Q633" s="80"/>
      <c r="R633" s="81"/>
      <c r="S633" s="81"/>
      <c r="T633" s="81"/>
      <c r="U633" s="81"/>
      <c r="V633" s="81"/>
      <c r="W633" s="81"/>
      <c r="X633" s="81"/>
      <c r="Y633" s="81"/>
      <c r="Z633" s="81"/>
      <c r="AA633" s="81"/>
      <c r="AB633" s="81"/>
      <c r="AC633" s="81"/>
      <c r="AD633" s="81"/>
      <c r="AE633" s="81"/>
      <c r="AF633" s="81"/>
    </row>
    <row r="634">
      <c r="A634" s="80"/>
      <c r="B634" s="81"/>
      <c r="C634" s="80"/>
      <c r="D634" s="80"/>
      <c r="E634" s="80"/>
      <c r="F634" s="80"/>
      <c r="G634" s="80"/>
      <c r="H634" s="80"/>
      <c r="I634" s="81"/>
      <c r="J634" s="81"/>
      <c r="K634" s="81"/>
      <c r="L634" s="81"/>
      <c r="M634" s="80"/>
      <c r="N634" s="80"/>
      <c r="O634" s="80"/>
      <c r="P634" s="80"/>
      <c r="Q634" s="80"/>
      <c r="R634" s="81"/>
      <c r="S634" s="81"/>
      <c r="T634" s="81"/>
      <c r="U634" s="81"/>
      <c r="V634" s="81"/>
      <c r="W634" s="81"/>
      <c r="X634" s="81"/>
      <c r="Y634" s="81"/>
      <c r="Z634" s="81"/>
      <c r="AA634" s="81"/>
      <c r="AB634" s="81"/>
      <c r="AC634" s="81"/>
      <c r="AD634" s="81"/>
      <c r="AE634" s="81"/>
      <c r="AF634" s="81"/>
    </row>
    <row r="635">
      <c r="A635" s="80"/>
      <c r="B635" s="81"/>
      <c r="C635" s="80"/>
      <c r="D635" s="80"/>
      <c r="E635" s="80"/>
      <c r="F635" s="80"/>
      <c r="G635" s="80"/>
      <c r="H635" s="80"/>
      <c r="I635" s="81"/>
      <c r="J635" s="81"/>
      <c r="K635" s="81"/>
      <c r="L635" s="81"/>
      <c r="M635" s="80"/>
      <c r="N635" s="80"/>
      <c r="O635" s="80"/>
      <c r="P635" s="80"/>
      <c r="Q635" s="80"/>
      <c r="R635" s="81"/>
      <c r="S635" s="81"/>
      <c r="T635" s="81"/>
      <c r="U635" s="81"/>
      <c r="V635" s="81"/>
      <c r="W635" s="81"/>
      <c r="X635" s="81"/>
      <c r="Y635" s="81"/>
      <c r="Z635" s="81"/>
      <c r="AA635" s="81"/>
      <c r="AB635" s="81"/>
      <c r="AC635" s="81"/>
      <c r="AD635" s="81"/>
      <c r="AE635" s="81"/>
      <c r="AF635" s="81"/>
    </row>
    <row r="636">
      <c r="A636" s="80"/>
      <c r="B636" s="81"/>
      <c r="C636" s="80"/>
      <c r="D636" s="80"/>
      <c r="E636" s="80"/>
      <c r="F636" s="80"/>
      <c r="G636" s="80"/>
      <c r="H636" s="80"/>
      <c r="I636" s="81"/>
      <c r="J636" s="81"/>
      <c r="K636" s="81"/>
      <c r="L636" s="81"/>
      <c r="M636" s="80"/>
      <c r="N636" s="80"/>
      <c r="O636" s="80"/>
      <c r="P636" s="80"/>
      <c r="Q636" s="80"/>
      <c r="R636" s="81"/>
      <c r="S636" s="81"/>
      <c r="T636" s="81"/>
      <c r="U636" s="81"/>
      <c r="V636" s="81"/>
      <c r="W636" s="81"/>
      <c r="X636" s="81"/>
      <c r="Y636" s="81"/>
      <c r="Z636" s="81"/>
      <c r="AA636" s="81"/>
      <c r="AB636" s="81"/>
      <c r="AC636" s="81"/>
      <c r="AD636" s="81"/>
      <c r="AE636" s="81"/>
      <c r="AF636" s="81"/>
    </row>
    <row r="637">
      <c r="A637" s="80"/>
      <c r="B637" s="81"/>
      <c r="C637" s="80"/>
      <c r="D637" s="80"/>
      <c r="E637" s="80"/>
      <c r="F637" s="80"/>
      <c r="G637" s="80"/>
      <c r="H637" s="80"/>
      <c r="I637" s="81"/>
      <c r="J637" s="81"/>
      <c r="K637" s="81"/>
      <c r="L637" s="81"/>
      <c r="M637" s="80"/>
      <c r="N637" s="80"/>
      <c r="O637" s="80"/>
      <c r="P637" s="80"/>
      <c r="Q637" s="80"/>
      <c r="R637" s="81"/>
      <c r="S637" s="81"/>
      <c r="T637" s="81"/>
      <c r="U637" s="81"/>
      <c r="V637" s="81"/>
      <c r="W637" s="81"/>
      <c r="X637" s="81"/>
      <c r="Y637" s="81"/>
      <c r="Z637" s="81"/>
      <c r="AA637" s="81"/>
      <c r="AB637" s="81"/>
      <c r="AC637" s="81"/>
      <c r="AD637" s="81"/>
      <c r="AE637" s="81"/>
      <c r="AF637" s="81"/>
    </row>
    <row r="638">
      <c r="A638" s="80"/>
      <c r="B638" s="81"/>
      <c r="C638" s="80"/>
      <c r="D638" s="80"/>
      <c r="E638" s="80"/>
      <c r="F638" s="80"/>
      <c r="G638" s="80"/>
      <c r="H638" s="80"/>
      <c r="I638" s="81"/>
      <c r="J638" s="81"/>
      <c r="K638" s="81"/>
      <c r="L638" s="81"/>
      <c r="M638" s="80"/>
      <c r="N638" s="80"/>
      <c r="O638" s="80"/>
      <c r="P638" s="80"/>
      <c r="Q638" s="80"/>
      <c r="R638" s="81"/>
      <c r="S638" s="81"/>
      <c r="T638" s="81"/>
      <c r="U638" s="81"/>
      <c r="V638" s="81"/>
      <c r="W638" s="81"/>
      <c r="X638" s="81"/>
      <c r="Y638" s="81"/>
      <c r="Z638" s="81"/>
      <c r="AA638" s="81"/>
      <c r="AB638" s="81"/>
      <c r="AC638" s="81"/>
      <c r="AD638" s="81"/>
      <c r="AE638" s="81"/>
      <c r="AF638" s="81"/>
    </row>
    <row r="639">
      <c r="A639" s="80"/>
      <c r="B639" s="81"/>
      <c r="C639" s="80"/>
      <c r="D639" s="80"/>
      <c r="E639" s="80"/>
      <c r="F639" s="80"/>
      <c r="G639" s="80"/>
      <c r="H639" s="80"/>
      <c r="I639" s="81"/>
      <c r="J639" s="81"/>
      <c r="K639" s="81"/>
      <c r="L639" s="81"/>
      <c r="M639" s="80"/>
      <c r="N639" s="80"/>
      <c r="O639" s="80"/>
      <c r="P639" s="80"/>
      <c r="Q639" s="80"/>
      <c r="R639" s="81"/>
      <c r="S639" s="81"/>
      <c r="T639" s="81"/>
      <c r="U639" s="81"/>
      <c r="V639" s="81"/>
      <c r="W639" s="81"/>
      <c r="X639" s="81"/>
      <c r="Y639" s="81"/>
      <c r="Z639" s="81"/>
      <c r="AA639" s="81"/>
      <c r="AB639" s="81"/>
      <c r="AC639" s="81"/>
      <c r="AD639" s="81"/>
      <c r="AE639" s="81"/>
      <c r="AF639" s="81"/>
    </row>
    <row r="640">
      <c r="A640" s="80"/>
      <c r="B640" s="81"/>
      <c r="C640" s="80"/>
      <c r="D640" s="80"/>
      <c r="E640" s="80"/>
      <c r="F640" s="80"/>
      <c r="G640" s="80"/>
      <c r="H640" s="80"/>
      <c r="I640" s="81"/>
      <c r="J640" s="81"/>
      <c r="K640" s="81"/>
      <c r="L640" s="81"/>
      <c r="M640" s="80"/>
      <c r="N640" s="80"/>
      <c r="O640" s="80"/>
      <c r="P640" s="80"/>
      <c r="Q640" s="80"/>
      <c r="R640" s="81"/>
      <c r="S640" s="81"/>
      <c r="T640" s="81"/>
      <c r="U640" s="81"/>
      <c r="V640" s="81"/>
      <c r="W640" s="81"/>
      <c r="X640" s="81"/>
      <c r="Y640" s="81"/>
      <c r="Z640" s="81"/>
      <c r="AA640" s="81"/>
      <c r="AB640" s="81"/>
      <c r="AC640" s="81"/>
      <c r="AD640" s="81"/>
      <c r="AE640" s="81"/>
      <c r="AF640" s="81"/>
    </row>
    <row r="641">
      <c r="A641" s="80"/>
      <c r="B641" s="81"/>
      <c r="C641" s="80"/>
      <c r="D641" s="80"/>
      <c r="E641" s="80"/>
      <c r="F641" s="80"/>
      <c r="G641" s="80"/>
      <c r="H641" s="80"/>
      <c r="I641" s="81"/>
      <c r="J641" s="81"/>
      <c r="K641" s="81"/>
      <c r="L641" s="81"/>
      <c r="M641" s="80"/>
      <c r="N641" s="80"/>
      <c r="O641" s="80"/>
      <c r="P641" s="80"/>
      <c r="Q641" s="80"/>
      <c r="R641" s="81"/>
      <c r="S641" s="81"/>
      <c r="T641" s="81"/>
      <c r="U641" s="81"/>
      <c r="V641" s="81"/>
      <c r="W641" s="81"/>
      <c r="X641" s="81"/>
      <c r="Y641" s="81"/>
      <c r="Z641" s="81"/>
      <c r="AA641" s="81"/>
      <c r="AB641" s="81"/>
      <c r="AC641" s="81"/>
      <c r="AD641" s="81"/>
      <c r="AE641" s="81"/>
      <c r="AF641" s="81"/>
    </row>
    <row r="642">
      <c r="A642" s="80"/>
      <c r="B642" s="81"/>
      <c r="C642" s="80"/>
      <c r="D642" s="80"/>
      <c r="E642" s="80"/>
      <c r="F642" s="80"/>
      <c r="G642" s="80"/>
      <c r="H642" s="80"/>
      <c r="I642" s="81"/>
      <c r="J642" s="81"/>
      <c r="K642" s="81"/>
      <c r="L642" s="81"/>
      <c r="M642" s="80"/>
      <c r="N642" s="80"/>
      <c r="O642" s="80"/>
      <c r="P642" s="80"/>
      <c r="Q642" s="80"/>
      <c r="R642" s="81"/>
      <c r="S642" s="81"/>
      <c r="T642" s="81"/>
      <c r="U642" s="81"/>
      <c r="V642" s="81"/>
      <c r="W642" s="81"/>
      <c r="X642" s="81"/>
      <c r="Y642" s="81"/>
      <c r="Z642" s="81"/>
      <c r="AA642" s="81"/>
      <c r="AB642" s="81"/>
      <c r="AC642" s="81"/>
      <c r="AD642" s="81"/>
      <c r="AE642" s="81"/>
      <c r="AF642" s="81"/>
    </row>
    <row r="643">
      <c r="A643" s="80"/>
      <c r="B643" s="81"/>
      <c r="C643" s="80"/>
      <c r="D643" s="80"/>
      <c r="E643" s="80"/>
      <c r="F643" s="80"/>
      <c r="G643" s="80"/>
      <c r="H643" s="80"/>
      <c r="I643" s="81"/>
      <c r="J643" s="81"/>
      <c r="K643" s="81"/>
      <c r="L643" s="81"/>
      <c r="M643" s="80"/>
      <c r="N643" s="80"/>
      <c r="O643" s="80"/>
      <c r="P643" s="80"/>
      <c r="Q643" s="80"/>
      <c r="R643" s="81"/>
      <c r="S643" s="81"/>
      <c r="T643" s="81"/>
      <c r="U643" s="81"/>
      <c r="V643" s="81"/>
      <c r="W643" s="81"/>
      <c r="X643" s="81"/>
      <c r="Y643" s="81"/>
      <c r="Z643" s="81"/>
      <c r="AA643" s="81"/>
      <c r="AB643" s="81"/>
      <c r="AC643" s="81"/>
      <c r="AD643" s="81"/>
      <c r="AE643" s="81"/>
      <c r="AF643" s="81"/>
    </row>
    <row r="644">
      <c r="A644" s="80"/>
      <c r="B644" s="81"/>
      <c r="C644" s="80"/>
      <c r="D644" s="80"/>
      <c r="E644" s="80"/>
      <c r="F644" s="80"/>
      <c r="G644" s="80"/>
      <c r="H644" s="80"/>
      <c r="I644" s="81"/>
      <c r="J644" s="81"/>
      <c r="K644" s="81"/>
      <c r="L644" s="81"/>
      <c r="M644" s="80"/>
      <c r="N644" s="80"/>
      <c r="O644" s="80"/>
      <c r="P644" s="80"/>
      <c r="Q644" s="80"/>
      <c r="R644" s="81"/>
      <c r="S644" s="81"/>
      <c r="T644" s="81"/>
      <c r="U644" s="81"/>
      <c r="V644" s="81"/>
      <c r="W644" s="81"/>
      <c r="X644" s="81"/>
      <c r="Y644" s="81"/>
      <c r="Z644" s="81"/>
      <c r="AA644" s="81"/>
      <c r="AB644" s="81"/>
      <c r="AC644" s="81"/>
      <c r="AD644" s="81"/>
      <c r="AE644" s="81"/>
      <c r="AF644" s="81"/>
    </row>
    <row r="645">
      <c r="A645" s="80"/>
      <c r="B645" s="81"/>
      <c r="C645" s="80"/>
      <c r="D645" s="80"/>
      <c r="E645" s="80"/>
      <c r="F645" s="80"/>
      <c r="G645" s="80"/>
      <c r="H645" s="80"/>
      <c r="I645" s="81"/>
      <c r="J645" s="81"/>
      <c r="K645" s="81"/>
      <c r="L645" s="81"/>
      <c r="M645" s="80"/>
      <c r="N645" s="80"/>
      <c r="O645" s="80"/>
      <c r="P645" s="80"/>
      <c r="Q645" s="80"/>
      <c r="R645" s="81"/>
      <c r="S645" s="81"/>
      <c r="T645" s="81"/>
      <c r="U645" s="81"/>
      <c r="V645" s="81"/>
      <c r="W645" s="81"/>
      <c r="X645" s="81"/>
      <c r="Y645" s="81"/>
      <c r="Z645" s="81"/>
      <c r="AA645" s="81"/>
      <c r="AB645" s="81"/>
      <c r="AC645" s="81"/>
      <c r="AD645" s="81"/>
      <c r="AE645" s="81"/>
      <c r="AF645" s="81"/>
    </row>
    <row r="646">
      <c r="A646" s="80"/>
      <c r="B646" s="81"/>
      <c r="C646" s="80"/>
      <c r="D646" s="80"/>
      <c r="E646" s="80"/>
      <c r="F646" s="80"/>
      <c r="G646" s="80"/>
      <c r="H646" s="80"/>
      <c r="I646" s="81"/>
      <c r="J646" s="81"/>
      <c r="K646" s="81"/>
      <c r="L646" s="81"/>
      <c r="M646" s="80"/>
      <c r="N646" s="80"/>
      <c r="O646" s="80"/>
      <c r="P646" s="80"/>
      <c r="Q646" s="80"/>
      <c r="R646" s="81"/>
      <c r="S646" s="81"/>
      <c r="T646" s="81"/>
      <c r="U646" s="81"/>
      <c r="V646" s="81"/>
      <c r="W646" s="81"/>
      <c r="X646" s="81"/>
      <c r="Y646" s="81"/>
      <c r="Z646" s="81"/>
      <c r="AA646" s="81"/>
      <c r="AB646" s="81"/>
      <c r="AC646" s="81"/>
      <c r="AD646" s="81"/>
      <c r="AE646" s="81"/>
      <c r="AF646" s="81"/>
    </row>
    <row r="647">
      <c r="A647" s="80"/>
      <c r="B647" s="81"/>
      <c r="C647" s="80"/>
      <c r="D647" s="80"/>
      <c r="E647" s="80"/>
      <c r="F647" s="80"/>
      <c r="G647" s="80"/>
      <c r="H647" s="80"/>
      <c r="I647" s="81"/>
      <c r="J647" s="81"/>
      <c r="K647" s="81"/>
      <c r="L647" s="81"/>
      <c r="M647" s="80"/>
      <c r="N647" s="80"/>
      <c r="O647" s="80"/>
      <c r="P647" s="80"/>
      <c r="Q647" s="80"/>
      <c r="R647" s="81"/>
      <c r="S647" s="81"/>
      <c r="T647" s="81"/>
      <c r="U647" s="81"/>
      <c r="V647" s="81"/>
      <c r="W647" s="81"/>
      <c r="X647" s="81"/>
      <c r="Y647" s="81"/>
      <c r="Z647" s="81"/>
      <c r="AA647" s="81"/>
      <c r="AB647" s="81"/>
      <c r="AC647" s="81"/>
      <c r="AD647" s="81"/>
      <c r="AE647" s="81"/>
      <c r="AF647" s="81"/>
    </row>
    <row r="648">
      <c r="A648" s="80"/>
      <c r="B648" s="81"/>
      <c r="C648" s="80"/>
      <c r="D648" s="80"/>
      <c r="E648" s="80"/>
      <c r="F648" s="80"/>
      <c r="G648" s="80"/>
      <c r="H648" s="80"/>
      <c r="I648" s="81"/>
      <c r="J648" s="81"/>
      <c r="K648" s="81"/>
      <c r="L648" s="81"/>
      <c r="M648" s="80"/>
      <c r="N648" s="80"/>
      <c r="O648" s="80"/>
      <c r="P648" s="80"/>
      <c r="Q648" s="80"/>
      <c r="R648" s="81"/>
      <c r="S648" s="81"/>
      <c r="T648" s="81"/>
      <c r="U648" s="81"/>
      <c r="V648" s="81"/>
      <c r="W648" s="81"/>
      <c r="X648" s="81"/>
      <c r="Y648" s="81"/>
      <c r="Z648" s="81"/>
      <c r="AA648" s="81"/>
      <c r="AB648" s="81"/>
      <c r="AC648" s="81"/>
      <c r="AD648" s="81"/>
      <c r="AE648" s="81"/>
      <c r="AF648" s="81"/>
    </row>
    <row r="649">
      <c r="A649" s="80"/>
      <c r="B649" s="81"/>
      <c r="C649" s="80"/>
      <c r="D649" s="80"/>
      <c r="E649" s="80"/>
      <c r="F649" s="80"/>
      <c r="G649" s="80"/>
      <c r="H649" s="80"/>
      <c r="I649" s="81"/>
      <c r="J649" s="81"/>
      <c r="K649" s="81"/>
      <c r="L649" s="81"/>
      <c r="M649" s="80"/>
      <c r="N649" s="80"/>
      <c r="O649" s="80"/>
      <c r="P649" s="80"/>
      <c r="Q649" s="80"/>
      <c r="R649" s="81"/>
      <c r="S649" s="81"/>
      <c r="T649" s="81"/>
      <c r="U649" s="81"/>
      <c r="V649" s="81"/>
      <c r="W649" s="81"/>
      <c r="X649" s="81"/>
      <c r="Y649" s="81"/>
      <c r="Z649" s="81"/>
      <c r="AA649" s="81"/>
      <c r="AB649" s="81"/>
      <c r="AC649" s="81"/>
      <c r="AD649" s="81"/>
      <c r="AE649" s="81"/>
      <c r="AF649" s="81"/>
    </row>
    <row r="650">
      <c r="A650" s="80"/>
      <c r="B650" s="81"/>
      <c r="C650" s="80"/>
      <c r="D650" s="80"/>
      <c r="E650" s="80"/>
      <c r="F650" s="80"/>
      <c r="G650" s="80"/>
      <c r="H650" s="80"/>
      <c r="I650" s="81"/>
      <c r="J650" s="81"/>
      <c r="K650" s="81"/>
      <c r="L650" s="81"/>
      <c r="M650" s="80"/>
      <c r="N650" s="80"/>
      <c r="O650" s="80"/>
      <c r="P650" s="80"/>
      <c r="Q650" s="80"/>
      <c r="R650" s="81"/>
      <c r="S650" s="81"/>
      <c r="T650" s="81"/>
      <c r="U650" s="81"/>
      <c r="V650" s="81"/>
      <c r="W650" s="81"/>
      <c r="X650" s="81"/>
      <c r="Y650" s="81"/>
      <c r="Z650" s="81"/>
      <c r="AA650" s="81"/>
      <c r="AB650" s="81"/>
      <c r="AC650" s="81"/>
      <c r="AD650" s="81"/>
      <c r="AE650" s="81"/>
      <c r="AF650" s="81"/>
    </row>
    <row r="651">
      <c r="A651" s="80"/>
      <c r="B651" s="81"/>
      <c r="C651" s="80"/>
      <c r="D651" s="80"/>
      <c r="E651" s="80"/>
      <c r="F651" s="80"/>
      <c r="G651" s="80"/>
      <c r="H651" s="80"/>
      <c r="I651" s="81"/>
      <c r="J651" s="81"/>
      <c r="K651" s="81"/>
      <c r="L651" s="81"/>
      <c r="M651" s="80"/>
      <c r="N651" s="80"/>
      <c r="O651" s="80"/>
      <c r="P651" s="80"/>
      <c r="Q651" s="80"/>
      <c r="R651" s="81"/>
      <c r="S651" s="81"/>
      <c r="T651" s="81"/>
      <c r="U651" s="81"/>
      <c r="V651" s="81"/>
      <c r="W651" s="81"/>
      <c r="X651" s="81"/>
      <c r="Y651" s="81"/>
      <c r="Z651" s="81"/>
      <c r="AA651" s="81"/>
      <c r="AB651" s="81"/>
      <c r="AC651" s="81"/>
      <c r="AD651" s="81"/>
      <c r="AE651" s="81"/>
      <c r="AF651" s="81"/>
    </row>
    <row r="652">
      <c r="A652" s="80"/>
      <c r="B652" s="81"/>
      <c r="C652" s="80"/>
      <c r="D652" s="80"/>
      <c r="E652" s="80"/>
      <c r="F652" s="80"/>
      <c r="G652" s="80"/>
      <c r="H652" s="80"/>
      <c r="I652" s="81"/>
      <c r="J652" s="81"/>
      <c r="K652" s="81"/>
      <c r="L652" s="81"/>
      <c r="M652" s="80"/>
      <c r="N652" s="80"/>
      <c r="O652" s="80"/>
      <c r="P652" s="80"/>
      <c r="Q652" s="80"/>
      <c r="R652" s="81"/>
      <c r="S652" s="81"/>
      <c r="T652" s="81"/>
      <c r="U652" s="81"/>
      <c r="V652" s="81"/>
      <c r="W652" s="81"/>
      <c r="X652" s="81"/>
      <c r="Y652" s="81"/>
      <c r="Z652" s="81"/>
      <c r="AA652" s="81"/>
      <c r="AB652" s="81"/>
      <c r="AC652" s="81"/>
      <c r="AD652" s="81"/>
      <c r="AE652" s="81"/>
      <c r="AF652" s="81"/>
    </row>
    <row r="653">
      <c r="A653" s="80"/>
      <c r="B653" s="81"/>
      <c r="C653" s="80"/>
      <c r="D653" s="80"/>
      <c r="E653" s="80"/>
      <c r="F653" s="80"/>
      <c r="G653" s="80"/>
      <c r="H653" s="80"/>
      <c r="I653" s="81"/>
      <c r="J653" s="81"/>
      <c r="K653" s="81"/>
      <c r="L653" s="81"/>
      <c r="M653" s="80"/>
      <c r="N653" s="80"/>
      <c r="O653" s="80"/>
      <c r="P653" s="80"/>
      <c r="Q653" s="80"/>
      <c r="R653" s="81"/>
      <c r="S653" s="81"/>
      <c r="T653" s="81"/>
      <c r="U653" s="81"/>
      <c r="V653" s="81"/>
      <c r="W653" s="81"/>
      <c r="X653" s="81"/>
      <c r="Y653" s="81"/>
      <c r="Z653" s="81"/>
      <c r="AA653" s="81"/>
      <c r="AB653" s="81"/>
      <c r="AC653" s="81"/>
      <c r="AD653" s="81"/>
      <c r="AE653" s="81"/>
      <c r="AF653" s="81"/>
    </row>
    <row r="654">
      <c r="A654" s="80"/>
      <c r="B654" s="81"/>
      <c r="C654" s="80"/>
      <c r="D654" s="80"/>
      <c r="E654" s="80"/>
      <c r="F654" s="80"/>
      <c r="G654" s="80"/>
      <c r="H654" s="80"/>
      <c r="I654" s="81"/>
      <c r="J654" s="81"/>
      <c r="K654" s="81"/>
      <c r="L654" s="81"/>
      <c r="M654" s="80"/>
      <c r="N654" s="80"/>
      <c r="O654" s="80"/>
      <c r="P654" s="80"/>
      <c r="Q654" s="80"/>
      <c r="R654" s="81"/>
      <c r="S654" s="81"/>
      <c r="T654" s="81"/>
      <c r="U654" s="81"/>
      <c r="V654" s="81"/>
      <c r="W654" s="81"/>
      <c r="X654" s="81"/>
      <c r="Y654" s="81"/>
      <c r="Z654" s="81"/>
      <c r="AA654" s="81"/>
      <c r="AB654" s="81"/>
      <c r="AC654" s="81"/>
      <c r="AD654" s="81"/>
      <c r="AE654" s="81"/>
      <c r="AF654" s="81"/>
    </row>
    <row r="655">
      <c r="A655" s="80"/>
      <c r="B655" s="81"/>
      <c r="C655" s="80"/>
      <c r="D655" s="80"/>
      <c r="E655" s="80"/>
      <c r="F655" s="80"/>
      <c r="G655" s="80"/>
      <c r="H655" s="80"/>
      <c r="I655" s="81"/>
      <c r="J655" s="81"/>
      <c r="K655" s="81"/>
      <c r="L655" s="81"/>
      <c r="M655" s="80"/>
      <c r="N655" s="80"/>
      <c r="O655" s="80"/>
      <c r="P655" s="80"/>
      <c r="Q655" s="80"/>
      <c r="R655" s="81"/>
      <c r="S655" s="81"/>
      <c r="T655" s="81"/>
      <c r="U655" s="81"/>
      <c r="V655" s="81"/>
      <c r="W655" s="81"/>
      <c r="X655" s="81"/>
      <c r="Y655" s="81"/>
      <c r="Z655" s="81"/>
      <c r="AA655" s="81"/>
      <c r="AB655" s="81"/>
      <c r="AC655" s="81"/>
      <c r="AD655" s="81"/>
      <c r="AE655" s="81"/>
      <c r="AF655" s="81"/>
    </row>
    <row r="656">
      <c r="A656" s="80"/>
      <c r="B656" s="81"/>
      <c r="C656" s="80"/>
      <c r="D656" s="80"/>
      <c r="E656" s="80"/>
      <c r="F656" s="80"/>
      <c r="G656" s="80"/>
      <c r="H656" s="80"/>
      <c r="I656" s="81"/>
      <c r="J656" s="81"/>
      <c r="K656" s="81"/>
      <c r="L656" s="81"/>
      <c r="M656" s="80"/>
      <c r="N656" s="80"/>
      <c r="O656" s="80"/>
      <c r="P656" s="80"/>
      <c r="Q656" s="80"/>
      <c r="R656" s="81"/>
      <c r="S656" s="81"/>
      <c r="T656" s="81"/>
      <c r="U656" s="81"/>
      <c r="V656" s="81"/>
      <c r="W656" s="81"/>
      <c r="X656" s="81"/>
      <c r="Y656" s="81"/>
      <c r="Z656" s="81"/>
      <c r="AA656" s="81"/>
      <c r="AB656" s="81"/>
      <c r="AC656" s="81"/>
      <c r="AD656" s="81"/>
      <c r="AE656" s="81"/>
      <c r="AF656" s="81"/>
    </row>
    <row r="657">
      <c r="A657" s="80"/>
      <c r="B657" s="81"/>
      <c r="C657" s="80"/>
      <c r="D657" s="80"/>
      <c r="E657" s="80"/>
      <c r="F657" s="80"/>
      <c r="G657" s="80"/>
      <c r="H657" s="80"/>
      <c r="I657" s="81"/>
      <c r="J657" s="81"/>
      <c r="K657" s="81"/>
      <c r="L657" s="81"/>
      <c r="M657" s="80"/>
      <c r="N657" s="80"/>
      <c r="O657" s="80"/>
      <c r="P657" s="80"/>
      <c r="Q657" s="80"/>
      <c r="R657" s="81"/>
      <c r="S657" s="81"/>
      <c r="T657" s="81"/>
      <c r="U657" s="81"/>
      <c r="V657" s="81"/>
      <c r="W657" s="81"/>
      <c r="X657" s="81"/>
      <c r="Y657" s="81"/>
      <c r="Z657" s="81"/>
      <c r="AA657" s="81"/>
      <c r="AB657" s="81"/>
      <c r="AC657" s="81"/>
      <c r="AD657" s="81"/>
      <c r="AE657" s="81"/>
      <c r="AF657" s="81"/>
    </row>
    <row r="658">
      <c r="A658" s="80"/>
      <c r="B658" s="81"/>
      <c r="C658" s="80"/>
      <c r="D658" s="80"/>
      <c r="E658" s="80"/>
      <c r="F658" s="80"/>
      <c r="G658" s="80"/>
      <c r="H658" s="80"/>
      <c r="I658" s="81"/>
      <c r="J658" s="81"/>
      <c r="K658" s="81"/>
      <c r="L658" s="81"/>
      <c r="M658" s="80"/>
      <c r="N658" s="80"/>
      <c r="O658" s="80"/>
      <c r="P658" s="80"/>
      <c r="Q658" s="80"/>
      <c r="R658" s="81"/>
      <c r="S658" s="81"/>
      <c r="T658" s="81"/>
      <c r="U658" s="81"/>
      <c r="V658" s="81"/>
      <c r="W658" s="81"/>
      <c r="X658" s="81"/>
      <c r="Y658" s="81"/>
      <c r="Z658" s="81"/>
      <c r="AA658" s="81"/>
      <c r="AB658" s="81"/>
      <c r="AC658" s="81"/>
      <c r="AD658" s="81"/>
      <c r="AE658" s="81"/>
      <c r="AF658" s="81"/>
    </row>
    <row r="659">
      <c r="A659" s="80"/>
      <c r="B659" s="81"/>
      <c r="C659" s="80"/>
      <c r="D659" s="80"/>
      <c r="E659" s="80"/>
      <c r="F659" s="80"/>
      <c r="G659" s="80"/>
      <c r="H659" s="80"/>
      <c r="I659" s="81"/>
      <c r="J659" s="81"/>
      <c r="K659" s="81"/>
      <c r="L659" s="81"/>
      <c r="M659" s="80"/>
      <c r="N659" s="80"/>
      <c r="O659" s="80"/>
      <c r="P659" s="80"/>
      <c r="Q659" s="80"/>
      <c r="R659" s="81"/>
      <c r="S659" s="81"/>
      <c r="T659" s="81"/>
      <c r="U659" s="81"/>
      <c r="V659" s="81"/>
      <c r="W659" s="81"/>
      <c r="X659" s="81"/>
      <c r="Y659" s="81"/>
      <c r="Z659" s="81"/>
      <c r="AA659" s="81"/>
      <c r="AB659" s="81"/>
      <c r="AC659" s="81"/>
      <c r="AD659" s="81"/>
      <c r="AE659" s="81"/>
      <c r="AF659" s="81"/>
    </row>
    <row r="660">
      <c r="A660" s="80"/>
      <c r="B660" s="81"/>
      <c r="C660" s="80"/>
      <c r="D660" s="80"/>
      <c r="E660" s="80"/>
      <c r="F660" s="80"/>
      <c r="G660" s="80"/>
      <c r="H660" s="80"/>
      <c r="I660" s="81"/>
      <c r="J660" s="81"/>
      <c r="K660" s="81"/>
      <c r="L660" s="81"/>
      <c r="M660" s="80"/>
      <c r="N660" s="80"/>
      <c r="O660" s="80"/>
      <c r="P660" s="80"/>
      <c r="Q660" s="80"/>
      <c r="R660" s="81"/>
      <c r="S660" s="81"/>
      <c r="T660" s="81"/>
      <c r="U660" s="81"/>
      <c r="V660" s="81"/>
      <c r="W660" s="81"/>
      <c r="X660" s="81"/>
      <c r="Y660" s="81"/>
      <c r="Z660" s="81"/>
      <c r="AA660" s="81"/>
      <c r="AB660" s="81"/>
      <c r="AC660" s="81"/>
      <c r="AD660" s="81"/>
      <c r="AE660" s="81"/>
      <c r="AF660" s="81"/>
    </row>
    <row r="661">
      <c r="A661" s="80"/>
      <c r="B661" s="81"/>
      <c r="C661" s="80"/>
      <c r="D661" s="80"/>
      <c r="E661" s="80"/>
      <c r="F661" s="80"/>
      <c r="G661" s="80"/>
      <c r="H661" s="80"/>
      <c r="I661" s="81"/>
      <c r="J661" s="81"/>
      <c r="K661" s="81"/>
      <c r="L661" s="81"/>
      <c r="M661" s="80"/>
      <c r="N661" s="80"/>
      <c r="O661" s="80"/>
      <c r="P661" s="80"/>
      <c r="Q661" s="80"/>
      <c r="R661" s="81"/>
      <c r="S661" s="81"/>
      <c r="T661" s="81"/>
      <c r="U661" s="81"/>
      <c r="V661" s="81"/>
      <c r="W661" s="81"/>
      <c r="X661" s="81"/>
      <c r="Y661" s="81"/>
      <c r="Z661" s="81"/>
      <c r="AA661" s="81"/>
      <c r="AB661" s="81"/>
      <c r="AC661" s="81"/>
      <c r="AD661" s="81"/>
      <c r="AE661" s="81"/>
      <c r="AF661" s="81"/>
    </row>
    <row r="662">
      <c r="A662" s="80"/>
      <c r="B662" s="81"/>
      <c r="C662" s="80"/>
      <c r="D662" s="80"/>
      <c r="E662" s="80"/>
      <c r="F662" s="80"/>
      <c r="G662" s="80"/>
      <c r="H662" s="80"/>
      <c r="I662" s="81"/>
      <c r="J662" s="81"/>
      <c r="K662" s="81"/>
      <c r="L662" s="81"/>
      <c r="M662" s="80"/>
      <c r="N662" s="80"/>
      <c r="O662" s="80"/>
      <c r="P662" s="80"/>
      <c r="Q662" s="80"/>
      <c r="R662" s="81"/>
      <c r="S662" s="81"/>
      <c r="T662" s="81"/>
      <c r="U662" s="81"/>
      <c r="V662" s="81"/>
      <c r="W662" s="81"/>
      <c r="X662" s="81"/>
      <c r="Y662" s="81"/>
      <c r="Z662" s="81"/>
      <c r="AA662" s="81"/>
      <c r="AB662" s="81"/>
      <c r="AC662" s="81"/>
      <c r="AD662" s="81"/>
      <c r="AE662" s="81"/>
      <c r="AF662" s="81"/>
    </row>
    <row r="663">
      <c r="A663" s="80"/>
      <c r="B663" s="81"/>
      <c r="C663" s="80"/>
      <c r="D663" s="80"/>
      <c r="E663" s="80"/>
      <c r="F663" s="80"/>
      <c r="G663" s="80"/>
      <c r="H663" s="80"/>
      <c r="I663" s="81"/>
      <c r="J663" s="81"/>
      <c r="K663" s="81"/>
      <c r="L663" s="81"/>
      <c r="M663" s="80"/>
      <c r="N663" s="80"/>
      <c r="O663" s="80"/>
      <c r="P663" s="80"/>
      <c r="Q663" s="80"/>
      <c r="R663" s="81"/>
      <c r="S663" s="81"/>
      <c r="T663" s="81"/>
      <c r="U663" s="81"/>
      <c r="V663" s="81"/>
      <c r="W663" s="81"/>
      <c r="X663" s="81"/>
      <c r="Y663" s="81"/>
      <c r="Z663" s="81"/>
      <c r="AA663" s="81"/>
      <c r="AB663" s="81"/>
      <c r="AC663" s="81"/>
      <c r="AD663" s="81"/>
      <c r="AE663" s="81"/>
      <c r="AF663" s="81"/>
    </row>
    <row r="664">
      <c r="A664" s="80"/>
      <c r="B664" s="81"/>
      <c r="C664" s="80"/>
      <c r="D664" s="80"/>
      <c r="E664" s="80"/>
      <c r="F664" s="80"/>
      <c r="G664" s="80"/>
      <c r="H664" s="80"/>
      <c r="I664" s="81"/>
      <c r="J664" s="81"/>
      <c r="K664" s="81"/>
      <c r="L664" s="81"/>
      <c r="M664" s="80"/>
      <c r="N664" s="80"/>
      <c r="O664" s="80"/>
      <c r="P664" s="80"/>
      <c r="Q664" s="80"/>
      <c r="R664" s="81"/>
      <c r="S664" s="81"/>
      <c r="T664" s="81"/>
      <c r="U664" s="81"/>
      <c r="V664" s="81"/>
      <c r="W664" s="81"/>
      <c r="X664" s="81"/>
      <c r="Y664" s="81"/>
      <c r="Z664" s="81"/>
      <c r="AA664" s="81"/>
      <c r="AB664" s="81"/>
      <c r="AC664" s="81"/>
      <c r="AD664" s="81"/>
      <c r="AE664" s="81"/>
      <c r="AF664" s="81"/>
    </row>
    <row r="665">
      <c r="A665" s="80"/>
      <c r="B665" s="81"/>
      <c r="C665" s="80"/>
      <c r="D665" s="80"/>
      <c r="E665" s="80"/>
      <c r="F665" s="80"/>
      <c r="G665" s="80"/>
      <c r="H665" s="80"/>
      <c r="I665" s="81"/>
      <c r="J665" s="81"/>
      <c r="K665" s="81"/>
      <c r="L665" s="81"/>
      <c r="M665" s="80"/>
      <c r="N665" s="80"/>
      <c r="O665" s="80"/>
      <c r="P665" s="80"/>
      <c r="Q665" s="80"/>
      <c r="R665" s="81"/>
      <c r="S665" s="81"/>
      <c r="T665" s="81"/>
      <c r="U665" s="81"/>
      <c r="V665" s="81"/>
      <c r="W665" s="81"/>
      <c r="X665" s="81"/>
      <c r="Y665" s="81"/>
      <c r="Z665" s="81"/>
      <c r="AA665" s="81"/>
      <c r="AB665" s="81"/>
      <c r="AC665" s="81"/>
      <c r="AD665" s="81"/>
      <c r="AE665" s="81"/>
      <c r="AF665" s="81"/>
    </row>
    <row r="666">
      <c r="A666" s="80"/>
      <c r="B666" s="81"/>
      <c r="C666" s="80"/>
      <c r="D666" s="80"/>
      <c r="E666" s="80"/>
      <c r="F666" s="80"/>
      <c r="G666" s="80"/>
      <c r="H666" s="80"/>
      <c r="I666" s="81"/>
      <c r="J666" s="81"/>
      <c r="K666" s="81"/>
      <c r="L666" s="81"/>
      <c r="M666" s="80"/>
      <c r="N666" s="80"/>
      <c r="O666" s="80"/>
      <c r="P666" s="80"/>
      <c r="Q666" s="80"/>
      <c r="R666" s="81"/>
      <c r="S666" s="81"/>
      <c r="T666" s="81"/>
      <c r="U666" s="81"/>
      <c r="V666" s="81"/>
      <c r="W666" s="81"/>
      <c r="X666" s="81"/>
      <c r="Y666" s="81"/>
      <c r="Z666" s="81"/>
      <c r="AA666" s="81"/>
      <c r="AB666" s="81"/>
      <c r="AC666" s="81"/>
      <c r="AD666" s="81"/>
      <c r="AE666" s="81"/>
      <c r="AF666" s="81"/>
    </row>
    <row r="667">
      <c r="A667" s="80"/>
      <c r="B667" s="81"/>
      <c r="C667" s="80"/>
      <c r="D667" s="80"/>
      <c r="E667" s="80"/>
      <c r="F667" s="80"/>
      <c r="G667" s="80"/>
      <c r="H667" s="80"/>
      <c r="I667" s="81"/>
      <c r="J667" s="81"/>
      <c r="K667" s="81"/>
      <c r="L667" s="81"/>
      <c r="M667" s="80"/>
      <c r="N667" s="80"/>
      <c r="O667" s="80"/>
      <c r="P667" s="80"/>
      <c r="Q667" s="80"/>
      <c r="R667" s="81"/>
      <c r="S667" s="81"/>
      <c r="T667" s="81"/>
      <c r="U667" s="81"/>
      <c r="V667" s="81"/>
      <c r="W667" s="81"/>
      <c r="X667" s="81"/>
      <c r="Y667" s="81"/>
      <c r="Z667" s="81"/>
      <c r="AA667" s="81"/>
      <c r="AB667" s="81"/>
      <c r="AC667" s="81"/>
      <c r="AD667" s="81"/>
      <c r="AE667" s="81"/>
      <c r="AF667" s="81"/>
    </row>
    <row r="668">
      <c r="A668" s="80"/>
      <c r="B668" s="81"/>
      <c r="C668" s="80"/>
      <c r="D668" s="80"/>
      <c r="E668" s="80"/>
      <c r="F668" s="80"/>
      <c r="G668" s="80"/>
      <c r="H668" s="80"/>
      <c r="I668" s="81"/>
      <c r="J668" s="81"/>
      <c r="K668" s="81"/>
      <c r="L668" s="81"/>
      <c r="M668" s="80"/>
      <c r="N668" s="80"/>
      <c r="O668" s="80"/>
      <c r="P668" s="80"/>
      <c r="Q668" s="80"/>
      <c r="R668" s="81"/>
      <c r="S668" s="81"/>
      <c r="T668" s="81"/>
      <c r="U668" s="81"/>
      <c r="V668" s="81"/>
      <c r="W668" s="81"/>
      <c r="X668" s="81"/>
      <c r="Y668" s="81"/>
      <c r="Z668" s="81"/>
      <c r="AA668" s="81"/>
      <c r="AB668" s="81"/>
      <c r="AC668" s="81"/>
      <c r="AD668" s="81"/>
      <c r="AE668" s="81"/>
      <c r="AF668" s="81"/>
    </row>
    <row r="669">
      <c r="A669" s="80"/>
      <c r="B669" s="81"/>
      <c r="C669" s="80"/>
      <c r="D669" s="80"/>
      <c r="E669" s="80"/>
      <c r="F669" s="80"/>
      <c r="G669" s="80"/>
      <c r="H669" s="80"/>
      <c r="I669" s="81"/>
      <c r="J669" s="81"/>
      <c r="K669" s="81"/>
      <c r="L669" s="81"/>
      <c r="M669" s="80"/>
      <c r="N669" s="80"/>
      <c r="O669" s="80"/>
      <c r="P669" s="80"/>
      <c r="Q669" s="80"/>
      <c r="R669" s="81"/>
      <c r="S669" s="81"/>
      <c r="T669" s="81"/>
      <c r="U669" s="81"/>
      <c r="V669" s="81"/>
      <c r="W669" s="81"/>
      <c r="X669" s="81"/>
      <c r="Y669" s="81"/>
      <c r="Z669" s="81"/>
      <c r="AA669" s="81"/>
      <c r="AB669" s="81"/>
      <c r="AC669" s="81"/>
      <c r="AD669" s="81"/>
      <c r="AE669" s="81"/>
      <c r="AF669" s="81"/>
    </row>
    <row r="670">
      <c r="A670" s="80"/>
      <c r="B670" s="81"/>
      <c r="C670" s="80"/>
      <c r="D670" s="80"/>
      <c r="E670" s="80"/>
      <c r="F670" s="80"/>
      <c r="G670" s="80"/>
      <c r="H670" s="80"/>
      <c r="I670" s="81"/>
      <c r="J670" s="81"/>
      <c r="K670" s="81"/>
      <c r="L670" s="81"/>
      <c r="M670" s="80"/>
      <c r="N670" s="80"/>
      <c r="O670" s="80"/>
      <c r="P670" s="80"/>
      <c r="Q670" s="80"/>
      <c r="R670" s="81"/>
      <c r="S670" s="81"/>
      <c r="T670" s="81"/>
      <c r="U670" s="81"/>
      <c r="V670" s="81"/>
      <c r="W670" s="81"/>
      <c r="X670" s="81"/>
      <c r="Y670" s="81"/>
      <c r="Z670" s="81"/>
      <c r="AA670" s="81"/>
      <c r="AB670" s="81"/>
      <c r="AC670" s="81"/>
      <c r="AD670" s="81"/>
      <c r="AE670" s="81"/>
      <c r="AF670" s="81"/>
    </row>
    <row r="671">
      <c r="A671" s="80"/>
      <c r="B671" s="81"/>
      <c r="C671" s="80"/>
      <c r="D671" s="80"/>
      <c r="E671" s="80"/>
      <c r="F671" s="80"/>
      <c r="G671" s="80"/>
      <c r="H671" s="80"/>
      <c r="I671" s="81"/>
      <c r="J671" s="81"/>
      <c r="K671" s="81"/>
      <c r="L671" s="81"/>
      <c r="M671" s="80"/>
      <c r="N671" s="80"/>
      <c r="O671" s="80"/>
      <c r="P671" s="80"/>
      <c r="Q671" s="80"/>
      <c r="R671" s="81"/>
      <c r="S671" s="81"/>
      <c r="T671" s="81"/>
      <c r="U671" s="81"/>
      <c r="V671" s="81"/>
      <c r="W671" s="81"/>
      <c r="X671" s="81"/>
      <c r="Y671" s="81"/>
      <c r="Z671" s="81"/>
      <c r="AA671" s="81"/>
      <c r="AB671" s="81"/>
      <c r="AC671" s="81"/>
      <c r="AD671" s="81"/>
      <c r="AE671" s="81"/>
      <c r="AF671" s="81"/>
    </row>
    <row r="672">
      <c r="A672" s="80"/>
      <c r="B672" s="81"/>
      <c r="C672" s="80"/>
      <c r="D672" s="80"/>
      <c r="E672" s="80"/>
      <c r="F672" s="80"/>
      <c r="G672" s="80"/>
      <c r="H672" s="80"/>
      <c r="I672" s="81"/>
      <c r="J672" s="81"/>
      <c r="K672" s="81"/>
      <c r="L672" s="81"/>
      <c r="M672" s="80"/>
      <c r="N672" s="80"/>
      <c r="O672" s="80"/>
      <c r="P672" s="80"/>
      <c r="Q672" s="80"/>
      <c r="R672" s="81"/>
      <c r="S672" s="81"/>
      <c r="T672" s="81"/>
      <c r="U672" s="81"/>
      <c r="V672" s="81"/>
      <c r="W672" s="81"/>
      <c r="X672" s="81"/>
      <c r="Y672" s="81"/>
      <c r="Z672" s="81"/>
      <c r="AA672" s="81"/>
      <c r="AB672" s="81"/>
      <c r="AC672" s="81"/>
      <c r="AD672" s="81"/>
      <c r="AE672" s="81"/>
      <c r="AF672" s="81"/>
    </row>
    <row r="673">
      <c r="A673" s="80"/>
      <c r="B673" s="81"/>
      <c r="C673" s="80"/>
      <c r="D673" s="80"/>
      <c r="E673" s="80"/>
      <c r="F673" s="80"/>
      <c r="G673" s="80"/>
      <c r="H673" s="80"/>
      <c r="I673" s="81"/>
      <c r="J673" s="81"/>
      <c r="K673" s="81"/>
      <c r="L673" s="81"/>
      <c r="M673" s="80"/>
      <c r="N673" s="80"/>
      <c r="O673" s="80"/>
      <c r="P673" s="80"/>
      <c r="Q673" s="80"/>
      <c r="R673" s="81"/>
      <c r="S673" s="81"/>
      <c r="T673" s="81"/>
      <c r="U673" s="81"/>
      <c r="V673" s="81"/>
      <c r="W673" s="81"/>
      <c r="X673" s="81"/>
      <c r="Y673" s="81"/>
      <c r="Z673" s="81"/>
      <c r="AA673" s="81"/>
      <c r="AB673" s="81"/>
      <c r="AC673" s="81"/>
      <c r="AD673" s="81"/>
      <c r="AE673" s="81"/>
      <c r="AF673" s="81"/>
    </row>
    <row r="674">
      <c r="A674" s="80"/>
      <c r="B674" s="81"/>
      <c r="C674" s="80"/>
      <c r="D674" s="80"/>
      <c r="E674" s="80"/>
      <c r="F674" s="80"/>
      <c r="G674" s="80"/>
      <c r="H674" s="80"/>
      <c r="I674" s="81"/>
      <c r="J674" s="81"/>
      <c r="K674" s="81"/>
      <c r="L674" s="81"/>
      <c r="M674" s="80"/>
      <c r="N674" s="80"/>
      <c r="O674" s="80"/>
      <c r="P674" s="80"/>
      <c r="Q674" s="80"/>
      <c r="R674" s="81"/>
      <c r="S674" s="81"/>
      <c r="T674" s="81"/>
      <c r="U674" s="81"/>
      <c r="V674" s="81"/>
      <c r="W674" s="81"/>
      <c r="X674" s="81"/>
      <c r="Y674" s="81"/>
      <c r="Z674" s="81"/>
      <c r="AA674" s="81"/>
      <c r="AB674" s="81"/>
      <c r="AC674" s="81"/>
      <c r="AD674" s="81"/>
      <c r="AE674" s="81"/>
      <c r="AF674" s="81"/>
    </row>
    <row r="675">
      <c r="A675" s="80"/>
      <c r="B675" s="81"/>
      <c r="C675" s="80"/>
      <c r="D675" s="80"/>
      <c r="E675" s="80"/>
      <c r="F675" s="80"/>
      <c r="G675" s="80"/>
      <c r="H675" s="80"/>
      <c r="I675" s="81"/>
      <c r="J675" s="81"/>
      <c r="K675" s="81"/>
      <c r="L675" s="81"/>
      <c r="M675" s="80"/>
      <c r="N675" s="80"/>
      <c r="O675" s="80"/>
      <c r="P675" s="80"/>
      <c r="Q675" s="80"/>
      <c r="R675" s="81"/>
      <c r="S675" s="81"/>
      <c r="T675" s="81"/>
      <c r="U675" s="81"/>
      <c r="V675" s="81"/>
      <c r="W675" s="81"/>
      <c r="X675" s="81"/>
      <c r="Y675" s="81"/>
      <c r="Z675" s="81"/>
      <c r="AA675" s="81"/>
      <c r="AB675" s="81"/>
      <c r="AC675" s="81"/>
      <c r="AD675" s="81"/>
      <c r="AE675" s="81"/>
      <c r="AF675" s="81"/>
    </row>
    <row r="676">
      <c r="A676" s="80"/>
      <c r="B676" s="81"/>
      <c r="C676" s="80"/>
      <c r="D676" s="80"/>
      <c r="E676" s="80"/>
      <c r="F676" s="80"/>
      <c r="G676" s="80"/>
      <c r="H676" s="80"/>
      <c r="I676" s="81"/>
      <c r="J676" s="81"/>
      <c r="K676" s="81"/>
      <c r="L676" s="81"/>
      <c r="M676" s="80"/>
      <c r="N676" s="80"/>
      <c r="O676" s="80"/>
      <c r="P676" s="80"/>
      <c r="Q676" s="80"/>
      <c r="R676" s="81"/>
      <c r="S676" s="81"/>
      <c r="T676" s="81"/>
      <c r="U676" s="81"/>
      <c r="V676" s="81"/>
      <c r="W676" s="81"/>
      <c r="X676" s="81"/>
      <c r="Y676" s="81"/>
      <c r="Z676" s="81"/>
      <c r="AA676" s="81"/>
      <c r="AB676" s="81"/>
      <c r="AC676" s="81"/>
      <c r="AD676" s="81"/>
      <c r="AE676" s="81"/>
      <c r="AF676" s="81"/>
    </row>
    <row r="677">
      <c r="A677" s="80"/>
      <c r="B677" s="81"/>
      <c r="C677" s="80"/>
      <c r="D677" s="80"/>
      <c r="E677" s="80"/>
      <c r="F677" s="80"/>
      <c r="G677" s="80"/>
      <c r="H677" s="80"/>
      <c r="I677" s="81"/>
      <c r="J677" s="81"/>
      <c r="K677" s="81"/>
      <c r="L677" s="81"/>
      <c r="M677" s="80"/>
      <c r="N677" s="80"/>
      <c r="O677" s="80"/>
      <c r="P677" s="80"/>
      <c r="Q677" s="80"/>
      <c r="R677" s="81"/>
      <c r="S677" s="81"/>
      <c r="T677" s="81"/>
      <c r="U677" s="81"/>
      <c r="V677" s="81"/>
      <c r="W677" s="81"/>
      <c r="X677" s="81"/>
      <c r="Y677" s="81"/>
      <c r="Z677" s="81"/>
      <c r="AA677" s="81"/>
      <c r="AB677" s="81"/>
      <c r="AC677" s="81"/>
      <c r="AD677" s="81"/>
      <c r="AE677" s="81"/>
      <c r="AF677" s="81"/>
    </row>
    <row r="678">
      <c r="A678" s="80"/>
      <c r="B678" s="81"/>
      <c r="C678" s="80"/>
      <c r="D678" s="80"/>
      <c r="E678" s="80"/>
      <c r="F678" s="80"/>
      <c r="G678" s="80"/>
      <c r="H678" s="80"/>
      <c r="I678" s="81"/>
      <c r="J678" s="81"/>
      <c r="K678" s="81"/>
      <c r="L678" s="81"/>
      <c r="M678" s="80"/>
      <c r="N678" s="80"/>
      <c r="O678" s="80"/>
      <c r="P678" s="80"/>
      <c r="Q678" s="80"/>
      <c r="R678" s="81"/>
      <c r="S678" s="81"/>
      <c r="T678" s="81"/>
      <c r="U678" s="81"/>
      <c r="V678" s="81"/>
      <c r="W678" s="81"/>
      <c r="X678" s="81"/>
      <c r="Y678" s="81"/>
      <c r="Z678" s="81"/>
      <c r="AA678" s="81"/>
      <c r="AB678" s="81"/>
      <c r="AC678" s="81"/>
      <c r="AD678" s="81"/>
      <c r="AE678" s="81"/>
      <c r="AF678" s="81"/>
    </row>
    <row r="679">
      <c r="A679" s="80"/>
      <c r="B679" s="81"/>
      <c r="C679" s="80"/>
      <c r="D679" s="80"/>
      <c r="E679" s="80"/>
      <c r="F679" s="80"/>
      <c r="G679" s="80"/>
      <c r="H679" s="80"/>
      <c r="I679" s="81"/>
      <c r="J679" s="81"/>
      <c r="K679" s="81"/>
      <c r="L679" s="81"/>
      <c r="M679" s="80"/>
      <c r="N679" s="80"/>
      <c r="O679" s="80"/>
      <c r="P679" s="80"/>
      <c r="Q679" s="80"/>
      <c r="R679" s="81"/>
      <c r="S679" s="81"/>
      <c r="T679" s="81"/>
      <c r="U679" s="81"/>
      <c r="V679" s="81"/>
      <c r="W679" s="81"/>
      <c r="X679" s="81"/>
      <c r="Y679" s="81"/>
      <c r="Z679" s="81"/>
      <c r="AA679" s="81"/>
      <c r="AB679" s="81"/>
      <c r="AC679" s="81"/>
      <c r="AD679" s="81"/>
      <c r="AE679" s="81"/>
      <c r="AF679" s="81"/>
    </row>
    <row r="680">
      <c r="A680" s="80"/>
      <c r="B680" s="81"/>
      <c r="C680" s="80"/>
      <c r="D680" s="80"/>
      <c r="E680" s="80"/>
      <c r="F680" s="80"/>
      <c r="G680" s="80"/>
      <c r="H680" s="80"/>
      <c r="I680" s="81"/>
      <c r="J680" s="81"/>
      <c r="K680" s="81"/>
      <c r="L680" s="81"/>
      <c r="M680" s="80"/>
      <c r="N680" s="80"/>
      <c r="O680" s="80"/>
      <c r="P680" s="80"/>
      <c r="Q680" s="80"/>
      <c r="R680" s="81"/>
      <c r="S680" s="81"/>
      <c r="T680" s="81"/>
      <c r="U680" s="81"/>
      <c r="V680" s="81"/>
      <c r="W680" s="81"/>
      <c r="X680" s="81"/>
      <c r="Y680" s="81"/>
      <c r="Z680" s="81"/>
      <c r="AA680" s="81"/>
      <c r="AB680" s="81"/>
      <c r="AC680" s="81"/>
      <c r="AD680" s="81"/>
      <c r="AE680" s="81"/>
      <c r="AF680" s="81"/>
    </row>
    <row r="681">
      <c r="A681" s="80"/>
      <c r="B681" s="81"/>
      <c r="C681" s="80"/>
      <c r="D681" s="80"/>
      <c r="E681" s="80"/>
      <c r="F681" s="80"/>
      <c r="G681" s="80"/>
      <c r="H681" s="80"/>
      <c r="I681" s="81"/>
      <c r="J681" s="81"/>
      <c r="K681" s="81"/>
      <c r="L681" s="81"/>
      <c r="M681" s="80"/>
      <c r="N681" s="80"/>
      <c r="O681" s="80"/>
      <c r="P681" s="80"/>
      <c r="Q681" s="80"/>
      <c r="R681" s="81"/>
      <c r="S681" s="81"/>
      <c r="T681" s="81"/>
      <c r="U681" s="81"/>
      <c r="V681" s="81"/>
      <c r="W681" s="81"/>
      <c r="X681" s="81"/>
      <c r="Y681" s="81"/>
      <c r="Z681" s="81"/>
      <c r="AA681" s="81"/>
      <c r="AB681" s="81"/>
      <c r="AC681" s="81"/>
      <c r="AD681" s="81"/>
      <c r="AE681" s="81"/>
      <c r="AF681" s="81"/>
    </row>
    <row r="682">
      <c r="A682" s="80"/>
      <c r="B682" s="81"/>
      <c r="C682" s="80"/>
      <c r="D682" s="80"/>
      <c r="E682" s="80"/>
      <c r="F682" s="80"/>
      <c r="G682" s="80"/>
      <c r="H682" s="80"/>
      <c r="I682" s="81"/>
      <c r="J682" s="81"/>
      <c r="K682" s="81"/>
      <c r="L682" s="81"/>
      <c r="M682" s="80"/>
      <c r="N682" s="80"/>
      <c r="O682" s="80"/>
      <c r="P682" s="80"/>
      <c r="Q682" s="80"/>
      <c r="R682" s="81"/>
      <c r="S682" s="81"/>
      <c r="T682" s="81"/>
      <c r="U682" s="81"/>
      <c r="V682" s="81"/>
      <c r="W682" s="81"/>
      <c r="X682" s="81"/>
      <c r="Y682" s="81"/>
      <c r="Z682" s="81"/>
      <c r="AA682" s="81"/>
      <c r="AB682" s="81"/>
      <c r="AC682" s="81"/>
      <c r="AD682" s="81"/>
      <c r="AE682" s="81"/>
      <c r="AF682" s="81"/>
    </row>
    <row r="683">
      <c r="A683" s="80"/>
      <c r="B683" s="81"/>
      <c r="C683" s="80"/>
      <c r="D683" s="80"/>
      <c r="E683" s="80"/>
      <c r="F683" s="80"/>
      <c r="G683" s="80"/>
      <c r="H683" s="80"/>
      <c r="I683" s="81"/>
      <c r="J683" s="81"/>
      <c r="K683" s="81"/>
      <c r="L683" s="81"/>
      <c r="M683" s="80"/>
      <c r="N683" s="80"/>
      <c r="O683" s="80"/>
      <c r="P683" s="80"/>
      <c r="Q683" s="80"/>
      <c r="R683" s="81"/>
      <c r="S683" s="81"/>
      <c r="T683" s="81"/>
      <c r="U683" s="81"/>
      <c r="V683" s="81"/>
      <c r="W683" s="81"/>
      <c r="X683" s="81"/>
      <c r="Y683" s="81"/>
      <c r="Z683" s="81"/>
      <c r="AA683" s="81"/>
      <c r="AB683" s="81"/>
      <c r="AC683" s="81"/>
      <c r="AD683" s="81"/>
      <c r="AE683" s="81"/>
      <c r="AF683" s="81"/>
    </row>
    <row r="684">
      <c r="A684" s="80"/>
      <c r="B684" s="81"/>
      <c r="C684" s="80"/>
      <c r="D684" s="80"/>
      <c r="E684" s="80"/>
      <c r="F684" s="80"/>
      <c r="G684" s="80"/>
      <c r="H684" s="80"/>
      <c r="I684" s="81"/>
      <c r="J684" s="81"/>
      <c r="K684" s="81"/>
      <c r="L684" s="81"/>
      <c r="M684" s="80"/>
      <c r="N684" s="80"/>
      <c r="O684" s="80"/>
      <c r="P684" s="80"/>
      <c r="Q684" s="80"/>
      <c r="R684" s="81"/>
      <c r="S684" s="81"/>
      <c r="T684" s="81"/>
      <c r="U684" s="81"/>
      <c r="V684" s="81"/>
      <c r="W684" s="81"/>
      <c r="X684" s="81"/>
      <c r="Y684" s="81"/>
      <c r="Z684" s="81"/>
      <c r="AA684" s="81"/>
      <c r="AB684" s="81"/>
      <c r="AC684" s="81"/>
      <c r="AD684" s="81"/>
      <c r="AE684" s="81"/>
      <c r="AF684" s="81"/>
    </row>
    <row r="685">
      <c r="A685" s="80"/>
      <c r="B685" s="81"/>
      <c r="C685" s="80"/>
      <c r="D685" s="80"/>
      <c r="E685" s="80"/>
      <c r="F685" s="80"/>
      <c r="G685" s="80"/>
      <c r="H685" s="80"/>
      <c r="I685" s="81"/>
      <c r="J685" s="81"/>
      <c r="K685" s="81"/>
      <c r="L685" s="81"/>
      <c r="M685" s="80"/>
      <c r="N685" s="80"/>
      <c r="O685" s="80"/>
      <c r="P685" s="80"/>
      <c r="Q685" s="80"/>
      <c r="R685" s="81"/>
      <c r="S685" s="81"/>
      <c r="T685" s="81"/>
      <c r="U685" s="81"/>
      <c r="V685" s="81"/>
      <c r="W685" s="81"/>
      <c r="X685" s="81"/>
      <c r="Y685" s="81"/>
      <c r="Z685" s="81"/>
      <c r="AA685" s="81"/>
      <c r="AB685" s="81"/>
      <c r="AC685" s="81"/>
      <c r="AD685" s="81"/>
      <c r="AE685" s="81"/>
      <c r="AF685" s="81"/>
    </row>
    <row r="686">
      <c r="A686" s="80"/>
      <c r="B686" s="81"/>
      <c r="C686" s="80"/>
      <c r="D686" s="80"/>
      <c r="E686" s="80"/>
      <c r="F686" s="80"/>
      <c r="G686" s="80"/>
      <c r="H686" s="80"/>
      <c r="I686" s="81"/>
      <c r="J686" s="81"/>
      <c r="K686" s="81"/>
      <c r="L686" s="81"/>
      <c r="M686" s="80"/>
      <c r="N686" s="80"/>
      <c r="O686" s="80"/>
      <c r="P686" s="80"/>
      <c r="Q686" s="80"/>
      <c r="R686" s="81"/>
      <c r="S686" s="81"/>
      <c r="T686" s="81"/>
      <c r="U686" s="81"/>
      <c r="V686" s="81"/>
      <c r="W686" s="81"/>
      <c r="X686" s="81"/>
      <c r="Y686" s="81"/>
      <c r="Z686" s="81"/>
      <c r="AA686" s="81"/>
      <c r="AB686" s="81"/>
      <c r="AC686" s="81"/>
      <c r="AD686" s="81"/>
      <c r="AE686" s="81"/>
      <c r="AF686" s="81"/>
    </row>
    <row r="687">
      <c r="A687" s="80"/>
      <c r="B687" s="81"/>
      <c r="C687" s="80"/>
      <c r="D687" s="80"/>
      <c r="E687" s="80"/>
      <c r="F687" s="80"/>
      <c r="G687" s="80"/>
      <c r="H687" s="80"/>
      <c r="I687" s="81"/>
      <c r="J687" s="81"/>
      <c r="K687" s="81"/>
      <c r="L687" s="81"/>
      <c r="M687" s="80"/>
      <c r="N687" s="80"/>
      <c r="O687" s="80"/>
      <c r="P687" s="80"/>
      <c r="Q687" s="80"/>
      <c r="R687" s="81"/>
      <c r="S687" s="81"/>
      <c r="T687" s="81"/>
      <c r="U687" s="81"/>
      <c r="V687" s="81"/>
      <c r="W687" s="81"/>
      <c r="X687" s="81"/>
      <c r="Y687" s="81"/>
      <c r="Z687" s="81"/>
      <c r="AA687" s="81"/>
      <c r="AB687" s="81"/>
      <c r="AC687" s="81"/>
      <c r="AD687" s="81"/>
      <c r="AE687" s="81"/>
      <c r="AF687" s="81"/>
    </row>
    <row r="688">
      <c r="A688" s="80"/>
      <c r="B688" s="81"/>
      <c r="C688" s="80"/>
      <c r="D688" s="80"/>
      <c r="E688" s="80"/>
      <c r="F688" s="80"/>
      <c r="G688" s="80"/>
      <c r="H688" s="80"/>
      <c r="I688" s="81"/>
      <c r="J688" s="81"/>
      <c r="K688" s="81"/>
      <c r="L688" s="81"/>
      <c r="M688" s="80"/>
      <c r="N688" s="80"/>
      <c r="O688" s="80"/>
      <c r="P688" s="80"/>
      <c r="Q688" s="80"/>
      <c r="R688" s="81"/>
      <c r="S688" s="81"/>
      <c r="T688" s="81"/>
      <c r="U688" s="81"/>
      <c r="V688" s="81"/>
      <c r="W688" s="81"/>
      <c r="X688" s="81"/>
      <c r="Y688" s="81"/>
      <c r="Z688" s="81"/>
      <c r="AA688" s="81"/>
      <c r="AB688" s="81"/>
      <c r="AC688" s="81"/>
      <c r="AD688" s="81"/>
      <c r="AE688" s="81"/>
      <c r="AF688" s="81"/>
    </row>
    <row r="689">
      <c r="A689" s="80"/>
      <c r="B689" s="81"/>
      <c r="C689" s="80"/>
      <c r="D689" s="80"/>
      <c r="E689" s="80"/>
      <c r="F689" s="80"/>
      <c r="G689" s="80"/>
      <c r="H689" s="80"/>
      <c r="I689" s="81"/>
      <c r="J689" s="81"/>
      <c r="K689" s="81"/>
      <c r="L689" s="81"/>
      <c r="M689" s="80"/>
      <c r="N689" s="80"/>
      <c r="O689" s="80"/>
      <c r="P689" s="80"/>
      <c r="Q689" s="80"/>
      <c r="R689" s="81"/>
      <c r="S689" s="81"/>
      <c r="T689" s="81"/>
      <c r="U689" s="81"/>
      <c r="V689" s="81"/>
      <c r="W689" s="81"/>
      <c r="X689" s="81"/>
      <c r="Y689" s="81"/>
      <c r="Z689" s="81"/>
      <c r="AA689" s="81"/>
      <c r="AB689" s="81"/>
      <c r="AC689" s="81"/>
      <c r="AD689" s="81"/>
      <c r="AE689" s="81"/>
      <c r="AF689" s="81"/>
    </row>
    <row r="690">
      <c r="A690" s="80"/>
      <c r="B690" s="81"/>
      <c r="C690" s="80"/>
      <c r="D690" s="80"/>
      <c r="E690" s="80"/>
      <c r="F690" s="80"/>
      <c r="G690" s="80"/>
      <c r="H690" s="80"/>
      <c r="I690" s="81"/>
      <c r="J690" s="81"/>
      <c r="K690" s="81"/>
      <c r="L690" s="81"/>
      <c r="M690" s="80"/>
      <c r="N690" s="80"/>
      <c r="O690" s="80"/>
      <c r="P690" s="80"/>
      <c r="Q690" s="80"/>
      <c r="R690" s="81"/>
      <c r="S690" s="81"/>
      <c r="T690" s="81"/>
      <c r="U690" s="81"/>
      <c r="V690" s="81"/>
      <c r="W690" s="81"/>
      <c r="X690" s="81"/>
      <c r="Y690" s="81"/>
      <c r="Z690" s="81"/>
      <c r="AA690" s="81"/>
      <c r="AB690" s="81"/>
      <c r="AC690" s="81"/>
      <c r="AD690" s="81"/>
      <c r="AE690" s="81"/>
      <c r="AF690" s="81"/>
    </row>
    <row r="691">
      <c r="A691" s="80"/>
      <c r="B691" s="81"/>
      <c r="C691" s="80"/>
      <c r="D691" s="80"/>
      <c r="E691" s="80"/>
      <c r="F691" s="80"/>
      <c r="G691" s="80"/>
      <c r="H691" s="80"/>
      <c r="I691" s="81"/>
      <c r="J691" s="81"/>
      <c r="K691" s="81"/>
      <c r="L691" s="81"/>
      <c r="M691" s="80"/>
      <c r="N691" s="80"/>
      <c r="O691" s="80"/>
      <c r="P691" s="80"/>
      <c r="Q691" s="80"/>
      <c r="R691" s="81"/>
      <c r="S691" s="81"/>
      <c r="T691" s="81"/>
      <c r="U691" s="81"/>
      <c r="V691" s="81"/>
      <c r="W691" s="81"/>
      <c r="X691" s="81"/>
      <c r="Y691" s="81"/>
      <c r="Z691" s="81"/>
      <c r="AA691" s="81"/>
      <c r="AB691" s="81"/>
      <c r="AC691" s="81"/>
      <c r="AD691" s="81"/>
      <c r="AE691" s="81"/>
      <c r="AF691" s="81"/>
    </row>
    <row r="692">
      <c r="A692" s="80"/>
      <c r="B692" s="81"/>
      <c r="C692" s="80"/>
      <c r="D692" s="80"/>
      <c r="E692" s="80"/>
      <c r="F692" s="80"/>
      <c r="G692" s="80"/>
      <c r="H692" s="80"/>
      <c r="I692" s="81"/>
      <c r="J692" s="81"/>
      <c r="K692" s="81"/>
      <c r="L692" s="81"/>
      <c r="M692" s="80"/>
      <c r="N692" s="80"/>
      <c r="O692" s="80"/>
      <c r="P692" s="80"/>
      <c r="Q692" s="80"/>
      <c r="R692" s="81"/>
      <c r="S692" s="81"/>
      <c r="T692" s="81"/>
      <c r="U692" s="81"/>
      <c r="V692" s="81"/>
      <c r="W692" s="81"/>
      <c r="X692" s="81"/>
      <c r="Y692" s="81"/>
      <c r="Z692" s="81"/>
      <c r="AA692" s="81"/>
      <c r="AB692" s="81"/>
      <c r="AC692" s="81"/>
      <c r="AD692" s="81"/>
      <c r="AE692" s="81"/>
      <c r="AF692" s="81"/>
    </row>
    <row r="693">
      <c r="A693" s="80"/>
      <c r="B693" s="81"/>
      <c r="C693" s="80"/>
      <c r="D693" s="80"/>
      <c r="E693" s="80"/>
      <c r="F693" s="80"/>
      <c r="G693" s="80"/>
      <c r="H693" s="80"/>
      <c r="I693" s="81"/>
      <c r="J693" s="81"/>
      <c r="K693" s="81"/>
      <c r="L693" s="81"/>
      <c r="M693" s="80"/>
      <c r="N693" s="80"/>
      <c r="O693" s="80"/>
      <c r="P693" s="80"/>
      <c r="Q693" s="80"/>
      <c r="R693" s="81"/>
      <c r="S693" s="81"/>
      <c r="T693" s="81"/>
      <c r="U693" s="81"/>
      <c r="V693" s="81"/>
      <c r="W693" s="81"/>
      <c r="X693" s="81"/>
      <c r="Y693" s="81"/>
      <c r="Z693" s="81"/>
      <c r="AA693" s="81"/>
      <c r="AB693" s="81"/>
      <c r="AC693" s="81"/>
      <c r="AD693" s="81"/>
      <c r="AE693" s="81"/>
      <c r="AF693" s="81"/>
    </row>
    <row r="694">
      <c r="A694" s="80"/>
      <c r="B694" s="81"/>
      <c r="C694" s="80"/>
      <c r="D694" s="80"/>
      <c r="E694" s="80"/>
      <c r="F694" s="80"/>
      <c r="G694" s="80"/>
      <c r="H694" s="80"/>
      <c r="I694" s="81"/>
      <c r="J694" s="81"/>
      <c r="K694" s="81"/>
      <c r="L694" s="81"/>
      <c r="M694" s="80"/>
      <c r="N694" s="80"/>
      <c r="O694" s="80"/>
      <c r="P694" s="80"/>
      <c r="Q694" s="80"/>
      <c r="R694" s="81"/>
      <c r="S694" s="81"/>
      <c r="T694" s="81"/>
      <c r="U694" s="81"/>
      <c r="V694" s="81"/>
      <c r="W694" s="81"/>
      <c r="X694" s="81"/>
      <c r="Y694" s="81"/>
      <c r="Z694" s="81"/>
      <c r="AA694" s="81"/>
      <c r="AB694" s="81"/>
      <c r="AC694" s="81"/>
      <c r="AD694" s="81"/>
      <c r="AE694" s="81"/>
      <c r="AF694" s="81"/>
    </row>
    <row r="695">
      <c r="A695" s="80"/>
      <c r="B695" s="81"/>
      <c r="C695" s="80"/>
      <c r="D695" s="80"/>
      <c r="E695" s="80"/>
      <c r="F695" s="80"/>
      <c r="G695" s="80"/>
      <c r="H695" s="80"/>
      <c r="I695" s="81"/>
      <c r="J695" s="81"/>
      <c r="K695" s="81"/>
      <c r="L695" s="81"/>
      <c r="M695" s="80"/>
      <c r="N695" s="80"/>
      <c r="O695" s="80"/>
      <c r="P695" s="80"/>
      <c r="Q695" s="80"/>
      <c r="R695" s="81"/>
      <c r="S695" s="81"/>
      <c r="T695" s="81"/>
      <c r="U695" s="81"/>
      <c r="V695" s="81"/>
      <c r="W695" s="81"/>
      <c r="X695" s="81"/>
      <c r="Y695" s="81"/>
      <c r="Z695" s="81"/>
      <c r="AA695" s="81"/>
      <c r="AB695" s="81"/>
      <c r="AC695" s="81"/>
      <c r="AD695" s="81"/>
      <c r="AE695" s="81"/>
      <c r="AF695" s="81"/>
    </row>
    <row r="696">
      <c r="A696" s="80"/>
      <c r="B696" s="81"/>
      <c r="C696" s="80"/>
      <c r="D696" s="80"/>
      <c r="E696" s="80"/>
      <c r="F696" s="80"/>
      <c r="G696" s="80"/>
      <c r="H696" s="80"/>
      <c r="I696" s="81"/>
      <c r="J696" s="81"/>
      <c r="K696" s="81"/>
      <c r="L696" s="81"/>
      <c r="M696" s="80"/>
      <c r="N696" s="80"/>
      <c r="O696" s="80"/>
      <c r="P696" s="80"/>
      <c r="Q696" s="80"/>
      <c r="R696" s="81"/>
      <c r="S696" s="81"/>
      <c r="T696" s="81"/>
      <c r="U696" s="81"/>
      <c r="V696" s="81"/>
      <c r="W696" s="81"/>
      <c r="X696" s="81"/>
      <c r="Y696" s="81"/>
      <c r="Z696" s="81"/>
      <c r="AA696" s="81"/>
      <c r="AB696" s="81"/>
      <c r="AC696" s="81"/>
      <c r="AD696" s="81"/>
      <c r="AE696" s="81"/>
      <c r="AF696" s="81"/>
    </row>
    <row r="697">
      <c r="A697" s="80"/>
      <c r="B697" s="81"/>
      <c r="C697" s="80"/>
      <c r="D697" s="80"/>
      <c r="E697" s="80"/>
      <c r="F697" s="80"/>
      <c r="G697" s="80"/>
      <c r="H697" s="80"/>
      <c r="I697" s="81"/>
      <c r="J697" s="81"/>
      <c r="K697" s="81"/>
      <c r="L697" s="81"/>
      <c r="M697" s="80"/>
      <c r="N697" s="80"/>
      <c r="O697" s="80"/>
      <c r="P697" s="80"/>
      <c r="Q697" s="80"/>
      <c r="R697" s="81"/>
      <c r="S697" s="81"/>
      <c r="T697" s="81"/>
      <c r="U697" s="81"/>
      <c r="V697" s="81"/>
      <c r="W697" s="81"/>
      <c r="X697" s="81"/>
      <c r="Y697" s="81"/>
      <c r="Z697" s="81"/>
      <c r="AA697" s="81"/>
      <c r="AB697" s="81"/>
      <c r="AC697" s="81"/>
      <c r="AD697" s="81"/>
      <c r="AE697" s="81"/>
      <c r="AF697" s="81"/>
    </row>
    <row r="698">
      <c r="A698" s="80"/>
      <c r="B698" s="81"/>
      <c r="C698" s="80"/>
      <c r="D698" s="80"/>
      <c r="E698" s="80"/>
      <c r="F698" s="80"/>
      <c r="G698" s="80"/>
      <c r="H698" s="80"/>
      <c r="I698" s="81"/>
      <c r="J698" s="81"/>
      <c r="K698" s="81"/>
      <c r="L698" s="81"/>
      <c r="M698" s="80"/>
      <c r="N698" s="80"/>
      <c r="O698" s="80"/>
      <c r="P698" s="80"/>
      <c r="Q698" s="80"/>
      <c r="R698" s="81"/>
      <c r="S698" s="81"/>
      <c r="T698" s="81"/>
      <c r="U698" s="81"/>
      <c r="V698" s="81"/>
      <c r="W698" s="81"/>
      <c r="X698" s="81"/>
      <c r="Y698" s="81"/>
      <c r="Z698" s="81"/>
      <c r="AA698" s="81"/>
      <c r="AB698" s="81"/>
      <c r="AC698" s="81"/>
      <c r="AD698" s="81"/>
      <c r="AE698" s="81"/>
      <c r="AF698" s="81"/>
    </row>
    <row r="699">
      <c r="A699" s="80"/>
      <c r="B699" s="81"/>
      <c r="C699" s="80"/>
      <c r="D699" s="80"/>
      <c r="E699" s="80"/>
      <c r="F699" s="80"/>
      <c r="G699" s="80"/>
      <c r="H699" s="80"/>
      <c r="I699" s="81"/>
      <c r="J699" s="81"/>
      <c r="K699" s="81"/>
      <c r="L699" s="81"/>
      <c r="M699" s="80"/>
      <c r="N699" s="80"/>
      <c r="O699" s="80"/>
      <c r="P699" s="80"/>
      <c r="Q699" s="80"/>
      <c r="R699" s="81"/>
      <c r="S699" s="81"/>
      <c r="T699" s="81"/>
      <c r="U699" s="81"/>
      <c r="V699" s="81"/>
      <c r="W699" s="81"/>
      <c r="X699" s="81"/>
      <c r="Y699" s="81"/>
      <c r="Z699" s="81"/>
      <c r="AA699" s="81"/>
      <c r="AB699" s="81"/>
      <c r="AC699" s="81"/>
      <c r="AD699" s="81"/>
      <c r="AE699" s="81"/>
      <c r="AF699" s="81"/>
    </row>
    <row r="700">
      <c r="A700" s="80"/>
      <c r="B700" s="81"/>
      <c r="C700" s="80"/>
      <c r="D700" s="80"/>
      <c r="E700" s="80"/>
      <c r="F700" s="80"/>
      <c r="G700" s="80"/>
      <c r="H700" s="80"/>
      <c r="I700" s="81"/>
      <c r="J700" s="81"/>
      <c r="K700" s="81"/>
      <c r="L700" s="81"/>
      <c r="M700" s="80"/>
      <c r="N700" s="80"/>
      <c r="O700" s="80"/>
      <c r="P700" s="80"/>
      <c r="Q700" s="80"/>
      <c r="R700" s="81"/>
      <c r="S700" s="81"/>
      <c r="T700" s="81"/>
      <c r="U700" s="81"/>
      <c r="V700" s="81"/>
      <c r="W700" s="81"/>
      <c r="X700" s="81"/>
      <c r="Y700" s="81"/>
      <c r="Z700" s="81"/>
      <c r="AA700" s="81"/>
      <c r="AB700" s="81"/>
      <c r="AC700" s="81"/>
      <c r="AD700" s="81"/>
      <c r="AE700" s="81"/>
      <c r="AF700" s="81"/>
    </row>
    <row r="701">
      <c r="A701" s="80"/>
      <c r="B701" s="81"/>
      <c r="C701" s="80"/>
      <c r="D701" s="80"/>
      <c r="E701" s="80"/>
      <c r="F701" s="80"/>
      <c r="G701" s="80"/>
      <c r="H701" s="80"/>
      <c r="I701" s="81"/>
      <c r="J701" s="81"/>
      <c r="K701" s="81"/>
      <c r="L701" s="81"/>
      <c r="M701" s="80"/>
      <c r="N701" s="80"/>
      <c r="O701" s="80"/>
      <c r="P701" s="80"/>
      <c r="Q701" s="80"/>
      <c r="R701" s="81"/>
      <c r="S701" s="81"/>
      <c r="T701" s="81"/>
      <c r="U701" s="81"/>
      <c r="V701" s="81"/>
      <c r="W701" s="81"/>
      <c r="X701" s="81"/>
      <c r="Y701" s="81"/>
      <c r="Z701" s="81"/>
      <c r="AA701" s="81"/>
      <c r="AB701" s="81"/>
      <c r="AC701" s="81"/>
      <c r="AD701" s="81"/>
      <c r="AE701" s="81"/>
      <c r="AF701" s="81"/>
    </row>
    <row r="702">
      <c r="A702" s="80"/>
      <c r="B702" s="81"/>
      <c r="C702" s="80"/>
      <c r="D702" s="80"/>
      <c r="E702" s="80"/>
      <c r="F702" s="80"/>
      <c r="G702" s="80"/>
      <c r="H702" s="80"/>
      <c r="I702" s="81"/>
      <c r="J702" s="81"/>
      <c r="K702" s="81"/>
      <c r="L702" s="81"/>
      <c r="M702" s="80"/>
      <c r="N702" s="80"/>
      <c r="O702" s="80"/>
      <c r="P702" s="80"/>
      <c r="Q702" s="80"/>
      <c r="R702" s="81"/>
      <c r="S702" s="81"/>
      <c r="T702" s="81"/>
      <c r="U702" s="81"/>
      <c r="V702" s="81"/>
      <c r="W702" s="81"/>
      <c r="X702" s="81"/>
      <c r="Y702" s="81"/>
      <c r="Z702" s="81"/>
      <c r="AA702" s="81"/>
      <c r="AB702" s="81"/>
      <c r="AC702" s="81"/>
      <c r="AD702" s="81"/>
      <c r="AE702" s="81"/>
      <c r="AF702" s="81"/>
    </row>
    <row r="703">
      <c r="A703" s="80"/>
      <c r="B703" s="81"/>
      <c r="C703" s="80"/>
      <c r="D703" s="80"/>
      <c r="E703" s="80"/>
      <c r="F703" s="80"/>
      <c r="G703" s="80"/>
      <c r="H703" s="80"/>
      <c r="I703" s="81"/>
      <c r="J703" s="81"/>
      <c r="K703" s="81"/>
      <c r="L703" s="81"/>
      <c r="M703" s="80"/>
      <c r="N703" s="80"/>
      <c r="O703" s="80"/>
      <c r="P703" s="80"/>
      <c r="Q703" s="80"/>
      <c r="R703" s="81"/>
      <c r="S703" s="81"/>
      <c r="T703" s="81"/>
      <c r="U703" s="81"/>
      <c r="V703" s="81"/>
      <c r="W703" s="81"/>
      <c r="X703" s="81"/>
      <c r="Y703" s="81"/>
      <c r="Z703" s="81"/>
      <c r="AA703" s="81"/>
      <c r="AB703" s="81"/>
      <c r="AC703" s="81"/>
      <c r="AD703" s="81"/>
      <c r="AE703" s="81"/>
      <c r="AF703" s="81"/>
    </row>
    <row r="704">
      <c r="A704" s="80"/>
      <c r="B704" s="81"/>
      <c r="C704" s="80"/>
      <c r="D704" s="80"/>
      <c r="E704" s="80"/>
      <c r="F704" s="80"/>
      <c r="G704" s="80"/>
      <c r="H704" s="80"/>
      <c r="I704" s="81"/>
      <c r="J704" s="81"/>
      <c r="K704" s="81"/>
      <c r="L704" s="81"/>
      <c r="M704" s="80"/>
      <c r="N704" s="80"/>
      <c r="O704" s="80"/>
      <c r="P704" s="80"/>
      <c r="Q704" s="80"/>
      <c r="R704" s="81"/>
      <c r="S704" s="81"/>
      <c r="T704" s="81"/>
      <c r="U704" s="81"/>
      <c r="V704" s="81"/>
      <c r="W704" s="81"/>
      <c r="X704" s="81"/>
      <c r="Y704" s="81"/>
      <c r="Z704" s="81"/>
      <c r="AA704" s="81"/>
      <c r="AB704" s="81"/>
      <c r="AC704" s="81"/>
      <c r="AD704" s="81"/>
      <c r="AE704" s="81"/>
      <c r="AF704" s="81"/>
    </row>
    <row r="705">
      <c r="A705" s="80"/>
      <c r="B705" s="81"/>
      <c r="C705" s="80"/>
      <c r="D705" s="80"/>
      <c r="E705" s="80"/>
      <c r="F705" s="80"/>
      <c r="G705" s="80"/>
      <c r="H705" s="80"/>
      <c r="I705" s="81"/>
      <c r="J705" s="81"/>
      <c r="K705" s="81"/>
      <c r="L705" s="81"/>
      <c r="M705" s="80"/>
      <c r="N705" s="80"/>
      <c r="O705" s="80"/>
      <c r="P705" s="80"/>
      <c r="Q705" s="80"/>
      <c r="R705" s="81"/>
      <c r="S705" s="81"/>
      <c r="T705" s="81"/>
      <c r="U705" s="81"/>
      <c r="V705" s="81"/>
      <c r="W705" s="81"/>
      <c r="X705" s="81"/>
      <c r="Y705" s="81"/>
      <c r="Z705" s="81"/>
      <c r="AA705" s="81"/>
      <c r="AB705" s="81"/>
      <c r="AC705" s="81"/>
      <c r="AD705" s="81"/>
      <c r="AE705" s="81"/>
      <c r="AF705" s="81"/>
    </row>
    <row r="706">
      <c r="A706" s="80"/>
      <c r="B706" s="81"/>
      <c r="C706" s="80"/>
      <c r="D706" s="80"/>
      <c r="E706" s="80"/>
      <c r="F706" s="80"/>
      <c r="G706" s="80"/>
      <c r="H706" s="80"/>
      <c r="I706" s="81"/>
      <c r="J706" s="81"/>
      <c r="K706" s="81"/>
      <c r="L706" s="81"/>
      <c r="M706" s="80"/>
      <c r="N706" s="80"/>
      <c r="O706" s="80"/>
      <c r="P706" s="80"/>
      <c r="Q706" s="80"/>
      <c r="R706" s="81"/>
      <c r="S706" s="81"/>
      <c r="T706" s="81"/>
      <c r="U706" s="81"/>
      <c r="V706" s="81"/>
      <c r="W706" s="81"/>
      <c r="X706" s="81"/>
      <c r="Y706" s="81"/>
      <c r="Z706" s="81"/>
      <c r="AA706" s="81"/>
      <c r="AB706" s="81"/>
      <c r="AC706" s="81"/>
      <c r="AD706" s="81"/>
      <c r="AE706" s="81"/>
      <c r="AF706" s="81"/>
    </row>
    <row r="707">
      <c r="A707" s="80"/>
      <c r="B707" s="81"/>
      <c r="C707" s="80"/>
      <c r="D707" s="80"/>
      <c r="E707" s="80"/>
      <c r="F707" s="80"/>
      <c r="G707" s="80"/>
      <c r="H707" s="80"/>
      <c r="I707" s="81"/>
      <c r="J707" s="81"/>
      <c r="K707" s="81"/>
      <c r="L707" s="81"/>
      <c r="M707" s="80"/>
      <c r="N707" s="80"/>
      <c r="O707" s="80"/>
      <c r="P707" s="80"/>
      <c r="Q707" s="80"/>
      <c r="R707" s="81"/>
      <c r="S707" s="81"/>
      <c r="T707" s="81"/>
      <c r="U707" s="81"/>
      <c r="V707" s="81"/>
      <c r="W707" s="81"/>
      <c r="X707" s="81"/>
      <c r="Y707" s="81"/>
      <c r="Z707" s="81"/>
      <c r="AA707" s="81"/>
      <c r="AB707" s="81"/>
      <c r="AC707" s="81"/>
      <c r="AD707" s="81"/>
      <c r="AE707" s="81"/>
      <c r="AF707" s="81"/>
    </row>
    <row r="708">
      <c r="A708" s="80"/>
      <c r="B708" s="81"/>
      <c r="C708" s="80"/>
      <c r="D708" s="80"/>
      <c r="E708" s="80"/>
      <c r="F708" s="80"/>
      <c r="G708" s="80"/>
      <c r="H708" s="80"/>
      <c r="I708" s="81"/>
      <c r="J708" s="81"/>
      <c r="K708" s="81"/>
      <c r="L708" s="81"/>
      <c r="M708" s="80"/>
      <c r="N708" s="80"/>
      <c r="O708" s="80"/>
      <c r="P708" s="80"/>
      <c r="Q708" s="80"/>
      <c r="R708" s="81"/>
      <c r="S708" s="81"/>
      <c r="T708" s="81"/>
      <c r="U708" s="81"/>
      <c r="V708" s="81"/>
      <c r="W708" s="81"/>
      <c r="X708" s="81"/>
      <c r="Y708" s="81"/>
      <c r="Z708" s="81"/>
      <c r="AA708" s="81"/>
      <c r="AB708" s="81"/>
      <c r="AC708" s="81"/>
      <c r="AD708" s="81"/>
      <c r="AE708" s="81"/>
      <c r="AF708" s="81"/>
    </row>
    <row r="709">
      <c r="A709" s="80"/>
      <c r="B709" s="81"/>
      <c r="C709" s="80"/>
      <c r="D709" s="80"/>
      <c r="E709" s="80"/>
      <c r="F709" s="80"/>
      <c r="G709" s="80"/>
      <c r="H709" s="80"/>
      <c r="I709" s="81"/>
      <c r="J709" s="81"/>
      <c r="K709" s="81"/>
      <c r="L709" s="81"/>
      <c r="M709" s="80"/>
      <c r="N709" s="80"/>
      <c r="O709" s="80"/>
      <c r="P709" s="80"/>
      <c r="Q709" s="80"/>
      <c r="R709" s="81"/>
      <c r="S709" s="81"/>
      <c r="T709" s="81"/>
      <c r="U709" s="81"/>
      <c r="V709" s="81"/>
      <c r="W709" s="81"/>
      <c r="X709" s="81"/>
      <c r="Y709" s="81"/>
      <c r="Z709" s="81"/>
      <c r="AA709" s="81"/>
      <c r="AB709" s="81"/>
      <c r="AC709" s="81"/>
      <c r="AD709" s="81"/>
      <c r="AE709" s="81"/>
      <c r="AF709" s="81"/>
    </row>
    <row r="710">
      <c r="A710" s="80"/>
      <c r="B710" s="81"/>
      <c r="C710" s="80"/>
      <c r="D710" s="80"/>
      <c r="E710" s="80"/>
      <c r="F710" s="80"/>
      <c r="G710" s="80"/>
      <c r="H710" s="80"/>
      <c r="I710" s="81"/>
      <c r="J710" s="81"/>
      <c r="K710" s="81"/>
      <c r="L710" s="81"/>
      <c r="M710" s="80"/>
      <c r="N710" s="80"/>
      <c r="O710" s="80"/>
      <c r="P710" s="80"/>
      <c r="Q710" s="80"/>
      <c r="R710" s="81"/>
      <c r="S710" s="81"/>
      <c r="T710" s="81"/>
      <c r="U710" s="81"/>
      <c r="V710" s="81"/>
      <c r="W710" s="81"/>
      <c r="X710" s="81"/>
      <c r="Y710" s="81"/>
      <c r="Z710" s="81"/>
      <c r="AA710" s="81"/>
      <c r="AB710" s="81"/>
      <c r="AC710" s="81"/>
      <c r="AD710" s="81"/>
      <c r="AE710" s="81"/>
      <c r="AF710" s="81"/>
    </row>
    <row r="711">
      <c r="A711" s="80"/>
      <c r="B711" s="81"/>
      <c r="C711" s="80"/>
      <c r="D711" s="80"/>
      <c r="E711" s="80"/>
      <c r="F711" s="80"/>
      <c r="G711" s="80"/>
      <c r="H711" s="80"/>
      <c r="I711" s="81"/>
      <c r="J711" s="81"/>
      <c r="K711" s="81"/>
      <c r="L711" s="81"/>
      <c r="M711" s="80"/>
      <c r="N711" s="80"/>
      <c r="O711" s="80"/>
      <c r="P711" s="80"/>
      <c r="Q711" s="80"/>
      <c r="R711" s="81"/>
      <c r="S711" s="81"/>
      <c r="T711" s="81"/>
      <c r="U711" s="81"/>
      <c r="V711" s="81"/>
      <c r="W711" s="81"/>
      <c r="X711" s="81"/>
      <c r="Y711" s="81"/>
      <c r="Z711" s="81"/>
      <c r="AA711" s="81"/>
      <c r="AB711" s="81"/>
      <c r="AC711" s="81"/>
      <c r="AD711" s="81"/>
      <c r="AE711" s="81"/>
      <c r="AF711" s="81"/>
    </row>
    <row r="712">
      <c r="A712" s="80"/>
      <c r="B712" s="81"/>
      <c r="C712" s="80"/>
      <c r="D712" s="80"/>
      <c r="E712" s="80"/>
      <c r="F712" s="80"/>
      <c r="G712" s="80"/>
      <c r="H712" s="80"/>
      <c r="I712" s="81"/>
      <c r="J712" s="81"/>
      <c r="K712" s="81"/>
      <c r="L712" s="81"/>
      <c r="M712" s="80"/>
      <c r="N712" s="80"/>
      <c r="O712" s="80"/>
      <c r="P712" s="80"/>
      <c r="Q712" s="80"/>
      <c r="R712" s="81"/>
      <c r="S712" s="81"/>
      <c r="T712" s="81"/>
      <c r="U712" s="81"/>
      <c r="V712" s="81"/>
      <c r="W712" s="81"/>
      <c r="X712" s="81"/>
      <c r="Y712" s="81"/>
      <c r="Z712" s="81"/>
      <c r="AA712" s="81"/>
      <c r="AB712" s="81"/>
      <c r="AC712" s="81"/>
      <c r="AD712" s="81"/>
      <c r="AE712" s="81"/>
      <c r="AF712" s="81"/>
    </row>
    <row r="713">
      <c r="A713" s="80"/>
      <c r="B713" s="81"/>
      <c r="C713" s="80"/>
      <c r="D713" s="80"/>
      <c r="E713" s="80"/>
      <c r="F713" s="80"/>
      <c r="G713" s="80"/>
      <c r="H713" s="80"/>
      <c r="I713" s="81"/>
      <c r="J713" s="81"/>
      <c r="K713" s="81"/>
      <c r="L713" s="81"/>
      <c r="M713" s="80"/>
      <c r="N713" s="80"/>
      <c r="O713" s="80"/>
      <c r="P713" s="80"/>
      <c r="Q713" s="80"/>
      <c r="R713" s="81"/>
      <c r="S713" s="81"/>
      <c r="T713" s="81"/>
      <c r="U713" s="81"/>
      <c r="V713" s="81"/>
      <c r="W713" s="81"/>
      <c r="X713" s="81"/>
      <c r="Y713" s="81"/>
      <c r="Z713" s="81"/>
      <c r="AA713" s="81"/>
      <c r="AB713" s="81"/>
      <c r="AC713" s="81"/>
      <c r="AD713" s="81"/>
      <c r="AE713" s="81"/>
      <c r="AF713" s="81"/>
    </row>
    <row r="714">
      <c r="A714" s="80"/>
      <c r="B714" s="81"/>
      <c r="C714" s="80"/>
      <c r="D714" s="80"/>
      <c r="E714" s="80"/>
      <c r="F714" s="80"/>
      <c r="G714" s="80"/>
      <c r="H714" s="80"/>
      <c r="I714" s="81"/>
      <c r="J714" s="81"/>
      <c r="K714" s="81"/>
      <c r="L714" s="81"/>
      <c r="M714" s="80"/>
      <c r="N714" s="80"/>
      <c r="O714" s="80"/>
      <c r="P714" s="80"/>
      <c r="Q714" s="80"/>
      <c r="R714" s="81"/>
      <c r="S714" s="81"/>
      <c r="T714" s="81"/>
      <c r="U714" s="81"/>
      <c r="V714" s="81"/>
      <c r="W714" s="81"/>
      <c r="X714" s="81"/>
      <c r="Y714" s="81"/>
      <c r="Z714" s="81"/>
      <c r="AA714" s="81"/>
      <c r="AB714" s="81"/>
      <c r="AC714" s="81"/>
      <c r="AD714" s="81"/>
      <c r="AE714" s="81"/>
      <c r="AF714" s="81"/>
    </row>
    <row r="715">
      <c r="A715" s="80"/>
      <c r="B715" s="81"/>
      <c r="C715" s="80"/>
      <c r="D715" s="80"/>
      <c r="E715" s="80"/>
      <c r="F715" s="80"/>
      <c r="G715" s="80"/>
      <c r="H715" s="80"/>
      <c r="I715" s="81"/>
      <c r="J715" s="81"/>
      <c r="K715" s="81"/>
      <c r="L715" s="81"/>
      <c r="M715" s="80"/>
      <c r="N715" s="80"/>
      <c r="O715" s="80"/>
      <c r="P715" s="80"/>
      <c r="Q715" s="80"/>
      <c r="R715" s="81"/>
      <c r="S715" s="81"/>
      <c r="T715" s="81"/>
      <c r="U715" s="81"/>
      <c r="V715" s="81"/>
      <c r="W715" s="81"/>
      <c r="X715" s="81"/>
      <c r="Y715" s="81"/>
      <c r="Z715" s="81"/>
      <c r="AA715" s="81"/>
      <c r="AB715" s="81"/>
      <c r="AC715" s="81"/>
      <c r="AD715" s="81"/>
      <c r="AE715" s="81"/>
      <c r="AF715" s="81"/>
    </row>
    <row r="716">
      <c r="A716" s="80"/>
      <c r="B716" s="81"/>
      <c r="C716" s="80"/>
      <c r="D716" s="80"/>
      <c r="E716" s="80"/>
      <c r="F716" s="80"/>
      <c r="G716" s="80"/>
      <c r="H716" s="80"/>
      <c r="I716" s="81"/>
      <c r="J716" s="81"/>
      <c r="K716" s="81"/>
      <c r="L716" s="81"/>
      <c r="M716" s="80"/>
      <c r="N716" s="80"/>
      <c r="O716" s="80"/>
      <c r="P716" s="80"/>
      <c r="Q716" s="80"/>
      <c r="R716" s="81"/>
      <c r="S716" s="81"/>
      <c r="T716" s="81"/>
      <c r="U716" s="81"/>
      <c r="V716" s="81"/>
      <c r="W716" s="81"/>
      <c r="X716" s="81"/>
      <c r="Y716" s="81"/>
      <c r="Z716" s="81"/>
      <c r="AA716" s="81"/>
      <c r="AB716" s="81"/>
      <c r="AC716" s="81"/>
      <c r="AD716" s="81"/>
      <c r="AE716" s="81"/>
      <c r="AF716" s="81"/>
    </row>
    <row r="717">
      <c r="A717" s="80"/>
      <c r="B717" s="81"/>
      <c r="C717" s="80"/>
      <c r="D717" s="80"/>
      <c r="E717" s="80"/>
      <c r="F717" s="80"/>
      <c r="G717" s="80"/>
      <c r="H717" s="80"/>
      <c r="I717" s="81"/>
      <c r="J717" s="81"/>
      <c r="K717" s="81"/>
      <c r="L717" s="81"/>
      <c r="M717" s="80"/>
      <c r="N717" s="80"/>
      <c r="O717" s="80"/>
      <c r="P717" s="80"/>
      <c r="Q717" s="80"/>
      <c r="R717" s="81"/>
      <c r="S717" s="81"/>
      <c r="T717" s="81"/>
      <c r="U717" s="81"/>
      <c r="V717" s="81"/>
      <c r="W717" s="81"/>
      <c r="X717" s="81"/>
      <c r="Y717" s="81"/>
      <c r="Z717" s="81"/>
      <c r="AA717" s="81"/>
      <c r="AB717" s="81"/>
      <c r="AC717" s="81"/>
      <c r="AD717" s="81"/>
      <c r="AE717" s="81"/>
      <c r="AF717" s="81"/>
    </row>
    <row r="718">
      <c r="A718" s="80"/>
      <c r="B718" s="81"/>
      <c r="C718" s="80"/>
      <c r="D718" s="80"/>
      <c r="E718" s="80"/>
      <c r="F718" s="80"/>
      <c r="G718" s="80"/>
      <c r="H718" s="80"/>
      <c r="I718" s="81"/>
      <c r="J718" s="81"/>
      <c r="K718" s="81"/>
      <c r="L718" s="81"/>
      <c r="M718" s="80"/>
      <c r="N718" s="80"/>
      <c r="O718" s="80"/>
      <c r="P718" s="80"/>
      <c r="Q718" s="80"/>
      <c r="R718" s="81"/>
      <c r="S718" s="81"/>
      <c r="T718" s="81"/>
      <c r="U718" s="81"/>
      <c r="V718" s="81"/>
      <c r="W718" s="81"/>
      <c r="X718" s="81"/>
      <c r="Y718" s="81"/>
      <c r="Z718" s="81"/>
      <c r="AA718" s="81"/>
      <c r="AB718" s="81"/>
      <c r="AC718" s="81"/>
      <c r="AD718" s="81"/>
      <c r="AE718" s="81"/>
      <c r="AF718" s="81"/>
    </row>
    <row r="719">
      <c r="A719" s="80"/>
      <c r="B719" s="81"/>
      <c r="C719" s="80"/>
      <c r="D719" s="80"/>
      <c r="E719" s="80"/>
      <c r="F719" s="80"/>
      <c r="G719" s="80"/>
      <c r="H719" s="80"/>
      <c r="I719" s="81"/>
      <c r="J719" s="81"/>
      <c r="K719" s="81"/>
      <c r="L719" s="81"/>
      <c r="M719" s="80"/>
      <c r="N719" s="80"/>
      <c r="O719" s="80"/>
      <c r="P719" s="80"/>
      <c r="Q719" s="80"/>
      <c r="R719" s="81"/>
      <c r="S719" s="81"/>
      <c r="T719" s="81"/>
      <c r="U719" s="81"/>
      <c r="V719" s="81"/>
      <c r="W719" s="81"/>
      <c r="X719" s="81"/>
      <c r="Y719" s="81"/>
      <c r="Z719" s="81"/>
      <c r="AA719" s="81"/>
      <c r="AB719" s="81"/>
      <c r="AC719" s="81"/>
      <c r="AD719" s="81"/>
      <c r="AE719" s="81"/>
      <c r="AF719" s="81"/>
    </row>
    <row r="720">
      <c r="A720" s="80"/>
      <c r="B720" s="81"/>
      <c r="C720" s="80"/>
      <c r="D720" s="80"/>
      <c r="E720" s="80"/>
      <c r="F720" s="80"/>
      <c r="G720" s="80"/>
      <c r="H720" s="80"/>
      <c r="I720" s="81"/>
      <c r="J720" s="81"/>
      <c r="K720" s="81"/>
      <c r="L720" s="81"/>
      <c r="M720" s="80"/>
      <c r="N720" s="80"/>
      <c r="O720" s="80"/>
      <c r="P720" s="80"/>
      <c r="Q720" s="80"/>
      <c r="R720" s="81"/>
      <c r="S720" s="81"/>
      <c r="T720" s="81"/>
      <c r="U720" s="81"/>
      <c r="V720" s="81"/>
      <c r="W720" s="81"/>
      <c r="X720" s="81"/>
      <c r="Y720" s="81"/>
      <c r="Z720" s="81"/>
      <c r="AA720" s="81"/>
      <c r="AB720" s="81"/>
      <c r="AC720" s="81"/>
      <c r="AD720" s="81"/>
      <c r="AE720" s="81"/>
      <c r="AF720" s="81"/>
    </row>
    <row r="721">
      <c r="A721" s="80"/>
      <c r="B721" s="81"/>
      <c r="C721" s="80"/>
      <c r="D721" s="80"/>
      <c r="E721" s="80"/>
      <c r="F721" s="80"/>
      <c r="G721" s="80"/>
      <c r="H721" s="80"/>
      <c r="I721" s="81"/>
      <c r="J721" s="81"/>
      <c r="K721" s="81"/>
      <c r="L721" s="81"/>
      <c r="M721" s="80"/>
      <c r="N721" s="80"/>
      <c r="O721" s="80"/>
      <c r="P721" s="80"/>
      <c r="Q721" s="80"/>
      <c r="R721" s="81"/>
      <c r="S721" s="81"/>
      <c r="T721" s="81"/>
      <c r="U721" s="81"/>
      <c r="V721" s="81"/>
      <c r="W721" s="81"/>
      <c r="X721" s="81"/>
      <c r="Y721" s="81"/>
      <c r="Z721" s="81"/>
      <c r="AA721" s="81"/>
      <c r="AB721" s="81"/>
      <c r="AC721" s="81"/>
      <c r="AD721" s="81"/>
      <c r="AE721" s="81"/>
      <c r="AF721" s="81"/>
    </row>
    <row r="722">
      <c r="A722" s="80"/>
      <c r="B722" s="81"/>
      <c r="C722" s="80"/>
      <c r="D722" s="80"/>
      <c r="E722" s="80"/>
      <c r="F722" s="80"/>
      <c r="G722" s="80"/>
      <c r="H722" s="80"/>
      <c r="I722" s="81"/>
      <c r="J722" s="81"/>
      <c r="K722" s="81"/>
      <c r="L722" s="81"/>
      <c r="M722" s="80"/>
      <c r="N722" s="80"/>
      <c r="O722" s="80"/>
      <c r="P722" s="80"/>
      <c r="Q722" s="80"/>
      <c r="R722" s="81"/>
      <c r="S722" s="81"/>
      <c r="T722" s="81"/>
      <c r="U722" s="81"/>
      <c r="V722" s="81"/>
      <c r="W722" s="81"/>
      <c r="X722" s="81"/>
      <c r="Y722" s="81"/>
      <c r="Z722" s="81"/>
      <c r="AA722" s="81"/>
      <c r="AB722" s="81"/>
      <c r="AC722" s="81"/>
      <c r="AD722" s="81"/>
      <c r="AE722" s="81"/>
      <c r="AF722" s="81"/>
    </row>
    <row r="723">
      <c r="A723" s="80"/>
      <c r="B723" s="81"/>
      <c r="C723" s="80"/>
      <c r="D723" s="80"/>
      <c r="E723" s="80"/>
      <c r="F723" s="80"/>
      <c r="G723" s="80"/>
      <c r="H723" s="80"/>
      <c r="I723" s="81"/>
      <c r="J723" s="81"/>
      <c r="K723" s="81"/>
      <c r="L723" s="81"/>
      <c r="M723" s="80"/>
      <c r="N723" s="80"/>
      <c r="O723" s="80"/>
      <c r="P723" s="80"/>
      <c r="Q723" s="80"/>
      <c r="R723" s="81"/>
      <c r="S723" s="81"/>
      <c r="T723" s="81"/>
      <c r="U723" s="81"/>
      <c r="V723" s="81"/>
      <c r="W723" s="81"/>
      <c r="X723" s="81"/>
      <c r="Y723" s="81"/>
      <c r="Z723" s="81"/>
      <c r="AA723" s="81"/>
      <c r="AB723" s="81"/>
      <c r="AC723" s="81"/>
      <c r="AD723" s="81"/>
      <c r="AE723" s="81"/>
      <c r="AF723" s="81"/>
    </row>
    <row r="724">
      <c r="A724" s="80"/>
      <c r="B724" s="81"/>
      <c r="C724" s="80"/>
      <c r="D724" s="80"/>
      <c r="E724" s="80"/>
      <c r="F724" s="80"/>
      <c r="G724" s="80"/>
      <c r="H724" s="80"/>
      <c r="I724" s="81"/>
      <c r="J724" s="81"/>
      <c r="K724" s="81"/>
      <c r="L724" s="81"/>
      <c r="M724" s="80"/>
      <c r="N724" s="80"/>
      <c r="O724" s="80"/>
      <c r="P724" s="80"/>
      <c r="Q724" s="80"/>
      <c r="R724" s="81"/>
      <c r="S724" s="81"/>
      <c r="T724" s="81"/>
      <c r="U724" s="81"/>
      <c r="V724" s="81"/>
      <c r="W724" s="81"/>
      <c r="X724" s="81"/>
      <c r="Y724" s="81"/>
      <c r="Z724" s="81"/>
      <c r="AA724" s="81"/>
      <c r="AB724" s="81"/>
      <c r="AC724" s="81"/>
      <c r="AD724" s="81"/>
      <c r="AE724" s="81"/>
      <c r="AF724" s="81"/>
    </row>
    <row r="725">
      <c r="A725" s="80"/>
      <c r="B725" s="81"/>
      <c r="C725" s="80"/>
      <c r="D725" s="80"/>
      <c r="E725" s="80"/>
      <c r="F725" s="80"/>
      <c r="G725" s="80"/>
      <c r="H725" s="80"/>
      <c r="I725" s="81"/>
      <c r="J725" s="81"/>
      <c r="K725" s="81"/>
      <c r="L725" s="81"/>
      <c r="M725" s="80"/>
      <c r="N725" s="80"/>
      <c r="O725" s="80"/>
      <c r="P725" s="80"/>
      <c r="Q725" s="80"/>
      <c r="R725" s="81"/>
      <c r="S725" s="81"/>
      <c r="T725" s="81"/>
      <c r="U725" s="81"/>
      <c r="V725" s="81"/>
      <c r="W725" s="81"/>
      <c r="X725" s="81"/>
      <c r="Y725" s="81"/>
      <c r="Z725" s="81"/>
      <c r="AA725" s="81"/>
      <c r="AB725" s="81"/>
      <c r="AC725" s="81"/>
      <c r="AD725" s="81"/>
      <c r="AE725" s="81"/>
      <c r="AF725" s="81"/>
    </row>
    <row r="726">
      <c r="A726" s="80"/>
      <c r="B726" s="81"/>
      <c r="C726" s="80"/>
      <c r="D726" s="80"/>
      <c r="E726" s="80"/>
      <c r="F726" s="80"/>
      <c r="G726" s="80"/>
      <c r="H726" s="80"/>
      <c r="I726" s="81"/>
      <c r="J726" s="81"/>
      <c r="K726" s="81"/>
      <c r="L726" s="81"/>
      <c r="M726" s="80"/>
      <c r="N726" s="80"/>
      <c r="O726" s="80"/>
      <c r="P726" s="80"/>
      <c r="Q726" s="80"/>
      <c r="R726" s="81"/>
      <c r="S726" s="81"/>
      <c r="T726" s="81"/>
      <c r="U726" s="81"/>
      <c r="V726" s="81"/>
      <c r="W726" s="81"/>
      <c r="X726" s="81"/>
      <c r="Y726" s="81"/>
      <c r="Z726" s="81"/>
      <c r="AA726" s="81"/>
      <c r="AB726" s="81"/>
      <c r="AC726" s="81"/>
      <c r="AD726" s="81"/>
      <c r="AE726" s="81"/>
      <c r="AF726" s="81"/>
    </row>
    <row r="727">
      <c r="A727" s="80"/>
      <c r="B727" s="81"/>
      <c r="C727" s="80"/>
      <c r="D727" s="80"/>
      <c r="E727" s="80"/>
      <c r="F727" s="80"/>
      <c r="G727" s="80"/>
      <c r="H727" s="80"/>
      <c r="I727" s="81"/>
      <c r="J727" s="81"/>
      <c r="K727" s="81"/>
      <c r="L727" s="81"/>
      <c r="M727" s="80"/>
      <c r="N727" s="80"/>
      <c r="O727" s="80"/>
      <c r="P727" s="80"/>
      <c r="Q727" s="80"/>
      <c r="R727" s="81"/>
      <c r="S727" s="81"/>
      <c r="T727" s="81"/>
      <c r="U727" s="81"/>
      <c r="V727" s="81"/>
      <c r="W727" s="81"/>
      <c r="X727" s="81"/>
      <c r="Y727" s="81"/>
      <c r="Z727" s="81"/>
      <c r="AA727" s="81"/>
      <c r="AB727" s="81"/>
      <c r="AC727" s="81"/>
      <c r="AD727" s="81"/>
      <c r="AE727" s="81"/>
      <c r="AF727" s="81"/>
    </row>
    <row r="728">
      <c r="A728" s="80"/>
      <c r="B728" s="81"/>
      <c r="C728" s="80"/>
      <c r="D728" s="80"/>
      <c r="E728" s="80"/>
      <c r="F728" s="80"/>
      <c r="G728" s="80"/>
      <c r="H728" s="80"/>
      <c r="I728" s="81"/>
      <c r="J728" s="81"/>
      <c r="K728" s="81"/>
      <c r="L728" s="81"/>
      <c r="M728" s="80"/>
      <c r="N728" s="80"/>
      <c r="O728" s="80"/>
      <c r="P728" s="80"/>
      <c r="Q728" s="80"/>
      <c r="R728" s="81"/>
      <c r="S728" s="81"/>
      <c r="T728" s="81"/>
      <c r="U728" s="81"/>
      <c r="V728" s="81"/>
      <c r="W728" s="81"/>
      <c r="X728" s="81"/>
      <c r="Y728" s="81"/>
      <c r="Z728" s="81"/>
      <c r="AA728" s="81"/>
      <c r="AB728" s="81"/>
      <c r="AC728" s="81"/>
      <c r="AD728" s="81"/>
      <c r="AE728" s="81"/>
      <c r="AF728" s="81"/>
    </row>
    <row r="729">
      <c r="A729" s="80"/>
      <c r="B729" s="81"/>
      <c r="C729" s="80"/>
      <c r="D729" s="80"/>
      <c r="E729" s="80"/>
      <c r="F729" s="80"/>
      <c r="G729" s="80"/>
      <c r="H729" s="80"/>
      <c r="I729" s="81"/>
      <c r="J729" s="81"/>
      <c r="K729" s="81"/>
      <c r="L729" s="81"/>
      <c r="M729" s="80"/>
      <c r="N729" s="80"/>
      <c r="O729" s="80"/>
      <c r="P729" s="80"/>
      <c r="Q729" s="80"/>
      <c r="R729" s="81"/>
      <c r="S729" s="81"/>
      <c r="T729" s="81"/>
      <c r="U729" s="81"/>
      <c r="V729" s="81"/>
      <c r="W729" s="81"/>
      <c r="X729" s="81"/>
      <c r="Y729" s="81"/>
      <c r="Z729" s="81"/>
      <c r="AA729" s="81"/>
      <c r="AB729" s="81"/>
      <c r="AC729" s="81"/>
      <c r="AD729" s="81"/>
      <c r="AE729" s="81"/>
      <c r="AF729" s="81"/>
    </row>
    <row r="730">
      <c r="A730" s="80"/>
      <c r="B730" s="81"/>
      <c r="C730" s="80"/>
      <c r="D730" s="80"/>
      <c r="E730" s="80"/>
      <c r="F730" s="80"/>
      <c r="G730" s="80"/>
      <c r="H730" s="80"/>
      <c r="I730" s="81"/>
      <c r="J730" s="81"/>
      <c r="K730" s="81"/>
      <c r="L730" s="81"/>
      <c r="M730" s="80"/>
      <c r="N730" s="80"/>
      <c r="O730" s="80"/>
      <c r="P730" s="80"/>
      <c r="Q730" s="80"/>
      <c r="R730" s="81"/>
      <c r="S730" s="81"/>
      <c r="T730" s="81"/>
      <c r="U730" s="81"/>
      <c r="V730" s="81"/>
      <c r="W730" s="81"/>
      <c r="X730" s="81"/>
      <c r="Y730" s="81"/>
      <c r="Z730" s="81"/>
      <c r="AA730" s="81"/>
      <c r="AB730" s="81"/>
      <c r="AC730" s="81"/>
      <c r="AD730" s="81"/>
      <c r="AE730" s="81"/>
      <c r="AF730" s="81"/>
    </row>
    <row r="731">
      <c r="A731" s="80"/>
      <c r="B731" s="81"/>
      <c r="C731" s="80"/>
      <c r="D731" s="80"/>
      <c r="E731" s="80"/>
      <c r="F731" s="80"/>
      <c r="G731" s="80"/>
      <c r="H731" s="80"/>
      <c r="I731" s="81"/>
      <c r="J731" s="81"/>
      <c r="K731" s="81"/>
      <c r="L731" s="81"/>
      <c r="M731" s="80"/>
      <c r="N731" s="80"/>
      <c r="O731" s="80"/>
      <c r="P731" s="80"/>
      <c r="Q731" s="80"/>
      <c r="R731" s="81"/>
      <c r="S731" s="81"/>
      <c r="T731" s="81"/>
      <c r="U731" s="81"/>
      <c r="V731" s="81"/>
      <c r="W731" s="81"/>
      <c r="X731" s="81"/>
      <c r="Y731" s="81"/>
      <c r="Z731" s="81"/>
      <c r="AA731" s="81"/>
      <c r="AB731" s="81"/>
      <c r="AC731" s="81"/>
      <c r="AD731" s="81"/>
      <c r="AE731" s="81"/>
      <c r="AF731" s="81"/>
    </row>
    <row r="732">
      <c r="A732" s="80"/>
      <c r="B732" s="81"/>
      <c r="C732" s="80"/>
      <c r="D732" s="80"/>
      <c r="E732" s="80"/>
      <c r="F732" s="80"/>
      <c r="G732" s="80"/>
      <c r="H732" s="80"/>
      <c r="I732" s="81"/>
      <c r="J732" s="81"/>
      <c r="K732" s="81"/>
      <c r="L732" s="81"/>
      <c r="M732" s="80"/>
      <c r="N732" s="80"/>
      <c r="O732" s="80"/>
      <c r="P732" s="80"/>
      <c r="Q732" s="80"/>
      <c r="R732" s="81"/>
      <c r="S732" s="81"/>
      <c r="T732" s="81"/>
      <c r="U732" s="81"/>
      <c r="V732" s="81"/>
      <c r="W732" s="81"/>
      <c r="X732" s="81"/>
      <c r="Y732" s="81"/>
      <c r="Z732" s="81"/>
      <c r="AA732" s="81"/>
      <c r="AB732" s="81"/>
      <c r="AC732" s="81"/>
      <c r="AD732" s="81"/>
      <c r="AE732" s="81"/>
      <c r="AF732" s="81"/>
    </row>
    <row r="733">
      <c r="A733" s="80"/>
      <c r="B733" s="81"/>
      <c r="C733" s="80"/>
      <c r="D733" s="80"/>
      <c r="E733" s="80"/>
      <c r="F733" s="80"/>
      <c r="G733" s="80"/>
      <c r="H733" s="80"/>
      <c r="I733" s="81"/>
      <c r="J733" s="81"/>
      <c r="K733" s="81"/>
      <c r="L733" s="81"/>
      <c r="M733" s="80"/>
      <c r="N733" s="80"/>
      <c r="O733" s="80"/>
      <c r="P733" s="80"/>
      <c r="Q733" s="80"/>
      <c r="R733" s="81"/>
      <c r="S733" s="81"/>
      <c r="T733" s="81"/>
      <c r="U733" s="81"/>
      <c r="V733" s="81"/>
      <c r="W733" s="81"/>
      <c r="X733" s="81"/>
      <c r="Y733" s="81"/>
      <c r="Z733" s="81"/>
      <c r="AA733" s="81"/>
      <c r="AB733" s="81"/>
      <c r="AC733" s="81"/>
      <c r="AD733" s="81"/>
      <c r="AE733" s="81"/>
      <c r="AF733" s="81"/>
    </row>
    <row r="734">
      <c r="A734" s="80"/>
      <c r="B734" s="81"/>
      <c r="C734" s="80"/>
      <c r="D734" s="80"/>
      <c r="E734" s="80"/>
      <c r="F734" s="80"/>
      <c r="G734" s="80"/>
      <c r="H734" s="80"/>
      <c r="I734" s="81"/>
      <c r="J734" s="81"/>
      <c r="K734" s="81"/>
      <c r="L734" s="81"/>
      <c r="M734" s="80"/>
      <c r="N734" s="80"/>
      <c r="O734" s="80"/>
      <c r="P734" s="80"/>
      <c r="Q734" s="80"/>
      <c r="R734" s="81"/>
      <c r="S734" s="81"/>
      <c r="T734" s="81"/>
      <c r="U734" s="81"/>
      <c r="V734" s="81"/>
      <c r="W734" s="81"/>
      <c r="X734" s="81"/>
      <c r="Y734" s="81"/>
      <c r="Z734" s="81"/>
      <c r="AA734" s="81"/>
      <c r="AB734" s="81"/>
      <c r="AC734" s="81"/>
      <c r="AD734" s="81"/>
      <c r="AE734" s="81"/>
      <c r="AF734" s="81"/>
    </row>
    <row r="735">
      <c r="A735" s="80"/>
      <c r="B735" s="81"/>
      <c r="C735" s="80"/>
      <c r="D735" s="80"/>
      <c r="E735" s="80"/>
      <c r="F735" s="80"/>
      <c r="G735" s="80"/>
      <c r="H735" s="80"/>
      <c r="I735" s="81"/>
      <c r="J735" s="81"/>
      <c r="K735" s="81"/>
      <c r="L735" s="81"/>
      <c r="M735" s="80"/>
      <c r="N735" s="80"/>
      <c r="O735" s="80"/>
      <c r="P735" s="80"/>
      <c r="Q735" s="80"/>
      <c r="R735" s="81"/>
      <c r="S735" s="81"/>
      <c r="T735" s="81"/>
      <c r="U735" s="81"/>
      <c r="V735" s="81"/>
      <c r="W735" s="81"/>
      <c r="X735" s="81"/>
      <c r="Y735" s="81"/>
      <c r="Z735" s="81"/>
      <c r="AA735" s="81"/>
      <c r="AB735" s="81"/>
      <c r="AC735" s="81"/>
      <c r="AD735" s="81"/>
      <c r="AE735" s="81"/>
      <c r="AF735" s="81"/>
    </row>
    <row r="736">
      <c r="A736" s="80"/>
      <c r="B736" s="81"/>
      <c r="C736" s="80"/>
      <c r="D736" s="80"/>
      <c r="E736" s="80"/>
      <c r="F736" s="80"/>
      <c r="G736" s="80"/>
      <c r="H736" s="80"/>
      <c r="I736" s="81"/>
      <c r="J736" s="81"/>
      <c r="K736" s="81"/>
      <c r="L736" s="81"/>
      <c r="M736" s="80"/>
      <c r="N736" s="80"/>
      <c r="O736" s="80"/>
      <c r="P736" s="80"/>
      <c r="Q736" s="80"/>
      <c r="R736" s="81"/>
      <c r="S736" s="81"/>
      <c r="T736" s="81"/>
      <c r="U736" s="81"/>
      <c r="V736" s="81"/>
      <c r="W736" s="81"/>
      <c r="X736" s="81"/>
      <c r="Y736" s="81"/>
      <c r="Z736" s="81"/>
      <c r="AA736" s="81"/>
      <c r="AB736" s="81"/>
      <c r="AC736" s="81"/>
      <c r="AD736" s="81"/>
      <c r="AE736" s="81"/>
      <c r="AF736" s="81"/>
    </row>
    <row r="737">
      <c r="A737" s="80"/>
      <c r="B737" s="81"/>
      <c r="C737" s="80"/>
      <c r="D737" s="80"/>
      <c r="E737" s="80"/>
      <c r="F737" s="80"/>
      <c r="G737" s="80"/>
      <c r="H737" s="80"/>
      <c r="I737" s="81"/>
      <c r="J737" s="81"/>
      <c r="K737" s="81"/>
      <c r="L737" s="81"/>
      <c r="M737" s="80"/>
      <c r="N737" s="80"/>
      <c r="O737" s="80"/>
      <c r="P737" s="80"/>
      <c r="Q737" s="80"/>
      <c r="R737" s="81"/>
      <c r="S737" s="81"/>
      <c r="T737" s="81"/>
      <c r="U737" s="81"/>
      <c r="V737" s="81"/>
      <c r="W737" s="81"/>
      <c r="X737" s="81"/>
      <c r="Y737" s="81"/>
      <c r="Z737" s="81"/>
      <c r="AA737" s="81"/>
      <c r="AB737" s="81"/>
      <c r="AC737" s="81"/>
      <c r="AD737" s="81"/>
      <c r="AE737" s="81"/>
      <c r="AF737" s="81"/>
    </row>
    <row r="738">
      <c r="A738" s="80"/>
      <c r="B738" s="81"/>
      <c r="C738" s="80"/>
      <c r="D738" s="80"/>
      <c r="E738" s="80"/>
      <c r="F738" s="80"/>
      <c r="G738" s="80"/>
      <c r="H738" s="80"/>
      <c r="I738" s="81"/>
      <c r="J738" s="81"/>
      <c r="K738" s="81"/>
      <c r="L738" s="81"/>
      <c r="M738" s="80"/>
      <c r="N738" s="80"/>
      <c r="O738" s="80"/>
      <c r="P738" s="80"/>
      <c r="Q738" s="80"/>
      <c r="R738" s="81"/>
      <c r="S738" s="81"/>
      <c r="T738" s="81"/>
      <c r="U738" s="81"/>
      <c r="V738" s="81"/>
      <c r="W738" s="81"/>
      <c r="X738" s="81"/>
      <c r="Y738" s="81"/>
      <c r="Z738" s="81"/>
      <c r="AA738" s="81"/>
      <c r="AB738" s="81"/>
      <c r="AC738" s="81"/>
      <c r="AD738" s="81"/>
      <c r="AE738" s="81"/>
      <c r="AF738" s="81"/>
    </row>
    <row r="739">
      <c r="A739" s="80"/>
      <c r="B739" s="81"/>
      <c r="C739" s="80"/>
      <c r="D739" s="80"/>
      <c r="E739" s="80"/>
      <c r="F739" s="80"/>
      <c r="G739" s="80"/>
      <c r="H739" s="80"/>
      <c r="I739" s="81"/>
      <c r="J739" s="81"/>
      <c r="K739" s="81"/>
      <c r="L739" s="81"/>
      <c r="M739" s="80"/>
      <c r="N739" s="80"/>
      <c r="O739" s="80"/>
      <c r="P739" s="80"/>
      <c r="Q739" s="80"/>
      <c r="R739" s="81"/>
      <c r="S739" s="81"/>
      <c r="T739" s="81"/>
      <c r="U739" s="81"/>
      <c r="V739" s="81"/>
      <c r="W739" s="81"/>
      <c r="X739" s="81"/>
      <c r="Y739" s="81"/>
      <c r="Z739" s="81"/>
      <c r="AA739" s="81"/>
      <c r="AB739" s="81"/>
      <c r="AC739" s="81"/>
      <c r="AD739" s="81"/>
      <c r="AE739" s="81"/>
      <c r="AF739" s="81"/>
    </row>
    <row r="740">
      <c r="A740" s="80"/>
      <c r="B740" s="81"/>
      <c r="C740" s="80"/>
      <c r="D740" s="80"/>
      <c r="E740" s="80"/>
      <c r="F740" s="80"/>
      <c r="G740" s="80"/>
      <c r="H740" s="80"/>
      <c r="I740" s="81"/>
      <c r="J740" s="81"/>
      <c r="K740" s="81"/>
      <c r="L740" s="81"/>
      <c r="M740" s="80"/>
      <c r="N740" s="80"/>
      <c r="O740" s="80"/>
      <c r="P740" s="80"/>
      <c r="Q740" s="80"/>
      <c r="R740" s="81"/>
      <c r="S740" s="81"/>
      <c r="T740" s="81"/>
      <c r="U740" s="81"/>
      <c r="V740" s="81"/>
      <c r="W740" s="81"/>
      <c r="X740" s="81"/>
      <c r="Y740" s="81"/>
      <c r="Z740" s="81"/>
      <c r="AA740" s="81"/>
      <c r="AB740" s="81"/>
      <c r="AC740" s="81"/>
      <c r="AD740" s="81"/>
      <c r="AE740" s="81"/>
      <c r="AF740" s="81"/>
    </row>
    <row r="741">
      <c r="A741" s="80"/>
      <c r="B741" s="81"/>
      <c r="C741" s="80"/>
      <c r="D741" s="80"/>
      <c r="E741" s="80"/>
      <c r="F741" s="80"/>
      <c r="G741" s="80"/>
      <c r="H741" s="80"/>
      <c r="I741" s="81"/>
      <c r="J741" s="81"/>
      <c r="K741" s="81"/>
      <c r="L741" s="81"/>
      <c r="M741" s="80"/>
      <c r="N741" s="80"/>
      <c r="O741" s="80"/>
      <c r="P741" s="80"/>
      <c r="Q741" s="80"/>
      <c r="R741" s="81"/>
      <c r="S741" s="81"/>
      <c r="T741" s="81"/>
      <c r="U741" s="81"/>
      <c r="V741" s="81"/>
      <c r="W741" s="81"/>
      <c r="X741" s="81"/>
      <c r="Y741" s="81"/>
      <c r="Z741" s="81"/>
      <c r="AA741" s="81"/>
      <c r="AB741" s="81"/>
      <c r="AC741" s="81"/>
      <c r="AD741" s="81"/>
      <c r="AE741" s="81"/>
      <c r="AF741" s="81"/>
    </row>
    <row r="742">
      <c r="A742" s="80"/>
      <c r="B742" s="81"/>
      <c r="C742" s="80"/>
      <c r="D742" s="80"/>
      <c r="E742" s="80"/>
      <c r="F742" s="80"/>
      <c r="G742" s="80"/>
      <c r="H742" s="80"/>
      <c r="I742" s="81"/>
      <c r="J742" s="81"/>
      <c r="K742" s="81"/>
      <c r="L742" s="81"/>
      <c r="M742" s="80"/>
      <c r="N742" s="80"/>
      <c r="O742" s="80"/>
      <c r="P742" s="80"/>
      <c r="Q742" s="80"/>
      <c r="R742" s="81"/>
      <c r="S742" s="81"/>
      <c r="T742" s="81"/>
      <c r="U742" s="81"/>
      <c r="V742" s="81"/>
      <c r="W742" s="81"/>
      <c r="X742" s="81"/>
      <c r="Y742" s="81"/>
      <c r="Z742" s="81"/>
      <c r="AA742" s="81"/>
      <c r="AB742" s="81"/>
      <c r="AC742" s="81"/>
      <c r="AD742" s="81"/>
      <c r="AE742" s="81"/>
      <c r="AF742" s="81"/>
    </row>
    <row r="743">
      <c r="A743" s="80"/>
      <c r="B743" s="81"/>
      <c r="C743" s="80"/>
      <c r="D743" s="80"/>
      <c r="E743" s="80"/>
      <c r="F743" s="80"/>
      <c r="G743" s="80"/>
      <c r="H743" s="80"/>
      <c r="I743" s="81"/>
      <c r="J743" s="81"/>
      <c r="K743" s="81"/>
      <c r="L743" s="81"/>
      <c r="M743" s="80"/>
      <c r="N743" s="80"/>
      <c r="O743" s="80"/>
      <c r="P743" s="80"/>
      <c r="Q743" s="80"/>
      <c r="R743" s="81"/>
      <c r="S743" s="81"/>
      <c r="T743" s="81"/>
      <c r="U743" s="81"/>
      <c r="V743" s="81"/>
      <c r="W743" s="81"/>
      <c r="X743" s="81"/>
      <c r="Y743" s="81"/>
      <c r="Z743" s="81"/>
      <c r="AA743" s="81"/>
      <c r="AB743" s="81"/>
      <c r="AC743" s="81"/>
      <c r="AD743" s="81"/>
      <c r="AE743" s="81"/>
      <c r="AF743" s="81"/>
    </row>
    <row r="744">
      <c r="A744" s="80"/>
      <c r="B744" s="81"/>
      <c r="C744" s="80"/>
      <c r="D744" s="80"/>
      <c r="E744" s="80"/>
      <c r="F744" s="80"/>
      <c r="G744" s="80"/>
      <c r="H744" s="80"/>
      <c r="I744" s="81"/>
      <c r="J744" s="81"/>
      <c r="K744" s="81"/>
      <c r="L744" s="81"/>
      <c r="M744" s="80"/>
      <c r="N744" s="80"/>
      <c r="O744" s="80"/>
      <c r="P744" s="80"/>
      <c r="Q744" s="80"/>
      <c r="R744" s="81"/>
      <c r="S744" s="81"/>
      <c r="T744" s="81"/>
      <c r="U744" s="81"/>
      <c r="V744" s="81"/>
      <c r="W744" s="81"/>
      <c r="X744" s="81"/>
      <c r="Y744" s="81"/>
      <c r="Z744" s="81"/>
      <c r="AA744" s="81"/>
      <c r="AB744" s="81"/>
      <c r="AC744" s="81"/>
      <c r="AD744" s="81"/>
      <c r="AE744" s="81"/>
      <c r="AF744" s="81"/>
    </row>
    <row r="745">
      <c r="A745" s="80"/>
      <c r="B745" s="81"/>
      <c r="C745" s="80"/>
      <c r="D745" s="80"/>
      <c r="E745" s="80"/>
      <c r="F745" s="80"/>
      <c r="G745" s="80"/>
      <c r="H745" s="80"/>
      <c r="I745" s="81"/>
      <c r="J745" s="81"/>
      <c r="K745" s="81"/>
      <c r="L745" s="81"/>
      <c r="M745" s="80"/>
      <c r="N745" s="80"/>
      <c r="O745" s="80"/>
      <c r="P745" s="80"/>
      <c r="Q745" s="80"/>
      <c r="R745" s="81"/>
      <c r="S745" s="81"/>
      <c r="T745" s="81"/>
      <c r="U745" s="81"/>
      <c r="V745" s="81"/>
      <c r="W745" s="81"/>
      <c r="X745" s="81"/>
      <c r="Y745" s="81"/>
      <c r="Z745" s="81"/>
      <c r="AA745" s="81"/>
      <c r="AB745" s="81"/>
      <c r="AC745" s="81"/>
      <c r="AD745" s="81"/>
      <c r="AE745" s="81"/>
      <c r="AF745" s="81"/>
    </row>
    <row r="746">
      <c r="A746" s="80"/>
      <c r="B746" s="81"/>
      <c r="C746" s="80"/>
      <c r="D746" s="80"/>
      <c r="E746" s="80"/>
      <c r="F746" s="80"/>
      <c r="G746" s="80"/>
      <c r="H746" s="80"/>
      <c r="I746" s="81"/>
      <c r="J746" s="81"/>
      <c r="K746" s="81"/>
      <c r="L746" s="81"/>
      <c r="M746" s="80"/>
      <c r="N746" s="80"/>
      <c r="O746" s="80"/>
      <c r="P746" s="80"/>
      <c r="Q746" s="80"/>
      <c r="R746" s="81"/>
      <c r="S746" s="81"/>
      <c r="T746" s="81"/>
      <c r="U746" s="81"/>
      <c r="V746" s="81"/>
      <c r="W746" s="81"/>
      <c r="X746" s="81"/>
      <c r="Y746" s="81"/>
      <c r="Z746" s="81"/>
      <c r="AA746" s="81"/>
      <c r="AB746" s="81"/>
      <c r="AC746" s="81"/>
      <c r="AD746" s="81"/>
      <c r="AE746" s="81"/>
      <c r="AF746" s="81"/>
    </row>
    <row r="747">
      <c r="A747" s="80"/>
      <c r="B747" s="81"/>
      <c r="C747" s="80"/>
      <c r="D747" s="80"/>
      <c r="E747" s="80"/>
      <c r="F747" s="80"/>
      <c r="G747" s="80"/>
      <c r="H747" s="80"/>
      <c r="I747" s="81"/>
      <c r="J747" s="81"/>
      <c r="K747" s="81"/>
      <c r="L747" s="81"/>
      <c r="M747" s="80"/>
      <c r="N747" s="80"/>
      <c r="O747" s="80"/>
      <c r="P747" s="80"/>
      <c r="Q747" s="80"/>
      <c r="R747" s="81"/>
      <c r="S747" s="81"/>
      <c r="T747" s="81"/>
      <c r="U747" s="81"/>
      <c r="V747" s="81"/>
      <c r="W747" s="81"/>
      <c r="X747" s="81"/>
      <c r="Y747" s="81"/>
      <c r="Z747" s="81"/>
      <c r="AA747" s="81"/>
      <c r="AB747" s="81"/>
      <c r="AC747" s="81"/>
      <c r="AD747" s="81"/>
      <c r="AE747" s="81"/>
      <c r="AF747" s="81"/>
    </row>
    <row r="748">
      <c r="A748" s="80"/>
      <c r="B748" s="81"/>
      <c r="C748" s="80"/>
      <c r="D748" s="80"/>
      <c r="E748" s="80"/>
      <c r="F748" s="80"/>
      <c r="G748" s="80"/>
      <c r="H748" s="80"/>
      <c r="I748" s="81"/>
      <c r="J748" s="81"/>
      <c r="K748" s="81"/>
      <c r="L748" s="81"/>
      <c r="M748" s="80"/>
      <c r="N748" s="80"/>
      <c r="O748" s="80"/>
      <c r="P748" s="80"/>
      <c r="Q748" s="80"/>
      <c r="R748" s="81"/>
      <c r="S748" s="81"/>
      <c r="T748" s="81"/>
      <c r="U748" s="81"/>
      <c r="V748" s="81"/>
      <c r="W748" s="81"/>
      <c r="X748" s="81"/>
      <c r="Y748" s="81"/>
      <c r="Z748" s="81"/>
      <c r="AA748" s="81"/>
      <c r="AB748" s="81"/>
      <c r="AC748" s="81"/>
      <c r="AD748" s="81"/>
      <c r="AE748" s="81"/>
      <c r="AF748" s="81"/>
    </row>
    <row r="749">
      <c r="A749" s="80"/>
      <c r="B749" s="81"/>
      <c r="C749" s="80"/>
      <c r="D749" s="80"/>
      <c r="E749" s="80"/>
      <c r="F749" s="80"/>
      <c r="G749" s="80"/>
      <c r="H749" s="80"/>
      <c r="I749" s="81"/>
      <c r="J749" s="81"/>
      <c r="K749" s="81"/>
      <c r="L749" s="81"/>
      <c r="M749" s="80"/>
      <c r="N749" s="80"/>
      <c r="O749" s="80"/>
      <c r="P749" s="80"/>
      <c r="Q749" s="80"/>
      <c r="R749" s="81"/>
      <c r="S749" s="81"/>
      <c r="T749" s="81"/>
      <c r="U749" s="81"/>
      <c r="V749" s="81"/>
      <c r="W749" s="81"/>
      <c r="X749" s="81"/>
      <c r="Y749" s="81"/>
      <c r="Z749" s="81"/>
      <c r="AA749" s="81"/>
      <c r="AB749" s="81"/>
      <c r="AC749" s="81"/>
      <c r="AD749" s="81"/>
      <c r="AE749" s="81"/>
      <c r="AF749" s="81"/>
    </row>
    <row r="750">
      <c r="A750" s="80"/>
      <c r="B750" s="81"/>
      <c r="C750" s="80"/>
      <c r="D750" s="80"/>
      <c r="E750" s="80"/>
      <c r="F750" s="80"/>
      <c r="G750" s="80"/>
      <c r="H750" s="80"/>
      <c r="I750" s="81"/>
      <c r="J750" s="81"/>
      <c r="K750" s="81"/>
      <c r="L750" s="81"/>
      <c r="M750" s="80"/>
      <c r="N750" s="80"/>
      <c r="O750" s="80"/>
      <c r="P750" s="80"/>
      <c r="Q750" s="80"/>
      <c r="R750" s="81"/>
      <c r="S750" s="81"/>
      <c r="T750" s="81"/>
      <c r="U750" s="81"/>
      <c r="V750" s="81"/>
      <c r="W750" s="81"/>
      <c r="X750" s="81"/>
      <c r="Y750" s="81"/>
      <c r="Z750" s="81"/>
      <c r="AA750" s="81"/>
      <c r="AB750" s="81"/>
      <c r="AC750" s="81"/>
      <c r="AD750" s="81"/>
      <c r="AE750" s="81"/>
      <c r="AF750" s="81"/>
    </row>
    <row r="751">
      <c r="A751" s="80"/>
      <c r="B751" s="81"/>
      <c r="C751" s="80"/>
      <c r="D751" s="80"/>
      <c r="E751" s="80"/>
      <c r="F751" s="80"/>
      <c r="G751" s="80"/>
      <c r="H751" s="80"/>
      <c r="I751" s="81"/>
      <c r="J751" s="81"/>
      <c r="K751" s="81"/>
      <c r="L751" s="81"/>
      <c r="M751" s="80"/>
      <c r="N751" s="80"/>
      <c r="O751" s="80"/>
      <c r="P751" s="80"/>
      <c r="Q751" s="80"/>
      <c r="R751" s="81"/>
      <c r="S751" s="81"/>
      <c r="T751" s="81"/>
      <c r="U751" s="81"/>
      <c r="V751" s="81"/>
      <c r="W751" s="81"/>
      <c r="X751" s="81"/>
      <c r="Y751" s="81"/>
      <c r="Z751" s="81"/>
      <c r="AA751" s="81"/>
      <c r="AB751" s="81"/>
      <c r="AC751" s="81"/>
      <c r="AD751" s="81"/>
      <c r="AE751" s="81"/>
      <c r="AF751" s="81"/>
    </row>
    <row r="752">
      <c r="A752" s="80"/>
      <c r="B752" s="81"/>
      <c r="C752" s="80"/>
      <c r="D752" s="80"/>
      <c r="E752" s="80"/>
      <c r="F752" s="80"/>
      <c r="G752" s="80"/>
      <c r="H752" s="80"/>
      <c r="I752" s="81"/>
      <c r="J752" s="81"/>
      <c r="K752" s="81"/>
      <c r="L752" s="81"/>
      <c r="M752" s="80"/>
      <c r="N752" s="80"/>
      <c r="O752" s="80"/>
      <c r="P752" s="80"/>
      <c r="Q752" s="80"/>
      <c r="R752" s="81"/>
      <c r="S752" s="81"/>
      <c r="T752" s="81"/>
      <c r="U752" s="81"/>
      <c r="V752" s="81"/>
      <c r="W752" s="81"/>
      <c r="X752" s="81"/>
      <c r="Y752" s="81"/>
      <c r="Z752" s="81"/>
      <c r="AA752" s="81"/>
      <c r="AB752" s="81"/>
      <c r="AC752" s="81"/>
      <c r="AD752" s="81"/>
      <c r="AE752" s="81"/>
      <c r="AF752" s="81"/>
    </row>
    <row r="753">
      <c r="A753" s="80"/>
      <c r="B753" s="81"/>
      <c r="C753" s="80"/>
      <c r="D753" s="80"/>
      <c r="E753" s="80"/>
      <c r="F753" s="80"/>
      <c r="G753" s="80"/>
      <c r="H753" s="80"/>
      <c r="I753" s="81"/>
      <c r="J753" s="81"/>
      <c r="K753" s="81"/>
      <c r="L753" s="81"/>
      <c r="M753" s="80"/>
      <c r="N753" s="80"/>
      <c r="O753" s="80"/>
      <c r="P753" s="80"/>
      <c r="Q753" s="80"/>
      <c r="R753" s="81"/>
      <c r="S753" s="81"/>
      <c r="T753" s="81"/>
      <c r="U753" s="81"/>
      <c r="V753" s="81"/>
      <c r="W753" s="81"/>
      <c r="X753" s="81"/>
      <c r="Y753" s="81"/>
      <c r="Z753" s="81"/>
      <c r="AA753" s="81"/>
      <c r="AB753" s="81"/>
      <c r="AC753" s="81"/>
      <c r="AD753" s="81"/>
      <c r="AE753" s="81"/>
      <c r="AF753" s="81"/>
    </row>
    <row r="754">
      <c r="A754" s="80"/>
      <c r="B754" s="81"/>
      <c r="C754" s="80"/>
      <c r="D754" s="80"/>
      <c r="E754" s="80"/>
      <c r="F754" s="80"/>
      <c r="G754" s="80"/>
      <c r="H754" s="80"/>
      <c r="I754" s="81"/>
      <c r="J754" s="81"/>
      <c r="K754" s="81"/>
      <c r="L754" s="81"/>
      <c r="M754" s="80"/>
      <c r="N754" s="80"/>
      <c r="O754" s="80"/>
      <c r="P754" s="80"/>
      <c r="Q754" s="80"/>
      <c r="R754" s="81"/>
      <c r="S754" s="81"/>
      <c r="T754" s="81"/>
      <c r="U754" s="81"/>
      <c r="V754" s="81"/>
      <c r="W754" s="81"/>
      <c r="X754" s="81"/>
      <c r="Y754" s="81"/>
      <c r="Z754" s="81"/>
      <c r="AA754" s="81"/>
      <c r="AB754" s="81"/>
      <c r="AC754" s="81"/>
      <c r="AD754" s="81"/>
      <c r="AE754" s="81"/>
      <c r="AF754" s="81"/>
    </row>
    <row r="755">
      <c r="A755" s="80"/>
      <c r="B755" s="81"/>
      <c r="C755" s="80"/>
      <c r="D755" s="80"/>
      <c r="E755" s="80"/>
      <c r="F755" s="80"/>
      <c r="G755" s="80"/>
      <c r="H755" s="80"/>
      <c r="I755" s="81"/>
      <c r="J755" s="81"/>
      <c r="K755" s="81"/>
      <c r="L755" s="81"/>
      <c r="M755" s="80"/>
      <c r="N755" s="80"/>
      <c r="O755" s="80"/>
      <c r="P755" s="80"/>
      <c r="Q755" s="80"/>
      <c r="R755" s="81"/>
      <c r="S755" s="81"/>
      <c r="T755" s="81"/>
      <c r="U755" s="81"/>
      <c r="V755" s="81"/>
      <c r="W755" s="81"/>
      <c r="X755" s="81"/>
      <c r="Y755" s="81"/>
      <c r="Z755" s="81"/>
      <c r="AA755" s="81"/>
      <c r="AB755" s="81"/>
      <c r="AC755" s="81"/>
      <c r="AD755" s="81"/>
      <c r="AE755" s="81"/>
      <c r="AF755" s="81"/>
    </row>
    <row r="756">
      <c r="A756" s="80"/>
      <c r="B756" s="81"/>
      <c r="C756" s="80"/>
      <c r="D756" s="80"/>
      <c r="E756" s="80"/>
      <c r="F756" s="80"/>
      <c r="G756" s="80"/>
      <c r="H756" s="80"/>
      <c r="I756" s="81"/>
      <c r="J756" s="81"/>
      <c r="K756" s="81"/>
      <c r="L756" s="81"/>
      <c r="M756" s="80"/>
      <c r="N756" s="80"/>
      <c r="O756" s="80"/>
      <c r="P756" s="80"/>
      <c r="Q756" s="80"/>
      <c r="R756" s="81"/>
      <c r="S756" s="81"/>
      <c r="T756" s="81"/>
      <c r="U756" s="81"/>
      <c r="V756" s="81"/>
      <c r="W756" s="81"/>
      <c r="X756" s="81"/>
      <c r="Y756" s="81"/>
      <c r="Z756" s="81"/>
      <c r="AA756" s="81"/>
      <c r="AB756" s="81"/>
      <c r="AC756" s="81"/>
      <c r="AD756" s="81"/>
      <c r="AE756" s="81"/>
      <c r="AF756" s="81"/>
    </row>
    <row r="757">
      <c r="A757" s="80"/>
      <c r="B757" s="81"/>
      <c r="C757" s="80"/>
      <c r="D757" s="80"/>
      <c r="E757" s="80"/>
      <c r="F757" s="80"/>
      <c r="G757" s="80"/>
      <c r="H757" s="80"/>
      <c r="I757" s="81"/>
      <c r="J757" s="81"/>
      <c r="K757" s="81"/>
      <c r="L757" s="81"/>
      <c r="M757" s="80"/>
      <c r="N757" s="80"/>
      <c r="O757" s="80"/>
      <c r="P757" s="80"/>
      <c r="Q757" s="80"/>
      <c r="R757" s="81"/>
      <c r="S757" s="81"/>
      <c r="T757" s="81"/>
      <c r="U757" s="81"/>
      <c r="V757" s="81"/>
      <c r="W757" s="81"/>
      <c r="X757" s="81"/>
      <c r="Y757" s="81"/>
      <c r="Z757" s="81"/>
      <c r="AA757" s="81"/>
      <c r="AB757" s="81"/>
      <c r="AC757" s="81"/>
      <c r="AD757" s="81"/>
      <c r="AE757" s="81"/>
      <c r="AF757" s="81"/>
    </row>
    <row r="758">
      <c r="A758" s="80"/>
      <c r="B758" s="81"/>
      <c r="C758" s="80"/>
      <c r="D758" s="80"/>
      <c r="E758" s="80"/>
      <c r="F758" s="80"/>
      <c r="G758" s="80"/>
      <c r="H758" s="80"/>
      <c r="I758" s="81"/>
      <c r="J758" s="81"/>
      <c r="K758" s="81"/>
      <c r="L758" s="81"/>
      <c r="M758" s="80"/>
      <c r="N758" s="80"/>
      <c r="O758" s="80"/>
      <c r="P758" s="80"/>
      <c r="Q758" s="80"/>
      <c r="R758" s="81"/>
      <c r="S758" s="81"/>
      <c r="T758" s="81"/>
      <c r="U758" s="81"/>
      <c r="V758" s="81"/>
      <c r="W758" s="81"/>
      <c r="X758" s="81"/>
      <c r="Y758" s="81"/>
      <c r="Z758" s="81"/>
      <c r="AA758" s="81"/>
      <c r="AB758" s="81"/>
      <c r="AC758" s="81"/>
      <c r="AD758" s="81"/>
      <c r="AE758" s="81"/>
      <c r="AF758" s="81"/>
    </row>
    <row r="759">
      <c r="A759" s="80"/>
      <c r="B759" s="81"/>
      <c r="C759" s="80"/>
      <c r="D759" s="80"/>
      <c r="E759" s="80"/>
      <c r="F759" s="80"/>
      <c r="G759" s="80"/>
      <c r="H759" s="80"/>
      <c r="I759" s="81"/>
      <c r="J759" s="81"/>
      <c r="K759" s="81"/>
      <c r="L759" s="81"/>
      <c r="M759" s="80"/>
      <c r="N759" s="80"/>
      <c r="O759" s="80"/>
      <c r="P759" s="80"/>
      <c r="Q759" s="80"/>
      <c r="R759" s="81"/>
      <c r="S759" s="81"/>
      <c r="T759" s="81"/>
      <c r="U759" s="81"/>
      <c r="V759" s="81"/>
      <c r="W759" s="81"/>
      <c r="X759" s="81"/>
      <c r="Y759" s="81"/>
      <c r="Z759" s="81"/>
      <c r="AA759" s="81"/>
      <c r="AB759" s="81"/>
      <c r="AC759" s="81"/>
      <c r="AD759" s="81"/>
      <c r="AE759" s="81"/>
      <c r="AF759" s="81"/>
    </row>
    <row r="760">
      <c r="A760" s="80"/>
      <c r="B760" s="81"/>
      <c r="C760" s="80"/>
      <c r="D760" s="80"/>
      <c r="E760" s="80"/>
      <c r="F760" s="80"/>
      <c r="G760" s="80"/>
      <c r="H760" s="80"/>
      <c r="I760" s="81"/>
      <c r="J760" s="81"/>
      <c r="K760" s="81"/>
      <c r="L760" s="81"/>
      <c r="M760" s="80"/>
      <c r="N760" s="80"/>
      <c r="O760" s="80"/>
      <c r="P760" s="80"/>
      <c r="Q760" s="80"/>
      <c r="R760" s="81"/>
      <c r="S760" s="81"/>
      <c r="T760" s="81"/>
      <c r="U760" s="81"/>
      <c r="V760" s="81"/>
      <c r="W760" s="81"/>
      <c r="X760" s="81"/>
      <c r="Y760" s="81"/>
      <c r="Z760" s="81"/>
      <c r="AA760" s="81"/>
      <c r="AB760" s="81"/>
      <c r="AC760" s="81"/>
      <c r="AD760" s="81"/>
      <c r="AE760" s="81"/>
      <c r="AF760" s="81"/>
    </row>
    <row r="761">
      <c r="A761" s="80"/>
      <c r="B761" s="81"/>
      <c r="C761" s="80"/>
      <c r="D761" s="80"/>
      <c r="E761" s="80"/>
      <c r="F761" s="80"/>
      <c r="G761" s="80"/>
      <c r="H761" s="80"/>
      <c r="I761" s="81"/>
      <c r="J761" s="81"/>
      <c r="K761" s="81"/>
      <c r="L761" s="81"/>
      <c r="M761" s="80"/>
      <c r="N761" s="80"/>
      <c r="O761" s="80"/>
      <c r="P761" s="80"/>
      <c r="Q761" s="80"/>
      <c r="R761" s="81"/>
      <c r="S761" s="81"/>
      <c r="T761" s="81"/>
      <c r="U761" s="81"/>
      <c r="V761" s="81"/>
      <c r="W761" s="81"/>
      <c r="X761" s="81"/>
      <c r="Y761" s="81"/>
      <c r="Z761" s="81"/>
      <c r="AA761" s="81"/>
      <c r="AB761" s="81"/>
      <c r="AC761" s="81"/>
      <c r="AD761" s="81"/>
      <c r="AE761" s="81"/>
      <c r="AF761" s="81"/>
    </row>
    <row r="762">
      <c r="A762" s="80"/>
      <c r="B762" s="81"/>
      <c r="C762" s="80"/>
      <c r="D762" s="80"/>
      <c r="E762" s="80"/>
      <c r="F762" s="80"/>
      <c r="G762" s="80"/>
      <c r="H762" s="80"/>
      <c r="I762" s="81"/>
      <c r="J762" s="81"/>
      <c r="K762" s="81"/>
      <c r="L762" s="81"/>
      <c r="M762" s="80"/>
      <c r="N762" s="80"/>
      <c r="O762" s="80"/>
      <c r="P762" s="80"/>
      <c r="Q762" s="80"/>
      <c r="R762" s="81"/>
      <c r="S762" s="81"/>
      <c r="T762" s="81"/>
      <c r="U762" s="81"/>
      <c r="V762" s="81"/>
      <c r="W762" s="81"/>
      <c r="X762" s="81"/>
      <c r="Y762" s="81"/>
      <c r="Z762" s="81"/>
      <c r="AA762" s="81"/>
      <c r="AB762" s="81"/>
      <c r="AC762" s="81"/>
      <c r="AD762" s="81"/>
      <c r="AE762" s="81"/>
      <c r="AF762" s="81"/>
    </row>
    <row r="763">
      <c r="A763" s="80"/>
      <c r="B763" s="81"/>
      <c r="C763" s="80"/>
      <c r="D763" s="80"/>
      <c r="E763" s="80"/>
      <c r="F763" s="80"/>
      <c r="G763" s="80"/>
      <c r="H763" s="80"/>
      <c r="I763" s="81"/>
      <c r="J763" s="81"/>
      <c r="K763" s="81"/>
      <c r="L763" s="81"/>
      <c r="M763" s="80"/>
      <c r="N763" s="80"/>
      <c r="O763" s="80"/>
      <c r="P763" s="80"/>
      <c r="Q763" s="80"/>
      <c r="R763" s="81"/>
      <c r="S763" s="81"/>
      <c r="T763" s="81"/>
      <c r="U763" s="81"/>
      <c r="V763" s="81"/>
      <c r="W763" s="81"/>
      <c r="X763" s="81"/>
      <c r="Y763" s="81"/>
      <c r="Z763" s="81"/>
      <c r="AA763" s="81"/>
      <c r="AB763" s="81"/>
      <c r="AC763" s="81"/>
      <c r="AD763" s="81"/>
      <c r="AE763" s="81"/>
      <c r="AF763" s="81"/>
    </row>
    <row r="764">
      <c r="A764" s="80"/>
      <c r="B764" s="81"/>
      <c r="C764" s="80"/>
      <c r="D764" s="80"/>
      <c r="E764" s="80"/>
      <c r="F764" s="80"/>
      <c r="G764" s="80"/>
      <c r="H764" s="80"/>
      <c r="I764" s="81"/>
      <c r="J764" s="81"/>
      <c r="K764" s="81"/>
      <c r="L764" s="81"/>
      <c r="M764" s="80"/>
      <c r="N764" s="80"/>
      <c r="O764" s="80"/>
      <c r="P764" s="80"/>
      <c r="Q764" s="80"/>
      <c r="R764" s="81"/>
      <c r="S764" s="81"/>
      <c r="T764" s="81"/>
      <c r="U764" s="81"/>
      <c r="V764" s="81"/>
      <c r="W764" s="81"/>
      <c r="X764" s="81"/>
      <c r="Y764" s="81"/>
      <c r="Z764" s="81"/>
      <c r="AA764" s="81"/>
      <c r="AB764" s="81"/>
      <c r="AC764" s="81"/>
      <c r="AD764" s="81"/>
      <c r="AE764" s="81"/>
      <c r="AF764" s="81"/>
    </row>
    <row r="765">
      <c r="A765" s="80"/>
      <c r="B765" s="81"/>
      <c r="C765" s="80"/>
      <c r="D765" s="80"/>
      <c r="E765" s="80"/>
      <c r="F765" s="80"/>
      <c r="G765" s="80"/>
      <c r="H765" s="80"/>
      <c r="I765" s="81"/>
      <c r="J765" s="81"/>
      <c r="K765" s="81"/>
      <c r="L765" s="81"/>
      <c r="M765" s="80"/>
      <c r="N765" s="80"/>
      <c r="O765" s="80"/>
      <c r="P765" s="80"/>
      <c r="Q765" s="80"/>
      <c r="R765" s="81"/>
      <c r="S765" s="81"/>
      <c r="T765" s="81"/>
      <c r="U765" s="81"/>
      <c r="V765" s="81"/>
      <c r="W765" s="81"/>
      <c r="X765" s="81"/>
      <c r="Y765" s="81"/>
      <c r="Z765" s="81"/>
      <c r="AA765" s="81"/>
      <c r="AB765" s="81"/>
      <c r="AC765" s="81"/>
      <c r="AD765" s="81"/>
      <c r="AE765" s="81"/>
      <c r="AF765" s="81"/>
    </row>
    <row r="766">
      <c r="A766" s="80"/>
      <c r="B766" s="81"/>
      <c r="C766" s="80"/>
      <c r="D766" s="80"/>
      <c r="E766" s="80"/>
      <c r="F766" s="80"/>
      <c r="G766" s="80"/>
      <c r="H766" s="80"/>
      <c r="I766" s="81"/>
      <c r="J766" s="81"/>
      <c r="K766" s="81"/>
      <c r="L766" s="81"/>
      <c r="M766" s="80"/>
      <c r="N766" s="80"/>
      <c r="O766" s="80"/>
      <c r="P766" s="80"/>
      <c r="Q766" s="80"/>
      <c r="R766" s="81"/>
      <c r="S766" s="81"/>
      <c r="T766" s="81"/>
      <c r="U766" s="81"/>
      <c r="V766" s="81"/>
      <c r="W766" s="81"/>
      <c r="X766" s="81"/>
      <c r="Y766" s="81"/>
      <c r="Z766" s="81"/>
      <c r="AA766" s="81"/>
      <c r="AB766" s="81"/>
      <c r="AC766" s="81"/>
      <c r="AD766" s="81"/>
      <c r="AE766" s="81"/>
      <c r="AF766" s="81"/>
    </row>
    <row r="767">
      <c r="A767" s="80"/>
      <c r="B767" s="81"/>
      <c r="C767" s="80"/>
      <c r="D767" s="80"/>
      <c r="E767" s="80"/>
      <c r="F767" s="80"/>
      <c r="G767" s="80"/>
      <c r="H767" s="80"/>
      <c r="I767" s="81"/>
      <c r="J767" s="81"/>
      <c r="K767" s="81"/>
      <c r="L767" s="81"/>
      <c r="M767" s="80"/>
      <c r="N767" s="80"/>
      <c r="O767" s="80"/>
      <c r="P767" s="80"/>
      <c r="Q767" s="80"/>
      <c r="R767" s="81"/>
      <c r="S767" s="81"/>
      <c r="T767" s="81"/>
      <c r="U767" s="81"/>
      <c r="V767" s="81"/>
      <c r="W767" s="81"/>
      <c r="X767" s="81"/>
      <c r="Y767" s="81"/>
      <c r="Z767" s="81"/>
      <c r="AA767" s="81"/>
      <c r="AB767" s="81"/>
      <c r="AC767" s="81"/>
      <c r="AD767" s="81"/>
      <c r="AE767" s="81"/>
      <c r="AF767" s="81"/>
    </row>
    <row r="768">
      <c r="A768" s="80"/>
      <c r="B768" s="81"/>
      <c r="C768" s="80"/>
      <c r="D768" s="80"/>
      <c r="E768" s="80"/>
      <c r="F768" s="80"/>
      <c r="G768" s="80"/>
      <c r="H768" s="80"/>
      <c r="I768" s="81"/>
      <c r="J768" s="81"/>
      <c r="K768" s="81"/>
      <c r="L768" s="81"/>
      <c r="M768" s="80"/>
      <c r="N768" s="80"/>
      <c r="O768" s="80"/>
      <c r="P768" s="80"/>
      <c r="Q768" s="80"/>
      <c r="R768" s="81"/>
      <c r="S768" s="81"/>
      <c r="T768" s="81"/>
      <c r="U768" s="81"/>
      <c r="V768" s="81"/>
      <c r="W768" s="81"/>
      <c r="X768" s="81"/>
      <c r="Y768" s="81"/>
      <c r="Z768" s="81"/>
      <c r="AA768" s="81"/>
      <c r="AB768" s="81"/>
      <c r="AC768" s="81"/>
      <c r="AD768" s="81"/>
      <c r="AE768" s="81"/>
      <c r="AF768" s="81"/>
    </row>
    <row r="769">
      <c r="A769" s="80"/>
      <c r="B769" s="81"/>
      <c r="C769" s="80"/>
      <c r="D769" s="80"/>
      <c r="E769" s="80"/>
      <c r="F769" s="80"/>
      <c r="G769" s="80"/>
      <c r="H769" s="80"/>
      <c r="I769" s="81"/>
      <c r="J769" s="81"/>
      <c r="K769" s="81"/>
      <c r="L769" s="81"/>
      <c r="M769" s="80"/>
      <c r="N769" s="80"/>
      <c r="O769" s="80"/>
      <c r="P769" s="80"/>
      <c r="Q769" s="80"/>
      <c r="R769" s="81"/>
      <c r="S769" s="81"/>
      <c r="T769" s="81"/>
      <c r="U769" s="81"/>
      <c r="V769" s="81"/>
      <c r="W769" s="81"/>
      <c r="X769" s="81"/>
      <c r="Y769" s="81"/>
      <c r="Z769" s="81"/>
      <c r="AA769" s="81"/>
      <c r="AB769" s="81"/>
      <c r="AC769" s="81"/>
      <c r="AD769" s="81"/>
      <c r="AE769" s="81"/>
      <c r="AF769" s="81"/>
    </row>
    <row r="770">
      <c r="A770" s="80"/>
      <c r="B770" s="81"/>
      <c r="C770" s="80"/>
      <c r="D770" s="80"/>
      <c r="E770" s="80"/>
      <c r="F770" s="80"/>
      <c r="G770" s="80"/>
      <c r="H770" s="80"/>
      <c r="I770" s="81"/>
      <c r="J770" s="81"/>
      <c r="K770" s="81"/>
      <c r="L770" s="81"/>
      <c r="M770" s="80"/>
      <c r="N770" s="80"/>
      <c r="O770" s="80"/>
      <c r="P770" s="80"/>
      <c r="Q770" s="80"/>
      <c r="R770" s="81"/>
      <c r="S770" s="81"/>
      <c r="T770" s="81"/>
      <c r="U770" s="81"/>
      <c r="V770" s="81"/>
      <c r="W770" s="81"/>
      <c r="X770" s="81"/>
      <c r="Y770" s="81"/>
      <c r="Z770" s="81"/>
      <c r="AA770" s="81"/>
      <c r="AB770" s="81"/>
      <c r="AC770" s="81"/>
      <c r="AD770" s="81"/>
      <c r="AE770" s="81"/>
      <c r="AF770" s="81"/>
    </row>
    <row r="771">
      <c r="A771" s="80"/>
      <c r="B771" s="81"/>
      <c r="C771" s="80"/>
      <c r="D771" s="80"/>
      <c r="E771" s="80"/>
      <c r="F771" s="80"/>
      <c r="G771" s="80"/>
      <c r="H771" s="80"/>
      <c r="I771" s="81"/>
      <c r="J771" s="81"/>
      <c r="K771" s="81"/>
      <c r="L771" s="81"/>
      <c r="M771" s="80"/>
      <c r="N771" s="80"/>
      <c r="O771" s="80"/>
      <c r="P771" s="80"/>
      <c r="Q771" s="80"/>
      <c r="R771" s="81"/>
      <c r="S771" s="81"/>
      <c r="T771" s="81"/>
      <c r="U771" s="81"/>
      <c r="V771" s="81"/>
      <c r="W771" s="81"/>
      <c r="X771" s="81"/>
      <c r="Y771" s="81"/>
      <c r="Z771" s="81"/>
      <c r="AA771" s="81"/>
      <c r="AB771" s="81"/>
      <c r="AC771" s="81"/>
      <c r="AD771" s="81"/>
      <c r="AE771" s="81"/>
      <c r="AF771" s="81"/>
    </row>
    <row r="772">
      <c r="A772" s="80"/>
      <c r="B772" s="81"/>
      <c r="C772" s="80"/>
      <c r="D772" s="80"/>
      <c r="E772" s="80"/>
      <c r="F772" s="80"/>
      <c r="G772" s="80"/>
      <c r="H772" s="80"/>
      <c r="I772" s="81"/>
      <c r="J772" s="81"/>
      <c r="K772" s="81"/>
      <c r="L772" s="81"/>
      <c r="M772" s="80"/>
      <c r="N772" s="80"/>
      <c r="O772" s="80"/>
      <c r="P772" s="80"/>
      <c r="Q772" s="80"/>
      <c r="R772" s="81"/>
      <c r="S772" s="81"/>
      <c r="T772" s="81"/>
      <c r="U772" s="81"/>
      <c r="V772" s="81"/>
      <c r="W772" s="81"/>
      <c r="X772" s="81"/>
      <c r="Y772" s="81"/>
      <c r="Z772" s="81"/>
      <c r="AA772" s="81"/>
      <c r="AB772" s="81"/>
      <c r="AC772" s="81"/>
      <c r="AD772" s="81"/>
      <c r="AE772" s="81"/>
      <c r="AF772" s="81"/>
    </row>
    <row r="773">
      <c r="A773" s="80"/>
      <c r="B773" s="81"/>
      <c r="C773" s="80"/>
      <c r="D773" s="80"/>
      <c r="E773" s="80"/>
      <c r="F773" s="80"/>
      <c r="G773" s="80"/>
      <c r="H773" s="80"/>
      <c r="I773" s="81"/>
      <c r="J773" s="81"/>
      <c r="K773" s="81"/>
      <c r="L773" s="81"/>
      <c r="M773" s="80"/>
      <c r="N773" s="80"/>
      <c r="O773" s="80"/>
      <c r="P773" s="80"/>
      <c r="Q773" s="80"/>
      <c r="R773" s="81"/>
      <c r="S773" s="81"/>
      <c r="T773" s="81"/>
      <c r="U773" s="81"/>
      <c r="V773" s="81"/>
      <c r="W773" s="81"/>
      <c r="X773" s="81"/>
      <c r="Y773" s="81"/>
      <c r="Z773" s="81"/>
      <c r="AA773" s="81"/>
      <c r="AB773" s="81"/>
      <c r="AC773" s="81"/>
      <c r="AD773" s="81"/>
      <c r="AE773" s="81"/>
      <c r="AF773" s="81"/>
    </row>
    <row r="774">
      <c r="A774" s="80"/>
      <c r="B774" s="81"/>
      <c r="C774" s="80"/>
      <c r="D774" s="80"/>
      <c r="E774" s="80"/>
      <c r="F774" s="80"/>
      <c r="G774" s="80"/>
      <c r="H774" s="80"/>
      <c r="I774" s="81"/>
      <c r="J774" s="81"/>
      <c r="K774" s="81"/>
      <c r="L774" s="81"/>
      <c r="M774" s="80"/>
      <c r="N774" s="80"/>
      <c r="O774" s="80"/>
      <c r="P774" s="80"/>
      <c r="Q774" s="80"/>
      <c r="R774" s="81"/>
      <c r="S774" s="81"/>
      <c r="T774" s="81"/>
      <c r="U774" s="81"/>
      <c r="V774" s="81"/>
      <c r="W774" s="81"/>
      <c r="X774" s="81"/>
      <c r="Y774" s="81"/>
      <c r="Z774" s="81"/>
      <c r="AA774" s="81"/>
      <c r="AB774" s="81"/>
      <c r="AC774" s="81"/>
      <c r="AD774" s="81"/>
      <c r="AE774" s="81"/>
      <c r="AF774" s="81"/>
    </row>
    <row r="775">
      <c r="A775" s="80"/>
      <c r="B775" s="81"/>
      <c r="C775" s="80"/>
      <c r="D775" s="80"/>
      <c r="E775" s="80"/>
      <c r="F775" s="80"/>
      <c r="G775" s="80"/>
      <c r="H775" s="80"/>
      <c r="I775" s="81"/>
      <c r="J775" s="81"/>
      <c r="K775" s="81"/>
      <c r="L775" s="81"/>
      <c r="M775" s="80"/>
      <c r="N775" s="80"/>
      <c r="O775" s="80"/>
      <c r="P775" s="80"/>
      <c r="Q775" s="80"/>
      <c r="R775" s="81"/>
      <c r="S775" s="81"/>
      <c r="T775" s="81"/>
      <c r="U775" s="81"/>
      <c r="V775" s="81"/>
      <c r="W775" s="81"/>
      <c r="X775" s="81"/>
      <c r="Y775" s="81"/>
      <c r="Z775" s="81"/>
      <c r="AA775" s="81"/>
      <c r="AB775" s="81"/>
      <c r="AC775" s="81"/>
      <c r="AD775" s="81"/>
      <c r="AE775" s="81"/>
      <c r="AF775" s="81"/>
    </row>
    <row r="776">
      <c r="A776" s="80"/>
      <c r="B776" s="81"/>
      <c r="C776" s="80"/>
      <c r="D776" s="80"/>
      <c r="E776" s="80"/>
      <c r="F776" s="80"/>
      <c r="G776" s="80"/>
      <c r="H776" s="80"/>
      <c r="I776" s="81"/>
      <c r="J776" s="81"/>
      <c r="K776" s="81"/>
      <c r="L776" s="81"/>
      <c r="M776" s="80"/>
      <c r="N776" s="80"/>
      <c r="O776" s="80"/>
      <c r="P776" s="80"/>
      <c r="Q776" s="80"/>
      <c r="R776" s="81"/>
      <c r="S776" s="81"/>
      <c r="T776" s="81"/>
      <c r="U776" s="81"/>
      <c r="V776" s="81"/>
      <c r="W776" s="81"/>
      <c r="X776" s="81"/>
      <c r="Y776" s="81"/>
      <c r="Z776" s="81"/>
      <c r="AA776" s="81"/>
      <c r="AB776" s="81"/>
      <c r="AC776" s="81"/>
      <c r="AD776" s="81"/>
      <c r="AE776" s="81"/>
      <c r="AF776" s="81"/>
    </row>
    <row r="777">
      <c r="A777" s="80"/>
      <c r="B777" s="81"/>
      <c r="C777" s="80"/>
      <c r="D777" s="80"/>
      <c r="E777" s="80"/>
      <c r="F777" s="80"/>
      <c r="G777" s="80"/>
      <c r="H777" s="80"/>
      <c r="I777" s="81"/>
      <c r="J777" s="81"/>
      <c r="K777" s="81"/>
      <c r="L777" s="81"/>
      <c r="M777" s="80"/>
      <c r="N777" s="80"/>
      <c r="O777" s="80"/>
      <c r="P777" s="80"/>
      <c r="Q777" s="80"/>
      <c r="R777" s="81"/>
      <c r="S777" s="81"/>
      <c r="T777" s="81"/>
      <c r="U777" s="81"/>
      <c r="V777" s="81"/>
      <c r="W777" s="81"/>
      <c r="X777" s="81"/>
      <c r="Y777" s="81"/>
      <c r="Z777" s="81"/>
      <c r="AA777" s="81"/>
      <c r="AB777" s="81"/>
      <c r="AC777" s="81"/>
      <c r="AD777" s="81"/>
      <c r="AE777" s="81"/>
      <c r="AF777" s="81"/>
    </row>
    <row r="778">
      <c r="A778" s="80"/>
      <c r="B778" s="81"/>
      <c r="C778" s="80"/>
      <c r="D778" s="80"/>
      <c r="E778" s="80"/>
      <c r="F778" s="80"/>
      <c r="G778" s="80"/>
      <c r="H778" s="80"/>
      <c r="I778" s="81"/>
      <c r="J778" s="81"/>
      <c r="K778" s="81"/>
      <c r="L778" s="81"/>
      <c r="M778" s="80"/>
      <c r="N778" s="80"/>
      <c r="O778" s="80"/>
      <c r="P778" s="80"/>
      <c r="Q778" s="80"/>
      <c r="R778" s="81"/>
      <c r="S778" s="81"/>
      <c r="T778" s="81"/>
      <c r="U778" s="81"/>
      <c r="V778" s="81"/>
      <c r="W778" s="81"/>
      <c r="X778" s="81"/>
      <c r="Y778" s="81"/>
      <c r="Z778" s="81"/>
      <c r="AA778" s="81"/>
      <c r="AB778" s="81"/>
      <c r="AC778" s="81"/>
      <c r="AD778" s="81"/>
      <c r="AE778" s="81"/>
      <c r="AF778" s="81"/>
    </row>
    <row r="779">
      <c r="A779" s="80"/>
      <c r="B779" s="81"/>
      <c r="C779" s="80"/>
      <c r="D779" s="80"/>
      <c r="E779" s="80"/>
      <c r="F779" s="80"/>
      <c r="G779" s="80"/>
      <c r="H779" s="80"/>
      <c r="I779" s="81"/>
      <c r="J779" s="81"/>
      <c r="K779" s="81"/>
      <c r="L779" s="81"/>
      <c r="M779" s="80"/>
      <c r="N779" s="80"/>
      <c r="O779" s="80"/>
      <c r="P779" s="80"/>
      <c r="Q779" s="80"/>
      <c r="R779" s="81"/>
      <c r="S779" s="81"/>
      <c r="T779" s="81"/>
      <c r="U779" s="81"/>
      <c r="V779" s="81"/>
      <c r="W779" s="81"/>
      <c r="X779" s="81"/>
      <c r="Y779" s="81"/>
      <c r="Z779" s="81"/>
      <c r="AA779" s="81"/>
      <c r="AB779" s="81"/>
      <c r="AC779" s="81"/>
      <c r="AD779" s="81"/>
      <c r="AE779" s="81"/>
      <c r="AF779" s="81"/>
    </row>
    <row r="780">
      <c r="A780" s="80"/>
      <c r="B780" s="81"/>
      <c r="C780" s="80"/>
      <c r="D780" s="80"/>
      <c r="E780" s="80"/>
      <c r="F780" s="80"/>
      <c r="G780" s="80"/>
      <c r="H780" s="80"/>
      <c r="I780" s="81"/>
      <c r="J780" s="81"/>
      <c r="K780" s="81"/>
      <c r="L780" s="81"/>
      <c r="M780" s="80"/>
      <c r="N780" s="80"/>
      <c r="O780" s="80"/>
      <c r="P780" s="80"/>
      <c r="Q780" s="80"/>
      <c r="R780" s="81"/>
      <c r="S780" s="81"/>
      <c r="T780" s="81"/>
      <c r="U780" s="81"/>
      <c r="V780" s="81"/>
      <c r="W780" s="81"/>
      <c r="X780" s="81"/>
      <c r="Y780" s="81"/>
      <c r="Z780" s="81"/>
      <c r="AA780" s="81"/>
      <c r="AB780" s="81"/>
      <c r="AC780" s="81"/>
      <c r="AD780" s="81"/>
      <c r="AE780" s="81"/>
      <c r="AF780" s="81"/>
    </row>
    <row r="781">
      <c r="A781" s="80"/>
      <c r="B781" s="81"/>
      <c r="C781" s="80"/>
      <c r="D781" s="80"/>
      <c r="E781" s="80"/>
      <c r="F781" s="80"/>
      <c r="G781" s="80"/>
      <c r="H781" s="80"/>
      <c r="I781" s="81"/>
      <c r="J781" s="81"/>
      <c r="K781" s="81"/>
      <c r="L781" s="81"/>
      <c r="M781" s="80"/>
      <c r="N781" s="80"/>
      <c r="O781" s="80"/>
      <c r="P781" s="80"/>
      <c r="Q781" s="80"/>
      <c r="R781" s="81"/>
      <c r="S781" s="81"/>
      <c r="T781" s="81"/>
      <c r="U781" s="81"/>
      <c r="V781" s="81"/>
      <c r="W781" s="81"/>
      <c r="X781" s="81"/>
      <c r="Y781" s="81"/>
      <c r="Z781" s="81"/>
      <c r="AA781" s="81"/>
      <c r="AB781" s="81"/>
      <c r="AC781" s="81"/>
      <c r="AD781" s="81"/>
      <c r="AE781" s="81"/>
      <c r="AF781" s="81"/>
    </row>
    <row r="782">
      <c r="A782" s="80"/>
      <c r="B782" s="81"/>
      <c r="C782" s="80"/>
      <c r="D782" s="80"/>
      <c r="E782" s="80"/>
      <c r="F782" s="80"/>
      <c r="G782" s="80"/>
      <c r="H782" s="80"/>
      <c r="I782" s="81"/>
      <c r="J782" s="81"/>
      <c r="K782" s="81"/>
      <c r="L782" s="81"/>
      <c r="M782" s="80"/>
      <c r="N782" s="80"/>
      <c r="O782" s="80"/>
      <c r="P782" s="80"/>
      <c r="Q782" s="80"/>
      <c r="R782" s="81"/>
      <c r="S782" s="81"/>
      <c r="T782" s="81"/>
      <c r="U782" s="81"/>
      <c r="V782" s="81"/>
      <c r="W782" s="81"/>
      <c r="X782" s="81"/>
      <c r="Y782" s="81"/>
      <c r="Z782" s="81"/>
      <c r="AA782" s="81"/>
      <c r="AB782" s="81"/>
      <c r="AC782" s="81"/>
      <c r="AD782" s="81"/>
      <c r="AE782" s="81"/>
      <c r="AF782" s="81"/>
    </row>
    <row r="783">
      <c r="A783" s="80"/>
      <c r="B783" s="81"/>
      <c r="C783" s="80"/>
      <c r="D783" s="80"/>
      <c r="E783" s="80"/>
      <c r="F783" s="80"/>
      <c r="G783" s="80"/>
      <c r="H783" s="80"/>
      <c r="I783" s="81"/>
      <c r="J783" s="81"/>
      <c r="K783" s="81"/>
      <c r="L783" s="81"/>
      <c r="M783" s="80"/>
      <c r="N783" s="80"/>
      <c r="O783" s="80"/>
      <c r="P783" s="80"/>
      <c r="Q783" s="80"/>
      <c r="R783" s="81"/>
      <c r="S783" s="81"/>
      <c r="T783" s="81"/>
      <c r="U783" s="81"/>
      <c r="V783" s="81"/>
      <c r="W783" s="81"/>
      <c r="X783" s="81"/>
      <c r="Y783" s="81"/>
      <c r="Z783" s="81"/>
      <c r="AA783" s="81"/>
      <c r="AB783" s="81"/>
      <c r="AC783" s="81"/>
      <c r="AD783" s="81"/>
      <c r="AE783" s="81"/>
      <c r="AF783" s="81"/>
    </row>
    <row r="784">
      <c r="A784" s="80"/>
      <c r="B784" s="81"/>
      <c r="C784" s="80"/>
      <c r="D784" s="80"/>
      <c r="E784" s="80"/>
      <c r="F784" s="80"/>
      <c r="G784" s="80"/>
      <c r="H784" s="80"/>
      <c r="I784" s="81"/>
      <c r="J784" s="81"/>
      <c r="K784" s="81"/>
      <c r="L784" s="81"/>
      <c r="M784" s="80"/>
      <c r="N784" s="80"/>
      <c r="O784" s="80"/>
      <c r="P784" s="80"/>
      <c r="Q784" s="80"/>
      <c r="R784" s="81"/>
      <c r="S784" s="81"/>
      <c r="T784" s="81"/>
      <c r="U784" s="81"/>
      <c r="V784" s="81"/>
      <c r="W784" s="81"/>
      <c r="X784" s="81"/>
      <c r="Y784" s="81"/>
      <c r="Z784" s="81"/>
      <c r="AA784" s="81"/>
      <c r="AB784" s="81"/>
      <c r="AC784" s="81"/>
      <c r="AD784" s="81"/>
      <c r="AE784" s="81"/>
      <c r="AF784" s="81"/>
    </row>
    <row r="785">
      <c r="A785" s="80"/>
      <c r="B785" s="81"/>
      <c r="C785" s="80"/>
      <c r="D785" s="80"/>
      <c r="E785" s="80"/>
      <c r="F785" s="80"/>
      <c r="G785" s="80"/>
      <c r="H785" s="80"/>
      <c r="I785" s="81"/>
      <c r="J785" s="81"/>
      <c r="K785" s="81"/>
      <c r="L785" s="81"/>
      <c r="M785" s="80"/>
      <c r="N785" s="80"/>
      <c r="O785" s="80"/>
      <c r="P785" s="80"/>
      <c r="Q785" s="80"/>
      <c r="R785" s="81"/>
      <c r="S785" s="81"/>
      <c r="T785" s="81"/>
      <c r="U785" s="81"/>
      <c r="V785" s="81"/>
      <c r="W785" s="81"/>
      <c r="X785" s="81"/>
      <c r="Y785" s="81"/>
      <c r="Z785" s="81"/>
      <c r="AA785" s="81"/>
      <c r="AB785" s="81"/>
      <c r="AC785" s="81"/>
      <c r="AD785" s="81"/>
      <c r="AE785" s="81"/>
      <c r="AF785" s="81"/>
    </row>
    <row r="786">
      <c r="A786" s="80"/>
      <c r="B786" s="81"/>
      <c r="C786" s="80"/>
      <c r="D786" s="80"/>
      <c r="E786" s="80"/>
      <c r="F786" s="80"/>
      <c r="G786" s="80"/>
      <c r="H786" s="80"/>
      <c r="I786" s="81"/>
      <c r="J786" s="81"/>
      <c r="K786" s="81"/>
      <c r="L786" s="81"/>
      <c r="M786" s="80"/>
      <c r="N786" s="80"/>
      <c r="O786" s="80"/>
      <c r="P786" s="80"/>
      <c r="Q786" s="80"/>
      <c r="R786" s="81"/>
      <c r="S786" s="81"/>
      <c r="T786" s="81"/>
      <c r="U786" s="81"/>
      <c r="V786" s="81"/>
      <c r="W786" s="81"/>
      <c r="X786" s="81"/>
      <c r="Y786" s="81"/>
      <c r="Z786" s="81"/>
      <c r="AA786" s="81"/>
      <c r="AB786" s="81"/>
      <c r="AC786" s="81"/>
      <c r="AD786" s="81"/>
      <c r="AE786" s="81"/>
      <c r="AF786" s="81"/>
    </row>
    <row r="787">
      <c r="A787" s="80"/>
      <c r="B787" s="81"/>
      <c r="C787" s="80"/>
      <c r="D787" s="80"/>
      <c r="E787" s="80"/>
      <c r="F787" s="80"/>
      <c r="G787" s="80"/>
      <c r="H787" s="80"/>
      <c r="I787" s="81"/>
      <c r="J787" s="81"/>
      <c r="K787" s="81"/>
      <c r="L787" s="81"/>
      <c r="M787" s="80"/>
      <c r="N787" s="80"/>
      <c r="O787" s="80"/>
      <c r="P787" s="80"/>
      <c r="Q787" s="80"/>
      <c r="R787" s="81"/>
      <c r="S787" s="81"/>
      <c r="T787" s="81"/>
      <c r="U787" s="81"/>
      <c r="V787" s="81"/>
      <c r="W787" s="81"/>
      <c r="X787" s="81"/>
      <c r="Y787" s="81"/>
      <c r="Z787" s="81"/>
      <c r="AA787" s="81"/>
      <c r="AB787" s="81"/>
      <c r="AC787" s="81"/>
      <c r="AD787" s="81"/>
      <c r="AE787" s="81"/>
      <c r="AF787" s="81"/>
    </row>
    <row r="788">
      <c r="A788" s="80"/>
      <c r="B788" s="81"/>
      <c r="C788" s="80"/>
      <c r="D788" s="80"/>
      <c r="E788" s="80"/>
      <c r="F788" s="80"/>
      <c r="G788" s="80"/>
      <c r="H788" s="80"/>
      <c r="I788" s="81"/>
      <c r="J788" s="81"/>
      <c r="K788" s="81"/>
      <c r="L788" s="81"/>
      <c r="M788" s="80"/>
      <c r="N788" s="80"/>
      <c r="O788" s="80"/>
      <c r="P788" s="80"/>
      <c r="Q788" s="80"/>
      <c r="R788" s="81"/>
      <c r="S788" s="81"/>
      <c r="T788" s="81"/>
      <c r="U788" s="81"/>
      <c r="V788" s="81"/>
      <c r="W788" s="81"/>
      <c r="X788" s="81"/>
      <c r="Y788" s="81"/>
      <c r="Z788" s="81"/>
      <c r="AA788" s="81"/>
      <c r="AB788" s="81"/>
      <c r="AC788" s="81"/>
      <c r="AD788" s="81"/>
      <c r="AE788" s="81"/>
      <c r="AF788" s="81"/>
    </row>
    <row r="789">
      <c r="A789" s="80"/>
      <c r="B789" s="81"/>
      <c r="C789" s="80"/>
      <c r="D789" s="80"/>
      <c r="E789" s="80"/>
      <c r="F789" s="80"/>
      <c r="G789" s="80"/>
      <c r="H789" s="80"/>
      <c r="I789" s="81"/>
      <c r="J789" s="81"/>
      <c r="K789" s="81"/>
      <c r="L789" s="81"/>
      <c r="M789" s="80"/>
      <c r="N789" s="80"/>
      <c r="O789" s="80"/>
      <c r="P789" s="80"/>
      <c r="Q789" s="80"/>
      <c r="R789" s="81"/>
      <c r="S789" s="81"/>
      <c r="T789" s="81"/>
      <c r="U789" s="81"/>
      <c r="V789" s="81"/>
      <c r="W789" s="81"/>
      <c r="X789" s="81"/>
      <c r="Y789" s="81"/>
      <c r="Z789" s="81"/>
      <c r="AA789" s="81"/>
      <c r="AB789" s="81"/>
      <c r="AC789" s="81"/>
      <c r="AD789" s="81"/>
      <c r="AE789" s="81"/>
      <c r="AF789" s="81"/>
    </row>
    <row r="790">
      <c r="A790" s="80"/>
      <c r="B790" s="81"/>
      <c r="C790" s="80"/>
      <c r="D790" s="80"/>
      <c r="E790" s="80"/>
      <c r="F790" s="80"/>
      <c r="G790" s="80"/>
      <c r="H790" s="80"/>
      <c r="I790" s="81"/>
      <c r="J790" s="81"/>
      <c r="K790" s="81"/>
      <c r="L790" s="81"/>
      <c r="M790" s="80"/>
      <c r="N790" s="80"/>
      <c r="O790" s="80"/>
      <c r="P790" s="80"/>
      <c r="Q790" s="80"/>
      <c r="R790" s="81"/>
      <c r="S790" s="81"/>
      <c r="T790" s="81"/>
      <c r="U790" s="81"/>
      <c r="V790" s="81"/>
      <c r="W790" s="81"/>
      <c r="X790" s="81"/>
      <c r="Y790" s="81"/>
      <c r="Z790" s="81"/>
      <c r="AA790" s="81"/>
      <c r="AB790" s="81"/>
      <c r="AC790" s="81"/>
      <c r="AD790" s="81"/>
      <c r="AE790" s="81"/>
      <c r="AF790" s="81"/>
    </row>
    <row r="791">
      <c r="A791" s="80"/>
      <c r="B791" s="81"/>
      <c r="C791" s="80"/>
      <c r="D791" s="80"/>
      <c r="E791" s="80"/>
      <c r="F791" s="80"/>
      <c r="G791" s="80"/>
      <c r="H791" s="80"/>
      <c r="I791" s="81"/>
      <c r="J791" s="81"/>
      <c r="K791" s="81"/>
      <c r="L791" s="81"/>
      <c r="M791" s="80"/>
      <c r="N791" s="80"/>
      <c r="O791" s="80"/>
      <c r="P791" s="80"/>
      <c r="Q791" s="80"/>
      <c r="R791" s="81"/>
      <c r="S791" s="81"/>
      <c r="T791" s="81"/>
      <c r="U791" s="81"/>
      <c r="V791" s="81"/>
      <c r="W791" s="81"/>
      <c r="X791" s="81"/>
      <c r="Y791" s="81"/>
      <c r="Z791" s="81"/>
      <c r="AA791" s="81"/>
      <c r="AB791" s="81"/>
      <c r="AC791" s="81"/>
      <c r="AD791" s="81"/>
      <c r="AE791" s="81"/>
      <c r="AF791" s="81"/>
    </row>
    <row r="792">
      <c r="A792" s="80"/>
      <c r="B792" s="81"/>
      <c r="C792" s="80"/>
      <c r="D792" s="80"/>
      <c r="E792" s="80"/>
      <c r="F792" s="80"/>
      <c r="G792" s="80"/>
      <c r="H792" s="80"/>
      <c r="I792" s="81"/>
      <c r="J792" s="81"/>
      <c r="K792" s="81"/>
      <c r="L792" s="81"/>
      <c r="M792" s="80"/>
      <c r="N792" s="80"/>
      <c r="O792" s="80"/>
      <c r="P792" s="80"/>
      <c r="Q792" s="80"/>
      <c r="R792" s="81"/>
      <c r="S792" s="81"/>
      <c r="T792" s="81"/>
      <c r="U792" s="81"/>
      <c r="V792" s="81"/>
      <c r="W792" s="81"/>
      <c r="X792" s="81"/>
      <c r="Y792" s="81"/>
      <c r="Z792" s="81"/>
      <c r="AA792" s="81"/>
      <c r="AB792" s="81"/>
      <c r="AC792" s="81"/>
      <c r="AD792" s="81"/>
      <c r="AE792" s="81"/>
      <c r="AF792" s="81"/>
    </row>
    <row r="793">
      <c r="A793" s="80"/>
      <c r="B793" s="81"/>
      <c r="C793" s="80"/>
      <c r="D793" s="80"/>
      <c r="E793" s="80"/>
      <c r="F793" s="80"/>
      <c r="G793" s="80"/>
      <c r="H793" s="80"/>
      <c r="I793" s="81"/>
      <c r="J793" s="81"/>
      <c r="K793" s="81"/>
      <c r="L793" s="81"/>
      <c r="M793" s="80"/>
      <c r="N793" s="80"/>
      <c r="O793" s="80"/>
      <c r="P793" s="80"/>
      <c r="Q793" s="80"/>
      <c r="R793" s="81"/>
      <c r="S793" s="81"/>
      <c r="T793" s="81"/>
      <c r="U793" s="81"/>
      <c r="V793" s="81"/>
      <c r="W793" s="81"/>
      <c r="X793" s="81"/>
      <c r="Y793" s="81"/>
      <c r="Z793" s="81"/>
      <c r="AA793" s="81"/>
      <c r="AB793" s="81"/>
      <c r="AC793" s="81"/>
      <c r="AD793" s="81"/>
      <c r="AE793" s="81"/>
      <c r="AF793" s="81"/>
    </row>
    <row r="794">
      <c r="A794" s="80"/>
      <c r="B794" s="81"/>
      <c r="C794" s="80"/>
      <c r="D794" s="80"/>
      <c r="E794" s="80"/>
      <c r="F794" s="80"/>
      <c r="G794" s="80"/>
      <c r="H794" s="80"/>
      <c r="I794" s="81"/>
      <c r="J794" s="81"/>
      <c r="K794" s="81"/>
      <c r="L794" s="81"/>
      <c r="M794" s="80"/>
      <c r="N794" s="80"/>
      <c r="O794" s="80"/>
      <c r="P794" s="80"/>
      <c r="Q794" s="80"/>
      <c r="R794" s="81"/>
      <c r="S794" s="81"/>
      <c r="T794" s="81"/>
      <c r="U794" s="81"/>
      <c r="V794" s="81"/>
      <c r="W794" s="81"/>
      <c r="X794" s="81"/>
      <c r="Y794" s="81"/>
      <c r="Z794" s="81"/>
      <c r="AA794" s="81"/>
      <c r="AB794" s="81"/>
      <c r="AC794" s="81"/>
      <c r="AD794" s="81"/>
      <c r="AE794" s="81"/>
      <c r="AF794" s="81"/>
    </row>
    <row r="795">
      <c r="A795" s="80"/>
      <c r="B795" s="81"/>
      <c r="C795" s="80"/>
      <c r="D795" s="80"/>
      <c r="E795" s="80"/>
      <c r="F795" s="80"/>
      <c r="G795" s="80"/>
      <c r="H795" s="80"/>
      <c r="I795" s="81"/>
      <c r="J795" s="81"/>
      <c r="K795" s="81"/>
      <c r="L795" s="81"/>
      <c r="M795" s="80"/>
      <c r="N795" s="80"/>
      <c r="O795" s="80"/>
      <c r="P795" s="80"/>
      <c r="Q795" s="80"/>
      <c r="R795" s="81"/>
      <c r="S795" s="81"/>
      <c r="T795" s="81"/>
      <c r="U795" s="81"/>
      <c r="V795" s="81"/>
      <c r="W795" s="81"/>
      <c r="X795" s="81"/>
      <c r="Y795" s="81"/>
      <c r="Z795" s="81"/>
      <c r="AA795" s="81"/>
      <c r="AB795" s="81"/>
      <c r="AC795" s="81"/>
      <c r="AD795" s="81"/>
      <c r="AE795" s="81"/>
      <c r="AF795" s="81"/>
    </row>
    <row r="796">
      <c r="A796" s="80"/>
      <c r="B796" s="81"/>
      <c r="C796" s="80"/>
      <c r="D796" s="80"/>
      <c r="E796" s="80"/>
      <c r="F796" s="80"/>
      <c r="G796" s="80"/>
      <c r="H796" s="80"/>
      <c r="I796" s="81"/>
      <c r="J796" s="81"/>
      <c r="K796" s="81"/>
      <c r="L796" s="81"/>
      <c r="M796" s="80"/>
      <c r="N796" s="80"/>
      <c r="O796" s="80"/>
      <c r="P796" s="80"/>
      <c r="Q796" s="80"/>
      <c r="R796" s="81"/>
      <c r="S796" s="81"/>
      <c r="T796" s="81"/>
      <c r="U796" s="81"/>
      <c r="V796" s="81"/>
      <c r="W796" s="81"/>
      <c r="X796" s="81"/>
      <c r="Y796" s="81"/>
      <c r="Z796" s="81"/>
      <c r="AA796" s="81"/>
      <c r="AB796" s="81"/>
      <c r="AC796" s="81"/>
      <c r="AD796" s="81"/>
      <c r="AE796" s="81"/>
      <c r="AF796" s="81"/>
    </row>
    <row r="797">
      <c r="A797" s="80"/>
      <c r="B797" s="81"/>
      <c r="C797" s="80"/>
      <c r="D797" s="80"/>
      <c r="E797" s="80"/>
      <c r="F797" s="80"/>
      <c r="G797" s="80"/>
      <c r="H797" s="80"/>
      <c r="I797" s="81"/>
      <c r="J797" s="81"/>
      <c r="K797" s="81"/>
      <c r="L797" s="81"/>
      <c r="M797" s="80"/>
      <c r="N797" s="80"/>
      <c r="O797" s="80"/>
      <c r="P797" s="80"/>
      <c r="Q797" s="80"/>
      <c r="R797" s="81"/>
      <c r="S797" s="81"/>
      <c r="T797" s="81"/>
      <c r="U797" s="81"/>
      <c r="V797" s="81"/>
      <c r="W797" s="81"/>
      <c r="X797" s="81"/>
      <c r="Y797" s="81"/>
      <c r="Z797" s="81"/>
      <c r="AA797" s="81"/>
      <c r="AB797" s="81"/>
      <c r="AC797" s="81"/>
      <c r="AD797" s="81"/>
      <c r="AE797" s="81"/>
      <c r="AF797" s="81"/>
    </row>
    <row r="798">
      <c r="A798" s="80"/>
      <c r="B798" s="81"/>
      <c r="C798" s="80"/>
      <c r="D798" s="80"/>
      <c r="E798" s="80"/>
      <c r="F798" s="80"/>
      <c r="G798" s="80"/>
      <c r="H798" s="80"/>
      <c r="I798" s="81"/>
      <c r="J798" s="81"/>
      <c r="K798" s="81"/>
      <c r="L798" s="81"/>
      <c r="M798" s="80"/>
      <c r="N798" s="80"/>
      <c r="O798" s="80"/>
      <c r="P798" s="80"/>
      <c r="Q798" s="80"/>
      <c r="R798" s="81"/>
      <c r="S798" s="81"/>
      <c r="T798" s="81"/>
      <c r="U798" s="81"/>
      <c r="V798" s="81"/>
      <c r="W798" s="81"/>
      <c r="X798" s="81"/>
      <c r="Y798" s="81"/>
      <c r="Z798" s="81"/>
      <c r="AA798" s="81"/>
      <c r="AB798" s="81"/>
      <c r="AC798" s="81"/>
      <c r="AD798" s="81"/>
      <c r="AE798" s="81"/>
      <c r="AF798" s="81"/>
    </row>
    <row r="799">
      <c r="A799" s="80"/>
      <c r="B799" s="81"/>
      <c r="C799" s="80"/>
      <c r="D799" s="80"/>
      <c r="E799" s="80"/>
      <c r="F799" s="80"/>
      <c r="G799" s="80"/>
      <c r="H799" s="80"/>
      <c r="I799" s="81"/>
      <c r="J799" s="81"/>
      <c r="K799" s="81"/>
      <c r="L799" s="81"/>
      <c r="M799" s="80"/>
      <c r="N799" s="80"/>
      <c r="O799" s="80"/>
      <c r="P799" s="80"/>
      <c r="Q799" s="80"/>
      <c r="R799" s="81"/>
      <c r="S799" s="81"/>
      <c r="T799" s="81"/>
      <c r="U799" s="81"/>
      <c r="V799" s="81"/>
      <c r="W799" s="81"/>
      <c r="X799" s="81"/>
      <c r="Y799" s="81"/>
      <c r="Z799" s="81"/>
      <c r="AA799" s="81"/>
      <c r="AB799" s="81"/>
      <c r="AC799" s="81"/>
      <c r="AD799" s="81"/>
      <c r="AE799" s="81"/>
      <c r="AF799" s="81"/>
    </row>
    <row r="800">
      <c r="A800" s="80"/>
      <c r="B800" s="81"/>
      <c r="C800" s="80"/>
      <c r="D800" s="80"/>
      <c r="E800" s="80"/>
      <c r="F800" s="80"/>
      <c r="G800" s="80"/>
      <c r="H800" s="80"/>
      <c r="I800" s="81"/>
      <c r="J800" s="81"/>
      <c r="K800" s="81"/>
      <c r="L800" s="81"/>
      <c r="M800" s="80"/>
      <c r="N800" s="80"/>
      <c r="O800" s="80"/>
      <c r="P800" s="80"/>
      <c r="Q800" s="80"/>
      <c r="R800" s="81"/>
      <c r="S800" s="81"/>
      <c r="T800" s="81"/>
      <c r="U800" s="81"/>
      <c r="V800" s="81"/>
      <c r="W800" s="81"/>
      <c r="X800" s="81"/>
      <c r="Y800" s="81"/>
      <c r="Z800" s="81"/>
      <c r="AA800" s="81"/>
      <c r="AB800" s="81"/>
      <c r="AC800" s="81"/>
      <c r="AD800" s="81"/>
      <c r="AE800" s="81"/>
      <c r="AF800" s="81"/>
    </row>
    <row r="801">
      <c r="A801" s="80"/>
      <c r="B801" s="81"/>
      <c r="C801" s="80"/>
      <c r="D801" s="80"/>
      <c r="E801" s="80"/>
      <c r="F801" s="80"/>
      <c r="G801" s="80"/>
      <c r="H801" s="80"/>
      <c r="I801" s="81"/>
      <c r="J801" s="81"/>
      <c r="K801" s="81"/>
      <c r="L801" s="81"/>
      <c r="M801" s="80"/>
      <c r="N801" s="80"/>
      <c r="O801" s="80"/>
      <c r="P801" s="80"/>
      <c r="Q801" s="80"/>
      <c r="R801" s="81"/>
      <c r="S801" s="81"/>
      <c r="T801" s="81"/>
      <c r="U801" s="81"/>
      <c r="V801" s="81"/>
      <c r="W801" s="81"/>
      <c r="X801" s="81"/>
      <c r="Y801" s="81"/>
      <c r="Z801" s="81"/>
      <c r="AA801" s="81"/>
      <c r="AB801" s="81"/>
      <c r="AC801" s="81"/>
      <c r="AD801" s="81"/>
      <c r="AE801" s="81"/>
      <c r="AF801" s="81"/>
    </row>
    <row r="802">
      <c r="A802" s="80"/>
      <c r="B802" s="81"/>
      <c r="C802" s="80"/>
      <c r="D802" s="80"/>
      <c r="E802" s="80"/>
      <c r="F802" s="80"/>
      <c r="G802" s="80"/>
      <c r="H802" s="80"/>
      <c r="I802" s="81"/>
      <c r="J802" s="81"/>
      <c r="K802" s="81"/>
      <c r="L802" s="81"/>
      <c r="M802" s="80"/>
      <c r="N802" s="80"/>
      <c r="O802" s="80"/>
      <c r="P802" s="80"/>
      <c r="Q802" s="80"/>
      <c r="R802" s="81"/>
      <c r="S802" s="81"/>
      <c r="T802" s="81"/>
      <c r="U802" s="81"/>
      <c r="V802" s="81"/>
      <c r="W802" s="81"/>
      <c r="X802" s="81"/>
      <c r="Y802" s="81"/>
      <c r="Z802" s="81"/>
      <c r="AA802" s="81"/>
      <c r="AB802" s="81"/>
      <c r="AC802" s="81"/>
      <c r="AD802" s="81"/>
      <c r="AE802" s="81"/>
      <c r="AF802" s="81"/>
    </row>
    <row r="803">
      <c r="A803" s="80"/>
      <c r="B803" s="81"/>
      <c r="C803" s="80"/>
      <c r="D803" s="80"/>
      <c r="E803" s="80"/>
      <c r="F803" s="80"/>
      <c r="G803" s="80"/>
      <c r="H803" s="80"/>
      <c r="I803" s="81"/>
      <c r="J803" s="81"/>
      <c r="K803" s="81"/>
      <c r="L803" s="81"/>
      <c r="M803" s="80"/>
      <c r="N803" s="80"/>
      <c r="O803" s="80"/>
      <c r="P803" s="80"/>
      <c r="Q803" s="80"/>
      <c r="R803" s="81"/>
      <c r="S803" s="81"/>
      <c r="T803" s="81"/>
      <c r="U803" s="81"/>
      <c r="V803" s="81"/>
      <c r="W803" s="81"/>
      <c r="X803" s="81"/>
      <c r="Y803" s="81"/>
      <c r="Z803" s="81"/>
      <c r="AA803" s="81"/>
      <c r="AB803" s="81"/>
      <c r="AC803" s="81"/>
      <c r="AD803" s="81"/>
      <c r="AE803" s="81"/>
      <c r="AF803" s="81"/>
    </row>
    <row r="804">
      <c r="A804" s="80"/>
      <c r="B804" s="81"/>
      <c r="C804" s="80"/>
      <c r="D804" s="80"/>
      <c r="E804" s="80"/>
      <c r="F804" s="80"/>
      <c r="G804" s="80"/>
      <c r="H804" s="80"/>
      <c r="I804" s="81"/>
      <c r="J804" s="81"/>
      <c r="K804" s="81"/>
      <c r="L804" s="81"/>
      <c r="M804" s="80"/>
      <c r="N804" s="80"/>
      <c r="O804" s="80"/>
      <c r="P804" s="80"/>
      <c r="Q804" s="80"/>
      <c r="R804" s="81"/>
      <c r="S804" s="81"/>
      <c r="T804" s="81"/>
      <c r="U804" s="81"/>
      <c r="V804" s="81"/>
      <c r="W804" s="81"/>
      <c r="X804" s="81"/>
      <c r="Y804" s="81"/>
      <c r="Z804" s="81"/>
      <c r="AA804" s="81"/>
      <c r="AB804" s="81"/>
      <c r="AC804" s="81"/>
      <c r="AD804" s="81"/>
      <c r="AE804" s="81"/>
      <c r="AF804" s="81"/>
    </row>
    <row r="805">
      <c r="A805" s="80"/>
      <c r="B805" s="81"/>
      <c r="C805" s="80"/>
      <c r="D805" s="80"/>
      <c r="E805" s="80"/>
      <c r="F805" s="80"/>
      <c r="G805" s="80"/>
      <c r="H805" s="80"/>
      <c r="I805" s="81"/>
      <c r="J805" s="81"/>
      <c r="K805" s="81"/>
      <c r="L805" s="81"/>
      <c r="M805" s="80"/>
      <c r="N805" s="80"/>
      <c r="O805" s="80"/>
      <c r="P805" s="80"/>
      <c r="Q805" s="80"/>
      <c r="R805" s="81"/>
      <c r="S805" s="81"/>
      <c r="T805" s="81"/>
      <c r="U805" s="81"/>
      <c r="V805" s="81"/>
      <c r="W805" s="81"/>
      <c r="X805" s="81"/>
      <c r="Y805" s="81"/>
      <c r="Z805" s="81"/>
      <c r="AA805" s="81"/>
      <c r="AB805" s="81"/>
      <c r="AC805" s="81"/>
      <c r="AD805" s="81"/>
      <c r="AE805" s="81"/>
      <c r="AF805" s="81"/>
    </row>
    <row r="806">
      <c r="A806" s="80"/>
      <c r="B806" s="81"/>
      <c r="C806" s="80"/>
      <c r="D806" s="80"/>
      <c r="E806" s="80"/>
      <c r="F806" s="80"/>
      <c r="G806" s="80"/>
      <c r="H806" s="80"/>
      <c r="I806" s="81"/>
      <c r="J806" s="81"/>
      <c r="K806" s="81"/>
      <c r="L806" s="81"/>
      <c r="M806" s="80"/>
      <c r="N806" s="80"/>
      <c r="O806" s="80"/>
      <c r="P806" s="80"/>
      <c r="Q806" s="80"/>
      <c r="R806" s="81"/>
      <c r="S806" s="81"/>
      <c r="T806" s="81"/>
      <c r="U806" s="81"/>
      <c r="V806" s="81"/>
      <c r="W806" s="81"/>
      <c r="X806" s="81"/>
      <c r="Y806" s="81"/>
      <c r="Z806" s="81"/>
      <c r="AA806" s="81"/>
      <c r="AB806" s="81"/>
      <c r="AC806" s="81"/>
      <c r="AD806" s="81"/>
      <c r="AE806" s="81"/>
      <c r="AF806" s="81"/>
    </row>
    <row r="807">
      <c r="A807" s="80"/>
      <c r="B807" s="81"/>
      <c r="C807" s="80"/>
      <c r="D807" s="80"/>
      <c r="E807" s="80"/>
      <c r="F807" s="80"/>
      <c r="G807" s="80"/>
      <c r="H807" s="80"/>
      <c r="I807" s="81"/>
      <c r="J807" s="81"/>
      <c r="K807" s="81"/>
      <c r="L807" s="81"/>
      <c r="M807" s="80"/>
      <c r="N807" s="80"/>
      <c r="O807" s="80"/>
      <c r="P807" s="80"/>
      <c r="Q807" s="80"/>
      <c r="R807" s="81"/>
      <c r="S807" s="81"/>
      <c r="T807" s="81"/>
      <c r="U807" s="81"/>
      <c r="V807" s="81"/>
      <c r="W807" s="81"/>
      <c r="X807" s="81"/>
      <c r="Y807" s="81"/>
      <c r="Z807" s="81"/>
      <c r="AA807" s="81"/>
      <c r="AB807" s="81"/>
      <c r="AC807" s="81"/>
      <c r="AD807" s="81"/>
      <c r="AE807" s="81"/>
      <c r="AF807" s="81"/>
    </row>
    <row r="808">
      <c r="A808" s="80"/>
      <c r="B808" s="81"/>
      <c r="C808" s="80"/>
      <c r="D808" s="80"/>
      <c r="E808" s="80"/>
      <c r="F808" s="80"/>
      <c r="G808" s="80"/>
      <c r="H808" s="80"/>
      <c r="I808" s="81"/>
      <c r="J808" s="81"/>
      <c r="K808" s="81"/>
      <c r="L808" s="81"/>
      <c r="M808" s="80"/>
      <c r="N808" s="80"/>
      <c r="O808" s="80"/>
      <c r="P808" s="80"/>
      <c r="Q808" s="80"/>
      <c r="R808" s="81"/>
      <c r="S808" s="81"/>
      <c r="T808" s="81"/>
      <c r="U808" s="81"/>
      <c r="V808" s="81"/>
      <c r="W808" s="81"/>
      <c r="X808" s="81"/>
      <c r="Y808" s="81"/>
      <c r="Z808" s="81"/>
      <c r="AA808" s="81"/>
      <c r="AB808" s="81"/>
      <c r="AC808" s="81"/>
      <c r="AD808" s="81"/>
      <c r="AE808" s="81"/>
      <c r="AF808" s="81"/>
    </row>
    <row r="809">
      <c r="A809" s="80"/>
      <c r="B809" s="81"/>
      <c r="C809" s="80"/>
      <c r="D809" s="80"/>
      <c r="E809" s="80"/>
      <c r="F809" s="80"/>
      <c r="G809" s="80"/>
      <c r="H809" s="80"/>
      <c r="I809" s="81"/>
      <c r="J809" s="81"/>
      <c r="K809" s="81"/>
      <c r="L809" s="81"/>
      <c r="M809" s="80"/>
      <c r="N809" s="80"/>
      <c r="O809" s="80"/>
      <c r="P809" s="80"/>
      <c r="Q809" s="80"/>
      <c r="R809" s="81"/>
      <c r="S809" s="81"/>
      <c r="T809" s="81"/>
      <c r="U809" s="81"/>
      <c r="V809" s="81"/>
      <c r="W809" s="81"/>
      <c r="X809" s="81"/>
      <c r="Y809" s="81"/>
      <c r="Z809" s="81"/>
      <c r="AA809" s="81"/>
      <c r="AB809" s="81"/>
      <c r="AC809" s="81"/>
      <c r="AD809" s="81"/>
      <c r="AE809" s="81"/>
      <c r="AF809" s="81"/>
    </row>
    <row r="810">
      <c r="A810" s="80"/>
      <c r="B810" s="81"/>
      <c r="C810" s="80"/>
      <c r="D810" s="80"/>
      <c r="E810" s="80"/>
      <c r="F810" s="80"/>
      <c r="G810" s="80"/>
      <c r="H810" s="80"/>
      <c r="I810" s="81"/>
      <c r="J810" s="81"/>
      <c r="K810" s="81"/>
      <c r="L810" s="81"/>
      <c r="M810" s="80"/>
      <c r="N810" s="80"/>
      <c r="O810" s="80"/>
      <c r="P810" s="80"/>
      <c r="Q810" s="80"/>
      <c r="R810" s="81"/>
      <c r="S810" s="81"/>
      <c r="T810" s="81"/>
      <c r="U810" s="81"/>
      <c r="V810" s="81"/>
      <c r="W810" s="81"/>
      <c r="X810" s="81"/>
      <c r="Y810" s="81"/>
      <c r="Z810" s="81"/>
      <c r="AA810" s="81"/>
      <c r="AB810" s="81"/>
      <c r="AC810" s="81"/>
      <c r="AD810" s="81"/>
      <c r="AE810" s="81"/>
      <c r="AF810" s="81"/>
    </row>
    <row r="811">
      <c r="A811" s="80"/>
      <c r="B811" s="81"/>
      <c r="C811" s="80"/>
      <c r="D811" s="80"/>
      <c r="E811" s="80"/>
      <c r="F811" s="80"/>
      <c r="G811" s="80"/>
      <c r="H811" s="80"/>
      <c r="I811" s="81"/>
      <c r="J811" s="81"/>
      <c r="K811" s="81"/>
      <c r="L811" s="81"/>
      <c r="M811" s="80"/>
      <c r="N811" s="80"/>
      <c r="O811" s="80"/>
      <c r="P811" s="80"/>
      <c r="Q811" s="80"/>
      <c r="R811" s="81"/>
      <c r="S811" s="81"/>
      <c r="T811" s="81"/>
      <c r="U811" s="81"/>
      <c r="V811" s="81"/>
      <c r="W811" s="81"/>
      <c r="X811" s="81"/>
      <c r="Y811" s="81"/>
      <c r="Z811" s="81"/>
      <c r="AA811" s="81"/>
      <c r="AB811" s="81"/>
      <c r="AC811" s="81"/>
      <c r="AD811" s="81"/>
      <c r="AE811" s="81"/>
      <c r="AF811" s="81"/>
    </row>
    <row r="812">
      <c r="A812" s="80"/>
      <c r="B812" s="81"/>
      <c r="C812" s="80"/>
      <c r="D812" s="80"/>
      <c r="E812" s="80"/>
      <c r="F812" s="80"/>
      <c r="G812" s="80"/>
      <c r="H812" s="80"/>
      <c r="I812" s="81"/>
      <c r="J812" s="81"/>
      <c r="K812" s="81"/>
      <c r="L812" s="81"/>
      <c r="M812" s="80"/>
      <c r="N812" s="80"/>
      <c r="O812" s="80"/>
      <c r="P812" s="80"/>
      <c r="Q812" s="80"/>
      <c r="R812" s="81"/>
      <c r="S812" s="81"/>
      <c r="T812" s="81"/>
      <c r="U812" s="81"/>
      <c r="V812" s="81"/>
      <c r="W812" s="81"/>
      <c r="X812" s="81"/>
      <c r="Y812" s="81"/>
      <c r="Z812" s="81"/>
      <c r="AA812" s="81"/>
      <c r="AB812" s="81"/>
      <c r="AC812" s="81"/>
      <c r="AD812" s="81"/>
      <c r="AE812" s="81"/>
      <c r="AF812" s="81"/>
    </row>
    <row r="813">
      <c r="A813" s="80"/>
      <c r="B813" s="81"/>
      <c r="C813" s="80"/>
      <c r="D813" s="80"/>
      <c r="E813" s="80"/>
      <c r="F813" s="80"/>
      <c r="G813" s="80"/>
      <c r="H813" s="80"/>
      <c r="I813" s="81"/>
      <c r="J813" s="81"/>
      <c r="K813" s="81"/>
      <c r="L813" s="81"/>
      <c r="M813" s="80"/>
      <c r="N813" s="80"/>
      <c r="O813" s="80"/>
      <c r="P813" s="80"/>
      <c r="Q813" s="80"/>
      <c r="R813" s="81"/>
      <c r="S813" s="81"/>
      <c r="T813" s="81"/>
      <c r="U813" s="81"/>
      <c r="V813" s="81"/>
      <c r="W813" s="81"/>
      <c r="X813" s="81"/>
      <c r="Y813" s="81"/>
      <c r="Z813" s="81"/>
      <c r="AA813" s="81"/>
      <c r="AB813" s="81"/>
      <c r="AC813" s="81"/>
      <c r="AD813" s="81"/>
      <c r="AE813" s="81"/>
      <c r="AF813" s="81"/>
    </row>
    <row r="814">
      <c r="A814" s="80"/>
      <c r="B814" s="81"/>
      <c r="C814" s="80"/>
      <c r="D814" s="80"/>
      <c r="E814" s="80"/>
      <c r="F814" s="80"/>
      <c r="G814" s="80"/>
      <c r="H814" s="80"/>
      <c r="I814" s="81"/>
      <c r="J814" s="81"/>
      <c r="K814" s="81"/>
      <c r="L814" s="81"/>
      <c r="M814" s="80"/>
      <c r="N814" s="80"/>
      <c r="O814" s="80"/>
      <c r="P814" s="80"/>
      <c r="Q814" s="80"/>
      <c r="R814" s="81"/>
      <c r="S814" s="81"/>
      <c r="T814" s="81"/>
      <c r="U814" s="81"/>
      <c r="V814" s="81"/>
      <c r="W814" s="81"/>
      <c r="X814" s="81"/>
      <c r="Y814" s="81"/>
      <c r="Z814" s="81"/>
      <c r="AA814" s="81"/>
      <c r="AB814" s="81"/>
      <c r="AC814" s="81"/>
      <c r="AD814" s="81"/>
      <c r="AE814" s="81"/>
      <c r="AF814" s="81"/>
    </row>
    <row r="815">
      <c r="A815" s="80"/>
      <c r="B815" s="81"/>
      <c r="C815" s="80"/>
      <c r="D815" s="80"/>
      <c r="E815" s="80"/>
      <c r="F815" s="80"/>
      <c r="G815" s="80"/>
      <c r="H815" s="80"/>
      <c r="I815" s="81"/>
      <c r="J815" s="81"/>
      <c r="K815" s="81"/>
      <c r="L815" s="81"/>
      <c r="M815" s="80"/>
      <c r="N815" s="80"/>
      <c r="O815" s="80"/>
      <c r="P815" s="80"/>
      <c r="Q815" s="80"/>
      <c r="R815" s="81"/>
      <c r="S815" s="81"/>
      <c r="T815" s="81"/>
      <c r="U815" s="81"/>
      <c r="V815" s="81"/>
      <c r="W815" s="81"/>
      <c r="X815" s="81"/>
      <c r="Y815" s="81"/>
      <c r="Z815" s="81"/>
      <c r="AA815" s="81"/>
      <c r="AB815" s="81"/>
      <c r="AC815" s="81"/>
      <c r="AD815" s="81"/>
      <c r="AE815" s="81"/>
      <c r="AF815" s="81"/>
    </row>
    <row r="816">
      <c r="A816" s="80"/>
      <c r="B816" s="81"/>
      <c r="C816" s="80"/>
      <c r="D816" s="80"/>
      <c r="E816" s="80"/>
      <c r="F816" s="80"/>
      <c r="G816" s="80"/>
      <c r="H816" s="80"/>
      <c r="I816" s="81"/>
      <c r="J816" s="81"/>
      <c r="K816" s="81"/>
      <c r="L816" s="81"/>
      <c r="M816" s="80"/>
      <c r="N816" s="80"/>
      <c r="O816" s="80"/>
      <c r="P816" s="80"/>
      <c r="Q816" s="80"/>
      <c r="R816" s="81"/>
      <c r="S816" s="81"/>
      <c r="T816" s="81"/>
      <c r="U816" s="81"/>
      <c r="V816" s="81"/>
      <c r="W816" s="81"/>
      <c r="X816" s="81"/>
      <c r="Y816" s="81"/>
      <c r="Z816" s="81"/>
      <c r="AA816" s="81"/>
      <c r="AB816" s="81"/>
      <c r="AC816" s="81"/>
      <c r="AD816" s="81"/>
      <c r="AE816" s="81"/>
      <c r="AF816" s="81"/>
    </row>
    <row r="817">
      <c r="A817" s="80"/>
      <c r="B817" s="81"/>
      <c r="C817" s="80"/>
      <c r="D817" s="80"/>
      <c r="E817" s="80"/>
      <c r="F817" s="80"/>
      <c r="G817" s="80"/>
      <c r="H817" s="80"/>
      <c r="I817" s="81"/>
      <c r="J817" s="81"/>
      <c r="K817" s="81"/>
      <c r="L817" s="81"/>
      <c r="M817" s="80"/>
      <c r="N817" s="80"/>
      <c r="O817" s="80"/>
      <c r="P817" s="80"/>
      <c r="Q817" s="80"/>
      <c r="R817" s="81"/>
      <c r="S817" s="81"/>
      <c r="T817" s="81"/>
      <c r="U817" s="81"/>
      <c r="V817" s="81"/>
      <c r="W817" s="81"/>
      <c r="X817" s="81"/>
      <c r="Y817" s="81"/>
      <c r="Z817" s="81"/>
      <c r="AA817" s="81"/>
      <c r="AB817" s="81"/>
      <c r="AC817" s="81"/>
      <c r="AD817" s="81"/>
      <c r="AE817" s="81"/>
      <c r="AF817" s="81"/>
    </row>
    <row r="818">
      <c r="A818" s="80"/>
      <c r="B818" s="81"/>
      <c r="C818" s="80"/>
      <c r="D818" s="80"/>
      <c r="E818" s="80"/>
      <c r="F818" s="80"/>
      <c r="G818" s="80"/>
      <c r="H818" s="80"/>
      <c r="I818" s="81"/>
      <c r="J818" s="81"/>
      <c r="K818" s="81"/>
      <c r="L818" s="81"/>
      <c r="M818" s="80"/>
      <c r="N818" s="80"/>
      <c r="O818" s="80"/>
      <c r="P818" s="80"/>
      <c r="Q818" s="80"/>
      <c r="R818" s="81"/>
      <c r="S818" s="81"/>
      <c r="T818" s="81"/>
      <c r="U818" s="81"/>
      <c r="V818" s="81"/>
      <c r="W818" s="81"/>
      <c r="X818" s="81"/>
      <c r="Y818" s="81"/>
      <c r="Z818" s="81"/>
      <c r="AA818" s="81"/>
      <c r="AB818" s="81"/>
      <c r="AC818" s="81"/>
      <c r="AD818" s="81"/>
      <c r="AE818" s="81"/>
      <c r="AF818" s="81"/>
    </row>
    <row r="819">
      <c r="A819" s="80"/>
      <c r="B819" s="81"/>
      <c r="C819" s="80"/>
      <c r="D819" s="80"/>
      <c r="E819" s="80"/>
      <c r="F819" s="80"/>
      <c r="G819" s="80"/>
      <c r="H819" s="80"/>
      <c r="I819" s="81"/>
      <c r="J819" s="81"/>
      <c r="K819" s="81"/>
      <c r="L819" s="81"/>
      <c r="M819" s="80"/>
      <c r="N819" s="80"/>
      <c r="O819" s="80"/>
      <c r="P819" s="80"/>
      <c r="Q819" s="80"/>
      <c r="R819" s="81"/>
      <c r="S819" s="81"/>
      <c r="T819" s="81"/>
      <c r="U819" s="81"/>
      <c r="V819" s="81"/>
      <c r="W819" s="81"/>
      <c r="X819" s="81"/>
      <c r="Y819" s="81"/>
      <c r="Z819" s="81"/>
      <c r="AA819" s="81"/>
      <c r="AB819" s="81"/>
      <c r="AC819" s="81"/>
      <c r="AD819" s="81"/>
      <c r="AE819" s="81"/>
      <c r="AF819" s="81"/>
    </row>
    <row r="820">
      <c r="A820" s="80"/>
      <c r="B820" s="81"/>
      <c r="C820" s="80"/>
      <c r="D820" s="80"/>
      <c r="E820" s="80"/>
      <c r="F820" s="80"/>
      <c r="G820" s="80"/>
      <c r="H820" s="80"/>
      <c r="I820" s="81"/>
      <c r="J820" s="81"/>
      <c r="K820" s="81"/>
      <c r="L820" s="81"/>
      <c r="M820" s="80"/>
      <c r="N820" s="80"/>
      <c r="O820" s="80"/>
      <c r="P820" s="80"/>
      <c r="Q820" s="80"/>
      <c r="R820" s="81"/>
      <c r="S820" s="81"/>
      <c r="T820" s="81"/>
      <c r="U820" s="81"/>
      <c r="V820" s="81"/>
      <c r="W820" s="81"/>
      <c r="X820" s="81"/>
      <c r="Y820" s="81"/>
      <c r="Z820" s="81"/>
      <c r="AA820" s="81"/>
      <c r="AB820" s="81"/>
      <c r="AC820" s="81"/>
      <c r="AD820" s="81"/>
      <c r="AE820" s="81"/>
      <c r="AF820" s="81"/>
    </row>
    <row r="821">
      <c r="A821" s="80"/>
      <c r="B821" s="81"/>
      <c r="C821" s="80"/>
      <c r="D821" s="80"/>
      <c r="E821" s="80"/>
      <c r="F821" s="80"/>
      <c r="G821" s="80"/>
      <c r="H821" s="80"/>
      <c r="I821" s="81"/>
      <c r="J821" s="81"/>
      <c r="K821" s="81"/>
      <c r="L821" s="81"/>
      <c r="M821" s="80"/>
      <c r="N821" s="80"/>
      <c r="O821" s="80"/>
      <c r="P821" s="80"/>
      <c r="Q821" s="80"/>
      <c r="R821" s="81"/>
      <c r="S821" s="81"/>
      <c r="T821" s="81"/>
      <c r="U821" s="81"/>
      <c r="V821" s="81"/>
      <c r="W821" s="81"/>
      <c r="X821" s="81"/>
      <c r="Y821" s="81"/>
      <c r="Z821" s="81"/>
      <c r="AA821" s="81"/>
      <c r="AB821" s="81"/>
      <c r="AC821" s="81"/>
      <c r="AD821" s="81"/>
      <c r="AE821" s="81"/>
      <c r="AF821" s="81"/>
    </row>
    <row r="822">
      <c r="A822" s="80"/>
      <c r="B822" s="81"/>
      <c r="C822" s="80"/>
      <c r="D822" s="80"/>
      <c r="E822" s="80"/>
      <c r="F822" s="80"/>
      <c r="G822" s="80"/>
      <c r="H822" s="80"/>
      <c r="I822" s="81"/>
      <c r="J822" s="81"/>
      <c r="K822" s="81"/>
      <c r="L822" s="81"/>
      <c r="M822" s="80"/>
      <c r="N822" s="80"/>
      <c r="O822" s="80"/>
      <c r="P822" s="80"/>
      <c r="Q822" s="80"/>
      <c r="R822" s="81"/>
      <c r="S822" s="81"/>
      <c r="T822" s="81"/>
      <c r="U822" s="81"/>
      <c r="V822" s="81"/>
      <c r="W822" s="81"/>
      <c r="X822" s="81"/>
      <c r="Y822" s="81"/>
      <c r="Z822" s="81"/>
      <c r="AA822" s="81"/>
      <c r="AB822" s="81"/>
      <c r="AC822" s="81"/>
      <c r="AD822" s="81"/>
      <c r="AE822" s="81"/>
      <c r="AF822" s="81"/>
    </row>
    <row r="823">
      <c r="A823" s="80"/>
      <c r="B823" s="81"/>
      <c r="C823" s="80"/>
      <c r="D823" s="80"/>
      <c r="E823" s="80"/>
      <c r="F823" s="80"/>
      <c r="G823" s="80"/>
      <c r="H823" s="80"/>
      <c r="I823" s="81"/>
      <c r="J823" s="81"/>
      <c r="K823" s="81"/>
      <c r="L823" s="81"/>
      <c r="M823" s="80"/>
      <c r="N823" s="80"/>
      <c r="O823" s="80"/>
      <c r="P823" s="80"/>
      <c r="Q823" s="80"/>
      <c r="R823" s="81"/>
      <c r="S823" s="81"/>
      <c r="T823" s="81"/>
      <c r="U823" s="81"/>
      <c r="V823" s="81"/>
      <c r="W823" s="81"/>
      <c r="X823" s="81"/>
      <c r="Y823" s="81"/>
      <c r="Z823" s="81"/>
      <c r="AA823" s="81"/>
      <c r="AB823" s="81"/>
      <c r="AC823" s="81"/>
      <c r="AD823" s="81"/>
      <c r="AE823" s="81"/>
      <c r="AF823" s="81"/>
    </row>
    <row r="824">
      <c r="A824" s="80"/>
      <c r="B824" s="81"/>
      <c r="C824" s="80"/>
      <c r="D824" s="80"/>
      <c r="E824" s="80"/>
      <c r="F824" s="80"/>
      <c r="G824" s="80"/>
      <c r="H824" s="80"/>
      <c r="I824" s="81"/>
      <c r="J824" s="81"/>
      <c r="K824" s="81"/>
      <c r="L824" s="81"/>
      <c r="M824" s="80"/>
      <c r="N824" s="80"/>
      <c r="O824" s="80"/>
      <c r="P824" s="80"/>
      <c r="Q824" s="80"/>
      <c r="R824" s="81"/>
      <c r="S824" s="81"/>
      <c r="T824" s="81"/>
      <c r="U824" s="81"/>
      <c r="V824" s="81"/>
      <c r="W824" s="81"/>
      <c r="X824" s="81"/>
      <c r="Y824" s="81"/>
      <c r="Z824" s="81"/>
      <c r="AA824" s="81"/>
      <c r="AB824" s="81"/>
      <c r="AC824" s="81"/>
      <c r="AD824" s="81"/>
      <c r="AE824" s="81"/>
      <c r="AF824" s="81"/>
    </row>
    <row r="825">
      <c r="A825" s="80"/>
      <c r="B825" s="81"/>
      <c r="C825" s="80"/>
      <c r="D825" s="80"/>
      <c r="E825" s="80"/>
      <c r="F825" s="80"/>
      <c r="G825" s="80"/>
      <c r="H825" s="80"/>
      <c r="I825" s="81"/>
      <c r="J825" s="81"/>
      <c r="K825" s="81"/>
      <c r="L825" s="81"/>
      <c r="M825" s="80"/>
      <c r="N825" s="80"/>
      <c r="O825" s="80"/>
      <c r="P825" s="80"/>
      <c r="Q825" s="80"/>
      <c r="R825" s="81"/>
      <c r="S825" s="81"/>
      <c r="T825" s="81"/>
      <c r="U825" s="81"/>
      <c r="V825" s="81"/>
      <c r="W825" s="81"/>
      <c r="X825" s="81"/>
      <c r="Y825" s="81"/>
      <c r="Z825" s="81"/>
      <c r="AA825" s="81"/>
      <c r="AB825" s="81"/>
      <c r="AC825" s="81"/>
      <c r="AD825" s="81"/>
      <c r="AE825" s="81"/>
      <c r="AF825" s="81"/>
    </row>
    <row r="826">
      <c r="A826" s="80"/>
      <c r="B826" s="81"/>
      <c r="C826" s="80"/>
      <c r="D826" s="80"/>
      <c r="E826" s="80"/>
      <c r="F826" s="80"/>
      <c r="G826" s="80"/>
      <c r="H826" s="80"/>
      <c r="I826" s="81"/>
      <c r="J826" s="81"/>
      <c r="K826" s="81"/>
      <c r="L826" s="81"/>
      <c r="M826" s="80"/>
      <c r="N826" s="80"/>
      <c r="O826" s="80"/>
      <c r="P826" s="80"/>
      <c r="Q826" s="80"/>
      <c r="R826" s="81"/>
      <c r="S826" s="81"/>
      <c r="T826" s="81"/>
      <c r="U826" s="81"/>
      <c r="V826" s="81"/>
      <c r="W826" s="81"/>
      <c r="X826" s="81"/>
      <c r="Y826" s="81"/>
      <c r="Z826" s="81"/>
      <c r="AA826" s="81"/>
      <c r="AB826" s="81"/>
      <c r="AC826" s="81"/>
      <c r="AD826" s="81"/>
      <c r="AE826" s="81"/>
      <c r="AF826" s="81"/>
    </row>
    <row r="827">
      <c r="A827" s="80"/>
      <c r="B827" s="81"/>
      <c r="C827" s="80"/>
      <c r="D827" s="80"/>
      <c r="E827" s="80"/>
      <c r="F827" s="80"/>
      <c r="G827" s="80"/>
      <c r="H827" s="80"/>
      <c r="I827" s="81"/>
      <c r="J827" s="81"/>
      <c r="K827" s="81"/>
      <c r="L827" s="81"/>
      <c r="M827" s="80"/>
      <c r="N827" s="80"/>
      <c r="O827" s="80"/>
      <c r="P827" s="80"/>
      <c r="Q827" s="80"/>
      <c r="R827" s="81"/>
      <c r="S827" s="81"/>
      <c r="T827" s="81"/>
      <c r="U827" s="81"/>
      <c r="V827" s="81"/>
      <c r="W827" s="81"/>
      <c r="X827" s="81"/>
      <c r="Y827" s="81"/>
      <c r="Z827" s="81"/>
      <c r="AA827" s="81"/>
      <c r="AB827" s="81"/>
      <c r="AC827" s="81"/>
      <c r="AD827" s="81"/>
      <c r="AE827" s="81"/>
      <c r="AF827" s="81"/>
    </row>
    <row r="828">
      <c r="A828" s="80"/>
      <c r="B828" s="81"/>
      <c r="C828" s="80"/>
      <c r="D828" s="80"/>
      <c r="E828" s="80"/>
      <c r="F828" s="80"/>
      <c r="G828" s="80"/>
      <c r="H828" s="80"/>
      <c r="I828" s="81"/>
      <c r="J828" s="81"/>
      <c r="K828" s="81"/>
      <c r="L828" s="81"/>
      <c r="M828" s="80"/>
      <c r="N828" s="80"/>
      <c r="O828" s="80"/>
      <c r="P828" s="80"/>
      <c r="Q828" s="80"/>
      <c r="R828" s="81"/>
      <c r="S828" s="81"/>
      <c r="T828" s="81"/>
      <c r="U828" s="81"/>
      <c r="V828" s="81"/>
      <c r="W828" s="81"/>
      <c r="X828" s="81"/>
      <c r="Y828" s="81"/>
      <c r="Z828" s="81"/>
      <c r="AA828" s="81"/>
      <c r="AB828" s="81"/>
      <c r="AC828" s="81"/>
      <c r="AD828" s="81"/>
      <c r="AE828" s="81"/>
      <c r="AF828" s="81"/>
    </row>
    <row r="829">
      <c r="A829" s="80"/>
      <c r="B829" s="81"/>
      <c r="C829" s="80"/>
      <c r="D829" s="80"/>
      <c r="E829" s="80"/>
      <c r="F829" s="80"/>
      <c r="G829" s="80"/>
      <c r="H829" s="80"/>
      <c r="I829" s="81"/>
      <c r="J829" s="81"/>
      <c r="K829" s="81"/>
      <c r="L829" s="81"/>
      <c r="M829" s="80"/>
      <c r="N829" s="80"/>
      <c r="O829" s="80"/>
      <c r="P829" s="80"/>
      <c r="Q829" s="80"/>
      <c r="R829" s="81"/>
      <c r="S829" s="81"/>
      <c r="T829" s="81"/>
      <c r="U829" s="81"/>
      <c r="V829" s="81"/>
      <c r="W829" s="81"/>
      <c r="X829" s="81"/>
      <c r="Y829" s="81"/>
      <c r="Z829" s="81"/>
      <c r="AA829" s="81"/>
      <c r="AB829" s="81"/>
      <c r="AC829" s="81"/>
      <c r="AD829" s="81"/>
      <c r="AE829" s="81"/>
      <c r="AF829" s="81"/>
    </row>
    <row r="830">
      <c r="A830" s="80"/>
      <c r="B830" s="81"/>
      <c r="C830" s="80"/>
      <c r="D830" s="80"/>
      <c r="E830" s="80"/>
      <c r="F830" s="80"/>
      <c r="G830" s="80"/>
      <c r="H830" s="80"/>
      <c r="I830" s="81"/>
      <c r="J830" s="81"/>
      <c r="K830" s="81"/>
      <c r="L830" s="81"/>
      <c r="M830" s="80"/>
      <c r="N830" s="80"/>
      <c r="O830" s="80"/>
      <c r="P830" s="80"/>
      <c r="Q830" s="80"/>
      <c r="R830" s="81"/>
      <c r="S830" s="81"/>
      <c r="T830" s="81"/>
      <c r="U830" s="81"/>
      <c r="V830" s="81"/>
      <c r="W830" s="81"/>
      <c r="X830" s="81"/>
      <c r="Y830" s="81"/>
      <c r="Z830" s="81"/>
      <c r="AA830" s="81"/>
      <c r="AB830" s="81"/>
      <c r="AC830" s="81"/>
      <c r="AD830" s="81"/>
      <c r="AE830" s="81"/>
      <c r="AF830" s="81"/>
    </row>
    <row r="831">
      <c r="A831" s="80"/>
      <c r="B831" s="81"/>
      <c r="C831" s="80"/>
      <c r="D831" s="80"/>
      <c r="E831" s="80"/>
      <c r="F831" s="80"/>
      <c r="G831" s="80"/>
      <c r="H831" s="80"/>
      <c r="I831" s="81"/>
      <c r="J831" s="81"/>
      <c r="K831" s="81"/>
      <c r="L831" s="81"/>
      <c r="M831" s="80"/>
      <c r="N831" s="80"/>
      <c r="O831" s="80"/>
      <c r="P831" s="80"/>
      <c r="Q831" s="80"/>
      <c r="R831" s="81"/>
      <c r="S831" s="81"/>
      <c r="T831" s="81"/>
      <c r="U831" s="81"/>
      <c r="V831" s="81"/>
      <c r="W831" s="81"/>
      <c r="X831" s="81"/>
      <c r="Y831" s="81"/>
      <c r="Z831" s="81"/>
      <c r="AA831" s="81"/>
      <c r="AB831" s="81"/>
      <c r="AC831" s="81"/>
      <c r="AD831" s="81"/>
      <c r="AE831" s="81"/>
      <c r="AF831" s="81"/>
    </row>
    <row r="832">
      <c r="A832" s="80"/>
      <c r="B832" s="81"/>
      <c r="C832" s="80"/>
      <c r="D832" s="80"/>
      <c r="E832" s="80"/>
      <c r="F832" s="80"/>
      <c r="G832" s="80"/>
      <c r="H832" s="80"/>
      <c r="I832" s="81"/>
      <c r="J832" s="81"/>
      <c r="K832" s="81"/>
      <c r="L832" s="81"/>
      <c r="M832" s="80"/>
      <c r="N832" s="80"/>
      <c r="O832" s="80"/>
      <c r="P832" s="80"/>
      <c r="Q832" s="80"/>
      <c r="R832" s="81"/>
      <c r="S832" s="81"/>
      <c r="T832" s="81"/>
      <c r="U832" s="81"/>
      <c r="V832" s="81"/>
      <c r="W832" s="81"/>
      <c r="X832" s="81"/>
      <c r="Y832" s="81"/>
      <c r="Z832" s="81"/>
      <c r="AA832" s="81"/>
      <c r="AB832" s="81"/>
      <c r="AC832" s="81"/>
      <c r="AD832" s="81"/>
      <c r="AE832" s="81"/>
      <c r="AF832" s="81"/>
    </row>
    <row r="833">
      <c r="A833" s="80"/>
      <c r="B833" s="81"/>
      <c r="C833" s="80"/>
      <c r="D833" s="80"/>
      <c r="E833" s="80"/>
      <c r="F833" s="80"/>
      <c r="G833" s="80"/>
      <c r="H833" s="80"/>
      <c r="I833" s="81"/>
      <c r="J833" s="81"/>
      <c r="K833" s="81"/>
      <c r="L833" s="81"/>
      <c r="M833" s="80"/>
      <c r="N833" s="80"/>
      <c r="O833" s="80"/>
      <c r="P833" s="80"/>
      <c r="Q833" s="80"/>
      <c r="R833" s="81"/>
      <c r="S833" s="81"/>
      <c r="T833" s="81"/>
      <c r="U833" s="81"/>
      <c r="V833" s="81"/>
      <c r="W833" s="81"/>
      <c r="X833" s="81"/>
      <c r="Y833" s="81"/>
      <c r="Z833" s="81"/>
      <c r="AA833" s="81"/>
      <c r="AB833" s="81"/>
      <c r="AC833" s="81"/>
      <c r="AD833" s="81"/>
      <c r="AE833" s="81"/>
      <c r="AF833" s="81"/>
    </row>
    <row r="834">
      <c r="A834" s="80"/>
      <c r="B834" s="81"/>
      <c r="C834" s="80"/>
      <c r="D834" s="80"/>
      <c r="E834" s="80"/>
      <c r="F834" s="80"/>
      <c r="G834" s="80"/>
      <c r="H834" s="80"/>
      <c r="I834" s="81"/>
      <c r="J834" s="81"/>
      <c r="K834" s="81"/>
      <c r="L834" s="81"/>
      <c r="M834" s="80"/>
      <c r="N834" s="80"/>
      <c r="O834" s="80"/>
      <c r="P834" s="80"/>
      <c r="Q834" s="80"/>
      <c r="R834" s="81"/>
      <c r="S834" s="81"/>
      <c r="T834" s="81"/>
      <c r="U834" s="81"/>
      <c r="V834" s="81"/>
      <c r="W834" s="81"/>
      <c r="X834" s="81"/>
      <c r="Y834" s="81"/>
      <c r="Z834" s="81"/>
      <c r="AA834" s="81"/>
      <c r="AB834" s="81"/>
      <c r="AC834" s="81"/>
      <c r="AD834" s="81"/>
      <c r="AE834" s="81"/>
      <c r="AF834" s="81"/>
    </row>
    <row r="835">
      <c r="A835" s="80"/>
      <c r="B835" s="81"/>
      <c r="C835" s="80"/>
      <c r="D835" s="80"/>
      <c r="E835" s="80"/>
      <c r="F835" s="80"/>
      <c r="G835" s="80"/>
      <c r="H835" s="80"/>
      <c r="I835" s="81"/>
      <c r="J835" s="81"/>
      <c r="K835" s="81"/>
      <c r="L835" s="81"/>
      <c r="M835" s="80"/>
      <c r="N835" s="80"/>
      <c r="O835" s="80"/>
      <c r="P835" s="80"/>
      <c r="Q835" s="80"/>
      <c r="R835" s="81"/>
      <c r="S835" s="81"/>
      <c r="T835" s="81"/>
      <c r="U835" s="81"/>
      <c r="V835" s="81"/>
      <c r="W835" s="81"/>
      <c r="X835" s="81"/>
      <c r="Y835" s="81"/>
      <c r="Z835" s="81"/>
      <c r="AA835" s="81"/>
      <c r="AB835" s="81"/>
      <c r="AC835" s="81"/>
      <c r="AD835" s="81"/>
      <c r="AE835" s="81"/>
      <c r="AF835" s="81"/>
    </row>
    <row r="836">
      <c r="A836" s="80"/>
      <c r="B836" s="81"/>
      <c r="C836" s="80"/>
      <c r="D836" s="80"/>
      <c r="E836" s="80"/>
      <c r="F836" s="80"/>
      <c r="G836" s="80"/>
      <c r="H836" s="80"/>
      <c r="I836" s="81"/>
      <c r="J836" s="81"/>
      <c r="K836" s="81"/>
      <c r="L836" s="81"/>
      <c r="M836" s="80"/>
      <c r="N836" s="80"/>
      <c r="O836" s="80"/>
      <c r="P836" s="80"/>
      <c r="Q836" s="80"/>
      <c r="R836" s="81"/>
      <c r="S836" s="81"/>
      <c r="T836" s="81"/>
      <c r="U836" s="81"/>
      <c r="V836" s="81"/>
      <c r="W836" s="81"/>
      <c r="X836" s="81"/>
      <c r="Y836" s="81"/>
      <c r="Z836" s="81"/>
      <c r="AA836" s="81"/>
      <c r="AB836" s="81"/>
      <c r="AC836" s="81"/>
      <c r="AD836" s="81"/>
      <c r="AE836" s="81"/>
      <c r="AF836" s="81"/>
    </row>
    <row r="837">
      <c r="A837" s="80"/>
      <c r="B837" s="81"/>
      <c r="C837" s="80"/>
      <c r="D837" s="80"/>
      <c r="E837" s="80"/>
      <c r="F837" s="80"/>
      <c r="G837" s="80"/>
      <c r="H837" s="80"/>
      <c r="I837" s="81"/>
      <c r="J837" s="81"/>
      <c r="K837" s="81"/>
      <c r="L837" s="81"/>
      <c r="M837" s="80"/>
      <c r="N837" s="80"/>
      <c r="O837" s="80"/>
      <c r="P837" s="80"/>
      <c r="Q837" s="80"/>
      <c r="R837" s="81"/>
      <c r="S837" s="81"/>
      <c r="T837" s="81"/>
      <c r="U837" s="81"/>
      <c r="V837" s="81"/>
      <c r="W837" s="81"/>
      <c r="X837" s="81"/>
      <c r="Y837" s="81"/>
      <c r="Z837" s="81"/>
      <c r="AA837" s="81"/>
      <c r="AB837" s="81"/>
      <c r="AC837" s="81"/>
      <c r="AD837" s="81"/>
      <c r="AE837" s="81"/>
      <c r="AF837" s="81"/>
    </row>
    <row r="838">
      <c r="A838" s="80"/>
      <c r="B838" s="81"/>
      <c r="C838" s="80"/>
      <c r="D838" s="80"/>
      <c r="E838" s="80"/>
      <c r="F838" s="80"/>
      <c r="G838" s="80"/>
      <c r="H838" s="80"/>
      <c r="I838" s="81"/>
      <c r="J838" s="81"/>
      <c r="K838" s="81"/>
      <c r="L838" s="81"/>
      <c r="M838" s="80"/>
      <c r="N838" s="80"/>
      <c r="O838" s="80"/>
      <c r="P838" s="80"/>
      <c r="Q838" s="80"/>
      <c r="R838" s="81"/>
      <c r="S838" s="81"/>
      <c r="T838" s="81"/>
      <c r="U838" s="81"/>
      <c r="V838" s="81"/>
      <c r="W838" s="81"/>
      <c r="X838" s="81"/>
      <c r="Y838" s="81"/>
      <c r="Z838" s="81"/>
      <c r="AA838" s="81"/>
      <c r="AB838" s="81"/>
      <c r="AC838" s="81"/>
      <c r="AD838" s="81"/>
      <c r="AE838" s="81"/>
      <c r="AF838" s="81"/>
    </row>
    <row r="839">
      <c r="A839" s="80"/>
      <c r="B839" s="81"/>
      <c r="C839" s="80"/>
      <c r="D839" s="80"/>
      <c r="E839" s="80"/>
      <c r="F839" s="80"/>
      <c r="G839" s="80"/>
      <c r="H839" s="80"/>
      <c r="I839" s="81"/>
      <c r="J839" s="81"/>
      <c r="K839" s="81"/>
      <c r="L839" s="81"/>
      <c r="M839" s="80"/>
      <c r="N839" s="80"/>
      <c r="O839" s="80"/>
      <c r="P839" s="80"/>
      <c r="Q839" s="80"/>
      <c r="R839" s="81"/>
      <c r="S839" s="81"/>
      <c r="T839" s="81"/>
      <c r="U839" s="81"/>
      <c r="V839" s="81"/>
      <c r="W839" s="81"/>
      <c r="X839" s="81"/>
      <c r="Y839" s="81"/>
      <c r="Z839" s="81"/>
      <c r="AA839" s="81"/>
      <c r="AB839" s="81"/>
      <c r="AC839" s="81"/>
      <c r="AD839" s="81"/>
      <c r="AE839" s="81"/>
      <c r="AF839" s="81"/>
    </row>
    <row r="840">
      <c r="A840" s="80"/>
      <c r="B840" s="81"/>
      <c r="C840" s="80"/>
      <c r="D840" s="80"/>
      <c r="E840" s="80"/>
      <c r="F840" s="80"/>
      <c r="G840" s="80"/>
      <c r="H840" s="80"/>
      <c r="I840" s="81"/>
      <c r="J840" s="81"/>
      <c r="K840" s="81"/>
      <c r="L840" s="81"/>
      <c r="M840" s="80"/>
      <c r="N840" s="80"/>
      <c r="O840" s="80"/>
      <c r="P840" s="80"/>
      <c r="Q840" s="80"/>
      <c r="R840" s="81"/>
      <c r="S840" s="81"/>
      <c r="T840" s="81"/>
      <c r="U840" s="81"/>
      <c r="V840" s="81"/>
      <c r="W840" s="81"/>
      <c r="X840" s="81"/>
      <c r="Y840" s="81"/>
      <c r="Z840" s="81"/>
      <c r="AA840" s="81"/>
      <c r="AB840" s="81"/>
      <c r="AC840" s="81"/>
      <c r="AD840" s="81"/>
      <c r="AE840" s="81"/>
      <c r="AF840" s="81"/>
    </row>
    <row r="841">
      <c r="A841" s="80"/>
      <c r="B841" s="81"/>
      <c r="C841" s="80"/>
      <c r="D841" s="80"/>
      <c r="E841" s="80"/>
      <c r="F841" s="80"/>
      <c r="G841" s="80"/>
      <c r="H841" s="80"/>
      <c r="I841" s="81"/>
      <c r="J841" s="81"/>
      <c r="K841" s="81"/>
      <c r="L841" s="81"/>
      <c r="M841" s="80"/>
      <c r="N841" s="80"/>
      <c r="O841" s="80"/>
      <c r="P841" s="80"/>
      <c r="Q841" s="80"/>
      <c r="R841" s="81"/>
      <c r="S841" s="81"/>
      <c r="T841" s="81"/>
      <c r="U841" s="81"/>
      <c r="V841" s="81"/>
      <c r="W841" s="81"/>
      <c r="X841" s="81"/>
      <c r="Y841" s="81"/>
      <c r="Z841" s="81"/>
      <c r="AA841" s="81"/>
      <c r="AB841" s="81"/>
      <c r="AC841" s="81"/>
      <c r="AD841" s="81"/>
      <c r="AE841" s="81"/>
      <c r="AF841" s="81"/>
    </row>
    <row r="842">
      <c r="A842" s="80"/>
      <c r="B842" s="81"/>
      <c r="C842" s="80"/>
      <c r="D842" s="80"/>
      <c r="E842" s="80"/>
      <c r="F842" s="80"/>
      <c r="G842" s="80"/>
      <c r="H842" s="80"/>
      <c r="I842" s="81"/>
      <c r="J842" s="81"/>
      <c r="K842" s="81"/>
      <c r="L842" s="81"/>
      <c r="M842" s="80"/>
      <c r="N842" s="80"/>
      <c r="O842" s="80"/>
      <c r="P842" s="80"/>
      <c r="Q842" s="80"/>
      <c r="R842" s="81"/>
      <c r="S842" s="81"/>
      <c r="T842" s="81"/>
      <c r="U842" s="81"/>
      <c r="V842" s="81"/>
      <c r="W842" s="81"/>
      <c r="X842" s="81"/>
      <c r="Y842" s="81"/>
      <c r="Z842" s="81"/>
      <c r="AA842" s="81"/>
      <c r="AB842" s="81"/>
      <c r="AC842" s="81"/>
      <c r="AD842" s="81"/>
      <c r="AE842" s="81"/>
      <c r="AF842" s="81"/>
    </row>
    <row r="843">
      <c r="A843" s="80"/>
      <c r="B843" s="81"/>
      <c r="C843" s="80"/>
      <c r="D843" s="80"/>
      <c r="E843" s="80"/>
      <c r="F843" s="80"/>
      <c r="G843" s="80"/>
      <c r="H843" s="80"/>
      <c r="I843" s="81"/>
      <c r="J843" s="81"/>
      <c r="K843" s="81"/>
      <c r="L843" s="81"/>
      <c r="M843" s="80"/>
      <c r="N843" s="80"/>
      <c r="O843" s="80"/>
      <c r="P843" s="80"/>
      <c r="Q843" s="80"/>
      <c r="R843" s="81"/>
      <c r="S843" s="81"/>
      <c r="T843" s="81"/>
      <c r="U843" s="81"/>
      <c r="V843" s="81"/>
      <c r="W843" s="81"/>
      <c r="X843" s="81"/>
      <c r="Y843" s="81"/>
      <c r="Z843" s="81"/>
      <c r="AA843" s="81"/>
      <c r="AB843" s="81"/>
      <c r="AC843" s="81"/>
      <c r="AD843" s="81"/>
      <c r="AE843" s="81"/>
      <c r="AF843" s="81"/>
    </row>
    <row r="844">
      <c r="A844" s="80"/>
      <c r="B844" s="81"/>
      <c r="C844" s="80"/>
      <c r="D844" s="80"/>
      <c r="E844" s="80"/>
      <c r="F844" s="80"/>
      <c r="G844" s="80"/>
      <c r="H844" s="80"/>
      <c r="I844" s="81"/>
      <c r="J844" s="81"/>
      <c r="K844" s="81"/>
      <c r="L844" s="81"/>
      <c r="M844" s="80"/>
      <c r="N844" s="80"/>
      <c r="O844" s="80"/>
      <c r="P844" s="80"/>
      <c r="Q844" s="80"/>
      <c r="R844" s="81"/>
      <c r="S844" s="81"/>
      <c r="T844" s="81"/>
      <c r="U844" s="81"/>
      <c r="V844" s="81"/>
      <c r="W844" s="81"/>
      <c r="X844" s="81"/>
      <c r="Y844" s="81"/>
      <c r="Z844" s="81"/>
      <c r="AA844" s="81"/>
      <c r="AB844" s="81"/>
      <c r="AC844" s="81"/>
      <c r="AD844" s="81"/>
      <c r="AE844" s="81"/>
      <c r="AF844" s="81"/>
    </row>
    <row r="845">
      <c r="A845" s="80"/>
      <c r="B845" s="81"/>
      <c r="C845" s="80"/>
      <c r="D845" s="80"/>
      <c r="E845" s="80"/>
      <c r="F845" s="80"/>
      <c r="G845" s="80"/>
      <c r="H845" s="80"/>
      <c r="I845" s="81"/>
      <c r="J845" s="81"/>
      <c r="K845" s="81"/>
      <c r="L845" s="81"/>
      <c r="M845" s="80"/>
      <c r="N845" s="80"/>
      <c r="O845" s="80"/>
      <c r="P845" s="80"/>
      <c r="Q845" s="80"/>
      <c r="R845" s="81"/>
      <c r="S845" s="81"/>
      <c r="T845" s="81"/>
      <c r="U845" s="81"/>
      <c r="V845" s="81"/>
      <c r="W845" s="81"/>
      <c r="X845" s="81"/>
      <c r="Y845" s="81"/>
      <c r="Z845" s="81"/>
      <c r="AA845" s="81"/>
      <c r="AB845" s="81"/>
      <c r="AC845" s="81"/>
      <c r="AD845" s="81"/>
      <c r="AE845" s="81"/>
      <c r="AF845" s="81"/>
    </row>
    <row r="846">
      <c r="A846" s="80"/>
      <c r="B846" s="81"/>
      <c r="C846" s="80"/>
      <c r="D846" s="80"/>
      <c r="E846" s="80"/>
      <c r="F846" s="80"/>
      <c r="G846" s="80"/>
      <c r="H846" s="80"/>
      <c r="I846" s="81"/>
      <c r="J846" s="81"/>
      <c r="K846" s="81"/>
      <c r="L846" s="81"/>
      <c r="M846" s="80"/>
      <c r="N846" s="80"/>
      <c r="O846" s="80"/>
      <c r="P846" s="80"/>
      <c r="Q846" s="80"/>
      <c r="R846" s="81"/>
      <c r="S846" s="81"/>
      <c r="T846" s="81"/>
      <c r="U846" s="81"/>
      <c r="V846" s="81"/>
      <c r="W846" s="81"/>
      <c r="X846" s="81"/>
      <c r="Y846" s="81"/>
      <c r="Z846" s="81"/>
      <c r="AA846" s="81"/>
      <c r="AB846" s="81"/>
      <c r="AC846" s="81"/>
      <c r="AD846" s="81"/>
      <c r="AE846" s="81"/>
      <c r="AF846" s="81"/>
    </row>
    <row r="847">
      <c r="A847" s="80"/>
      <c r="B847" s="81"/>
      <c r="C847" s="80"/>
      <c r="D847" s="80"/>
      <c r="E847" s="80"/>
      <c r="F847" s="80"/>
      <c r="G847" s="80"/>
      <c r="H847" s="80"/>
      <c r="I847" s="81"/>
      <c r="J847" s="81"/>
      <c r="K847" s="81"/>
      <c r="L847" s="81"/>
      <c r="M847" s="80"/>
      <c r="N847" s="80"/>
      <c r="O847" s="80"/>
      <c r="P847" s="80"/>
      <c r="Q847" s="80"/>
      <c r="R847" s="81"/>
      <c r="S847" s="81"/>
      <c r="T847" s="81"/>
      <c r="U847" s="81"/>
      <c r="V847" s="81"/>
      <c r="W847" s="81"/>
      <c r="X847" s="81"/>
      <c r="Y847" s="81"/>
      <c r="Z847" s="81"/>
      <c r="AA847" s="81"/>
      <c r="AB847" s="81"/>
      <c r="AC847" s="81"/>
      <c r="AD847" s="81"/>
      <c r="AE847" s="81"/>
      <c r="AF847" s="81"/>
    </row>
    <row r="848">
      <c r="A848" s="80"/>
      <c r="B848" s="81"/>
      <c r="C848" s="80"/>
      <c r="D848" s="80"/>
      <c r="E848" s="80"/>
      <c r="F848" s="80"/>
      <c r="G848" s="80"/>
      <c r="H848" s="80"/>
      <c r="I848" s="81"/>
      <c r="J848" s="81"/>
      <c r="K848" s="81"/>
      <c r="L848" s="81"/>
      <c r="M848" s="80"/>
      <c r="N848" s="80"/>
      <c r="O848" s="80"/>
      <c r="P848" s="80"/>
      <c r="Q848" s="80"/>
      <c r="R848" s="81"/>
      <c r="S848" s="81"/>
      <c r="T848" s="81"/>
      <c r="U848" s="81"/>
      <c r="V848" s="81"/>
      <c r="W848" s="81"/>
      <c r="X848" s="81"/>
      <c r="Y848" s="81"/>
      <c r="Z848" s="81"/>
      <c r="AA848" s="81"/>
      <c r="AB848" s="81"/>
      <c r="AC848" s="81"/>
      <c r="AD848" s="81"/>
      <c r="AE848" s="81"/>
      <c r="AF848" s="81"/>
    </row>
    <row r="849">
      <c r="A849" s="80"/>
      <c r="B849" s="81"/>
      <c r="C849" s="80"/>
      <c r="D849" s="80"/>
      <c r="E849" s="80"/>
      <c r="F849" s="80"/>
      <c r="G849" s="80"/>
      <c r="H849" s="80"/>
      <c r="I849" s="81"/>
      <c r="J849" s="81"/>
      <c r="K849" s="81"/>
      <c r="L849" s="81"/>
      <c r="M849" s="80"/>
      <c r="N849" s="80"/>
      <c r="O849" s="80"/>
      <c r="P849" s="80"/>
      <c r="Q849" s="80"/>
      <c r="R849" s="81"/>
      <c r="S849" s="81"/>
      <c r="T849" s="81"/>
      <c r="U849" s="81"/>
      <c r="V849" s="81"/>
      <c r="W849" s="81"/>
      <c r="X849" s="81"/>
      <c r="Y849" s="81"/>
      <c r="Z849" s="81"/>
      <c r="AA849" s="81"/>
      <c r="AB849" s="81"/>
      <c r="AC849" s="81"/>
      <c r="AD849" s="81"/>
      <c r="AE849" s="81"/>
      <c r="AF849" s="81"/>
    </row>
    <row r="850">
      <c r="A850" s="80"/>
      <c r="B850" s="81"/>
      <c r="C850" s="80"/>
      <c r="D850" s="80"/>
      <c r="E850" s="80"/>
      <c r="F850" s="80"/>
      <c r="G850" s="80"/>
      <c r="H850" s="80"/>
      <c r="I850" s="81"/>
      <c r="J850" s="81"/>
      <c r="K850" s="81"/>
      <c r="L850" s="81"/>
      <c r="M850" s="80"/>
      <c r="N850" s="80"/>
      <c r="O850" s="80"/>
      <c r="P850" s="80"/>
      <c r="Q850" s="80"/>
      <c r="R850" s="81"/>
      <c r="S850" s="81"/>
      <c r="T850" s="81"/>
      <c r="U850" s="81"/>
      <c r="V850" s="81"/>
      <c r="W850" s="81"/>
      <c r="X850" s="81"/>
      <c r="Y850" s="81"/>
      <c r="Z850" s="81"/>
      <c r="AA850" s="81"/>
      <c r="AB850" s="81"/>
      <c r="AC850" s="81"/>
      <c r="AD850" s="81"/>
      <c r="AE850" s="81"/>
      <c r="AF850" s="81"/>
    </row>
    <row r="851">
      <c r="A851" s="80"/>
      <c r="B851" s="81"/>
      <c r="C851" s="80"/>
      <c r="D851" s="80"/>
      <c r="E851" s="80"/>
      <c r="F851" s="80"/>
      <c r="G851" s="80"/>
      <c r="H851" s="80"/>
      <c r="I851" s="81"/>
      <c r="J851" s="81"/>
      <c r="K851" s="81"/>
      <c r="L851" s="81"/>
      <c r="M851" s="80"/>
      <c r="N851" s="80"/>
      <c r="O851" s="80"/>
      <c r="P851" s="80"/>
      <c r="Q851" s="80"/>
      <c r="R851" s="81"/>
      <c r="S851" s="81"/>
      <c r="T851" s="81"/>
      <c r="U851" s="81"/>
      <c r="V851" s="81"/>
      <c r="W851" s="81"/>
      <c r="X851" s="81"/>
      <c r="Y851" s="81"/>
      <c r="Z851" s="81"/>
      <c r="AA851" s="81"/>
      <c r="AB851" s="81"/>
      <c r="AC851" s="81"/>
      <c r="AD851" s="81"/>
      <c r="AE851" s="81"/>
      <c r="AF851" s="81"/>
    </row>
    <row r="852">
      <c r="A852" s="80"/>
      <c r="B852" s="81"/>
      <c r="C852" s="80"/>
      <c r="D852" s="80"/>
      <c r="E852" s="80"/>
      <c r="F852" s="80"/>
      <c r="G852" s="80"/>
      <c r="H852" s="80"/>
      <c r="I852" s="81"/>
      <c r="J852" s="81"/>
      <c r="K852" s="81"/>
      <c r="L852" s="81"/>
      <c r="M852" s="80"/>
      <c r="N852" s="80"/>
      <c r="O852" s="80"/>
      <c r="P852" s="80"/>
      <c r="Q852" s="80"/>
      <c r="R852" s="81"/>
      <c r="S852" s="81"/>
      <c r="T852" s="81"/>
      <c r="U852" s="81"/>
      <c r="V852" s="81"/>
      <c r="W852" s="81"/>
      <c r="X852" s="81"/>
      <c r="Y852" s="81"/>
      <c r="Z852" s="81"/>
      <c r="AA852" s="81"/>
      <c r="AB852" s="81"/>
      <c r="AC852" s="81"/>
      <c r="AD852" s="81"/>
      <c r="AE852" s="81"/>
      <c r="AF852" s="81"/>
    </row>
    <row r="853">
      <c r="A853" s="80"/>
      <c r="B853" s="81"/>
      <c r="C853" s="80"/>
      <c r="D853" s="80"/>
      <c r="E853" s="80"/>
      <c r="F853" s="80"/>
      <c r="G853" s="80"/>
      <c r="H853" s="80"/>
      <c r="I853" s="81"/>
      <c r="J853" s="81"/>
      <c r="K853" s="81"/>
      <c r="L853" s="81"/>
      <c r="M853" s="80"/>
      <c r="N853" s="80"/>
      <c r="O853" s="80"/>
      <c r="P853" s="80"/>
      <c r="Q853" s="80"/>
      <c r="R853" s="81"/>
      <c r="S853" s="81"/>
      <c r="T853" s="81"/>
      <c r="U853" s="81"/>
      <c r="V853" s="81"/>
      <c r="W853" s="81"/>
      <c r="X853" s="81"/>
      <c r="Y853" s="81"/>
      <c r="Z853" s="81"/>
      <c r="AA853" s="81"/>
      <c r="AB853" s="81"/>
      <c r="AC853" s="81"/>
      <c r="AD853" s="81"/>
      <c r="AE853" s="81"/>
      <c r="AF853" s="81"/>
    </row>
    <row r="854">
      <c r="A854" s="80"/>
      <c r="B854" s="81"/>
      <c r="C854" s="80"/>
      <c r="D854" s="80"/>
      <c r="E854" s="80"/>
      <c r="F854" s="80"/>
      <c r="G854" s="80"/>
      <c r="H854" s="80"/>
      <c r="I854" s="81"/>
      <c r="J854" s="81"/>
      <c r="K854" s="81"/>
      <c r="L854" s="81"/>
      <c r="M854" s="80"/>
      <c r="N854" s="80"/>
      <c r="O854" s="80"/>
      <c r="P854" s="80"/>
      <c r="Q854" s="80"/>
      <c r="R854" s="81"/>
      <c r="S854" s="81"/>
      <c r="T854" s="81"/>
      <c r="U854" s="81"/>
      <c r="V854" s="81"/>
      <c r="W854" s="81"/>
      <c r="X854" s="81"/>
      <c r="Y854" s="81"/>
      <c r="Z854" s="81"/>
      <c r="AA854" s="81"/>
      <c r="AB854" s="81"/>
      <c r="AC854" s="81"/>
      <c r="AD854" s="81"/>
      <c r="AE854" s="81"/>
      <c r="AF854" s="81"/>
    </row>
    <row r="855">
      <c r="A855" s="80"/>
      <c r="B855" s="81"/>
      <c r="C855" s="80"/>
      <c r="D855" s="80"/>
      <c r="E855" s="80"/>
      <c r="F855" s="80"/>
      <c r="G855" s="80"/>
      <c r="H855" s="80"/>
      <c r="I855" s="81"/>
      <c r="J855" s="81"/>
      <c r="K855" s="81"/>
      <c r="L855" s="81"/>
      <c r="M855" s="80"/>
      <c r="N855" s="80"/>
      <c r="O855" s="80"/>
      <c r="P855" s="80"/>
      <c r="Q855" s="80"/>
      <c r="R855" s="81"/>
      <c r="S855" s="81"/>
      <c r="T855" s="81"/>
      <c r="U855" s="81"/>
      <c r="V855" s="81"/>
      <c r="W855" s="81"/>
      <c r="X855" s="81"/>
      <c r="Y855" s="81"/>
      <c r="Z855" s="81"/>
      <c r="AA855" s="81"/>
      <c r="AB855" s="81"/>
      <c r="AC855" s="81"/>
      <c r="AD855" s="81"/>
      <c r="AE855" s="81"/>
      <c r="AF855" s="81"/>
    </row>
    <row r="856">
      <c r="A856" s="80"/>
      <c r="B856" s="81"/>
      <c r="C856" s="80"/>
      <c r="D856" s="80"/>
      <c r="E856" s="80"/>
      <c r="F856" s="80"/>
      <c r="G856" s="80"/>
      <c r="H856" s="80"/>
      <c r="I856" s="81"/>
      <c r="J856" s="81"/>
      <c r="K856" s="81"/>
      <c r="L856" s="81"/>
      <c r="M856" s="80"/>
      <c r="N856" s="80"/>
      <c r="O856" s="80"/>
      <c r="P856" s="80"/>
      <c r="Q856" s="80"/>
      <c r="R856" s="81"/>
      <c r="S856" s="81"/>
      <c r="T856" s="81"/>
      <c r="U856" s="81"/>
      <c r="V856" s="81"/>
      <c r="W856" s="81"/>
      <c r="X856" s="81"/>
      <c r="Y856" s="81"/>
      <c r="Z856" s="81"/>
      <c r="AA856" s="81"/>
      <c r="AB856" s="81"/>
      <c r="AC856" s="81"/>
      <c r="AD856" s="81"/>
      <c r="AE856" s="81"/>
      <c r="AF856" s="81"/>
    </row>
    <row r="857">
      <c r="A857" s="80"/>
      <c r="B857" s="81"/>
      <c r="C857" s="80"/>
      <c r="D857" s="80"/>
      <c r="E857" s="80"/>
      <c r="F857" s="80"/>
      <c r="G857" s="80"/>
      <c r="H857" s="80"/>
      <c r="I857" s="81"/>
      <c r="J857" s="81"/>
      <c r="K857" s="81"/>
      <c r="L857" s="81"/>
      <c r="M857" s="80"/>
      <c r="N857" s="80"/>
      <c r="O857" s="80"/>
      <c r="P857" s="80"/>
      <c r="Q857" s="80"/>
      <c r="R857" s="81"/>
      <c r="S857" s="81"/>
      <c r="T857" s="81"/>
      <c r="U857" s="81"/>
      <c r="V857" s="81"/>
      <c r="W857" s="81"/>
      <c r="X857" s="81"/>
      <c r="Y857" s="81"/>
      <c r="Z857" s="81"/>
      <c r="AA857" s="81"/>
      <c r="AB857" s="81"/>
      <c r="AC857" s="81"/>
      <c r="AD857" s="81"/>
      <c r="AE857" s="81"/>
      <c r="AF857" s="81"/>
    </row>
    <row r="858">
      <c r="A858" s="80"/>
      <c r="B858" s="81"/>
      <c r="C858" s="80"/>
      <c r="D858" s="80"/>
      <c r="E858" s="80"/>
      <c r="F858" s="80"/>
      <c r="G858" s="80"/>
      <c r="H858" s="80"/>
      <c r="I858" s="81"/>
      <c r="J858" s="81"/>
      <c r="K858" s="81"/>
      <c r="L858" s="81"/>
      <c r="M858" s="80"/>
      <c r="N858" s="80"/>
      <c r="O858" s="80"/>
      <c r="P858" s="80"/>
      <c r="Q858" s="80"/>
      <c r="R858" s="81"/>
      <c r="S858" s="81"/>
      <c r="T858" s="81"/>
      <c r="U858" s="81"/>
      <c r="V858" s="81"/>
      <c r="W858" s="81"/>
      <c r="X858" s="81"/>
      <c r="Y858" s="81"/>
      <c r="Z858" s="81"/>
      <c r="AA858" s="81"/>
      <c r="AB858" s="81"/>
      <c r="AC858" s="81"/>
      <c r="AD858" s="81"/>
      <c r="AE858" s="81"/>
      <c r="AF858" s="81"/>
    </row>
    <row r="859">
      <c r="A859" s="80"/>
      <c r="B859" s="81"/>
      <c r="C859" s="80"/>
      <c r="D859" s="80"/>
      <c r="E859" s="80"/>
      <c r="F859" s="80"/>
      <c r="G859" s="80"/>
      <c r="H859" s="80"/>
      <c r="I859" s="81"/>
      <c r="J859" s="81"/>
      <c r="K859" s="81"/>
      <c r="L859" s="81"/>
      <c r="M859" s="80"/>
      <c r="N859" s="80"/>
      <c r="O859" s="80"/>
      <c r="P859" s="80"/>
      <c r="Q859" s="80"/>
      <c r="R859" s="81"/>
      <c r="S859" s="81"/>
      <c r="T859" s="81"/>
      <c r="U859" s="81"/>
      <c r="V859" s="81"/>
      <c r="W859" s="81"/>
      <c r="X859" s="81"/>
      <c r="Y859" s="81"/>
      <c r="Z859" s="81"/>
      <c r="AA859" s="81"/>
      <c r="AB859" s="81"/>
      <c r="AC859" s="81"/>
      <c r="AD859" s="81"/>
      <c r="AE859" s="81"/>
      <c r="AF859" s="81"/>
    </row>
    <row r="860">
      <c r="A860" s="80"/>
      <c r="B860" s="81"/>
      <c r="C860" s="80"/>
      <c r="D860" s="80"/>
      <c r="E860" s="80"/>
      <c r="F860" s="80"/>
      <c r="G860" s="80"/>
      <c r="H860" s="80"/>
      <c r="I860" s="81"/>
      <c r="J860" s="81"/>
      <c r="K860" s="81"/>
      <c r="L860" s="81"/>
      <c r="M860" s="80"/>
      <c r="N860" s="80"/>
      <c r="O860" s="80"/>
      <c r="P860" s="80"/>
      <c r="Q860" s="80"/>
      <c r="R860" s="81"/>
      <c r="S860" s="81"/>
      <c r="T860" s="81"/>
      <c r="U860" s="81"/>
      <c r="V860" s="81"/>
      <c r="W860" s="81"/>
      <c r="X860" s="81"/>
      <c r="Y860" s="81"/>
      <c r="Z860" s="81"/>
      <c r="AA860" s="81"/>
      <c r="AB860" s="81"/>
      <c r="AC860" s="81"/>
      <c r="AD860" s="81"/>
      <c r="AE860" s="81"/>
      <c r="AF860" s="81"/>
    </row>
    <row r="861">
      <c r="A861" s="80"/>
      <c r="B861" s="81"/>
      <c r="C861" s="80"/>
      <c r="D861" s="80"/>
      <c r="E861" s="80"/>
      <c r="F861" s="80"/>
      <c r="G861" s="80"/>
      <c r="H861" s="80"/>
      <c r="I861" s="81"/>
      <c r="J861" s="81"/>
      <c r="K861" s="81"/>
      <c r="L861" s="81"/>
      <c r="M861" s="80"/>
      <c r="N861" s="80"/>
      <c r="O861" s="80"/>
      <c r="P861" s="80"/>
      <c r="Q861" s="80"/>
      <c r="R861" s="81"/>
      <c r="S861" s="81"/>
      <c r="T861" s="81"/>
      <c r="U861" s="81"/>
      <c r="V861" s="81"/>
      <c r="W861" s="81"/>
      <c r="X861" s="81"/>
      <c r="Y861" s="81"/>
      <c r="Z861" s="81"/>
      <c r="AA861" s="81"/>
      <c r="AB861" s="81"/>
      <c r="AC861" s="81"/>
      <c r="AD861" s="81"/>
      <c r="AE861" s="81"/>
      <c r="AF861" s="81"/>
    </row>
    <row r="862">
      <c r="A862" s="80"/>
      <c r="B862" s="81"/>
      <c r="C862" s="80"/>
      <c r="D862" s="80"/>
      <c r="E862" s="80"/>
      <c r="F862" s="80"/>
      <c r="G862" s="80"/>
      <c r="H862" s="80"/>
      <c r="I862" s="81"/>
      <c r="J862" s="81"/>
      <c r="K862" s="81"/>
      <c r="L862" s="81"/>
      <c r="M862" s="80"/>
      <c r="N862" s="80"/>
      <c r="O862" s="80"/>
      <c r="P862" s="80"/>
      <c r="Q862" s="80"/>
      <c r="R862" s="81"/>
      <c r="S862" s="81"/>
      <c r="T862" s="81"/>
      <c r="U862" s="81"/>
      <c r="V862" s="81"/>
      <c r="W862" s="81"/>
      <c r="X862" s="81"/>
      <c r="Y862" s="81"/>
      <c r="Z862" s="81"/>
      <c r="AA862" s="81"/>
      <c r="AB862" s="81"/>
      <c r="AC862" s="81"/>
      <c r="AD862" s="81"/>
      <c r="AE862" s="81"/>
      <c r="AF862" s="81"/>
    </row>
    <row r="863">
      <c r="A863" s="80"/>
      <c r="B863" s="81"/>
      <c r="C863" s="80"/>
      <c r="D863" s="80"/>
      <c r="E863" s="80"/>
      <c r="F863" s="80"/>
      <c r="G863" s="80"/>
      <c r="H863" s="80"/>
      <c r="I863" s="81"/>
      <c r="J863" s="81"/>
      <c r="K863" s="81"/>
      <c r="L863" s="81"/>
      <c r="M863" s="80"/>
      <c r="N863" s="80"/>
      <c r="O863" s="80"/>
      <c r="P863" s="80"/>
      <c r="Q863" s="80"/>
      <c r="R863" s="81"/>
      <c r="S863" s="81"/>
      <c r="T863" s="81"/>
      <c r="U863" s="81"/>
      <c r="V863" s="81"/>
      <c r="W863" s="81"/>
      <c r="X863" s="81"/>
      <c r="Y863" s="81"/>
      <c r="Z863" s="81"/>
      <c r="AA863" s="81"/>
      <c r="AB863" s="81"/>
      <c r="AC863" s="81"/>
      <c r="AD863" s="81"/>
      <c r="AE863" s="81"/>
      <c r="AF863" s="81"/>
    </row>
    <row r="864">
      <c r="A864" s="80"/>
      <c r="B864" s="81"/>
      <c r="C864" s="80"/>
      <c r="D864" s="80"/>
      <c r="E864" s="80"/>
      <c r="F864" s="80"/>
      <c r="G864" s="80"/>
      <c r="H864" s="80"/>
      <c r="I864" s="81"/>
      <c r="J864" s="81"/>
      <c r="K864" s="81"/>
      <c r="L864" s="81"/>
      <c r="M864" s="80"/>
      <c r="N864" s="80"/>
      <c r="O864" s="80"/>
      <c r="P864" s="80"/>
      <c r="Q864" s="80"/>
      <c r="R864" s="81"/>
      <c r="S864" s="81"/>
      <c r="T864" s="81"/>
      <c r="U864" s="81"/>
      <c r="V864" s="81"/>
      <c r="W864" s="81"/>
      <c r="X864" s="81"/>
      <c r="Y864" s="81"/>
      <c r="Z864" s="81"/>
      <c r="AA864" s="81"/>
      <c r="AB864" s="81"/>
      <c r="AC864" s="81"/>
      <c r="AD864" s="81"/>
      <c r="AE864" s="81"/>
      <c r="AF864" s="81"/>
    </row>
    <row r="865">
      <c r="A865" s="80"/>
      <c r="B865" s="81"/>
      <c r="C865" s="80"/>
      <c r="D865" s="80"/>
      <c r="E865" s="80"/>
      <c r="F865" s="80"/>
      <c r="G865" s="80"/>
      <c r="H865" s="80"/>
      <c r="I865" s="81"/>
      <c r="J865" s="81"/>
      <c r="K865" s="81"/>
      <c r="L865" s="81"/>
      <c r="M865" s="80"/>
      <c r="N865" s="80"/>
      <c r="O865" s="80"/>
      <c r="P865" s="80"/>
      <c r="Q865" s="80"/>
      <c r="R865" s="81"/>
      <c r="S865" s="81"/>
      <c r="T865" s="81"/>
      <c r="U865" s="81"/>
      <c r="V865" s="81"/>
      <c r="W865" s="81"/>
      <c r="X865" s="81"/>
      <c r="Y865" s="81"/>
      <c r="Z865" s="81"/>
      <c r="AA865" s="81"/>
      <c r="AB865" s="81"/>
      <c r="AC865" s="81"/>
      <c r="AD865" s="81"/>
      <c r="AE865" s="81"/>
      <c r="AF865" s="81"/>
    </row>
    <row r="866">
      <c r="A866" s="80"/>
      <c r="B866" s="81"/>
      <c r="C866" s="80"/>
      <c r="D866" s="80"/>
      <c r="E866" s="80"/>
      <c r="F866" s="80"/>
      <c r="G866" s="80"/>
      <c r="H866" s="80"/>
      <c r="I866" s="81"/>
      <c r="J866" s="81"/>
      <c r="K866" s="81"/>
      <c r="L866" s="81"/>
      <c r="M866" s="80"/>
      <c r="N866" s="80"/>
      <c r="O866" s="80"/>
      <c r="P866" s="80"/>
      <c r="Q866" s="80"/>
      <c r="R866" s="81"/>
      <c r="S866" s="81"/>
      <c r="T866" s="81"/>
      <c r="U866" s="81"/>
      <c r="V866" s="81"/>
      <c r="W866" s="81"/>
      <c r="X866" s="81"/>
      <c r="Y866" s="81"/>
      <c r="Z866" s="81"/>
      <c r="AA866" s="81"/>
      <c r="AB866" s="81"/>
      <c r="AC866" s="81"/>
      <c r="AD866" s="81"/>
      <c r="AE866" s="81"/>
      <c r="AF866" s="81"/>
    </row>
    <row r="867">
      <c r="A867" s="80"/>
      <c r="B867" s="81"/>
      <c r="C867" s="80"/>
      <c r="D867" s="80"/>
      <c r="E867" s="80"/>
      <c r="F867" s="80"/>
      <c r="G867" s="80"/>
      <c r="H867" s="80"/>
      <c r="I867" s="81"/>
      <c r="J867" s="81"/>
      <c r="K867" s="81"/>
      <c r="L867" s="81"/>
      <c r="M867" s="80"/>
      <c r="N867" s="80"/>
      <c r="O867" s="80"/>
      <c r="P867" s="80"/>
      <c r="Q867" s="80"/>
      <c r="R867" s="81"/>
      <c r="S867" s="81"/>
      <c r="T867" s="81"/>
      <c r="U867" s="81"/>
      <c r="V867" s="81"/>
      <c r="W867" s="81"/>
      <c r="X867" s="81"/>
      <c r="Y867" s="81"/>
      <c r="Z867" s="81"/>
      <c r="AA867" s="81"/>
      <c r="AB867" s="81"/>
      <c r="AC867" s="81"/>
      <c r="AD867" s="81"/>
      <c r="AE867" s="81"/>
      <c r="AF867" s="81"/>
    </row>
    <row r="868">
      <c r="A868" s="80"/>
      <c r="B868" s="81"/>
      <c r="C868" s="80"/>
      <c r="D868" s="80"/>
      <c r="E868" s="80"/>
      <c r="F868" s="80"/>
      <c r="G868" s="80"/>
      <c r="H868" s="80"/>
      <c r="I868" s="81"/>
      <c r="J868" s="81"/>
      <c r="K868" s="81"/>
      <c r="L868" s="81"/>
      <c r="M868" s="80"/>
      <c r="N868" s="80"/>
      <c r="O868" s="80"/>
      <c r="P868" s="80"/>
      <c r="Q868" s="80"/>
      <c r="R868" s="81"/>
      <c r="S868" s="81"/>
      <c r="T868" s="81"/>
      <c r="U868" s="81"/>
      <c r="V868" s="81"/>
      <c r="W868" s="81"/>
      <c r="X868" s="81"/>
      <c r="Y868" s="81"/>
      <c r="Z868" s="81"/>
      <c r="AA868" s="81"/>
      <c r="AB868" s="81"/>
      <c r="AC868" s="81"/>
      <c r="AD868" s="81"/>
      <c r="AE868" s="81"/>
      <c r="AF868" s="81"/>
    </row>
    <row r="869">
      <c r="A869" s="80"/>
      <c r="B869" s="81"/>
      <c r="C869" s="80"/>
      <c r="D869" s="80"/>
      <c r="E869" s="80"/>
      <c r="F869" s="80"/>
      <c r="G869" s="80"/>
      <c r="H869" s="80"/>
      <c r="I869" s="81"/>
      <c r="J869" s="81"/>
      <c r="K869" s="81"/>
      <c r="L869" s="81"/>
      <c r="M869" s="80"/>
      <c r="N869" s="80"/>
      <c r="O869" s="80"/>
      <c r="P869" s="80"/>
      <c r="Q869" s="80"/>
      <c r="R869" s="81"/>
      <c r="S869" s="81"/>
      <c r="T869" s="81"/>
      <c r="U869" s="81"/>
      <c r="V869" s="81"/>
      <c r="W869" s="81"/>
      <c r="X869" s="81"/>
      <c r="Y869" s="81"/>
      <c r="Z869" s="81"/>
      <c r="AA869" s="81"/>
      <c r="AB869" s="81"/>
      <c r="AC869" s="81"/>
      <c r="AD869" s="81"/>
      <c r="AE869" s="81"/>
      <c r="AF869" s="81"/>
    </row>
    <row r="870">
      <c r="A870" s="80"/>
      <c r="B870" s="81"/>
      <c r="C870" s="80"/>
      <c r="D870" s="80"/>
      <c r="E870" s="80"/>
      <c r="F870" s="80"/>
      <c r="G870" s="80"/>
      <c r="H870" s="80"/>
      <c r="I870" s="81"/>
      <c r="J870" s="81"/>
      <c r="K870" s="81"/>
      <c r="L870" s="81"/>
      <c r="M870" s="80"/>
      <c r="N870" s="80"/>
      <c r="O870" s="80"/>
      <c r="P870" s="80"/>
      <c r="Q870" s="80"/>
      <c r="R870" s="81"/>
      <c r="S870" s="81"/>
      <c r="T870" s="81"/>
      <c r="U870" s="81"/>
      <c r="V870" s="81"/>
      <c r="W870" s="81"/>
      <c r="X870" s="81"/>
      <c r="Y870" s="81"/>
      <c r="Z870" s="81"/>
      <c r="AA870" s="81"/>
      <c r="AB870" s="81"/>
      <c r="AC870" s="81"/>
      <c r="AD870" s="81"/>
      <c r="AE870" s="81"/>
      <c r="AF870" s="81"/>
    </row>
    <row r="871">
      <c r="A871" s="80"/>
      <c r="B871" s="81"/>
      <c r="C871" s="80"/>
      <c r="D871" s="80"/>
      <c r="E871" s="80"/>
      <c r="F871" s="80"/>
      <c r="G871" s="80"/>
      <c r="H871" s="80"/>
      <c r="I871" s="81"/>
      <c r="J871" s="81"/>
      <c r="K871" s="81"/>
      <c r="L871" s="81"/>
      <c r="M871" s="80"/>
      <c r="N871" s="80"/>
      <c r="O871" s="80"/>
      <c r="P871" s="80"/>
      <c r="Q871" s="80"/>
      <c r="R871" s="81"/>
      <c r="S871" s="81"/>
      <c r="T871" s="81"/>
      <c r="U871" s="81"/>
      <c r="V871" s="81"/>
      <c r="W871" s="81"/>
      <c r="X871" s="81"/>
      <c r="Y871" s="81"/>
      <c r="Z871" s="81"/>
      <c r="AA871" s="81"/>
      <c r="AB871" s="81"/>
      <c r="AC871" s="81"/>
      <c r="AD871" s="81"/>
      <c r="AE871" s="81"/>
      <c r="AF871" s="81"/>
    </row>
    <row r="872">
      <c r="A872" s="80"/>
      <c r="B872" s="81"/>
      <c r="C872" s="80"/>
      <c r="D872" s="80"/>
      <c r="E872" s="80"/>
      <c r="F872" s="80"/>
      <c r="G872" s="80"/>
      <c r="H872" s="80"/>
      <c r="I872" s="81"/>
      <c r="J872" s="81"/>
      <c r="K872" s="81"/>
      <c r="L872" s="81"/>
      <c r="M872" s="80"/>
      <c r="N872" s="80"/>
      <c r="O872" s="80"/>
      <c r="P872" s="80"/>
      <c r="Q872" s="80"/>
      <c r="R872" s="81"/>
      <c r="S872" s="81"/>
      <c r="T872" s="81"/>
      <c r="U872" s="81"/>
      <c r="V872" s="81"/>
      <c r="W872" s="81"/>
      <c r="X872" s="81"/>
      <c r="Y872" s="81"/>
      <c r="Z872" s="81"/>
      <c r="AA872" s="81"/>
      <c r="AB872" s="81"/>
      <c r="AC872" s="81"/>
      <c r="AD872" s="81"/>
      <c r="AE872" s="81"/>
      <c r="AF872" s="81"/>
    </row>
    <row r="873">
      <c r="A873" s="80"/>
      <c r="B873" s="81"/>
      <c r="C873" s="80"/>
      <c r="D873" s="80"/>
      <c r="E873" s="80"/>
      <c r="F873" s="80"/>
      <c r="G873" s="80"/>
      <c r="H873" s="80"/>
      <c r="I873" s="81"/>
      <c r="J873" s="81"/>
      <c r="K873" s="81"/>
      <c r="L873" s="81"/>
      <c r="M873" s="80"/>
      <c r="N873" s="80"/>
      <c r="O873" s="80"/>
      <c r="P873" s="80"/>
      <c r="Q873" s="80"/>
      <c r="R873" s="81"/>
      <c r="S873" s="81"/>
      <c r="T873" s="81"/>
      <c r="U873" s="81"/>
      <c r="V873" s="81"/>
      <c r="W873" s="81"/>
      <c r="X873" s="81"/>
      <c r="Y873" s="81"/>
      <c r="Z873" s="81"/>
      <c r="AA873" s="81"/>
      <c r="AB873" s="81"/>
      <c r="AC873" s="81"/>
      <c r="AD873" s="81"/>
      <c r="AE873" s="81"/>
      <c r="AF873" s="81"/>
    </row>
    <row r="874">
      <c r="A874" s="80"/>
      <c r="B874" s="81"/>
      <c r="C874" s="80"/>
      <c r="D874" s="80"/>
      <c r="E874" s="80"/>
      <c r="F874" s="80"/>
      <c r="G874" s="80"/>
      <c r="H874" s="80"/>
      <c r="I874" s="81"/>
      <c r="J874" s="81"/>
      <c r="K874" s="81"/>
      <c r="L874" s="81"/>
      <c r="M874" s="80"/>
      <c r="N874" s="80"/>
      <c r="O874" s="80"/>
      <c r="P874" s="80"/>
      <c r="Q874" s="80"/>
      <c r="R874" s="81"/>
      <c r="S874" s="81"/>
      <c r="T874" s="81"/>
      <c r="U874" s="81"/>
      <c r="V874" s="81"/>
      <c r="W874" s="81"/>
      <c r="X874" s="81"/>
      <c r="Y874" s="81"/>
      <c r="Z874" s="81"/>
      <c r="AA874" s="81"/>
      <c r="AB874" s="81"/>
      <c r="AC874" s="81"/>
      <c r="AD874" s="81"/>
      <c r="AE874" s="81"/>
      <c r="AF874" s="81"/>
    </row>
    <row r="875">
      <c r="A875" s="80"/>
      <c r="B875" s="81"/>
      <c r="C875" s="80"/>
      <c r="D875" s="80"/>
      <c r="E875" s="80"/>
      <c r="F875" s="80"/>
      <c r="G875" s="80"/>
      <c r="H875" s="80"/>
      <c r="I875" s="81"/>
      <c r="J875" s="81"/>
      <c r="K875" s="81"/>
      <c r="L875" s="81"/>
      <c r="M875" s="80"/>
      <c r="N875" s="80"/>
      <c r="O875" s="80"/>
      <c r="P875" s="80"/>
      <c r="Q875" s="80"/>
      <c r="R875" s="81"/>
      <c r="S875" s="81"/>
      <c r="T875" s="81"/>
      <c r="U875" s="81"/>
      <c r="V875" s="81"/>
      <c r="W875" s="81"/>
      <c r="X875" s="81"/>
      <c r="Y875" s="81"/>
      <c r="Z875" s="81"/>
      <c r="AA875" s="81"/>
      <c r="AB875" s="81"/>
      <c r="AC875" s="81"/>
      <c r="AD875" s="81"/>
      <c r="AE875" s="81"/>
      <c r="AF875" s="81"/>
    </row>
    <row r="876">
      <c r="A876" s="80"/>
      <c r="B876" s="81"/>
      <c r="C876" s="80"/>
      <c r="D876" s="80"/>
      <c r="E876" s="80"/>
      <c r="F876" s="80"/>
      <c r="G876" s="80"/>
      <c r="H876" s="80"/>
      <c r="I876" s="81"/>
      <c r="J876" s="81"/>
      <c r="K876" s="81"/>
      <c r="L876" s="81"/>
      <c r="M876" s="80"/>
      <c r="N876" s="80"/>
      <c r="O876" s="80"/>
      <c r="P876" s="80"/>
      <c r="Q876" s="80"/>
      <c r="R876" s="81"/>
      <c r="S876" s="81"/>
      <c r="T876" s="81"/>
      <c r="U876" s="81"/>
      <c r="V876" s="81"/>
      <c r="W876" s="81"/>
      <c r="X876" s="81"/>
      <c r="Y876" s="81"/>
      <c r="Z876" s="81"/>
      <c r="AA876" s="81"/>
      <c r="AB876" s="81"/>
      <c r="AC876" s="81"/>
      <c r="AD876" s="81"/>
      <c r="AE876" s="81"/>
      <c r="AF876" s="81"/>
    </row>
    <row r="877">
      <c r="A877" s="80"/>
      <c r="B877" s="81"/>
      <c r="C877" s="80"/>
      <c r="D877" s="80"/>
      <c r="E877" s="80"/>
      <c r="F877" s="80"/>
      <c r="G877" s="80"/>
      <c r="H877" s="80"/>
      <c r="I877" s="81"/>
      <c r="J877" s="81"/>
      <c r="K877" s="81"/>
      <c r="L877" s="81"/>
      <c r="M877" s="80"/>
      <c r="N877" s="80"/>
      <c r="O877" s="80"/>
      <c r="P877" s="80"/>
      <c r="Q877" s="80"/>
      <c r="R877" s="81"/>
      <c r="S877" s="81"/>
      <c r="T877" s="81"/>
      <c r="U877" s="81"/>
      <c r="V877" s="81"/>
      <c r="W877" s="81"/>
      <c r="X877" s="81"/>
      <c r="Y877" s="81"/>
      <c r="Z877" s="81"/>
      <c r="AA877" s="81"/>
      <c r="AB877" s="81"/>
      <c r="AC877" s="81"/>
      <c r="AD877" s="81"/>
      <c r="AE877" s="81"/>
      <c r="AF877" s="81"/>
    </row>
    <row r="878">
      <c r="A878" s="80"/>
      <c r="B878" s="81"/>
      <c r="C878" s="80"/>
      <c r="D878" s="80"/>
      <c r="E878" s="80"/>
      <c r="F878" s="80"/>
      <c r="G878" s="80"/>
      <c r="H878" s="80"/>
      <c r="I878" s="81"/>
      <c r="J878" s="81"/>
      <c r="K878" s="81"/>
      <c r="L878" s="81"/>
      <c r="M878" s="80"/>
      <c r="N878" s="80"/>
      <c r="O878" s="80"/>
      <c r="P878" s="80"/>
      <c r="Q878" s="80"/>
      <c r="R878" s="81"/>
      <c r="S878" s="81"/>
      <c r="T878" s="81"/>
      <c r="U878" s="81"/>
      <c r="V878" s="81"/>
      <c r="W878" s="81"/>
      <c r="X878" s="81"/>
      <c r="Y878" s="81"/>
      <c r="Z878" s="81"/>
      <c r="AA878" s="81"/>
      <c r="AB878" s="81"/>
      <c r="AC878" s="81"/>
      <c r="AD878" s="81"/>
      <c r="AE878" s="81"/>
      <c r="AF878" s="81"/>
    </row>
    <row r="879">
      <c r="A879" s="80"/>
      <c r="B879" s="81"/>
      <c r="C879" s="80"/>
      <c r="D879" s="80"/>
      <c r="E879" s="80"/>
      <c r="F879" s="80"/>
      <c r="G879" s="80"/>
      <c r="H879" s="80"/>
      <c r="I879" s="81"/>
      <c r="J879" s="81"/>
      <c r="K879" s="81"/>
      <c r="L879" s="81"/>
      <c r="M879" s="80"/>
      <c r="N879" s="80"/>
      <c r="O879" s="80"/>
      <c r="P879" s="80"/>
      <c r="Q879" s="80"/>
      <c r="R879" s="81"/>
      <c r="S879" s="81"/>
      <c r="T879" s="81"/>
      <c r="U879" s="81"/>
      <c r="V879" s="81"/>
      <c r="W879" s="81"/>
      <c r="X879" s="81"/>
      <c r="Y879" s="81"/>
      <c r="Z879" s="81"/>
      <c r="AA879" s="81"/>
      <c r="AB879" s="81"/>
      <c r="AC879" s="81"/>
      <c r="AD879" s="81"/>
      <c r="AE879" s="81"/>
      <c r="AF879" s="81"/>
    </row>
    <row r="880">
      <c r="A880" s="80"/>
      <c r="B880" s="81"/>
      <c r="C880" s="80"/>
      <c r="D880" s="80"/>
      <c r="E880" s="80"/>
      <c r="F880" s="80"/>
      <c r="G880" s="80"/>
      <c r="H880" s="80"/>
      <c r="I880" s="81"/>
      <c r="J880" s="81"/>
      <c r="K880" s="81"/>
      <c r="L880" s="81"/>
      <c r="M880" s="80"/>
      <c r="N880" s="80"/>
      <c r="O880" s="80"/>
      <c r="P880" s="80"/>
      <c r="Q880" s="80"/>
      <c r="R880" s="81"/>
      <c r="S880" s="81"/>
      <c r="T880" s="81"/>
      <c r="U880" s="81"/>
      <c r="V880" s="81"/>
      <c r="W880" s="81"/>
      <c r="X880" s="81"/>
      <c r="Y880" s="81"/>
      <c r="Z880" s="81"/>
      <c r="AA880" s="81"/>
      <c r="AB880" s="81"/>
      <c r="AC880" s="81"/>
      <c r="AD880" s="81"/>
      <c r="AE880" s="81"/>
      <c r="AF880" s="81"/>
    </row>
    <row r="881">
      <c r="A881" s="80"/>
      <c r="B881" s="81"/>
      <c r="C881" s="80"/>
      <c r="D881" s="80"/>
      <c r="E881" s="80"/>
      <c r="F881" s="80"/>
      <c r="G881" s="80"/>
      <c r="H881" s="80"/>
      <c r="I881" s="81"/>
      <c r="J881" s="81"/>
      <c r="K881" s="81"/>
      <c r="L881" s="81"/>
      <c r="M881" s="80"/>
      <c r="N881" s="80"/>
      <c r="O881" s="80"/>
      <c r="P881" s="80"/>
      <c r="Q881" s="80"/>
      <c r="R881" s="81"/>
      <c r="S881" s="81"/>
      <c r="T881" s="81"/>
      <c r="U881" s="81"/>
      <c r="V881" s="81"/>
      <c r="W881" s="81"/>
      <c r="X881" s="81"/>
      <c r="Y881" s="81"/>
      <c r="Z881" s="81"/>
      <c r="AA881" s="81"/>
      <c r="AB881" s="81"/>
      <c r="AC881" s="81"/>
      <c r="AD881" s="81"/>
      <c r="AE881" s="81"/>
      <c r="AF881" s="81"/>
    </row>
    <row r="882">
      <c r="A882" s="80"/>
      <c r="B882" s="81"/>
      <c r="C882" s="80"/>
      <c r="D882" s="80"/>
      <c r="E882" s="80"/>
      <c r="F882" s="80"/>
      <c r="G882" s="80"/>
      <c r="H882" s="80"/>
      <c r="I882" s="81"/>
      <c r="J882" s="81"/>
      <c r="K882" s="81"/>
      <c r="L882" s="81"/>
      <c r="M882" s="80"/>
      <c r="N882" s="80"/>
      <c r="O882" s="80"/>
      <c r="P882" s="80"/>
      <c r="Q882" s="80"/>
      <c r="R882" s="81"/>
      <c r="S882" s="81"/>
      <c r="T882" s="81"/>
      <c r="U882" s="81"/>
      <c r="V882" s="81"/>
      <c r="W882" s="81"/>
      <c r="X882" s="81"/>
      <c r="Y882" s="81"/>
      <c r="Z882" s="81"/>
      <c r="AA882" s="81"/>
      <c r="AB882" s="81"/>
      <c r="AC882" s="81"/>
      <c r="AD882" s="81"/>
      <c r="AE882" s="81"/>
      <c r="AF882" s="81"/>
    </row>
    <row r="883">
      <c r="A883" s="80"/>
      <c r="B883" s="81"/>
      <c r="C883" s="80"/>
      <c r="D883" s="80"/>
      <c r="E883" s="80"/>
      <c r="F883" s="80"/>
      <c r="G883" s="80"/>
      <c r="H883" s="80"/>
      <c r="I883" s="81"/>
      <c r="J883" s="81"/>
      <c r="K883" s="81"/>
      <c r="L883" s="81"/>
      <c r="M883" s="80"/>
      <c r="N883" s="80"/>
      <c r="O883" s="80"/>
      <c r="P883" s="80"/>
      <c r="Q883" s="80"/>
      <c r="R883" s="81"/>
      <c r="S883" s="81"/>
      <c r="T883" s="81"/>
      <c r="U883" s="81"/>
      <c r="V883" s="81"/>
      <c r="W883" s="81"/>
      <c r="X883" s="81"/>
      <c r="Y883" s="81"/>
      <c r="Z883" s="81"/>
      <c r="AA883" s="81"/>
      <c r="AB883" s="81"/>
      <c r="AC883" s="81"/>
      <c r="AD883" s="81"/>
      <c r="AE883" s="81"/>
      <c r="AF883" s="81"/>
    </row>
    <row r="884">
      <c r="A884" s="80"/>
      <c r="B884" s="81"/>
      <c r="C884" s="80"/>
      <c r="D884" s="80"/>
      <c r="E884" s="80"/>
      <c r="F884" s="80"/>
      <c r="G884" s="80"/>
      <c r="H884" s="80"/>
      <c r="I884" s="81"/>
      <c r="J884" s="81"/>
      <c r="K884" s="81"/>
      <c r="L884" s="81"/>
      <c r="M884" s="80"/>
      <c r="N884" s="80"/>
      <c r="O884" s="80"/>
      <c r="P884" s="80"/>
      <c r="Q884" s="80"/>
      <c r="R884" s="81"/>
      <c r="S884" s="81"/>
      <c r="T884" s="81"/>
      <c r="U884" s="81"/>
      <c r="V884" s="81"/>
      <c r="W884" s="81"/>
      <c r="X884" s="81"/>
      <c r="Y884" s="81"/>
      <c r="Z884" s="81"/>
      <c r="AA884" s="81"/>
      <c r="AB884" s="81"/>
      <c r="AC884" s="81"/>
      <c r="AD884" s="81"/>
      <c r="AE884" s="81"/>
      <c r="AF884" s="81"/>
    </row>
    <row r="885">
      <c r="A885" s="80"/>
      <c r="B885" s="81"/>
      <c r="C885" s="80"/>
      <c r="D885" s="80"/>
      <c r="E885" s="80"/>
      <c r="F885" s="80"/>
      <c r="G885" s="80"/>
      <c r="H885" s="80"/>
      <c r="I885" s="81"/>
      <c r="J885" s="81"/>
      <c r="K885" s="81"/>
      <c r="L885" s="81"/>
      <c r="M885" s="80"/>
      <c r="N885" s="80"/>
      <c r="O885" s="80"/>
      <c r="P885" s="80"/>
      <c r="Q885" s="80"/>
      <c r="R885" s="81"/>
      <c r="S885" s="81"/>
      <c r="T885" s="81"/>
      <c r="U885" s="81"/>
      <c r="V885" s="81"/>
      <c r="W885" s="81"/>
      <c r="X885" s="81"/>
      <c r="Y885" s="81"/>
      <c r="Z885" s="81"/>
      <c r="AA885" s="81"/>
      <c r="AB885" s="81"/>
      <c r="AC885" s="81"/>
      <c r="AD885" s="81"/>
      <c r="AE885" s="81"/>
      <c r="AF885" s="81"/>
    </row>
    <row r="886">
      <c r="A886" s="80"/>
      <c r="B886" s="81"/>
      <c r="C886" s="80"/>
      <c r="D886" s="80"/>
      <c r="E886" s="80"/>
      <c r="F886" s="80"/>
      <c r="G886" s="80"/>
      <c r="H886" s="80"/>
      <c r="I886" s="81"/>
      <c r="J886" s="81"/>
      <c r="K886" s="81"/>
      <c r="L886" s="81"/>
      <c r="M886" s="80"/>
      <c r="N886" s="80"/>
      <c r="O886" s="80"/>
      <c r="P886" s="80"/>
      <c r="Q886" s="80"/>
      <c r="R886" s="81"/>
      <c r="S886" s="81"/>
      <c r="T886" s="81"/>
      <c r="U886" s="81"/>
      <c r="V886" s="81"/>
      <c r="W886" s="81"/>
      <c r="X886" s="81"/>
      <c r="Y886" s="81"/>
      <c r="Z886" s="81"/>
      <c r="AA886" s="81"/>
      <c r="AB886" s="81"/>
      <c r="AC886" s="81"/>
      <c r="AD886" s="81"/>
      <c r="AE886" s="81"/>
      <c r="AF886" s="81"/>
    </row>
    <row r="887">
      <c r="A887" s="80"/>
      <c r="B887" s="81"/>
      <c r="C887" s="80"/>
      <c r="D887" s="80"/>
      <c r="E887" s="80"/>
      <c r="F887" s="80"/>
      <c r="G887" s="80"/>
      <c r="H887" s="80"/>
      <c r="I887" s="81"/>
      <c r="J887" s="81"/>
      <c r="K887" s="81"/>
      <c r="L887" s="81"/>
      <c r="M887" s="80"/>
      <c r="N887" s="80"/>
      <c r="O887" s="80"/>
      <c r="P887" s="80"/>
      <c r="Q887" s="80"/>
      <c r="R887" s="81"/>
      <c r="S887" s="81"/>
      <c r="T887" s="81"/>
      <c r="U887" s="81"/>
      <c r="V887" s="81"/>
      <c r="W887" s="81"/>
      <c r="X887" s="81"/>
      <c r="Y887" s="81"/>
      <c r="Z887" s="81"/>
      <c r="AA887" s="81"/>
      <c r="AB887" s="81"/>
      <c r="AC887" s="81"/>
      <c r="AD887" s="81"/>
      <c r="AE887" s="81"/>
      <c r="AF887" s="81"/>
    </row>
    <row r="888">
      <c r="A888" s="80"/>
      <c r="B888" s="81"/>
      <c r="C888" s="80"/>
      <c r="D888" s="80"/>
      <c r="E888" s="80"/>
      <c r="F888" s="80"/>
      <c r="G888" s="80"/>
      <c r="H888" s="80"/>
      <c r="I888" s="81"/>
      <c r="J888" s="81"/>
      <c r="K888" s="81"/>
      <c r="L888" s="81"/>
      <c r="M888" s="80"/>
      <c r="N888" s="80"/>
      <c r="O888" s="80"/>
      <c r="P888" s="80"/>
      <c r="Q888" s="80"/>
      <c r="R888" s="81"/>
      <c r="S888" s="81"/>
      <c r="T888" s="81"/>
      <c r="U888" s="81"/>
      <c r="V888" s="81"/>
      <c r="W888" s="81"/>
      <c r="X888" s="81"/>
      <c r="Y888" s="81"/>
      <c r="Z888" s="81"/>
      <c r="AA888" s="81"/>
      <c r="AB888" s="81"/>
      <c r="AC888" s="81"/>
      <c r="AD888" s="81"/>
      <c r="AE888" s="81"/>
      <c r="AF888" s="81"/>
    </row>
    <row r="889">
      <c r="A889" s="80"/>
      <c r="B889" s="81"/>
      <c r="C889" s="80"/>
      <c r="D889" s="80"/>
      <c r="E889" s="80"/>
      <c r="F889" s="80"/>
      <c r="G889" s="80"/>
      <c r="H889" s="80"/>
      <c r="I889" s="81"/>
      <c r="J889" s="81"/>
      <c r="K889" s="81"/>
      <c r="L889" s="81"/>
      <c r="M889" s="80"/>
      <c r="N889" s="80"/>
      <c r="O889" s="80"/>
      <c r="P889" s="80"/>
      <c r="Q889" s="80"/>
      <c r="R889" s="81"/>
      <c r="S889" s="81"/>
      <c r="T889" s="81"/>
      <c r="U889" s="81"/>
      <c r="V889" s="81"/>
      <c r="W889" s="81"/>
      <c r="X889" s="81"/>
      <c r="Y889" s="81"/>
      <c r="Z889" s="81"/>
      <c r="AA889" s="81"/>
      <c r="AB889" s="81"/>
      <c r="AC889" s="81"/>
      <c r="AD889" s="81"/>
      <c r="AE889" s="81"/>
      <c r="AF889" s="81"/>
    </row>
    <row r="890">
      <c r="A890" s="80"/>
      <c r="B890" s="81"/>
      <c r="C890" s="80"/>
      <c r="D890" s="80"/>
      <c r="E890" s="80"/>
      <c r="F890" s="80"/>
      <c r="G890" s="80"/>
      <c r="H890" s="80"/>
      <c r="I890" s="81"/>
      <c r="J890" s="81"/>
      <c r="K890" s="81"/>
      <c r="L890" s="81"/>
      <c r="M890" s="80"/>
      <c r="N890" s="80"/>
      <c r="O890" s="80"/>
      <c r="P890" s="80"/>
      <c r="Q890" s="80"/>
      <c r="R890" s="81"/>
      <c r="S890" s="81"/>
      <c r="T890" s="81"/>
      <c r="U890" s="81"/>
      <c r="V890" s="81"/>
      <c r="W890" s="81"/>
      <c r="X890" s="81"/>
      <c r="Y890" s="81"/>
      <c r="Z890" s="81"/>
      <c r="AA890" s="81"/>
      <c r="AB890" s="81"/>
      <c r="AC890" s="81"/>
      <c r="AD890" s="81"/>
      <c r="AE890" s="81"/>
      <c r="AF890" s="81"/>
    </row>
    <row r="891">
      <c r="A891" s="80"/>
      <c r="B891" s="81"/>
      <c r="C891" s="80"/>
      <c r="D891" s="80"/>
      <c r="E891" s="80"/>
      <c r="F891" s="80"/>
      <c r="G891" s="80"/>
      <c r="H891" s="80"/>
      <c r="I891" s="81"/>
      <c r="J891" s="81"/>
      <c r="K891" s="81"/>
      <c r="L891" s="81"/>
      <c r="M891" s="80"/>
      <c r="N891" s="80"/>
      <c r="O891" s="80"/>
      <c r="P891" s="80"/>
      <c r="Q891" s="80"/>
      <c r="R891" s="81"/>
      <c r="S891" s="81"/>
      <c r="T891" s="81"/>
      <c r="U891" s="81"/>
      <c r="V891" s="81"/>
      <c r="W891" s="81"/>
      <c r="X891" s="81"/>
      <c r="Y891" s="81"/>
      <c r="Z891" s="81"/>
      <c r="AA891" s="81"/>
      <c r="AB891" s="81"/>
      <c r="AC891" s="81"/>
      <c r="AD891" s="81"/>
      <c r="AE891" s="81"/>
      <c r="AF891" s="81"/>
    </row>
    <row r="892">
      <c r="A892" s="80"/>
      <c r="B892" s="81"/>
      <c r="C892" s="80"/>
      <c r="D892" s="80"/>
      <c r="E892" s="80"/>
      <c r="F892" s="80"/>
      <c r="G892" s="80"/>
      <c r="H892" s="80"/>
      <c r="I892" s="81"/>
      <c r="J892" s="81"/>
      <c r="K892" s="81"/>
      <c r="L892" s="81"/>
      <c r="M892" s="80"/>
      <c r="N892" s="80"/>
      <c r="O892" s="80"/>
      <c r="P892" s="80"/>
      <c r="Q892" s="80"/>
      <c r="R892" s="81"/>
      <c r="S892" s="81"/>
      <c r="T892" s="81"/>
      <c r="U892" s="81"/>
      <c r="V892" s="81"/>
      <c r="W892" s="81"/>
      <c r="X892" s="81"/>
      <c r="Y892" s="81"/>
      <c r="Z892" s="81"/>
      <c r="AA892" s="81"/>
      <c r="AB892" s="81"/>
      <c r="AC892" s="81"/>
      <c r="AD892" s="81"/>
      <c r="AE892" s="81"/>
      <c r="AF892" s="81"/>
    </row>
    <row r="893">
      <c r="A893" s="80"/>
      <c r="B893" s="81"/>
      <c r="C893" s="80"/>
      <c r="D893" s="80"/>
      <c r="E893" s="80"/>
      <c r="F893" s="80"/>
      <c r="G893" s="80"/>
      <c r="H893" s="80"/>
      <c r="I893" s="81"/>
      <c r="J893" s="81"/>
      <c r="K893" s="81"/>
      <c r="L893" s="81"/>
      <c r="M893" s="80"/>
      <c r="N893" s="80"/>
      <c r="O893" s="80"/>
      <c r="P893" s="80"/>
      <c r="Q893" s="80"/>
      <c r="R893" s="81"/>
      <c r="S893" s="81"/>
      <c r="T893" s="81"/>
      <c r="U893" s="81"/>
      <c r="V893" s="81"/>
      <c r="W893" s="81"/>
      <c r="X893" s="81"/>
      <c r="Y893" s="81"/>
      <c r="Z893" s="81"/>
      <c r="AA893" s="81"/>
      <c r="AB893" s="81"/>
      <c r="AC893" s="81"/>
      <c r="AD893" s="81"/>
      <c r="AE893" s="81"/>
      <c r="AF893" s="81"/>
    </row>
    <row r="894">
      <c r="A894" s="80"/>
      <c r="B894" s="81"/>
      <c r="C894" s="80"/>
      <c r="D894" s="80"/>
      <c r="E894" s="80"/>
      <c r="F894" s="80"/>
      <c r="G894" s="80"/>
      <c r="H894" s="80"/>
      <c r="I894" s="81"/>
      <c r="J894" s="81"/>
      <c r="K894" s="81"/>
      <c r="L894" s="81"/>
      <c r="M894" s="80"/>
      <c r="N894" s="80"/>
      <c r="O894" s="80"/>
      <c r="P894" s="80"/>
      <c r="Q894" s="80"/>
      <c r="R894" s="81"/>
      <c r="S894" s="81"/>
      <c r="T894" s="81"/>
      <c r="U894" s="81"/>
      <c r="V894" s="81"/>
      <c r="W894" s="81"/>
      <c r="X894" s="81"/>
      <c r="Y894" s="81"/>
      <c r="Z894" s="81"/>
      <c r="AA894" s="81"/>
      <c r="AB894" s="81"/>
      <c r="AC894" s="81"/>
      <c r="AD894" s="81"/>
      <c r="AE894" s="81"/>
      <c r="AF894" s="81"/>
    </row>
    <row r="895">
      <c r="A895" s="80"/>
      <c r="B895" s="81"/>
      <c r="C895" s="80"/>
      <c r="D895" s="80"/>
      <c r="E895" s="80"/>
      <c r="F895" s="80"/>
      <c r="G895" s="80"/>
      <c r="H895" s="80"/>
      <c r="I895" s="81"/>
      <c r="J895" s="81"/>
      <c r="K895" s="81"/>
      <c r="L895" s="81"/>
      <c r="M895" s="80"/>
      <c r="N895" s="80"/>
      <c r="O895" s="80"/>
      <c r="P895" s="80"/>
      <c r="Q895" s="80"/>
      <c r="R895" s="81"/>
      <c r="S895" s="81"/>
      <c r="T895" s="81"/>
      <c r="U895" s="81"/>
      <c r="V895" s="81"/>
      <c r="W895" s="81"/>
      <c r="X895" s="81"/>
      <c r="Y895" s="81"/>
      <c r="Z895" s="81"/>
      <c r="AA895" s="81"/>
      <c r="AB895" s="81"/>
      <c r="AC895" s="81"/>
      <c r="AD895" s="81"/>
      <c r="AE895" s="81"/>
      <c r="AF895" s="81"/>
    </row>
    <row r="896">
      <c r="A896" s="80"/>
      <c r="B896" s="81"/>
      <c r="C896" s="80"/>
      <c r="D896" s="80"/>
      <c r="E896" s="80"/>
      <c r="F896" s="80"/>
      <c r="G896" s="80"/>
      <c r="H896" s="80"/>
      <c r="I896" s="81"/>
      <c r="J896" s="81"/>
      <c r="K896" s="81"/>
      <c r="L896" s="81"/>
      <c r="M896" s="80"/>
      <c r="N896" s="80"/>
      <c r="O896" s="80"/>
      <c r="P896" s="80"/>
      <c r="Q896" s="80"/>
      <c r="R896" s="81"/>
      <c r="S896" s="81"/>
      <c r="T896" s="81"/>
      <c r="U896" s="81"/>
      <c r="V896" s="81"/>
      <c r="W896" s="81"/>
      <c r="X896" s="81"/>
      <c r="Y896" s="81"/>
      <c r="Z896" s="81"/>
      <c r="AA896" s="81"/>
      <c r="AB896" s="81"/>
      <c r="AC896" s="81"/>
      <c r="AD896" s="81"/>
      <c r="AE896" s="81"/>
      <c r="AF896" s="81"/>
    </row>
    <row r="897">
      <c r="A897" s="80"/>
      <c r="B897" s="81"/>
      <c r="C897" s="80"/>
      <c r="D897" s="80"/>
      <c r="E897" s="80"/>
      <c r="F897" s="80"/>
      <c r="G897" s="80"/>
      <c r="H897" s="80"/>
      <c r="I897" s="81"/>
      <c r="J897" s="81"/>
      <c r="K897" s="81"/>
      <c r="L897" s="81"/>
      <c r="M897" s="80"/>
      <c r="N897" s="80"/>
      <c r="O897" s="80"/>
      <c r="P897" s="80"/>
      <c r="Q897" s="80"/>
      <c r="R897" s="81"/>
      <c r="S897" s="81"/>
      <c r="T897" s="81"/>
      <c r="U897" s="81"/>
      <c r="V897" s="81"/>
      <c r="W897" s="81"/>
      <c r="X897" s="81"/>
      <c r="Y897" s="81"/>
      <c r="Z897" s="81"/>
      <c r="AA897" s="81"/>
      <c r="AB897" s="81"/>
      <c r="AC897" s="81"/>
      <c r="AD897" s="81"/>
      <c r="AE897" s="81"/>
      <c r="AF897" s="81"/>
    </row>
    <row r="898">
      <c r="A898" s="80"/>
      <c r="B898" s="81"/>
      <c r="C898" s="80"/>
      <c r="D898" s="80"/>
      <c r="E898" s="80"/>
      <c r="F898" s="80"/>
      <c r="G898" s="80"/>
      <c r="H898" s="80"/>
      <c r="I898" s="81"/>
      <c r="J898" s="81"/>
      <c r="K898" s="81"/>
      <c r="L898" s="81"/>
      <c r="M898" s="80"/>
      <c r="N898" s="80"/>
      <c r="O898" s="80"/>
      <c r="P898" s="80"/>
      <c r="Q898" s="80"/>
      <c r="R898" s="81"/>
      <c r="S898" s="81"/>
      <c r="T898" s="81"/>
      <c r="U898" s="81"/>
      <c r="V898" s="81"/>
      <c r="W898" s="81"/>
      <c r="X898" s="81"/>
      <c r="Y898" s="81"/>
      <c r="Z898" s="81"/>
      <c r="AA898" s="81"/>
      <c r="AB898" s="81"/>
      <c r="AC898" s="81"/>
      <c r="AD898" s="81"/>
      <c r="AE898" s="81"/>
      <c r="AF898" s="81"/>
    </row>
    <row r="899">
      <c r="A899" s="80"/>
      <c r="B899" s="81"/>
      <c r="C899" s="80"/>
      <c r="D899" s="80"/>
      <c r="E899" s="80"/>
      <c r="F899" s="80"/>
      <c r="G899" s="80"/>
      <c r="H899" s="80"/>
      <c r="I899" s="81"/>
      <c r="J899" s="81"/>
      <c r="K899" s="81"/>
      <c r="L899" s="81"/>
      <c r="M899" s="80"/>
      <c r="N899" s="80"/>
      <c r="O899" s="80"/>
      <c r="P899" s="80"/>
      <c r="Q899" s="80"/>
      <c r="R899" s="81"/>
      <c r="S899" s="81"/>
      <c r="T899" s="81"/>
      <c r="U899" s="81"/>
      <c r="V899" s="81"/>
      <c r="W899" s="81"/>
      <c r="X899" s="81"/>
      <c r="Y899" s="81"/>
      <c r="Z899" s="81"/>
      <c r="AA899" s="81"/>
      <c r="AB899" s="81"/>
      <c r="AC899" s="81"/>
      <c r="AD899" s="81"/>
      <c r="AE899" s="81"/>
      <c r="AF899" s="81"/>
    </row>
    <row r="900">
      <c r="A900" s="80"/>
      <c r="B900" s="81"/>
      <c r="C900" s="80"/>
      <c r="D900" s="80"/>
      <c r="E900" s="80"/>
      <c r="F900" s="80"/>
      <c r="G900" s="80"/>
      <c r="H900" s="80"/>
      <c r="I900" s="81"/>
      <c r="J900" s="81"/>
      <c r="K900" s="81"/>
      <c r="L900" s="81"/>
      <c r="M900" s="80"/>
      <c r="N900" s="80"/>
      <c r="O900" s="80"/>
      <c r="P900" s="80"/>
      <c r="Q900" s="80"/>
      <c r="R900" s="81"/>
      <c r="S900" s="81"/>
      <c r="T900" s="81"/>
      <c r="U900" s="81"/>
      <c r="V900" s="81"/>
      <c r="W900" s="81"/>
      <c r="X900" s="81"/>
      <c r="Y900" s="81"/>
      <c r="Z900" s="81"/>
      <c r="AA900" s="81"/>
      <c r="AB900" s="81"/>
      <c r="AC900" s="81"/>
      <c r="AD900" s="81"/>
      <c r="AE900" s="81"/>
      <c r="AF900" s="81"/>
    </row>
    <row r="901">
      <c r="A901" s="80"/>
      <c r="B901" s="81"/>
      <c r="C901" s="80"/>
      <c r="D901" s="80"/>
      <c r="E901" s="80"/>
      <c r="F901" s="80"/>
      <c r="G901" s="80"/>
      <c r="H901" s="80"/>
      <c r="I901" s="81"/>
      <c r="J901" s="81"/>
      <c r="K901" s="81"/>
      <c r="L901" s="81"/>
      <c r="M901" s="80"/>
      <c r="N901" s="80"/>
      <c r="O901" s="80"/>
      <c r="P901" s="80"/>
      <c r="Q901" s="80"/>
      <c r="R901" s="81"/>
      <c r="S901" s="81"/>
      <c r="T901" s="81"/>
      <c r="U901" s="81"/>
      <c r="V901" s="81"/>
      <c r="W901" s="81"/>
      <c r="X901" s="81"/>
      <c r="Y901" s="81"/>
      <c r="Z901" s="81"/>
      <c r="AA901" s="81"/>
      <c r="AB901" s="81"/>
      <c r="AC901" s="81"/>
      <c r="AD901" s="81"/>
      <c r="AE901" s="81"/>
      <c r="AF901" s="81"/>
    </row>
    <row r="902">
      <c r="A902" s="80"/>
      <c r="B902" s="81"/>
      <c r="C902" s="80"/>
      <c r="D902" s="80"/>
      <c r="E902" s="80"/>
      <c r="F902" s="80"/>
      <c r="G902" s="80"/>
      <c r="H902" s="80"/>
      <c r="I902" s="81"/>
      <c r="J902" s="81"/>
      <c r="K902" s="81"/>
      <c r="L902" s="81"/>
      <c r="M902" s="80"/>
      <c r="N902" s="80"/>
      <c r="O902" s="80"/>
      <c r="P902" s="80"/>
      <c r="Q902" s="80"/>
      <c r="R902" s="81"/>
      <c r="S902" s="81"/>
      <c r="T902" s="81"/>
      <c r="U902" s="81"/>
      <c r="V902" s="81"/>
      <c r="W902" s="81"/>
      <c r="X902" s="81"/>
      <c r="Y902" s="81"/>
      <c r="Z902" s="81"/>
      <c r="AA902" s="81"/>
      <c r="AB902" s="81"/>
      <c r="AC902" s="81"/>
      <c r="AD902" s="81"/>
      <c r="AE902" s="81"/>
      <c r="AF902" s="81"/>
    </row>
    <row r="903">
      <c r="A903" s="80"/>
      <c r="B903" s="81"/>
      <c r="C903" s="80"/>
      <c r="D903" s="80"/>
      <c r="E903" s="80"/>
      <c r="F903" s="80"/>
      <c r="G903" s="80"/>
      <c r="H903" s="80"/>
      <c r="I903" s="81"/>
      <c r="J903" s="81"/>
      <c r="K903" s="81"/>
      <c r="L903" s="81"/>
      <c r="M903" s="80"/>
      <c r="N903" s="80"/>
      <c r="O903" s="80"/>
      <c r="P903" s="80"/>
      <c r="Q903" s="80"/>
      <c r="R903" s="81"/>
      <c r="S903" s="81"/>
      <c r="T903" s="81"/>
      <c r="U903" s="81"/>
      <c r="V903" s="81"/>
      <c r="W903" s="81"/>
      <c r="X903" s="81"/>
      <c r="Y903" s="81"/>
      <c r="Z903" s="81"/>
      <c r="AA903" s="81"/>
      <c r="AB903" s="81"/>
      <c r="AC903" s="81"/>
      <c r="AD903" s="81"/>
      <c r="AE903" s="81"/>
      <c r="AF903" s="81"/>
    </row>
    <row r="904">
      <c r="A904" s="80"/>
      <c r="B904" s="81"/>
      <c r="C904" s="80"/>
      <c r="D904" s="80"/>
      <c r="E904" s="80"/>
      <c r="F904" s="80"/>
      <c r="G904" s="80"/>
      <c r="H904" s="80"/>
      <c r="I904" s="81"/>
      <c r="J904" s="81"/>
      <c r="K904" s="81"/>
      <c r="L904" s="81"/>
      <c r="M904" s="80"/>
      <c r="N904" s="80"/>
      <c r="O904" s="80"/>
      <c r="P904" s="80"/>
      <c r="Q904" s="80"/>
      <c r="R904" s="81"/>
      <c r="S904" s="81"/>
      <c r="T904" s="81"/>
      <c r="U904" s="81"/>
      <c r="V904" s="81"/>
      <c r="W904" s="81"/>
      <c r="X904" s="81"/>
      <c r="Y904" s="81"/>
      <c r="Z904" s="81"/>
      <c r="AA904" s="81"/>
      <c r="AB904" s="81"/>
      <c r="AC904" s="81"/>
      <c r="AD904" s="81"/>
      <c r="AE904" s="81"/>
      <c r="AF904" s="81"/>
    </row>
    <row r="905">
      <c r="A905" s="80"/>
      <c r="B905" s="81"/>
      <c r="C905" s="80"/>
      <c r="D905" s="80"/>
      <c r="E905" s="80"/>
      <c r="F905" s="80"/>
      <c r="G905" s="80"/>
      <c r="H905" s="80"/>
      <c r="I905" s="81"/>
      <c r="J905" s="81"/>
      <c r="K905" s="81"/>
      <c r="L905" s="81"/>
      <c r="M905" s="80"/>
      <c r="N905" s="80"/>
      <c r="O905" s="80"/>
      <c r="P905" s="80"/>
      <c r="Q905" s="80"/>
      <c r="R905" s="81"/>
      <c r="S905" s="81"/>
      <c r="T905" s="81"/>
      <c r="U905" s="81"/>
      <c r="V905" s="81"/>
      <c r="W905" s="81"/>
      <c r="X905" s="81"/>
      <c r="Y905" s="81"/>
      <c r="Z905" s="81"/>
      <c r="AA905" s="81"/>
      <c r="AB905" s="81"/>
      <c r="AC905" s="81"/>
      <c r="AD905" s="81"/>
      <c r="AE905" s="81"/>
      <c r="AF905" s="81"/>
    </row>
    <row r="906">
      <c r="A906" s="80"/>
      <c r="B906" s="81"/>
      <c r="C906" s="80"/>
      <c r="D906" s="80"/>
      <c r="E906" s="80"/>
      <c r="F906" s="80"/>
      <c r="G906" s="80"/>
      <c r="H906" s="80"/>
      <c r="I906" s="81"/>
      <c r="J906" s="81"/>
      <c r="K906" s="81"/>
      <c r="L906" s="81"/>
      <c r="M906" s="80"/>
      <c r="N906" s="80"/>
      <c r="O906" s="80"/>
      <c r="P906" s="80"/>
      <c r="Q906" s="80"/>
      <c r="R906" s="81"/>
      <c r="S906" s="81"/>
      <c r="T906" s="81"/>
      <c r="U906" s="81"/>
      <c r="V906" s="81"/>
      <c r="W906" s="81"/>
      <c r="X906" s="81"/>
      <c r="Y906" s="81"/>
      <c r="Z906" s="81"/>
      <c r="AA906" s="81"/>
      <c r="AB906" s="81"/>
      <c r="AC906" s="81"/>
      <c r="AD906" s="81"/>
      <c r="AE906" s="81"/>
      <c r="AF906" s="81"/>
    </row>
    <row r="907">
      <c r="A907" s="80"/>
      <c r="B907" s="81"/>
      <c r="C907" s="80"/>
      <c r="D907" s="80"/>
      <c r="E907" s="80"/>
      <c r="F907" s="80"/>
      <c r="G907" s="80"/>
      <c r="H907" s="80"/>
      <c r="I907" s="81"/>
      <c r="J907" s="81"/>
      <c r="K907" s="81"/>
      <c r="L907" s="81"/>
      <c r="M907" s="80"/>
      <c r="N907" s="80"/>
      <c r="O907" s="80"/>
      <c r="P907" s="80"/>
      <c r="Q907" s="80"/>
      <c r="R907" s="81"/>
      <c r="S907" s="81"/>
      <c r="T907" s="81"/>
      <c r="U907" s="81"/>
      <c r="V907" s="81"/>
      <c r="W907" s="81"/>
      <c r="X907" s="81"/>
      <c r="Y907" s="81"/>
      <c r="Z907" s="81"/>
      <c r="AA907" s="81"/>
      <c r="AB907" s="81"/>
      <c r="AC907" s="81"/>
      <c r="AD907" s="81"/>
      <c r="AE907" s="81"/>
      <c r="AF907" s="81"/>
    </row>
    <row r="908">
      <c r="A908" s="80"/>
      <c r="B908" s="81"/>
      <c r="C908" s="80"/>
      <c r="D908" s="80"/>
      <c r="E908" s="80"/>
      <c r="F908" s="80"/>
      <c r="G908" s="80"/>
      <c r="H908" s="80"/>
      <c r="I908" s="81"/>
      <c r="J908" s="81"/>
      <c r="K908" s="81"/>
      <c r="L908" s="81"/>
      <c r="M908" s="80"/>
      <c r="N908" s="80"/>
      <c r="O908" s="80"/>
      <c r="P908" s="80"/>
      <c r="Q908" s="80"/>
      <c r="R908" s="81"/>
      <c r="S908" s="81"/>
      <c r="T908" s="81"/>
      <c r="U908" s="81"/>
      <c r="V908" s="81"/>
      <c r="W908" s="81"/>
      <c r="X908" s="81"/>
      <c r="Y908" s="81"/>
      <c r="Z908" s="81"/>
      <c r="AA908" s="81"/>
      <c r="AB908" s="81"/>
      <c r="AC908" s="81"/>
      <c r="AD908" s="81"/>
      <c r="AE908" s="81"/>
      <c r="AF908" s="81"/>
    </row>
    <row r="909">
      <c r="A909" s="80"/>
      <c r="B909" s="81"/>
      <c r="C909" s="80"/>
      <c r="D909" s="80"/>
      <c r="E909" s="80"/>
      <c r="F909" s="80"/>
      <c r="G909" s="80"/>
      <c r="H909" s="80"/>
      <c r="I909" s="81"/>
      <c r="J909" s="81"/>
      <c r="K909" s="81"/>
      <c r="L909" s="81"/>
      <c r="M909" s="80"/>
      <c r="N909" s="80"/>
      <c r="O909" s="80"/>
      <c r="P909" s="80"/>
      <c r="Q909" s="80"/>
      <c r="R909" s="81"/>
      <c r="S909" s="81"/>
      <c r="T909" s="81"/>
      <c r="U909" s="81"/>
      <c r="V909" s="81"/>
      <c r="W909" s="81"/>
      <c r="X909" s="81"/>
      <c r="Y909" s="81"/>
      <c r="Z909" s="81"/>
      <c r="AA909" s="81"/>
      <c r="AB909" s="81"/>
      <c r="AC909" s="81"/>
      <c r="AD909" s="81"/>
      <c r="AE909" s="81"/>
      <c r="AF909" s="81"/>
    </row>
    <row r="910">
      <c r="A910" s="80"/>
      <c r="B910" s="81"/>
      <c r="C910" s="80"/>
      <c r="D910" s="80"/>
      <c r="E910" s="80"/>
      <c r="F910" s="80"/>
      <c r="G910" s="80"/>
      <c r="H910" s="80"/>
      <c r="I910" s="81"/>
      <c r="J910" s="81"/>
      <c r="K910" s="81"/>
      <c r="L910" s="81"/>
      <c r="M910" s="80"/>
      <c r="N910" s="80"/>
      <c r="O910" s="80"/>
      <c r="P910" s="80"/>
      <c r="Q910" s="80"/>
      <c r="R910" s="81"/>
      <c r="S910" s="81"/>
      <c r="T910" s="81"/>
      <c r="U910" s="81"/>
      <c r="V910" s="81"/>
      <c r="W910" s="81"/>
      <c r="X910" s="81"/>
      <c r="Y910" s="81"/>
      <c r="Z910" s="81"/>
      <c r="AA910" s="81"/>
      <c r="AB910" s="81"/>
      <c r="AC910" s="81"/>
      <c r="AD910" s="81"/>
      <c r="AE910" s="81"/>
      <c r="AF910" s="81"/>
    </row>
    <row r="911">
      <c r="A911" s="80"/>
      <c r="B911" s="81"/>
      <c r="C911" s="80"/>
      <c r="D911" s="80"/>
      <c r="E911" s="80"/>
      <c r="F911" s="80"/>
      <c r="G911" s="80"/>
      <c r="H911" s="80"/>
      <c r="I911" s="81"/>
      <c r="J911" s="81"/>
      <c r="K911" s="81"/>
      <c r="L911" s="81"/>
      <c r="M911" s="80"/>
      <c r="N911" s="80"/>
      <c r="O911" s="80"/>
      <c r="P911" s="80"/>
      <c r="Q911" s="80"/>
      <c r="R911" s="81"/>
      <c r="S911" s="81"/>
      <c r="T911" s="81"/>
      <c r="U911" s="81"/>
      <c r="V911" s="81"/>
      <c r="W911" s="81"/>
      <c r="X911" s="81"/>
      <c r="Y911" s="81"/>
      <c r="Z911" s="81"/>
      <c r="AA911" s="81"/>
      <c r="AB911" s="81"/>
      <c r="AC911" s="81"/>
      <c r="AD911" s="81"/>
      <c r="AE911" s="81"/>
      <c r="AF911" s="81"/>
    </row>
    <row r="912">
      <c r="A912" s="80"/>
      <c r="B912" s="81"/>
      <c r="C912" s="80"/>
      <c r="D912" s="80"/>
      <c r="E912" s="80"/>
      <c r="F912" s="80"/>
      <c r="G912" s="80"/>
      <c r="H912" s="80"/>
      <c r="I912" s="81"/>
      <c r="J912" s="81"/>
      <c r="K912" s="81"/>
      <c r="L912" s="81"/>
      <c r="M912" s="80"/>
      <c r="N912" s="80"/>
      <c r="O912" s="80"/>
      <c r="P912" s="80"/>
      <c r="Q912" s="80"/>
      <c r="R912" s="81"/>
      <c r="S912" s="81"/>
      <c r="T912" s="81"/>
      <c r="U912" s="81"/>
      <c r="V912" s="81"/>
      <c r="W912" s="81"/>
      <c r="X912" s="81"/>
      <c r="Y912" s="81"/>
      <c r="Z912" s="81"/>
      <c r="AA912" s="81"/>
      <c r="AB912" s="81"/>
      <c r="AC912" s="81"/>
      <c r="AD912" s="81"/>
      <c r="AE912" s="81"/>
      <c r="AF912" s="81"/>
    </row>
    <row r="913">
      <c r="A913" s="80"/>
      <c r="B913" s="81"/>
      <c r="C913" s="80"/>
      <c r="D913" s="80"/>
      <c r="E913" s="80"/>
      <c r="F913" s="80"/>
      <c r="G913" s="80"/>
      <c r="H913" s="80"/>
      <c r="I913" s="81"/>
      <c r="J913" s="81"/>
      <c r="K913" s="81"/>
      <c r="L913" s="81"/>
      <c r="M913" s="80"/>
      <c r="N913" s="80"/>
      <c r="O913" s="80"/>
      <c r="P913" s="80"/>
      <c r="Q913" s="80"/>
      <c r="R913" s="81"/>
      <c r="S913" s="81"/>
      <c r="T913" s="81"/>
      <c r="U913" s="81"/>
      <c r="V913" s="81"/>
      <c r="W913" s="81"/>
      <c r="X913" s="81"/>
      <c r="Y913" s="81"/>
      <c r="Z913" s="81"/>
      <c r="AA913" s="81"/>
      <c r="AB913" s="81"/>
      <c r="AC913" s="81"/>
      <c r="AD913" s="81"/>
      <c r="AE913" s="81"/>
      <c r="AF913" s="81"/>
    </row>
    <row r="914">
      <c r="A914" s="80"/>
      <c r="B914" s="81"/>
      <c r="C914" s="80"/>
      <c r="D914" s="80"/>
      <c r="E914" s="80"/>
      <c r="F914" s="80"/>
      <c r="G914" s="80"/>
      <c r="H914" s="80"/>
      <c r="I914" s="81"/>
      <c r="J914" s="81"/>
      <c r="K914" s="81"/>
      <c r="L914" s="81"/>
      <c r="M914" s="80"/>
      <c r="N914" s="80"/>
      <c r="O914" s="80"/>
      <c r="P914" s="80"/>
      <c r="Q914" s="80"/>
      <c r="R914" s="81"/>
      <c r="S914" s="81"/>
      <c r="T914" s="81"/>
      <c r="U914" s="81"/>
      <c r="V914" s="81"/>
      <c r="W914" s="81"/>
      <c r="X914" s="81"/>
      <c r="Y914" s="81"/>
      <c r="Z914" s="81"/>
      <c r="AA914" s="81"/>
      <c r="AB914" s="81"/>
      <c r="AC914" s="81"/>
      <c r="AD914" s="81"/>
      <c r="AE914" s="81"/>
      <c r="AF914" s="81"/>
    </row>
    <row r="915">
      <c r="A915" s="80"/>
      <c r="B915" s="81"/>
      <c r="C915" s="80"/>
      <c r="D915" s="80"/>
      <c r="E915" s="80"/>
      <c r="F915" s="80"/>
      <c r="G915" s="80"/>
      <c r="H915" s="80"/>
      <c r="I915" s="81"/>
      <c r="J915" s="81"/>
      <c r="K915" s="81"/>
      <c r="L915" s="81"/>
      <c r="M915" s="80"/>
      <c r="N915" s="80"/>
      <c r="O915" s="80"/>
      <c r="P915" s="80"/>
      <c r="Q915" s="80"/>
      <c r="R915" s="81"/>
      <c r="S915" s="81"/>
      <c r="T915" s="81"/>
      <c r="U915" s="81"/>
      <c r="V915" s="81"/>
      <c r="W915" s="81"/>
      <c r="X915" s="81"/>
      <c r="Y915" s="81"/>
      <c r="Z915" s="81"/>
      <c r="AA915" s="81"/>
      <c r="AB915" s="81"/>
      <c r="AC915" s="81"/>
      <c r="AD915" s="81"/>
      <c r="AE915" s="81"/>
      <c r="AF915" s="81"/>
    </row>
    <row r="916">
      <c r="A916" s="80"/>
      <c r="B916" s="81"/>
      <c r="C916" s="80"/>
      <c r="D916" s="80"/>
      <c r="E916" s="80"/>
      <c r="F916" s="80"/>
      <c r="G916" s="80"/>
      <c r="H916" s="80"/>
      <c r="I916" s="81"/>
      <c r="J916" s="81"/>
      <c r="K916" s="81"/>
      <c r="L916" s="81"/>
      <c r="M916" s="80"/>
      <c r="N916" s="80"/>
      <c r="O916" s="80"/>
      <c r="P916" s="80"/>
      <c r="Q916" s="80"/>
      <c r="R916" s="81"/>
      <c r="S916" s="81"/>
      <c r="T916" s="81"/>
      <c r="U916" s="81"/>
      <c r="V916" s="81"/>
      <c r="W916" s="81"/>
      <c r="X916" s="81"/>
      <c r="Y916" s="81"/>
      <c r="Z916" s="81"/>
      <c r="AA916" s="81"/>
      <c r="AB916" s="81"/>
      <c r="AC916" s="81"/>
      <c r="AD916" s="81"/>
      <c r="AE916" s="81"/>
      <c r="AF916" s="81"/>
    </row>
    <row r="917">
      <c r="A917" s="80"/>
      <c r="B917" s="81"/>
      <c r="C917" s="80"/>
      <c r="D917" s="80"/>
      <c r="E917" s="80"/>
      <c r="F917" s="80"/>
      <c r="G917" s="80"/>
      <c r="H917" s="80"/>
      <c r="I917" s="81"/>
      <c r="J917" s="81"/>
      <c r="K917" s="81"/>
      <c r="L917" s="81"/>
      <c r="M917" s="80"/>
      <c r="N917" s="80"/>
      <c r="O917" s="80"/>
      <c r="P917" s="80"/>
      <c r="Q917" s="80"/>
      <c r="R917" s="81"/>
      <c r="S917" s="81"/>
      <c r="T917" s="81"/>
      <c r="U917" s="81"/>
      <c r="V917" s="81"/>
      <c r="W917" s="81"/>
      <c r="X917" s="81"/>
      <c r="Y917" s="81"/>
      <c r="Z917" s="81"/>
      <c r="AA917" s="81"/>
      <c r="AB917" s="81"/>
      <c r="AC917" s="81"/>
      <c r="AD917" s="81"/>
      <c r="AE917" s="81"/>
      <c r="AF917" s="81"/>
    </row>
    <row r="918">
      <c r="A918" s="80"/>
      <c r="B918" s="81"/>
      <c r="C918" s="80"/>
      <c r="D918" s="80"/>
      <c r="E918" s="80"/>
      <c r="F918" s="80"/>
      <c r="G918" s="80"/>
      <c r="H918" s="80"/>
      <c r="I918" s="81"/>
      <c r="J918" s="81"/>
      <c r="K918" s="81"/>
      <c r="L918" s="81"/>
      <c r="M918" s="80"/>
      <c r="N918" s="80"/>
      <c r="O918" s="80"/>
      <c r="P918" s="80"/>
      <c r="Q918" s="80"/>
      <c r="R918" s="81"/>
      <c r="S918" s="81"/>
      <c r="T918" s="81"/>
      <c r="U918" s="81"/>
      <c r="V918" s="81"/>
      <c r="W918" s="81"/>
      <c r="X918" s="81"/>
      <c r="Y918" s="81"/>
      <c r="Z918" s="81"/>
      <c r="AA918" s="81"/>
      <c r="AB918" s="81"/>
      <c r="AC918" s="81"/>
      <c r="AD918" s="81"/>
      <c r="AE918" s="81"/>
      <c r="AF918" s="81"/>
    </row>
    <row r="919">
      <c r="A919" s="80"/>
      <c r="B919" s="81"/>
      <c r="C919" s="80"/>
      <c r="D919" s="80"/>
      <c r="E919" s="80"/>
      <c r="F919" s="80"/>
      <c r="G919" s="80"/>
      <c r="H919" s="80"/>
      <c r="I919" s="81"/>
      <c r="J919" s="81"/>
      <c r="K919" s="81"/>
      <c r="L919" s="81"/>
      <c r="M919" s="80"/>
      <c r="N919" s="80"/>
      <c r="O919" s="80"/>
      <c r="P919" s="80"/>
      <c r="Q919" s="80"/>
      <c r="R919" s="81"/>
      <c r="S919" s="81"/>
      <c r="T919" s="81"/>
      <c r="U919" s="81"/>
      <c r="V919" s="81"/>
      <c r="W919" s="81"/>
      <c r="X919" s="81"/>
      <c r="Y919" s="81"/>
      <c r="Z919" s="81"/>
      <c r="AA919" s="81"/>
      <c r="AB919" s="81"/>
      <c r="AC919" s="81"/>
      <c r="AD919" s="81"/>
      <c r="AE919" s="81"/>
      <c r="AF919" s="81"/>
    </row>
    <row r="920">
      <c r="A920" s="80"/>
      <c r="B920" s="81"/>
      <c r="C920" s="80"/>
      <c r="D920" s="80"/>
      <c r="E920" s="80"/>
      <c r="F920" s="80"/>
      <c r="G920" s="80"/>
      <c r="H920" s="80"/>
      <c r="I920" s="81"/>
      <c r="J920" s="81"/>
      <c r="K920" s="81"/>
      <c r="L920" s="81"/>
      <c r="M920" s="80"/>
      <c r="N920" s="80"/>
      <c r="O920" s="80"/>
      <c r="P920" s="80"/>
      <c r="Q920" s="80"/>
      <c r="R920" s="81"/>
      <c r="S920" s="81"/>
      <c r="T920" s="81"/>
      <c r="U920" s="81"/>
      <c r="V920" s="81"/>
      <c r="W920" s="81"/>
      <c r="X920" s="81"/>
      <c r="Y920" s="81"/>
      <c r="Z920" s="81"/>
      <c r="AA920" s="81"/>
      <c r="AB920" s="81"/>
      <c r="AC920" s="81"/>
      <c r="AD920" s="81"/>
      <c r="AE920" s="81"/>
      <c r="AF920" s="81"/>
    </row>
    <row r="921">
      <c r="A921" s="80"/>
      <c r="B921" s="81"/>
      <c r="C921" s="80"/>
      <c r="D921" s="80"/>
      <c r="E921" s="80"/>
      <c r="F921" s="80"/>
      <c r="G921" s="80"/>
      <c r="H921" s="80"/>
      <c r="I921" s="81"/>
      <c r="J921" s="81"/>
      <c r="K921" s="81"/>
      <c r="L921" s="81"/>
      <c r="M921" s="80"/>
      <c r="N921" s="80"/>
      <c r="O921" s="80"/>
      <c r="P921" s="80"/>
      <c r="Q921" s="80"/>
      <c r="R921" s="81"/>
      <c r="S921" s="81"/>
      <c r="T921" s="81"/>
      <c r="U921" s="81"/>
      <c r="V921" s="81"/>
      <c r="W921" s="81"/>
      <c r="X921" s="81"/>
      <c r="Y921" s="81"/>
      <c r="Z921" s="81"/>
      <c r="AA921" s="81"/>
      <c r="AB921" s="81"/>
      <c r="AC921" s="81"/>
      <c r="AD921" s="81"/>
      <c r="AE921" s="81"/>
      <c r="AF921" s="81"/>
    </row>
    <row r="922">
      <c r="A922" s="80"/>
      <c r="B922" s="81"/>
      <c r="C922" s="80"/>
      <c r="D922" s="80"/>
      <c r="E922" s="80"/>
      <c r="F922" s="80"/>
      <c r="G922" s="80"/>
      <c r="H922" s="80"/>
      <c r="I922" s="81"/>
      <c r="J922" s="81"/>
      <c r="K922" s="81"/>
      <c r="L922" s="81"/>
      <c r="M922" s="80"/>
      <c r="N922" s="80"/>
      <c r="O922" s="80"/>
      <c r="P922" s="80"/>
      <c r="Q922" s="80"/>
      <c r="R922" s="81"/>
      <c r="S922" s="81"/>
      <c r="T922" s="81"/>
      <c r="U922" s="81"/>
      <c r="V922" s="81"/>
      <c r="W922" s="81"/>
      <c r="X922" s="81"/>
      <c r="Y922" s="81"/>
      <c r="Z922" s="81"/>
      <c r="AA922" s="81"/>
      <c r="AB922" s="81"/>
      <c r="AC922" s="81"/>
      <c r="AD922" s="81"/>
      <c r="AE922" s="81"/>
      <c r="AF922" s="81"/>
    </row>
    <row r="923">
      <c r="A923" s="80"/>
      <c r="B923" s="81"/>
      <c r="C923" s="80"/>
      <c r="D923" s="80"/>
      <c r="E923" s="80"/>
      <c r="F923" s="80"/>
      <c r="G923" s="80"/>
      <c r="H923" s="80"/>
      <c r="I923" s="81"/>
      <c r="J923" s="81"/>
      <c r="K923" s="81"/>
      <c r="L923" s="81"/>
      <c r="M923" s="80"/>
      <c r="N923" s="80"/>
      <c r="O923" s="80"/>
      <c r="P923" s="80"/>
      <c r="Q923" s="80"/>
      <c r="R923" s="81"/>
      <c r="S923" s="81"/>
      <c r="T923" s="81"/>
      <c r="U923" s="81"/>
      <c r="V923" s="81"/>
      <c r="W923" s="81"/>
      <c r="X923" s="81"/>
      <c r="Y923" s="81"/>
      <c r="Z923" s="81"/>
      <c r="AA923" s="81"/>
      <c r="AB923" s="81"/>
      <c r="AC923" s="81"/>
      <c r="AD923" s="81"/>
      <c r="AE923" s="81"/>
      <c r="AF923" s="81"/>
    </row>
    <row r="924">
      <c r="A924" s="80"/>
      <c r="B924" s="81"/>
      <c r="C924" s="80"/>
      <c r="D924" s="80"/>
      <c r="E924" s="80"/>
      <c r="F924" s="80"/>
      <c r="G924" s="80"/>
      <c r="H924" s="80"/>
      <c r="I924" s="81"/>
      <c r="J924" s="81"/>
      <c r="K924" s="81"/>
      <c r="L924" s="81"/>
      <c r="M924" s="80"/>
      <c r="N924" s="80"/>
      <c r="O924" s="80"/>
      <c r="P924" s="80"/>
      <c r="Q924" s="80"/>
      <c r="R924" s="81"/>
      <c r="S924" s="81"/>
      <c r="T924" s="81"/>
      <c r="U924" s="81"/>
      <c r="V924" s="81"/>
      <c r="W924" s="81"/>
      <c r="X924" s="81"/>
      <c r="Y924" s="81"/>
      <c r="Z924" s="81"/>
      <c r="AA924" s="81"/>
      <c r="AB924" s="81"/>
      <c r="AC924" s="81"/>
      <c r="AD924" s="81"/>
      <c r="AE924" s="81"/>
      <c r="AF924" s="81"/>
    </row>
    <row r="925">
      <c r="A925" s="80"/>
      <c r="B925" s="81"/>
      <c r="C925" s="80"/>
      <c r="D925" s="80"/>
      <c r="E925" s="80"/>
      <c r="F925" s="80"/>
      <c r="G925" s="80"/>
      <c r="H925" s="80"/>
      <c r="I925" s="81"/>
      <c r="J925" s="81"/>
      <c r="K925" s="81"/>
      <c r="L925" s="81"/>
      <c r="M925" s="80"/>
      <c r="N925" s="80"/>
      <c r="O925" s="80"/>
      <c r="P925" s="80"/>
      <c r="Q925" s="80"/>
      <c r="R925" s="81"/>
      <c r="S925" s="81"/>
      <c r="T925" s="81"/>
      <c r="U925" s="81"/>
      <c r="V925" s="81"/>
      <c r="W925" s="81"/>
      <c r="X925" s="81"/>
      <c r="Y925" s="81"/>
      <c r="Z925" s="81"/>
      <c r="AA925" s="81"/>
      <c r="AB925" s="81"/>
      <c r="AC925" s="81"/>
      <c r="AD925" s="81"/>
      <c r="AE925" s="81"/>
      <c r="AF925" s="81"/>
    </row>
    <row r="926">
      <c r="A926" s="80"/>
      <c r="B926" s="81"/>
      <c r="C926" s="80"/>
      <c r="D926" s="80"/>
      <c r="E926" s="80"/>
      <c r="F926" s="80"/>
      <c r="G926" s="80"/>
      <c r="H926" s="80"/>
      <c r="I926" s="81"/>
      <c r="J926" s="81"/>
      <c r="K926" s="81"/>
      <c r="L926" s="81"/>
      <c r="M926" s="80"/>
      <c r="N926" s="80"/>
      <c r="O926" s="80"/>
      <c r="P926" s="80"/>
      <c r="Q926" s="80"/>
      <c r="R926" s="81"/>
      <c r="S926" s="81"/>
      <c r="T926" s="81"/>
      <c r="U926" s="81"/>
      <c r="V926" s="81"/>
      <c r="W926" s="81"/>
      <c r="X926" s="81"/>
      <c r="Y926" s="81"/>
      <c r="Z926" s="81"/>
      <c r="AA926" s="81"/>
      <c r="AB926" s="81"/>
      <c r="AC926" s="81"/>
      <c r="AD926" s="81"/>
      <c r="AE926" s="81"/>
      <c r="AF926" s="81"/>
    </row>
    <row r="927">
      <c r="A927" s="80"/>
      <c r="B927" s="81"/>
      <c r="C927" s="80"/>
      <c r="D927" s="80"/>
      <c r="E927" s="80"/>
      <c r="F927" s="80"/>
      <c r="G927" s="80"/>
      <c r="H927" s="80"/>
      <c r="I927" s="81"/>
      <c r="J927" s="81"/>
      <c r="K927" s="81"/>
      <c r="L927" s="81"/>
      <c r="M927" s="80"/>
      <c r="N927" s="80"/>
      <c r="O927" s="80"/>
      <c r="P927" s="80"/>
      <c r="Q927" s="80"/>
      <c r="R927" s="81"/>
      <c r="S927" s="81"/>
      <c r="T927" s="81"/>
      <c r="U927" s="81"/>
      <c r="V927" s="81"/>
      <c r="W927" s="81"/>
      <c r="X927" s="81"/>
      <c r="Y927" s="81"/>
      <c r="Z927" s="81"/>
      <c r="AA927" s="81"/>
      <c r="AB927" s="81"/>
      <c r="AC927" s="81"/>
      <c r="AD927" s="81"/>
      <c r="AE927" s="81"/>
      <c r="AF927" s="81"/>
    </row>
    <row r="928">
      <c r="A928" s="80"/>
      <c r="B928" s="81"/>
      <c r="C928" s="80"/>
      <c r="D928" s="80"/>
      <c r="E928" s="80"/>
      <c r="F928" s="80"/>
      <c r="G928" s="80"/>
      <c r="H928" s="80"/>
      <c r="I928" s="81"/>
      <c r="J928" s="81"/>
      <c r="K928" s="81"/>
      <c r="L928" s="81"/>
      <c r="M928" s="80"/>
      <c r="N928" s="80"/>
      <c r="O928" s="80"/>
      <c r="P928" s="80"/>
      <c r="Q928" s="80"/>
      <c r="R928" s="81"/>
      <c r="S928" s="81"/>
      <c r="T928" s="81"/>
      <c r="U928" s="81"/>
      <c r="V928" s="81"/>
      <c r="W928" s="81"/>
      <c r="X928" s="81"/>
      <c r="Y928" s="81"/>
      <c r="Z928" s="81"/>
      <c r="AA928" s="81"/>
      <c r="AB928" s="81"/>
      <c r="AC928" s="81"/>
      <c r="AD928" s="81"/>
      <c r="AE928" s="81"/>
      <c r="AF928" s="81"/>
    </row>
    <row r="929">
      <c r="A929" s="80"/>
      <c r="B929" s="81"/>
      <c r="C929" s="80"/>
      <c r="D929" s="80"/>
      <c r="E929" s="80"/>
      <c r="F929" s="80"/>
      <c r="G929" s="80"/>
      <c r="H929" s="80"/>
      <c r="I929" s="81"/>
      <c r="J929" s="81"/>
      <c r="K929" s="81"/>
      <c r="L929" s="81"/>
      <c r="M929" s="80"/>
      <c r="N929" s="80"/>
      <c r="O929" s="80"/>
      <c r="P929" s="80"/>
      <c r="Q929" s="80"/>
      <c r="R929" s="81"/>
      <c r="S929" s="81"/>
      <c r="T929" s="81"/>
      <c r="U929" s="81"/>
      <c r="V929" s="81"/>
      <c r="W929" s="81"/>
      <c r="X929" s="81"/>
      <c r="Y929" s="81"/>
      <c r="Z929" s="81"/>
      <c r="AA929" s="81"/>
      <c r="AB929" s="81"/>
      <c r="AC929" s="81"/>
      <c r="AD929" s="81"/>
      <c r="AE929" s="81"/>
      <c r="AF929" s="81"/>
    </row>
    <row r="930">
      <c r="A930" s="80"/>
      <c r="B930" s="81"/>
      <c r="C930" s="80"/>
      <c r="D930" s="80"/>
      <c r="E930" s="80"/>
      <c r="F930" s="80"/>
      <c r="G930" s="80"/>
      <c r="H930" s="80"/>
      <c r="I930" s="81"/>
      <c r="J930" s="81"/>
      <c r="K930" s="81"/>
      <c r="L930" s="81"/>
      <c r="M930" s="80"/>
      <c r="N930" s="80"/>
      <c r="O930" s="80"/>
      <c r="P930" s="80"/>
      <c r="Q930" s="80"/>
      <c r="R930" s="81"/>
      <c r="S930" s="81"/>
      <c r="T930" s="81"/>
      <c r="U930" s="81"/>
      <c r="V930" s="81"/>
      <c r="W930" s="81"/>
      <c r="X930" s="81"/>
      <c r="Y930" s="81"/>
      <c r="Z930" s="81"/>
      <c r="AA930" s="81"/>
      <c r="AB930" s="81"/>
      <c r="AC930" s="81"/>
      <c r="AD930" s="81"/>
      <c r="AE930" s="81"/>
      <c r="AF930" s="81"/>
    </row>
    <row r="931">
      <c r="A931" s="80"/>
      <c r="B931" s="81"/>
      <c r="C931" s="80"/>
      <c r="D931" s="80"/>
      <c r="E931" s="80"/>
      <c r="F931" s="80"/>
      <c r="G931" s="80"/>
      <c r="H931" s="80"/>
      <c r="I931" s="81"/>
      <c r="J931" s="81"/>
      <c r="K931" s="81"/>
      <c r="L931" s="81"/>
      <c r="M931" s="80"/>
      <c r="N931" s="80"/>
      <c r="O931" s="80"/>
      <c r="P931" s="80"/>
      <c r="Q931" s="80"/>
      <c r="R931" s="81"/>
      <c r="S931" s="81"/>
      <c r="T931" s="81"/>
      <c r="U931" s="81"/>
      <c r="V931" s="81"/>
      <c r="W931" s="81"/>
      <c r="X931" s="81"/>
      <c r="Y931" s="81"/>
      <c r="Z931" s="81"/>
      <c r="AA931" s="81"/>
      <c r="AB931" s="81"/>
      <c r="AC931" s="81"/>
      <c r="AD931" s="81"/>
      <c r="AE931" s="81"/>
      <c r="AF931" s="81"/>
    </row>
    <row r="932">
      <c r="A932" s="80"/>
      <c r="B932" s="81"/>
      <c r="C932" s="80"/>
      <c r="D932" s="80"/>
      <c r="E932" s="80"/>
      <c r="F932" s="80"/>
      <c r="G932" s="80"/>
      <c r="H932" s="80"/>
      <c r="I932" s="81"/>
      <c r="J932" s="81"/>
      <c r="K932" s="81"/>
      <c r="L932" s="81"/>
      <c r="M932" s="80"/>
      <c r="N932" s="80"/>
      <c r="O932" s="80"/>
      <c r="P932" s="80"/>
      <c r="Q932" s="80"/>
      <c r="R932" s="81"/>
      <c r="S932" s="81"/>
      <c r="T932" s="81"/>
      <c r="U932" s="81"/>
      <c r="V932" s="81"/>
      <c r="W932" s="81"/>
      <c r="X932" s="81"/>
      <c r="Y932" s="81"/>
      <c r="Z932" s="81"/>
      <c r="AA932" s="81"/>
      <c r="AB932" s="81"/>
      <c r="AC932" s="81"/>
      <c r="AD932" s="81"/>
      <c r="AE932" s="81"/>
      <c r="AF932" s="81"/>
    </row>
    <row r="933">
      <c r="A933" s="80"/>
      <c r="B933" s="81"/>
      <c r="C933" s="80"/>
      <c r="D933" s="80"/>
      <c r="E933" s="80"/>
      <c r="F933" s="80"/>
      <c r="G933" s="80"/>
      <c r="H933" s="80"/>
      <c r="I933" s="81"/>
      <c r="J933" s="81"/>
      <c r="K933" s="81"/>
      <c r="L933" s="81"/>
      <c r="M933" s="80"/>
      <c r="N933" s="80"/>
      <c r="O933" s="80"/>
      <c r="P933" s="80"/>
      <c r="Q933" s="80"/>
      <c r="R933" s="81"/>
      <c r="S933" s="81"/>
      <c r="T933" s="81"/>
      <c r="U933" s="81"/>
      <c r="V933" s="81"/>
      <c r="W933" s="81"/>
      <c r="X933" s="81"/>
      <c r="Y933" s="81"/>
      <c r="Z933" s="81"/>
      <c r="AA933" s="81"/>
      <c r="AB933" s="81"/>
      <c r="AC933" s="81"/>
      <c r="AD933" s="81"/>
      <c r="AE933" s="81"/>
      <c r="AF933" s="81"/>
    </row>
    <row r="934">
      <c r="A934" s="80"/>
      <c r="B934" s="81"/>
      <c r="C934" s="80"/>
      <c r="D934" s="80"/>
      <c r="E934" s="80"/>
      <c r="F934" s="80"/>
      <c r="G934" s="80"/>
      <c r="H934" s="80"/>
      <c r="I934" s="81"/>
      <c r="J934" s="81"/>
      <c r="K934" s="81"/>
      <c r="L934" s="81"/>
      <c r="M934" s="80"/>
      <c r="N934" s="80"/>
      <c r="O934" s="80"/>
      <c r="P934" s="80"/>
      <c r="Q934" s="80"/>
      <c r="R934" s="81"/>
      <c r="S934" s="81"/>
      <c r="T934" s="81"/>
      <c r="U934" s="81"/>
      <c r="V934" s="81"/>
      <c r="W934" s="81"/>
      <c r="X934" s="81"/>
      <c r="Y934" s="81"/>
      <c r="Z934" s="81"/>
      <c r="AA934" s="81"/>
      <c r="AB934" s="81"/>
      <c r="AC934" s="81"/>
      <c r="AD934" s="81"/>
      <c r="AE934" s="81"/>
      <c r="AF934" s="81"/>
    </row>
    <row r="935">
      <c r="A935" s="80"/>
      <c r="B935" s="81"/>
      <c r="C935" s="80"/>
      <c r="D935" s="80"/>
      <c r="E935" s="80"/>
      <c r="F935" s="80"/>
      <c r="G935" s="80"/>
      <c r="H935" s="80"/>
      <c r="I935" s="81"/>
      <c r="J935" s="81"/>
      <c r="K935" s="81"/>
      <c r="L935" s="81"/>
      <c r="M935" s="80"/>
      <c r="N935" s="80"/>
      <c r="O935" s="80"/>
      <c r="P935" s="80"/>
      <c r="Q935" s="80"/>
      <c r="R935" s="81"/>
      <c r="S935" s="81"/>
      <c r="T935" s="81"/>
      <c r="U935" s="81"/>
      <c r="V935" s="81"/>
      <c r="W935" s="81"/>
      <c r="X935" s="81"/>
      <c r="Y935" s="81"/>
      <c r="Z935" s="81"/>
      <c r="AA935" s="81"/>
      <c r="AB935" s="81"/>
      <c r="AC935" s="81"/>
      <c r="AD935" s="81"/>
      <c r="AE935" s="81"/>
      <c r="AF935" s="81"/>
    </row>
    <row r="936">
      <c r="A936" s="80"/>
      <c r="B936" s="81"/>
      <c r="C936" s="80"/>
      <c r="D936" s="80"/>
      <c r="E936" s="80"/>
      <c r="F936" s="80"/>
      <c r="G936" s="80"/>
      <c r="H936" s="80"/>
      <c r="I936" s="81"/>
      <c r="J936" s="81"/>
      <c r="K936" s="81"/>
      <c r="L936" s="81"/>
      <c r="M936" s="80"/>
      <c r="N936" s="80"/>
      <c r="O936" s="80"/>
      <c r="P936" s="80"/>
      <c r="Q936" s="80"/>
      <c r="R936" s="81"/>
      <c r="S936" s="81"/>
      <c r="T936" s="81"/>
      <c r="U936" s="81"/>
      <c r="V936" s="81"/>
      <c r="W936" s="81"/>
      <c r="X936" s="81"/>
      <c r="Y936" s="81"/>
      <c r="Z936" s="81"/>
      <c r="AA936" s="81"/>
      <c r="AB936" s="81"/>
      <c r="AC936" s="81"/>
      <c r="AD936" s="81"/>
      <c r="AE936" s="81"/>
      <c r="AF936" s="81"/>
    </row>
    <row r="937">
      <c r="A937" s="80"/>
      <c r="B937" s="81"/>
      <c r="C937" s="80"/>
      <c r="D937" s="80"/>
      <c r="E937" s="80"/>
      <c r="F937" s="80"/>
      <c r="G937" s="80"/>
      <c r="H937" s="80"/>
      <c r="I937" s="81"/>
      <c r="J937" s="81"/>
      <c r="K937" s="81"/>
      <c r="L937" s="81"/>
      <c r="M937" s="80"/>
      <c r="N937" s="80"/>
      <c r="O937" s="80"/>
      <c r="P937" s="80"/>
      <c r="Q937" s="80"/>
      <c r="R937" s="81"/>
      <c r="S937" s="81"/>
      <c r="T937" s="81"/>
      <c r="U937" s="81"/>
      <c r="V937" s="81"/>
      <c r="W937" s="81"/>
      <c r="X937" s="81"/>
      <c r="Y937" s="81"/>
      <c r="Z937" s="81"/>
      <c r="AA937" s="81"/>
      <c r="AB937" s="81"/>
      <c r="AC937" s="81"/>
      <c r="AD937" s="81"/>
      <c r="AE937" s="81"/>
      <c r="AF937" s="81"/>
    </row>
    <row r="938">
      <c r="A938" s="80"/>
      <c r="B938" s="81"/>
      <c r="C938" s="80"/>
      <c r="D938" s="80"/>
      <c r="E938" s="80"/>
      <c r="F938" s="80"/>
      <c r="G938" s="80"/>
      <c r="H938" s="80"/>
      <c r="I938" s="81"/>
      <c r="J938" s="81"/>
      <c r="K938" s="81"/>
      <c r="L938" s="81"/>
      <c r="M938" s="80"/>
      <c r="N938" s="80"/>
      <c r="O938" s="80"/>
      <c r="P938" s="80"/>
      <c r="Q938" s="80"/>
      <c r="R938" s="81"/>
      <c r="S938" s="81"/>
      <c r="T938" s="81"/>
      <c r="U938" s="81"/>
      <c r="V938" s="81"/>
      <c r="W938" s="81"/>
      <c r="X938" s="81"/>
      <c r="Y938" s="81"/>
      <c r="Z938" s="81"/>
      <c r="AA938" s="81"/>
      <c r="AB938" s="81"/>
      <c r="AC938" s="81"/>
      <c r="AD938" s="81"/>
      <c r="AE938" s="81"/>
      <c r="AF938" s="81"/>
    </row>
    <row r="939">
      <c r="A939" s="80"/>
      <c r="B939" s="81"/>
      <c r="C939" s="80"/>
      <c r="D939" s="80"/>
      <c r="E939" s="80"/>
      <c r="F939" s="80"/>
      <c r="G939" s="80"/>
      <c r="H939" s="80"/>
      <c r="I939" s="81"/>
      <c r="J939" s="81"/>
      <c r="K939" s="81"/>
      <c r="L939" s="81"/>
      <c r="M939" s="80"/>
      <c r="N939" s="80"/>
      <c r="O939" s="80"/>
      <c r="P939" s="80"/>
      <c r="Q939" s="80"/>
      <c r="R939" s="81"/>
      <c r="S939" s="81"/>
      <c r="T939" s="81"/>
      <c r="U939" s="81"/>
      <c r="V939" s="81"/>
      <c r="W939" s="81"/>
      <c r="X939" s="81"/>
      <c r="Y939" s="81"/>
      <c r="Z939" s="81"/>
      <c r="AA939" s="81"/>
      <c r="AB939" s="81"/>
      <c r="AC939" s="81"/>
      <c r="AD939" s="81"/>
      <c r="AE939" s="81"/>
      <c r="AF939" s="81"/>
    </row>
    <row r="940">
      <c r="A940" s="80"/>
      <c r="B940" s="81"/>
      <c r="C940" s="80"/>
      <c r="D940" s="80"/>
      <c r="E940" s="80"/>
      <c r="F940" s="80"/>
      <c r="G940" s="80"/>
      <c r="H940" s="80"/>
      <c r="I940" s="81"/>
      <c r="J940" s="81"/>
      <c r="K940" s="81"/>
      <c r="L940" s="81"/>
      <c r="M940" s="80"/>
      <c r="N940" s="80"/>
      <c r="O940" s="80"/>
      <c r="P940" s="80"/>
      <c r="Q940" s="80"/>
      <c r="R940" s="81"/>
      <c r="S940" s="81"/>
      <c r="T940" s="81"/>
      <c r="U940" s="81"/>
      <c r="V940" s="81"/>
      <c r="W940" s="81"/>
      <c r="X940" s="81"/>
      <c r="Y940" s="81"/>
      <c r="Z940" s="81"/>
      <c r="AA940" s="81"/>
      <c r="AB940" s="81"/>
      <c r="AC940" s="81"/>
      <c r="AD940" s="81"/>
      <c r="AE940" s="81"/>
      <c r="AF940" s="81"/>
    </row>
    <row r="941">
      <c r="A941" s="80"/>
      <c r="B941" s="81"/>
      <c r="C941" s="80"/>
      <c r="D941" s="80"/>
      <c r="E941" s="80"/>
      <c r="F941" s="80"/>
      <c r="G941" s="80"/>
      <c r="H941" s="80"/>
      <c r="I941" s="81"/>
      <c r="J941" s="81"/>
      <c r="K941" s="81"/>
      <c r="L941" s="81"/>
      <c r="M941" s="80"/>
      <c r="N941" s="80"/>
      <c r="O941" s="80"/>
      <c r="P941" s="80"/>
      <c r="Q941" s="80"/>
      <c r="R941" s="81"/>
      <c r="S941" s="81"/>
      <c r="T941" s="81"/>
      <c r="U941" s="81"/>
      <c r="V941" s="81"/>
      <c r="W941" s="81"/>
      <c r="X941" s="81"/>
      <c r="Y941" s="81"/>
      <c r="Z941" s="81"/>
      <c r="AA941" s="81"/>
      <c r="AB941" s="81"/>
      <c r="AC941" s="81"/>
      <c r="AD941" s="81"/>
      <c r="AE941" s="81"/>
      <c r="AF941" s="81"/>
    </row>
    <row r="942">
      <c r="A942" s="80"/>
      <c r="B942" s="81"/>
      <c r="C942" s="80"/>
      <c r="D942" s="80"/>
      <c r="E942" s="80"/>
      <c r="F942" s="80"/>
      <c r="G942" s="80"/>
      <c r="H942" s="80"/>
      <c r="I942" s="81"/>
      <c r="J942" s="81"/>
      <c r="K942" s="81"/>
      <c r="L942" s="81"/>
      <c r="M942" s="80"/>
      <c r="N942" s="80"/>
      <c r="O942" s="80"/>
      <c r="P942" s="80"/>
      <c r="Q942" s="80"/>
      <c r="R942" s="81"/>
      <c r="S942" s="81"/>
      <c r="T942" s="81"/>
      <c r="U942" s="81"/>
      <c r="V942" s="81"/>
      <c r="W942" s="81"/>
      <c r="X942" s="81"/>
      <c r="Y942" s="81"/>
      <c r="Z942" s="81"/>
      <c r="AA942" s="81"/>
      <c r="AB942" s="81"/>
      <c r="AC942" s="81"/>
      <c r="AD942" s="81"/>
      <c r="AE942" s="81"/>
      <c r="AF942" s="81"/>
    </row>
    <row r="943">
      <c r="A943" s="80"/>
      <c r="B943" s="81"/>
      <c r="C943" s="80"/>
      <c r="D943" s="80"/>
      <c r="E943" s="80"/>
      <c r="F943" s="80"/>
      <c r="G943" s="80"/>
      <c r="H943" s="80"/>
      <c r="I943" s="81"/>
      <c r="J943" s="81"/>
      <c r="K943" s="81"/>
      <c r="L943" s="81"/>
      <c r="M943" s="80"/>
      <c r="N943" s="80"/>
      <c r="O943" s="80"/>
      <c r="P943" s="80"/>
      <c r="Q943" s="80"/>
      <c r="R943" s="81"/>
      <c r="S943" s="81"/>
      <c r="T943" s="81"/>
      <c r="U943" s="81"/>
      <c r="V943" s="81"/>
      <c r="W943" s="81"/>
      <c r="X943" s="81"/>
      <c r="Y943" s="81"/>
      <c r="Z943" s="81"/>
      <c r="AA943" s="81"/>
      <c r="AB943" s="81"/>
      <c r="AC943" s="81"/>
      <c r="AD943" s="81"/>
      <c r="AE943" s="81"/>
      <c r="AF943" s="81"/>
    </row>
    <row r="944">
      <c r="A944" s="80"/>
      <c r="B944" s="81"/>
      <c r="C944" s="80"/>
      <c r="D944" s="80"/>
      <c r="E944" s="80"/>
      <c r="F944" s="80"/>
      <c r="G944" s="80"/>
      <c r="H944" s="80"/>
      <c r="I944" s="81"/>
      <c r="J944" s="81"/>
      <c r="K944" s="81"/>
      <c r="L944" s="81"/>
      <c r="M944" s="80"/>
      <c r="N944" s="80"/>
      <c r="O944" s="80"/>
      <c r="P944" s="80"/>
      <c r="Q944" s="80"/>
      <c r="R944" s="81"/>
      <c r="S944" s="81"/>
      <c r="T944" s="81"/>
      <c r="U944" s="81"/>
      <c r="V944" s="81"/>
      <c r="W944" s="81"/>
      <c r="X944" s="81"/>
      <c r="Y944" s="81"/>
      <c r="Z944" s="81"/>
      <c r="AA944" s="81"/>
      <c r="AB944" s="81"/>
      <c r="AC944" s="81"/>
      <c r="AD944" s="81"/>
      <c r="AE944" s="81"/>
      <c r="AF944" s="81"/>
    </row>
    <row r="945">
      <c r="A945" s="80"/>
      <c r="B945" s="81"/>
      <c r="C945" s="80"/>
      <c r="D945" s="80"/>
      <c r="E945" s="80"/>
      <c r="F945" s="80"/>
      <c r="G945" s="80"/>
      <c r="H945" s="80"/>
      <c r="I945" s="81"/>
      <c r="J945" s="81"/>
      <c r="K945" s="81"/>
      <c r="L945" s="81"/>
      <c r="M945" s="80"/>
      <c r="N945" s="80"/>
      <c r="O945" s="80"/>
      <c r="P945" s="80"/>
      <c r="Q945" s="80"/>
      <c r="R945" s="81"/>
      <c r="S945" s="81"/>
      <c r="T945" s="81"/>
      <c r="U945" s="81"/>
      <c r="V945" s="81"/>
      <c r="W945" s="81"/>
      <c r="X945" s="81"/>
      <c r="Y945" s="81"/>
      <c r="Z945" s="81"/>
      <c r="AA945" s="81"/>
      <c r="AB945" s="81"/>
      <c r="AC945" s="81"/>
      <c r="AD945" s="81"/>
      <c r="AE945" s="81"/>
      <c r="AF945" s="81"/>
    </row>
    <row r="946">
      <c r="A946" s="80"/>
      <c r="B946" s="81"/>
      <c r="C946" s="80"/>
      <c r="D946" s="80"/>
      <c r="E946" s="80"/>
      <c r="F946" s="80"/>
      <c r="G946" s="80"/>
      <c r="H946" s="80"/>
      <c r="I946" s="81"/>
      <c r="J946" s="81"/>
      <c r="K946" s="81"/>
      <c r="L946" s="81"/>
      <c r="M946" s="80"/>
      <c r="N946" s="80"/>
      <c r="O946" s="80"/>
      <c r="P946" s="80"/>
      <c r="Q946" s="80"/>
      <c r="R946" s="81"/>
      <c r="S946" s="81"/>
      <c r="T946" s="81"/>
      <c r="U946" s="81"/>
      <c r="V946" s="81"/>
      <c r="W946" s="81"/>
      <c r="X946" s="81"/>
      <c r="Y946" s="81"/>
      <c r="Z946" s="81"/>
      <c r="AA946" s="81"/>
      <c r="AB946" s="81"/>
      <c r="AC946" s="81"/>
      <c r="AD946" s="81"/>
      <c r="AE946" s="81"/>
      <c r="AF946" s="81"/>
    </row>
    <row r="947">
      <c r="A947" s="80"/>
      <c r="B947" s="81"/>
      <c r="C947" s="80"/>
      <c r="D947" s="80"/>
      <c r="E947" s="80"/>
      <c r="F947" s="80"/>
      <c r="G947" s="80"/>
      <c r="H947" s="80"/>
      <c r="I947" s="81"/>
      <c r="J947" s="81"/>
      <c r="K947" s="81"/>
      <c r="L947" s="81"/>
      <c r="M947" s="80"/>
      <c r="N947" s="80"/>
      <c r="O947" s="80"/>
      <c r="P947" s="80"/>
      <c r="Q947" s="80"/>
      <c r="R947" s="81"/>
      <c r="S947" s="81"/>
      <c r="T947" s="81"/>
      <c r="U947" s="81"/>
      <c r="V947" s="81"/>
      <c r="W947" s="81"/>
      <c r="X947" s="81"/>
      <c r="Y947" s="81"/>
      <c r="Z947" s="81"/>
      <c r="AA947" s="81"/>
      <c r="AB947" s="81"/>
      <c r="AC947" s="81"/>
      <c r="AD947" s="81"/>
      <c r="AE947" s="81"/>
      <c r="AF947" s="81"/>
    </row>
    <row r="948">
      <c r="A948" s="80"/>
      <c r="B948" s="81"/>
      <c r="C948" s="80"/>
      <c r="D948" s="80"/>
      <c r="E948" s="80"/>
      <c r="F948" s="80"/>
      <c r="G948" s="80"/>
      <c r="H948" s="80"/>
      <c r="I948" s="81"/>
      <c r="J948" s="81"/>
      <c r="K948" s="81"/>
      <c r="L948" s="81"/>
      <c r="M948" s="80"/>
      <c r="N948" s="80"/>
      <c r="O948" s="80"/>
      <c r="P948" s="80"/>
      <c r="Q948" s="80"/>
      <c r="R948" s="81"/>
      <c r="S948" s="81"/>
      <c r="T948" s="81"/>
      <c r="U948" s="81"/>
      <c r="V948" s="81"/>
      <c r="W948" s="81"/>
      <c r="X948" s="81"/>
      <c r="Y948" s="81"/>
      <c r="Z948" s="81"/>
      <c r="AA948" s="81"/>
      <c r="AB948" s="81"/>
      <c r="AC948" s="81"/>
      <c r="AD948" s="81"/>
      <c r="AE948" s="81"/>
      <c r="AF948" s="81"/>
    </row>
    <row r="949">
      <c r="A949" s="80"/>
      <c r="B949" s="81"/>
      <c r="C949" s="80"/>
      <c r="D949" s="80"/>
      <c r="E949" s="80"/>
      <c r="F949" s="80"/>
      <c r="G949" s="80"/>
      <c r="H949" s="80"/>
      <c r="I949" s="81"/>
      <c r="J949" s="81"/>
      <c r="K949" s="81"/>
      <c r="L949" s="81"/>
      <c r="M949" s="80"/>
      <c r="N949" s="80"/>
      <c r="O949" s="80"/>
      <c r="P949" s="80"/>
      <c r="Q949" s="80"/>
      <c r="R949" s="81"/>
      <c r="S949" s="81"/>
      <c r="T949" s="81"/>
      <c r="U949" s="81"/>
      <c r="V949" s="81"/>
      <c r="W949" s="81"/>
      <c r="X949" s="81"/>
      <c r="Y949" s="81"/>
      <c r="Z949" s="81"/>
      <c r="AA949" s="81"/>
      <c r="AB949" s="81"/>
      <c r="AC949" s="81"/>
      <c r="AD949" s="81"/>
      <c r="AE949" s="81"/>
      <c r="AF949" s="81"/>
    </row>
    <row r="950">
      <c r="A950" s="80"/>
      <c r="B950" s="81"/>
      <c r="C950" s="80"/>
      <c r="D950" s="80"/>
      <c r="E950" s="80"/>
      <c r="F950" s="80"/>
      <c r="G950" s="80"/>
      <c r="H950" s="80"/>
      <c r="I950" s="81"/>
      <c r="J950" s="81"/>
      <c r="K950" s="81"/>
      <c r="L950" s="81"/>
      <c r="M950" s="80"/>
      <c r="N950" s="80"/>
      <c r="O950" s="80"/>
      <c r="P950" s="80"/>
      <c r="Q950" s="80"/>
      <c r="R950" s="81"/>
      <c r="S950" s="81"/>
      <c r="T950" s="81"/>
      <c r="U950" s="81"/>
      <c r="V950" s="81"/>
      <c r="W950" s="81"/>
      <c r="X950" s="81"/>
      <c r="Y950" s="81"/>
      <c r="Z950" s="81"/>
      <c r="AA950" s="81"/>
      <c r="AB950" s="81"/>
      <c r="AC950" s="81"/>
      <c r="AD950" s="81"/>
      <c r="AE950" s="81"/>
      <c r="AF950" s="81"/>
    </row>
    <row r="951">
      <c r="A951" s="80"/>
      <c r="B951" s="81"/>
      <c r="C951" s="80"/>
      <c r="D951" s="80"/>
      <c r="E951" s="80"/>
      <c r="F951" s="80"/>
      <c r="G951" s="80"/>
      <c r="H951" s="80"/>
      <c r="I951" s="81"/>
      <c r="J951" s="81"/>
      <c r="K951" s="81"/>
      <c r="L951" s="81"/>
      <c r="M951" s="80"/>
      <c r="N951" s="80"/>
      <c r="O951" s="80"/>
      <c r="P951" s="80"/>
      <c r="Q951" s="80"/>
      <c r="R951" s="81"/>
      <c r="S951" s="81"/>
      <c r="T951" s="81"/>
      <c r="U951" s="81"/>
      <c r="V951" s="81"/>
      <c r="W951" s="81"/>
      <c r="X951" s="81"/>
      <c r="Y951" s="81"/>
      <c r="Z951" s="81"/>
      <c r="AA951" s="81"/>
      <c r="AB951" s="81"/>
      <c r="AC951" s="81"/>
      <c r="AD951" s="81"/>
      <c r="AE951" s="81"/>
      <c r="AF951" s="81"/>
    </row>
    <row r="952">
      <c r="A952" s="80"/>
      <c r="B952" s="81"/>
      <c r="C952" s="80"/>
      <c r="D952" s="80"/>
      <c r="E952" s="80"/>
      <c r="F952" s="80"/>
      <c r="G952" s="80"/>
      <c r="H952" s="80"/>
      <c r="I952" s="81"/>
      <c r="J952" s="81"/>
      <c r="K952" s="81"/>
      <c r="L952" s="81"/>
      <c r="M952" s="80"/>
      <c r="N952" s="80"/>
      <c r="O952" s="80"/>
      <c r="P952" s="80"/>
      <c r="Q952" s="80"/>
      <c r="R952" s="81"/>
      <c r="S952" s="81"/>
      <c r="T952" s="81"/>
      <c r="U952" s="81"/>
      <c r="V952" s="81"/>
      <c r="W952" s="81"/>
      <c r="X952" s="81"/>
      <c r="Y952" s="81"/>
      <c r="Z952" s="81"/>
      <c r="AA952" s="81"/>
      <c r="AB952" s="81"/>
      <c r="AC952" s="81"/>
      <c r="AD952" s="81"/>
      <c r="AE952" s="81"/>
      <c r="AF952" s="81"/>
    </row>
    <row r="953">
      <c r="A953" s="80"/>
      <c r="B953" s="81"/>
      <c r="C953" s="80"/>
      <c r="D953" s="80"/>
      <c r="E953" s="80"/>
      <c r="F953" s="80"/>
      <c r="G953" s="80"/>
      <c r="H953" s="80"/>
      <c r="I953" s="81"/>
      <c r="J953" s="81"/>
      <c r="K953" s="81"/>
      <c r="L953" s="81"/>
      <c r="M953" s="80"/>
      <c r="N953" s="80"/>
      <c r="O953" s="80"/>
      <c r="P953" s="80"/>
      <c r="Q953" s="80"/>
      <c r="R953" s="81"/>
      <c r="S953" s="81"/>
      <c r="T953" s="81"/>
      <c r="U953" s="81"/>
      <c r="V953" s="81"/>
      <c r="W953" s="81"/>
      <c r="X953" s="81"/>
      <c r="Y953" s="81"/>
      <c r="Z953" s="81"/>
      <c r="AA953" s="81"/>
      <c r="AB953" s="81"/>
      <c r="AC953" s="81"/>
      <c r="AD953" s="81"/>
      <c r="AE953" s="81"/>
      <c r="AF953" s="81"/>
    </row>
    <row r="954">
      <c r="A954" s="80"/>
      <c r="B954" s="81"/>
      <c r="C954" s="80"/>
      <c r="D954" s="80"/>
      <c r="E954" s="80"/>
      <c r="F954" s="80"/>
      <c r="G954" s="80"/>
      <c r="H954" s="80"/>
      <c r="I954" s="81"/>
      <c r="J954" s="81"/>
      <c r="K954" s="81"/>
      <c r="L954" s="81"/>
      <c r="M954" s="80"/>
      <c r="N954" s="80"/>
      <c r="O954" s="80"/>
      <c r="P954" s="80"/>
      <c r="Q954" s="80"/>
      <c r="R954" s="81"/>
      <c r="S954" s="81"/>
      <c r="T954" s="81"/>
      <c r="U954" s="81"/>
      <c r="V954" s="81"/>
      <c r="W954" s="81"/>
      <c r="X954" s="81"/>
      <c r="Y954" s="81"/>
      <c r="Z954" s="81"/>
      <c r="AA954" s="81"/>
      <c r="AB954" s="81"/>
      <c r="AC954" s="81"/>
      <c r="AD954" s="81"/>
      <c r="AE954" s="81"/>
      <c r="AF954" s="81"/>
    </row>
    <row r="955">
      <c r="A955" s="80"/>
      <c r="B955" s="81"/>
      <c r="C955" s="80"/>
      <c r="D955" s="80"/>
      <c r="E955" s="80"/>
      <c r="F955" s="80"/>
      <c r="G955" s="80"/>
      <c r="H955" s="80"/>
      <c r="I955" s="81"/>
      <c r="J955" s="81"/>
      <c r="K955" s="81"/>
      <c r="L955" s="81"/>
      <c r="M955" s="80"/>
      <c r="N955" s="80"/>
      <c r="O955" s="80"/>
      <c r="P955" s="80"/>
      <c r="Q955" s="80"/>
      <c r="R955" s="81"/>
      <c r="S955" s="81"/>
      <c r="T955" s="81"/>
      <c r="U955" s="81"/>
      <c r="V955" s="81"/>
      <c r="W955" s="81"/>
      <c r="X955" s="81"/>
      <c r="Y955" s="81"/>
      <c r="Z955" s="81"/>
      <c r="AA955" s="81"/>
      <c r="AB955" s="81"/>
      <c r="AC955" s="81"/>
      <c r="AD955" s="81"/>
      <c r="AE955" s="81"/>
      <c r="AF955" s="81"/>
    </row>
    <row r="956">
      <c r="A956" s="80"/>
      <c r="B956" s="81"/>
      <c r="C956" s="80"/>
      <c r="D956" s="80"/>
      <c r="E956" s="80"/>
      <c r="F956" s="80"/>
      <c r="G956" s="80"/>
      <c r="H956" s="80"/>
      <c r="I956" s="81"/>
      <c r="J956" s="81"/>
      <c r="K956" s="81"/>
      <c r="L956" s="81"/>
      <c r="M956" s="80"/>
      <c r="N956" s="80"/>
      <c r="O956" s="80"/>
      <c r="P956" s="80"/>
      <c r="Q956" s="80"/>
      <c r="R956" s="81"/>
      <c r="S956" s="81"/>
      <c r="T956" s="81"/>
      <c r="U956" s="81"/>
      <c r="V956" s="81"/>
      <c r="W956" s="81"/>
      <c r="X956" s="81"/>
      <c r="Y956" s="81"/>
      <c r="Z956" s="81"/>
      <c r="AA956" s="81"/>
      <c r="AB956" s="81"/>
      <c r="AC956" s="81"/>
      <c r="AD956" s="81"/>
      <c r="AE956" s="81"/>
      <c r="AF956" s="81"/>
    </row>
    <row r="957">
      <c r="A957" s="80"/>
      <c r="B957" s="81"/>
      <c r="C957" s="80"/>
      <c r="D957" s="80"/>
      <c r="E957" s="80"/>
      <c r="F957" s="80"/>
      <c r="G957" s="80"/>
      <c r="H957" s="80"/>
      <c r="I957" s="81"/>
      <c r="J957" s="81"/>
      <c r="K957" s="81"/>
      <c r="L957" s="81"/>
      <c r="M957" s="80"/>
      <c r="N957" s="80"/>
      <c r="O957" s="80"/>
      <c r="P957" s="80"/>
      <c r="Q957" s="80"/>
      <c r="R957" s="81"/>
      <c r="S957" s="81"/>
      <c r="T957" s="81"/>
      <c r="U957" s="81"/>
      <c r="V957" s="81"/>
      <c r="W957" s="81"/>
      <c r="X957" s="81"/>
      <c r="Y957" s="81"/>
      <c r="Z957" s="81"/>
      <c r="AA957" s="81"/>
      <c r="AB957" s="81"/>
      <c r="AC957" s="81"/>
      <c r="AD957" s="81"/>
      <c r="AE957" s="81"/>
      <c r="AF957" s="81"/>
    </row>
    <row r="958">
      <c r="A958" s="80"/>
      <c r="B958" s="81"/>
      <c r="C958" s="80"/>
      <c r="D958" s="80"/>
      <c r="E958" s="80"/>
      <c r="F958" s="80"/>
      <c r="G958" s="80"/>
      <c r="H958" s="80"/>
      <c r="I958" s="81"/>
      <c r="J958" s="81"/>
      <c r="K958" s="81"/>
      <c r="L958" s="81"/>
      <c r="M958" s="80"/>
      <c r="N958" s="80"/>
      <c r="O958" s="80"/>
      <c r="P958" s="80"/>
      <c r="Q958" s="80"/>
      <c r="R958" s="81"/>
      <c r="S958" s="81"/>
      <c r="T958" s="81"/>
      <c r="U958" s="81"/>
      <c r="V958" s="81"/>
      <c r="W958" s="81"/>
      <c r="X958" s="81"/>
      <c r="Y958" s="81"/>
      <c r="Z958" s="81"/>
      <c r="AA958" s="81"/>
      <c r="AB958" s="81"/>
      <c r="AC958" s="81"/>
      <c r="AD958" s="81"/>
      <c r="AE958" s="81"/>
      <c r="AF958" s="81"/>
    </row>
    <row r="959">
      <c r="A959" s="80"/>
      <c r="B959" s="81"/>
      <c r="C959" s="80"/>
      <c r="D959" s="80"/>
      <c r="E959" s="80"/>
      <c r="F959" s="80"/>
      <c r="G959" s="80"/>
      <c r="H959" s="80"/>
      <c r="I959" s="81"/>
      <c r="J959" s="81"/>
      <c r="K959" s="81"/>
      <c r="L959" s="81"/>
      <c r="M959" s="80"/>
      <c r="N959" s="80"/>
      <c r="O959" s="80"/>
      <c r="P959" s="80"/>
      <c r="Q959" s="80"/>
      <c r="R959" s="81"/>
      <c r="S959" s="81"/>
      <c r="T959" s="81"/>
      <c r="U959" s="81"/>
      <c r="V959" s="81"/>
      <c r="W959" s="81"/>
      <c r="X959" s="81"/>
      <c r="Y959" s="81"/>
      <c r="Z959" s="81"/>
      <c r="AA959" s="81"/>
      <c r="AB959" s="81"/>
      <c r="AC959" s="81"/>
      <c r="AD959" s="81"/>
      <c r="AE959" s="81"/>
      <c r="AF959" s="81"/>
    </row>
    <row r="960">
      <c r="A960" s="80"/>
      <c r="B960" s="81"/>
      <c r="C960" s="80"/>
      <c r="D960" s="80"/>
      <c r="E960" s="80"/>
      <c r="F960" s="80"/>
      <c r="G960" s="80"/>
      <c r="H960" s="80"/>
      <c r="I960" s="81"/>
      <c r="J960" s="81"/>
      <c r="K960" s="81"/>
      <c r="L960" s="81"/>
      <c r="M960" s="80"/>
      <c r="N960" s="80"/>
      <c r="O960" s="80"/>
      <c r="P960" s="80"/>
      <c r="Q960" s="80"/>
      <c r="R960" s="81"/>
      <c r="S960" s="81"/>
      <c r="T960" s="81"/>
      <c r="U960" s="81"/>
      <c r="V960" s="81"/>
      <c r="W960" s="81"/>
      <c r="X960" s="81"/>
      <c r="Y960" s="81"/>
      <c r="Z960" s="81"/>
      <c r="AA960" s="81"/>
      <c r="AB960" s="81"/>
      <c r="AC960" s="81"/>
      <c r="AD960" s="81"/>
      <c r="AE960" s="81"/>
      <c r="AF960" s="81"/>
    </row>
    <row r="961">
      <c r="A961" s="80"/>
      <c r="B961" s="81"/>
      <c r="C961" s="80"/>
      <c r="D961" s="80"/>
      <c r="E961" s="80"/>
      <c r="F961" s="80"/>
      <c r="G961" s="80"/>
      <c r="H961" s="80"/>
      <c r="I961" s="81"/>
      <c r="J961" s="81"/>
      <c r="K961" s="81"/>
      <c r="L961" s="81"/>
      <c r="M961" s="80"/>
      <c r="N961" s="80"/>
      <c r="O961" s="80"/>
      <c r="P961" s="80"/>
      <c r="Q961" s="80"/>
      <c r="R961" s="81"/>
      <c r="S961" s="81"/>
      <c r="T961" s="81"/>
      <c r="U961" s="81"/>
      <c r="V961" s="81"/>
      <c r="W961" s="81"/>
      <c r="X961" s="81"/>
      <c r="Y961" s="81"/>
      <c r="Z961" s="81"/>
      <c r="AA961" s="81"/>
      <c r="AB961" s="81"/>
      <c r="AC961" s="81"/>
      <c r="AD961" s="81"/>
      <c r="AE961" s="81"/>
      <c r="AF961" s="81"/>
    </row>
    <row r="962">
      <c r="A962" s="80"/>
      <c r="B962" s="81"/>
      <c r="C962" s="80"/>
      <c r="D962" s="80"/>
      <c r="E962" s="80"/>
      <c r="F962" s="80"/>
      <c r="G962" s="80"/>
      <c r="H962" s="80"/>
      <c r="I962" s="81"/>
      <c r="J962" s="81"/>
      <c r="K962" s="81"/>
      <c r="L962" s="81"/>
      <c r="M962" s="80"/>
      <c r="N962" s="80"/>
      <c r="O962" s="80"/>
      <c r="P962" s="80"/>
      <c r="Q962" s="80"/>
      <c r="R962" s="81"/>
      <c r="S962" s="81"/>
      <c r="T962" s="81"/>
      <c r="U962" s="81"/>
      <c r="V962" s="81"/>
      <c r="W962" s="81"/>
      <c r="X962" s="81"/>
      <c r="Y962" s="81"/>
      <c r="Z962" s="81"/>
      <c r="AA962" s="81"/>
      <c r="AB962" s="81"/>
      <c r="AC962" s="81"/>
      <c r="AD962" s="81"/>
      <c r="AE962" s="81"/>
      <c r="AF962" s="81"/>
    </row>
    <row r="963">
      <c r="A963" s="80"/>
      <c r="B963" s="81"/>
      <c r="C963" s="80"/>
      <c r="D963" s="80"/>
      <c r="E963" s="80"/>
      <c r="F963" s="80"/>
      <c r="G963" s="80"/>
      <c r="H963" s="80"/>
      <c r="I963" s="81"/>
      <c r="J963" s="81"/>
      <c r="K963" s="81"/>
      <c r="L963" s="81"/>
      <c r="M963" s="80"/>
      <c r="N963" s="80"/>
      <c r="O963" s="80"/>
      <c r="P963" s="80"/>
      <c r="Q963" s="80"/>
      <c r="R963" s="81"/>
      <c r="S963" s="81"/>
      <c r="T963" s="81"/>
      <c r="U963" s="81"/>
      <c r="V963" s="81"/>
      <c r="W963" s="81"/>
      <c r="X963" s="81"/>
      <c r="Y963" s="81"/>
      <c r="Z963" s="81"/>
      <c r="AA963" s="81"/>
      <c r="AB963" s="81"/>
      <c r="AC963" s="81"/>
      <c r="AD963" s="81"/>
      <c r="AE963" s="81"/>
      <c r="AF963" s="81"/>
    </row>
    <row r="964">
      <c r="A964" s="80"/>
      <c r="B964" s="81"/>
      <c r="C964" s="80"/>
      <c r="D964" s="80"/>
      <c r="E964" s="80"/>
      <c r="F964" s="80"/>
      <c r="G964" s="80"/>
      <c r="H964" s="80"/>
      <c r="I964" s="81"/>
      <c r="J964" s="81"/>
      <c r="K964" s="81"/>
      <c r="L964" s="81"/>
      <c r="M964" s="80"/>
      <c r="N964" s="80"/>
      <c r="O964" s="80"/>
      <c r="P964" s="80"/>
      <c r="Q964" s="80"/>
      <c r="R964" s="81"/>
      <c r="S964" s="81"/>
      <c r="T964" s="81"/>
      <c r="U964" s="81"/>
      <c r="V964" s="81"/>
      <c r="W964" s="81"/>
      <c r="X964" s="81"/>
      <c r="Y964" s="81"/>
      <c r="Z964" s="81"/>
      <c r="AA964" s="81"/>
      <c r="AB964" s="81"/>
      <c r="AC964" s="81"/>
      <c r="AD964" s="81"/>
      <c r="AE964" s="81"/>
      <c r="AF964" s="81"/>
    </row>
    <row r="965">
      <c r="A965" s="80"/>
      <c r="B965" s="81"/>
      <c r="C965" s="80"/>
      <c r="D965" s="80"/>
      <c r="E965" s="80"/>
      <c r="F965" s="80"/>
      <c r="G965" s="80"/>
      <c r="H965" s="80"/>
      <c r="I965" s="81"/>
      <c r="J965" s="81"/>
      <c r="K965" s="81"/>
      <c r="L965" s="81"/>
      <c r="M965" s="80"/>
      <c r="N965" s="80"/>
      <c r="O965" s="80"/>
      <c r="P965" s="80"/>
      <c r="Q965" s="80"/>
      <c r="R965" s="81"/>
      <c r="S965" s="81"/>
      <c r="T965" s="81"/>
      <c r="U965" s="81"/>
      <c r="V965" s="81"/>
      <c r="W965" s="81"/>
      <c r="X965" s="81"/>
      <c r="Y965" s="81"/>
      <c r="Z965" s="81"/>
      <c r="AA965" s="81"/>
      <c r="AB965" s="81"/>
      <c r="AC965" s="81"/>
      <c r="AD965" s="81"/>
      <c r="AE965" s="81"/>
      <c r="AF965" s="81"/>
    </row>
    <row r="966">
      <c r="A966" s="80"/>
      <c r="B966" s="81"/>
      <c r="C966" s="80"/>
      <c r="D966" s="80"/>
      <c r="E966" s="80"/>
      <c r="F966" s="80"/>
      <c r="G966" s="80"/>
      <c r="H966" s="80"/>
      <c r="I966" s="81"/>
      <c r="J966" s="81"/>
      <c r="K966" s="81"/>
      <c r="L966" s="81"/>
      <c r="M966" s="80"/>
      <c r="N966" s="80"/>
      <c r="O966" s="80"/>
      <c r="P966" s="80"/>
      <c r="Q966" s="80"/>
      <c r="R966" s="81"/>
      <c r="S966" s="81"/>
      <c r="T966" s="81"/>
      <c r="U966" s="81"/>
      <c r="V966" s="81"/>
      <c r="W966" s="81"/>
      <c r="X966" s="81"/>
      <c r="Y966" s="81"/>
      <c r="Z966" s="81"/>
      <c r="AA966" s="81"/>
      <c r="AB966" s="81"/>
      <c r="AC966" s="81"/>
      <c r="AD966" s="81"/>
      <c r="AE966" s="81"/>
      <c r="AF966" s="81"/>
    </row>
    <row r="967">
      <c r="A967" s="80"/>
      <c r="B967" s="81"/>
      <c r="C967" s="80"/>
      <c r="D967" s="80"/>
      <c r="E967" s="80"/>
      <c r="F967" s="80"/>
      <c r="G967" s="80"/>
      <c r="H967" s="80"/>
      <c r="I967" s="81"/>
      <c r="J967" s="81"/>
      <c r="K967" s="81"/>
      <c r="L967" s="81"/>
      <c r="M967" s="80"/>
      <c r="N967" s="80"/>
      <c r="O967" s="80"/>
      <c r="P967" s="80"/>
      <c r="Q967" s="80"/>
      <c r="R967" s="81"/>
      <c r="S967" s="81"/>
      <c r="T967" s="81"/>
      <c r="U967" s="81"/>
      <c r="V967" s="81"/>
      <c r="W967" s="81"/>
      <c r="X967" s="81"/>
      <c r="Y967" s="81"/>
      <c r="Z967" s="81"/>
      <c r="AA967" s="81"/>
      <c r="AB967" s="81"/>
      <c r="AC967" s="81"/>
      <c r="AD967" s="81"/>
      <c r="AE967" s="81"/>
      <c r="AF967" s="81"/>
    </row>
    <row r="968">
      <c r="A968" s="80"/>
      <c r="B968" s="81"/>
      <c r="C968" s="80"/>
      <c r="D968" s="80"/>
      <c r="E968" s="80"/>
      <c r="F968" s="80"/>
      <c r="G968" s="80"/>
      <c r="H968" s="80"/>
      <c r="I968" s="81"/>
      <c r="J968" s="81"/>
      <c r="K968" s="81"/>
      <c r="L968" s="81"/>
      <c r="M968" s="80"/>
      <c r="N968" s="80"/>
      <c r="O968" s="80"/>
      <c r="P968" s="80"/>
      <c r="Q968" s="80"/>
      <c r="R968" s="81"/>
      <c r="S968" s="81"/>
      <c r="T968" s="81"/>
      <c r="U968" s="81"/>
      <c r="V968" s="81"/>
      <c r="W968" s="81"/>
      <c r="X968" s="81"/>
      <c r="Y968" s="81"/>
      <c r="Z968" s="81"/>
      <c r="AA968" s="81"/>
      <c r="AB968" s="81"/>
      <c r="AC968" s="81"/>
      <c r="AD968" s="81"/>
      <c r="AE968" s="81"/>
      <c r="AF968" s="81"/>
    </row>
    <row r="969">
      <c r="A969" s="80"/>
      <c r="B969" s="81"/>
      <c r="C969" s="80"/>
      <c r="D969" s="80"/>
      <c r="E969" s="80"/>
      <c r="F969" s="80"/>
      <c r="G969" s="80"/>
      <c r="H969" s="80"/>
      <c r="I969" s="81"/>
      <c r="J969" s="81"/>
      <c r="K969" s="81"/>
      <c r="L969" s="81"/>
      <c r="M969" s="80"/>
      <c r="N969" s="80"/>
      <c r="O969" s="80"/>
      <c r="P969" s="80"/>
      <c r="Q969" s="80"/>
      <c r="R969" s="81"/>
      <c r="S969" s="81"/>
      <c r="T969" s="81"/>
      <c r="U969" s="81"/>
      <c r="V969" s="81"/>
      <c r="W969" s="81"/>
      <c r="X969" s="81"/>
      <c r="Y969" s="81"/>
      <c r="Z969" s="81"/>
      <c r="AA969" s="81"/>
      <c r="AB969" s="81"/>
      <c r="AC969" s="81"/>
      <c r="AD969" s="81"/>
      <c r="AE969" s="81"/>
      <c r="AF969" s="81"/>
    </row>
    <row r="970">
      <c r="A970" s="80"/>
      <c r="B970" s="81"/>
      <c r="C970" s="80"/>
      <c r="D970" s="80"/>
      <c r="E970" s="80"/>
      <c r="F970" s="80"/>
      <c r="G970" s="80"/>
      <c r="H970" s="80"/>
      <c r="I970" s="81"/>
      <c r="J970" s="81"/>
      <c r="K970" s="81"/>
      <c r="L970" s="81"/>
      <c r="M970" s="80"/>
      <c r="N970" s="80"/>
      <c r="O970" s="80"/>
      <c r="P970" s="80"/>
      <c r="Q970" s="80"/>
      <c r="R970" s="81"/>
      <c r="S970" s="81"/>
      <c r="T970" s="81"/>
      <c r="U970" s="81"/>
      <c r="V970" s="81"/>
      <c r="W970" s="81"/>
      <c r="X970" s="81"/>
      <c r="Y970" s="81"/>
      <c r="Z970" s="81"/>
      <c r="AA970" s="81"/>
      <c r="AB970" s="81"/>
      <c r="AC970" s="81"/>
      <c r="AD970" s="81"/>
      <c r="AE970" s="81"/>
      <c r="AF970" s="81"/>
    </row>
    <row r="971">
      <c r="A971" s="80"/>
      <c r="B971" s="81"/>
      <c r="C971" s="80"/>
      <c r="D971" s="80"/>
      <c r="E971" s="80"/>
      <c r="F971" s="80"/>
      <c r="G971" s="80"/>
      <c r="H971" s="80"/>
      <c r="I971" s="81"/>
      <c r="J971" s="81"/>
      <c r="K971" s="81"/>
      <c r="L971" s="81"/>
      <c r="M971" s="80"/>
      <c r="N971" s="80"/>
      <c r="O971" s="80"/>
      <c r="P971" s="80"/>
      <c r="Q971" s="80"/>
      <c r="R971" s="81"/>
      <c r="S971" s="81"/>
      <c r="T971" s="81"/>
      <c r="U971" s="81"/>
      <c r="V971" s="81"/>
      <c r="W971" s="81"/>
      <c r="X971" s="81"/>
      <c r="Y971" s="81"/>
      <c r="Z971" s="81"/>
      <c r="AA971" s="81"/>
      <c r="AB971" s="81"/>
      <c r="AC971" s="81"/>
      <c r="AD971" s="81"/>
      <c r="AE971" s="81"/>
      <c r="AF971" s="81"/>
    </row>
    <row r="972">
      <c r="A972" s="80"/>
      <c r="B972" s="81"/>
      <c r="C972" s="80"/>
      <c r="D972" s="80"/>
      <c r="E972" s="80"/>
      <c r="F972" s="80"/>
      <c r="G972" s="80"/>
      <c r="H972" s="80"/>
      <c r="I972" s="81"/>
      <c r="J972" s="81"/>
      <c r="K972" s="81"/>
      <c r="L972" s="81"/>
      <c r="M972" s="80"/>
      <c r="N972" s="80"/>
      <c r="O972" s="80"/>
      <c r="P972" s="80"/>
      <c r="Q972" s="80"/>
      <c r="R972" s="81"/>
      <c r="S972" s="81"/>
      <c r="T972" s="81"/>
      <c r="U972" s="81"/>
      <c r="V972" s="81"/>
      <c r="W972" s="81"/>
      <c r="X972" s="81"/>
      <c r="Y972" s="81"/>
      <c r="Z972" s="81"/>
      <c r="AA972" s="81"/>
      <c r="AB972" s="81"/>
      <c r="AC972" s="81"/>
      <c r="AD972" s="81"/>
      <c r="AE972" s="81"/>
      <c r="AF972" s="81"/>
    </row>
    <row r="973">
      <c r="A973" s="80"/>
      <c r="B973" s="81"/>
      <c r="C973" s="80"/>
      <c r="D973" s="80"/>
      <c r="E973" s="80"/>
      <c r="F973" s="80"/>
      <c r="G973" s="80"/>
      <c r="H973" s="80"/>
      <c r="I973" s="81"/>
      <c r="J973" s="81"/>
      <c r="K973" s="81"/>
      <c r="L973" s="81"/>
      <c r="M973" s="80"/>
      <c r="N973" s="80"/>
      <c r="O973" s="80"/>
      <c r="P973" s="80"/>
      <c r="Q973" s="80"/>
      <c r="R973" s="81"/>
      <c r="S973" s="81"/>
      <c r="T973" s="81"/>
      <c r="U973" s="81"/>
      <c r="V973" s="81"/>
      <c r="W973" s="81"/>
      <c r="X973" s="81"/>
      <c r="Y973" s="81"/>
      <c r="Z973" s="81"/>
      <c r="AA973" s="81"/>
      <c r="AB973" s="81"/>
      <c r="AC973" s="81"/>
      <c r="AD973" s="81"/>
      <c r="AE973" s="81"/>
      <c r="AF973" s="81"/>
    </row>
    <row r="974">
      <c r="A974" s="80"/>
      <c r="B974" s="81"/>
      <c r="C974" s="80"/>
      <c r="D974" s="80"/>
      <c r="E974" s="80"/>
      <c r="F974" s="80"/>
      <c r="G974" s="80"/>
      <c r="H974" s="80"/>
      <c r="I974" s="81"/>
      <c r="J974" s="81"/>
      <c r="K974" s="81"/>
      <c r="L974" s="81"/>
      <c r="M974" s="80"/>
      <c r="N974" s="80"/>
      <c r="O974" s="80"/>
      <c r="P974" s="80"/>
      <c r="Q974" s="80"/>
      <c r="R974" s="81"/>
      <c r="S974" s="81"/>
      <c r="T974" s="81"/>
      <c r="U974" s="81"/>
      <c r="V974" s="81"/>
      <c r="W974" s="81"/>
      <c r="X974" s="81"/>
      <c r="Y974" s="81"/>
      <c r="Z974" s="81"/>
      <c r="AA974" s="81"/>
      <c r="AB974" s="81"/>
      <c r="AC974" s="81"/>
      <c r="AD974" s="81"/>
      <c r="AE974" s="81"/>
      <c r="AF974" s="81"/>
    </row>
    <row r="975">
      <c r="A975" s="80"/>
      <c r="B975" s="81"/>
      <c r="C975" s="80"/>
      <c r="D975" s="80"/>
      <c r="E975" s="80"/>
      <c r="F975" s="80"/>
      <c r="G975" s="80"/>
      <c r="H975" s="80"/>
      <c r="I975" s="81"/>
      <c r="J975" s="81"/>
      <c r="K975" s="81"/>
      <c r="L975" s="81"/>
      <c r="M975" s="80"/>
      <c r="N975" s="80"/>
      <c r="O975" s="80"/>
      <c r="P975" s="80"/>
      <c r="Q975" s="80"/>
      <c r="R975" s="81"/>
      <c r="S975" s="81"/>
      <c r="T975" s="81"/>
      <c r="U975" s="81"/>
      <c r="V975" s="81"/>
      <c r="W975" s="81"/>
      <c r="X975" s="81"/>
      <c r="Y975" s="81"/>
      <c r="Z975" s="81"/>
      <c r="AA975" s="81"/>
      <c r="AB975" s="81"/>
      <c r="AC975" s="81"/>
      <c r="AD975" s="81"/>
      <c r="AE975" s="81"/>
      <c r="AF975" s="81"/>
    </row>
    <row r="976">
      <c r="A976" s="80"/>
      <c r="B976" s="81"/>
      <c r="C976" s="80"/>
      <c r="D976" s="80"/>
      <c r="E976" s="80"/>
      <c r="F976" s="80"/>
      <c r="G976" s="80"/>
      <c r="H976" s="80"/>
      <c r="I976" s="81"/>
      <c r="J976" s="81"/>
      <c r="K976" s="81"/>
      <c r="L976" s="81"/>
      <c r="M976" s="80"/>
      <c r="N976" s="80"/>
      <c r="O976" s="80"/>
      <c r="P976" s="80"/>
      <c r="Q976" s="80"/>
      <c r="R976" s="81"/>
      <c r="S976" s="81"/>
      <c r="T976" s="81"/>
      <c r="U976" s="81"/>
      <c r="V976" s="81"/>
      <c r="W976" s="81"/>
      <c r="X976" s="81"/>
      <c r="Y976" s="81"/>
      <c r="Z976" s="81"/>
      <c r="AA976" s="81"/>
      <c r="AB976" s="81"/>
      <c r="AC976" s="81"/>
      <c r="AD976" s="81"/>
      <c r="AE976" s="81"/>
      <c r="AF976" s="81"/>
    </row>
    <row r="977">
      <c r="A977" s="80"/>
      <c r="B977" s="81"/>
      <c r="C977" s="80"/>
      <c r="D977" s="80"/>
      <c r="E977" s="80"/>
      <c r="F977" s="80"/>
      <c r="G977" s="80"/>
      <c r="H977" s="80"/>
      <c r="I977" s="81"/>
      <c r="J977" s="81"/>
      <c r="K977" s="81"/>
      <c r="L977" s="81"/>
      <c r="M977" s="80"/>
      <c r="N977" s="80"/>
      <c r="O977" s="80"/>
      <c r="P977" s="80"/>
      <c r="Q977" s="80"/>
      <c r="R977" s="81"/>
      <c r="S977" s="81"/>
      <c r="T977" s="81"/>
      <c r="U977" s="81"/>
      <c r="V977" s="81"/>
      <c r="W977" s="81"/>
      <c r="X977" s="81"/>
      <c r="Y977" s="81"/>
      <c r="Z977" s="81"/>
      <c r="AA977" s="81"/>
      <c r="AB977" s="81"/>
      <c r="AC977" s="81"/>
      <c r="AD977" s="81"/>
      <c r="AE977" s="81"/>
      <c r="AF977" s="81"/>
    </row>
    <row r="978">
      <c r="A978" s="80"/>
      <c r="B978" s="81"/>
      <c r="C978" s="80"/>
      <c r="D978" s="80"/>
      <c r="E978" s="80"/>
      <c r="F978" s="80"/>
      <c r="G978" s="80"/>
      <c r="H978" s="80"/>
      <c r="I978" s="81"/>
      <c r="J978" s="81"/>
      <c r="K978" s="81"/>
      <c r="L978" s="81"/>
      <c r="M978" s="80"/>
      <c r="N978" s="80"/>
      <c r="O978" s="80"/>
      <c r="P978" s="80"/>
      <c r="Q978" s="80"/>
      <c r="R978" s="81"/>
      <c r="S978" s="81"/>
      <c r="T978" s="81"/>
      <c r="U978" s="81"/>
      <c r="V978" s="81"/>
      <c r="W978" s="81"/>
      <c r="X978" s="81"/>
      <c r="Y978" s="81"/>
      <c r="Z978" s="81"/>
      <c r="AA978" s="81"/>
      <c r="AB978" s="81"/>
      <c r="AC978" s="81"/>
      <c r="AD978" s="81"/>
      <c r="AE978" s="81"/>
      <c r="AF978" s="81"/>
    </row>
    <row r="979">
      <c r="A979" s="80"/>
      <c r="B979" s="81"/>
      <c r="C979" s="80"/>
      <c r="D979" s="80"/>
      <c r="E979" s="80"/>
      <c r="F979" s="80"/>
      <c r="G979" s="80"/>
      <c r="H979" s="80"/>
      <c r="I979" s="81"/>
      <c r="J979" s="81"/>
      <c r="K979" s="81"/>
      <c r="L979" s="81"/>
      <c r="M979" s="80"/>
      <c r="N979" s="80"/>
      <c r="O979" s="80"/>
      <c r="P979" s="80"/>
      <c r="Q979" s="80"/>
      <c r="R979" s="81"/>
      <c r="S979" s="81"/>
      <c r="T979" s="81"/>
      <c r="U979" s="81"/>
      <c r="V979" s="81"/>
      <c r="W979" s="81"/>
      <c r="X979" s="81"/>
      <c r="Y979" s="81"/>
      <c r="Z979" s="81"/>
      <c r="AA979" s="81"/>
      <c r="AB979" s="81"/>
      <c r="AC979" s="81"/>
      <c r="AD979" s="81"/>
      <c r="AE979" s="81"/>
      <c r="AF979" s="81"/>
    </row>
    <row r="980">
      <c r="A980" s="80"/>
      <c r="B980" s="81"/>
      <c r="C980" s="80"/>
      <c r="D980" s="80"/>
      <c r="E980" s="80"/>
      <c r="F980" s="80"/>
      <c r="G980" s="80"/>
      <c r="H980" s="80"/>
      <c r="I980" s="81"/>
      <c r="J980" s="81"/>
      <c r="K980" s="81"/>
      <c r="L980" s="81"/>
      <c r="M980" s="80"/>
      <c r="N980" s="80"/>
      <c r="O980" s="80"/>
      <c r="P980" s="80"/>
      <c r="Q980" s="80"/>
      <c r="R980" s="81"/>
      <c r="S980" s="81"/>
      <c r="T980" s="81"/>
      <c r="U980" s="81"/>
      <c r="V980" s="81"/>
      <c r="W980" s="81"/>
      <c r="X980" s="81"/>
      <c r="Y980" s="81"/>
      <c r="Z980" s="81"/>
      <c r="AA980" s="81"/>
      <c r="AB980" s="81"/>
      <c r="AC980" s="81"/>
      <c r="AD980" s="81"/>
      <c r="AE980" s="81"/>
      <c r="AF980" s="81"/>
    </row>
    <row r="981">
      <c r="A981" s="80"/>
      <c r="B981" s="81"/>
      <c r="C981" s="80"/>
      <c r="D981" s="80"/>
      <c r="E981" s="80"/>
      <c r="F981" s="80"/>
      <c r="G981" s="80"/>
      <c r="H981" s="80"/>
      <c r="I981" s="81"/>
      <c r="J981" s="81"/>
      <c r="K981" s="81"/>
      <c r="L981" s="81"/>
      <c r="M981" s="80"/>
      <c r="N981" s="80"/>
      <c r="O981" s="80"/>
      <c r="P981" s="80"/>
      <c r="Q981" s="80"/>
      <c r="R981" s="81"/>
      <c r="S981" s="81"/>
      <c r="T981" s="81"/>
      <c r="U981" s="81"/>
      <c r="V981" s="81"/>
      <c r="W981" s="81"/>
      <c r="X981" s="81"/>
      <c r="Y981" s="81"/>
      <c r="Z981" s="81"/>
      <c r="AA981" s="81"/>
      <c r="AB981" s="81"/>
      <c r="AC981" s="81"/>
      <c r="AD981" s="81"/>
      <c r="AE981" s="81"/>
      <c r="AF981" s="81"/>
    </row>
    <row r="982">
      <c r="A982" s="80"/>
      <c r="B982" s="81"/>
      <c r="C982" s="80"/>
      <c r="D982" s="80"/>
      <c r="E982" s="80"/>
      <c r="F982" s="80"/>
      <c r="G982" s="80"/>
      <c r="H982" s="80"/>
      <c r="I982" s="81"/>
      <c r="J982" s="81"/>
      <c r="K982" s="81"/>
      <c r="L982" s="81"/>
      <c r="M982" s="80"/>
      <c r="N982" s="80"/>
      <c r="O982" s="80"/>
      <c r="P982" s="80"/>
      <c r="Q982" s="80"/>
      <c r="R982" s="81"/>
      <c r="S982" s="81"/>
      <c r="T982" s="81"/>
      <c r="U982" s="81"/>
      <c r="V982" s="81"/>
      <c r="W982" s="81"/>
      <c r="X982" s="81"/>
      <c r="Y982" s="81"/>
      <c r="Z982" s="81"/>
      <c r="AA982" s="81"/>
      <c r="AB982" s="81"/>
      <c r="AC982" s="81"/>
      <c r="AD982" s="81"/>
      <c r="AE982" s="81"/>
      <c r="AF982" s="81"/>
    </row>
    <row r="983">
      <c r="A983" s="80"/>
      <c r="B983" s="81"/>
      <c r="C983" s="80"/>
      <c r="D983" s="80"/>
      <c r="E983" s="80"/>
      <c r="F983" s="80"/>
      <c r="G983" s="80"/>
      <c r="H983" s="80"/>
      <c r="I983" s="81"/>
      <c r="J983" s="81"/>
      <c r="K983" s="81"/>
      <c r="L983" s="81"/>
      <c r="M983" s="80"/>
      <c r="N983" s="80"/>
      <c r="O983" s="80"/>
      <c r="P983" s="80"/>
      <c r="Q983" s="80"/>
      <c r="R983" s="81"/>
      <c r="S983" s="81"/>
      <c r="T983" s="81"/>
      <c r="U983" s="81"/>
      <c r="V983" s="81"/>
      <c r="W983" s="81"/>
      <c r="X983" s="81"/>
      <c r="Y983" s="81"/>
      <c r="Z983" s="81"/>
      <c r="AA983" s="81"/>
      <c r="AB983" s="81"/>
      <c r="AC983" s="81"/>
      <c r="AD983" s="81"/>
      <c r="AE983" s="81"/>
      <c r="AF983" s="81"/>
    </row>
    <row r="984">
      <c r="A984" s="80"/>
      <c r="B984" s="81"/>
      <c r="C984" s="80"/>
      <c r="D984" s="80"/>
      <c r="E984" s="80"/>
      <c r="F984" s="80"/>
      <c r="G984" s="80"/>
      <c r="H984" s="80"/>
      <c r="I984" s="81"/>
      <c r="J984" s="81"/>
      <c r="K984" s="81"/>
      <c r="L984" s="81"/>
      <c r="M984" s="80"/>
      <c r="N984" s="80"/>
      <c r="O984" s="80"/>
      <c r="P984" s="80"/>
      <c r="Q984" s="80"/>
      <c r="R984" s="81"/>
      <c r="S984" s="81"/>
      <c r="T984" s="81"/>
      <c r="U984" s="81"/>
      <c r="V984" s="81"/>
      <c r="W984" s="81"/>
      <c r="X984" s="81"/>
      <c r="Y984" s="81"/>
      <c r="Z984" s="81"/>
      <c r="AA984" s="81"/>
      <c r="AB984" s="81"/>
      <c r="AC984" s="81"/>
      <c r="AD984" s="81"/>
      <c r="AE984" s="81"/>
      <c r="AF984" s="81"/>
    </row>
    <row r="985">
      <c r="A985" s="80"/>
      <c r="B985" s="81"/>
      <c r="C985" s="80"/>
      <c r="D985" s="80"/>
      <c r="E985" s="80"/>
      <c r="F985" s="80"/>
      <c r="G985" s="80"/>
      <c r="H985" s="80"/>
      <c r="I985" s="81"/>
      <c r="J985" s="81"/>
      <c r="K985" s="81"/>
      <c r="L985" s="81"/>
      <c r="M985" s="80"/>
      <c r="N985" s="80"/>
      <c r="O985" s="80"/>
      <c r="P985" s="80"/>
      <c r="Q985" s="80"/>
      <c r="R985" s="81"/>
      <c r="S985" s="81"/>
      <c r="T985" s="81"/>
      <c r="U985" s="81"/>
      <c r="V985" s="81"/>
      <c r="W985" s="81"/>
      <c r="X985" s="81"/>
      <c r="Y985" s="81"/>
      <c r="Z985" s="81"/>
      <c r="AA985" s="81"/>
      <c r="AB985" s="81"/>
      <c r="AC985" s="81"/>
      <c r="AD985" s="81"/>
      <c r="AE985" s="81"/>
      <c r="AF985" s="81"/>
    </row>
    <row r="986">
      <c r="A986" s="80"/>
      <c r="B986" s="81"/>
      <c r="C986" s="80"/>
      <c r="D986" s="80"/>
      <c r="E986" s="80"/>
      <c r="F986" s="80"/>
      <c r="G986" s="80"/>
      <c r="H986" s="80"/>
      <c r="I986" s="81"/>
      <c r="J986" s="81"/>
      <c r="K986" s="81"/>
      <c r="L986" s="81"/>
      <c r="M986" s="80"/>
      <c r="N986" s="80"/>
      <c r="O986" s="80"/>
      <c r="P986" s="80"/>
      <c r="Q986" s="80"/>
      <c r="R986" s="81"/>
      <c r="S986" s="81"/>
      <c r="T986" s="81"/>
      <c r="U986" s="81"/>
      <c r="V986" s="81"/>
      <c r="W986" s="81"/>
      <c r="X986" s="81"/>
      <c r="Y986" s="81"/>
      <c r="Z986" s="81"/>
      <c r="AA986" s="81"/>
      <c r="AB986" s="81"/>
      <c r="AC986" s="81"/>
      <c r="AD986" s="81"/>
      <c r="AE986" s="81"/>
      <c r="AF986" s="81"/>
    </row>
    <row r="987">
      <c r="A987" s="80"/>
      <c r="B987" s="81"/>
      <c r="C987" s="80"/>
      <c r="D987" s="80"/>
      <c r="E987" s="80"/>
      <c r="F987" s="80"/>
      <c r="G987" s="80"/>
      <c r="H987" s="80"/>
      <c r="I987" s="81"/>
      <c r="J987" s="81"/>
      <c r="K987" s="81"/>
      <c r="L987" s="81"/>
      <c r="M987" s="80"/>
      <c r="N987" s="80"/>
      <c r="O987" s="80"/>
      <c r="P987" s="80"/>
      <c r="Q987" s="80"/>
      <c r="R987" s="81"/>
      <c r="S987" s="81"/>
      <c r="T987" s="81"/>
      <c r="U987" s="81"/>
      <c r="V987" s="81"/>
      <c r="W987" s="81"/>
      <c r="X987" s="81"/>
      <c r="Y987" s="81"/>
      <c r="Z987" s="81"/>
      <c r="AA987" s="81"/>
      <c r="AB987" s="81"/>
      <c r="AC987" s="81"/>
      <c r="AD987" s="81"/>
      <c r="AE987" s="81"/>
      <c r="AF987" s="81"/>
    </row>
    <row r="988">
      <c r="A988" s="80"/>
      <c r="B988" s="81"/>
      <c r="C988" s="80"/>
      <c r="D988" s="80"/>
      <c r="E988" s="80"/>
      <c r="F988" s="80"/>
      <c r="G988" s="80"/>
      <c r="H988" s="80"/>
      <c r="I988" s="81"/>
      <c r="J988" s="81"/>
      <c r="K988" s="81"/>
      <c r="L988" s="81"/>
      <c r="M988" s="80"/>
      <c r="N988" s="80"/>
      <c r="O988" s="80"/>
      <c r="P988" s="80"/>
      <c r="Q988" s="80"/>
      <c r="R988" s="81"/>
      <c r="S988" s="81"/>
      <c r="T988" s="81"/>
      <c r="U988" s="81"/>
      <c r="V988" s="81"/>
      <c r="W988" s="81"/>
      <c r="X988" s="81"/>
      <c r="Y988" s="81"/>
      <c r="Z988" s="81"/>
      <c r="AA988" s="81"/>
      <c r="AB988" s="81"/>
      <c r="AC988" s="81"/>
      <c r="AD988" s="81"/>
      <c r="AE988" s="81"/>
      <c r="AF988" s="81"/>
    </row>
    <row r="989">
      <c r="A989" s="80"/>
      <c r="B989" s="81"/>
      <c r="C989" s="80"/>
      <c r="D989" s="80"/>
      <c r="E989" s="80"/>
      <c r="F989" s="80"/>
      <c r="G989" s="80"/>
      <c r="H989" s="80"/>
      <c r="I989" s="81"/>
      <c r="J989" s="81"/>
      <c r="K989" s="81"/>
      <c r="L989" s="81"/>
      <c r="M989" s="80"/>
      <c r="N989" s="80"/>
      <c r="O989" s="80"/>
      <c r="P989" s="80"/>
      <c r="Q989" s="80"/>
      <c r="R989" s="81"/>
      <c r="S989" s="81"/>
      <c r="T989" s="81"/>
      <c r="U989" s="81"/>
      <c r="V989" s="81"/>
      <c r="W989" s="81"/>
      <c r="X989" s="81"/>
      <c r="Y989" s="81"/>
      <c r="Z989" s="81"/>
      <c r="AA989" s="81"/>
      <c r="AB989" s="81"/>
      <c r="AC989" s="81"/>
      <c r="AD989" s="81"/>
      <c r="AE989" s="81"/>
      <c r="AF989" s="81"/>
    </row>
    <row r="990">
      <c r="A990" s="80"/>
      <c r="B990" s="81"/>
      <c r="C990" s="80"/>
      <c r="D990" s="80"/>
      <c r="E990" s="80"/>
      <c r="F990" s="80"/>
      <c r="G990" s="80"/>
      <c r="H990" s="80"/>
      <c r="I990" s="81"/>
      <c r="J990" s="81"/>
      <c r="K990" s="81"/>
      <c r="L990" s="81"/>
      <c r="M990" s="80"/>
      <c r="N990" s="80"/>
      <c r="O990" s="80"/>
      <c r="P990" s="80"/>
      <c r="Q990" s="80"/>
      <c r="R990" s="81"/>
      <c r="S990" s="81"/>
      <c r="T990" s="81"/>
      <c r="U990" s="81"/>
      <c r="V990" s="81"/>
      <c r="W990" s="81"/>
      <c r="X990" s="81"/>
      <c r="Y990" s="81"/>
      <c r="Z990" s="81"/>
      <c r="AA990" s="81"/>
      <c r="AB990" s="81"/>
      <c r="AC990" s="81"/>
      <c r="AD990" s="81"/>
      <c r="AE990" s="81"/>
      <c r="AF990" s="81"/>
    </row>
    <row r="991">
      <c r="A991" s="80"/>
      <c r="B991" s="81"/>
      <c r="C991" s="80"/>
      <c r="D991" s="80"/>
      <c r="E991" s="80"/>
      <c r="F991" s="80"/>
      <c r="G991" s="80"/>
      <c r="H991" s="80"/>
      <c r="I991" s="81"/>
      <c r="J991" s="81"/>
      <c r="K991" s="81"/>
      <c r="L991" s="81"/>
      <c r="M991" s="80"/>
      <c r="N991" s="80"/>
      <c r="O991" s="80"/>
      <c r="P991" s="80"/>
      <c r="Q991" s="80"/>
      <c r="R991" s="81"/>
      <c r="S991" s="81"/>
      <c r="T991" s="81"/>
      <c r="U991" s="81"/>
      <c r="V991" s="81"/>
      <c r="W991" s="81"/>
      <c r="X991" s="81"/>
      <c r="Y991" s="81"/>
      <c r="Z991" s="81"/>
      <c r="AA991" s="81"/>
      <c r="AB991" s="81"/>
      <c r="AC991" s="81"/>
      <c r="AD991" s="81"/>
      <c r="AE991" s="81"/>
      <c r="AF991" s="81"/>
    </row>
    <row r="992">
      <c r="A992" s="80"/>
      <c r="B992" s="81"/>
      <c r="C992" s="80"/>
      <c r="D992" s="80"/>
      <c r="E992" s="80"/>
      <c r="F992" s="80"/>
      <c r="G992" s="80"/>
      <c r="H992" s="80"/>
      <c r="I992" s="81"/>
      <c r="J992" s="81"/>
      <c r="K992" s="81"/>
      <c r="L992" s="81"/>
      <c r="M992" s="80"/>
      <c r="N992" s="80"/>
      <c r="O992" s="80"/>
      <c r="P992" s="80"/>
      <c r="Q992" s="80"/>
      <c r="R992" s="81"/>
      <c r="S992" s="81"/>
      <c r="T992" s="81"/>
      <c r="U992" s="81"/>
      <c r="V992" s="81"/>
      <c r="W992" s="81"/>
      <c r="X992" s="81"/>
      <c r="Y992" s="81"/>
      <c r="Z992" s="81"/>
      <c r="AA992" s="81"/>
      <c r="AB992" s="81"/>
      <c r="AC992" s="81"/>
      <c r="AD992" s="81"/>
      <c r="AE992" s="81"/>
      <c r="AF992" s="81"/>
    </row>
    <row r="993">
      <c r="A993" s="80"/>
      <c r="B993" s="81"/>
      <c r="C993" s="80"/>
      <c r="D993" s="80"/>
      <c r="E993" s="80"/>
      <c r="F993" s="80"/>
      <c r="G993" s="80"/>
      <c r="H993" s="80"/>
      <c r="I993" s="81"/>
      <c r="J993" s="81"/>
      <c r="K993" s="81"/>
      <c r="L993" s="81"/>
      <c r="M993" s="80"/>
      <c r="N993" s="80"/>
      <c r="O993" s="80"/>
      <c r="P993" s="80"/>
      <c r="Q993" s="80"/>
      <c r="R993" s="81"/>
      <c r="S993" s="81"/>
      <c r="T993" s="81"/>
      <c r="U993" s="81"/>
      <c r="V993" s="81"/>
      <c r="W993" s="81"/>
      <c r="X993" s="81"/>
      <c r="Y993" s="81"/>
      <c r="Z993" s="81"/>
      <c r="AA993" s="81"/>
      <c r="AB993" s="81"/>
      <c r="AC993" s="81"/>
      <c r="AD993" s="81"/>
      <c r="AE993" s="81"/>
      <c r="AF993" s="81"/>
    </row>
    <row r="994">
      <c r="A994" s="80"/>
      <c r="B994" s="81"/>
      <c r="C994" s="80"/>
      <c r="D994" s="80"/>
      <c r="E994" s="80"/>
      <c r="F994" s="80"/>
      <c r="G994" s="80"/>
      <c r="H994" s="80"/>
      <c r="I994" s="81"/>
      <c r="J994" s="81"/>
      <c r="K994" s="81"/>
      <c r="L994" s="81"/>
      <c r="M994" s="80"/>
      <c r="N994" s="80"/>
      <c r="O994" s="80"/>
      <c r="P994" s="80"/>
      <c r="Q994" s="80"/>
      <c r="R994" s="81"/>
      <c r="S994" s="81"/>
      <c r="T994" s="81"/>
      <c r="U994" s="81"/>
      <c r="V994" s="81"/>
      <c r="W994" s="81"/>
      <c r="X994" s="81"/>
      <c r="Y994" s="81"/>
      <c r="Z994" s="81"/>
      <c r="AA994" s="81"/>
      <c r="AB994" s="81"/>
      <c r="AC994" s="81"/>
      <c r="AD994" s="81"/>
      <c r="AE994" s="81"/>
      <c r="AF994" s="81"/>
    </row>
    <row r="995">
      <c r="A995" s="80"/>
      <c r="B995" s="81"/>
      <c r="C995" s="80"/>
      <c r="D995" s="80"/>
      <c r="E995" s="80"/>
      <c r="F995" s="80"/>
      <c r="G995" s="80"/>
      <c r="H995" s="80"/>
      <c r="I995" s="81"/>
      <c r="J995" s="81"/>
      <c r="K995" s="81"/>
      <c r="L995" s="81"/>
      <c r="M995" s="80"/>
      <c r="N995" s="80"/>
      <c r="O995" s="80"/>
      <c r="P995" s="80"/>
      <c r="Q995" s="80"/>
      <c r="R995" s="81"/>
      <c r="S995" s="81"/>
      <c r="T995" s="81"/>
      <c r="U995" s="81"/>
      <c r="V995" s="81"/>
      <c r="W995" s="81"/>
      <c r="X995" s="81"/>
      <c r="Y995" s="81"/>
      <c r="Z995" s="81"/>
      <c r="AA995" s="81"/>
      <c r="AB995" s="81"/>
      <c r="AC995" s="81"/>
      <c r="AD995" s="81"/>
      <c r="AE995" s="81"/>
      <c r="AF995" s="81"/>
    </row>
    <row r="996">
      <c r="A996" s="80"/>
      <c r="B996" s="81"/>
      <c r="C996" s="80"/>
      <c r="D996" s="80"/>
      <c r="E996" s="80"/>
      <c r="F996" s="80"/>
      <c r="G996" s="80"/>
      <c r="H996" s="80"/>
      <c r="I996" s="81"/>
      <c r="J996" s="81"/>
      <c r="K996" s="81"/>
      <c r="L996" s="81"/>
      <c r="M996" s="80"/>
      <c r="N996" s="80"/>
      <c r="O996" s="80"/>
      <c r="P996" s="80"/>
      <c r="Q996" s="80"/>
      <c r="R996" s="81"/>
      <c r="S996" s="81"/>
      <c r="T996" s="81"/>
      <c r="U996" s="81"/>
      <c r="V996" s="81"/>
      <c r="W996" s="81"/>
      <c r="X996" s="81"/>
      <c r="Y996" s="81"/>
      <c r="Z996" s="81"/>
      <c r="AA996" s="81"/>
      <c r="AB996" s="81"/>
      <c r="AC996" s="81"/>
      <c r="AD996" s="81"/>
      <c r="AE996" s="81"/>
      <c r="AF996" s="81"/>
    </row>
    <row r="997">
      <c r="A997" s="80"/>
      <c r="B997" s="81"/>
      <c r="C997" s="80"/>
      <c r="D997" s="80"/>
      <c r="E997" s="80"/>
      <c r="F997" s="80"/>
      <c r="G997" s="80"/>
      <c r="H997" s="80"/>
      <c r="I997" s="81"/>
      <c r="J997" s="81"/>
      <c r="K997" s="81"/>
      <c r="L997" s="81"/>
      <c r="M997" s="80"/>
      <c r="N997" s="80"/>
      <c r="O997" s="80"/>
      <c r="P997" s="80"/>
      <c r="Q997" s="80"/>
      <c r="R997" s="81"/>
      <c r="S997" s="81"/>
      <c r="T997" s="81"/>
      <c r="U997" s="81"/>
      <c r="V997" s="81"/>
      <c r="W997" s="81"/>
      <c r="X997" s="81"/>
      <c r="Y997" s="81"/>
      <c r="Z997" s="81"/>
      <c r="AA997" s="81"/>
      <c r="AB997" s="81"/>
      <c r="AC997" s="81"/>
      <c r="AD997" s="81"/>
      <c r="AE997" s="81"/>
      <c r="AF997" s="81"/>
    </row>
    <row r="998">
      <c r="A998" s="80"/>
      <c r="B998" s="81"/>
      <c r="C998" s="80"/>
      <c r="D998" s="80"/>
      <c r="E998" s="80"/>
      <c r="F998" s="80"/>
      <c r="G998" s="80"/>
      <c r="H998" s="80"/>
      <c r="I998" s="81"/>
      <c r="J998" s="81"/>
      <c r="K998" s="81"/>
      <c r="L998" s="81"/>
      <c r="M998" s="80"/>
      <c r="N998" s="80"/>
      <c r="O998" s="80"/>
      <c r="P998" s="80"/>
      <c r="Q998" s="80"/>
      <c r="R998" s="81"/>
      <c r="S998" s="81"/>
      <c r="T998" s="81"/>
      <c r="U998" s="81"/>
      <c r="V998" s="81"/>
      <c r="W998" s="81"/>
      <c r="X998" s="81"/>
      <c r="Y998" s="81"/>
      <c r="Z998" s="81"/>
      <c r="AA998" s="81"/>
      <c r="AB998" s="81"/>
      <c r="AC998" s="81"/>
      <c r="AD998" s="81"/>
      <c r="AE998" s="81"/>
      <c r="AF998" s="81"/>
    </row>
    <row r="999">
      <c r="A999" s="80"/>
      <c r="B999" s="81"/>
      <c r="C999" s="80"/>
      <c r="D999" s="80"/>
      <c r="E999" s="80"/>
      <c r="F999" s="80"/>
      <c r="G999" s="80"/>
      <c r="H999" s="80"/>
      <c r="I999" s="81"/>
      <c r="J999" s="81"/>
      <c r="K999" s="81"/>
      <c r="L999" s="81"/>
      <c r="M999" s="80"/>
      <c r="N999" s="80"/>
      <c r="O999" s="80"/>
      <c r="P999" s="80"/>
      <c r="Q999" s="80"/>
      <c r="R999" s="81"/>
      <c r="S999" s="81"/>
      <c r="T999" s="81"/>
      <c r="U999" s="81"/>
      <c r="V999" s="81"/>
      <c r="W999" s="81"/>
      <c r="X999" s="81"/>
      <c r="Y999" s="81"/>
      <c r="Z999" s="81"/>
      <c r="AA999" s="81"/>
      <c r="AB999" s="81"/>
      <c r="AC999" s="81"/>
      <c r="AD999" s="81"/>
      <c r="AE999" s="81"/>
      <c r="AF999" s="81"/>
    </row>
    <row r="1000">
      <c r="A1000" s="80"/>
      <c r="B1000" s="81"/>
      <c r="C1000" s="80"/>
      <c r="D1000" s="80"/>
      <c r="E1000" s="80"/>
      <c r="F1000" s="80"/>
      <c r="G1000" s="80"/>
      <c r="H1000" s="80"/>
      <c r="I1000" s="81"/>
      <c r="J1000" s="81"/>
      <c r="K1000" s="81"/>
      <c r="L1000" s="81"/>
      <c r="M1000" s="80"/>
      <c r="N1000" s="80"/>
      <c r="O1000" s="80"/>
      <c r="P1000" s="80"/>
      <c r="Q1000" s="80"/>
      <c r="R1000" s="81"/>
      <c r="S1000" s="81"/>
      <c r="T1000" s="81"/>
      <c r="U1000" s="81"/>
      <c r="V1000" s="81"/>
      <c r="W1000" s="81"/>
      <c r="X1000" s="81"/>
      <c r="Y1000" s="81"/>
      <c r="Z1000" s="81"/>
      <c r="AA1000" s="81"/>
      <c r="AB1000" s="81"/>
      <c r="AC1000" s="81"/>
      <c r="AD1000" s="81"/>
      <c r="AE1000" s="81"/>
      <c r="AF1000" s="81"/>
    </row>
    <row r="1001">
      <c r="A1001" s="80"/>
      <c r="B1001" s="81"/>
      <c r="C1001" s="80"/>
      <c r="D1001" s="80"/>
      <c r="E1001" s="80"/>
      <c r="F1001" s="80"/>
      <c r="G1001" s="80"/>
      <c r="H1001" s="80"/>
      <c r="I1001" s="81"/>
      <c r="J1001" s="81"/>
      <c r="K1001" s="81"/>
      <c r="L1001" s="81"/>
      <c r="M1001" s="80"/>
      <c r="N1001" s="80"/>
      <c r="O1001" s="80"/>
      <c r="P1001" s="80"/>
      <c r="Q1001" s="80"/>
      <c r="R1001" s="81"/>
      <c r="S1001" s="81"/>
      <c r="T1001" s="81"/>
      <c r="U1001" s="81"/>
      <c r="V1001" s="81"/>
      <c r="W1001" s="81"/>
      <c r="X1001" s="81"/>
      <c r="Y1001" s="81"/>
      <c r="Z1001" s="81"/>
      <c r="AA1001" s="81"/>
      <c r="AB1001" s="81"/>
      <c r="AC1001" s="81"/>
      <c r="AD1001" s="81"/>
      <c r="AE1001" s="81"/>
      <c r="AF1001" s="81"/>
    </row>
    <row r="1002">
      <c r="A1002" s="80"/>
      <c r="B1002" s="81"/>
      <c r="C1002" s="80"/>
      <c r="D1002" s="80"/>
      <c r="E1002" s="80"/>
      <c r="F1002" s="80"/>
      <c r="G1002" s="80"/>
      <c r="H1002" s="80"/>
      <c r="I1002" s="81"/>
      <c r="J1002" s="81"/>
      <c r="K1002" s="81"/>
      <c r="L1002" s="81"/>
      <c r="M1002" s="80"/>
      <c r="N1002" s="80"/>
      <c r="O1002" s="80"/>
      <c r="P1002" s="80"/>
      <c r="Q1002" s="80"/>
      <c r="R1002" s="81"/>
      <c r="S1002" s="81"/>
      <c r="T1002" s="81"/>
      <c r="U1002" s="81"/>
      <c r="V1002" s="81"/>
      <c r="W1002" s="81"/>
      <c r="X1002" s="81"/>
      <c r="Y1002" s="81"/>
      <c r="Z1002" s="81"/>
      <c r="AA1002" s="81"/>
      <c r="AB1002" s="81"/>
      <c r="AC1002" s="81"/>
      <c r="AD1002" s="81"/>
      <c r="AE1002" s="81"/>
      <c r="AF1002" s="81"/>
    </row>
    <row r="1003">
      <c r="A1003" s="80"/>
      <c r="B1003" s="81"/>
      <c r="C1003" s="80"/>
      <c r="D1003" s="80"/>
      <c r="E1003" s="80"/>
      <c r="F1003" s="80"/>
      <c r="G1003" s="80"/>
      <c r="H1003" s="80"/>
      <c r="I1003" s="81"/>
      <c r="J1003" s="81"/>
      <c r="K1003" s="81"/>
      <c r="L1003" s="81"/>
      <c r="M1003" s="80"/>
      <c r="N1003" s="80"/>
      <c r="O1003" s="80"/>
      <c r="P1003" s="80"/>
      <c r="Q1003" s="80"/>
      <c r="R1003" s="81"/>
      <c r="S1003" s="81"/>
      <c r="T1003" s="81"/>
      <c r="U1003" s="81"/>
      <c r="V1003" s="81"/>
      <c r="W1003" s="81"/>
      <c r="X1003" s="81"/>
      <c r="Y1003" s="81"/>
      <c r="Z1003" s="81"/>
      <c r="AA1003" s="81"/>
      <c r="AB1003" s="81"/>
      <c r="AC1003" s="81"/>
      <c r="AD1003" s="81"/>
      <c r="AE1003" s="81"/>
      <c r="AF1003" s="81"/>
    </row>
    <row r="1004">
      <c r="A1004" s="80"/>
      <c r="B1004" s="81"/>
      <c r="C1004" s="80"/>
      <c r="D1004" s="80"/>
      <c r="E1004" s="80"/>
      <c r="F1004" s="80"/>
      <c r="G1004" s="80"/>
      <c r="H1004" s="80"/>
      <c r="I1004" s="81"/>
      <c r="J1004" s="81"/>
      <c r="K1004" s="81"/>
      <c r="L1004" s="81"/>
      <c r="M1004" s="80"/>
      <c r="N1004" s="80"/>
      <c r="O1004" s="80"/>
      <c r="P1004" s="80"/>
      <c r="Q1004" s="80"/>
      <c r="R1004" s="81"/>
      <c r="S1004" s="81"/>
      <c r="T1004" s="81"/>
      <c r="U1004" s="81"/>
      <c r="V1004" s="81"/>
      <c r="W1004" s="81"/>
      <c r="X1004" s="81"/>
      <c r="Y1004" s="81"/>
      <c r="Z1004" s="81"/>
      <c r="AA1004" s="81"/>
      <c r="AB1004" s="81"/>
      <c r="AC1004" s="81"/>
      <c r="AD1004" s="81"/>
      <c r="AE1004" s="81"/>
      <c r="AF1004" s="81"/>
    </row>
    <row r="1005">
      <c r="A1005" s="80"/>
      <c r="B1005" s="81"/>
      <c r="C1005" s="80"/>
      <c r="D1005" s="80"/>
      <c r="E1005" s="80"/>
      <c r="F1005" s="80"/>
      <c r="G1005" s="80"/>
      <c r="H1005" s="80"/>
      <c r="I1005" s="81"/>
      <c r="J1005" s="81"/>
      <c r="K1005" s="81"/>
      <c r="L1005" s="81"/>
      <c r="M1005" s="80"/>
      <c r="N1005" s="80"/>
      <c r="O1005" s="80"/>
      <c r="P1005" s="80"/>
      <c r="Q1005" s="80"/>
      <c r="R1005" s="81"/>
      <c r="S1005" s="81"/>
      <c r="T1005" s="81"/>
      <c r="U1005" s="81"/>
      <c r="V1005" s="81"/>
      <c r="W1005" s="81"/>
      <c r="X1005" s="81"/>
      <c r="Y1005" s="81"/>
      <c r="Z1005" s="81"/>
      <c r="AA1005" s="81"/>
      <c r="AB1005" s="81"/>
      <c r="AC1005" s="81"/>
      <c r="AD1005" s="81"/>
      <c r="AE1005" s="81"/>
      <c r="AF1005" s="81"/>
    </row>
    <row r="1006">
      <c r="A1006" s="80"/>
      <c r="B1006" s="81"/>
      <c r="C1006" s="80"/>
      <c r="D1006" s="80"/>
      <c r="E1006" s="80"/>
      <c r="F1006" s="80"/>
      <c r="G1006" s="80"/>
      <c r="H1006" s="80"/>
      <c r="I1006" s="81"/>
      <c r="J1006" s="81"/>
      <c r="K1006" s="81"/>
      <c r="L1006" s="81"/>
      <c r="M1006" s="80"/>
      <c r="N1006" s="80"/>
      <c r="O1006" s="80"/>
      <c r="P1006" s="80"/>
      <c r="Q1006" s="80"/>
      <c r="R1006" s="81"/>
      <c r="S1006" s="81"/>
      <c r="T1006" s="81"/>
      <c r="U1006" s="81"/>
      <c r="V1006" s="81"/>
      <c r="W1006" s="81"/>
      <c r="X1006" s="81"/>
      <c r="Y1006" s="81"/>
      <c r="Z1006" s="81"/>
      <c r="AA1006" s="81"/>
      <c r="AB1006" s="81"/>
      <c r="AC1006" s="81"/>
      <c r="AD1006" s="81"/>
      <c r="AE1006" s="81"/>
      <c r="AF1006" s="81"/>
    </row>
    <row r="1007">
      <c r="A1007" s="80"/>
      <c r="B1007" s="81"/>
      <c r="C1007" s="80"/>
      <c r="D1007" s="80"/>
      <c r="E1007" s="80"/>
      <c r="F1007" s="80"/>
      <c r="G1007" s="80"/>
      <c r="H1007" s="80"/>
      <c r="I1007" s="81"/>
      <c r="J1007" s="81"/>
      <c r="K1007" s="81"/>
      <c r="L1007" s="81"/>
      <c r="M1007" s="80"/>
      <c r="N1007" s="80"/>
      <c r="O1007" s="80"/>
      <c r="P1007" s="80"/>
      <c r="Q1007" s="80"/>
      <c r="R1007" s="81"/>
      <c r="S1007" s="81"/>
      <c r="T1007" s="81"/>
      <c r="U1007" s="81"/>
      <c r="V1007" s="81"/>
      <c r="W1007" s="81"/>
      <c r="X1007" s="81"/>
      <c r="Y1007" s="81"/>
      <c r="Z1007" s="81"/>
      <c r="AA1007" s="81"/>
      <c r="AB1007" s="81"/>
      <c r="AC1007" s="81"/>
      <c r="AD1007" s="81"/>
      <c r="AE1007" s="81"/>
      <c r="AF1007" s="81"/>
    </row>
    <row r="1008">
      <c r="A1008" s="80"/>
      <c r="B1008" s="81"/>
      <c r="C1008" s="80"/>
      <c r="D1008" s="80"/>
      <c r="E1008" s="80"/>
      <c r="F1008" s="80"/>
      <c r="G1008" s="80"/>
      <c r="H1008" s="80"/>
      <c r="I1008" s="81"/>
      <c r="J1008" s="81"/>
      <c r="K1008" s="81"/>
      <c r="L1008" s="81"/>
      <c r="M1008" s="80"/>
      <c r="N1008" s="80"/>
      <c r="O1008" s="80"/>
      <c r="P1008" s="80"/>
      <c r="Q1008" s="80"/>
      <c r="R1008" s="81"/>
      <c r="S1008" s="81"/>
      <c r="T1008" s="81"/>
      <c r="U1008" s="81"/>
      <c r="V1008" s="81"/>
      <c r="W1008" s="81"/>
      <c r="X1008" s="81"/>
      <c r="Y1008" s="81"/>
      <c r="Z1008" s="81"/>
      <c r="AA1008" s="81"/>
      <c r="AB1008" s="81"/>
      <c r="AC1008" s="81"/>
      <c r="AD1008" s="81"/>
      <c r="AE1008" s="81"/>
      <c r="AF1008" s="81"/>
    </row>
    <row r="1009">
      <c r="A1009" s="80"/>
      <c r="B1009" s="81"/>
      <c r="C1009" s="80"/>
      <c r="D1009" s="80"/>
      <c r="E1009" s="80"/>
      <c r="F1009" s="80"/>
      <c r="G1009" s="80"/>
      <c r="H1009" s="80"/>
      <c r="I1009" s="81"/>
      <c r="J1009" s="81"/>
      <c r="K1009" s="81"/>
      <c r="L1009" s="81"/>
      <c r="M1009" s="80"/>
      <c r="N1009" s="80"/>
      <c r="O1009" s="80"/>
      <c r="P1009" s="80"/>
      <c r="Q1009" s="80"/>
      <c r="R1009" s="81"/>
      <c r="S1009" s="81"/>
      <c r="T1009" s="81"/>
      <c r="U1009" s="81"/>
      <c r="V1009" s="81"/>
      <c r="W1009" s="81"/>
      <c r="X1009" s="81"/>
      <c r="Y1009" s="81"/>
      <c r="Z1009" s="81"/>
      <c r="AA1009" s="81"/>
      <c r="AB1009" s="81"/>
      <c r="AC1009" s="81"/>
      <c r="AD1009" s="81"/>
      <c r="AE1009" s="81"/>
      <c r="AF1009" s="81"/>
    </row>
    <row r="1010">
      <c r="A1010" s="80"/>
      <c r="B1010" s="81"/>
      <c r="C1010" s="80"/>
      <c r="D1010" s="80"/>
      <c r="E1010" s="80"/>
      <c r="F1010" s="80"/>
      <c r="G1010" s="80"/>
      <c r="H1010" s="80"/>
      <c r="I1010" s="81"/>
      <c r="J1010" s="81"/>
      <c r="K1010" s="81"/>
      <c r="L1010" s="81"/>
      <c r="M1010" s="80"/>
      <c r="N1010" s="80"/>
      <c r="O1010" s="80"/>
      <c r="P1010" s="80"/>
      <c r="Q1010" s="80"/>
      <c r="R1010" s="81"/>
      <c r="S1010" s="81"/>
      <c r="T1010" s="81"/>
      <c r="U1010" s="81"/>
      <c r="V1010" s="81"/>
      <c r="W1010" s="81"/>
      <c r="X1010" s="81"/>
      <c r="Y1010" s="81"/>
      <c r="Z1010" s="81"/>
      <c r="AA1010" s="81"/>
      <c r="AB1010" s="81"/>
      <c r="AC1010" s="81"/>
      <c r="AD1010" s="81"/>
      <c r="AE1010" s="81"/>
      <c r="AF1010" s="81"/>
    </row>
    <row r="1011">
      <c r="A1011" s="80"/>
      <c r="B1011" s="81"/>
      <c r="C1011" s="80"/>
      <c r="D1011" s="80"/>
      <c r="E1011" s="80"/>
      <c r="F1011" s="80"/>
      <c r="G1011" s="80"/>
      <c r="H1011" s="80"/>
      <c r="I1011" s="81"/>
      <c r="J1011" s="81"/>
      <c r="K1011" s="81"/>
      <c r="L1011" s="81"/>
      <c r="M1011" s="80"/>
      <c r="N1011" s="80"/>
      <c r="O1011" s="80"/>
      <c r="P1011" s="80"/>
      <c r="Q1011" s="80"/>
      <c r="R1011" s="81"/>
      <c r="S1011" s="81"/>
      <c r="T1011" s="81"/>
      <c r="U1011" s="81"/>
      <c r="V1011" s="81"/>
      <c r="W1011" s="81"/>
      <c r="X1011" s="81"/>
      <c r="Y1011" s="81"/>
      <c r="Z1011" s="81"/>
      <c r="AA1011" s="81"/>
      <c r="AB1011" s="81"/>
      <c r="AC1011" s="81"/>
      <c r="AD1011" s="81"/>
      <c r="AE1011" s="81"/>
      <c r="AF1011" s="81"/>
    </row>
    <row r="1012">
      <c r="A1012" s="80"/>
      <c r="B1012" s="81"/>
      <c r="C1012" s="80"/>
      <c r="D1012" s="80"/>
      <c r="E1012" s="80"/>
      <c r="F1012" s="80"/>
      <c r="G1012" s="80"/>
      <c r="H1012" s="80"/>
      <c r="I1012" s="81"/>
      <c r="J1012" s="81"/>
      <c r="K1012" s="81"/>
      <c r="L1012" s="81"/>
      <c r="M1012" s="80"/>
      <c r="N1012" s="80"/>
      <c r="O1012" s="80"/>
      <c r="P1012" s="80"/>
      <c r="Q1012" s="80"/>
      <c r="R1012" s="81"/>
      <c r="S1012" s="81"/>
      <c r="T1012" s="81"/>
      <c r="U1012" s="81"/>
      <c r="V1012" s="81"/>
      <c r="W1012" s="81"/>
      <c r="X1012" s="81"/>
      <c r="Y1012" s="81"/>
      <c r="Z1012" s="81"/>
      <c r="AA1012" s="81"/>
      <c r="AB1012" s="81"/>
      <c r="AC1012" s="81"/>
      <c r="AD1012" s="81"/>
      <c r="AE1012" s="81"/>
      <c r="AF1012" s="81"/>
    </row>
    <row r="1013">
      <c r="A1013" s="80"/>
      <c r="B1013" s="81"/>
      <c r="C1013" s="80"/>
      <c r="D1013" s="80"/>
      <c r="E1013" s="80"/>
      <c r="F1013" s="80"/>
      <c r="G1013" s="80"/>
      <c r="H1013" s="80"/>
      <c r="I1013" s="81"/>
      <c r="J1013" s="81"/>
      <c r="K1013" s="81"/>
      <c r="L1013" s="81"/>
      <c r="M1013" s="80"/>
      <c r="N1013" s="80"/>
      <c r="O1013" s="80"/>
      <c r="P1013" s="80"/>
      <c r="Q1013" s="80"/>
      <c r="R1013" s="81"/>
      <c r="S1013" s="81"/>
      <c r="T1013" s="81"/>
      <c r="U1013" s="81"/>
      <c r="V1013" s="81"/>
      <c r="W1013" s="81"/>
      <c r="X1013" s="81"/>
      <c r="Y1013" s="81"/>
      <c r="Z1013" s="81"/>
      <c r="AA1013" s="81"/>
      <c r="AB1013" s="81"/>
      <c r="AC1013" s="81"/>
      <c r="AD1013" s="81"/>
      <c r="AE1013" s="81"/>
      <c r="AF1013" s="81"/>
    </row>
    <row r="1014">
      <c r="A1014" s="80"/>
      <c r="B1014" s="81"/>
      <c r="C1014" s="80"/>
      <c r="D1014" s="80"/>
      <c r="E1014" s="80"/>
      <c r="F1014" s="80"/>
      <c r="G1014" s="80"/>
      <c r="H1014" s="80"/>
      <c r="I1014" s="81"/>
      <c r="J1014" s="81"/>
      <c r="K1014" s="81"/>
      <c r="L1014" s="81"/>
      <c r="M1014" s="80"/>
      <c r="N1014" s="80"/>
      <c r="O1014" s="80"/>
      <c r="P1014" s="80"/>
      <c r="Q1014" s="80"/>
      <c r="R1014" s="81"/>
      <c r="S1014" s="81"/>
      <c r="T1014" s="81"/>
      <c r="U1014" s="81"/>
      <c r="V1014" s="81"/>
      <c r="W1014" s="81"/>
      <c r="X1014" s="81"/>
      <c r="Y1014" s="81"/>
      <c r="Z1014" s="81"/>
      <c r="AA1014" s="81"/>
      <c r="AB1014" s="81"/>
      <c r="AC1014" s="81"/>
      <c r="AD1014" s="81"/>
      <c r="AE1014" s="81"/>
      <c r="AF1014" s="81"/>
    </row>
    <row r="1015">
      <c r="A1015" s="80"/>
      <c r="B1015" s="81"/>
      <c r="C1015" s="80"/>
      <c r="D1015" s="80"/>
      <c r="E1015" s="80"/>
      <c r="F1015" s="80"/>
      <c r="G1015" s="80"/>
      <c r="H1015" s="80"/>
      <c r="I1015" s="81"/>
      <c r="J1015" s="81"/>
      <c r="K1015" s="81"/>
      <c r="L1015" s="81"/>
      <c r="M1015" s="80"/>
      <c r="N1015" s="80"/>
      <c r="O1015" s="80"/>
      <c r="P1015" s="80"/>
      <c r="Q1015" s="80"/>
      <c r="R1015" s="81"/>
      <c r="S1015" s="81"/>
      <c r="T1015" s="81"/>
      <c r="U1015" s="81"/>
      <c r="V1015" s="81"/>
      <c r="W1015" s="81"/>
      <c r="X1015" s="81"/>
      <c r="Y1015" s="81"/>
      <c r="Z1015" s="81"/>
      <c r="AA1015" s="81"/>
      <c r="AB1015" s="81"/>
      <c r="AC1015" s="81"/>
      <c r="AD1015" s="81"/>
      <c r="AE1015" s="81"/>
      <c r="AF1015" s="81"/>
    </row>
    <row r="1016">
      <c r="A1016" s="80"/>
      <c r="B1016" s="81"/>
      <c r="C1016" s="80"/>
      <c r="D1016" s="80"/>
      <c r="E1016" s="80"/>
      <c r="F1016" s="80"/>
      <c r="G1016" s="80"/>
      <c r="H1016" s="80"/>
      <c r="I1016" s="81"/>
      <c r="J1016" s="81"/>
      <c r="K1016" s="81"/>
      <c r="L1016" s="81"/>
      <c r="M1016" s="80"/>
      <c r="N1016" s="80"/>
      <c r="O1016" s="80"/>
      <c r="P1016" s="80"/>
      <c r="Q1016" s="80"/>
      <c r="R1016" s="81"/>
      <c r="S1016" s="81"/>
      <c r="T1016" s="81"/>
      <c r="U1016" s="81"/>
      <c r="V1016" s="81"/>
      <c r="W1016" s="81"/>
      <c r="X1016" s="81"/>
      <c r="Y1016" s="81"/>
      <c r="Z1016" s="81"/>
      <c r="AA1016" s="81"/>
      <c r="AB1016" s="81"/>
      <c r="AC1016" s="81"/>
      <c r="AD1016" s="81"/>
      <c r="AE1016" s="81"/>
      <c r="AF1016" s="81"/>
    </row>
    <row r="1017">
      <c r="A1017" s="80"/>
      <c r="B1017" s="81"/>
      <c r="C1017" s="80"/>
      <c r="D1017" s="80"/>
      <c r="E1017" s="80"/>
      <c r="F1017" s="80"/>
      <c r="G1017" s="80"/>
      <c r="H1017" s="80"/>
      <c r="I1017" s="81"/>
      <c r="J1017" s="81"/>
      <c r="K1017" s="81"/>
      <c r="L1017" s="81"/>
      <c r="M1017" s="80"/>
      <c r="N1017" s="80"/>
      <c r="O1017" s="80"/>
      <c r="P1017" s="80"/>
      <c r="Q1017" s="80"/>
      <c r="R1017" s="81"/>
      <c r="S1017" s="81"/>
      <c r="T1017" s="81"/>
      <c r="U1017" s="81"/>
      <c r="V1017" s="81"/>
      <c r="W1017" s="81"/>
      <c r="X1017" s="81"/>
      <c r="Y1017" s="81"/>
      <c r="Z1017" s="81"/>
      <c r="AA1017" s="81"/>
      <c r="AB1017" s="81"/>
      <c r="AC1017" s="81"/>
      <c r="AD1017" s="81"/>
      <c r="AE1017" s="81"/>
      <c r="AF1017" s="81"/>
    </row>
    <row r="1018">
      <c r="A1018" s="80"/>
      <c r="B1018" s="81"/>
      <c r="C1018" s="80"/>
      <c r="D1018" s="80"/>
      <c r="E1018" s="80"/>
      <c r="F1018" s="80"/>
      <c r="G1018" s="80"/>
      <c r="H1018" s="80"/>
      <c r="I1018" s="81"/>
      <c r="J1018" s="81"/>
      <c r="K1018" s="81"/>
      <c r="L1018" s="81"/>
      <c r="M1018" s="80"/>
      <c r="N1018" s="80"/>
      <c r="O1018" s="80"/>
      <c r="P1018" s="80"/>
      <c r="Q1018" s="80"/>
      <c r="R1018" s="81"/>
      <c r="S1018" s="81"/>
      <c r="T1018" s="81"/>
      <c r="U1018" s="81"/>
      <c r="V1018" s="81"/>
      <c r="W1018" s="81"/>
      <c r="X1018" s="81"/>
      <c r="Y1018" s="81"/>
      <c r="Z1018" s="81"/>
      <c r="AA1018" s="81"/>
      <c r="AB1018" s="81"/>
      <c r="AC1018" s="81"/>
      <c r="AD1018" s="81"/>
      <c r="AE1018" s="81"/>
      <c r="AF1018" s="81"/>
    </row>
    <row r="1019">
      <c r="A1019" s="80"/>
      <c r="B1019" s="81"/>
      <c r="C1019" s="80"/>
      <c r="D1019" s="80"/>
      <c r="E1019" s="80"/>
      <c r="F1019" s="80"/>
      <c r="G1019" s="80"/>
      <c r="H1019" s="80"/>
      <c r="I1019" s="81"/>
      <c r="J1019" s="81"/>
      <c r="K1019" s="81"/>
      <c r="L1019" s="81"/>
      <c r="M1019" s="80"/>
      <c r="N1019" s="80"/>
      <c r="O1019" s="80"/>
      <c r="P1019" s="80"/>
      <c r="Q1019" s="80"/>
      <c r="R1019" s="81"/>
      <c r="S1019" s="81"/>
      <c r="T1019" s="81"/>
      <c r="U1019" s="81"/>
      <c r="V1019" s="81"/>
      <c r="W1019" s="81"/>
      <c r="X1019" s="81"/>
      <c r="Y1019" s="81"/>
      <c r="Z1019" s="81"/>
      <c r="AA1019" s="81"/>
      <c r="AB1019" s="81"/>
      <c r="AC1019" s="81"/>
      <c r="AD1019" s="81"/>
      <c r="AE1019" s="81"/>
      <c r="AF1019" s="81"/>
    </row>
    <row r="1020">
      <c r="A1020" s="80"/>
      <c r="B1020" s="81"/>
      <c r="C1020" s="80"/>
      <c r="D1020" s="80"/>
      <c r="E1020" s="80"/>
      <c r="F1020" s="80"/>
      <c r="G1020" s="80"/>
      <c r="H1020" s="80"/>
      <c r="I1020" s="81"/>
      <c r="J1020" s="81"/>
      <c r="K1020" s="81"/>
      <c r="L1020" s="81"/>
      <c r="M1020" s="80"/>
      <c r="N1020" s="80"/>
      <c r="O1020" s="80"/>
      <c r="P1020" s="80"/>
      <c r="Q1020" s="80"/>
      <c r="R1020" s="81"/>
      <c r="S1020" s="81"/>
      <c r="T1020" s="81"/>
      <c r="U1020" s="81"/>
      <c r="V1020" s="81"/>
      <c r="W1020" s="81"/>
      <c r="X1020" s="81"/>
      <c r="Y1020" s="81"/>
      <c r="Z1020" s="81"/>
      <c r="AA1020" s="81"/>
      <c r="AB1020" s="81"/>
      <c r="AC1020" s="81"/>
      <c r="AD1020" s="81"/>
      <c r="AE1020" s="81"/>
      <c r="AF1020" s="81"/>
    </row>
  </sheetData>
  <autoFilter ref="$A$1:$H$29">
    <filterColumn colId="2">
      <filters>
        <filter val="Ying"/>
      </filters>
    </filterColumn>
  </autoFilter>
  <printOptions gridLines="1" horizontalCentered="1"/>
  <pageMargins bottom="0.75" footer="0.0" header="0.0" left="0.25" right="0.25"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14.88"/>
    <col customWidth="1" min="3" max="7" width="11.5"/>
  </cols>
  <sheetData>
    <row r="1">
      <c r="A1" s="106"/>
      <c r="B1" s="106"/>
      <c r="C1" s="106"/>
      <c r="D1" s="106"/>
      <c r="E1" s="106"/>
      <c r="F1" s="106"/>
      <c r="G1" s="106"/>
      <c r="H1" s="106"/>
      <c r="I1" s="106"/>
      <c r="J1" s="106"/>
      <c r="K1" s="106"/>
      <c r="L1" s="106"/>
      <c r="M1" s="106"/>
      <c r="N1" s="106"/>
      <c r="O1" s="106"/>
      <c r="P1" s="106"/>
      <c r="Q1" s="106"/>
      <c r="R1" s="106"/>
      <c r="S1" s="106"/>
      <c r="T1" s="106"/>
      <c r="U1" s="106"/>
      <c r="V1" s="106"/>
      <c r="W1" s="106"/>
      <c r="X1" s="106"/>
      <c r="Y1" s="106"/>
      <c r="Z1" s="106"/>
    </row>
    <row r="2">
      <c r="A2" s="106"/>
      <c r="B2" s="107" t="s">
        <v>97</v>
      </c>
      <c r="C2" s="107" t="s">
        <v>0</v>
      </c>
      <c r="D2" s="107" t="s">
        <v>98</v>
      </c>
      <c r="E2" s="107" t="s">
        <v>99</v>
      </c>
      <c r="F2" s="107" t="s">
        <v>100</v>
      </c>
      <c r="G2" s="107" t="s">
        <v>101</v>
      </c>
      <c r="H2" s="106"/>
      <c r="I2" s="106"/>
      <c r="J2" s="106"/>
      <c r="K2" s="106"/>
      <c r="L2" s="106"/>
      <c r="M2" s="106"/>
      <c r="N2" s="106"/>
      <c r="O2" s="106"/>
      <c r="P2" s="106"/>
      <c r="Q2" s="106"/>
      <c r="R2" s="106"/>
      <c r="S2" s="106"/>
      <c r="T2" s="106"/>
      <c r="U2" s="106"/>
      <c r="V2" s="106"/>
      <c r="W2" s="106"/>
      <c r="X2" s="106"/>
      <c r="Y2" s="106"/>
      <c r="Z2" s="106"/>
    </row>
    <row r="3">
      <c r="A3" s="106"/>
      <c r="B3" s="108" t="s">
        <v>92</v>
      </c>
      <c r="C3" s="109">
        <f>SUM(C4:C7)</f>
        <v>350</v>
      </c>
      <c r="D3" s="109">
        <f t="shared" ref="D3:D7" si="1">C3/4</f>
        <v>87.5</v>
      </c>
      <c r="E3" s="109">
        <f t="shared" ref="E3:E7" si="2">D3/3</f>
        <v>29.16666667</v>
      </c>
      <c r="F3" s="109">
        <f t="shared" ref="F3:F7" si="3">E3/4</f>
        <v>7.291666667</v>
      </c>
      <c r="G3" s="110">
        <f t="shared" ref="G3:G7" si="4">F3/6</f>
        <v>1.215277778</v>
      </c>
      <c r="H3" s="106"/>
      <c r="I3" s="106"/>
      <c r="J3" s="106"/>
      <c r="K3" s="106"/>
      <c r="L3" s="106"/>
      <c r="M3" s="106"/>
      <c r="N3" s="106"/>
      <c r="O3" s="106"/>
      <c r="P3" s="106"/>
      <c r="Q3" s="106"/>
      <c r="R3" s="106"/>
      <c r="S3" s="106"/>
      <c r="T3" s="106"/>
      <c r="U3" s="106"/>
      <c r="V3" s="106"/>
      <c r="W3" s="106"/>
      <c r="X3" s="106"/>
      <c r="Y3" s="106"/>
      <c r="Z3" s="106"/>
    </row>
    <row r="4">
      <c r="A4" s="106"/>
      <c r="B4" s="111" t="s">
        <v>58</v>
      </c>
      <c r="C4" s="112">
        <v>120.0</v>
      </c>
      <c r="D4" s="113">
        <f t="shared" si="1"/>
        <v>30</v>
      </c>
      <c r="E4" s="113">
        <f t="shared" si="2"/>
        <v>10</v>
      </c>
      <c r="F4" s="113">
        <f t="shared" si="3"/>
        <v>2.5</v>
      </c>
      <c r="G4" s="114">
        <f t="shared" si="4"/>
        <v>0.4166666667</v>
      </c>
      <c r="H4" s="106"/>
      <c r="I4" s="106"/>
      <c r="J4" s="106"/>
      <c r="K4" s="106"/>
      <c r="L4" s="106"/>
      <c r="M4" s="106"/>
      <c r="N4" s="106"/>
      <c r="O4" s="106"/>
      <c r="P4" s="106"/>
      <c r="Q4" s="106"/>
      <c r="R4" s="106"/>
      <c r="S4" s="106"/>
      <c r="T4" s="106"/>
      <c r="U4" s="106"/>
      <c r="V4" s="106"/>
      <c r="W4" s="106"/>
      <c r="X4" s="106"/>
      <c r="Y4" s="106"/>
      <c r="Z4" s="106"/>
    </row>
    <row r="5">
      <c r="A5" s="106"/>
      <c r="B5" s="111" t="s">
        <v>61</v>
      </c>
      <c r="C5" s="112">
        <v>80.0</v>
      </c>
      <c r="D5" s="113">
        <f t="shared" si="1"/>
        <v>20</v>
      </c>
      <c r="E5" s="113">
        <f t="shared" si="2"/>
        <v>6.666666667</v>
      </c>
      <c r="F5" s="113">
        <f t="shared" si="3"/>
        <v>1.666666667</v>
      </c>
      <c r="G5" s="114">
        <f t="shared" si="4"/>
        <v>0.2777777778</v>
      </c>
      <c r="H5" s="106"/>
      <c r="I5" s="106"/>
      <c r="J5" s="106"/>
      <c r="K5" s="106"/>
      <c r="L5" s="106"/>
      <c r="M5" s="106"/>
      <c r="N5" s="106"/>
      <c r="O5" s="106"/>
      <c r="P5" s="106"/>
      <c r="Q5" s="106"/>
      <c r="R5" s="106"/>
      <c r="S5" s="106"/>
      <c r="T5" s="106"/>
      <c r="U5" s="106"/>
      <c r="V5" s="106"/>
      <c r="W5" s="106"/>
      <c r="X5" s="106"/>
      <c r="Y5" s="106"/>
      <c r="Z5" s="106"/>
    </row>
    <row r="6">
      <c r="A6" s="106"/>
      <c r="B6" s="111" t="s">
        <v>66</v>
      </c>
      <c r="C6" s="112">
        <v>75.0</v>
      </c>
      <c r="D6" s="113">
        <f t="shared" si="1"/>
        <v>18.75</v>
      </c>
      <c r="E6" s="113">
        <f t="shared" si="2"/>
        <v>6.25</v>
      </c>
      <c r="F6" s="113">
        <f t="shared" si="3"/>
        <v>1.5625</v>
      </c>
      <c r="G6" s="114">
        <f t="shared" si="4"/>
        <v>0.2604166667</v>
      </c>
      <c r="H6" s="106"/>
      <c r="I6" s="106"/>
      <c r="J6" s="106"/>
      <c r="K6" s="106"/>
      <c r="L6" s="106"/>
      <c r="M6" s="106"/>
      <c r="N6" s="106"/>
      <c r="O6" s="106"/>
      <c r="P6" s="106"/>
      <c r="Q6" s="106"/>
      <c r="R6" s="106"/>
      <c r="S6" s="106"/>
      <c r="T6" s="106"/>
      <c r="U6" s="106"/>
      <c r="V6" s="106"/>
      <c r="W6" s="106"/>
      <c r="X6" s="106"/>
      <c r="Y6" s="106"/>
      <c r="Z6" s="106"/>
    </row>
    <row r="7">
      <c r="A7" s="106"/>
      <c r="B7" s="111" t="s">
        <v>72</v>
      </c>
      <c r="C7" s="112">
        <v>75.0</v>
      </c>
      <c r="D7" s="113">
        <f t="shared" si="1"/>
        <v>18.75</v>
      </c>
      <c r="E7" s="113">
        <f t="shared" si="2"/>
        <v>6.25</v>
      </c>
      <c r="F7" s="113">
        <f t="shared" si="3"/>
        <v>1.5625</v>
      </c>
      <c r="G7" s="114">
        <f t="shared" si="4"/>
        <v>0.2604166667</v>
      </c>
      <c r="H7" s="106"/>
      <c r="I7" s="106"/>
      <c r="J7" s="106"/>
      <c r="K7" s="106"/>
      <c r="L7" s="106"/>
      <c r="M7" s="106"/>
      <c r="N7" s="106"/>
      <c r="O7" s="106"/>
      <c r="P7" s="106"/>
      <c r="Q7" s="106"/>
      <c r="R7" s="106"/>
      <c r="S7" s="106"/>
      <c r="T7" s="106"/>
      <c r="U7" s="106"/>
      <c r="V7" s="106"/>
      <c r="W7" s="106"/>
      <c r="X7" s="106"/>
      <c r="Y7" s="106"/>
      <c r="Z7" s="106"/>
    </row>
    <row r="8">
      <c r="A8" s="106"/>
      <c r="B8" s="106"/>
      <c r="C8" s="106"/>
      <c r="D8" s="106"/>
      <c r="E8" s="106"/>
      <c r="F8" s="106"/>
      <c r="G8" s="106"/>
      <c r="H8" s="106"/>
      <c r="I8" s="106"/>
      <c r="J8" s="106"/>
      <c r="K8" s="106"/>
      <c r="L8" s="106"/>
      <c r="M8" s="106"/>
      <c r="N8" s="106"/>
      <c r="O8" s="106"/>
      <c r="P8" s="106"/>
      <c r="Q8" s="106"/>
      <c r="R8" s="106"/>
      <c r="S8" s="106"/>
      <c r="T8" s="106"/>
      <c r="U8" s="106"/>
      <c r="V8" s="106"/>
      <c r="W8" s="106"/>
      <c r="X8" s="106"/>
      <c r="Y8" s="106"/>
      <c r="Z8" s="106"/>
    </row>
    <row r="9">
      <c r="A9" s="106"/>
      <c r="B9" s="115" t="s">
        <v>102</v>
      </c>
      <c r="C9" s="106"/>
      <c r="D9" s="106"/>
      <c r="E9" s="106"/>
      <c r="F9" s="106"/>
      <c r="G9" s="106"/>
      <c r="H9" s="106"/>
      <c r="I9" s="106"/>
      <c r="J9" s="106"/>
      <c r="K9" s="106"/>
      <c r="L9" s="106"/>
      <c r="M9" s="106"/>
      <c r="N9" s="106"/>
      <c r="O9" s="106"/>
      <c r="P9" s="106"/>
      <c r="Q9" s="106"/>
      <c r="R9" s="106"/>
      <c r="S9" s="106"/>
      <c r="T9" s="106"/>
      <c r="U9" s="106"/>
      <c r="V9" s="106"/>
      <c r="W9" s="106"/>
      <c r="X9" s="106"/>
      <c r="Y9" s="106"/>
      <c r="Z9" s="106"/>
    </row>
    <row r="10">
      <c r="A10" s="106"/>
      <c r="B10" s="116" t="s">
        <v>103</v>
      </c>
      <c r="C10" s="106"/>
      <c r="D10" s="106"/>
      <c r="E10" s="106"/>
      <c r="F10" s="106"/>
      <c r="G10" s="106"/>
      <c r="H10" s="106"/>
      <c r="I10" s="106"/>
      <c r="J10" s="106"/>
      <c r="K10" s="106"/>
      <c r="L10" s="106"/>
      <c r="M10" s="106"/>
      <c r="N10" s="106"/>
      <c r="O10" s="106"/>
      <c r="P10" s="106"/>
      <c r="Q10" s="106"/>
      <c r="R10" s="106"/>
      <c r="S10" s="106"/>
      <c r="T10" s="106"/>
      <c r="U10" s="106"/>
      <c r="V10" s="106"/>
      <c r="W10" s="106"/>
      <c r="X10" s="106"/>
      <c r="Y10" s="106"/>
      <c r="Z10" s="106"/>
    </row>
    <row r="11">
      <c r="A11" s="106"/>
      <c r="B11" s="116" t="s">
        <v>104</v>
      </c>
      <c r="C11" s="106"/>
      <c r="D11" s="106"/>
      <c r="E11" s="106"/>
      <c r="F11" s="106"/>
      <c r="G11" s="106"/>
      <c r="H11" s="106"/>
      <c r="I11" s="106"/>
      <c r="J11" s="106"/>
      <c r="K11" s="106"/>
      <c r="L11" s="106"/>
      <c r="M11" s="106"/>
      <c r="N11" s="106"/>
      <c r="O11" s="106"/>
      <c r="P11" s="106"/>
      <c r="Q11" s="106"/>
      <c r="R11" s="106"/>
      <c r="S11" s="106"/>
      <c r="T11" s="106"/>
      <c r="U11" s="106"/>
      <c r="V11" s="106"/>
      <c r="W11" s="106"/>
      <c r="X11" s="106"/>
      <c r="Y11" s="106"/>
      <c r="Z11" s="106"/>
    </row>
    <row r="12">
      <c r="A12" s="106"/>
      <c r="B12" s="117" t="s">
        <v>105</v>
      </c>
      <c r="C12" s="117" t="s">
        <v>106</v>
      </c>
      <c r="D12" s="117" t="s">
        <v>107</v>
      </c>
      <c r="E12" s="117" t="s">
        <v>108</v>
      </c>
      <c r="F12" s="117" t="s">
        <v>109</v>
      </c>
      <c r="G12" s="117" t="s">
        <v>110</v>
      </c>
      <c r="H12" s="117" t="s">
        <v>111</v>
      </c>
      <c r="I12" s="117" t="s">
        <v>112</v>
      </c>
      <c r="J12" s="117" t="s">
        <v>113</v>
      </c>
      <c r="K12" s="117" t="s">
        <v>114</v>
      </c>
      <c r="L12" s="106"/>
      <c r="M12" s="106"/>
      <c r="N12" s="106"/>
      <c r="O12" s="106"/>
      <c r="P12" s="106"/>
      <c r="Q12" s="106"/>
      <c r="R12" s="106"/>
      <c r="S12" s="106"/>
      <c r="T12" s="106"/>
      <c r="U12" s="106"/>
      <c r="V12" s="106"/>
      <c r="W12" s="106"/>
      <c r="X12" s="106"/>
      <c r="Y12" s="106"/>
      <c r="Z12" s="106"/>
    </row>
    <row r="13">
      <c r="A13" s="106"/>
      <c r="B13" s="118" t="s">
        <v>115</v>
      </c>
      <c r="C13" s="118" t="s">
        <v>116</v>
      </c>
      <c r="D13" s="118" t="s">
        <v>117</v>
      </c>
      <c r="E13" s="111">
        <v>5.0</v>
      </c>
      <c r="F13" s="111">
        <v>0.0</v>
      </c>
      <c r="G13" s="119">
        <f t="shared" ref="G13:G18" si="5">E13-F13</f>
        <v>5</v>
      </c>
      <c r="H13" s="119"/>
      <c r="I13" s="119"/>
      <c r="J13" s="119"/>
      <c r="K13" s="120"/>
      <c r="L13" s="106"/>
      <c r="M13" s="106"/>
      <c r="N13" s="106"/>
      <c r="O13" s="106"/>
      <c r="P13" s="106"/>
      <c r="Q13" s="106"/>
      <c r="R13" s="106"/>
      <c r="S13" s="106"/>
      <c r="T13" s="106"/>
      <c r="U13" s="106"/>
      <c r="V13" s="106"/>
      <c r="W13" s="106"/>
      <c r="X13" s="106"/>
      <c r="Y13" s="106"/>
      <c r="Z13" s="106"/>
    </row>
    <row r="14">
      <c r="A14" s="106"/>
      <c r="B14" s="118" t="s">
        <v>118</v>
      </c>
      <c r="C14" s="118" t="s">
        <v>119</v>
      </c>
      <c r="D14" s="118" t="s">
        <v>120</v>
      </c>
      <c r="E14" s="111">
        <v>10.0</v>
      </c>
      <c r="F14" s="111">
        <v>0.0</v>
      </c>
      <c r="G14" s="119">
        <f t="shared" si="5"/>
        <v>10</v>
      </c>
      <c r="H14" s="119"/>
      <c r="I14" s="119"/>
      <c r="J14" s="119"/>
      <c r="K14" s="120"/>
      <c r="L14" s="106"/>
      <c r="M14" s="106"/>
      <c r="N14" s="106"/>
      <c r="O14" s="106"/>
      <c r="P14" s="106"/>
      <c r="Q14" s="106"/>
      <c r="R14" s="106"/>
      <c r="S14" s="106"/>
      <c r="T14" s="106"/>
      <c r="U14" s="106"/>
      <c r="V14" s="106"/>
      <c r="W14" s="106"/>
      <c r="X14" s="106"/>
      <c r="Y14" s="106"/>
      <c r="Z14" s="106"/>
    </row>
    <row r="15">
      <c r="A15" s="106"/>
      <c r="B15" s="120"/>
      <c r="C15" s="118" t="s">
        <v>121</v>
      </c>
      <c r="D15" s="118" t="s">
        <v>117</v>
      </c>
      <c r="E15" s="111">
        <v>5.0</v>
      </c>
      <c r="F15" s="111">
        <v>0.0</v>
      </c>
      <c r="G15" s="119">
        <f t="shared" si="5"/>
        <v>5</v>
      </c>
      <c r="H15" s="119"/>
      <c r="I15" s="119"/>
      <c r="J15" s="119"/>
      <c r="K15" s="120"/>
      <c r="L15" s="106"/>
      <c r="M15" s="106"/>
      <c r="N15" s="106"/>
      <c r="O15" s="106"/>
      <c r="P15" s="106"/>
      <c r="Q15" s="106"/>
      <c r="R15" s="106"/>
      <c r="S15" s="106"/>
      <c r="T15" s="106"/>
      <c r="U15" s="106"/>
      <c r="V15" s="106"/>
      <c r="W15" s="106"/>
      <c r="X15" s="106"/>
      <c r="Y15" s="106"/>
      <c r="Z15" s="106"/>
    </row>
    <row r="16">
      <c r="A16" s="106"/>
      <c r="B16" s="120"/>
      <c r="C16" s="120"/>
      <c r="D16" s="120"/>
      <c r="E16" s="119"/>
      <c r="F16" s="111">
        <v>0.0</v>
      </c>
      <c r="G16" s="119">
        <f t="shared" si="5"/>
        <v>0</v>
      </c>
      <c r="H16" s="119"/>
      <c r="I16" s="119"/>
      <c r="J16" s="119"/>
      <c r="K16" s="120"/>
      <c r="L16" s="106"/>
      <c r="M16" s="106"/>
      <c r="N16" s="106"/>
      <c r="O16" s="106"/>
      <c r="P16" s="106"/>
      <c r="Q16" s="106"/>
      <c r="R16" s="106"/>
      <c r="S16" s="106"/>
      <c r="T16" s="106"/>
      <c r="U16" s="106"/>
      <c r="V16" s="106"/>
      <c r="W16" s="106"/>
      <c r="X16" s="106"/>
      <c r="Y16" s="106"/>
      <c r="Z16" s="106"/>
    </row>
    <row r="17">
      <c r="A17" s="106"/>
      <c r="B17" s="120"/>
      <c r="C17" s="120"/>
      <c r="D17" s="120"/>
      <c r="E17" s="119"/>
      <c r="F17" s="111">
        <v>0.0</v>
      </c>
      <c r="G17" s="119">
        <f t="shared" si="5"/>
        <v>0</v>
      </c>
      <c r="H17" s="119"/>
      <c r="I17" s="119"/>
      <c r="J17" s="119"/>
      <c r="K17" s="120"/>
      <c r="L17" s="106"/>
      <c r="M17" s="106"/>
      <c r="N17" s="106"/>
      <c r="O17" s="106"/>
      <c r="P17" s="106"/>
      <c r="Q17" s="106"/>
      <c r="R17" s="106"/>
      <c r="S17" s="106"/>
      <c r="T17" s="106"/>
      <c r="U17" s="106"/>
      <c r="V17" s="106"/>
      <c r="W17" s="106"/>
      <c r="X17" s="106"/>
      <c r="Y17" s="106"/>
      <c r="Z17" s="106"/>
    </row>
    <row r="18">
      <c r="A18" s="106"/>
      <c r="B18" s="120"/>
      <c r="C18" s="120"/>
      <c r="D18" s="120"/>
      <c r="E18" s="119"/>
      <c r="F18" s="111">
        <v>0.0</v>
      </c>
      <c r="G18" s="119">
        <f t="shared" si="5"/>
        <v>0</v>
      </c>
      <c r="H18" s="119"/>
      <c r="I18" s="119"/>
      <c r="J18" s="119"/>
      <c r="K18" s="120"/>
      <c r="L18" s="106"/>
      <c r="M18" s="106"/>
      <c r="N18" s="106"/>
      <c r="O18" s="106"/>
      <c r="P18" s="106"/>
      <c r="Q18" s="106"/>
      <c r="R18" s="106"/>
      <c r="S18" s="106"/>
      <c r="T18" s="106"/>
      <c r="U18" s="106"/>
      <c r="V18" s="106"/>
      <c r="W18" s="106"/>
      <c r="X18" s="106"/>
      <c r="Y18" s="106"/>
      <c r="Z18" s="106"/>
    </row>
    <row r="19">
      <c r="A19" s="106"/>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row>
    <row r="20">
      <c r="A20" s="106"/>
      <c r="B20" s="107" t="s">
        <v>97</v>
      </c>
      <c r="C20" s="107" t="s">
        <v>0</v>
      </c>
      <c r="D20" s="107" t="s">
        <v>98</v>
      </c>
      <c r="E20" s="107" t="s">
        <v>99</v>
      </c>
      <c r="F20" s="107" t="s">
        <v>100</v>
      </c>
      <c r="G20" s="107" t="s">
        <v>101</v>
      </c>
      <c r="H20" s="106"/>
      <c r="I20" s="106"/>
      <c r="J20" s="106"/>
      <c r="K20" s="106"/>
      <c r="L20" s="106"/>
      <c r="M20" s="106"/>
      <c r="N20" s="106"/>
      <c r="O20" s="106"/>
      <c r="P20" s="106"/>
      <c r="Q20" s="106"/>
      <c r="R20" s="106"/>
      <c r="S20" s="106"/>
      <c r="T20" s="106"/>
      <c r="U20" s="106"/>
      <c r="V20" s="106"/>
      <c r="W20" s="106"/>
      <c r="X20" s="106"/>
      <c r="Y20" s="106"/>
      <c r="Z20" s="106"/>
    </row>
    <row r="21">
      <c r="A21" s="106"/>
      <c r="B21" s="108" t="s">
        <v>93</v>
      </c>
      <c r="C21" s="109">
        <f>SUM(C22:C23)</f>
        <v>200</v>
      </c>
      <c r="D21" s="109">
        <f t="shared" ref="D21:D23" si="6">C21/4</f>
        <v>50</v>
      </c>
      <c r="E21" s="109">
        <f t="shared" ref="E21:E23" si="7">D21/3</f>
        <v>16.66666667</v>
      </c>
      <c r="F21" s="109">
        <f t="shared" ref="F21:F23" si="8">E21/4</f>
        <v>4.166666667</v>
      </c>
      <c r="G21" s="110">
        <f t="shared" ref="G21:G23" si="9">F21/6</f>
        <v>0.6944444444</v>
      </c>
      <c r="H21" s="106"/>
      <c r="I21" s="106"/>
      <c r="J21" s="106"/>
      <c r="K21" s="106"/>
      <c r="L21" s="106"/>
      <c r="M21" s="106"/>
      <c r="N21" s="106"/>
      <c r="O21" s="106"/>
      <c r="P21" s="106"/>
      <c r="Q21" s="106"/>
      <c r="R21" s="106"/>
      <c r="S21" s="106"/>
      <c r="T21" s="106"/>
      <c r="U21" s="106"/>
      <c r="V21" s="106"/>
      <c r="W21" s="106"/>
      <c r="X21" s="106"/>
      <c r="Y21" s="106"/>
      <c r="Z21" s="106"/>
    </row>
    <row r="22">
      <c r="A22" s="106"/>
      <c r="B22" s="111" t="s">
        <v>59</v>
      </c>
      <c r="C22" s="112">
        <v>100.0</v>
      </c>
      <c r="D22" s="113">
        <f t="shared" si="6"/>
        <v>25</v>
      </c>
      <c r="E22" s="113">
        <f t="shared" si="7"/>
        <v>8.333333333</v>
      </c>
      <c r="F22" s="113">
        <f t="shared" si="8"/>
        <v>2.083333333</v>
      </c>
      <c r="G22" s="114">
        <f t="shared" si="9"/>
        <v>0.3472222222</v>
      </c>
      <c r="H22" s="106"/>
      <c r="I22" s="106"/>
      <c r="J22" s="106"/>
      <c r="K22" s="106"/>
      <c r="L22" s="106"/>
      <c r="M22" s="106"/>
      <c r="N22" s="106"/>
      <c r="O22" s="106"/>
      <c r="P22" s="106"/>
      <c r="Q22" s="106"/>
      <c r="R22" s="106"/>
      <c r="S22" s="106"/>
      <c r="T22" s="106"/>
      <c r="U22" s="106"/>
      <c r="V22" s="106"/>
      <c r="W22" s="106"/>
      <c r="X22" s="106"/>
      <c r="Y22" s="106"/>
      <c r="Z22" s="106"/>
    </row>
    <row r="23">
      <c r="A23" s="106"/>
      <c r="B23" s="111" t="s">
        <v>68</v>
      </c>
      <c r="C23" s="112">
        <v>100.0</v>
      </c>
      <c r="D23" s="113">
        <f t="shared" si="6"/>
        <v>25</v>
      </c>
      <c r="E23" s="113">
        <f t="shared" si="7"/>
        <v>8.333333333</v>
      </c>
      <c r="F23" s="113">
        <f t="shared" si="8"/>
        <v>2.083333333</v>
      </c>
      <c r="G23" s="114">
        <f t="shared" si="9"/>
        <v>0.3472222222</v>
      </c>
      <c r="H23" s="106"/>
      <c r="I23" s="106"/>
      <c r="J23" s="106"/>
      <c r="K23" s="106"/>
      <c r="L23" s="106"/>
      <c r="M23" s="106"/>
      <c r="N23" s="106"/>
      <c r="O23" s="106"/>
      <c r="P23" s="106"/>
      <c r="Q23" s="106"/>
      <c r="R23" s="106"/>
      <c r="S23" s="106"/>
      <c r="T23" s="106"/>
      <c r="U23" s="106"/>
      <c r="V23" s="106"/>
      <c r="W23" s="106"/>
      <c r="X23" s="106"/>
      <c r="Y23" s="106"/>
      <c r="Z23" s="106"/>
    </row>
    <row r="24">
      <c r="A24" s="106"/>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row>
    <row r="25">
      <c r="A25" s="106"/>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row>
    <row r="26">
      <c r="A26" s="106"/>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row>
    <row r="27">
      <c r="A27" s="106"/>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row>
    <row r="28">
      <c r="A28" s="106"/>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row>
    <row r="29">
      <c r="A29" s="106"/>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row>
    <row r="30">
      <c r="A30" s="106"/>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row>
    <row r="31">
      <c r="A31" s="106"/>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row>
    <row r="32">
      <c r="A32" s="106"/>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row>
    <row r="33">
      <c r="A33" s="106"/>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row>
    <row r="34">
      <c r="A34" s="106"/>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row>
    <row r="35">
      <c r="A35" s="106"/>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row>
    <row r="36">
      <c r="A36" s="106"/>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row>
    <row r="37">
      <c r="A37" s="106"/>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row>
    <row r="38">
      <c r="A38" s="106"/>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row>
    <row r="39">
      <c r="A39" s="106"/>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row>
    <row r="40">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row>
    <row r="41">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row>
    <row r="42">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row>
    <row r="43">
      <c r="A43" s="106"/>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row>
    <row r="44">
      <c r="A44" s="106"/>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row>
    <row r="45">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row>
    <row r="46">
      <c r="A46" s="106"/>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row>
    <row r="47">
      <c r="A47" s="106"/>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row>
    <row r="48">
      <c r="A48" s="106"/>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row>
    <row r="49">
      <c r="A49" s="106"/>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row>
    <row r="50">
      <c r="A50" s="106"/>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row>
    <row r="51">
      <c r="A51" s="106"/>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row>
    <row r="52">
      <c r="A52" s="106"/>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row>
    <row r="53">
      <c r="A53" s="106"/>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row>
    <row r="54">
      <c r="A54" s="106"/>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c r="A55" s="106"/>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row>
    <row r="56">
      <c r="A56" s="106"/>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row>
    <row r="57">
      <c r="A57" s="106"/>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c r="A58" s="106"/>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row>
    <row r="59">
      <c r="A59" s="106"/>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row>
    <row r="60">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row>
    <row r="61">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row>
    <row r="62">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row>
    <row r="63">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row>
    <row r="64">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row>
    <row r="65">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row>
    <row r="66">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row>
    <row r="999">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row>
    <row r="1000">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row>
    <row r="100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0"/>
    <col customWidth="1" min="6" max="6" width="21.88"/>
  </cols>
  <sheetData>
    <row r="1">
      <c r="A1" s="121" t="s">
        <v>122</v>
      </c>
      <c r="B1" s="121" t="s">
        <v>100</v>
      </c>
      <c r="C1" s="121" t="s">
        <v>123</v>
      </c>
      <c r="D1" s="121" t="s">
        <v>124</v>
      </c>
      <c r="E1" s="121" t="s">
        <v>125</v>
      </c>
      <c r="F1" s="121" t="s">
        <v>126</v>
      </c>
      <c r="G1" s="121" t="s">
        <v>127</v>
      </c>
    </row>
    <row r="2">
      <c r="A2" s="121" t="s">
        <v>128</v>
      </c>
      <c r="B2" s="121" t="s">
        <v>129</v>
      </c>
      <c r="C2" s="122" t="s">
        <v>130</v>
      </c>
      <c r="D2" s="123">
        <v>1600000.0</v>
      </c>
      <c r="E2" s="124">
        <v>0.0</v>
      </c>
      <c r="F2" s="125">
        <v>0.0</v>
      </c>
      <c r="G2" s="121"/>
    </row>
    <row r="3">
      <c r="A3" s="121" t="s">
        <v>128</v>
      </c>
      <c r="B3" s="121" t="s">
        <v>129</v>
      </c>
      <c r="C3" s="122" t="s">
        <v>131</v>
      </c>
      <c r="D3" s="123">
        <v>1600000.0</v>
      </c>
      <c r="E3" s="124">
        <v>0.0</v>
      </c>
      <c r="F3" s="125">
        <v>0.0</v>
      </c>
      <c r="G3" s="121"/>
    </row>
    <row r="4">
      <c r="A4" s="121" t="s">
        <v>128</v>
      </c>
      <c r="B4" s="121" t="s">
        <v>129</v>
      </c>
      <c r="C4" s="122" t="s">
        <v>132</v>
      </c>
      <c r="D4" s="123">
        <v>1600000.0</v>
      </c>
      <c r="E4" s="124">
        <v>0.0</v>
      </c>
      <c r="F4" s="125">
        <v>0.0</v>
      </c>
      <c r="G4" s="121"/>
    </row>
    <row r="5">
      <c r="A5" s="121" t="s">
        <v>128</v>
      </c>
      <c r="B5" s="121" t="s">
        <v>129</v>
      </c>
      <c r="C5" s="122" t="s">
        <v>133</v>
      </c>
      <c r="D5" s="123">
        <v>1600000.0</v>
      </c>
      <c r="E5" s="124">
        <v>0.0</v>
      </c>
      <c r="F5" s="125">
        <v>0.0</v>
      </c>
      <c r="G5" s="121"/>
    </row>
    <row r="6">
      <c r="A6" s="121" t="s">
        <v>128</v>
      </c>
      <c r="B6" s="121" t="s">
        <v>134</v>
      </c>
      <c r="C6" s="122" t="s">
        <v>130</v>
      </c>
      <c r="D6" s="123">
        <v>2000000.0</v>
      </c>
      <c r="E6" s="124">
        <v>0.0</v>
      </c>
      <c r="F6" s="125">
        <v>0.0</v>
      </c>
      <c r="G6" s="121"/>
    </row>
    <row r="7">
      <c r="A7" s="121" t="s">
        <v>128</v>
      </c>
      <c r="B7" s="121" t="s">
        <v>134</v>
      </c>
      <c r="C7" s="122" t="s">
        <v>131</v>
      </c>
      <c r="D7" s="123">
        <v>2000000.0</v>
      </c>
      <c r="E7" s="124">
        <v>0.0</v>
      </c>
      <c r="F7" s="125">
        <v>0.0</v>
      </c>
      <c r="G7" s="121"/>
    </row>
    <row r="8">
      <c r="A8" s="121" t="s">
        <v>128</v>
      </c>
      <c r="B8" s="121" t="s">
        <v>134</v>
      </c>
      <c r="C8" s="122" t="s">
        <v>132</v>
      </c>
      <c r="D8" s="123">
        <v>2000000.0</v>
      </c>
      <c r="E8" s="124">
        <v>0.0</v>
      </c>
      <c r="F8" s="125">
        <v>0.0</v>
      </c>
      <c r="G8" s="121"/>
    </row>
    <row r="9">
      <c r="A9" s="121" t="s">
        <v>128</v>
      </c>
      <c r="B9" s="121" t="s">
        <v>134</v>
      </c>
      <c r="C9" s="122" t="s">
        <v>133</v>
      </c>
      <c r="D9" s="123">
        <v>2000000.0</v>
      </c>
      <c r="E9" s="124">
        <v>0.0</v>
      </c>
      <c r="F9" s="125">
        <v>0.0</v>
      </c>
      <c r="G9" s="121"/>
    </row>
    <row r="10">
      <c r="A10" s="121" t="s">
        <v>128</v>
      </c>
      <c r="B10" s="121" t="s">
        <v>135</v>
      </c>
      <c r="C10" s="122" t="s">
        <v>130</v>
      </c>
      <c r="D10" s="123">
        <v>2400000.0</v>
      </c>
      <c r="E10" s="124">
        <v>0.0</v>
      </c>
      <c r="F10" s="125">
        <v>0.0</v>
      </c>
      <c r="G10" s="121"/>
    </row>
    <row r="11">
      <c r="A11" s="121" t="s">
        <v>128</v>
      </c>
      <c r="B11" s="121" t="s">
        <v>135</v>
      </c>
      <c r="C11" s="122" t="s">
        <v>131</v>
      </c>
      <c r="D11" s="123">
        <v>2400000.0</v>
      </c>
      <c r="E11" s="124">
        <v>0.0</v>
      </c>
      <c r="F11" s="125">
        <v>0.0</v>
      </c>
      <c r="G11" s="121"/>
    </row>
    <row r="12">
      <c r="A12" s="121" t="s">
        <v>128</v>
      </c>
      <c r="B12" s="121" t="s">
        <v>135</v>
      </c>
      <c r="C12" s="122" t="s">
        <v>132</v>
      </c>
      <c r="D12" s="123">
        <v>2400000.0</v>
      </c>
      <c r="E12" s="124">
        <v>0.0</v>
      </c>
      <c r="F12" s="125">
        <v>0.0</v>
      </c>
      <c r="G12" s="121"/>
    </row>
    <row r="13">
      <c r="A13" s="121" t="s">
        <v>128</v>
      </c>
      <c r="B13" s="121" t="s">
        <v>135</v>
      </c>
      <c r="C13" s="122" t="s">
        <v>133</v>
      </c>
      <c r="D13" s="123">
        <v>2400000.0</v>
      </c>
      <c r="E13" s="124">
        <v>0.0</v>
      </c>
      <c r="F13" s="125">
        <v>0.0</v>
      </c>
      <c r="G13" s="121"/>
    </row>
    <row r="14">
      <c r="A14" s="121" t="s">
        <v>128</v>
      </c>
      <c r="B14" s="121" t="s">
        <v>136</v>
      </c>
      <c r="C14" s="122" t="s">
        <v>130</v>
      </c>
      <c r="D14" s="123">
        <v>2000000.0</v>
      </c>
      <c r="E14" s="124">
        <v>0.0</v>
      </c>
      <c r="F14" s="125">
        <v>0.0</v>
      </c>
      <c r="G14" s="121"/>
    </row>
    <row r="15">
      <c r="A15" s="121" t="s">
        <v>128</v>
      </c>
      <c r="B15" s="121" t="s">
        <v>136</v>
      </c>
      <c r="C15" s="122" t="s">
        <v>131</v>
      </c>
      <c r="D15" s="123">
        <v>2000000.0</v>
      </c>
      <c r="E15" s="124">
        <v>0.0</v>
      </c>
      <c r="F15" s="125">
        <v>0.0</v>
      </c>
      <c r="G15" s="121"/>
    </row>
    <row r="16">
      <c r="A16" s="121" t="s">
        <v>128</v>
      </c>
      <c r="B16" s="121" t="s">
        <v>136</v>
      </c>
      <c r="C16" s="122" t="s">
        <v>132</v>
      </c>
      <c r="D16" s="123">
        <v>2000000.0</v>
      </c>
      <c r="E16" s="124">
        <v>0.0</v>
      </c>
      <c r="F16" s="125">
        <v>0.0</v>
      </c>
      <c r="G16" s="121"/>
    </row>
    <row r="17">
      <c r="A17" s="121" t="s">
        <v>128</v>
      </c>
      <c r="B17" s="121" t="s">
        <v>136</v>
      </c>
      <c r="C17" s="122" t="s">
        <v>133</v>
      </c>
      <c r="D17" s="123">
        <v>2000000.0</v>
      </c>
      <c r="E17" s="124">
        <v>0.0</v>
      </c>
      <c r="F17" s="125">
        <v>0.0</v>
      </c>
      <c r="G17" s="121"/>
    </row>
    <row r="18">
      <c r="A18" s="121" t="s">
        <v>137</v>
      </c>
      <c r="B18" s="121" t="s">
        <v>129</v>
      </c>
      <c r="C18" s="122" t="s">
        <v>130</v>
      </c>
      <c r="D18" s="123">
        <v>1600000.0</v>
      </c>
      <c r="E18" s="124">
        <v>0.0</v>
      </c>
      <c r="F18" s="125">
        <v>0.0</v>
      </c>
      <c r="G18" s="121"/>
    </row>
    <row r="19">
      <c r="A19" s="121" t="s">
        <v>137</v>
      </c>
      <c r="B19" s="121" t="s">
        <v>129</v>
      </c>
      <c r="C19" s="122" t="s">
        <v>131</v>
      </c>
      <c r="D19" s="123">
        <v>1600000.0</v>
      </c>
      <c r="E19" s="124">
        <v>0.0</v>
      </c>
      <c r="F19" s="125">
        <v>0.0</v>
      </c>
      <c r="G19" s="121"/>
    </row>
    <row r="20">
      <c r="A20" s="121" t="s">
        <v>137</v>
      </c>
      <c r="B20" s="121" t="s">
        <v>129</v>
      </c>
      <c r="C20" s="122" t="s">
        <v>132</v>
      </c>
      <c r="D20" s="123">
        <v>1600000.0</v>
      </c>
      <c r="E20" s="124">
        <v>0.0</v>
      </c>
      <c r="F20" s="125">
        <v>0.0</v>
      </c>
      <c r="G20" s="121"/>
    </row>
    <row r="21">
      <c r="A21" s="121" t="s">
        <v>137</v>
      </c>
      <c r="B21" s="121" t="s">
        <v>129</v>
      </c>
      <c r="C21" s="122" t="s">
        <v>133</v>
      </c>
      <c r="D21" s="123">
        <v>1600000.0</v>
      </c>
      <c r="E21" s="124">
        <v>0.0</v>
      </c>
      <c r="F21" s="125">
        <v>0.0</v>
      </c>
      <c r="G21" s="121"/>
    </row>
    <row r="22">
      <c r="A22" s="121" t="s">
        <v>137</v>
      </c>
      <c r="B22" s="121" t="s">
        <v>134</v>
      </c>
      <c r="C22" s="122" t="s">
        <v>130</v>
      </c>
      <c r="D22" s="123">
        <v>2000000.0</v>
      </c>
      <c r="E22" s="124">
        <v>0.0</v>
      </c>
      <c r="F22" s="125">
        <v>0.0</v>
      </c>
      <c r="G22" s="121"/>
    </row>
    <row r="23">
      <c r="A23" s="121" t="s">
        <v>137</v>
      </c>
      <c r="B23" s="121" t="s">
        <v>134</v>
      </c>
      <c r="C23" s="122" t="s">
        <v>131</v>
      </c>
      <c r="D23" s="123">
        <v>2000000.0</v>
      </c>
      <c r="E23" s="124">
        <v>0.0</v>
      </c>
      <c r="F23" s="125">
        <v>0.0</v>
      </c>
      <c r="G23" s="121"/>
    </row>
    <row r="24">
      <c r="A24" s="121" t="s">
        <v>137</v>
      </c>
      <c r="B24" s="121" t="s">
        <v>134</v>
      </c>
      <c r="C24" s="122" t="s">
        <v>132</v>
      </c>
      <c r="D24" s="123">
        <v>2000000.0</v>
      </c>
      <c r="E24" s="124">
        <v>0.0</v>
      </c>
      <c r="F24" s="125">
        <v>0.0</v>
      </c>
      <c r="G24" s="121"/>
    </row>
    <row r="25">
      <c r="A25" s="121" t="s">
        <v>137</v>
      </c>
      <c r="B25" s="121" t="s">
        <v>134</v>
      </c>
      <c r="C25" s="122" t="s">
        <v>133</v>
      </c>
      <c r="D25" s="123">
        <v>2000000.0</v>
      </c>
      <c r="E25" s="124">
        <v>0.0</v>
      </c>
      <c r="F25" s="125">
        <v>0.0</v>
      </c>
      <c r="G25" s="121"/>
    </row>
    <row r="26">
      <c r="A26" s="121" t="s">
        <v>137</v>
      </c>
      <c r="B26" s="121" t="s">
        <v>135</v>
      </c>
      <c r="C26" s="122" t="s">
        <v>130</v>
      </c>
      <c r="D26" s="123">
        <v>2400000.0</v>
      </c>
      <c r="E26" s="124">
        <v>0.0</v>
      </c>
      <c r="F26" s="125">
        <v>0.0</v>
      </c>
      <c r="G26" s="121"/>
    </row>
    <row r="27">
      <c r="A27" s="121" t="s">
        <v>137</v>
      </c>
      <c r="B27" s="121" t="s">
        <v>135</v>
      </c>
      <c r="C27" s="122" t="s">
        <v>131</v>
      </c>
      <c r="D27" s="123">
        <v>2400000.0</v>
      </c>
      <c r="E27" s="124">
        <v>0.0</v>
      </c>
      <c r="F27" s="125">
        <v>0.0</v>
      </c>
      <c r="G27" s="121"/>
    </row>
    <row r="28">
      <c r="A28" s="121" t="s">
        <v>137</v>
      </c>
      <c r="B28" s="121" t="s">
        <v>135</v>
      </c>
      <c r="C28" s="122" t="s">
        <v>132</v>
      </c>
      <c r="D28" s="123">
        <v>2400000.0</v>
      </c>
      <c r="E28" s="124">
        <v>0.0</v>
      </c>
      <c r="F28" s="125">
        <v>0.0</v>
      </c>
      <c r="G28" s="121"/>
    </row>
    <row r="29">
      <c r="A29" s="121" t="s">
        <v>137</v>
      </c>
      <c r="B29" s="121" t="s">
        <v>135</v>
      </c>
      <c r="C29" s="122" t="s">
        <v>133</v>
      </c>
      <c r="D29" s="123">
        <v>2400000.0</v>
      </c>
      <c r="E29" s="124">
        <v>0.0</v>
      </c>
      <c r="F29" s="125">
        <v>0.0</v>
      </c>
      <c r="G29" s="121"/>
    </row>
    <row r="30">
      <c r="A30" s="121" t="s">
        <v>137</v>
      </c>
      <c r="B30" s="121" t="s">
        <v>136</v>
      </c>
      <c r="C30" s="122" t="s">
        <v>130</v>
      </c>
      <c r="D30" s="123">
        <v>2000000.0</v>
      </c>
      <c r="E30" s="124">
        <v>0.0</v>
      </c>
      <c r="F30" s="125">
        <v>0.0</v>
      </c>
      <c r="G30" s="121"/>
    </row>
    <row r="31">
      <c r="A31" s="121" t="s">
        <v>137</v>
      </c>
      <c r="B31" s="121" t="s">
        <v>136</v>
      </c>
      <c r="C31" s="122" t="s">
        <v>131</v>
      </c>
      <c r="D31" s="123">
        <v>2000000.0</v>
      </c>
      <c r="E31" s="124">
        <v>0.0</v>
      </c>
      <c r="F31" s="125">
        <v>0.0</v>
      </c>
      <c r="G31" s="121"/>
    </row>
    <row r="32">
      <c r="A32" s="121" t="s">
        <v>137</v>
      </c>
      <c r="B32" s="121" t="s">
        <v>136</v>
      </c>
      <c r="C32" s="122" t="s">
        <v>132</v>
      </c>
      <c r="D32" s="123">
        <v>2000000.0</v>
      </c>
      <c r="E32" s="124">
        <v>0.0</v>
      </c>
      <c r="F32" s="125">
        <v>0.0</v>
      </c>
      <c r="G32" s="121"/>
    </row>
    <row r="33">
      <c r="A33" s="121" t="s">
        <v>137</v>
      </c>
      <c r="B33" s="121" t="s">
        <v>136</v>
      </c>
      <c r="C33" s="122" t="s">
        <v>133</v>
      </c>
      <c r="D33" s="123">
        <v>2000000.0</v>
      </c>
      <c r="E33" s="124">
        <v>0.0</v>
      </c>
      <c r="F33" s="125">
        <v>0.0</v>
      </c>
      <c r="G33" s="121"/>
    </row>
    <row r="34">
      <c r="A34" s="121" t="s">
        <v>138</v>
      </c>
      <c r="B34" s="121" t="s">
        <v>129</v>
      </c>
      <c r="C34" s="122" t="s">
        <v>130</v>
      </c>
      <c r="D34" s="123">
        <v>1700000.0</v>
      </c>
      <c r="E34" s="124">
        <v>0.0</v>
      </c>
      <c r="F34" s="125">
        <v>0.0</v>
      </c>
      <c r="G34" s="121"/>
    </row>
    <row r="35">
      <c r="A35" s="121" t="s">
        <v>138</v>
      </c>
      <c r="B35" s="121" t="s">
        <v>129</v>
      </c>
      <c r="C35" s="122" t="s">
        <v>131</v>
      </c>
      <c r="D35" s="123">
        <v>1700000.0</v>
      </c>
      <c r="E35" s="124">
        <v>0.0</v>
      </c>
      <c r="F35" s="125">
        <v>0.0</v>
      </c>
      <c r="G35" s="121"/>
    </row>
    <row r="36">
      <c r="A36" s="121" t="s">
        <v>138</v>
      </c>
      <c r="B36" s="121" t="s">
        <v>129</v>
      </c>
      <c r="C36" s="122" t="s">
        <v>132</v>
      </c>
      <c r="D36" s="123">
        <v>1700000.0</v>
      </c>
      <c r="E36" s="124">
        <v>0.0</v>
      </c>
      <c r="F36" s="125">
        <v>0.0</v>
      </c>
      <c r="G36" s="121"/>
    </row>
    <row r="37">
      <c r="A37" s="121" t="s">
        <v>138</v>
      </c>
      <c r="B37" s="121" t="s">
        <v>129</v>
      </c>
      <c r="C37" s="122" t="s">
        <v>133</v>
      </c>
      <c r="D37" s="123">
        <v>1700000.0</v>
      </c>
      <c r="E37" s="124">
        <v>0.0</v>
      </c>
      <c r="F37" s="125">
        <v>0.0</v>
      </c>
      <c r="G37" s="121"/>
    </row>
    <row r="38">
      <c r="A38" s="121" t="s">
        <v>138</v>
      </c>
      <c r="B38" s="121" t="s">
        <v>134</v>
      </c>
      <c r="C38" s="122" t="s">
        <v>130</v>
      </c>
      <c r="D38" s="123">
        <v>2125000.0</v>
      </c>
      <c r="E38" s="124">
        <v>0.0</v>
      </c>
      <c r="F38" s="125">
        <v>0.0</v>
      </c>
      <c r="G38" s="121"/>
    </row>
    <row r="39">
      <c r="A39" s="121" t="s">
        <v>138</v>
      </c>
      <c r="B39" s="121" t="s">
        <v>134</v>
      </c>
      <c r="C39" s="122" t="s">
        <v>131</v>
      </c>
      <c r="D39" s="123">
        <v>2125000.0</v>
      </c>
      <c r="E39" s="124">
        <v>0.0</v>
      </c>
      <c r="F39" s="125">
        <v>0.0</v>
      </c>
      <c r="G39" s="121"/>
    </row>
    <row r="40">
      <c r="A40" s="121" t="s">
        <v>138</v>
      </c>
      <c r="B40" s="121" t="s">
        <v>134</v>
      </c>
      <c r="C40" s="121" t="s">
        <v>132</v>
      </c>
      <c r="D40" s="123">
        <v>2125000.0</v>
      </c>
      <c r="E40" s="124">
        <v>0.0</v>
      </c>
      <c r="F40" s="125">
        <v>0.0</v>
      </c>
      <c r="G40" s="121"/>
    </row>
    <row r="41">
      <c r="A41" s="121" t="s">
        <v>138</v>
      </c>
      <c r="B41" s="121" t="s">
        <v>134</v>
      </c>
      <c r="C41" s="121" t="s">
        <v>133</v>
      </c>
      <c r="D41" s="123">
        <v>2125000.0</v>
      </c>
      <c r="E41" s="124">
        <v>0.0</v>
      </c>
      <c r="F41" s="125">
        <v>0.0</v>
      </c>
      <c r="G41" s="121"/>
    </row>
    <row r="42">
      <c r="A42" s="121" t="s">
        <v>138</v>
      </c>
      <c r="B42" s="121" t="s">
        <v>135</v>
      </c>
      <c r="C42" s="121" t="s">
        <v>130</v>
      </c>
      <c r="D42" s="123">
        <v>2550000.0</v>
      </c>
      <c r="E42" s="124">
        <v>0.0</v>
      </c>
      <c r="F42" s="125">
        <v>0.0</v>
      </c>
      <c r="G42" s="121"/>
    </row>
    <row r="43">
      <c r="A43" s="121" t="s">
        <v>138</v>
      </c>
      <c r="B43" s="121" t="s">
        <v>135</v>
      </c>
      <c r="C43" s="121" t="s">
        <v>131</v>
      </c>
      <c r="D43" s="123">
        <v>2550000.0</v>
      </c>
      <c r="E43" s="124">
        <v>0.0</v>
      </c>
      <c r="F43" s="125">
        <v>0.0</v>
      </c>
      <c r="G43" s="121"/>
    </row>
    <row r="44">
      <c r="A44" s="121" t="s">
        <v>138</v>
      </c>
      <c r="B44" s="121" t="s">
        <v>135</v>
      </c>
      <c r="C44" s="121" t="s">
        <v>132</v>
      </c>
      <c r="D44" s="123">
        <v>2550000.0</v>
      </c>
      <c r="E44" s="124">
        <v>0.0</v>
      </c>
      <c r="F44" s="125">
        <v>0.0</v>
      </c>
      <c r="G44" s="121"/>
    </row>
    <row r="45">
      <c r="A45" s="121" t="s">
        <v>138</v>
      </c>
      <c r="B45" s="121" t="s">
        <v>135</v>
      </c>
      <c r="C45" s="121" t="s">
        <v>133</v>
      </c>
      <c r="D45" s="123">
        <v>2550000.0</v>
      </c>
      <c r="E45" s="124">
        <v>0.0</v>
      </c>
      <c r="F45" s="125">
        <v>0.0</v>
      </c>
      <c r="G45" s="121"/>
    </row>
    <row r="46">
      <c r="A46" s="121" t="s">
        <v>138</v>
      </c>
      <c r="B46" s="121" t="s">
        <v>136</v>
      </c>
      <c r="C46" s="121" t="s">
        <v>130</v>
      </c>
      <c r="D46" s="123">
        <v>2125000.0</v>
      </c>
      <c r="E46" s="124">
        <v>0.0</v>
      </c>
      <c r="F46" s="125">
        <v>0.0</v>
      </c>
      <c r="G46" s="121"/>
    </row>
    <row r="47">
      <c r="A47" s="121" t="s">
        <v>138</v>
      </c>
      <c r="B47" s="121" t="s">
        <v>136</v>
      </c>
      <c r="C47" s="121" t="s">
        <v>131</v>
      </c>
      <c r="D47" s="123">
        <v>2125000.0</v>
      </c>
      <c r="E47" s="124">
        <v>0.0</v>
      </c>
      <c r="F47" s="125">
        <v>0.0</v>
      </c>
      <c r="G47" s="121"/>
    </row>
    <row r="48">
      <c r="A48" s="121" t="s">
        <v>138</v>
      </c>
      <c r="B48" s="121" t="s">
        <v>136</v>
      </c>
      <c r="C48" s="121" t="s">
        <v>132</v>
      </c>
      <c r="D48" s="123">
        <v>2125000.0</v>
      </c>
      <c r="E48" s="124">
        <v>0.0</v>
      </c>
      <c r="F48" s="125">
        <v>0.0</v>
      </c>
      <c r="G48" s="121"/>
    </row>
    <row r="49">
      <c r="A49" s="121" t="s">
        <v>138</v>
      </c>
      <c r="B49" s="121" t="s">
        <v>136</v>
      </c>
      <c r="C49" s="121" t="s">
        <v>133</v>
      </c>
      <c r="D49" s="123">
        <v>2125000.0</v>
      </c>
      <c r="E49" s="124">
        <v>0.0</v>
      </c>
      <c r="F49" s="125">
        <v>0.0</v>
      </c>
      <c r="G49" s="121"/>
    </row>
    <row r="50">
      <c r="A50" s="121" t="s">
        <v>139</v>
      </c>
      <c r="B50" s="121" t="s">
        <v>129</v>
      </c>
      <c r="C50" s="121" t="s">
        <v>130</v>
      </c>
      <c r="D50" s="123">
        <v>1800000.0</v>
      </c>
      <c r="E50" s="124">
        <v>0.0</v>
      </c>
      <c r="F50" s="125">
        <v>0.0</v>
      </c>
      <c r="G50" s="121"/>
    </row>
    <row r="51">
      <c r="A51" s="121" t="s">
        <v>139</v>
      </c>
      <c r="B51" s="121" t="s">
        <v>129</v>
      </c>
      <c r="C51" s="121" t="s">
        <v>131</v>
      </c>
      <c r="D51" s="123">
        <v>1800000.0</v>
      </c>
      <c r="E51" s="124">
        <v>0.0</v>
      </c>
      <c r="F51" s="125">
        <v>0.0</v>
      </c>
      <c r="G51" s="121"/>
    </row>
    <row r="52">
      <c r="A52" s="121" t="s">
        <v>139</v>
      </c>
      <c r="B52" s="121" t="s">
        <v>129</v>
      </c>
      <c r="C52" s="121" t="s">
        <v>132</v>
      </c>
      <c r="D52" s="123">
        <v>1800000.0</v>
      </c>
      <c r="E52" s="124">
        <v>0.0</v>
      </c>
      <c r="F52" s="125">
        <v>0.0</v>
      </c>
      <c r="G52" s="121"/>
    </row>
    <row r="53">
      <c r="A53" s="121" t="s">
        <v>139</v>
      </c>
      <c r="B53" s="121" t="s">
        <v>129</v>
      </c>
      <c r="C53" s="121" t="s">
        <v>133</v>
      </c>
      <c r="D53" s="123">
        <v>1800000.0</v>
      </c>
      <c r="E53" s="124">
        <v>0.0</v>
      </c>
      <c r="F53" s="125">
        <v>0.0</v>
      </c>
      <c r="G53" s="121"/>
    </row>
    <row r="54">
      <c r="A54" s="121" t="s">
        <v>139</v>
      </c>
      <c r="B54" s="121" t="s">
        <v>134</v>
      </c>
      <c r="C54" s="121" t="s">
        <v>130</v>
      </c>
      <c r="D54" s="123">
        <v>2250000.0</v>
      </c>
      <c r="E54" s="124">
        <v>0.0</v>
      </c>
      <c r="F54" s="125">
        <v>0.0</v>
      </c>
      <c r="G54" s="121"/>
    </row>
    <row r="55">
      <c r="A55" s="121" t="s">
        <v>139</v>
      </c>
      <c r="B55" s="121" t="s">
        <v>134</v>
      </c>
      <c r="C55" s="121" t="s">
        <v>131</v>
      </c>
      <c r="D55" s="123">
        <v>2250000.0</v>
      </c>
      <c r="E55" s="124">
        <v>0.0</v>
      </c>
      <c r="F55" s="125">
        <v>0.0</v>
      </c>
      <c r="G55" s="121"/>
    </row>
    <row r="56">
      <c r="A56" s="121" t="s">
        <v>139</v>
      </c>
      <c r="B56" s="121" t="s">
        <v>134</v>
      </c>
      <c r="C56" s="121" t="s">
        <v>132</v>
      </c>
      <c r="D56" s="123">
        <v>2250000.0</v>
      </c>
      <c r="E56" s="124">
        <v>0.0</v>
      </c>
      <c r="F56" s="125">
        <v>0.0</v>
      </c>
      <c r="G56" s="121"/>
    </row>
    <row r="57">
      <c r="A57" s="121" t="s">
        <v>139</v>
      </c>
      <c r="B57" s="121" t="s">
        <v>134</v>
      </c>
      <c r="C57" s="121" t="s">
        <v>133</v>
      </c>
      <c r="D57" s="123">
        <v>2250000.0</v>
      </c>
      <c r="E57" s="124">
        <v>0.0</v>
      </c>
      <c r="F57" s="125">
        <v>0.0</v>
      </c>
      <c r="G57" s="121"/>
    </row>
    <row r="58">
      <c r="A58" s="121" t="s">
        <v>139</v>
      </c>
      <c r="B58" s="121" t="s">
        <v>135</v>
      </c>
      <c r="C58" s="121" t="s">
        <v>130</v>
      </c>
      <c r="D58" s="123">
        <v>2700000.0</v>
      </c>
      <c r="E58" s="124">
        <v>0.0</v>
      </c>
      <c r="F58" s="125">
        <v>0.0</v>
      </c>
      <c r="G58" s="121"/>
    </row>
    <row r="59">
      <c r="A59" s="121" t="s">
        <v>139</v>
      </c>
      <c r="B59" s="121" t="s">
        <v>135</v>
      </c>
      <c r="C59" s="121" t="s">
        <v>131</v>
      </c>
      <c r="D59" s="123">
        <v>2700000.0</v>
      </c>
      <c r="E59" s="124">
        <v>0.0</v>
      </c>
      <c r="F59" s="125">
        <v>0.0</v>
      </c>
      <c r="G59" s="121"/>
    </row>
    <row r="60">
      <c r="A60" s="121" t="s">
        <v>139</v>
      </c>
      <c r="B60" s="121" t="s">
        <v>135</v>
      </c>
      <c r="C60" s="121" t="s">
        <v>132</v>
      </c>
      <c r="D60" s="123">
        <v>2700000.0</v>
      </c>
      <c r="E60" s="124">
        <v>0.0</v>
      </c>
      <c r="F60" s="125">
        <v>0.0</v>
      </c>
      <c r="G60" s="121"/>
    </row>
    <row r="61">
      <c r="A61" s="121" t="s">
        <v>139</v>
      </c>
      <c r="B61" s="121" t="s">
        <v>135</v>
      </c>
      <c r="C61" s="121" t="s">
        <v>133</v>
      </c>
      <c r="D61" s="123">
        <v>2700000.0</v>
      </c>
      <c r="E61" s="124">
        <v>0.0</v>
      </c>
      <c r="F61" s="125">
        <v>0.0</v>
      </c>
      <c r="G61" s="121"/>
    </row>
    <row r="62">
      <c r="A62" s="121" t="s">
        <v>139</v>
      </c>
      <c r="B62" s="121" t="s">
        <v>136</v>
      </c>
      <c r="C62" s="121" t="s">
        <v>130</v>
      </c>
      <c r="D62" s="123">
        <v>2250000.0</v>
      </c>
      <c r="E62" s="124">
        <v>0.0</v>
      </c>
      <c r="F62" s="125">
        <v>0.0</v>
      </c>
      <c r="G62" s="121"/>
    </row>
    <row r="63">
      <c r="A63" s="121" t="s">
        <v>139</v>
      </c>
      <c r="B63" s="121" t="s">
        <v>136</v>
      </c>
      <c r="C63" s="121" t="s">
        <v>131</v>
      </c>
      <c r="D63" s="123">
        <v>2250000.0</v>
      </c>
      <c r="E63" s="124">
        <v>0.0</v>
      </c>
      <c r="F63" s="125">
        <v>0.0</v>
      </c>
      <c r="G63" s="121"/>
    </row>
    <row r="64">
      <c r="A64" s="121" t="s">
        <v>139</v>
      </c>
      <c r="B64" s="121" t="s">
        <v>136</v>
      </c>
      <c r="C64" s="121" t="s">
        <v>132</v>
      </c>
      <c r="D64" s="123">
        <v>2250000.0</v>
      </c>
      <c r="E64" s="124">
        <v>0.0</v>
      </c>
      <c r="F64" s="125">
        <v>0.0</v>
      </c>
      <c r="G64" s="121"/>
    </row>
    <row r="65">
      <c r="A65" s="121" t="s">
        <v>139</v>
      </c>
      <c r="B65" s="121" t="s">
        <v>136</v>
      </c>
      <c r="C65" s="121" t="s">
        <v>133</v>
      </c>
      <c r="D65" s="123">
        <v>2250000.0</v>
      </c>
      <c r="E65" s="124">
        <v>0.0</v>
      </c>
      <c r="F65" s="125">
        <v>0.0</v>
      </c>
      <c r="G65" s="121"/>
    </row>
    <row r="66">
      <c r="A66" s="121" t="s">
        <v>140</v>
      </c>
      <c r="B66" s="121" t="s">
        <v>129</v>
      </c>
      <c r="C66" s="121" t="s">
        <v>130</v>
      </c>
      <c r="D66" s="123">
        <v>1900000.0</v>
      </c>
      <c r="E66" s="124">
        <v>0.0</v>
      </c>
      <c r="F66" s="125">
        <v>0.0</v>
      </c>
      <c r="G66" s="121"/>
    </row>
    <row r="67">
      <c r="A67" s="121" t="s">
        <v>140</v>
      </c>
      <c r="B67" s="121" t="s">
        <v>129</v>
      </c>
      <c r="C67" s="121" t="s">
        <v>131</v>
      </c>
      <c r="D67" s="123">
        <v>1900000.0</v>
      </c>
      <c r="E67" s="124">
        <v>0.0</v>
      </c>
      <c r="F67" s="125">
        <v>0.0</v>
      </c>
      <c r="G67" s="121"/>
    </row>
    <row r="68">
      <c r="A68" s="121" t="s">
        <v>140</v>
      </c>
      <c r="B68" s="121" t="s">
        <v>129</v>
      </c>
      <c r="C68" s="121" t="s">
        <v>132</v>
      </c>
      <c r="D68" s="123">
        <v>1900000.0</v>
      </c>
      <c r="E68" s="124">
        <v>0.0</v>
      </c>
      <c r="F68" s="125">
        <v>0.0</v>
      </c>
      <c r="G68" s="121"/>
    </row>
    <row r="69">
      <c r="A69" s="121" t="s">
        <v>140</v>
      </c>
      <c r="B69" s="121" t="s">
        <v>129</v>
      </c>
      <c r="C69" s="121" t="s">
        <v>133</v>
      </c>
      <c r="D69" s="123">
        <v>1900000.0</v>
      </c>
      <c r="E69" s="124">
        <v>0.0</v>
      </c>
      <c r="F69" s="125">
        <v>0.0</v>
      </c>
      <c r="G69" s="121"/>
    </row>
    <row r="70">
      <c r="A70" s="121" t="s">
        <v>140</v>
      </c>
      <c r="B70" s="121" t="s">
        <v>134</v>
      </c>
      <c r="C70" s="121" t="s">
        <v>130</v>
      </c>
      <c r="D70" s="123">
        <v>2375000.0</v>
      </c>
      <c r="E70" s="124">
        <v>0.0</v>
      </c>
      <c r="F70" s="125">
        <v>0.0</v>
      </c>
      <c r="G70" s="121"/>
    </row>
    <row r="71">
      <c r="A71" s="121" t="s">
        <v>140</v>
      </c>
      <c r="B71" s="121" t="s">
        <v>134</v>
      </c>
      <c r="C71" s="121" t="s">
        <v>131</v>
      </c>
      <c r="D71" s="123">
        <v>2375000.0</v>
      </c>
      <c r="E71" s="124">
        <v>0.0</v>
      </c>
      <c r="F71" s="125">
        <v>0.0</v>
      </c>
      <c r="G71" s="121"/>
    </row>
    <row r="72">
      <c r="A72" s="121" t="s">
        <v>140</v>
      </c>
      <c r="B72" s="121" t="s">
        <v>134</v>
      </c>
      <c r="C72" s="121" t="s">
        <v>132</v>
      </c>
      <c r="D72" s="123">
        <v>2375000.0</v>
      </c>
      <c r="E72" s="124">
        <v>0.0</v>
      </c>
      <c r="F72" s="125">
        <v>0.0</v>
      </c>
      <c r="G72" s="121"/>
    </row>
    <row r="73">
      <c r="A73" s="121" t="s">
        <v>140</v>
      </c>
      <c r="B73" s="121" t="s">
        <v>134</v>
      </c>
      <c r="C73" s="121" t="s">
        <v>133</v>
      </c>
      <c r="D73" s="123">
        <v>2375000.0</v>
      </c>
      <c r="E73" s="124">
        <v>0.0</v>
      </c>
      <c r="F73" s="125">
        <v>0.0</v>
      </c>
      <c r="G73" s="121"/>
    </row>
    <row r="74">
      <c r="A74" s="121" t="s">
        <v>140</v>
      </c>
      <c r="B74" s="121" t="s">
        <v>135</v>
      </c>
      <c r="C74" s="121" t="s">
        <v>130</v>
      </c>
      <c r="D74" s="123">
        <v>2850000.0</v>
      </c>
      <c r="E74" s="124">
        <v>0.0</v>
      </c>
      <c r="F74" s="125">
        <v>0.0</v>
      </c>
      <c r="G74" s="121"/>
    </row>
    <row r="75">
      <c r="A75" s="121" t="s">
        <v>140</v>
      </c>
      <c r="B75" s="121" t="s">
        <v>135</v>
      </c>
      <c r="C75" s="121" t="s">
        <v>131</v>
      </c>
      <c r="D75" s="123">
        <v>2850000.0</v>
      </c>
      <c r="E75" s="124">
        <v>0.0</v>
      </c>
      <c r="F75" s="125">
        <v>0.0</v>
      </c>
      <c r="G75" s="121"/>
    </row>
    <row r="76">
      <c r="A76" s="121" t="s">
        <v>140</v>
      </c>
      <c r="B76" s="121" t="s">
        <v>135</v>
      </c>
      <c r="C76" s="121" t="s">
        <v>132</v>
      </c>
      <c r="D76" s="123">
        <v>2850000.0</v>
      </c>
      <c r="E76" s="124">
        <v>0.0</v>
      </c>
      <c r="F76" s="125">
        <v>0.0</v>
      </c>
      <c r="G76" s="121"/>
    </row>
    <row r="77">
      <c r="A77" s="121" t="s">
        <v>140</v>
      </c>
      <c r="B77" s="121" t="s">
        <v>135</v>
      </c>
      <c r="C77" s="121" t="s">
        <v>133</v>
      </c>
      <c r="D77" s="123">
        <v>2850000.0</v>
      </c>
      <c r="E77" s="124">
        <v>0.0</v>
      </c>
      <c r="F77" s="125">
        <v>0.0</v>
      </c>
      <c r="G77" s="121"/>
    </row>
    <row r="78">
      <c r="A78" s="121" t="s">
        <v>140</v>
      </c>
      <c r="B78" s="121" t="s">
        <v>136</v>
      </c>
      <c r="C78" s="121" t="s">
        <v>130</v>
      </c>
      <c r="D78" s="123">
        <v>2375000.0</v>
      </c>
      <c r="E78" s="124">
        <v>0.0</v>
      </c>
      <c r="F78" s="125">
        <v>0.0</v>
      </c>
      <c r="G78" s="121"/>
    </row>
    <row r="79">
      <c r="A79" s="121" t="s">
        <v>140</v>
      </c>
      <c r="B79" s="121" t="s">
        <v>136</v>
      </c>
      <c r="C79" s="121" t="s">
        <v>131</v>
      </c>
      <c r="D79" s="123">
        <v>2375000.0</v>
      </c>
      <c r="E79" s="124">
        <v>0.0</v>
      </c>
      <c r="F79" s="125">
        <v>0.0</v>
      </c>
      <c r="G79" s="121"/>
    </row>
    <row r="80">
      <c r="A80" s="121" t="s">
        <v>140</v>
      </c>
      <c r="B80" s="121" t="s">
        <v>136</v>
      </c>
      <c r="C80" s="121" t="s">
        <v>132</v>
      </c>
      <c r="D80" s="123">
        <v>2375000.0</v>
      </c>
      <c r="E80" s="124">
        <v>0.0</v>
      </c>
      <c r="F80" s="125">
        <v>0.0</v>
      </c>
      <c r="G80" s="121"/>
    </row>
    <row r="81">
      <c r="A81" s="121" t="s">
        <v>140</v>
      </c>
      <c r="B81" s="121" t="s">
        <v>136</v>
      </c>
      <c r="C81" s="121" t="s">
        <v>133</v>
      </c>
      <c r="D81" s="123">
        <v>2375000.0</v>
      </c>
      <c r="E81" s="124">
        <v>0.0</v>
      </c>
      <c r="F81" s="125">
        <v>0.0</v>
      </c>
      <c r="G81" s="121"/>
    </row>
    <row r="82">
      <c r="A82" s="121" t="s">
        <v>141</v>
      </c>
      <c r="B82" s="121" t="s">
        <v>129</v>
      </c>
      <c r="C82" s="121" t="s">
        <v>130</v>
      </c>
      <c r="D82" s="123">
        <v>2000000.0</v>
      </c>
      <c r="E82" s="124">
        <v>0.0</v>
      </c>
      <c r="F82" s="125">
        <v>0.0</v>
      </c>
      <c r="G82" s="121"/>
    </row>
    <row r="83">
      <c r="A83" s="121" t="s">
        <v>141</v>
      </c>
      <c r="B83" s="121" t="s">
        <v>129</v>
      </c>
      <c r="C83" s="121" t="s">
        <v>131</v>
      </c>
      <c r="D83" s="123">
        <v>2000000.0</v>
      </c>
      <c r="E83" s="124">
        <v>0.0</v>
      </c>
      <c r="F83" s="125">
        <v>0.0</v>
      </c>
      <c r="G83" s="121"/>
    </row>
    <row r="84">
      <c r="A84" s="121" t="s">
        <v>141</v>
      </c>
      <c r="B84" s="121" t="s">
        <v>129</v>
      </c>
      <c r="C84" s="121" t="s">
        <v>132</v>
      </c>
      <c r="D84" s="123">
        <v>2000000.0</v>
      </c>
      <c r="E84" s="124">
        <v>0.0</v>
      </c>
      <c r="F84" s="125">
        <v>0.0</v>
      </c>
      <c r="G84" s="121"/>
    </row>
    <row r="85">
      <c r="A85" s="121" t="s">
        <v>141</v>
      </c>
      <c r="B85" s="121" t="s">
        <v>129</v>
      </c>
      <c r="C85" s="121" t="s">
        <v>133</v>
      </c>
      <c r="D85" s="123">
        <v>2000000.0</v>
      </c>
      <c r="E85" s="124">
        <v>0.0</v>
      </c>
      <c r="F85" s="125">
        <v>0.0</v>
      </c>
      <c r="G85" s="121"/>
    </row>
    <row r="86">
      <c r="A86" s="121" t="s">
        <v>141</v>
      </c>
      <c r="B86" s="121" t="s">
        <v>134</v>
      </c>
      <c r="C86" s="121" t="s">
        <v>130</v>
      </c>
      <c r="D86" s="123">
        <v>2500000.0</v>
      </c>
      <c r="E86" s="124">
        <v>0.0</v>
      </c>
      <c r="F86" s="125">
        <v>0.0</v>
      </c>
      <c r="G86" s="121"/>
    </row>
    <row r="87">
      <c r="A87" s="121" t="s">
        <v>141</v>
      </c>
      <c r="B87" s="121" t="s">
        <v>134</v>
      </c>
      <c r="C87" s="121" t="s">
        <v>131</v>
      </c>
      <c r="D87" s="123">
        <v>2500000.0</v>
      </c>
      <c r="E87" s="124">
        <v>0.0</v>
      </c>
      <c r="F87" s="125">
        <v>0.0</v>
      </c>
      <c r="G87" s="121"/>
    </row>
    <row r="88">
      <c r="A88" s="121" t="s">
        <v>141</v>
      </c>
      <c r="B88" s="121" t="s">
        <v>134</v>
      </c>
      <c r="C88" s="121" t="s">
        <v>132</v>
      </c>
      <c r="D88" s="123">
        <v>2500000.0</v>
      </c>
      <c r="E88" s="124">
        <v>0.0</v>
      </c>
      <c r="F88" s="125">
        <v>0.0</v>
      </c>
      <c r="G88" s="121"/>
    </row>
    <row r="89">
      <c r="A89" s="121" t="s">
        <v>141</v>
      </c>
      <c r="B89" s="121" t="s">
        <v>134</v>
      </c>
      <c r="C89" s="121" t="s">
        <v>133</v>
      </c>
      <c r="D89" s="123">
        <v>2500000.0</v>
      </c>
      <c r="E89" s="124">
        <v>0.0</v>
      </c>
      <c r="F89" s="125">
        <v>0.0</v>
      </c>
      <c r="G89" s="121"/>
    </row>
    <row r="90">
      <c r="A90" s="121" t="s">
        <v>141</v>
      </c>
      <c r="B90" s="121" t="s">
        <v>135</v>
      </c>
      <c r="C90" s="121" t="s">
        <v>130</v>
      </c>
      <c r="D90" s="123">
        <v>3000000.0</v>
      </c>
      <c r="E90" s="124">
        <v>0.0</v>
      </c>
      <c r="F90" s="125">
        <v>0.0</v>
      </c>
      <c r="G90" s="121"/>
    </row>
    <row r="91">
      <c r="A91" s="121" t="s">
        <v>141</v>
      </c>
      <c r="B91" s="121" t="s">
        <v>135</v>
      </c>
      <c r="C91" s="121" t="s">
        <v>131</v>
      </c>
      <c r="D91" s="123">
        <v>3000000.0</v>
      </c>
      <c r="E91" s="124">
        <v>0.0</v>
      </c>
      <c r="F91" s="125">
        <v>0.0</v>
      </c>
      <c r="G91" s="121"/>
    </row>
    <row r="92">
      <c r="A92" s="121" t="s">
        <v>141</v>
      </c>
      <c r="B92" s="121" t="s">
        <v>135</v>
      </c>
      <c r="C92" s="121" t="s">
        <v>132</v>
      </c>
      <c r="D92" s="123">
        <v>3000000.0</v>
      </c>
      <c r="E92" s="124">
        <v>0.0</v>
      </c>
      <c r="F92" s="125">
        <v>0.0</v>
      </c>
      <c r="G92" s="121"/>
    </row>
    <row r="93">
      <c r="A93" s="121" t="s">
        <v>141</v>
      </c>
      <c r="B93" s="121" t="s">
        <v>135</v>
      </c>
      <c r="C93" s="121" t="s">
        <v>133</v>
      </c>
      <c r="D93" s="123">
        <v>3000000.0</v>
      </c>
      <c r="E93" s="124">
        <v>0.0</v>
      </c>
      <c r="F93" s="125">
        <v>0.0</v>
      </c>
      <c r="G93" s="121"/>
    </row>
    <row r="94">
      <c r="A94" s="121" t="s">
        <v>141</v>
      </c>
      <c r="B94" s="121" t="s">
        <v>136</v>
      </c>
      <c r="C94" s="121" t="s">
        <v>130</v>
      </c>
      <c r="D94" s="123">
        <v>2500000.0</v>
      </c>
      <c r="E94" s="124">
        <v>0.0</v>
      </c>
      <c r="F94" s="125">
        <v>0.0</v>
      </c>
      <c r="G94" s="121"/>
    </row>
    <row r="95">
      <c r="A95" s="121" t="s">
        <v>141</v>
      </c>
      <c r="B95" s="121" t="s">
        <v>136</v>
      </c>
      <c r="C95" s="121" t="s">
        <v>131</v>
      </c>
      <c r="D95" s="123">
        <v>2500000.0</v>
      </c>
      <c r="E95" s="124">
        <v>0.0</v>
      </c>
      <c r="F95" s="125">
        <v>0.0</v>
      </c>
      <c r="G95" s="121"/>
    </row>
    <row r="96">
      <c r="A96" s="121" t="s">
        <v>141</v>
      </c>
      <c r="B96" s="121" t="s">
        <v>136</v>
      </c>
      <c r="C96" s="121" t="s">
        <v>132</v>
      </c>
      <c r="D96" s="123">
        <v>2500000.0</v>
      </c>
      <c r="E96" s="124">
        <v>0.0</v>
      </c>
      <c r="F96" s="125">
        <v>0.0</v>
      </c>
      <c r="G96" s="121"/>
    </row>
    <row r="97">
      <c r="A97" s="121" t="s">
        <v>141</v>
      </c>
      <c r="B97" s="121" t="s">
        <v>136</v>
      </c>
      <c r="C97" s="121" t="s">
        <v>133</v>
      </c>
      <c r="D97" s="123">
        <v>2500000.0</v>
      </c>
      <c r="E97" s="124">
        <v>0.0</v>
      </c>
      <c r="F97" s="125">
        <v>0.0</v>
      </c>
      <c r="G97" s="121"/>
    </row>
    <row r="98">
      <c r="A98" s="121" t="s">
        <v>142</v>
      </c>
      <c r="B98" s="121" t="s">
        <v>129</v>
      </c>
      <c r="C98" s="121" t="s">
        <v>130</v>
      </c>
      <c r="D98" s="123">
        <v>2200000.0</v>
      </c>
      <c r="E98" s="124">
        <v>0.0</v>
      </c>
      <c r="F98" s="125">
        <v>0.0</v>
      </c>
      <c r="G98" s="121"/>
    </row>
    <row r="99">
      <c r="A99" s="121" t="s">
        <v>142</v>
      </c>
      <c r="B99" s="121" t="s">
        <v>129</v>
      </c>
      <c r="C99" s="121" t="s">
        <v>131</v>
      </c>
      <c r="D99" s="123">
        <v>2200000.0</v>
      </c>
      <c r="E99" s="124">
        <v>0.0</v>
      </c>
      <c r="F99" s="125">
        <v>0.0</v>
      </c>
      <c r="G99" s="121"/>
    </row>
    <row r="100">
      <c r="A100" s="121" t="s">
        <v>142</v>
      </c>
      <c r="B100" s="121" t="s">
        <v>129</v>
      </c>
      <c r="C100" s="121" t="s">
        <v>132</v>
      </c>
      <c r="D100" s="123">
        <v>2200000.0</v>
      </c>
      <c r="E100" s="124">
        <v>0.0</v>
      </c>
      <c r="F100" s="125">
        <v>0.0</v>
      </c>
      <c r="G100" s="121"/>
    </row>
    <row r="101">
      <c r="A101" s="121" t="s">
        <v>142</v>
      </c>
      <c r="B101" s="121" t="s">
        <v>129</v>
      </c>
      <c r="C101" s="121" t="s">
        <v>133</v>
      </c>
      <c r="D101" s="123">
        <v>2200000.0</v>
      </c>
      <c r="E101" s="124">
        <v>0.0</v>
      </c>
      <c r="F101" s="125">
        <v>0.0</v>
      </c>
      <c r="G101" s="121"/>
    </row>
    <row r="102">
      <c r="A102" s="121" t="s">
        <v>142</v>
      </c>
      <c r="B102" s="121" t="s">
        <v>134</v>
      </c>
      <c r="C102" s="121" t="s">
        <v>130</v>
      </c>
      <c r="D102" s="123">
        <v>2750000.0</v>
      </c>
      <c r="E102" s="124">
        <v>0.0</v>
      </c>
      <c r="F102" s="125">
        <v>0.0</v>
      </c>
      <c r="G102" s="121"/>
    </row>
    <row r="103">
      <c r="A103" s="121" t="s">
        <v>142</v>
      </c>
      <c r="B103" s="121" t="s">
        <v>134</v>
      </c>
      <c r="C103" s="121" t="s">
        <v>131</v>
      </c>
      <c r="D103" s="123">
        <v>2750000.0</v>
      </c>
      <c r="E103" s="124">
        <v>0.0</v>
      </c>
      <c r="F103" s="125">
        <v>0.0</v>
      </c>
      <c r="G103" s="121"/>
    </row>
    <row r="104">
      <c r="A104" s="121" t="s">
        <v>142</v>
      </c>
      <c r="B104" s="121" t="s">
        <v>134</v>
      </c>
      <c r="C104" s="121" t="s">
        <v>132</v>
      </c>
      <c r="D104" s="123">
        <v>2750000.0</v>
      </c>
      <c r="E104" s="124">
        <v>0.0</v>
      </c>
      <c r="F104" s="125">
        <v>0.0</v>
      </c>
      <c r="G104" s="121"/>
    </row>
    <row r="105">
      <c r="A105" s="121" t="s">
        <v>142</v>
      </c>
      <c r="B105" s="121" t="s">
        <v>134</v>
      </c>
      <c r="C105" s="121" t="s">
        <v>133</v>
      </c>
      <c r="D105" s="123">
        <v>2750000.0</v>
      </c>
      <c r="E105" s="124">
        <v>0.0</v>
      </c>
      <c r="F105" s="125">
        <v>0.0</v>
      </c>
      <c r="G105" s="121"/>
    </row>
    <row r="106">
      <c r="A106" s="121" t="s">
        <v>142</v>
      </c>
      <c r="B106" s="121" t="s">
        <v>135</v>
      </c>
      <c r="C106" s="121" t="s">
        <v>130</v>
      </c>
      <c r="D106" s="123">
        <v>3300000.0</v>
      </c>
      <c r="E106" s="124">
        <v>0.0</v>
      </c>
      <c r="F106" s="125">
        <v>0.0</v>
      </c>
      <c r="G106" s="121"/>
    </row>
    <row r="107">
      <c r="A107" s="121" t="s">
        <v>142</v>
      </c>
      <c r="B107" s="121" t="s">
        <v>135</v>
      </c>
      <c r="C107" s="121" t="s">
        <v>131</v>
      </c>
      <c r="D107" s="123">
        <v>3300000.0</v>
      </c>
      <c r="E107" s="124">
        <v>0.0</v>
      </c>
      <c r="F107" s="125">
        <v>0.0</v>
      </c>
      <c r="G107" s="121"/>
    </row>
    <row r="108">
      <c r="A108" s="121" t="s">
        <v>142</v>
      </c>
      <c r="B108" s="121" t="s">
        <v>135</v>
      </c>
      <c r="C108" s="121" t="s">
        <v>132</v>
      </c>
      <c r="D108" s="123">
        <v>3300000.0</v>
      </c>
      <c r="E108" s="124">
        <v>0.0</v>
      </c>
      <c r="F108" s="125">
        <v>0.0</v>
      </c>
      <c r="G108" s="121"/>
    </row>
    <row r="109">
      <c r="A109" s="121" t="s">
        <v>142</v>
      </c>
      <c r="B109" s="121" t="s">
        <v>135</v>
      </c>
      <c r="C109" s="121" t="s">
        <v>133</v>
      </c>
      <c r="D109" s="123">
        <v>3300000.0</v>
      </c>
      <c r="E109" s="124">
        <v>0.0</v>
      </c>
      <c r="F109" s="125">
        <v>0.0</v>
      </c>
      <c r="G109" s="121"/>
    </row>
    <row r="110">
      <c r="A110" s="121" t="s">
        <v>142</v>
      </c>
      <c r="B110" s="121" t="s">
        <v>136</v>
      </c>
      <c r="C110" s="121" t="s">
        <v>130</v>
      </c>
      <c r="D110" s="123">
        <v>2750000.0</v>
      </c>
      <c r="E110" s="124">
        <v>0.0</v>
      </c>
      <c r="F110" s="125">
        <v>0.0</v>
      </c>
      <c r="G110" s="121"/>
    </row>
    <row r="111">
      <c r="A111" s="121" t="s">
        <v>142</v>
      </c>
      <c r="B111" s="121" t="s">
        <v>136</v>
      </c>
      <c r="C111" s="121" t="s">
        <v>131</v>
      </c>
      <c r="D111" s="123">
        <v>2750000.0</v>
      </c>
      <c r="E111" s="124">
        <v>0.0</v>
      </c>
      <c r="F111" s="125">
        <v>0.0</v>
      </c>
      <c r="G111" s="121"/>
    </row>
    <row r="112">
      <c r="A112" s="121" t="s">
        <v>142</v>
      </c>
      <c r="B112" s="121" t="s">
        <v>136</v>
      </c>
      <c r="C112" s="121" t="s">
        <v>132</v>
      </c>
      <c r="D112" s="123">
        <v>2750000.0</v>
      </c>
      <c r="E112" s="124">
        <v>0.0</v>
      </c>
      <c r="F112" s="125">
        <v>0.0</v>
      </c>
      <c r="G112" s="121"/>
    </row>
    <row r="113">
      <c r="A113" s="121" t="s">
        <v>142</v>
      </c>
      <c r="B113" s="121" t="s">
        <v>136</v>
      </c>
      <c r="C113" s="121" t="s">
        <v>133</v>
      </c>
      <c r="D113" s="123">
        <v>2750000.0</v>
      </c>
      <c r="E113" s="124">
        <v>0.0</v>
      </c>
      <c r="F113" s="125">
        <v>0.0</v>
      </c>
      <c r="G113" s="121"/>
    </row>
    <row r="114">
      <c r="A114" s="121" t="s">
        <v>143</v>
      </c>
      <c r="B114" s="121" t="s">
        <v>129</v>
      </c>
      <c r="C114" s="121" t="s">
        <v>130</v>
      </c>
      <c r="D114" s="123">
        <v>2200000.0</v>
      </c>
      <c r="E114" s="124">
        <v>0.0</v>
      </c>
      <c r="F114" s="125">
        <v>0.0</v>
      </c>
      <c r="G114" s="121"/>
    </row>
    <row r="115">
      <c r="A115" s="121" t="s">
        <v>143</v>
      </c>
      <c r="B115" s="121" t="s">
        <v>129</v>
      </c>
      <c r="C115" s="121" t="s">
        <v>131</v>
      </c>
      <c r="D115" s="123">
        <v>2200000.0</v>
      </c>
      <c r="E115" s="124">
        <v>0.0</v>
      </c>
      <c r="F115" s="125">
        <v>0.0</v>
      </c>
      <c r="G115" s="121"/>
    </row>
    <row r="116">
      <c r="A116" s="121" t="s">
        <v>143</v>
      </c>
      <c r="B116" s="121" t="s">
        <v>129</v>
      </c>
      <c r="C116" s="121" t="s">
        <v>132</v>
      </c>
      <c r="D116" s="123">
        <v>2200000.0</v>
      </c>
      <c r="E116" s="124">
        <v>0.0</v>
      </c>
      <c r="F116" s="125">
        <v>0.0</v>
      </c>
      <c r="G116" s="121"/>
    </row>
    <row r="117">
      <c r="A117" s="121" t="s">
        <v>143</v>
      </c>
      <c r="B117" s="121" t="s">
        <v>129</v>
      </c>
      <c r="C117" s="121" t="s">
        <v>133</v>
      </c>
      <c r="D117" s="123">
        <v>2200000.0</v>
      </c>
      <c r="E117" s="124">
        <v>0.0</v>
      </c>
      <c r="F117" s="125">
        <v>0.0</v>
      </c>
      <c r="G117" s="121"/>
    </row>
    <row r="118">
      <c r="A118" s="121" t="s">
        <v>143</v>
      </c>
      <c r="B118" s="121" t="s">
        <v>134</v>
      </c>
      <c r="C118" s="121" t="s">
        <v>130</v>
      </c>
      <c r="D118" s="123">
        <v>2750000.0</v>
      </c>
      <c r="E118" s="124">
        <v>0.0</v>
      </c>
      <c r="F118" s="125">
        <v>0.0</v>
      </c>
      <c r="G118" s="121"/>
    </row>
    <row r="119">
      <c r="A119" s="121" t="s">
        <v>143</v>
      </c>
      <c r="B119" s="121" t="s">
        <v>134</v>
      </c>
      <c r="C119" s="121" t="s">
        <v>131</v>
      </c>
      <c r="D119" s="123">
        <v>2750000.0</v>
      </c>
      <c r="E119" s="124">
        <v>0.0</v>
      </c>
      <c r="F119" s="125">
        <v>0.0</v>
      </c>
      <c r="G119" s="121"/>
    </row>
    <row r="120">
      <c r="A120" s="121" t="s">
        <v>143</v>
      </c>
      <c r="B120" s="121" t="s">
        <v>134</v>
      </c>
      <c r="C120" s="121" t="s">
        <v>132</v>
      </c>
      <c r="D120" s="123">
        <v>2750000.0</v>
      </c>
      <c r="E120" s="124">
        <v>0.0</v>
      </c>
      <c r="F120" s="125">
        <v>0.0</v>
      </c>
      <c r="G120" s="121"/>
    </row>
    <row r="121">
      <c r="A121" s="121" t="s">
        <v>143</v>
      </c>
      <c r="B121" s="121" t="s">
        <v>134</v>
      </c>
      <c r="C121" s="121" t="s">
        <v>133</v>
      </c>
      <c r="D121" s="123">
        <v>2750000.0</v>
      </c>
      <c r="E121" s="124">
        <v>0.0</v>
      </c>
      <c r="F121" s="125">
        <v>0.0</v>
      </c>
      <c r="G121" s="121"/>
    </row>
    <row r="122">
      <c r="A122" s="121" t="s">
        <v>143</v>
      </c>
      <c r="B122" s="121" t="s">
        <v>135</v>
      </c>
      <c r="C122" s="121" t="s">
        <v>130</v>
      </c>
      <c r="D122" s="123">
        <v>3300000.0</v>
      </c>
      <c r="E122" s="124">
        <v>0.0</v>
      </c>
      <c r="F122" s="125">
        <v>0.0</v>
      </c>
      <c r="G122" s="121"/>
    </row>
    <row r="123">
      <c r="A123" s="121" t="s">
        <v>143</v>
      </c>
      <c r="B123" s="121" t="s">
        <v>135</v>
      </c>
      <c r="C123" s="121" t="s">
        <v>131</v>
      </c>
      <c r="D123" s="123">
        <v>3300000.0</v>
      </c>
      <c r="E123" s="124">
        <v>0.0</v>
      </c>
      <c r="F123" s="125">
        <v>0.0</v>
      </c>
      <c r="G123" s="121"/>
    </row>
    <row r="124">
      <c r="A124" s="121" t="s">
        <v>143</v>
      </c>
      <c r="B124" s="121" t="s">
        <v>135</v>
      </c>
      <c r="C124" s="121" t="s">
        <v>132</v>
      </c>
      <c r="D124" s="123">
        <v>3300000.0</v>
      </c>
      <c r="E124" s="124">
        <v>0.0</v>
      </c>
      <c r="F124" s="125">
        <v>0.0</v>
      </c>
      <c r="G124" s="121"/>
    </row>
    <row r="125">
      <c r="A125" s="121" t="s">
        <v>143</v>
      </c>
      <c r="B125" s="121" t="s">
        <v>135</v>
      </c>
      <c r="C125" s="121" t="s">
        <v>133</v>
      </c>
      <c r="D125" s="123">
        <v>3300000.0</v>
      </c>
      <c r="E125" s="124">
        <v>0.0</v>
      </c>
      <c r="F125" s="125">
        <v>0.0</v>
      </c>
      <c r="G125" s="121"/>
    </row>
    <row r="126">
      <c r="A126" s="121" t="s">
        <v>143</v>
      </c>
      <c r="B126" s="121" t="s">
        <v>136</v>
      </c>
      <c r="C126" s="121" t="s">
        <v>130</v>
      </c>
      <c r="D126" s="123">
        <v>2750000.0</v>
      </c>
      <c r="E126" s="124">
        <v>0.0</v>
      </c>
      <c r="F126" s="125">
        <v>0.0</v>
      </c>
      <c r="G126" s="121"/>
    </row>
    <row r="127">
      <c r="A127" s="121" t="s">
        <v>143</v>
      </c>
      <c r="B127" s="121" t="s">
        <v>136</v>
      </c>
      <c r="C127" s="121" t="s">
        <v>131</v>
      </c>
      <c r="D127" s="123">
        <v>2750000.0</v>
      </c>
      <c r="E127" s="124">
        <v>0.0</v>
      </c>
      <c r="F127" s="125">
        <v>0.0</v>
      </c>
      <c r="G127" s="121"/>
    </row>
    <row r="128">
      <c r="A128" s="121" t="s">
        <v>143</v>
      </c>
      <c r="B128" s="121" t="s">
        <v>136</v>
      </c>
      <c r="C128" s="121" t="s">
        <v>132</v>
      </c>
      <c r="D128" s="123">
        <v>2750000.0</v>
      </c>
      <c r="E128" s="124">
        <v>0.0</v>
      </c>
      <c r="F128" s="125">
        <v>0.0</v>
      </c>
      <c r="G128" s="121"/>
    </row>
    <row r="129">
      <c r="A129" s="121" t="s">
        <v>143</v>
      </c>
      <c r="B129" s="121" t="s">
        <v>136</v>
      </c>
      <c r="C129" s="121" t="s">
        <v>133</v>
      </c>
      <c r="D129" s="123">
        <v>2750000.0</v>
      </c>
      <c r="E129" s="124">
        <v>0.0</v>
      </c>
      <c r="F129" s="125">
        <v>0.0</v>
      </c>
      <c r="G129" s="121"/>
    </row>
  </sheetData>
  <autoFilter ref="$A$1:$G$129"/>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7.88"/>
    <col customWidth="1" min="2" max="3" width="9.38"/>
    <col customWidth="1" min="4" max="4" width="27.0"/>
    <col customWidth="1" min="5" max="5" width="62.25"/>
    <col customWidth="1" min="6" max="6" width="2.63"/>
  </cols>
  <sheetData>
    <row r="1">
      <c r="A1" s="94" t="s">
        <v>144</v>
      </c>
      <c r="B1" s="94" t="s">
        <v>145</v>
      </c>
      <c r="C1" s="94" t="s">
        <v>146</v>
      </c>
      <c r="D1" s="94" t="s">
        <v>147</v>
      </c>
      <c r="E1" s="94" t="s">
        <v>148</v>
      </c>
      <c r="F1" s="80"/>
      <c r="G1" s="80"/>
      <c r="H1" s="80"/>
      <c r="I1" s="80"/>
      <c r="J1" s="80"/>
      <c r="K1" s="80"/>
      <c r="L1" s="80"/>
      <c r="M1" s="80"/>
      <c r="N1" s="80"/>
      <c r="O1" s="80"/>
      <c r="P1" s="80"/>
      <c r="Q1" s="80"/>
      <c r="R1" s="80"/>
      <c r="S1" s="80"/>
      <c r="T1" s="80"/>
      <c r="U1" s="80"/>
    </row>
    <row r="2">
      <c r="A2" s="126" t="s">
        <v>149</v>
      </c>
      <c r="B2" s="127"/>
      <c r="C2" s="127"/>
      <c r="D2" s="127"/>
      <c r="E2" s="127"/>
      <c r="F2" s="128"/>
      <c r="G2" s="128"/>
      <c r="H2" s="128"/>
      <c r="I2" s="128"/>
      <c r="J2" s="128"/>
      <c r="K2" s="128"/>
      <c r="L2" s="128"/>
      <c r="M2" s="128"/>
      <c r="N2" s="128"/>
      <c r="O2" s="128"/>
      <c r="P2" s="128"/>
      <c r="Q2" s="128"/>
      <c r="R2" s="128"/>
      <c r="S2" s="128"/>
      <c r="T2" s="128"/>
      <c r="U2" s="128"/>
    </row>
    <row r="3">
      <c r="A3" s="95" t="s">
        <v>21</v>
      </c>
      <c r="B3" s="94" t="s">
        <v>93</v>
      </c>
      <c r="C3" s="94" t="s">
        <v>150</v>
      </c>
      <c r="D3" s="129" t="s">
        <v>151</v>
      </c>
      <c r="E3" s="94" t="s">
        <v>152</v>
      </c>
      <c r="F3" s="81"/>
      <c r="G3" s="81"/>
      <c r="H3" s="81"/>
      <c r="I3" s="81"/>
      <c r="J3" s="81"/>
      <c r="K3" s="81"/>
      <c r="L3" s="81"/>
      <c r="M3" s="81"/>
      <c r="N3" s="81"/>
      <c r="O3" s="81"/>
      <c r="P3" s="81"/>
      <c r="Q3" s="81"/>
      <c r="R3" s="81"/>
      <c r="S3" s="81"/>
      <c r="T3" s="81"/>
      <c r="U3" s="81"/>
    </row>
    <row r="4">
      <c r="A4" s="95" t="s">
        <v>62</v>
      </c>
      <c r="B4" s="94" t="s">
        <v>93</v>
      </c>
      <c r="C4" s="94" t="s">
        <v>150</v>
      </c>
      <c r="D4" s="129" t="s">
        <v>151</v>
      </c>
      <c r="E4" s="94" t="s">
        <v>152</v>
      </c>
      <c r="F4" s="81"/>
      <c r="G4" s="81"/>
      <c r="H4" s="81"/>
      <c r="I4" s="81"/>
      <c r="J4" s="81"/>
      <c r="K4" s="81"/>
      <c r="L4" s="81"/>
      <c r="M4" s="81"/>
      <c r="N4" s="81"/>
      <c r="O4" s="81"/>
      <c r="P4" s="81"/>
      <c r="Q4" s="81"/>
      <c r="R4" s="81"/>
      <c r="S4" s="81"/>
      <c r="T4" s="81"/>
      <c r="U4" s="81"/>
    </row>
    <row r="5">
      <c r="A5" s="95" t="s">
        <v>64</v>
      </c>
      <c r="B5" s="94" t="s">
        <v>93</v>
      </c>
      <c r="C5" s="94" t="s">
        <v>150</v>
      </c>
      <c r="D5" s="129" t="s">
        <v>151</v>
      </c>
      <c r="E5" s="94" t="s">
        <v>152</v>
      </c>
      <c r="F5" s="81"/>
      <c r="G5" s="81"/>
      <c r="H5" s="81"/>
      <c r="I5" s="81"/>
      <c r="J5" s="81"/>
      <c r="K5" s="81"/>
      <c r="L5" s="81"/>
      <c r="M5" s="81"/>
      <c r="N5" s="81"/>
      <c r="O5" s="81"/>
      <c r="P5" s="81"/>
      <c r="Q5" s="81"/>
      <c r="R5" s="81"/>
      <c r="S5" s="81"/>
      <c r="T5" s="81"/>
      <c r="U5" s="81"/>
    </row>
    <row r="6">
      <c r="A6" s="126" t="s">
        <v>153</v>
      </c>
      <c r="B6" s="127"/>
      <c r="C6" s="127"/>
      <c r="D6" s="127"/>
      <c r="E6" s="127"/>
      <c r="F6" s="128"/>
      <c r="G6" s="128"/>
      <c r="H6" s="128"/>
      <c r="I6" s="128"/>
      <c r="J6" s="128"/>
      <c r="K6" s="128"/>
      <c r="L6" s="128"/>
      <c r="M6" s="128"/>
      <c r="N6" s="128"/>
      <c r="O6" s="128"/>
      <c r="P6" s="128"/>
      <c r="Q6" s="128"/>
      <c r="R6" s="128"/>
      <c r="S6" s="128"/>
      <c r="T6" s="128"/>
      <c r="U6" s="128"/>
    </row>
    <row r="7">
      <c r="A7" s="95" t="s">
        <v>23</v>
      </c>
      <c r="B7" s="94" t="s">
        <v>92</v>
      </c>
      <c r="C7" s="94" t="s">
        <v>66</v>
      </c>
      <c r="D7" s="130" t="s">
        <v>154</v>
      </c>
      <c r="E7" s="94" t="s">
        <v>155</v>
      </c>
      <c r="F7" s="81"/>
      <c r="G7" s="81"/>
      <c r="H7" s="81"/>
      <c r="I7" s="81"/>
      <c r="J7" s="81"/>
      <c r="K7" s="81"/>
      <c r="L7" s="81"/>
      <c r="M7" s="81"/>
      <c r="N7" s="81"/>
      <c r="O7" s="81"/>
      <c r="P7" s="81"/>
      <c r="Q7" s="81"/>
      <c r="R7" s="81"/>
      <c r="S7" s="81"/>
      <c r="T7" s="81"/>
      <c r="U7" s="81"/>
    </row>
    <row r="8">
      <c r="A8" s="131" t="s">
        <v>74</v>
      </c>
      <c r="B8" s="94" t="s">
        <v>92</v>
      </c>
      <c r="C8" s="94" t="s">
        <v>66</v>
      </c>
      <c r="D8" s="130" t="s">
        <v>154</v>
      </c>
      <c r="E8" s="94" t="s">
        <v>156</v>
      </c>
      <c r="F8" s="81"/>
      <c r="G8" s="81"/>
      <c r="H8" s="81"/>
      <c r="I8" s="81"/>
      <c r="J8" s="81"/>
      <c r="K8" s="81"/>
      <c r="L8" s="81"/>
      <c r="M8" s="81"/>
      <c r="N8" s="81"/>
      <c r="O8" s="81"/>
      <c r="P8" s="81"/>
      <c r="Q8" s="81"/>
      <c r="R8" s="81"/>
      <c r="S8" s="81"/>
      <c r="T8" s="81"/>
      <c r="U8" s="81"/>
    </row>
    <row r="9">
      <c r="A9" s="126" t="s">
        <v>157</v>
      </c>
      <c r="B9" s="127"/>
      <c r="C9" s="127"/>
      <c r="D9" s="127"/>
      <c r="E9" s="127"/>
      <c r="F9" s="128"/>
      <c r="G9" s="128"/>
      <c r="H9" s="128"/>
      <c r="I9" s="128"/>
      <c r="J9" s="128"/>
      <c r="K9" s="128"/>
      <c r="L9" s="128"/>
      <c r="M9" s="128"/>
      <c r="N9" s="128"/>
      <c r="O9" s="128"/>
      <c r="P9" s="128"/>
      <c r="Q9" s="128"/>
      <c r="R9" s="128"/>
      <c r="S9" s="128"/>
      <c r="T9" s="128"/>
      <c r="U9" s="128"/>
    </row>
    <row r="10">
      <c r="A10" s="131" t="s">
        <v>69</v>
      </c>
      <c r="B10" s="94" t="s">
        <v>92</v>
      </c>
      <c r="C10" s="94" t="s">
        <v>66</v>
      </c>
      <c r="D10" s="130" t="s">
        <v>154</v>
      </c>
      <c r="E10" s="94" t="s">
        <v>158</v>
      </c>
      <c r="F10" s="81"/>
      <c r="G10" s="81"/>
      <c r="H10" s="81"/>
      <c r="I10" s="81"/>
      <c r="J10" s="81"/>
      <c r="K10" s="81"/>
      <c r="L10" s="81"/>
      <c r="M10" s="81"/>
      <c r="N10" s="81"/>
      <c r="O10" s="81"/>
      <c r="P10" s="81"/>
      <c r="Q10" s="81"/>
      <c r="R10" s="81"/>
      <c r="S10" s="81"/>
      <c r="T10" s="81"/>
      <c r="U10" s="81"/>
    </row>
    <row r="11">
      <c r="A11" s="126" t="s">
        <v>159</v>
      </c>
      <c r="B11" s="127"/>
      <c r="C11" s="127"/>
      <c r="D11" s="127"/>
      <c r="E11" s="127"/>
      <c r="F11" s="128"/>
      <c r="G11" s="128"/>
      <c r="H11" s="128"/>
      <c r="I11" s="128"/>
      <c r="J11" s="128"/>
      <c r="K11" s="128"/>
      <c r="L11" s="128"/>
      <c r="M11" s="128"/>
      <c r="N11" s="128"/>
      <c r="O11" s="128"/>
      <c r="P11" s="128"/>
      <c r="Q11" s="128"/>
      <c r="R11" s="128"/>
      <c r="S11" s="128"/>
      <c r="T11" s="128"/>
      <c r="U11" s="128"/>
    </row>
    <row r="12">
      <c r="A12" s="95" t="s">
        <v>17</v>
      </c>
      <c r="B12" s="94" t="s">
        <v>92</v>
      </c>
      <c r="C12" s="94" t="s">
        <v>61</v>
      </c>
      <c r="D12" s="94" t="s">
        <v>154</v>
      </c>
      <c r="E12" s="94" t="s">
        <v>160</v>
      </c>
      <c r="F12" s="81"/>
      <c r="G12" s="81"/>
      <c r="H12" s="81"/>
      <c r="I12" s="81"/>
      <c r="J12" s="81"/>
      <c r="K12" s="81"/>
      <c r="L12" s="81"/>
      <c r="M12" s="81"/>
      <c r="N12" s="81"/>
      <c r="O12" s="81"/>
      <c r="P12" s="81"/>
      <c r="Q12" s="81"/>
      <c r="R12" s="81"/>
      <c r="S12" s="81"/>
      <c r="T12" s="81"/>
      <c r="U12" s="81"/>
    </row>
    <row r="13">
      <c r="A13" s="95" t="s">
        <v>15</v>
      </c>
      <c r="B13" s="94" t="s">
        <v>92</v>
      </c>
      <c r="C13" s="94" t="s">
        <v>58</v>
      </c>
      <c r="D13" s="94" t="s">
        <v>161</v>
      </c>
      <c r="E13" s="94" t="s">
        <v>162</v>
      </c>
      <c r="F13" s="81"/>
      <c r="G13" s="81"/>
      <c r="H13" s="81"/>
      <c r="I13" s="81"/>
      <c r="J13" s="81"/>
      <c r="K13" s="81"/>
      <c r="L13" s="81"/>
      <c r="M13" s="81"/>
      <c r="N13" s="81"/>
      <c r="O13" s="81"/>
      <c r="P13" s="81"/>
      <c r="Q13" s="81"/>
      <c r="R13" s="81"/>
      <c r="S13" s="81"/>
      <c r="T13" s="81"/>
      <c r="U13" s="81"/>
    </row>
    <row r="14">
      <c r="A14" s="131" t="s">
        <v>70</v>
      </c>
      <c r="B14" s="94" t="s">
        <v>92</v>
      </c>
      <c r="C14" s="94" t="s">
        <v>61</v>
      </c>
      <c r="D14" s="94" t="s">
        <v>154</v>
      </c>
      <c r="E14" s="94" t="s">
        <v>160</v>
      </c>
      <c r="F14" s="81"/>
      <c r="G14" s="81"/>
      <c r="H14" s="81"/>
      <c r="I14" s="81"/>
      <c r="J14" s="81"/>
      <c r="K14" s="81"/>
      <c r="L14" s="81"/>
      <c r="M14" s="81"/>
      <c r="N14" s="81"/>
      <c r="O14" s="81"/>
      <c r="P14" s="81"/>
      <c r="Q14" s="81"/>
      <c r="R14" s="81"/>
      <c r="S14" s="81"/>
      <c r="T14" s="81"/>
      <c r="U14" s="81"/>
    </row>
    <row r="15">
      <c r="A15" s="131" t="s">
        <v>163</v>
      </c>
      <c r="B15" s="94" t="s">
        <v>92</v>
      </c>
      <c r="C15" s="94" t="s">
        <v>61</v>
      </c>
      <c r="D15" s="94" t="s">
        <v>154</v>
      </c>
      <c r="E15" s="94" t="s">
        <v>160</v>
      </c>
      <c r="F15" s="81"/>
      <c r="G15" s="81"/>
      <c r="H15" s="81"/>
      <c r="I15" s="81"/>
      <c r="J15" s="81"/>
      <c r="K15" s="81"/>
      <c r="L15" s="81"/>
      <c r="M15" s="81"/>
      <c r="N15" s="81"/>
      <c r="O15" s="81"/>
      <c r="P15" s="81"/>
      <c r="Q15" s="81"/>
      <c r="R15" s="81"/>
      <c r="S15" s="81"/>
      <c r="T15" s="81"/>
      <c r="U15" s="81"/>
    </row>
    <row r="16">
      <c r="A16" s="126" t="s">
        <v>164</v>
      </c>
      <c r="B16" s="127"/>
      <c r="C16" s="127"/>
      <c r="D16" s="127"/>
      <c r="E16" s="127"/>
      <c r="F16" s="128"/>
      <c r="G16" s="128"/>
      <c r="H16" s="128"/>
      <c r="I16" s="128"/>
      <c r="J16" s="128"/>
      <c r="K16" s="128"/>
      <c r="L16" s="128"/>
      <c r="M16" s="128"/>
      <c r="N16" s="128"/>
      <c r="O16" s="128"/>
      <c r="P16" s="128"/>
      <c r="Q16" s="128"/>
      <c r="R16" s="128"/>
      <c r="S16" s="128"/>
      <c r="T16" s="128"/>
      <c r="U16" s="128"/>
    </row>
    <row r="17">
      <c r="A17" s="131" t="s">
        <v>165</v>
      </c>
      <c r="B17" s="94" t="s">
        <v>92</v>
      </c>
      <c r="C17" s="80"/>
      <c r="D17" s="80"/>
      <c r="E17" s="80"/>
      <c r="F17" s="128"/>
      <c r="G17" s="128"/>
      <c r="H17" s="128"/>
      <c r="I17" s="128"/>
      <c r="J17" s="128"/>
      <c r="K17" s="128"/>
      <c r="L17" s="128"/>
      <c r="M17" s="128"/>
      <c r="N17" s="128"/>
      <c r="O17" s="128"/>
      <c r="P17" s="128"/>
      <c r="Q17" s="128"/>
      <c r="R17" s="128"/>
      <c r="S17" s="128"/>
      <c r="T17" s="128"/>
      <c r="U17" s="128"/>
    </row>
    <row r="18">
      <c r="A18" s="126" t="s">
        <v>166</v>
      </c>
      <c r="B18" s="127"/>
      <c r="C18" s="127"/>
      <c r="D18" s="127"/>
      <c r="E18" s="127"/>
      <c r="F18" s="128"/>
      <c r="G18" s="128"/>
      <c r="H18" s="128"/>
      <c r="I18" s="128"/>
      <c r="J18" s="128"/>
      <c r="K18" s="128"/>
      <c r="L18" s="128"/>
      <c r="M18" s="128"/>
      <c r="N18" s="128"/>
      <c r="O18" s="128"/>
      <c r="P18" s="128"/>
      <c r="Q18" s="128"/>
      <c r="R18" s="128"/>
      <c r="S18" s="128"/>
      <c r="T18" s="128"/>
      <c r="U18" s="128"/>
    </row>
    <row r="19">
      <c r="A19" s="95" t="s">
        <v>80</v>
      </c>
      <c r="B19" s="94" t="s">
        <v>92</v>
      </c>
      <c r="C19" s="94" t="s">
        <v>61</v>
      </c>
      <c r="D19" s="94" t="s">
        <v>154</v>
      </c>
      <c r="E19" s="94" t="s">
        <v>160</v>
      </c>
      <c r="F19" s="81"/>
      <c r="G19" s="81"/>
      <c r="H19" s="81"/>
      <c r="I19" s="81"/>
      <c r="J19" s="81"/>
      <c r="K19" s="81"/>
      <c r="L19" s="81"/>
      <c r="M19" s="81"/>
      <c r="N19" s="81"/>
      <c r="O19" s="81"/>
      <c r="P19" s="81"/>
      <c r="Q19" s="81"/>
      <c r="R19" s="81"/>
      <c r="S19" s="81"/>
      <c r="T19" s="81"/>
      <c r="U19" s="81"/>
    </row>
    <row r="20">
      <c r="A20" s="131" t="s">
        <v>167</v>
      </c>
      <c r="B20" s="94" t="s">
        <v>92</v>
      </c>
      <c r="C20" s="80"/>
      <c r="D20" s="80"/>
      <c r="E20" s="80"/>
      <c r="F20" s="128"/>
      <c r="G20" s="128"/>
      <c r="H20" s="128"/>
      <c r="I20" s="128"/>
      <c r="J20" s="128"/>
      <c r="K20" s="128"/>
      <c r="L20" s="128"/>
      <c r="M20" s="128"/>
      <c r="N20" s="128"/>
      <c r="O20" s="128"/>
      <c r="P20" s="128"/>
      <c r="Q20" s="128"/>
      <c r="R20" s="128"/>
      <c r="S20" s="128"/>
      <c r="T20" s="128"/>
      <c r="U20" s="128"/>
    </row>
    <row r="21">
      <c r="A21" s="126" t="s">
        <v>168</v>
      </c>
      <c r="B21" s="127"/>
      <c r="C21" s="127"/>
      <c r="D21" s="127"/>
      <c r="E21" s="127"/>
      <c r="F21" s="81"/>
      <c r="G21" s="81"/>
      <c r="H21" s="81"/>
      <c r="I21" s="81"/>
      <c r="J21" s="81"/>
      <c r="K21" s="81"/>
      <c r="L21" s="81"/>
      <c r="M21" s="81"/>
      <c r="N21" s="81"/>
      <c r="O21" s="81"/>
      <c r="P21" s="81"/>
      <c r="Q21" s="81"/>
      <c r="R21" s="81"/>
      <c r="S21" s="81"/>
      <c r="T21" s="81"/>
      <c r="U21" s="81"/>
    </row>
    <row r="22">
      <c r="A22" s="132" t="s">
        <v>169</v>
      </c>
      <c r="B22" s="133"/>
      <c r="C22" s="134"/>
      <c r="D22" s="134"/>
      <c r="E22" s="134"/>
      <c r="F22" s="81"/>
      <c r="G22" s="81"/>
      <c r="H22" s="81"/>
      <c r="I22" s="81"/>
      <c r="J22" s="81"/>
      <c r="K22" s="81"/>
      <c r="L22" s="81"/>
      <c r="M22" s="81"/>
      <c r="N22" s="81"/>
      <c r="O22" s="81"/>
      <c r="P22" s="81"/>
      <c r="Q22" s="81"/>
      <c r="R22" s="81"/>
      <c r="S22" s="81"/>
      <c r="T22" s="81"/>
      <c r="U22" s="81"/>
    </row>
    <row r="23">
      <c r="A23" s="95" t="s">
        <v>79</v>
      </c>
      <c r="B23" s="94" t="s">
        <v>92</v>
      </c>
      <c r="C23" s="94" t="s">
        <v>58</v>
      </c>
      <c r="D23" s="94" t="s">
        <v>161</v>
      </c>
      <c r="E23" s="94" t="s">
        <v>162</v>
      </c>
      <c r="F23" s="128"/>
      <c r="G23" s="128"/>
      <c r="H23" s="128"/>
      <c r="I23" s="128"/>
      <c r="J23" s="128"/>
      <c r="K23" s="128"/>
      <c r="L23" s="128"/>
      <c r="M23" s="128"/>
      <c r="N23" s="128"/>
      <c r="O23" s="128"/>
      <c r="P23" s="128"/>
      <c r="Q23" s="128"/>
      <c r="R23" s="128"/>
      <c r="S23" s="128"/>
      <c r="T23" s="128"/>
      <c r="U23" s="128"/>
    </row>
    <row r="24">
      <c r="A24" s="132" t="s">
        <v>170</v>
      </c>
      <c r="B24" s="133"/>
      <c r="C24" s="134"/>
      <c r="D24" s="134"/>
      <c r="E24" s="134"/>
      <c r="F24" s="81"/>
      <c r="G24" s="81"/>
      <c r="H24" s="81"/>
      <c r="I24" s="81"/>
      <c r="J24" s="81"/>
      <c r="K24" s="81"/>
      <c r="L24" s="81"/>
      <c r="M24" s="81"/>
      <c r="N24" s="81"/>
      <c r="O24" s="81"/>
      <c r="P24" s="81"/>
      <c r="Q24" s="81"/>
      <c r="R24" s="81"/>
      <c r="S24" s="81"/>
      <c r="T24" s="81"/>
      <c r="U24" s="81"/>
    </row>
    <row r="25">
      <c r="A25" s="95" t="s">
        <v>171</v>
      </c>
      <c r="B25" s="94" t="s">
        <v>93</v>
      </c>
      <c r="C25" s="94" t="s">
        <v>59</v>
      </c>
      <c r="D25" s="94" t="s">
        <v>161</v>
      </c>
      <c r="E25" s="94" t="s">
        <v>172</v>
      </c>
      <c r="F25" s="81"/>
      <c r="G25" s="81"/>
      <c r="H25" s="81"/>
      <c r="I25" s="81"/>
      <c r="J25" s="81"/>
      <c r="K25" s="81"/>
      <c r="L25" s="81"/>
      <c r="M25" s="81"/>
      <c r="N25" s="81"/>
      <c r="O25" s="81"/>
      <c r="P25" s="81"/>
      <c r="Q25" s="81"/>
      <c r="R25" s="81"/>
      <c r="S25" s="81"/>
      <c r="T25" s="81"/>
      <c r="U25" s="81"/>
    </row>
    <row r="26">
      <c r="A26" s="95" t="s">
        <v>57</v>
      </c>
      <c r="B26" s="94" t="s">
        <v>92</v>
      </c>
      <c r="C26" s="94" t="s">
        <v>58</v>
      </c>
      <c r="D26" s="94" t="s">
        <v>161</v>
      </c>
      <c r="E26" s="94" t="s">
        <v>173</v>
      </c>
      <c r="F26" s="81"/>
      <c r="G26" s="81"/>
      <c r="H26" s="81"/>
      <c r="I26" s="81"/>
      <c r="J26" s="81"/>
      <c r="K26" s="81"/>
      <c r="L26" s="81"/>
      <c r="M26" s="81"/>
      <c r="N26" s="81"/>
      <c r="O26" s="81"/>
      <c r="P26" s="81"/>
      <c r="Q26" s="81"/>
      <c r="R26" s="81"/>
      <c r="S26" s="81"/>
      <c r="T26" s="81"/>
      <c r="U26" s="81"/>
    </row>
    <row r="27">
      <c r="A27" s="132" t="s">
        <v>174</v>
      </c>
      <c r="B27" s="133"/>
      <c r="C27" s="134"/>
      <c r="D27" s="134"/>
      <c r="E27" s="134"/>
      <c r="F27" s="81"/>
      <c r="G27" s="81"/>
      <c r="H27" s="81"/>
      <c r="I27" s="81"/>
      <c r="J27" s="81"/>
      <c r="K27" s="81"/>
      <c r="L27" s="81"/>
      <c r="M27" s="81"/>
      <c r="N27" s="81"/>
      <c r="O27" s="81"/>
      <c r="P27" s="81"/>
      <c r="Q27" s="81"/>
      <c r="R27" s="81"/>
      <c r="S27" s="81"/>
      <c r="T27" s="81"/>
      <c r="U27" s="81"/>
    </row>
    <row r="28">
      <c r="A28" s="95" t="s">
        <v>18</v>
      </c>
      <c r="B28" s="94" t="s">
        <v>92</v>
      </c>
      <c r="C28" s="94" t="s">
        <v>66</v>
      </c>
      <c r="D28" s="94" t="s">
        <v>154</v>
      </c>
      <c r="E28" s="94" t="s">
        <v>160</v>
      </c>
      <c r="F28" s="81"/>
      <c r="G28" s="81"/>
      <c r="H28" s="81"/>
      <c r="I28" s="81"/>
      <c r="J28" s="81"/>
      <c r="K28" s="81"/>
      <c r="L28" s="81"/>
      <c r="M28" s="81"/>
      <c r="N28" s="81"/>
      <c r="O28" s="81"/>
      <c r="P28" s="81"/>
      <c r="Q28" s="81"/>
      <c r="R28" s="81"/>
      <c r="S28" s="81"/>
      <c r="T28" s="81"/>
      <c r="U28" s="81"/>
    </row>
    <row r="29">
      <c r="A29" s="131" t="s">
        <v>175</v>
      </c>
      <c r="B29" s="94" t="s">
        <v>92</v>
      </c>
      <c r="C29" s="94" t="s">
        <v>66</v>
      </c>
      <c r="D29" s="94" t="s">
        <v>154</v>
      </c>
      <c r="E29" s="94" t="s">
        <v>160</v>
      </c>
      <c r="F29" s="81"/>
      <c r="G29" s="81"/>
      <c r="H29" s="81"/>
      <c r="I29" s="81"/>
      <c r="J29" s="81"/>
      <c r="K29" s="81"/>
      <c r="L29" s="81"/>
      <c r="M29" s="81"/>
      <c r="N29" s="81"/>
      <c r="O29" s="81"/>
      <c r="P29" s="81"/>
      <c r="Q29" s="81"/>
      <c r="R29" s="81"/>
      <c r="S29" s="81"/>
      <c r="T29" s="81"/>
      <c r="U29" s="81"/>
    </row>
    <row r="30">
      <c r="A30" s="131" t="s">
        <v>176</v>
      </c>
      <c r="B30" s="94" t="s">
        <v>92</v>
      </c>
      <c r="C30" s="94" t="s">
        <v>66</v>
      </c>
      <c r="D30" s="94" t="s">
        <v>154</v>
      </c>
      <c r="E30" s="94" t="s">
        <v>160</v>
      </c>
      <c r="F30" s="81"/>
      <c r="G30" s="81"/>
      <c r="H30" s="81"/>
      <c r="I30" s="81"/>
      <c r="J30" s="81"/>
      <c r="K30" s="81"/>
      <c r="L30" s="81"/>
      <c r="M30" s="81"/>
      <c r="N30" s="81"/>
      <c r="O30" s="81"/>
      <c r="P30" s="81"/>
      <c r="Q30" s="81"/>
      <c r="R30" s="81"/>
      <c r="S30" s="81"/>
      <c r="T30" s="81"/>
      <c r="U30" s="81"/>
    </row>
    <row r="31">
      <c r="A31" s="131" t="s">
        <v>177</v>
      </c>
      <c r="B31" s="94"/>
      <c r="C31" s="80"/>
      <c r="D31" s="80"/>
      <c r="E31" s="80"/>
      <c r="F31" s="81"/>
      <c r="G31" s="81"/>
      <c r="H31" s="81"/>
      <c r="I31" s="81"/>
      <c r="J31" s="81"/>
      <c r="K31" s="81"/>
      <c r="L31" s="81"/>
      <c r="M31" s="81"/>
      <c r="N31" s="81"/>
      <c r="O31" s="81"/>
      <c r="P31" s="81"/>
      <c r="Q31" s="81"/>
      <c r="R31" s="81"/>
      <c r="S31" s="81"/>
      <c r="T31" s="81"/>
      <c r="U31" s="81"/>
    </row>
    <row r="32">
      <c r="A32" s="132" t="s">
        <v>178</v>
      </c>
      <c r="B32" s="133"/>
      <c r="C32" s="134"/>
      <c r="D32" s="134"/>
      <c r="E32" s="134"/>
      <c r="F32" s="81"/>
      <c r="G32" s="81"/>
      <c r="H32" s="81"/>
      <c r="I32" s="81"/>
      <c r="J32" s="81"/>
      <c r="K32" s="81"/>
      <c r="L32" s="81"/>
      <c r="M32" s="81"/>
      <c r="N32" s="81"/>
      <c r="O32" s="81"/>
      <c r="P32" s="81"/>
      <c r="Q32" s="81"/>
      <c r="R32" s="81"/>
      <c r="S32" s="81"/>
      <c r="T32" s="81"/>
      <c r="U32" s="81"/>
    </row>
    <row r="33">
      <c r="A33" s="95" t="s">
        <v>84</v>
      </c>
      <c r="B33" s="94" t="s">
        <v>92</v>
      </c>
      <c r="C33" s="94" t="s">
        <v>58</v>
      </c>
      <c r="D33" s="94" t="s">
        <v>161</v>
      </c>
      <c r="E33" s="94" t="s">
        <v>173</v>
      </c>
      <c r="F33" s="81"/>
      <c r="G33" s="81"/>
      <c r="H33" s="81"/>
      <c r="I33" s="81"/>
      <c r="J33" s="81"/>
      <c r="K33" s="81"/>
      <c r="L33" s="81"/>
      <c r="M33" s="81"/>
      <c r="N33" s="81"/>
      <c r="O33" s="81"/>
      <c r="P33" s="81"/>
      <c r="Q33" s="81"/>
      <c r="R33" s="81"/>
      <c r="S33" s="81"/>
      <c r="T33" s="81"/>
      <c r="U33" s="81"/>
    </row>
    <row r="34">
      <c r="A34" s="95" t="s">
        <v>81</v>
      </c>
      <c r="B34" s="94" t="s">
        <v>92</v>
      </c>
      <c r="C34" s="94" t="s">
        <v>72</v>
      </c>
      <c r="D34" s="94" t="s">
        <v>154</v>
      </c>
      <c r="E34" s="94" t="s">
        <v>160</v>
      </c>
      <c r="F34" s="81"/>
      <c r="G34" s="81"/>
      <c r="H34" s="81"/>
      <c r="I34" s="81"/>
      <c r="J34" s="81"/>
      <c r="K34" s="81"/>
      <c r="L34" s="81"/>
      <c r="M34" s="81"/>
      <c r="N34" s="81"/>
      <c r="O34" s="81"/>
      <c r="P34" s="81"/>
      <c r="Q34" s="81"/>
      <c r="R34" s="81"/>
      <c r="S34" s="81"/>
      <c r="T34" s="81"/>
      <c r="U34" s="81"/>
    </row>
    <row r="35">
      <c r="A35" s="131" t="s">
        <v>179</v>
      </c>
      <c r="B35" s="94" t="s">
        <v>92</v>
      </c>
      <c r="C35" s="94" t="s">
        <v>58</v>
      </c>
      <c r="D35" s="94" t="s">
        <v>161</v>
      </c>
      <c r="E35" s="94" t="s">
        <v>173</v>
      </c>
      <c r="F35" s="81"/>
      <c r="G35" s="81"/>
      <c r="H35" s="81"/>
      <c r="I35" s="81"/>
      <c r="J35" s="81"/>
      <c r="K35" s="81"/>
      <c r="L35" s="81"/>
      <c r="M35" s="81"/>
      <c r="N35" s="81"/>
      <c r="O35" s="81"/>
      <c r="P35" s="81"/>
      <c r="Q35" s="81"/>
      <c r="R35" s="81"/>
      <c r="S35" s="81"/>
      <c r="T35" s="81"/>
      <c r="U35" s="81"/>
    </row>
    <row r="36">
      <c r="A36" s="135" t="s">
        <v>180</v>
      </c>
      <c r="B36" s="133"/>
      <c r="C36" s="136"/>
      <c r="D36" s="136"/>
      <c r="E36" s="136"/>
      <c r="F36" s="81"/>
      <c r="G36" s="81"/>
      <c r="H36" s="81"/>
      <c r="I36" s="81"/>
      <c r="J36" s="81"/>
      <c r="K36" s="81"/>
      <c r="L36" s="81"/>
      <c r="M36" s="81"/>
      <c r="N36" s="81"/>
      <c r="O36" s="81"/>
      <c r="P36" s="81"/>
      <c r="Q36" s="81"/>
      <c r="R36" s="81"/>
      <c r="S36" s="81"/>
      <c r="T36" s="81"/>
      <c r="U36" s="81"/>
    </row>
    <row r="37">
      <c r="A37" s="137" t="s">
        <v>181</v>
      </c>
      <c r="B37" s="94" t="s">
        <v>92</v>
      </c>
      <c r="C37" s="94" t="s">
        <v>61</v>
      </c>
      <c r="D37" s="94" t="s">
        <v>154</v>
      </c>
      <c r="E37" s="94" t="s">
        <v>160</v>
      </c>
      <c r="F37" s="81"/>
      <c r="G37" s="81"/>
      <c r="H37" s="81"/>
      <c r="I37" s="81"/>
      <c r="J37" s="81"/>
      <c r="K37" s="81"/>
      <c r="L37" s="81"/>
      <c r="M37" s="81"/>
      <c r="N37" s="81"/>
      <c r="O37" s="81"/>
      <c r="P37" s="81"/>
      <c r="Q37" s="81"/>
      <c r="R37" s="81"/>
      <c r="S37" s="81"/>
      <c r="T37" s="81"/>
      <c r="U37" s="81"/>
    </row>
    <row r="38">
      <c r="A38" s="132" t="s">
        <v>182</v>
      </c>
      <c r="B38" s="133"/>
      <c r="C38" s="136"/>
      <c r="D38" s="136"/>
      <c r="E38" s="136"/>
      <c r="F38" s="81"/>
      <c r="G38" s="81"/>
      <c r="H38" s="81"/>
      <c r="I38" s="81"/>
      <c r="J38" s="81"/>
      <c r="K38" s="81"/>
      <c r="L38" s="81"/>
      <c r="M38" s="81"/>
      <c r="N38" s="81"/>
      <c r="O38" s="81"/>
      <c r="P38" s="81"/>
      <c r="Q38" s="81"/>
      <c r="R38" s="81"/>
      <c r="S38" s="81"/>
      <c r="T38" s="81"/>
      <c r="U38" s="81"/>
    </row>
    <row r="39">
      <c r="A39" s="95" t="s">
        <v>85</v>
      </c>
      <c r="B39" s="94" t="s">
        <v>93</v>
      </c>
      <c r="C39" s="94" t="s">
        <v>59</v>
      </c>
      <c r="D39" s="94" t="s">
        <v>154</v>
      </c>
      <c r="E39" s="94" t="s">
        <v>160</v>
      </c>
      <c r="F39" s="81"/>
      <c r="G39" s="81"/>
      <c r="H39" s="81"/>
      <c r="I39" s="81"/>
      <c r="J39" s="81"/>
      <c r="K39" s="81"/>
      <c r="L39" s="81"/>
      <c r="M39" s="81"/>
      <c r="N39" s="81"/>
      <c r="O39" s="81"/>
      <c r="P39" s="81"/>
      <c r="Q39" s="81"/>
      <c r="R39" s="81"/>
      <c r="S39" s="81"/>
      <c r="T39" s="81"/>
      <c r="U39" s="81"/>
    </row>
    <row r="40">
      <c r="A40" s="131" t="s">
        <v>183</v>
      </c>
      <c r="B40" s="94" t="s">
        <v>92</v>
      </c>
      <c r="C40" s="94" t="s">
        <v>72</v>
      </c>
      <c r="D40" s="94" t="s">
        <v>154</v>
      </c>
      <c r="E40" s="94" t="s">
        <v>160</v>
      </c>
      <c r="F40" s="81"/>
      <c r="G40" s="81"/>
      <c r="H40" s="81"/>
      <c r="I40" s="81"/>
      <c r="J40" s="81"/>
      <c r="K40" s="81"/>
      <c r="L40" s="81"/>
      <c r="M40" s="81"/>
      <c r="N40" s="81"/>
      <c r="O40" s="81"/>
      <c r="P40" s="81"/>
      <c r="Q40" s="81"/>
      <c r="R40" s="81"/>
      <c r="S40" s="81"/>
      <c r="T40" s="81"/>
      <c r="U40" s="81"/>
    </row>
    <row r="41">
      <c r="A41" s="132" t="s">
        <v>184</v>
      </c>
      <c r="B41" s="133"/>
      <c r="C41" s="136"/>
      <c r="D41" s="136"/>
      <c r="E41" s="136"/>
      <c r="F41" s="81"/>
      <c r="G41" s="81"/>
      <c r="H41" s="81"/>
      <c r="I41" s="81"/>
      <c r="J41" s="81"/>
      <c r="K41" s="81"/>
      <c r="L41" s="81"/>
      <c r="M41" s="81"/>
      <c r="N41" s="81"/>
      <c r="O41" s="81"/>
      <c r="P41" s="81"/>
      <c r="Q41" s="81"/>
      <c r="R41" s="81"/>
      <c r="S41" s="81"/>
      <c r="T41" s="81"/>
      <c r="U41" s="81"/>
    </row>
    <row r="42">
      <c r="A42" s="95" t="s">
        <v>86</v>
      </c>
      <c r="B42" s="94" t="s">
        <v>93</v>
      </c>
      <c r="C42" s="94" t="s">
        <v>59</v>
      </c>
      <c r="D42" s="94" t="s">
        <v>154</v>
      </c>
      <c r="E42" s="94" t="s">
        <v>160</v>
      </c>
      <c r="F42" s="81"/>
      <c r="G42" s="81"/>
      <c r="H42" s="81"/>
      <c r="I42" s="81"/>
      <c r="J42" s="81"/>
      <c r="K42" s="81"/>
      <c r="L42" s="81"/>
      <c r="M42" s="81"/>
      <c r="N42" s="81"/>
      <c r="O42" s="81"/>
      <c r="P42" s="81"/>
      <c r="Q42" s="81"/>
      <c r="R42" s="81"/>
      <c r="S42" s="81"/>
      <c r="T42" s="81"/>
      <c r="U42" s="81"/>
    </row>
    <row r="43">
      <c r="A43" s="95" t="s">
        <v>22</v>
      </c>
      <c r="B43" s="94" t="s">
        <v>92</v>
      </c>
      <c r="C43" s="94" t="s">
        <v>72</v>
      </c>
      <c r="D43" s="94" t="s">
        <v>154</v>
      </c>
      <c r="E43" s="94" t="s">
        <v>160</v>
      </c>
      <c r="F43" s="81"/>
      <c r="G43" s="81"/>
      <c r="H43" s="81"/>
      <c r="I43" s="81"/>
      <c r="J43" s="81"/>
      <c r="K43" s="81"/>
      <c r="L43" s="81"/>
      <c r="M43" s="81"/>
      <c r="N43" s="81"/>
      <c r="O43" s="81"/>
      <c r="P43" s="81"/>
      <c r="Q43" s="81"/>
      <c r="R43" s="81"/>
      <c r="S43" s="81"/>
      <c r="T43" s="81"/>
      <c r="U43" s="81"/>
    </row>
    <row r="44">
      <c r="A44" s="132" t="s">
        <v>185</v>
      </c>
      <c r="B44" s="136"/>
      <c r="C44" s="136"/>
      <c r="D44" s="136"/>
      <c r="E44" s="136"/>
      <c r="F44" s="81"/>
      <c r="G44" s="81"/>
      <c r="H44" s="81"/>
      <c r="I44" s="81"/>
      <c r="J44" s="81"/>
      <c r="K44" s="81"/>
      <c r="L44" s="81"/>
      <c r="M44" s="81"/>
      <c r="N44" s="81"/>
      <c r="O44" s="81"/>
      <c r="P44" s="81"/>
      <c r="Q44" s="81"/>
      <c r="R44" s="81"/>
      <c r="S44" s="81"/>
      <c r="T44" s="81"/>
      <c r="U44" s="81"/>
    </row>
    <row r="45">
      <c r="A45" s="95" t="s">
        <v>186</v>
      </c>
      <c r="B45" s="94" t="s">
        <v>92</v>
      </c>
      <c r="C45" s="94" t="s">
        <v>58</v>
      </c>
      <c r="D45" s="94" t="s">
        <v>161</v>
      </c>
      <c r="E45" s="94" t="s">
        <v>173</v>
      </c>
      <c r="F45" s="81"/>
      <c r="G45" s="81"/>
      <c r="H45" s="81"/>
      <c r="I45" s="81"/>
      <c r="J45" s="81"/>
      <c r="K45" s="81"/>
      <c r="L45" s="81"/>
      <c r="M45" s="81"/>
      <c r="N45" s="81"/>
      <c r="O45" s="81"/>
      <c r="P45" s="81"/>
      <c r="Q45" s="81"/>
      <c r="R45" s="81"/>
      <c r="S45" s="81"/>
      <c r="T45" s="81"/>
      <c r="U45" s="81"/>
    </row>
    <row r="46">
      <c r="A46" s="131" t="s">
        <v>187</v>
      </c>
      <c r="B46" s="94" t="s">
        <v>92</v>
      </c>
      <c r="C46" s="94" t="s">
        <v>72</v>
      </c>
      <c r="D46" s="94" t="s">
        <v>154</v>
      </c>
      <c r="E46" s="94" t="s">
        <v>160</v>
      </c>
      <c r="F46" s="81"/>
      <c r="G46" s="81"/>
      <c r="H46" s="81"/>
      <c r="I46" s="81"/>
      <c r="J46" s="81"/>
      <c r="K46" s="81"/>
      <c r="L46" s="81"/>
      <c r="M46" s="81"/>
      <c r="N46" s="81"/>
      <c r="O46" s="81"/>
      <c r="P46" s="81"/>
      <c r="Q46" s="81"/>
      <c r="R46" s="81"/>
      <c r="S46" s="81"/>
      <c r="T46" s="81"/>
      <c r="U46" s="81"/>
    </row>
    <row r="47">
      <c r="A47" s="132" t="s">
        <v>188</v>
      </c>
      <c r="B47" s="136"/>
      <c r="C47" s="136"/>
      <c r="D47" s="136"/>
      <c r="E47" s="136"/>
      <c r="F47" s="81"/>
      <c r="G47" s="81"/>
      <c r="H47" s="81"/>
      <c r="I47" s="81"/>
      <c r="J47" s="81"/>
      <c r="K47" s="81"/>
      <c r="L47" s="81"/>
      <c r="M47" s="81"/>
      <c r="N47" s="81"/>
      <c r="O47" s="81"/>
      <c r="P47" s="81"/>
      <c r="Q47" s="81"/>
      <c r="R47" s="81"/>
      <c r="S47" s="81"/>
      <c r="T47" s="81"/>
      <c r="U47" s="81"/>
    </row>
    <row r="48">
      <c r="A48" s="131" t="s">
        <v>189</v>
      </c>
      <c r="B48" s="94" t="s">
        <v>92</v>
      </c>
      <c r="C48" s="94" t="s">
        <v>58</v>
      </c>
      <c r="D48" s="94" t="s">
        <v>161</v>
      </c>
      <c r="E48" s="94" t="s">
        <v>173</v>
      </c>
      <c r="F48" s="81"/>
      <c r="G48" s="81"/>
      <c r="H48" s="81"/>
      <c r="I48" s="81"/>
      <c r="J48" s="81"/>
      <c r="K48" s="81"/>
      <c r="L48" s="81"/>
      <c r="M48" s="81"/>
      <c r="N48" s="81"/>
      <c r="O48" s="81"/>
      <c r="P48" s="81"/>
      <c r="Q48" s="81"/>
      <c r="R48" s="81"/>
      <c r="S48" s="81"/>
      <c r="T48" s="81"/>
      <c r="U48" s="81"/>
    </row>
    <row r="49">
      <c r="A49" s="81"/>
      <c r="B49" s="80"/>
      <c r="C49" s="80"/>
      <c r="D49" s="80"/>
      <c r="E49" s="80"/>
      <c r="F49" s="81"/>
      <c r="G49" s="81"/>
      <c r="H49" s="81"/>
      <c r="I49" s="81"/>
      <c r="J49" s="81"/>
      <c r="K49" s="81"/>
      <c r="L49" s="81"/>
      <c r="M49" s="81"/>
      <c r="N49" s="81"/>
      <c r="O49" s="81"/>
      <c r="P49" s="81"/>
      <c r="Q49" s="81"/>
      <c r="R49" s="81"/>
      <c r="S49" s="81"/>
      <c r="T49" s="81"/>
      <c r="U49" s="81"/>
    </row>
    <row r="50">
      <c r="A50" s="81"/>
      <c r="B50" s="80"/>
      <c r="C50" s="80"/>
      <c r="D50" s="80"/>
      <c r="E50" s="80"/>
      <c r="F50" s="81"/>
      <c r="G50" s="81"/>
      <c r="H50" s="81"/>
      <c r="I50" s="81"/>
      <c r="J50" s="81"/>
      <c r="K50" s="81"/>
      <c r="L50" s="81"/>
      <c r="M50" s="81"/>
      <c r="N50" s="81"/>
      <c r="O50" s="81"/>
      <c r="P50" s="81"/>
      <c r="Q50" s="81"/>
      <c r="R50" s="81"/>
      <c r="S50" s="81"/>
      <c r="T50" s="81"/>
      <c r="U50" s="81"/>
    </row>
    <row r="51">
      <c r="A51" s="81"/>
      <c r="B51" s="80"/>
      <c r="C51" s="80"/>
      <c r="D51" s="80"/>
      <c r="E51" s="80"/>
      <c r="F51" s="81"/>
      <c r="G51" s="81"/>
      <c r="H51" s="81"/>
      <c r="I51" s="81"/>
      <c r="J51" s="81"/>
      <c r="K51" s="81"/>
      <c r="L51" s="81"/>
      <c r="M51" s="81"/>
      <c r="N51" s="81"/>
      <c r="O51" s="81"/>
      <c r="P51" s="81"/>
      <c r="Q51" s="81"/>
      <c r="R51" s="81"/>
      <c r="S51" s="81"/>
      <c r="T51" s="81"/>
      <c r="U51" s="81"/>
    </row>
    <row r="52">
      <c r="A52" s="81"/>
      <c r="B52" s="80"/>
      <c r="C52" s="80"/>
      <c r="D52" s="80"/>
      <c r="E52" s="80"/>
      <c r="F52" s="81"/>
      <c r="G52" s="81"/>
      <c r="H52" s="81"/>
      <c r="I52" s="81"/>
      <c r="J52" s="81"/>
      <c r="K52" s="81"/>
      <c r="L52" s="81"/>
      <c r="M52" s="81"/>
      <c r="N52" s="81"/>
      <c r="O52" s="81"/>
      <c r="P52" s="81"/>
      <c r="Q52" s="81"/>
      <c r="R52" s="81"/>
      <c r="S52" s="81"/>
      <c r="T52" s="81"/>
      <c r="U52" s="81"/>
    </row>
    <row r="53">
      <c r="A53" s="81"/>
      <c r="B53" s="80"/>
      <c r="C53" s="80"/>
      <c r="D53" s="80"/>
      <c r="E53" s="80"/>
      <c r="F53" s="81"/>
      <c r="G53" s="81"/>
      <c r="H53" s="81"/>
      <c r="I53" s="81"/>
      <c r="J53" s="81"/>
      <c r="K53" s="81"/>
      <c r="L53" s="81"/>
      <c r="M53" s="81"/>
      <c r="N53" s="81"/>
      <c r="O53" s="81"/>
      <c r="P53" s="81"/>
      <c r="Q53" s="81"/>
      <c r="R53" s="81"/>
      <c r="S53" s="81"/>
      <c r="T53" s="81"/>
      <c r="U53" s="81"/>
    </row>
    <row r="54">
      <c r="A54" s="81"/>
      <c r="B54" s="80"/>
      <c r="C54" s="80"/>
      <c r="D54" s="80"/>
      <c r="E54" s="80"/>
      <c r="F54" s="81"/>
      <c r="G54" s="81"/>
      <c r="H54" s="81"/>
      <c r="I54" s="81"/>
      <c r="J54" s="81"/>
      <c r="K54" s="81"/>
      <c r="L54" s="81"/>
      <c r="M54" s="81"/>
      <c r="N54" s="81"/>
      <c r="O54" s="81"/>
      <c r="P54" s="81"/>
      <c r="Q54" s="81"/>
      <c r="R54" s="81"/>
      <c r="S54" s="81"/>
      <c r="T54" s="81"/>
      <c r="U54" s="81"/>
    </row>
    <row r="55">
      <c r="A55" s="81"/>
      <c r="B55" s="80"/>
      <c r="C55" s="80"/>
      <c r="D55" s="80"/>
      <c r="E55" s="80"/>
      <c r="F55" s="81"/>
      <c r="G55" s="81"/>
      <c r="H55" s="81"/>
      <c r="I55" s="81"/>
      <c r="J55" s="81"/>
      <c r="K55" s="81"/>
      <c r="L55" s="81"/>
      <c r="M55" s="81"/>
      <c r="N55" s="81"/>
      <c r="O55" s="81"/>
      <c r="P55" s="81"/>
      <c r="Q55" s="81"/>
      <c r="R55" s="81"/>
      <c r="S55" s="81"/>
      <c r="T55" s="81"/>
      <c r="U55" s="81"/>
    </row>
    <row r="56">
      <c r="A56" s="81"/>
      <c r="B56" s="80"/>
      <c r="C56" s="80"/>
      <c r="D56" s="80"/>
      <c r="E56" s="80"/>
      <c r="F56" s="81"/>
      <c r="G56" s="81"/>
      <c r="H56" s="81"/>
      <c r="I56" s="81"/>
      <c r="J56" s="81"/>
      <c r="K56" s="81"/>
      <c r="L56" s="81"/>
      <c r="M56" s="81"/>
      <c r="N56" s="81"/>
      <c r="O56" s="81"/>
      <c r="P56" s="81"/>
      <c r="Q56" s="81"/>
      <c r="R56" s="81"/>
      <c r="S56" s="81"/>
      <c r="T56" s="81"/>
      <c r="U56" s="81"/>
    </row>
    <row r="57">
      <c r="A57" s="81"/>
      <c r="B57" s="80"/>
      <c r="C57" s="80"/>
      <c r="D57" s="80"/>
      <c r="E57" s="80"/>
      <c r="F57" s="81"/>
      <c r="G57" s="81"/>
      <c r="H57" s="81"/>
      <c r="I57" s="81"/>
      <c r="J57" s="81"/>
      <c r="K57" s="81"/>
      <c r="L57" s="81"/>
      <c r="M57" s="81"/>
      <c r="N57" s="81"/>
      <c r="O57" s="81"/>
      <c r="P57" s="81"/>
      <c r="Q57" s="81"/>
      <c r="R57" s="81"/>
      <c r="S57" s="81"/>
      <c r="T57" s="81"/>
      <c r="U57" s="81"/>
    </row>
    <row r="58">
      <c r="A58" s="81"/>
      <c r="B58" s="80"/>
      <c r="C58" s="80"/>
      <c r="D58" s="80"/>
      <c r="E58" s="80"/>
      <c r="F58" s="81"/>
      <c r="G58" s="81"/>
      <c r="H58" s="81"/>
      <c r="I58" s="81"/>
      <c r="J58" s="81"/>
      <c r="K58" s="81"/>
      <c r="L58" s="81"/>
      <c r="M58" s="81"/>
      <c r="N58" s="81"/>
      <c r="O58" s="81"/>
      <c r="P58" s="81"/>
      <c r="Q58" s="81"/>
      <c r="R58" s="81"/>
      <c r="S58" s="81"/>
      <c r="T58" s="81"/>
      <c r="U58" s="81"/>
    </row>
    <row r="59">
      <c r="A59" s="81"/>
      <c r="B59" s="80"/>
      <c r="C59" s="80"/>
      <c r="D59" s="80"/>
      <c r="E59" s="80"/>
      <c r="F59" s="81"/>
      <c r="G59" s="81"/>
      <c r="H59" s="81"/>
      <c r="I59" s="81"/>
      <c r="J59" s="81"/>
      <c r="K59" s="81"/>
      <c r="L59" s="81"/>
      <c r="M59" s="81"/>
      <c r="N59" s="81"/>
      <c r="O59" s="81"/>
      <c r="P59" s="81"/>
      <c r="Q59" s="81"/>
      <c r="R59" s="81"/>
      <c r="S59" s="81"/>
      <c r="T59" s="81"/>
      <c r="U59" s="81"/>
    </row>
    <row r="60">
      <c r="A60" s="81"/>
      <c r="B60" s="80"/>
      <c r="C60" s="80"/>
      <c r="D60" s="80"/>
      <c r="E60" s="80"/>
      <c r="F60" s="81"/>
      <c r="G60" s="81"/>
      <c r="H60" s="81"/>
      <c r="I60" s="81"/>
      <c r="J60" s="81"/>
      <c r="K60" s="81"/>
      <c r="L60" s="81"/>
      <c r="M60" s="81"/>
      <c r="N60" s="81"/>
      <c r="O60" s="81"/>
      <c r="P60" s="81"/>
      <c r="Q60" s="81"/>
      <c r="R60" s="81"/>
      <c r="S60" s="81"/>
      <c r="T60" s="81"/>
      <c r="U60" s="81"/>
    </row>
    <row r="61">
      <c r="A61" s="81"/>
      <c r="B61" s="80"/>
      <c r="C61" s="80"/>
      <c r="D61" s="80"/>
      <c r="E61" s="80"/>
      <c r="F61" s="81"/>
      <c r="G61" s="81"/>
      <c r="H61" s="81"/>
      <c r="I61" s="81"/>
      <c r="J61" s="81"/>
      <c r="K61" s="81"/>
      <c r="L61" s="81"/>
      <c r="M61" s="81"/>
      <c r="N61" s="81"/>
      <c r="O61" s="81"/>
      <c r="P61" s="81"/>
      <c r="Q61" s="81"/>
      <c r="R61" s="81"/>
      <c r="S61" s="81"/>
      <c r="T61" s="81"/>
      <c r="U61" s="81"/>
    </row>
    <row r="62">
      <c r="A62" s="81"/>
      <c r="B62" s="80"/>
      <c r="C62" s="80"/>
      <c r="D62" s="80"/>
      <c r="E62" s="80"/>
      <c r="F62" s="81"/>
      <c r="G62" s="81"/>
      <c r="H62" s="81"/>
      <c r="I62" s="81"/>
      <c r="J62" s="81"/>
      <c r="K62" s="81"/>
      <c r="L62" s="81"/>
      <c r="M62" s="81"/>
      <c r="N62" s="81"/>
      <c r="O62" s="81"/>
      <c r="P62" s="81"/>
      <c r="Q62" s="81"/>
      <c r="R62" s="81"/>
      <c r="S62" s="81"/>
      <c r="T62" s="81"/>
      <c r="U62" s="81"/>
    </row>
    <row r="63">
      <c r="A63" s="81"/>
      <c r="B63" s="80"/>
      <c r="C63" s="80"/>
      <c r="D63" s="80"/>
      <c r="E63" s="80"/>
      <c r="F63" s="81"/>
      <c r="G63" s="81"/>
      <c r="H63" s="81"/>
      <c r="I63" s="81"/>
      <c r="J63" s="81"/>
      <c r="K63" s="81"/>
      <c r="L63" s="81"/>
      <c r="M63" s="81"/>
      <c r="N63" s="81"/>
      <c r="O63" s="81"/>
      <c r="P63" s="81"/>
      <c r="Q63" s="81"/>
      <c r="R63" s="81"/>
      <c r="S63" s="81"/>
      <c r="T63" s="81"/>
      <c r="U63" s="81"/>
    </row>
    <row r="64">
      <c r="A64" s="81"/>
      <c r="B64" s="80"/>
      <c r="C64" s="80"/>
      <c r="D64" s="80"/>
      <c r="E64" s="80"/>
      <c r="F64" s="81"/>
      <c r="G64" s="81"/>
      <c r="H64" s="81"/>
      <c r="I64" s="81"/>
      <c r="J64" s="81"/>
      <c r="K64" s="81"/>
      <c r="L64" s="81"/>
      <c r="M64" s="81"/>
      <c r="N64" s="81"/>
      <c r="O64" s="81"/>
      <c r="P64" s="81"/>
      <c r="Q64" s="81"/>
      <c r="R64" s="81"/>
      <c r="S64" s="81"/>
      <c r="T64" s="81"/>
      <c r="U64" s="81"/>
    </row>
    <row r="65">
      <c r="A65" s="81"/>
      <c r="B65" s="80"/>
      <c r="C65" s="80"/>
      <c r="D65" s="80"/>
      <c r="E65" s="80"/>
      <c r="F65" s="81"/>
      <c r="G65" s="81"/>
      <c r="H65" s="81"/>
      <c r="I65" s="81"/>
      <c r="J65" s="81"/>
      <c r="K65" s="81"/>
      <c r="L65" s="81"/>
      <c r="M65" s="81"/>
      <c r="N65" s="81"/>
      <c r="O65" s="81"/>
      <c r="P65" s="81"/>
      <c r="Q65" s="81"/>
      <c r="R65" s="81"/>
      <c r="S65" s="81"/>
      <c r="T65" s="81"/>
      <c r="U65" s="81"/>
    </row>
    <row r="66">
      <c r="A66" s="81"/>
      <c r="B66" s="80"/>
      <c r="C66" s="80"/>
      <c r="D66" s="80"/>
      <c r="E66" s="80"/>
      <c r="F66" s="81"/>
      <c r="G66" s="81"/>
      <c r="H66" s="81"/>
      <c r="I66" s="81"/>
      <c r="J66" s="81"/>
      <c r="K66" s="81"/>
      <c r="L66" s="81"/>
      <c r="M66" s="81"/>
      <c r="N66" s="81"/>
      <c r="O66" s="81"/>
      <c r="P66" s="81"/>
      <c r="Q66" s="81"/>
      <c r="R66" s="81"/>
      <c r="S66" s="81"/>
      <c r="T66" s="81"/>
      <c r="U66" s="81"/>
    </row>
    <row r="67">
      <c r="A67" s="81"/>
      <c r="B67" s="80"/>
      <c r="C67" s="80"/>
      <c r="D67" s="80"/>
      <c r="E67" s="80"/>
      <c r="F67" s="81"/>
      <c r="G67" s="81"/>
      <c r="H67" s="81"/>
      <c r="I67" s="81"/>
      <c r="J67" s="81"/>
      <c r="K67" s="81"/>
      <c r="L67" s="81"/>
      <c r="M67" s="81"/>
      <c r="N67" s="81"/>
      <c r="O67" s="81"/>
      <c r="P67" s="81"/>
      <c r="Q67" s="81"/>
      <c r="R67" s="81"/>
      <c r="S67" s="81"/>
      <c r="T67" s="81"/>
      <c r="U67" s="81"/>
    </row>
    <row r="68">
      <c r="A68" s="81"/>
      <c r="B68" s="80"/>
      <c r="C68" s="80"/>
      <c r="D68" s="80"/>
      <c r="E68" s="80"/>
      <c r="F68" s="81"/>
      <c r="G68" s="81"/>
      <c r="H68" s="81"/>
      <c r="I68" s="81"/>
      <c r="J68" s="81"/>
      <c r="K68" s="81"/>
      <c r="L68" s="81"/>
      <c r="M68" s="81"/>
      <c r="N68" s="81"/>
      <c r="O68" s="81"/>
      <c r="P68" s="81"/>
      <c r="Q68" s="81"/>
      <c r="R68" s="81"/>
      <c r="S68" s="81"/>
      <c r="T68" s="81"/>
      <c r="U68" s="81"/>
    </row>
    <row r="69">
      <c r="A69" s="81"/>
      <c r="B69" s="80"/>
      <c r="C69" s="80"/>
      <c r="D69" s="80"/>
      <c r="E69" s="80"/>
      <c r="F69" s="81"/>
      <c r="G69" s="81"/>
      <c r="H69" s="81"/>
      <c r="I69" s="81"/>
      <c r="J69" s="81"/>
      <c r="K69" s="81"/>
      <c r="L69" s="81"/>
      <c r="M69" s="81"/>
      <c r="N69" s="81"/>
      <c r="O69" s="81"/>
      <c r="P69" s="81"/>
      <c r="Q69" s="81"/>
      <c r="R69" s="81"/>
      <c r="S69" s="81"/>
      <c r="T69" s="81"/>
      <c r="U69" s="81"/>
    </row>
    <row r="70">
      <c r="A70" s="81"/>
      <c r="B70" s="80"/>
      <c r="C70" s="80"/>
      <c r="D70" s="80"/>
      <c r="E70" s="80"/>
      <c r="F70" s="81"/>
      <c r="G70" s="81"/>
      <c r="H70" s="81"/>
      <c r="I70" s="81"/>
      <c r="J70" s="81"/>
      <c r="K70" s="81"/>
      <c r="L70" s="81"/>
      <c r="M70" s="81"/>
      <c r="N70" s="81"/>
      <c r="O70" s="81"/>
      <c r="P70" s="81"/>
      <c r="Q70" s="81"/>
      <c r="R70" s="81"/>
      <c r="S70" s="81"/>
      <c r="T70" s="81"/>
      <c r="U70" s="81"/>
    </row>
    <row r="71">
      <c r="A71" s="81"/>
      <c r="B71" s="80"/>
      <c r="C71" s="80"/>
      <c r="D71" s="80"/>
      <c r="E71" s="80"/>
      <c r="F71" s="81"/>
      <c r="G71" s="81"/>
      <c r="H71" s="81"/>
      <c r="I71" s="81"/>
      <c r="J71" s="81"/>
      <c r="K71" s="81"/>
      <c r="L71" s="81"/>
      <c r="M71" s="81"/>
      <c r="N71" s="81"/>
      <c r="O71" s="81"/>
      <c r="P71" s="81"/>
      <c r="Q71" s="81"/>
      <c r="R71" s="81"/>
      <c r="S71" s="81"/>
      <c r="T71" s="81"/>
      <c r="U71" s="81"/>
    </row>
    <row r="72">
      <c r="A72" s="81"/>
      <c r="B72" s="80"/>
      <c r="C72" s="80"/>
      <c r="D72" s="80"/>
      <c r="E72" s="80"/>
      <c r="F72" s="81"/>
      <c r="G72" s="81"/>
      <c r="H72" s="81"/>
      <c r="I72" s="81"/>
      <c r="J72" s="81"/>
      <c r="K72" s="81"/>
      <c r="L72" s="81"/>
      <c r="M72" s="81"/>
      <c r="N72" s="81"/>
      <c r="O72" s="81"/>
      <c r="P72" s="81"/>
      <c r="Q72" s="81"/>
      <c r="R72" s="81"/>
      <c r="S72" s="81"/>
      <c r="T72" s="81"/>
      <c r="U72" s="81"/>
    </row>
    <row r="73">
      <c r="A73" s="81"/>
      <c r="B73" s="80"/>
      <c r="C73" s="80"/>
      <c r="D73" s="80"/>
      <c r="E73" s="80"/>
      <c r="F73" s="81"/>
      <c r="G73" s="81"/>
      <c r="H73" s="81"/>
      <c r="I73" s="81"/>
      <c r="J73" s="81"/>
      <c r="K73" s="81"/>
      <c r="L73" s="81"/>
      <c r="M73" s="81"/>
      <c r="N73" s="81"/>
      <c r="O73" s="81"/>
      <c r="P73" s="81"/>
      <c r="Q73" s="81"/>
      <c r="R73" s="81"/>
      <c r="S73" s="81"/>
      <c r="T73" s="81"/>
      <c r="U73" s="81"/>
    </row>
    <row r="74">
      <c r="A74" s="81"/>
      <c r="B74" s="80"/>
      <c r="C74" s="80"/>
      <c r="D74" s="80"/>
      <c r="E74" s="80"/>
      <c r="F74" s="81"/>
      <c r="G74" s="81"/>
      <c r="H74" s="81"/>
      <c r="I74" s="81"/>
      <c r="J74" s="81"/>
      <c r="K74" s="81"/>
      <c r="L74" s="81"/>
      <c r="M74" s="81"/>
      <c r="N74" s="81"/>
      <c r="O74" s="81"/>
      <c r="P74" s="81"/>
      <c r="Q74" s="81"/>
      <c r="R74" s="81"/>
      <c r="S74" s="81"/>
      <c r="T74" s="81"/>
      <c r="U74" s="81"/>
    </row>
    <row r="75">
      <c r="A75" s="81"/>
      <c r="B75" s="80"/>
      <c r="C75" s="80"/>
      <c r="D75" s="80"/>
      <c r="E75" s="80"/>
      <c r="F75" s="81"/>
      <c r="G75" s="81"/>
      <c r="H75" s="81"/>
      <c r="I75" s="81"/>
      <c r="J75" s="81"/>
      <c r="K75" s="81"/>
      <c r="L75" s="81"/>
      <c r="M75" s="81"/>
      <c r="N75" s="81"/>
      <c r="O75" s="81"/>
      <c r="P75" s="81"/>
      <c r="Q75" s="81"/>
      <c r="R75" s="81"/>
      <c r="S75" s="81"/>
      <c r="T75" s="81"/>
      <c r="U75" s="81"/>
    </row>
    <row r="76">
      <c r="A76" s="81"/>
      <c r="B76" s="80"/>
      <c r="C76" s="80"/>
      <c r="D76" s="80"/>
      <c r="E76" s="80"/>
      <c r="F76" s="81"/>
      <c r="G76" s="81"/>
      <c r="H76" s="81"/>
      <c r="I76" s="81"/>
      <c r="J76" s="81"/>
      <c r="K76" s="81"/>
      <c r="L76" s="81"/>
      <c r="M76" s="81"/>
      <c r="N76" s="81"/>
      <c r="O76" s="81"/>
      <c r="P76" s="81"/>
      <c r="Q76" s="81"/>
      <c r="R76" s="81"/>
      <c r="S76" s="81"/>
      <c r="T76" s="81"/>
      <c r="U76" s="81"/>
    </row>
    <row r="77">
      <c r="A77" s="81"/>
      <c r="B77" s="80"/>
      <c r="C77" s="80"/>
      <c r="D77" s="80"/>
      <c r="E77" s="80"/>
      <c r="F77" s="81"/>
      <c r="G77" s="81"/>
      <c r="H77" s="81"/>
      <c r="I77" s="81"/>
      <c r="J77" s="81"/>
      <c r="K77" s="81"/>
      <c r="L77" s="81"/>
      <c r="M77" s="81"/>
      <c r="N77" s="81"/>
      <c r="O77" s="81"/>
      <c r="P77" s="81"/>
      <c r="Q77" s="81"/>
      <c r="R77" s="81"/>
      <c r="S77" s="81"/>
      <c r="T77" s="81"/>
      <c r="U77" s="81"/>
    </row>
    <row r="78">
      <c r="A78" s="81"/>
      <c r="B78" s="80"/>
      <c r="C78" s="80"/>
      <c r="D78" s="80"/>
      <c r="E78" s="80"/>
      <c r="F78" s="81"/>
      <c r="G78" s="81"/>
      <c r="H78" s="81"/>
      <c r="I78" s="81"/>
      <c r="J78" s="81"/>
      <c r="K78" s="81"/>
      <c r="L78" s="81"/>
      <c r="M78" s="81"/>
      <c r="N78" s="81"/>
      <c r="O78" s="81"/>
      <c r="P78" s="81"/>
      <c r="Q78" s="81"/>
      <c r="R78" s="81"/>
      <c r="S78" s="81"/>
      <c r="T78" s="81"/>
      <c r="U78" s="81"/>
    </row>
    <row r="79">
      <c r="A79" s="81"/>
      <c r="B79" s="80"/>
      <c r="C79" s="80"/>
      <c r="D79" s="80"/>
      <c r="E79" s="80"/>
      <c r="F79" s="81"/>
      <c r="G79" s="81"/>
      <c r="H79" s="81"/>
      <c r="I79" s="81"/>
      <c r="J79" s="81"/>
      <c r="K79" s="81"/>
      <c r="L79" s="81"/>
      <c r="M79" s="81"/>
      <c r="N79" s="81"/>
      <c r="O79" s="81"/>
      <c r="P79" s="81"/>
      <c r="Q79" s="81"/>
      <c r="R79" s="81"/>
      <c r="S79" s="81"/>
      <c r="T79" s="81"/>
      <c r="U79" s="81"/>
    </row>
    <row r="80">
      <c r="A80" s="81"/>
      <c r="B80" s="80"/>
      <c r="C80" s="80"/>
      <c r="D80" s="80"/>
      <c r="E80" s="80"/>
      <c r="F80" s="81"/>
      <c r="G80" s="81"/>
      <c r="H80" s="81"/>
      <c r="I80" s="81"/>
      <c r="J80" s="81"/>
      <c r="K80" s="81"/>
      <c r="L80" s="81"/>
      <c r="M80" s="81"/>
      <c r="N80" s="81"/>
      <c r="O80" s="81"/>
      <c r="P80" s="81"/>
      <c r="Q80" s="81"/>
      <c r="R80" s="81"/>
      <c r="S80" s="81"/>
      <c r="T80" s="81"/>
      <c r="U80" s="81"/>
    </row>
    <row r="81">
      <c r="A81" s="81"/>
      <c r="B81" s="80"/>
      <c r="C81" s="80"/>
      <c r="D81" s="80"/>
      <c r="E81" s="80"/>
      <c r="F81" s="81"/>
      <c r="G81" s="81"/>
      <c r="H81" s="81"/>
      <c r="I81" s="81"/>
      <c r="J81" s="81"/>
      <c r="K81" s="81"/>
      <c r="L81" s="81"/>
      <c r="M81" s="81"/>
      <c r="N81" s="81"/>
      <c r="O81" s="81"/>
      <c r="P81" s="81"/>
      <c r="Q81" s="81"/>
      <c r="R81" s="81"/>
      <c r="S81" s="81"/>
      <c r="T81" s="81"/>
      <c r="U81" s="81"/>
    </row>
    <row r="82">
      <c r="A82" s="81"/>
      <c r="B82" s="80"/>
      <c r="C82" s="80"/>
      <c r="D82" s="80"/>
      <c r="E82" s="80"/>
      <c r="F82" s="81"/>
      <c r="G82" s="81"/>
      <c r="H82" s="81"/>
      <c r="I82" s="81"/>
      <c r="J82" s="81"/>
      <c r="K82" s="81"/>
      <c r="L82" s="81"/>
      <c r="M82" s="81"/>
      <c r="N82" s="81"/>
      <c r="O82" s="81"/>
      <c r="P82" s="81"/>
      <c r="Q82" s="81"/>
      <c r="R82" s="81"/>
      <c r="S82" s="81"/>
      <c r="T82" s="81"/>
      <c r="U82" s="81"/>
    </row>
    <row r="83">
      <c r="A83" s="81"/>
      <c r="B83" s="80"/>
      <c r="C83" s="80"/>
      <c r="D83" s="80"/>
      <c r="E83" s="80"/>
      <c r="F83" s="81"/>
      <c r="G83" s="81"/>
      <c r="H83" s="81"/>
      <c r="I83" s="81"/>
      <c r="J83" s="81"/>
      <c r="K83" s="81"/>
      <c r="L83" s="81"/>
      <c r="M83" s="81"/>
      <c r="N83" s="81"/>
      <c r="O83" s="81"/>
      <c r="P83" s="81"/>
      <c r="Q83" s="81"/>
      <c r="R83" s="81"/>
      <c r="S83" s="81"/>
      <c r="T83" s="81"/>
      <c r="U83" s="81"/>
    </row>
    <row r="84">
      <c r="A84" s="81"/>
      <c r="B84" s="80"/>
      <c r="C84" s="80"/>
      <c r="D84" s="80"/>
      <c r="E84" s="80"/>
      <c r="F84" s="81"/>
      <c r="G84" s="81"/>
      <c r="H84" s="81"/>
      <c r="I84" s="81"/>
      <c r="J84" s="81"/>
      <c r="K84" s="81"/>
      <c r="L84" s="81"/>
      <c r="M84" s="81"/>
      <c r="N84" s="81"/>
      <c r="O84" s="81"/>
      <c r="P84" s="81"/>
      <c r="Q84" s="81"/>
      <c r="R84" s="81"/>
      <c r="S84" s="81"/>
      <c r="T84" s="81"/>
      <c r="U84" s="81"/>
    </row>
    <row r="85">
      <c r="A85" s="81"/>
      <c r="B85" s="80"/>
      <c r="C85" s="80"/>
      <c r="D85" s="80"/>
      <c r="E85" s="80"/>
      <c r="F85" s="81"/>
      <c r="G85" s="81"/>
      <c r="H85" s="81"/>
      <c r="I85" s="81"/>
      <c r="J85" s="81"/>
      <c r="K85" s="81"/>
      <c r="L85" s="81"/>
      <c r="M85" s="81"/>
      <c r="N85" s="81"/>
      <c r="O85" s="81"/>
      <c r="P85" s="81"/>
      <c r="Q85" s="81"/>
      <c r="R85" s="81"/>
      <c r="S85" s="81"/>
      <c r="T85" s="81"/>
      <c r="U85" s="81"/>
    </row>
    <row r="86">
      <c r="A86" s="81"/>
      <c r="B86" s="80"/>
      <c r="C86" s="80"/>
      <c r="D86" s="80"/>
      <c r="E86" s="80"/>
      <c r="F86" s="81"/>
      <c r="G86" s="81"/>
      <c r="H86" s="81"/>
      <c r="I86" s="81"/>
      <c r="J86" s="81"/>
      <c r="K86" s="81"/>
      <c r="L86" s="81"/>
      <c r="M86" s="81"/>
      <c r="N86" s="81"/>
      <c r="O86" s="81"/>
      <c r="P86" s="81"/>
      <c r="Q86" s="81"/>
      <c r="R86" s="81"/>
      <c r="S86" s="81"/>
      <c r="T86" s="81"/>
      <c r="U86" s="81"/>
    </row>
    <row r="87">
      <c r="A87" s="81"/>
      <c r="B87" s="80"/>
      <c r="C87" s="80"/>
      <c r="D87" s="80"/>
      <c r="E87" s="80"/>
      <c r="F87" s="81"/>
      <c r="G87" s="81"/>
      <c r="H87" s="81"/>
      <c r="I87" s="81"/>
      <c r="J87" s="81"/>
      <c r="K87" s="81"/>
      <c r="L87" s="81"/>
      <c r="M87" s="81"/>
      <c r="N87" s="81"/>
      <c r="O87" s="81"/>
      <c r="P87" s="81"/>
      <c r="Q87" s="81"/>
      <c r="R87" s="81"/>
      <c r="S87" s="81"/>
      <c r="T87" s="81"/>
      <c r="U87" s="81"/>
    </row>
    <row r="88">
      <c r="A88" s="81"/>
      <c r="B88" s="80"/>
      <c r="C88" s="80"/>
      <c r="D88" s="80"/>
      <c r="E88" s="80"/>
      <c r="F88" s="81"/>
      <c r="G88" s="81"/>
      <c r="H88" s="81"/>
      <c r="I88" s="81"/>
      <c r="J88" s="81"/>
      <c r="K88" s="81"/>
      <c r="L88" s="81"/>
      <c r="M88" s="81"/>
      <c r="N88" s="81"/>
      <c r="O88" s="81"/>
      <c r="P88" s="81"/>
      <c r="Q88" s="81"/>
      <c r="R88" s="81"/>
      <c r="S88" s="81"/>
      <c r="T88" s="81"/>
      <c r="U88" s="81"/>
    </row>
    <row r="89">
      <c r="A89" s="81"/>
      <c r="B89" s="80"/>
      <c r="C89" s="80"/>
      <c r="D89" s="80"/>
      <c r="E89" s="80"/>
      <c r="F89" s="81"/>
      <c r="G89" s="81"/>
      <c r="H89" s="81"/>
      <c r="I89" s="81"/>
      <c r="J89" s="81"/>
      <c r="K89" s="81"/>
      <c r="L89" s="81"/>
      <c r="M89" s="81"/>
      <c r="N89" s="81"/>
      <c r="O89" s="81"/>
      <c r="P89" s="81"/>
      <c r="Q89" s="81"/>
      <c r="R89" s="81"/>
      <c r="S89" s="81"/>
      <c r="T89" s="81"/>
      <c r="U89" s="81"/>
    </row>
    <row r="90">
      <c r="A90" s="81"/>
      <c r="B90" s="80"/>
      <c r="C90" s="80"/>
      <c r="D90" s="80"/>
      <c r="E90" s="80"/>
      <c r="F90" s="81"/>
      <c r="G90" s="81"/>
      <c r="H90" s="81"/>
      <c r="I90" s="81"/>
      <c r="J90" s="81"/>
      <c r="K90" s="81"/>
      <c r="L90" s="81"/>
      <c r="M90" s="81"/>
      <c r="N90" s="81"/>
      <c r="O90" s="81"/>
      <c r="P90" s="81"/>
      <c r="Q90" s="81"/>
      <c r="R90" s="81"/>
      <c r="S90" s="81"/>
      <c r="T90" s="81"/>
      <c r="U90" s="81"/>
    </row>
    <row r="91">
      <c r="A91" s="81"/>
      <c r="B91" s="80"/>
      <c r="C91" s="80"/>
      <c r="D91" s="80"/>
      <c r="E91" s="80"/>
      <c r="F91" s="81"/>
      <c r="G91" s="81"/>
      <c r="H91" s="81"/>
      <c r="I91" s="81"/>
      <c r="J91" s="81"/>
      <c r="K91" s="81"/>
      <c r="L91" s="81"/>
      <c r="M91" s="81"/>
      <c r="N91" s="81"/>
      <c r="O91" s="81"/>
      <c r="P91" s="81"/>
      <c r="Q91" s="81"/>
      <c r="R91" s="81"/>
      <c r="S91" s="81"/>
      <c r="T91" s="81"/>
      <c r="U91" s="81"/>
    </row>
    <row r="92">
      <c r="A92" s="81"/>
      <c r="B92" s="80"/>
      <c r="C92" s="80"/>
      <c r="D92" s="80"/>
      <c r="E92" s="80"/>
      <c r="F92" s="81"/>
      <c r="G92" s="81"/>
      <c r="H92" s="81"/>
      <c r="I92" s="81"/>
      <c r="J92" s="81"/>
      <c r="K92" s="81"/>
      <c r="L92" s="81"/>
      <c r="M92" s="81"/>
      <c r="N92" s="81"/>
      <c r="O92" s="81"/>
      <c r="P92" s="81"/>
      <c r="Q92" s="81"/>
      <c r="R92" s="81"/>
      <c r="S92" s="81"/>
      <c r="T92" s="81"/>
      <c r="U92" s="81"/>
    </row>
    <row r="93">
      <c r="A93" s="81"/>
      <c r="B93" s="80"/>
      <c r="C93" s="80"/>
      <c r="D93" s="80"/>
      <c r="E93" s="80"/>
      <c r="F93" s="81"/>
      <c r="G93" s="81"/>
      <c r="H93" s="81"/>
      <c r="I93" s="81"/>
      <c r="J93" s="81"/>
      <c r="K93" s="81"/>
      <c r="L93" s="81"/>
      <c r="M93" s="81"/>
      <c r="N93" s="81"/>
      <c r="O93" s="81"/>
      <c r="P93" s="81"/>
      <c r="Q93" s="81"/>
      <c r="R93" s="81"/>
      <c r="S93" s="81"/>
      <c r="T93" s="81"/>
      <c r="U93" s="81"/>
    </row>
    <row r="94">
      <c r="A94" s="81"/>
      <c r="B94" s="80"/>
      <c r="C94" s="80"/>
      <c r="D94" s="80"/>
      <c r="E94" s="80"/>
      <c r="F94" s="81"/>
      <c r="G94" s="81"/>
      <c r="H94" s="81"/>
      <c r="I94" s="81"/>
      <c r="J94" s="81"/>
      <c r="K94" s="81"/>
      <c r="L94" s="81"/>
      <c r="M94" s="81"/>
      <c r="N94" s="81"/>
      <c r="O94" s="81"/>
      <c r="P94" s="81"/>
      <c r="Q94" s="81"/>
      <c r="R94" s="81"/>
      <c r="S94" s="81"/>
      <c r="T94" s="81"/>
      <c r="U94" s="81"/>
    </row>
    <row r="95">
      <c r="A95" s="81"/>
      <c r="B95" s="80"/>
      <c r="C95" s="80"/>
      <c r="D95" s="80"/>
      <c r="E95" s="80"/>
      <c r="F95" s="81"/>
      <c r="G95" s="81"/>
      <c r="H95" s="81"/>
      <c r="I95" s="81"/>
      <c r="J95" s="81"/>
      <c r="K95" s="81"/>
      <c r="L95" s="81"/>
      <c r="M95" s="81"/>
      <c r="N95" s="81"/>
      <c r="O95" s="81"/>
      <c r="P95" s="81"/>
      <c r="Q95" s="81"/>
      <c r="R95" s="81"/>
      <c r="S95" s="81"/>
      <c r="T95" s="81"/>
      <c r="U95" s="81"/>
    </row>
    <row r="96">
      <c r="A96" s="81"/>
      <c r="B96" s="80"/>
      <c r="C96" s="80"/>
      <c r="D96" s="80"/>
      <c r="E96" s="80"/>
      <c r="F96" s="81"/>
      <c r="G96" s="81"/>
      <c r="H96" s="81"/>
      <c r="I96" s="81"/>
      <c r="J96" s="81"/>
      <c r="K96" s="81"/>
      <c r="L96" s="81"/>
      <c r="M96" s="81"/>
      <c r="N96" s="81"/>
      <c r="O96" s="81"/>
      <c r="P96" s="81"/>
      <c r="Q96" s="81"/>
      <c r="R96" s="81"/>
      <c r="S96" s="81"/>
      <c r="T96" s="81"/>
      <c r="U96" s="81"/>
    </row>
    <row r="97">
      <c r="A97" s="81"/>
      <c r="B97" s="80"/>
      <c r="C97" s="80"/>
      <c r="D97" s="80"/>
      <c r="E97" s="80"/>
      <c r="F97" s="81"/>
      <c r="G97" s="81"/>
      <c r="H97" s="81"/>
      <c r="I97" s="81"/>
      <c r="J97" s="81"/>
      <c r="K97" s="81"/>
      <c r="L97" s="81"/>
      <c r="M97" s="81"/>
      <c r="N97" s="81"/>
      <c r="O97" s="81"/>
      <c r="P97" s="81"/>
      <c r="Q97" s="81"/>
      <c r="R97" s="81"/>
      <c r="S97" s="81"/>
      <c r="T97" s="81"/>
      <c r="U97" s="81"/>
    </row>
    <row r="98">
      <c r="A98" s="81"/>
      <c r="B98" s="80"/>
      <c r="C98" s="80"/>
      <c r="D98" s="80"/>
      <c r="E98" s="80"/>
      <c r="F98" s="81"/>
      <c r="G98" s="81"/>
      <c r="H98" s="81"/>
      <c r="I98" s="81"/>
      <c r="J98" s="81"/>
      <c r="K98" s="81"/>
      <c r="L98" s="81"/>
      <c r="M98" s="81"/>
      <c r="N98" s="81"/>
      <c r="O98" s="81"/>
      <c r="P98" s="81"/>
      <c r="Q98" s="81"/>
      <c r="R98" s="81"/>
      <c r="S98" s="81"/>
      <c r="T98" s="81"/>
      <c r="U98" s="81"/>
    </row>
    <row r="99">
      <c r="A99" s="81"/>
      <c r="B99" s="80"/>
      <c r="C99" s="80"/>
      <c r="D99" s="80"/>
      <c r="E99" s="80"/>
      <c r="F99" s="81"/>
      <c r="G99" s="81"/>
      <c r="H99" s="81"/>
      <c r="I99" s="81"/>
      <c r="J99" s="81"/>
      <c r="K99" s="81"/>
      <c r="L99" s="81"/>
      <c r="M99" s="81"/>
      <c r="N99" s="81"/>
      <c r="O99" s="81"/>
      <c r="P99" s="81"/>
      <c r="Q99" s="81"/>
      <c r="R99" s="81"/>
      <c r="S99" s="81"/>
      <c r="T99" s="81"/>
      <c r="U99" s="81"/>
    </row>
    <row r="100">
      <c r="A100" s="81"/>
      <c r="B100" s="80"/>
      <c r="C100" s="80"/>
      <c r="D100" s="80"/>
      <c r="E100" s="80"/>
      <c r="F100" s="81"/>
      <c r="G100" s="81"/>
      <c r="H100" s="81"/>
      <c r="I100" s="81"/>
      <c r="J100" s="81"/>
      <c r="K100" s="81"/>
      <c r="L100" s="81"/>
      <c r="M100" s="81"/>
      <c r="N100" s="81"/>
      <c r="O100" s="81"/>
      <c r="P100" s="81"/>
      <c r="Q100" s="81"/>
      <c r="R100" s="81"/>
      <c r="S100" s="81"/>
      <c r="T100" s="81"/>
      <c r="U100" s="81"/>
    </row>
    <row r="101">
      <c r="A101" s="81"/>
      <c r="B101" s="80"/>
      <c r="C101" s="80"/>
      <c r="D101" s="80"/>
      <c r="E101" s="80"/>
      <c r="F101" s="81"/>
      <c r="G101" s="81"/>
      <c r="H101" s="81"/>
      <c r="I101" s="81"/>
      <c r="J101" s="81"/>
      <c r="K101" s="81"/>
      <c r="L101" s="81"/>
      <c r="M101" s="81"/>
      <c r="N101" s="81"/>
      <c r="O101" s="81"/>
      <c r="P101" s="81"/>
      <c r="Q101" s="81"/>
      <c r="R101" s="81"/>
      <c r="S101" s="81"/>
      <c r="T101" s="81"/>
      <c r="U101" s="81"/>
    </row>
    <row r="102">
      <c r="A102" s="81"/>
      <c r="B102" s="80"/>
      <c r="C102" s="80"/>
      <c r="D102" s="80"/>
      <c r="E102" s="80"/>
      <c r="F102" s="81"/>
      <c r="G102" s="81"/>
      <c r="H102" s="81"/>
      <c r="I102" s="81"/>
      <c r="J102" s="81"/>
      <c r="K102" s="81"/>
      <c r="L102" s="81"/>
      <c r="M102" s="81"/>
      <c r="N102" s="81"/>
      <c r="O102" s="81"/>
      <c r="P102" s="81"/>
      <c r="Q102" s="81"/>
      <c r="R102" s="81"/>
      <c r="S102" s="81"/>
      <c r="T102" s="81"/>
      <c r="U102" s="81"/>
    </row>
    <row r="103">
      <c r="A103" s="81"/>
      <c r="B103" s="80"/>
      <c r="C103" s="80"/>
      <c r="D103" s="80"/>
      <c r="E103" s="80"/>
      <c r="F103" s="81"/>
      <c r="G103" s="81"/>
      <c r="H103" s="81"/>
      <c r="I103" s="81"/>
      <c r="J103" s="81"/>
      <c r="K103" s="81"/>
      <c r="L103" s="81"/>
      <c r="M103" s="81"/>
      <c r="N103" s="81"/>
      <c r="O103" s="81"/>
      <c r="P103" s="81"/>
      <c r="Q103" s="81"/>
      <c r="R103" s="81"/>
      <c r="S103" s="81"/>
      <c r="T103" s="81"/>
      <c r="U103" s="81"/>
    </row>
    <row r="104">
      <c r="A104" s="81"/>
      <c r="B104" s="80"/>
      <c r="C104" s="80"/>
      <c r="D104" s="80"/>
      <c r="E104" s="80"/>
      <c r="F104" s="81"/>
      <c r="G104" s="81"/>
      <c r="H104" s="81"/>
      <c r="I104" s="81"/>
      <c r="J104" s="81"/>
      <c r="K104" s="81"/>
      <c r="L104" s="81"/>
      <c r="M104" s="81"/>
      <c r="N104" s="81"/>
      <c r="O104" s="81"/>
      <c r="P104" s="81"/>
      <c r="Q104" s="81"/>
      <c r="R104" s="81"/>
      <c r="S104" s="81"/>
      <c r="T104" s="81"/>
      <c r="U104" s="81"/>
    </row>
    <row r="105">
      <c r="A105" s="81"/>
      <c r="B105" s="80"/>
      <c r="C105" s="80"/>
      <c r="D105" s="80"/>
      <c r="E105" s="80"/>
      <c r="F105" s="81"/>
      <c r="G105" s="81"/>
      <c r="H105" s="81"/>
      <c r="I105" s="81"/>
      <c r="J105" s="81"/>
      <c r="K105" s="81"/>
      <c r="L105" s="81"/>
      <c r="M105" s="81"/>
      <c r="N105" s="81"/>
      <c r="O105" s="81"/>
      <c r="P105" s="81"/>
      <c r="Q105" s="81"/>
      <c r="R105" s="81"/>
      <c r="S105" s="81"/>
      <c r="T105" s="81"/>
      <c r="U105" s="81"/>
    </row>
    <row r="106">
      <c r="A106" s="81"/>
      <c r="B106" s="80"/>
      <c r="C106" s="80"/>
      <c r="D106" s="80"/>
      <c r="E106" s="80"/>
      <c r="F106" s="81"/>
      <c r="G106" s="81"/>
      <c r="H106" s="81"/>
      <c r="I106" s="81"/>
      <c r="J106" s="81"/>
      <c r="K106" s="81"/>
      <c r="L106" s="81"/>
      <c r="M106" s="81"/>
      <c r="N106" s="81"/>
      <c r="O106" s="81"/>
      <c r="P106" s="81"/>
      <c r="Q106" s="81"/>
      <c r="R106" s="81"/>
      <c r="S106" s="81"/>
      <c r="T106" s="81"/>
      <c r="U106" s="81"/>
    </row>
    <row r="107">
      <c r="A107" s="81"/>
      <c r="B107" s="80"/>
      <c r="C107" s="80"/>
      <c r="D107" s="80"/>
      <c r="E107" s="80"/>
      <c r="F107" s="81"/>
      <c r="G107" s="81"/>
      <c r="H107" s="81"/>
      <c r="I107" s="81"/>
      <c r="J107" s="81"/>
      <c r="K107" s="81"/>
      <c r="L107" s="81"/>
      <c r="M107" s="81"/>
      <c r="N107" s="81"/>
      <c r="O107" s="81"/>
      <c r="P107" s="81"/>
      <c r="Q107" s="81"/>
      <c r="R107" s="81"/>
      <c r="S107" s="81"/>
      <c r="T107" s="81"/>
      <c r="U107" s="81"/>
    </row>
    <row r="108">
      <c r="A108" s="81"/>
      <c r="B108" s="80"/>
      <c r="C108" s="80"/>
      <c r="D108" s="80"/>
      <c r="E108" s="80"/>
      <c r="F108" s="81"/>
      <c r="G108" s="81"/>
      <c r="H108" s="81"/>
      <c r="I108" s="81"/>
      <c r="J108" s="81"/>
      <c r="K108" s="81"/>
      <c r="L108" s="81"/>
      <c r="M108" s="81"/>
      <c r="N108" s="81"/>
      <c r="O108" s="81"/>
      <c r="P108" s="81"/>
      <c r="Q108" s="81"/>
      <c r="R108" s="81"/>
      <c r="S108" s="81"/>
      <c r="T108" s="81"/>
      <c r="U108" s="81"/>
    </row>
    <row r="109">
      <c r="A109" s="81"/>
      <c r="B109" s="80"/>
      <c r="C109" s="80"/>
      <c r="D109" s="80"/>
      <c r="E109" s="80"/>
      <c r="F109" s="81"/>
      <c r="G109" s="81"/>
      <c r="H109" s="81"/>
      <c r="I109" s="81"/>
      <c r="J109" s="81"/>
      <c r="K109" s="81"/>
      <c r="L109" s="81"/>
      <c r="M109" s="81"/>
      <c r="N109" s="81"/>
      <c r="O109" s="81"/>
      <c r="P109" s="81"/>
      <c r="Q109" s="81"/>
      <c r="R109" s="81"/>
      <c r="S109" s="81"/>
      <c r="T109" s="81"/>
      <c r="U109" s="81"/>
    </row>
    <row r="110">
      <c r="A110" s="81"/>
      <c r="B110" s="80"/>
      <c r="C110" s="80"/>
      <c r="D110" s="80"/>
      <c r="E110" s="80"/>
      <c r="F110" s="81"/>
      <c r="G110" s="81"/>
      <c r="H110" s="81"/>
      <c r="I110" s="81"/>
      <c r="J110" s="81"/>
      <c r="K110" s="81"/>
      <c r="L110" s="81"/>
      <c r="M110" s="81"/>
      <c r="N110" s="81"/>
      <c r="O110" s="81"/>
      <c r="P110" s="81"/>
      <c r="Q110" s="81"/>
      <c r="R110" s="81"/>
      <c r="S110" s="81"/>
      <c r="T110" s="81"/>
      <c r="U110" s="81"/>
    </row>
    <row r="111">
      <c r="A111" s="81"/>
      <c r="B111" s="80"/>
      <c r="C111" s="80"/>
      <c r="D111" s="80"/>
      <c r="E111" s="80"/>
      <c r="F111" s="81"/>
      <c r="G111" s="81"/>
      <c r="H111" s="81"/>
      <c r="I111" s="81"/>
      <c r="J111" s="81"/>
      <c r="K111" s="81"/>
      <c r="L111" s="81"/>
      <c r="M111" s="81"/>
      <c r="N111" s="81"/>
      <c r="O111" s="81"/>
      <c r="P111" s="81"/>
      <c r="Q111" s="81"/>
      <c r="R111" s="81"/>
      <c r="S111" s="81"/>
      <c r="T111" s="81"/>
      <c r="U111" s="81"/>
    </row>
    <row r="112">
      <c r="A112" s="81"/>
      <c r="B112" s="80"/>
      <c r="C112" s="80"/>
      <c r="D112" s="80"/>
      <c r="E112" s="80"/>
      <c r="F112" s="81"/>
      <c r="G112" s="81"/>
      <c r="H112" s="81"/>
      <c r="I112" s="81"/>
      <c r="J112" s="81"/>
      <c r="K112" s="81"/>
      <c r="L112" s="81"/>
      <c r="M112" s="81"/>
      <c r="N112" s="81"/>
      <c r="O112" s="81"/>
      <c r="P112" s="81"/>
      <c r="Q112" s="81"/>
      <c r="R112" s="81"/>
      <c r="S112" s="81"/>
      <c r="T112" s="81"/>
      <c r="U112" s="81"/>
    </row>
    <row r="113">
      <c r="A113" s="81"/>
      <c r="B113" s="80"/>
      <c r="C113" s="80"/>
      <c r="D113" s="80"/>
      <c r="E113" s="80"/>
      <c r="F113" s="81"/>
      <c r="G113" s="81"/>
      <c r="H113" s="81"/>
      <c r="I113" s="81"/>
      <c r="J113" s="81"/>
      <c r="K113" s="81"/>
      <c r="L113" s="81"/>
      <c r="M113" s="81"/>
      <c r="N113" s="81"/>
      <c r="O113" s="81"/>
      <c r="P113" s="81"/>
      <c r="Q113" s="81"/>
      <c r="R113" s="81"/>
      <c r="S113" s="81"/>
      <c r="T113" s="81"/>
      <c r="U113" s="81"/>
    </row>
    <row r="114">
      <c r="A114" s="81"/>
      <c r="B114" s="80"/>
      <c r="C114" s="80"/>
      <c r="D114" s="80"/>
      <c r="E114" s="80"/>
      <c r="F114" s="81"/>
      <c r="G114" s="81"/>
      <c r="H114" s="81"/>
      <c r="I114" s="81"/>
      <c r="J114" s="81"/>
      <c r="K114" s="81"/>
      <c r="L114" s="81"/>
      <c r="M114" s="81"/>
      <c r="N114" s="81"/>
      <c r="O114" s="81"/>
      <c r="P114" s="81"/>
      <c r="Q114" s="81"/>
      <c r="R114" s="81"/>
      <c r="S114" s="81"/>
      <c r="T114" s="81"/>
      <c r="U114" s="81"/>
    </row>
    <row r="115">
      <c r="A115" s="81"/>
      <c r="B115" s="80"/>
      <c r="C115" s="80"/>
      <c r="D115" s="80"/>
      <c r="E115" s="80"/>
      <c r="F115" s="81"/>
      <c r="G115" s="81"/>
      <c r="H115" s="81"/>
      <c r="I115" s="81"/>
      <c r="J115" s="81"/>
      <c r="K115" s="81"/>
      <c r="L115" s="81"/>
      <c r="M115" s="81"/>
      <c r="N115" s="81"/>
      <c r="O115" s="81"/>
      <c r="P115" s="81"/>
      <c r="Q115" s="81"/>
      <c r="R115" s="81"/>
      <c r="S115" s="81"/>
      <c r="T115" s="81"/>
      <c r="U115" s="81"/>
    </row>
    <row r="116">
      <c r="A116" s="81"/>
      <c r="B116" s="80"/>
      <c r="C116" s="80"/>
      <c r="D116" s="80"/>
      <c r="E116" s="80"/>
      <c r="F116" s="81"/>
      <c r="G116" s="81"/>
      <c r="H116" s="81"/>
      <c r="I116" s="81"/>
      <c r="J116" s="81"/>
      <c r="K116" s="81"/>
      <c r="L116" s="81"/>
      <c r="M116" s="81"/>
      <c r="N116" s="81"/>
      <c r="O116" s="81"/>
      <c r="P116" s="81"/>
      <c r="Q116" s="81"/>
      <c r="R116" s="81"/>
      <c r="S116" s="81"/>
      <c r="T116" s="81"/>
      <c r="U116" s="81"/>
    </row>
    <row r="117">
      <c r="A117" s="81"/>
      <c r="B117" s="80"/>
      <c r="C117" s="80"/>
      <c r="D117" s="80"/>
      <c r="E117" s="80"/>
      <c r="F117" s="81"/>
      <c r="G117" s="81"/>
      <c r="H117" s="81"/>
      <c r="I117" s="81"/>
      <c r="J117" s="81"/>
      <c r="K117" s="81"/>
      <c r="L117" s="81"/>
      <c r="M117" s="81"/>
      <c r="N117" s="81"/>
      <c r="O117" s="81"/>
      <c r="P117" s="81"/>
      <c r="Q117" s="81"/>
      <c r="R117" s="81"/>
      <c r="S117" s="81"/>
      <c r="T117" s="81"/>
      <c r="U117" s="81"/>
    </row>
    <row r="118">
      <c r="A118" s="81"/>
      <c r="B118" s="80"/>
      <c r="C118" s="80"/>
      <c r="D118" s="80"/>
      <c r="E118" s="80"/>
      <c r="F118" s="81"/>
      <c r="G118" s="81"/>
      <c r="H118" s="81"/>
      <c r="I118" s="81"/>
      <c r="J118" s="81"/>
      <c r="K118" s="81"/>
      <c r="L118" s="81"/>
      <c r="M118" s="81"/>
      <c r="N118" s="81"/>
      <c r="O118" s="81"/>
      <c r="P118" s="81"/>
      <c r="Q118" s="81"/>
      <c r="R118" s="81"/>
      <c r="S118" s="81"/>
      <c r="T118" s="81"/>
      <c r="U118" s="81"/>
    </row>
    <row r="119">
      <c r="A119" s="81"/>
      <c r="B119" s="80"/>
      <c r="C119" s="80"/>
      <c r="D119" s="80"/>
      <c r="E119" s="80"/>
      <c r="F119" s="81"/>
      <c r="G119" s="81"/>
      <c r="H119" s="81"/>
      <c r="I119" s="81"/>
      <c r="J119" s="81"/>
      <c r="K119" s="81"/>
      <c r="L119" s="81"/>
      <c r="M119" s="81"/>
      <c r="N119" s="81"/>
      <c r="O119" s="81"/>
      <c r="P119" s="81"/>
      <c r="Q119" s="81"/>
      <c r="R119" s="81"/>
      <c r="S119" s="81"/>
      <c r="T119" s="81"/>
      <c r="U119" s="81"/>
    </row>
    <row r="120">
      <c r="A120" s="81"/>
      <c r="B120" s="80"/>
      <c r="C120" s="80"/>
      <c r="D120" s="80"/>
      <c r="E120" s="80"/>
      <c r="F120" s="81"/>
      <c r="G120" s="81"/>
      <c r="H120" s="81"/>
      <c r="I120" s="81"/>
      <c r="J120" s="81"/>
      <c r="K120" s="81"/>
      <c r="L120" s="81"/>
      <c r="M120" s="81"/>
      <c r="N120" s="81"/>
      <c r="O120" s="81"/>
      <c r="P120" s="81"/>
      <c r="Q120" s="81"/>
      <c r="R120" s="81"/>
      <c r="S120" s="81"/>
      <c r="T120" s="81"/>
      <c r="U120" s="81"/>
    </row>
    <row r="121">
      <c r="A121" s="81"/>
      <c r="B121" s="80"/>
      <c r="C121" s="80"/>
      <c r="D121" s="80"/>
      <c r="E121" s="80"/>
      <c r="F121" s="81"/>
      <c r="G121" s="81"/>
      <c r="H121" s="81"/>
      <c r="I121" s="81"/>
      <c r="J121" s="81"/>
      <c r="K121" s="81"/>
      <c r="L121" s="81"/>
      <c r="M121" s="81"/>
      <c r="N121" s="81"/>
      <c r="O121" s="81"/>
      <c r="P121" s="81"/>
      <c r="Q121" s="81"/>
      <c r="R121" s="81"/>
      <c r="S121" s="81"/>
      <c r="T121" s="81"/>
      <c r="U121" s="81"/>
    </row>
    <row r="122">
      <c r="A122" s="81"/>
      <c r="B122" s="80"/>
      <c r="C122" s="80"/>
      <c r="D122" s="80"/>
      <c r="E122" s="80"/>
      <c r="F122" s="81"/>
      <c r="G122" s="81"/>
      <c r="H122" s="81"/>
      <c r="I122" s="81"/>
      <c r="J122" s="81"/>
      <c r="K122" s="81"/>
      <c r="L122" s="81"/>
      <c r="M122" s="81"/>
      <c r="N122" s="81"/>
      <c r="O122" s="81"/>
      <c r="P122" s="81"/>
      <c r="Q122" s="81"/>
      <c r="R122" s="81"/>
      <c r="S122" s="81"/>
      <c r="T122" s="81"/>
      <c r="U122" s="81"/>
    </row>
    <row r="123">
      <c r="A123" s="81"/>
      <c r="B123" s="80"/>
      <c r="C123" s="80"/>
      <c r="D123" s="80"/>
      <c r="E123" s="80"/>
      <c r="F123" s="81"/>
      <c r="G123" s="81"/>
      <c r="H123" s="81"/>
      <c r="I123" s="81"/>
      <c r="J123" s="81"/>
      <c r="K123" s="81"/>
      <c r="L123" s="81"/>
      <c r="M123" s="81"/>
      <c r="N123" s="81"/>
      <c r="O123" s="81"/>
      <c r="P123" s="81"/>
      <c r="Q123" s="81"/>
      <c r="R123" s="81"/>
      <c r="S123" s="81"/>
      <c r="T123" s="81"/>
      <c r="U123" s="81"/>
    </row>
    <row r="124">
      <c r="A124" s="81"/>
      <c r="B124" s="80"/>
      <c r="C124" s="80"/>
      <c r="D124" s="80"/>
      <c r="E124" s="80"/>
      <c r="F124" s="81"/>
      <c r="G124" s="81"/>
      <c r="H124" s="81"/>
      <c r="I124" s="81"/>
      <c r="J124" s="81"/>
      <c r="K124" s="81"/>
      <c r="L124" s="81"/>
      <c r="M124" s="81"/>
      <c r="N124" s="81"/>
      <c r="O124" s="81"/>
      <c r="P124" s="81"/>
      <c r="Q124" s="81"/>
      <c r="R124" s="81"/>
      <c r="S124" s="81"/>
      <c r="T124" s="81"/>
      <c r="U124" s="81"/>
    </row>
    <row r="125">
      <c r="A125" s="81"/>
      <c r="B125" s="80"/>
      <c r="C125" s="80"/>
      <c r="D125" s="80"/>
      <c r="E125" s="80"/>
      <c r="F125" s="81"/>
      <c r="G125" s="81"/>
      <c r="H125" s="81"/>
      <c r="I125" s="81"/>
      <c r="J125" s="81"/>
      <c r="K125" s="81"/>
      <c r="L125" s="81"/>
      <c r="M125" s="81"/>
      <c r="N125" s="81"/>
      <c r="O125" s="81"/>
      <c r="P125" s="81"/>
      <c r="Q125" s="81"/>
      <c r="R125" s="81"/>
      <c r="S125" s="81"/>
      <c r="T125" s="81"/>
      <c r="U125" s="81"/>
    </row>
    <row r="126">
      <c r="A126" s="81"/>
      <c r="B126" s="80"/>
      <c r="C126" s="80"/>
      <c r="D126" s="80"/>
      <c r="E126" s="80"/>
      <c r="F126" s="81"/>
      <c r="G126" s="81"/>
      <c r="H126" s="81"/>
      <c r="I126" s="81"/>
      <c r="J126" s="81"/>
      <c r="K126" s="81"/>
      <c r="L126" s="81"/>
      <c r="M126" s="81"/>
      <c r="N126" s="81"/>
      <c r="O126" s="81"/>
      <c r="P126" s="81"/>
      <c r="Q126" s="81"/>
      <c r="R126" s="81"/>
      <c r="S126" s="81"/>
      <c r="T126" s="81"/>
      <c r="U126" s="81"/>
    </row>
    <row r="127">
      <c r="A127" s="81"/>
      <c r="B127" s="80"/>
      <c r="C127" s="80"/>
      <c r="D127" s="80"/>
      <c r="E127" s="80"/>
      <c r="F127" s="81"/>
      <c r="G127" s="81"/>
      <c r="H127" s="81"/>
      <c r="I127" s="81"/>
      <c r="J127" s="81"/>
      <c r="K127" s="81"/>
      <c r="L127" s="81"/>
      <c r="M127" s="81"/>
      <c r="N127" s="81"/>
      <c r="O127" s="81"/>
      <c r="P127" s="81"/>
      <c r="Q127" s="81"/>
      <c r="R127" s="81"/>
      <c r="S127" s="81"/>
      <c r="T127" s="81"/>
      <c r="U127" s="81"/>
    </row>
    <row r="128">
      <c r="A128" s="81"/>
      <c r="B128" s="80"/>
      <c r="C128" s="80"/>
      <c r="D128" s="80"/>
      <c r="E128" s="80"/>
      <c r="F128" s="81"/>
      <c r="G128" s="81"/>
      <c r="H128" s="81"/>
      <c r="I128" s="81"/>
      <c r="J128" s="81"/>
      <c r="K128" s="81"/>
      <c r="L128" s="81"/>
      <c r="M128" s="81"/>
      <c r="N128" s="81"/>
      <c r="O128" s="81"/>
      <c r="P128" s="81"/>
      <c r="Q128" s="81"/>
      <c r="R128" s="81"/>
      <c r="S128" s="81"/>
      <c r="T128" s="81"/>
      <c r="U128" s="81"/>
    </row>
    <row r="129">
      <c r="A129" s="81"/>
      <c r="B129" s="80"/>
      <c r="C129" s="80"/>
      <c r="D129" s="80"/>
      <c r="E129" s="80"/>
      <c r="F129" s="81"/>
      <c r="G129" s="81"/>
      <c r="H129" s="81"/>
      <c r="I129" s="81"/>
      <c r="J129" s="81"/>
      <c r="K129" s="81"/>
      <c r="L129" s="81"/>
      <c r="M129" s="81"/>
      <c r="N129" s="81"/>
      <c r="O129" s="81"/>
      <c r="P129" s="81"/>
      <c r="Q129" s="81"/>
      <c r="R129" s="81"/>
      <c r="S129" s="81"/>
      <c r="T129" s="81"/>
      <c r="U129" s="81"/>
    </row>
    <row r="130">
      <c r="A130" s="81"/>
      <c r="B130" s="80"/>
      <c r="C130" s="80"/>
      <c r="D130" s="80"/>
      <c r="E130" s="80"/>
      <c r="F130" s="81"/>
      <c r="G130" s="81"/>
      <c r="H130" s="81"/>
      <c r="I130" s="81"/>
      <c r="J130" s="81"/>
      <c r="K130" s="81"/>
      <c r="L130" s="81"/>
      <c r="M130" s="81"/>
      <c r="N130" s="81"/>
      <c r="O130" s="81"/>
      <c r="P130" s="81"/>
      <c r="Q130" s="81"/>
      <c r="R130" s="81"/>
      <c r="S130" s="81"/>
      <c r="T130" s="81"/>
      <c r="U130" s="81"/>
    </row>
    <row r="131">
      <c r="A131" s="81"/>
      <c r="B131" s="80"/>
      <c r="C131" s="80"/>
      <c r="D131" s="80"/>
      <c r="E131" s="80"/>
      <c r="F131" s="81"/>
      <c r="G131" s="81"/>
      <c r="H131" s="81"/>
      <c r="I131" s="81"/>
      <c r="J131" s="81"/>
      <c r="K131" s="81"/>
      <c r="L131" s="81"/>
      <c r="M131" s="81"/>
      <c r="N131" s="81"/>
      <c r="O131" s="81"/>
      <c r="P131" s="81"/>
      <c r="Q131" s="81"/>
      <c r="R131" s="81"/>
      <c r="S131" s="81"/>
      <c r="T131" s="81"/>
      <c r="U131" s="81"/>
    </row>
    <row r="132">
      <c r="A132" s="81"/>
      <c r="B132" s="80"/>
      <c r="C132" s="80"/>
      <c r="D132" s="80"/>
      <c r="E132" s="80"/>
      <c r="F132" s="81"/>
      <c r="G132" s="81"/>
      <c r="H132" s="81"/>
      <c r="I132" s="81"/>
      <c r="J132" s="81"/>
      <c r="K132" s="81"/>
      <c r="L132" s="81"/>
      <c r="M132" s="81"/>
      <c r="N132" s="81"/>
      <c r="O132" s="81"/>
      <c r="P132" s="81"/>
      <c r="Q132" s="81"/>
      <c r="R132" s="81"/>
      <c r="S132" s="81"/>
      <c r="T132" s="81"/>
      <c r="U132" s="81"/>
    </row>
    <row r="133">
      <c r="A133" s="81"/>
      <c r="B133" s="80"/>
      <c r="C133" s="80"/>
      <c r="D133" s="80"/>
      <c r="E133" s="80"/>
      <c r="F133" s="81"/>
      <c r="G133" s="81"/>
      <c r="H133" s="81"/>
      <c r="I133" s="81"/>
      <c r="J133" s="81"/>
      <c r="K133" s="81"/>
      <c r="L133" s="81"/>
      <c r="M133" s="81"/>
      <c r="N133" s="81"/>
      <c r="O133" s="81"/>
      <c r="P133" s="81"/>
      <c r="Q133" s="81"/>
      <c r="R133" s="81"/>
      <c r="S133" s="81"/>
      <c r="T133" s="81"/>
      <c r="U133" s="81"/>
    </row>
    <row r="134">
      <c r="A134" s="81"/>
      <c r="B134" s="80"/>
      <c r="C134" s="80"/>
      <c r="D134" s="80"/>
      <c r="E134" s="80"/>
      <c r="F134" s="81"/>
      <c r="G134" s="81"/>
      <c r="H134" s="81"/>
      <c r="I134" s="81"/>
      <c r="J134" s="81"/>
      <c r="K134" s="81"/>
      <c r="L134" s="81"/>
      <c r="M134" s="81"/>
      <c r="N134" s="81"/>
      <c r="O134" s="81"/>
      <c r="P134" s="81"/>
      <c r="Q134" s="81"/>
      <c r="R134" s="81"/>
      <c r="S134" s="81"/>
      <c r="T134" s="81"/>
      <c r="U134" s="81"/>
    </row>
    <row r="135">
      <c r="A135" s="81"/>
      <c r="B135" s="80"/>
      <c r="C135" s="80"/>
      <c r="D135" s="80"/>
      <c r="E135" s="80"/>
      <c r="F135" s="81"/>
      <c r="G135" s="81"/>
      <c r="H135" s="81"/>
      <c r="I135" s="81"/>
      <c r="J135" s="81"/>
      <c r="K135" s="81"/>
      <c r="L135" s="81"/>
      <c r="M135" s="81"/>
      <c r="N135" s="81"/>
      <c r="O135" s="81"/>
      <c r="P135" s="81"/>
      <c r="Q135" s="81"/>
      <c r="R135" s="81"/>
      <c r="S135" s="81"/>
      <c r="T135" s="81"/>
      <c r="U135" s="81"/>
    </row>
    <row r="136">
      <c r="A136" s="81"/>
      <c r="B136" s="80"/>
      <c r="C136" s="80"/>
      <c r="D136" s="80"/>
      <c r="E136" s="80"/>
      <c r="F136" s="81"/>
      <c r="G136" s="81"/>
      <c r="H136" s="81"/>
      <c r="I136" s="81"/>
      <c r="J136" s="81"/>
      <c r="K136" s="81"/>
      <c r="L136" s="81"/>
      <c r="M136" s="81"/>
      <c r="N136" s="81"/>
      <c r="O136" s="81"/>
      <c r="P136" s="81"/>
      <c r="Q136" s="81"/>
      <c r="R136" s="81"/>
      <c r="S136" s="81"/>
      <c r="T136" s="81"/>
      <c r="U136" s="81"/>
    </row>
    <row r="137">
      <c r="A137" s="81"/>
      <c r="B137" s="80"/>
      <c r="C137" s="80"/>
      <c r="D137" s="80"/>
      <c r="E137" s="80"/>
      <c r="F137" s="81"/>
      <c r="G137" s="81"/>
      <c r="H137" s="81"/>
      <c r="I137" s="81"/>
      <c r="J137" s="81"/>
      <c r="K137" s="81"/>
      <c r="L137" s="81"/>
      <c r="M137" s="81"/>
      <c r="N137" s="81"/>
      <c r="O137" s="81"/>
      <c r="P137" s="81"/>
      <c r="Q137" s="81"/>
      <c r="R137" s="81"/>
      <c r="S137" s="81"/>
      <c r="T137" s="81"/>
      <c r="U137" s="81"/>
    </row>
    <row r="138">
      <c r="A138" s="81"/>
      <c r="B138" s="80"/>
      <c r="C138" s="80"/>
      <c r="D138" s="80"/>
      <c r="E138" s="80"/>
      <c r="F138" s="81"/>
      <c r="G138" s="81"/>
      <c r="H138" s="81"/>
      <c r="I138" s="81"/>
      <c r="J138" s="81"/>
      <c r="K138" s="81"/>
      <c r="L138" s="81"/>
      <c r="M138" s="81"/>
      <c r="N138" s="81"/>
      <c r="O138" s="81"/>
      <c r="P138" s="81"/>
      <c r="Q138" s="81"/>
      <c r="R138" s="81"/>
      <c r="S138" s="81"/>
      <c r="T138" s="81"/>
      <c r="U138" s="81"/>
    </row>
    <row r="139">
      <c r="A139" s="81"/>
      <c r="B139" s="80"/>
      <c r="C139" s="80"/>
      <c r="D139" s="80"/>
      <c r="E139" s="80"/>
      <c r="F139" s="81"/>
      <c r="G139" s="81"/>
      <c r="H139" s="81"/>
      <c r="I139" s="81"/>
      <c r="J139" s="81"/>
      <c r="K139" s="81"/>
      <c r="L139" s="81"/>
      <c r="M139" s="81"/>
      <c r="N139" s="81"/>
      <c r="O139" s="81"/>
      <c r="P139" s="81"/>
      <c r="Q139" s="81"/>
      <c r="R139" s="81"/>
      <c r="S139" s="81"/>
      <c r="T139" s="81"/>
      <c r="U139" s="81"/>
    </row>
    <row r="140">
      <c r="A140" s="81"/>
      <c r="B140" s="80"/>
      <c r="C140" s="80"/>
      <c r="D140" s="80"/>
      <c r="E140" s="80"/>
      <c r="F140" s="81"/>
      <c r="G140" s="81"/>
      <c r="H140" s="81"/>
      <c r="I140" s="81"/>
      <c r="J140" s="81"/>
      <c r="K140" s="81"/>
      <c r="L140" s="81"/>
      <c r="M140" s="81"/>
      <c r="N140" s="81"/>
      <c r="O140" s="81"/>
      <c r="P140" s="81"/>
      <c r="Q140" s="81"/>
      <c r="R140" s="81"/>
      <c r="S140" s="81"/>
      <c r="T140" s="81"/>
      <c r="U140" s="81"/>
    </row>
    <row r="141">
      <c r="A141" s="81"/>
      <c r="B141" s="80"/>
      <c r="C141" s="80"/>
      <c r="D141" s="80"/>
      <c r="E141" s="80"/>
      <c r="F141" s="81"/>
      <c r="G141" s="81"/>
      <c r="H141" s="81"/>
      <c r="I141" s="81"/>
      <c r="J141" s="81"/>
      <c r="K141" s="81"/>
      <c r="L141" s="81"/>
      <c r="M141" s="81"/>
      <c r="N141" s="81"/>
      <c r="O141" s="81"/>
      <c r="P141" s="81"/>
      <c r="Q141" s="81"/>
      <c r="R141" s="81"/>
      <c r="S141" s="81"/>
      <c r="T141" s="81"/>
      <c r="U141" s="81"/>
    </row>
    <row r="142">
      <c r="A142" s="81"/>
      <c r="B142" s="80"/>
      <c r="C142" s="80"/>
      <c r="D142" s="80"/>
      <c r="E142" s="80"/>
      <c r="F142" s="81"/>
      <c r="G142" s="81"/>
      <c r="H142" s="81"/>
      <c r="I142" s="81"/>
      <c r="J142" s="81"/>
      <c r="K142" s="81"/>
      <c r="L142" s="81"/>
      <c r="M142" s="81"/>
      <c r="N142" s="81"/>
      <c r="O142" s="81"/>
      <c r="P142" s="81"/>
      <c r="Q142" s="81"/>
      <c r="R142" s="81"/>
      <c r="S142" s="81"/>
      <c r="T142" s="81"/>
      <c r="U142" s="81"/>
    </row>
    <row r="143">
      <c r="A143" s="81"/>
      <c r="B143" s="80"/>
      <c r="C143" s="80"/>
      <c r="D143" s="80"/>
      <c r="E143" s="80"/>
      <c r="F143" s="81"/>
      <c r="G143" s="81"/>
      <c r="H143" s="81"/>
      <c r="I143" s="81"/>
      <c r="J143" s="81"/>
      <c r="K143" s="81"/>
      <c r="L143" s="81"/>
      <c r="M143" s="81"/>
      <c r="N143" s="81"/>
      <c r="O143" s="81"/>
      <c r="P143" s="81"/>
      <c r="Q143" s="81"/>
      <c r="R143" s="81"/>
      <c r="S143" s="81"/>
      <c r="T143" s="81"/>
      <c r="U143" s="81"/>
    </row>
    <row r="144">
      <c r="A144" s="81"/>
      <c r="B144" s="80"/>
      <c r="C144" s="80"/>
      <c r="D144" s="80"/>
      <c r="E144" s="80"/>
      <c r="F144" s="81"/>
      <c r="G144" s="81"/>
      <c r="H144" s="81"/>
      <c r="I144" s="81"/>
      <c r="J144" s="81"/>
      <c r="K144" s="81"/>
      <c r="L144" s="81"/>
      <c r="M144" s="81"/>
      <c r="N144" s="81"/>
      <c r="O144" s="81"/>
      <c r="P144" s="81"/>
      <c r="Q144" s="81"/>
      <c r="R144" s="81"/>
      <c r="S144" s="81"/>
      <c r="T144" s="81"/>
      <c r="U144" s="81"/>
    </row>
    <row r="145">
      <c r="A145" s="81"/>
      <c r="B145" s="80"/>
      <c r="C145" s="80"/>
      <c r="D145" s="80"/>
      <c r="E145" s="80"/>
      <c r="F145" s="81"/>
      <c r="G145" s="81"/>
      <c r="H145" s="81"/>
      <c r="I145" s="81"/>
      <c r="J145" s="81"/>
      <c r="K145" s="81"/>
      <c r="L145" s="81"/>
      <c r="M145" s="81"/>
      <c r="N145" s="81"/>
      <c r="O145" s="81"/>
      <c r="P145" s="81"/>
      <c r="Q145" s="81"/>
      <c r="R145" s="81"/>
      <c r="S145" s="81"/>
      <c r="T145" s="81"/>
      <c r="U145" s="81"/>
    </row>
    <row r="146">
      <c r="A146" s="81"/>
      <c r="B146" s="80"/>
      <c r="C146" s="80"/>
      <c r="D146" s="80"/>
      <c r="E146" s="80"/>
      <c r="F146" s="81"/>
      <c r="G146" s="81"/>
      <c r="H146" s="81"/>
      <c r="I146" s="81"/>
      <c r="J146" s="81"/>
      <c r="K146" s="81"/>
      <c r="L146" s="81"/>
      <c r="M146" s="81"/>
      <c r="N146" s="81"/>
      <c r="O146" s="81"/>
      <c r="P146" s="81"/>
      <c r="Q146" s="81"/>
      <c r="R146" s="81"/>
      <c r="S146" s="81"/>
      <c r="T146" s="81"/>
      <c r="U146" s="81"/>
    </row>
    <row r="147">
      <c r="A147" s="81"/>
      <c r="B147" s="80"/>
      <c r="C147" s="80"/>
      <c r="D147" s="80"/>
      <c r="E147" s="80"/>
      <c r="F147" s="81"/>
      <c r="G147" s="81"/>
      <c r="H147" s="81"/>
      <c r="I147" s="81"/>
      <c r="J147" s="81"/>
      <c r="K147" s="81"/>
      <c r="L147" s="81"/>
      <c r="M147" s="81"/>
      <c r="N147" s="81"/>
      <c r="O147" s="81"/>
      <c r="P147" s="81"/>
      <c r="Q147" s="81"/>
      <c r="R147" s="81"/>
      <c r="S147" s="81"/>
      <c r="T147" s="81"/>
      <c r="U147" s="81"/>
    </row>
    <row r="148">
      <c r="A148" s="81"/>
      <c r="B148" s="80"/>
      <c r="C148" s="80"/>
      <c r="D148" s="80"/>
      <c r="E148" s="80"/>
      <c r="F148" s="81"/>
      <c r="G148" s="81"/>
      <c r="H148" s="81"/>
      <c r="I148" s="81"/>
      <c r="J148" s="81"/>
      <c r="K148" s="81"/>
      <c r="L148" s="81"/>
      <c r="M148" s="81"/>
      <c r="N148" s="81"/>
      <c r="O148" s="81"/>
      <c r="P148" s="81"/>
      <c r="Q148" s="81"/>
      <c r="R148" s="81"/>
      <c r="S148" s="81"/>
      <c r="T148" s="81"/>
      <c r="U148" s="81"/>
    </row>
    <row r="149">
      <c r="A149" s="81"/>
      <c r="B149" s="80"/>
      <c r="C149" s="80"/>
      <c r="D149" s="80"/>
      <c r="E149" s="80"/>
      <c r="F149" s="81"/>
      <c r="G149" s="81"/>
      <c r="H149" s="81"/>
      <c r="I149" s="81"/>
      <c r="J149" s="81"/>
      <c r="K149" s="81"/>
      <c r="L149" s="81"/>
      <c r="M149" s="81"/>
      <c r="N149" s="81"/>
      <c r="O149" s="81"/>
      <c r="P149" s="81"/>
      <c r="Q149" s="81"/>
      <c r="R149" s="81"/>
      <c r="S149" s="81"/>
      <c r="T149" s="81"/>
      <c r="U149" s="81"/>
    </row>
    <row r="150">
      <c r="A150" s="81"/>
      <c r="B150" s="80"/>
      <c r="C150" s="80"/>
      <c r="D150" s="80"/>
      <c r="E150" s="80"/>
      <c r="F150" s="81"/>
      <c r="G150" s="81"/>
      <c r="H150" s="81"/>
      <c r="I150" s="81"/>
      <c r="J150" s="81"/>
      <c r="K150" s="81"/>
      <c r="L150" s="81"/>
      <c r="M150" s="81"/>
      <c r="N150" s="81"/>
      <c r="O150" s="81"/>
      <c r="P150" s="81"/>
      <c r="Q150" s="81"/>
      <c r="R150" s="81"/>
      <c r="S150" s="81"/>
      <c r="T150" s="81"/>
      <c r="U150" s="81"/>
    </row>
    <row r="151">
      <c r="A151" s="81"/>
      <c r="B151" s="80"/>
      <c r="C151" s="80"/>
      <c r="D151" s="80"/>
      <c r="E151" s="80"/>
      <c r="F151" s="81"/>
      <c r="G151" s="81"/>
      <c r="H151" s="81"/>
      <c r="I151" s="81"/>
      <c r="J151" s="81"/>
      <c r="K151" s="81"/>
      <c r="L151" s="81"/>
      <c r="M151" s="81"/>
      <c r="N151" s="81"/>
      <c r="O151" s="81"/>
      <c r="P151" s="81"/>
      <c r="Q151" s="81"/>
      <c r="R151" s="81"/>
      <c r="S151" s="81"/>
      <c r="T151" s="81"/>
      <c r="U151" s="81"/>
    </row>
    <row r="152">
      <c r="A152" s="81"/>
      <c r="B152" s="80"/>
      <c r="C152" s="80"/>
      <c r="D152" s="80"/>
      <c r="E152" s="80"/>
      <c r="F152" s="81"/>
      <c r="G152" s="81"/>
      <c r="H152" s="81"/>
      <c r="I152" s="81"/>
      <c r="J152" s="81"/>
      <c r="K152" s="81"/>
      <c r="L152" s="81"/>
      <c r="M152" s="81"/>
      <c r="N152" s="81"/>
      <c r="O152" s="81"/>
      <c r="P152" s="81"/>
      <c r="Q152" s="81"/>
      <c r="R152" s="81"/>
      <c r="S152" s="81"/>
      <c r="T152" s="81"/>
      <c r="U152" s="81"/>
    </row>
    <row r="153">
      <c r="A153" s="81"/>
      <c r="B153" s="80"/>
      <c r="C153" s="80"/>
      <c r="D153" s="80"/>
      <c r="E153" s="80"/>
      <c r="F153" s="81"/>
      <c r="G153" s="81"/>
      <c r="H153" s="81"/>
      <c r="I153" s="81"/>
      <c r="J153" s="81"/>
      <c r="K153" s="81"/>
      <c r="L153" s="81"/>
      <c r="M153" s="81"/>
      <c r="N153" s="81"/>
      <c r="O153" s="81"/>
      <c r="P153" s="81"/>
      <c r="Q153" s="81"/>
      <c r="R153" s="81"/>
      <c r="S153" s="81"/>
      <c r="T153" s="81"/>
      <c r="U153" s="81"/>
    </row>
    <row r="154">
      <c r="A154" s="81"/>
      <c r="B154" s="80"/>
      <c r="C154" s="80"/>
      <c r="D154" s="80"/>
      <c r="E154" s="80"/>
      <c r="F154" s="81"/>
      <c r="G154" s="81"/>
      <c r="H154" s="81"/>
      <c r="I154" s="81"/>
      <c r="J154" s="81"/>
      <c r="K154" s="81"/>
      <c r="L154" s="81"/>
      <c r="M154" s="81"/>
      <c r="N154" s="81"/>
      <c r="O154" s="81"/>
      <c r="P154" s="81"/>
      <c r="Q154" s="81"/>
      <c r="R154" s="81"/>
      <c r="S154" s="81"/>
      <c r="T154" s="81"/>
      <c r="U154" s="81"/>
    </row>
    <row r="155">
      <c r="A155" s="81"/>
      <c r="B155" s="80"/>
      <c r="C155" s="80"/>
      <c r="D155" s="80"/>
      <c r="E155" s="80"/>
      <c r="F155" s="81"/>
      <c r="G155" s="81"/>
      <c r="H155" s="81"/>
      <c r="I155" s="81"/>
      <c r="J155" s="81"/>
      <c r="K155" s="81"/>
      <c r="L155" s="81"/>
      <c r="M155" s="81"/>
      <c r="N155" s="81"/>
      <c r="O155" s="81"/>
      <c r="P155" s="81"/>
      <c r="Q155" s="81"/>
      <c r="R155" s="81"/>
      <c r="S155" s="81"/>
      <c r="T155" s="81"/>
      <c r="U155" s="81"/>
    </row>
    <row r="156">
      <c r="A156" s="81"/>
      <c r="B156" s="80"/>
      <c r="C156" s="80"/>
      <c r="D156" s="80"/>
      <c r="E156" s="80"/>
      <c r="F156" s="81"/>
      <c r="G156" s="81"/>
      <c r="H156" s="81"/>
      <c r="I156" s="81"/>
      <c r="J156" s="81"/>
      <c r="K156" s="81"/>
      <c r="L156" s="81"/>
      <c r="M156" s="81"/>
      <c r="N156" s="81"/>
      <c r="O156" s="81"/>
      <c r="P156" s="81"/>
      <c r="Q156" s="81"/>
      <c r="R156" s="81"/>
      <c r="S156" s="81"/>
      <c r="T156" s="81"/>
      <c r="U156" s="81"/>
    </row>
    <row r="157">
      <c r="A157" s="81"/>
      <c r="B157" s="80"/>
      <c r="C157" s="80"/>
      <c r="D157" s="80"/>
      <c r="E157" s="80"/>
      <c r="F157" s="81"/>
      <c r="G157" s="81"/>
      <c r="H157" s="81"/>
      <c r="I157" s="81"/>
      <c r="J157" s="81"/>
      <c r="K157" s="81"/>
      <c r="L157" s="81"/>
      <c r="M157" s="81"/>
      <c r="N157" s="81"/>
      <c r="O157" s="81"/>
      <c r="P157" s="81"/>
      <c r="Q157" s="81"/>
      <c r="R157" s="81"/>
      <c r="S157" s="81"/>
      <c r="T157" s="81"/>
      <c r="U157" s="81"/>
    </row>
    <row r="158">
      <c r="A158" s="81"/>
      <c r="B158" s="80"/>
      <c r="C158" s="80"/>
      <c r="D158" s="80"/>
      <c r="E158" s="80"/>
      <c r="F158" s="81"/>
      <c r="G158" s="81"/>
      <c r="H158" s="81"/>
      <c r="I158" s="81"/>
      <c r="J158" s="81"/>
      <c r="K158" s="81"/>
      <c r="L158" s="81"/>
      <c r="M158" s="81"/>
      <c r="N158" s="81"/>
      <c r="O158" s="81"/>
      <c r="P158" s="81"/>
      <c r="Q158" s="81"/>
      <c r="R158" s="81"/>
      <c r="S158" s="81"/>
      <c r="T158" s="81"/>
      <c r="U158" s="81"/>
    </row>
    <row r="159">
      <c r="A159" s="81"/>
      <c r="B159" s="80"/>
      <c r="C159" s="80"/>
      <c r="D159" s="80"/>
      <c r="E159" s="80"/>
      <c r="F159" s="81"/>
      <c r="G159" s="81"/>
      <c r="H159" s="81"/>
      <c r="I159" s="81"/>
      <c r="J159" s="81"/>
      <c r="K159" s="81"/>
      <c r="L159" s="81"/>
      <c r="M159" s="81"/>
      <c r="N159" s="81"/>
      <c r="O159" s="81"/>
      <c r="P159" s="81"/>
      <c r="Q159" s="81"/>
      <c r="R159" s="81"/>
      <c r="S159" s="81"/>
      <c r="T159" s="81"/>
      <c r="U159" s="81"/>
    </row>
    <row r="160">
      <c r="A160" s="81"/>
      <c r="B160" s="80"/>
      <c r="C160" s="80"/>
      <c r="D160" s="80"/>
      <c r="E160" s="80"/>
      <c r="F160" s="81"/>
      <c r="G160" s="81"/>
      <c r="H160" s="81"/>
      <c r="I160" s="81"/>
      <c r="J160" s="81"/>
      <c r="K160" s="81"/>
      <c r="L160" s="81"/>
      <c r="M160" s="81"/>
      <c r="N160" s="81"/>
      <c r="O160" s="81"/>
      <c r="P160" s="81"/>
      <c r="Q160" s="81"/>
      <c r="R160" s="81"/>
      <c r="S160" s="81"/>
      <c r="T160" s="81"/>
      <c r="U160" s="81"/>
    </row>
    <row r="161">
      <c r="A161" s="81"/>
      <c r="B161" s="80"/>
      <c r="C161" s="80"/>
      <c r="D161" s="80"/>
      <c r="E161" s="80"/>
      <c r="F161" s="81"/>
      <c r="G161" s="81"/>
      <c r="H161" s="81"/>
      <c r="I161" s="81"/>
      <c r="J161" s="81"/>
      <c r="K161" s="81"/>
      <c r="L161" s="81"/>
      <c r="M161" s="81"/>
      <c r="N161" s="81"/>
      <c r="O161" s="81"/>
      <c r="P161" s="81"/>
      <c r="Q161" s="81"/>
      <c r="R161" s="81"/>
      <c r="S161" s="81"/>
      <c r="T161" s="81"/>
      <c r="U161" s="81"/>
    </row>
    <row r="162">
      <c r="A162" s="81"/>
      <c r="B162" s="80"/>
      <c r="C162" s="80"/>
      <c r="D162" s="80"/>
      <c r="E162" s="80"/>
      <c r="F162" s="81"/>
      <c r="G162" s="81"/>
      <c r="H162" s="81"/>
      <c r="I162" s="81"/>
      <c r="J162" s="81"/>
      <c r="K162" s="81"/>
      <c r="L162" s="81"/>
      <c r="M162" s="81"/>
      <c r="N162" s="81"/>
      <c r="O162" s="81"/>
      <c r="P162" s="81"/>
      <c r="Q162" s="81"/>
      <c r="R162" s="81"/>
      <c r="S162" s="81"/>
      <c r="T162" s="81"/>
      <c r="U162" s="81"/>
    </row>
    <row r="163">
      <c r="A163" s="81"/>
      <c r="B163" s="80"/>
      <c r="C163" s="80"/>
      <c r="D163" s="80"/>
      <c r="E163" s="80"/>
      <c r="F163" s="81"/>
      <c r="G163" s="81"/>
      <c r="H163" s="81"/>
      <c r="I163" s="81"/>
      <c r="J163" s="81"/>
      <c r="K163" s="81"/>
      <c r="L163" s="81"/>
      <c r="M163" s="81"/>
      <c r="N163" s="81"/>
      <c r="O163" s="81"/>
      <c r="P163" s="81"/>
      <c r="Q163" s="81"/>
      <c r="R163" s="81"/>
      <c r="S163" s="81"/>
      <c r="T163" s="81"/>
      <c r="U163" s="81"/>
    </row>
    <row r="164">
      <c r="A164" s="81"/>
      <c r="B164" s="80"/>
      <c r="C164" s="80"/>
      <c r="D164" s="80"/>
      <c r="E164" s="80"/>
      <c r="F164" s="81"/>
      <c r="G164" s="81"/>
      <c r="H164" s="81"/>
      <c r="I164" s="81"/>
      <c r="J164" s="81"/>
      <c r="K164" s="81"/>
      <c r="L164" s="81"/>
      <c r="M164" s="81"/>
      <c r="N164" s="81"/>
      <c r="O164" s="81"/>
      <c r="P164" s="81"/>
      <c r="Q164" s="81"/>
      <c r="R164" s="81"/>
      <c r="S164" s="81"/>
      <c r="T164" s="81"/>
      <c r="U164" s="81"/>
    </row>
    <row r="165">
      <c r="A165" s="81"/>
      <c r="B165" s="80"/>
      <c r="C165" s="80"/>
      <c r="D165" s="80"/>
      <c r="E165" s="80"/>
      <c r="F165" s="81"/>
      <c r="G165" s="81"/>
      <c r="H165" s="81"/>
      <c r="I165" s="81"/>
      <c r="J165" s="81"/>
      <c r="K165" s="81"/>
      <c r="L165" s="81"/>
      <c r="M165" s="81"/>
      <c r="N165" s="81"/>
      <c r="O165" s="81"/>
      <c r="P165" s="81"/>
      <c r="Q165" s="81"/>
      <c r="R165" s="81"/>
      <c r="S165" s="81"/>
      <c r="T165" s="81"/>
      <c r="U165" s="81"/>
    </row>
    <row r="166">
      <c r="A166" s="81"/>
      <c r="B166" s="80"/>
      <c r="C166" s="80"/>
      <c r="D166" s="80"/>
      <c r="E166" s="80"/>
      <c r="F166" s="81"/>
      <c r="G166" s="81"/>
      <c r="H166" s="81"/>
      <c r="I166" s="81"/>
      <c r="J166" s="81"/>
      <c r="K166" s="81"/>
      <c r="L166" s="81"/>
      <c r="M166" s="81"/>
      <c r="N166" s="81"/>
      <c r="O166" s="81"/>
      <c r="P166" s="81"/>
      <c r="Q166" s="81"/>
      <c r="R166" s="81"/>
      <c r="S166" s="81"/>
      <c r="T166" s="81"/>
      <c r="U166" s="81"/>
    </row>
    <row r="167">
      <c r="A167" s="81"/>
      <c r="B167" s="80"/>
      <c r="C167" s="80"/>
      <c r="D167" s="80"/>
      <c r="E167" s="80"/>
      <c r="F167" s="81"/>
      <c r="G167" s="81"/>
      <c r="H167" s="81"/>
      <c r="I167" s="81"/>
      <c r="J167" s="81"/>
      <c r="K167" s="81"/>
      <c r="L167" s="81"/>
      <c r="M167" s="81"/>
      <c r="N167" s="81"/>
      <c r="O167" s="81"/>
      <c r="P167" s="81"/>
      <c r="Q167" s="81"/>
      <c r="R167" s="81"/>
      <c r="S167" s="81"/>
      <c r="T167" s="81"/>
      <c r="U167" s="81"/>
    </row>
    <row r="168">
      <c r="A168" s="81"/>
      <c r="B168" s="80"/>
      <c r="C168" s="80"/>
      <c r="D168" s="80"/>
      <c r="E168" s="80"/>
      <c r="F168" s="81"/>
      <c r="G168" s="81"/>
      <c r="H168" s="81"/>
      <c r="I168" s="81"/>
      <c r="J168" s="81"/>
      <c r="K168" s="81"/>
      <c r="L168" s="81"/>
      <c r="M168" s="81"/>
      <c r="N168" s="81"/>
      <c r="O168" s="81"/>
      <c r="P168" s="81"/>
      <c r="Q168" s="81"/>
      <c r="R168" s="81"/>
      <c r="S168" s="81"/>
      <c r="T168" s="81"/>
      <c r="U168" s="81"/>
    </row>
    <row r="169">
      <c r="A169" s="81"/>
      <c r="B169" s="80"/>
      <c r="C169" s="80"/>
      <c r="D169" s="80"/>
      <c r="E169" s="80"/>
      <c r="F169" s="81"/>
      <c r="G169" s="81"/>
      <c r="H169" s="81"/>
      <c r="I169" s="81"/>
      <c r="J169" s="81"/>
      <c r="K169" s="81"/>
      <c r="L169" s="81"/>
      <c r="M169" s="81"/>
      <c r="N169" s="81"/>
      <c r="O169" s="81"/>
      <c r="P169" s="81"/>
      <c r="Q169" s="81"/>
      <c r="R169" s="81"/>
      <c r="S169" s="81"/>
      <c r="T169" s="81"/>
      <c r="U169" s="81"/>
    </row>
    <row r="170">
      <c r="A170" s="81"/>
      <c r="B170" s="80"/>
      <c r="C170" s="80"/>
      <c r="D170" s="80"/>
      <c r="E170" s="80"/>
      <c r="F170" s="81"/>
      <c r="G170" s="81"/>
      <c r="H170" s="81"/>
      <c r="I170" s="81"/>
      <c r="J170" s="81"/>
      <c r="K170" s="81"/>
      <c r="L170" s="81"/>
      <c r="M170" s="81"/>
      <c r="N170" s="81"/>
      <c r="O170" s="81"/>
      <c r="P170" s="81"/>
      <c r="Q170" s="81"/>
      <c r="R170" s="81"/>
      <c r="S170" s="81"/>
      <c r="T170" s="81"/>
      <c r="U170" s="81"/>
    </row>
    <row r="171">
      <c r="A171" s="81"/>
      <c r="B171" s="80"/>
      <c r="C171" s="80"/>
      <c r="D171" s="80"/>
      <c r="E171" s="80"/>
      <c r="F171" s="81"/>
      <c r="G171" s="81"/>
      <c r="H171" s="81"/>
      <c r="I171" s="81"/>
      <c r="J171" s="81"/>
      <c r="K171" s="81"/>
      <c r="L171" s="81"/>
      <c r="M171" s="81"/>
      <c r="N171" s="81"/>
      <c r="O171" s="81"/>
      <c r="P171" s="81"/>
      <c r="Q171" s="81"/>
      <c r="R171" s="81"/>
      <c r="S171" s="81"/>
      <c r="T171" s="81"/>
      <c r="U171" s="81"/>
    </row>
    <row r="172">
      <c r="A172" s="81"/>
      <c r="B172" s="80"/>
      <c r="C172" s="80"/>
      <c r="D172" s="80"/>
      <c r="E172" s="80"/>
      <c r="F172" s="81"/>
      <c r="G172" s="81"/>
      <c r="H172" s="81"/>
      <c r="I172" s="81"/>
      <c r="J172" s="81"/>
      <c r="K172" s="81"/>
      <c r="L172" s="81"/>
      <c r="M172" s="81"/>
      <c r="N172" s="81"/>
      <c r="O172" s="81"/>
      <c r="P172" s="81"/>
      <c r="Q172" s="81"/>
      <c r="R172" s="81"/>
      <c r="S172" s="81"/>
      <c r="T172" s="81"/>
      <c r="U172" s="81"/>
    </row>
    <row r="173">
      <c r="A173" s="81"/>
      <c r="B173" s="80"/>
      <c r="C173" s="80"/>
      <c r="D173" s="80"/>
      <c r="E173" s="80"/>
      <c r="F173" s="81"/>
      <c r="G173" s="81"/>
      <c r="H173" s="81"/>
      <c r="I173" s="81"/>
      <c r="J173" s="81"/>
      <c r="K173" s="81"/>
      <c r="L173" s="81"/>
      <c r="M173" s="81"/>
      <c r="N173" s="81"/>
      <c r="O173" s="81"/>
      <c r="P173" s="81"/>
      <c r="Q173" s="81"/>
      <c r="R173" s="81"/>
      <c r="S173" s="81"/>
      <c r="T173" s="81"/>
      <c r="U173" s="81"/>
    </row>
    <row r="174">
      <c r="A174" s="81"/>
      <c r="B174" s="80"/>
      <c r="C174" s="80"/>
      <c r="D174" s="80"/>
      <c r="E174" s="80"/>
      <c r="F174" s="81"/>
      <c r="G174" s="81"/>
      <c r="H174" s="81"/>
      <c r="I174" s="81"/>
      <c r="J174" s="81"/>
      <c r="K174" s="81"/>
      <c r="L174" s="81"/>
      <c r="M174" s="81"/>
      <c r="N174" s="81"/>
      <c r="O174" s="81"/>
      <c r="P174" s="81"/>
      <c r="Q174" s="81"/>
      <c r="R174" s="81"/>
      <c r="S174" s="81"/>
      <c r="T174" s="81"/>
      <c r="U174" s="81"/>
    </row>
    <row r="175">
      <c r="A175" s="81"/>
      <c r="B175" s="80"/>
      <c r="C175" s="80"/>
      <c r="D175" s="80"/>
      <c r="E175" s="80"/>
      <c r="F175" s="81"/>
      <c r="G175" s="81"/>
      <c r="H175" s="81"/>
      <c r="I175" s="81"/>
      <c r="J175" s="81"/>
      <c r="K175" s="81"/>
      <c r="L175" s="81"/>
      <c r="M175" s="81"/>
      <c r="N175" s="81"/>
      <c r="O175" s="81"/>
      <c r="P175" s="81"/>
      <c r="Q175" s="81"/>
      <c r="R175" s="81"/>
      <c r="S175" s="81"/>
      <c r="T175" s="81"/>
      <c r="U175" s="81"/>
    </row>
    <row r="176">
      <c r="A176" s="81"/>
      <c r="B176" s="80"/>
      <c r="C176" s="80"/>
      <c r="D176" s="80"/>
      <c r="E176" s="80"/>
      <c r="F176" s="81"/>
      <c r="G176" s="81"/>
      <c r="H176" s="81"/>
      <c r="I176" s="81"/>
      <c r="J176" s="81"/>
      <c r="K176" s="81"/>
      <c r="L176" s="81"/>
      <c r="M176" s="81"/>
      <c r="N176" s="81"/>
      <c r="O176" s="81"/>
      <c r="P176" s="81"/>
      <c r="Q176" s="81"/>
      <c r="R176" s="81"/>
      <c r="S176" s="81"/>
      <c r="T176" s="81"/>
      <c r="U176" s="81"/>
    </row>
    <row r="177">
      <c r="A177" s="81"/>
      <c r="B177" s="80"/>
      <c r="C177" s="80"/>
      <c r="D177" s="80"/>
      <c r="E177" s="80"/>
      <c r="F177" s="81"/>
      <c r="G177" s="81"/>
      <c r="H177" s="81"/>
      <c r="I177" s="81"/>
      <c r="J177" s="81"/>
      <c r="K177" s="81"/>
      <c r="L177" s="81"/>
      <c r="M177" s="81"/>
      <c r="N177" s="81"/>
      <c r="O177" s="81"/>
      <c r="P177" s="81"/>
      <c r="Q177" s="81"/>
      <c r="R177" s="81"/>
      <c r="S177" s="81"/>
      <c r="T177" s="81"/>
      <c r="U177" s="81"/>
    </row>
    <row r="178">
      <c r="A178" s="81"/>
      <c r="B178" s="80"/>
      <c r="C178" s="80"/>
      <c r="D178" s="80"/>
      <c r="E178" s="80"/>
      <c r="F178" s="81"/>
      <c r="G178" s="81"/>
      <c r="H178" s="81"/>
      <c r="I178" s="81"/>
      <c r="J178" s="81"/>
      <c r="K178" s="81"/>
      <c r="L178" s="81"/>
      <c r="M178" s="81"/>
      <c r="N178" s="81"/>
      <c r="O178" s="81"/>
      <c r="P178" s="81"/>
      <c r="Q178" s="81"/>
      <c r="R178" s="81"/>
      <c r="S178" s="81"/>
      <c r="T178" s="81"/>
      <c r="U178" s="81"/>
    </row>
    <row r="179">
      <c r="A179" s="81"/>
      <c r="B179" s="80"/>
      <c r="C179" s="80"/>
      <c r="D179" s="80"/>
      <c r="E179" s="80"/>
      <c r="F179" s="81"/>
      <c r="G179" s="81"/>
      <c r="H179" s="81"/>
      <c r="I179" s="81"/>
      <c r="J179" s="81"/>
      <c r="K179" s="81"/>
      <c r="L179" s="81"/>
      <c r="M179" s="81"/>
      <c r="N179" s="81"/>
      <c r="O179" s="81"/>
      <c r="P179" s="81"/>
      <c r="Q179" s="81"/>
      <c r="R179" s="81"/>
      <c r="S179" s="81"/>
      <c r="T179" s="81"/>
      <c r="U179" s="81"/>
    </row>
    <row r="180">
      <c r="A180" s="81"/>
      <c r="B180" s="80"/>
      <c r="C180" s="80"/>
      <c r="D180" s="80"/>
      <c r="E180" s="80"/>
      <c r="F180" s="81"/>
      <c r="G180" s="81"/>
      <c r="H180" s="81"/>
      <c r="I180" s="81"/>
      <c r="J180" s="81"/>
      <c r="K180" s="81"/>
      <c r="L180" s="81"/>
      <c r="M180" s="81"/>
      <c r="N180" s="81"/>
      <c r="O180" s="81"/>
      <c r="P180" s="81"/>
      <c r="Q180" s="81"/>
      <c r="R180" s="81"/>
      <c r="S180" s="81"/>
      <c r="T180" s="81"/>
      <c r="U180" s="81"/>
    </row>
    <row r="181">
      <c r="A181" s="81"/>
      <c r="B181" s="80"/>
      <c r="C181" s="80"/>
      <c r="D181" s="80"/>
      <c r="E181" s="80"/>
      <c r="F181" s="81"/>
      <c r="G181" s="81"/>
      <c r="H181" s="81"/>
      <c r="I181" s="81"/>
      <c r="J181" s="81"/>
      <c r="K181" s="81"/>
      <c r="L181" s="81"/>
      <c r="M181" s="81"/>
      <c r="N181" s="81"/>
      <c r="O181" s="81"/>
      <c r="P181" s="81"/>
      <c r="Q181" s="81"/>
      <c r="R181" s="81"/>
      <c r="S181" s="81"/>
      <c r="T181" s="81"/>
      <c r="U181" s="81"/>
    </row>
    <row r="182">
      <c r="A182" s="81"/>
      <c r="B182" s="80"/>
      <c r="C182" s="80"/>
      <c r="D182" s="80"/>
      <c r="E182" s="80"/>
      <c r="F182" s="81"/>
      <c r="G182" s="81"/>
      <c r="H182" s="81"/>
      <c r="I182" s="81"/>
      <c r="J182" s="81"/>
      <c r="K182" s="81"/>
      <c r="L182" s="81"/>
      <c r="M182" s="81"/>
      <c r="N182" s="81"/>
      <c r="O182" s="81"/>
      <c r="P182" s="81"/>
      <c r="Q182" s="81"/>
      <c r="R182" s="81"/>
      <c r="S182" s="81"/>
      <c r="T182" s="81"/>
      <c r="U182" s="81"/>
    </row>
    <row r="183">
      <c r="A183" s="81"/>
      <c r="B183" s="80"/>
      <c r="C183" s="80"/>
      <c r="D183" s="80"/>
      <c r="E183" s="80"/>
      <c r="F183" s="81"/>
      <c r="G183" s="81"/>
      <c r="H183" s="81"/>
      <c r="I183" s="81"/>
      <c r="J183" s="81"/>
      <c r="K183" s="81"/>
      <c r="L183" s="81"/>
      <c r="M183" s="81"/>
      <c r="N183" s="81"/>
      <c r="O183" s="81"/>
      <c r="P183" s="81"/>
      <c r="Q183" s="81"/>
      <c r="R183" s="81"/>
      <c r="S183" s="81"/>
      <c r="T183" s="81"/>
      <c r="U183" s="81"/>
    </row>
    <row r="184">
      <c r="A184" s="81"/>
      <c r="B184" s="80"/>
      <c r="C184" s="80"/>
      <c r="D184" s="80"/>
      <c r="E184" s="80"/>
      <c r="F184" s="81"/>
      <c r="G184" s="81"/>
      <c r="H184" s="81"/>
      <c r="I184" s="81"/>
      <c r="J184" s="81"/>
      <c r="K184" s="81"/>
      <c r="L184" s="81"/>
      <c r="M184" s="81"/>
      <c r="N184" s="81"/>
      <c r="O184" s="81"/>
      <c r="P184" s="81"/>
      <c r="Q184" s="81"/>
      <c r="R184" s="81"/>
      <c r="S184" s="81"/>
      <c r="T184" s="81"/>
      <c r="U184" s="81"/>
    </row>
    <row r="185">
      <c r="A185" s="81"/>
      <c r="B185" s="80"/>
      <c r="C185" s="80"/>
      <c r="D185" s="80"/>
      <c r="E185" s="80"/>
      <c r="F185" s="81"/>
      <c r="G185" s="81"/>
      <c r="H185" s="81"/>
      <c r="I185" s="81"/>
      <c r="J185" s="81"/>
      <c r="K185" s="81"/>
      <c r="L185" s="81"/>
      <c r="M185" s="81"/>
      <c r="N185" s="81"/>
      <c r="O185" s="81"/>
      <c r="P185" s="81"/>
      <c r="Q185" s="81"/>
      <c r="R185" s="81"/>
      <c r="S185" s="81"/>
      <c r="T185" s="81"/>
      <c r="U185" s="81"/>
    </row>
    <row r="186">
      <c r="A186" s="81"/>
      <c r="B186" s="80"/>
      <c r="C186" s="80"/>
      <c r="D186" s="80"/>
      <c r="E186" s="80"/>
      <c r="F186" s="81"/>
      <c r="G186" s="81"/>
      <c r="H186" s="81"/>
      <c r="I186" s="81"/>
      <c r="J186" s="81"/>
      <c r="K186" s="81"/>
      <c r="L186" s="81"/>
      <c r="M186" s="81"/>
      <c r="N186" s="81"/>
      <c r="O186" s="81"/>
      <c r="P186" s="81"/>
      <c r="Q186" s="81"/>
      <c r="R186" s="81"/>
      <c r="S186" s="81"/>
      <c r="T186" s="81"/>
      <c r="U186" s="81"/>
    </row>
    <row r="187">
      <c r="A187" s="81"/>
      <c r="B187" s="80"/>
      <c r="C187" s="80"/>
      <c r="D187" s="80"/>
      <c r="E187" s="80"/>
      <c r="F187" s="81"/>
      <c r="G187" s="81"/>
      <c r="H187" s="81"/>
      <c r="I187" s="81"/>
      <c r="J187" s="81"/>
      <c r="K187" s="81"/>
      <c r="L187" s="81"/>
      <c r="M187" s="81"/>
      <c r="N187" s="81"/>
      <c r="O187" s="81"/>
      <c r="P187" s="81"/>
      <c r="Q187" s="81"/>
      <c r="R187" s="81"/>
      <c r="S187" s="81"/>
      <c r="T187" s="81"/>
      <c r="U187" s="81"/>
    </row>
    <row r="188">
      <c r="A188" s="81"/>
      <c r="B188" s="80"/>
      <c r="C188" s="80"/>
      <c r="D188" s="80"/>
      <c r="E188" s="80"/>
      <c r="F188" s="81"/>
      <c r="G188" s="81"/>
      <c r="H188" s="81"/>
      <c r="I188" s="81"/>
      <c r="J188" s="81"/>
      <c r="K188" s="81"/>
      <c r="L188" s="81"/>
      <c r="M188" s="81"/>
      <c r="N188" s="81"/>
      <c r="O188" s="81"/>
      <c r="P188" s="81"/>
      <c r="Q188" s="81"/>
      <c r="R188" s="81"/>
      <c r="S188" s="81"/>
      <c r="T188" s="81"/>
      <c r="U188" s="81"/>
    </row>
    <row r="189">
      <c r="A189" s="81"/>
      <c r="B189" s="80"/>
      <c r="C189" s="80"/>
      <c r="D189" s="80"/>
      <c r="E189" s="80"/>
      <c r="F189" s="81"/>
      <c r="G189" s="81"/>
      <c r="H189" s="81"/>
      <c r="I189" s="81"/>
      <c r="J189" s="81"/>
      <c r="K189" s="81"/>
      <c r="L189" s="81"/>
      <c r="M189" s="81"/>
      <c r="N189" s="81"/>
      <c r="O189" s="81"/>
      <c r="P189" s="81"/>
      <c r="Q189" s="81"/>
      <c r="R189" s="81"/>
      <c r="S189" s="81"/>
      <c r="T189" s="81"/>
      <c r="U189" s="81"/>
    </row>
    <row r="190">
      <c r="A190" s="81"/>
      <c r="B190" s="80"/>
      <c r="C190" s="80"/>
      <c r="D190" s="80"/>
      <c r="E190" s="80"/>
      <c r="F190" s="81"/>
      <c r="G190" s="81"/>
      <c r="H190" s="81"/>
      <c r="I190" s="81"/>
      <c r="J190" s="81"/>
      <c r="K190" s="81"/>
      <c r="L190" s="81"/>
      <c r="M190" s="81"/>
      <c r="N190" s="81"/>
      <c r="O190" s="81"/>
      <c r="P190" s="81"/>
      <c r="Q190" s="81"/>
      <c r="R190" s="81"/>
      <c r="S190" s="81"/>
      <c r="T190" s="81"/>
      <c r="U190" s="81"/>
    </row>
    <row r="191">
      <c r="A191" s="81"/>
      <c r="B191" s="80"/>
      <c r="C191" s="80"/>
      <c r="D191" s="80"/>
      <c r="E191" s="80"/>
      <c r="F191" s="81"/>
      <c r="G191" s="81"/>
      <c r="H191" s="81"/>
      <c r="I191" s="81"/>
      <c r="J191" s="81"/>
      <c r="K191" s="81"/>
      <c r="L191" s="81"/>
      <c r="M191" s="81"/>
      <c r="N191" s="81"/>
      <c r="O191" s="81"/>
      <c r="P191" s="81"/>
      <c r="Q191" s="81"/>
      <c r="R191" s="81"/>
      <c r="S191" s="81"/>
      <c r="T191" s="81"/>
      <c r="U191" s="81"/>
    </row>
    <row r="192">
      <c r="A192" s="81"/>
      <c r="B192" s="80"/>
      <c r="C192" s="80"/>
      <c r="D192" s="80"/>
      <c r="E192" s="80"/>
      <c r="F192" s="81"/>
      <c r="G192" s="81"/>
      <c r="H192" s="81"/>
      <c r="I192" s="81"/>
      <c r="J192" s="81"/>
      <c r="K192" s="81"/>
      <c r="L192" s="81"/>
      <c r="M192" s="81"/>
      <c r="N192" s="81"/>
      <c r="O192" s="81"/>
      <c r="P192" s="81"/>
      <c r="Q192" s="81"/>
      <c r="R192" s="81"/>
      <c r="S192" s="81"/>
      <c r="T192" s="81"/>
      <c r="U192" s="81"/>
    </row>
    <row r="193">
      <c r="A193" s="81"/>
      <c r="B193" s="80"/>
      <c r="C193" s="80"/>
      <c r="D193" s="80"/>
      <c r="E193" s="80"/>
      <c r="F193" s="81"/>
      <c r="G193" s="81"/>
      <c r="H193" s="81"/>
      <c r="I193" s="81"/>
      <c r="J193" s="81"/>
      <c r="K193" s="81"/>
      <c r="L193" s="81"/>
      <c r="M193" s="81"/>
      <c r="N193" s="81"/>
      <c r="O193" s="81"/>
      <c r="P193" s="81"/>
      <c r="Q193" s="81"/>
      <c r="R193" s="81"/>
      <c r="S193" s="81"/>
      <c r="T193" s="81"/>
      <c r="U193" s="81"/>
    </row>
    <row r="194">
      <c r="A194" s="81"/>
      <c r="B194" s="80"/>
      <c r="C194" s="80"/>
      <c r="D194" s="80"/>
      <c r="E194" s="80"/>
      <c r="F194" s="81"/>
      <c r="G194" s="81"/>
      <c r="H194" s="81"/>
      <c r="I194" s="81"/>
      <c r="J194" s="81"/>
      <c r="K194" s="81"/>
      <c r="L194" s="81"/>
      <c r="M194" s="81"/>
      <c r="N194" s="81"/>
      <c r="O194" s="81"/>
      <c r="P194" s="81"/>
      <c r="Q194" s="81"/>
      <c r="R194" s="81"/>
      <c r="S194" s="81"/>
      <c r="T194" s="81"/>
      <c r="U194" s="81"/>
    </row>
    <row r="195">
      <c r="A195" s="81"/>
      <c r="B195" s="80"/>
      <c r="C195" s="80"/>
      <c r="D195" s="80"/>
      <c r="E195" s="80"/>
      <c r="F195" s="81"/>
      <c r="G195" s="81"/>
      <c r="H195" s="81"/>
      <c r="I195" s="81"/>
      <c r="J195" s="81"/>
      <c r="K195" s="81"/>
      <c r="L195" s="81"/>
      <c r="M195" s="81"/>
      <c r="N195" s="81"/>
      <c r="O195" s="81"/>
      <c r="P195" s="81"/>
      <c r="Q195" s="81"/>
      <c r="R195" s="81"/>
      <c r="S195" s="81"/>
      <c r="T195" s="81"/>
      <c r="U195" s="81"/>
    </row>
    <row r="196">
      <c r="A196" s="81"/>
      <c r="B196" s="80"/>
      <c r="C196" s="80"/>
      <c r="D196" s="80"/>
      <c r="E196" s="80"/>
      <c r="F196" s="81"/>
      <c r="G196" s="81"/>
      <c r="H196" s="81"/>
      <c r="I196" s="81"/>
      <c r="J196" s="81"/>
      <c r="K196" s="81"/>
      <c r="L196" s="81"/>
      <c r="M196" s="81"/>
      <c r="N196" s="81"/>
      <c r="O196" s="81"/>
      <c r="P196" s="81"/>
      <c r="Q196" s="81"/>
      <c r="R196" s="81"/>
      <c r="S196" s="81"/>
      <c r="T196" s="81"/>
      <c r="U196" s="81"/>
    </row>
    <row r="197">
      <c r="A197" s="81"/>
      <c r="B197" s="80"/>
      <c r="C197" s="80"/>
      <c r="D197" s="80"/>
      <c r="E197" s="80"/>
      <c r="F197" s="81"/>
      <c r="G197" s="81"/>
      <c r="H197" s="81"/>
      <c r="I197" s="81"/>
      <c r="J197" s="81"/>
      <c r="K197" s="81"/>
      <c r="L197" s="81"/>
      <c r="M197" s="81"/>
      <c r="N197" s="81"/>
      <c r="O197" s="81"/>
      <c r="P197" s="81"/>
      <c r="Q197" s="81"/>
      <c r="R197" s="81"/>
      <c r="S197" s="81"/>
      <c r="T197" s="81"/>
      <c r="U197" s="81"/>
    </row>
    <row r="198">
      <c r="A198" s="81"/>
      <c r="B198" s="80"/>
      <c r="C198" s="80"/>
      <c r="D198" s="80"/>
      <c r="E198" s="80"/>
      <c r="F198" s="81"/>
      <c r="G198" s="81"/>
      <c r="H198" s="81"/>
      <c r="I198" s="81"/>
      <c r="J198" s="81"/>
      <c r="K198" s="81"/>
      <c r="L198" s="81"/>
      <c r="M198" s="81"/>
      <c r="N198" s="81"/>
      <c r="O198" s="81"/>
      <c r="P198" s="81"/>
      <c r="Q198" s="81"/>
      <c r="R198" s="81"/>
      <c r="S198" s="81"/>
      <c r="T198" s="81"/>
      <c r="U198" s="81"/>
    </row>
    <row r="199">
      <c r="A199" s="81"/>
      <c r="B199" s="80"/>
      <c r="C199" s="80"/>
      <c r="D199" s="80"/>
      <c r="E199" s="80"/>
      <c r="F199" s="81"/>
      <c r="G199" s="81"/>
      <c r="H199" s="81"/>
      <c r="I199" s="81"/>
      <c r="J199" s="81"/>
      <c r="K199" s="81"/>
      <c r="L199" s="81"/>
      <c r="M199" s="81"/>
      <c r="N199" s="81"/>
      <c r="O199" s="81"/>
      <c r="P199" s="81"/>
      <c r="Q199" s="81"/>
      <c r="R199" s="81"/>
      <c r="S199" s="81"/>
      <c r="T199" s="81"/>
      <c r="U199" s="81"/>
    </row>
    <row r="200">
      <c r="A200" s="81"/>
      <c r="B200" s="80"/>
      <c r="C200" s="80"/>
      <c r="D200" s="80"/>
      <c r="E200" s="80"/>
      <c r="F200" s="81"/>
      <c r="G200" s="81"/>
      <c r="H200" s="81"/>
      <c r="I200" s="81"/>
      <c r="J200" s="81"/>
      <c r="K200" s="81"/>
      <c r="L200" s="81"/>
      <c r="M200" s="81"/>
      <c r="N200" s="81"/>
      <c r="O200" s="81"/>
      <c r="P200" s="81"/>
      <c r="Q200" s="81"/>
      <c r="R200" s="81"/>
      <c r="S200" s="81"/>
      <c r="T200" s="81"/>
      <c r="U200" s="81"/>
    </row>
    <row r="201">
      <c r="A201" s="81"/>
      <c r="B201" s="80"/>
      <c r="C201" s="80"/>
      <c r="D201" s="80"/>
      <c r="E201" s="80"/>
      <c r="F201" s="81"/>
      <c r="G201" s="81"/>
      <c r="H201" s="81"/>
      <c r="I201" s="81"/>
      <c r="J201" s="81"/>
      <c r="K201" s="81"/>
      <c r="L201" s="81"/>
      <c r="M201" s="81"/>
      <c r="N201" s="81"/>
      <c r="O201" s="81"/>
      <c r="P201" s="81"/>
      <c r="Q201" s="81"/>
      <c r="R201" s="81"/>
      <c r="S201" s="81"/>
      <c r="T201" s="81"/>
      <c r="U201" s="81"/>
    </row>
    <row r="202">
      <c r="A202" s="81"/>
      <c r="B202" s="80"/>
      <c r="C202" s="80"/>
      <c r="D202" s="80"/>
      <c r="E202" s="80"/>
      <c r="F202" s="81"/>
      <c r="G202" s="81"/>
      <c r="H202" s="81"/>
      <c r="I202" s="81"/>
      <c r="J202" s="81"/>
      <c r="K202" s="81"/>
      <c r="L202" s="81"/>
      <c r="M202" s="81"/>
      <c r="N202" s="81"/>
      <c r="O202" s="81"/>
      <c r="P202" s="81"/>
      <c r="Q202" s="81"/>
      <c r="R202" s="81"/>
      <c r="S202" s="81"/>
      <c r="T202" s="81"/>
      <c r="U202" s="81"/>
    </row>
    <row r="203">
      <c r="A203" s="81"/>
      <c r="B203" s="80"/>
      <c r="C203" s="80"/>
      <c r="D203" s="80"/>
      <c r="E203" s="80"/>
      <c r="F203" s="81"/>
      <c r="G203" s="81"/>
      <c r="H203" s="81"/>
      <c r="I203" s="81"/>
      <c r="J203" s="81"/>
      <c r="K203" s="81"/>
      <c r="L203" s="81"/>
      <c r="M203" s="81"/>
      <c r="N203" s="81"/>
      <c r="O203" s="81"/>
      <c r="P203" s="81"/>
      <c r="Q203" s="81"/>
      <c r="R203" s="81"/>
      <c r="S203" s="81"/>
      <c r="T203" s="81"/>
      <c r="U203" s="81"/>
    </row>
    <row r="204">
      <c r="A204" s="81"/>
      <c r="B204" s="80"/>
      <c r="C204" s="80"/>
      <c r="D204" s="80"/>
      <c r="E204" s="80"/>
      <c r="F204" s="81"/>
      <c r="G204" s="81"/>
      <c r="H204" s="81"/>
      <c r="I204" s="81"/>
      <c r="J204" s="81"/>
      <c r="K204" s="81"/>
      <c r="L204" s="81"/>
      <c r="M204" s="81"/>
      <c r="N204" s="81"/>
      <c r="O204" s="81"/>
      <c r="P204" s="81"/>
      <c r="Q204" s="81"/>
      <c r="R204" s="81"/>
      <c r="S204" s="81"/>
      <c r="T204" s="81"/>
      <c r="U204" s="81"/>
    </row>
    <row r="205">
      <c r="A205" s="81"/>
      <c r="B205" s="80"/>
      <c r="C205" s="80"/>
      <c r="D205" s="80"/>
      <c r="E205" s="80"/>
      <c r="F205" s="81"/>
      <c r="G205" s="81"/>
      <c r="H205" s="81"/>
      <c r="I205" s="81"/>
      <c r="J205" s="81"/>
      <c r="K205" s="81"/>
      <c r="L205" s="81"/>
      <c r="M205" s="81"/>
      <c r="N205" s="81"/>
      <c r="O205" s="81"/>
      <c r="P205" s="81"/>
      <c r="Q205" s="81"/>
      <c r="R205" s="81"/>
      <c r="S205" s="81"/>
      <c r="T205" s="81"/>
      <c r="U205" s="81"/>
    </row>
    <row r="206">
      <c r="A206" s="81"/>
      <c r="B206" s="80"/>
      <c r="C206" s="80"/>
      <c r="D206" s="80"/>
      <c r="E206" s="80"/>
      <c r="F206" s="81"/>
      <c r="G206" s="81"/>
      <c r="H206" s="81"/>
      <c r="I206" s="81"/>
      <c r="J206" s="81"/>
      <c r="K206" s="81"/>
      <c r="L206" s="81"/>
      <c r="M206" s="81"/>
      <c r="N206" s="81"/>
      <c r="O206" s="81"/>
      <c r="P206" s="81"/>
      <c r="Q206" s="81"/>
      <c r="R206" s="81"/>
      <c r="S206" s="81"/>
      <c r="T206" s="81"/>
      <c r="U206" s="81"/>
    </row>
    <row r="207">
      <c r="A207" s="81"/>
      <c r="B207" s="80"/>
      <c r="C207" s="80"/>
      <c r="D207" s="80"/>
      <c r="E207" s="80"/>
      <c r="F207" s="81"/>
      <c r="G207" s="81"/>
      <c r="H207" s="81"/>
      <c r="I207" s="81"/>
      <c r="J207" s="81"/>
      <c r="K207" s="81"/>
      <c r="L207" s="81"/>
      <c r="M207" s="81"/>
      <c r="N207" s="81"/>
      <c r="O207" s="81"/>
      <c r="P207" s="81"/>
      <c r="Q207" s="81"/>
      <c r="R207" s="81"/>
      <c r="S207" s="81"/>
      <c r="T207" s="81"/>
      <c r="U207" s="81"/>
    </row>
    <row r="208">
      <c r="A208" s="81"/>
      <c r="B208" s="80"/>
      <c r="C208" s="80"/>
      <c r="D208" s="80"/>
      <c r="E208" s="80"/>
      <c r="F208" s="81"/>
      <c r="G208" s="81"/>
      <c r="H208" s="81"/>
      <c r="I208" s="81"/>
      <c r="J208" s="81"/>
      <c r="K208" s="81"/>
      <c r="L208" s="81"/>
      <c r="M208" s="81"/>
      <c r="N208" s="81"/>
      <c r="O208" s="81"/>
      <c r="P208" s="81"/>
      <c r="Q208" s="81"/>
      <c r="R208" s="81"/>
      <c r="S208" s="81"/>
      <c r="T208" s="81"/>
      <c r="U208" s="81"/>
    </row>
    <row r="209">
      <c r="A209" s="81"/>
      <c r="B209" s="80"/>
      <c r="C209" s="80"/>
      <c r="D209" s="80"/>
      <c r="E209" s="80"/>
      <c r="F209" s="81"/>
      <c r="G209" s="81"/>
      <c r="H209" s="81"/>
      <c r="I209" s="81"/>
      <c r="J209" s="81"/>
      <c r="K209" s="81"/>
      <c r="L209" s="81"/>
      <c r="M209" s="81"/>
      <c r="N209" s="81"/>
      <c r="O209" s="81"/>
      <c r="P209" s="81"/>
      <c r="Q209" s="81"/>
      <c r="R209" s="81"/>
      <c r="S209" s="81"/>
      <c r="T209" s="81"/>
      <c r="U209" s="81"/>
    </row>
    <row r="210">
      <c r="A210" s="81"/>
      <c r="B210" s="80"/>
      <c r="C210" s="80"/>
      <c r="D210" s="80"/>
      <c r="E210" s="80"/>
      <c r="F210" s="81"/>
      <c r="G210" s="81"/>
      <c r="H210" s="81"/>
      <c r="I210" s="81"/>
      <c r="J210" s="81"/>
      <c r="K210" s="81"/>
      <c r="L210" s="81"/>
      <c r="M210" s="81"/>
      <c r="N210" s="81"/>
      <c r="O210" s="81"/>
      <c r="P210" s="81"/>
      <c r="Q210" s="81"/>
      <c r="R210" s="81"/>
      <c r="S210" s="81"/>
      <c r="T210" s="81"/>
      <c r="U210" s="81"/>
    </row>
    <row r="211">
      <c r="A211" s="81"/>
      <c r="B211" s="80"/>
      <c r="C211" s="80"/>
      <c r="D211" s="80"/>
      <c r="E211" s="80"/>
      <c r="F211" s="81"/>
      <c r="G211" s="81"/>
      <c r="H211" s="81"/>
      <c r="I211" s="81"/>
      <c r="J211" s="81"/>
      <c r="K211" s="81"/>
      <c r="L211" s="81"/>
      <c r="M211" s="81"/>
      <c r="N211" s="81"/>
      <c r="O211" s="81"/>
      <c r="P211" s="81"/>
      <c r="Q211" s="81"/>
      <c r="R211" s="81"/>
      <c r="S211" s="81"/>
      <c r="T211" s="81"/>
      <c r="U211" s="81"/>
    </row>
    <row r="212">
      <c r="A212" s="81"/>
      <c r="B212" s="80"/>
      <c r="C212" s="80"/>
      <c r="D212" s="80"/>
      <c r="E212" s="80"/>
      <c r="F212" s="81"/>
      <c r="G212" s="81"/>
      <c r="H212" s="81"/>
      <c r="I212" s="81"/>
      <c r="J212" s="81"/>
      <c r="K212" s="81"/>
      <c r="L212" s="81"/>
      <c r="M212" s="81"/>
      <c r="N212" s="81"/>
      <c r="O212" s="81"/>
      <c r="P212" s="81"/>
      <c r="Q212" s="81"/>
      <c r="R212" s="81"/>
      <c r="S212" s="81"/>
      <c r="T212" s="81"/>
      <c r="U212" s="81"/>
    </row>
    <row r="213">
      <c r="A213" s="81"/>
      <c r="B213" s="80"/>
      <c r="C213" s="80"/>
      <c r="D213" s="80"/>
      <c r="E213" s="80"/>
      <c r="F213" s="81"/>
      <c r="G213" s="81"/>
      <c r="H213" s="81"/>
      <c r="I213" s="81"/>
      <c r="J213" s="81"/>
      <c r="K213" s="81"/>
      <c r="L213" s="81"/>
      <c r="M213" s="81"/>
      <c r="N213" s="81"/>
      <c r="O213" s="81"/>
      <c r="P213" s="81"/>
      <c r="Q213" s="81"/>
      <c r="R213" s="81"/>
      <c r="S213" s="81"/>
      <c r="T213" s="81"/>
      <c r="U213" s="81"/>
    </row>
    <row r="214">
      <c r="A214" s="81"/>
      <c r="B214" s="80"/>
      <c r="C214" s="80"/>
      <c r="D214" s="80"/>
      <c r="E214" s="80"/>
      <c r="F214" s="81"/>
      <c r="G214" s="81"/>
      <c r="H214" s="81"/>
      <c r="I214" s="81"/>
      <c r="J214" s="81"/>
      <c r="K214" s="81"/>
      <c r="L214" s="81"/>
      <c r="M214" s="81"/>
      <c r="N214" s="81"/>
      <c r="O214" s="81"/>
      <c r="P214" s="81"/>
      <c r="Q214" s="81"/>
      <c r="R214" s="81"/>
      <c r="S214" s="81"/>
      <c r="T214" s="81"/>
      <c r="U214" s="81"/>
    </row>
    <row r="215">
      <c r="A215" s="81"/>
      <c r="B215" s="80"/>
      <c r="C215" s="80"/>
      <c r="D215" s="80"/>
      <c r="E215" s="80"/>
      <c r="F215" s="81"/>
      <c r="G215" s="81"/>
      <c r="H215" s="81"/>
      <c r="I215" s="81"/>
      <c r="J215" s="81"/>
      <c r="K215" s="81"/>
      <c r="L215" s="81"/>
      <c r="M215" s="81"/>
      <c r="N215" s="81"/>
      <c r="O215" s="81"/>
      <c r="P215" s="81"/>
      <c r="Q215" s="81"/>
      <c r="R215" s="81"/>
      <c r="S215" s="81"/>
      <c r="T215" s="81"/>
      <c r="U215" s="81"/>
    </row>
    <row r="216">
      <c r="A216" s="81"/>
      <c r="B216" s="80"/>
      <c r="C216" s="80"/>
      <c r="D216" s="80"/>
      <c r="E216" s="80"/>
      <c r="F216" s="81"/>
      <c r="G216" s="81"/>
      <c r="H216" s="81"/>
      <c r="I216" s="81"/>
      <c r="J216" s="81"/>
      <c r="K216" s="81"/>
      <c r="L216" s="81"/>
      <c r="M216" s="81"/>
      <c r="N216" s="81"/>
      <c r="O216" s="81"/>
      <c r="P216" s="81"/>
      <c r="Q216" s="81"/>
      <c r="R216" s="81"/>
      <c r="S216" s="81"/>
      <c r="T216" s="81"/>
      <c r="U216" s="81"/>
    </row>
    <row r="217">
      <c r="A217" s="81"/>
      <c r="B217" s="80"/>
      <c r="C217" s="80"/>
      <c r="D217" s="80"/>
      <c r="E217" s="80"/>
      <c r="F217" s="81"/>
      <c r="G217" s="81"/>
      <c r="H217" s="81"/>
      <c r="I217" s="81"/>
      <c r="J217" s="81"/>
      <c r="K217" s="81"/>
      <c r="L217" s="81"/>
      <c r="M217" s="81"/>
      <c r="N217" s="81"/>
      <c r="O217" s="81"/>
      <c r="P217" s="81"/>
      <c r="Q217" s="81"/>
      <c r="R217" s="81"/>
      <c r="S217" s="81"/>
      <c r="T217" s="81"/>
      <c r="U217" s="81"/>
    </row>
    <row r="218">
      <c r="A218" s="81"/>
      <c r="B218" s="80"/>
      <c r="C218" s="80"/>
      <c r="D218" s="80"/>
      <c r="E218" s="80"/>
      <c r="F218" s="81"/>
      <c r="G218" s="81"/>
      <c r="H218" s="81"/>
      <c r="I218" s="81"/>
      <c r="J218" s="81"/>
      <c r="K218" s="81"/>
      <c r="L218" s="81"/>
      <c r="M218" s="81"/>
      <c r="N218" s="81"/>
      <c r="O218" s="81"/>
      <c r="P218" s="81"/>
      <c r="Q218" s="81"/>
      <c r="R218" s="81"/>
      <c r="S218" s="81"/>
      <c r="T218" s="81"/>
      <c r="U218" s="81"/>
    </row>
    <row r="219">
      <c r="A219" s="81"/>
      <c r="B219" s="80"/>
      <c r="C219" s="80"/>
      <c r="D219" s="80"/>
      <c r="E219" s="80"/>
      <c r="F219" s="81"/>
      <c r="G219" s="81"/>
      <c r="H219" s="81"/>
      <c r="I219" s="81"/>
      <c r="J219" s="81"/>
      <c r="K219" s="81"/>
      <c r="L219" s="81"/>
      <c r="M219" s="81"/>
      <c r="N219" s="81"/>
      <c r="O219" s="81"/>
      <c r="P219" s="81"/>
      <c r="Q219" s="81"/>
      <c r="R219" s="81"/>
      <c r="S219" s="81"/>
      <c r="T219" s="81"/>
      <c r="U219" s="81"/>
    </row>
    <row r="220">
      <c r="A220" s="81"/>
      <c r="B220" s="80"/>
      <c r="C220" s="80"/>
      <c r="D220" s="80"/>
      <c r="E220" s="80"/>
      <c r="F220" s="81"/>
      <c r="G220" s="81"/>
      <c r="H220" s="81"/>
      <c r="I220" s="81"/>
      <c r="J220" s="81"/>
      <c r="K220" s="81"/>
      <c r="L220" s="81"/>
      <c r="M220" s="81"/>
      <c r="N220" s="81"/>
      <c r="O220" s="81"/>
      <c r="P220" s="81"/>
      <c r="Q220" s="81"/>
      <c r="R220" s="81"/>
      <c r="S220" s="81"/>
      <c r="T220" s="81"/>
      <c r="U220" s="81"/>
    </row>
    <row r="221">
      <c r="A221" s="81"/>
      <c r="B221" s="80"/>
      <c r="C221" s="80"/>
      <c r="D221" s="80"/>
      <c r="E221" s="80"/>
      <c r="F221" s="81"/>
      <c r="G221" s="81"/>
      <c r="H221" s="81"/>
      <c r="I221" s="81"/>
      <c r="J221" s="81"/>
      <c r="K221" s="81"/>
      <c r="L221" s="81"/>
      <c r="M221" s="81"/>
      <c r="N221" s="81"/>
      <c r="O221" s="81"/>
      <c r="P221" s="81"/>
      <c r="Q221" s="81"/>
      <c r="R221" s="81"/>
      <c r="S221" s="81"/>
      <c r="T221" s="81"/>
      <c r="U221" s="81"/>
    </row>
    <row r="222">
      <c r="A222" s="81"/>
      <c r="B222" s="80"/>
      <c r="C222" s="80"/>
      <c r="D222" s="80"/>
      <c r="E222" s="80"/>
      <c r="F222" s="81"/>
      <c r="G222" s="81"/>
      <c r="H222" s="81"/>
      <c r="I222" s="81"/>
      <c r="J222" s="81"/>
      <c r="K222" s="81"/>
      <c r="L222" s="81"/>
      <c r="M222" s="81"/>
      <c r="N222" s="81"/>
      <c r="O222" s="81"/>
      <c r="P222" s="81"/>
      <c r="Q222" s="81"/>
      <c r="R222" s="81"/>
      <c r="S222" s="81"/>
      <c r="T222" s="81"/>
      <c r="U222" s="81"/>
    </row>
    <row r="223">
      <c r="A223" s="81"/>
      <c r="B223" s="80"/>
      <c r="C223" s="80"/>
      <c r="D223" s="80"/>
      <c r="E223" s="80"/>
      <c r="F223" s="81"/>
      <c r="G223" s="81"/>
      <c r="H223" s="81"/>
      <c r="I223" s="81"/>
      <c r="J223" s="81"/>
      <c r="K223" s="81"/>
      <c r="L223" s="81"/>
      <c r="M223" s="81"/>
      <c r="N223" s="81"/>
      <c r="O223" s="81"/>
      <c r="P223" s="81"/>
      <c r="Q223" s="81"/>
      <c r="R223" s="81"/>
      <c r="S223" s="81"/>
      <c r="T223" s="81"/>
      <c r="U223" s="81"/>
    </row>
    <row r="224">
      <c r="A224" s="81"/>
      <c r="B224" s="80"/>
      <c r="C224" s="80"/>
      <c r="D224" s="80"/>
      <c r="E224" s="80"/>
      <c r="F224" s="81"/>
      <c r="G224" s="81"/>
      <c r="H224" s="81"/>
      <c r="I224" s="81"/>
      <c r="J224" s="81"/>
      <c r="K224" s="81"/>
      <c r="L224" s="81"/>
      <c r="M224" s="81"/>
      <c r="N224" s="81"/>
      <c r="O224" s="81"/>
      <c r="P224" s="81"/>
      <c r="Q224" s="81"/>
      <c r="R224" s="81"/>
      <c r="S224" s="81"/>
      <c r="T224" s="81"/>
      <c r="U224" s="81"/>
    </row>
    <row r="225">
      <c r="A225" s="81"/>
      <c r="B225" s="80"/>
      <c r="C225" s="80"/>
      <c r="D225" s="80"/>
      <c r="E225" s="80"/>
      <c r="F225" s="81"/>
      <c r="G225" s="81"/>
      <c r="H225" s="81"/>
      <c r="I225" s="81"/>
      <c r="J225" s="81"/>
      <c r="K225" s="81"/>
      <c r="L225" s="81"/>
      <c r="M225" s="81"/>
      <c r="N225" s="81"/>
      <c r="O225" s="81"/>
      <c r="P225" s="81"/>
      <c r="Q225" s="81"/>
      <c r="R225" s="81"/>
      <c r="S225" s="81"/>
      <c r="T225" s="81"/>
      <c r="U225" s="81"/>
    </row>
    <row r="226">
      <c r="A226" s="81"/>
      <c r="B226" s="80"/>
      <c r="C226" s="80"/>
      <c r="D226" s="80"/>
      <c r="E226" s="80"/>
      <c r="F226" s="81"/>
      <c r="G226" s="81"/>
      <c r="H226" s="81"/>
      <c r="I226" s="81"/>
      <c r="J226" s="81"/>
      <c r="K226" s="81"/>
      <c r="L226" s="81"/>
      <c r="M226" s="81"/>
      <c r="N226" s="81"/>
      <c r="O226" s="81"/>
      <c r="P226" s="81"/>
      <c r="Q226" s="81"/>
      <c r="R226" s="81"/>
      <c r="S226" s="81"/>
      <c r="T226" s="81"/>
      <c r="U226" s="81"/>
    </row>
    <row r="227">
      <c r="A227" s="81"/>
      <c r="B227" s="80"/>
      <c r="C227" s="80"/>
      <c r="D227" s="80"/>
      <c r="E227" s="80"/>
      <c r="F227" s="81"/>
      <c r="G227" s="81"/>
      <c r="H227" s="81"/>
      <c r="I227" s="81"/>
      <c r="J227" s="81"/>
      <c r="K227" s="81"/>
      <c r="L227" s="81"/>
      <c r="M227" s="81"/>
      <c r="N227" s="81"/>
      <c r="O227" s="81"/>
      <c r="P227" s="81"/>
      <c r="Q227" s="81"/>
      <c r="R227" s="81"/>
      <c r="S227" s="81"/>
      <c r="T227" s="81"/>
      <c r="U227" s="81"/>
    </row>
    <row r="228">
      <c r="A228" s="81"/>
      <c r="B228" s="80"/>
      <c r="C228" s="80"/>
      <c r="D228" s="80"/>
      <c r="E228" s="80"/>
      <c r="F228" s="81"/>
      <c r="G228" s="81"/>
      <c r="H228" s="81"/>
      <c r="I228" s="81"/>
      <c r="J228" s="81"/>
      <c r="K228" s="81"/>
      <c r="L228" s="81"/>
      <c r="M228" s="81"/>
      <c r="N228" s="81"/>
      <c r="O228" s="81"/>
      <c r="P228" s="81"/>
      <c r="Q228" s="81"/>
      <c r="R228" s="81"/>
      <c r="S228" s="81"/>
      <c r="T228" s="81"/>
      <c r="U228" s="81"/>
    </row>
    <row r="229">
      <c r="A229" s="81"/>
      <c r="B229" s="80"/>
      <c r="C229" s="80"/>
      <c r="D229" s="80"/>
      <c r="E229" s="80"/>
      <c r="F229" s="81"/>
      <c r="G229" s="81"/>
      <c r="H229" s="81"/>
      <c r="I229" s="81"/>
      <c r="J229" s="81"/>
      <c r="K229" s="81"/>
      <c r="L229" s="81"/>
      <c r="M229" s="81"/>
      <c r="N229" s="81"/>
      <c r="O229" s="81"/>
      <c r="P229" s="81"/>
      <c r="Q229" s="81"/>
      <c r="R229" s="81"/>
      <c r="S229" s="81"/>
      <c r="T229" s="81"/>
      <c r="U229" s="81"/>
    </row>
    <row r="230">
      <c r="A230" s="81"/>
      <c r="B230" s="80"/>
      <c r="C230" s="80"/>
      <c r="D230" s="80"/>
      <c r="E230" s="80"/>
      <c r="F230" s="81"/>
      <c r="G230" s="81"/>
      <c r="H230" s="81"/>
      <c r="I230" s="81"/>
      <c r="J230" s="81"/>
      <c r="K230" s="81"/>
      <c r="L230" s="81"/>
      <c r="M230" s="81"/>
      <c r="N230" s="81"/>
      <c r="O230" s="81"/>
      <c r="P230" s="81"/>
      <c r="Q230" s="81"/>
      <c r="R230" s="81"/>
      <c r="S230" s="81"/>
      <c r="T230" s="81"/>
      <c r="U230" s="81"/>
    </row>
    <row r="231">
      <c r="A231" s="81"/>
      <c r="B231" s="80"/>
      <c r="C231" s="80"/>
      <c r="D231" s="80"/>
      <c r="E231" s="80"/>
      <c r="F231" s="81"/>
      <c r="G231" s="81"/>
      <c r="H231" s="81"/>
      <c r="I231" s="81"/>
      <c r="J231" s="81"/>
      <c r="K231" s="81"/>
      <c r="L231" s="81"/>
      <c r="M231" s="81"/>
      <c r="N231" s="81"/>
      <c r="O231" s="81"/>
      <c r="P231" s="81"/>
      <c r="Q231" s="81"/>
      <c r="R231" s="81"/>
      <c r="S231" s="81"/>
      <c r="T231" s="81"/>
      <c r="U231" s="81"/>
    </row>
    <row r="232">
      <c r="A232" s="81"/>
      <c r="B232" s="80"/>
      <c r="C232" s="80"/>
      <c r="D232" s="80"/>
      <c r="E232" s="80"/>
      <c r="F232" s="81"/>
      <c r="G232" s="81"/>
      <c r="H232" s="81"/>
      <c r="I232" s="81"/>
      <c r="J232" s="81"/>
      <c r="K232" s="81"/>
      <c r="L232" s="81"/>
      <c r="M232" s="81"/>
      <c r="N232" s="81"/>
      <c r="O232" s="81"/>
      <c r="P232" s="81"/>
      <c r="Q232" s="81"/>
      <c r="R232" s="81"/>
      <c r="S232" s="81"/>
      <c r="T232" s="81"/>
      <c r="U232" s="81"/>
    </row>
    <row r="233">
      <c r="A233" s="81"/>
      <c r="B233" s="80"/>
      <c r="C233" s="80"/>
      <c r="D233" s="80"/>
      <c r="E233" s="80"/>
      <c r="F233" s="81"/>
      <c r="G233" s="81"/>
      <c r="H233" s="81"/>
      <c r="I233" s="81"/>
      <c r="J233" s="81"/>
      <c r="K233" s="81"/>
      <c r="L233" s="81"/>
      <c r="M233" s="81"/>
      <c r="N233" s="81"/>
      <c r="O233" s="81"/>
      <c r="P233" s="81"/>
      <c r="Q233" s="81"/>
      <c r="R233" s="81"/>
      <c r="S233" s="81"/>
      <c r="T233" s="81"/>
      <c r="U233" s="81"/>
    </row>
    <row r="234">
      <c r="A234" s="81"/>
      <c r="B234" s="80"/>
      <c r="C234" s="80"/>
      <c r="D234" s="80"/>
      <c r="E234" s="80"/>
      <c r="F234" s="81"/>
      <c r="G234" s="81"/>
      <c r="H234" s="81"/>
      <c r="I234" s="81"/>
      <c r="J234" s="81"/>
      <c r="K234" s="81"/>
      <c r="L234" s="81"/>
      <c r="M234" s="81"/>
      <c r="N234" s="81"/>
      <c r="O234" s="81"/>
      <c r="P234" s="81"/>
      <c r="Q234" s="81"/>
      <c r="R234" s="81"/>
      <c r="S234" s="81"/>
      <c r="T234" s="81"/>
      <c r="U234" s="81"/>
    </row>
    <row r="235">
      <c r="A235" s="81"/>
      <c r="B235" s="80"/>
      <c r="C235" s="80"/>
      <c r="D235" s="80"/>
      <c r="E235" s="80"/>
      <c r="F235" s="81"/>
      <c r="G235" s="81"/>
      <c r="H235" s="81"/>
      <c r="I235" s="81"/>
      <c r="J235" s="81"/>
      <c r="K235" s="81"/>
      <c r="L235" s="81"/>
      <c r="M235" s="81"/>
      <c r="N235" s="81"/>
      <c r="O235" s="81"/>
      <c r="P235" s="81"/>
      <c r="Q235" s="81"/>
      <c r="R235" s="81"/>
      <c r="S235" s="81"/>
      <c r="T235" s="81"/>
      <c r="U235" s="81"/>
    </row>
    <row r="236">
      <c r="A236" s="81"/>
      <c r="B236" s="80"/>
      <c r="C236" s="80"/>
      <c r="D236" s="80"/>
      <c r="E236" s="80"/>
      <c r="F236" s="81"/>
      <c r="G236" s="81"/>
      <c r="H236" s="81"/>
      <c r="I236" s="81"/>
      <c r="J236" s="81"/>
      <c r="K236" s="81"/>
      <c r="L236" s="81"/>
      <c r="M236" s="81"/>
      <c r="N236" s="81"/>
      <c r="O236" s="81"/>
      <c r="P236" s="81"/>
      <c r="Q236" s="81"/>
      <c r="R236" s="81"/>
      <c r="S236" s="81"/>
      <c r="T236" s="81"/>
      <c r="U236" s="81"/>
    </row>
    <row r="237">
      <c r="A237" s="81"/>
      <c r="B237" s="80"/>
      <c r="C237" s="80"/>
      <c r="D237" s="80"/>
      <c r="E237" s="80"/>
      <c r="F237" s="81"/>
      <c r="G237" s="81"/>
      <c r="H237" s="81"/>
      <c r="I237" s="81"/>
      <c r="J237" s="81"/>
      <c r="K237" s="81"/>
      <c r="L237" s="81"/>
      <c r="M237" s="81"/>
      <c r="N237" s="81"/>
      <c r="O237" s="81"/>
      <c r="P237" s="81"/>
      <c r="Q237" s="81"/>
      <c r="R237" s="81"/>
      <c r="S237" s="81"/>
      <c r="T237" s="81"/>
      <c r="U237" s="81"/>
    </row>
    <row r="238">
      <c r="A238" s="81"/>
      <c r="B238" s="80"/>
      <c r="C238" s="80"/>
      <c r="D238" s="80"/>
      <c r="E238" s="80"/>
      <c r="F238" s="81"/>
      <c r="G238" s="81"/>
      <c r="H238" s="81"/>
      <c r="I238" s="81"/>
      <c r="J238" s="81"/>
      <c r="K238" s="81"/>
      <c r="L238" s="81"/>
      <c r="M238" s="81"/>
      <c r="N238" s="81"/>
      <c r="O238" s="81"/>
      <c r="P238" s="81"/>
      <c r="Q238" s="81"/>
      <c r="R238" s="81"/>
      <c r="S238" s="81"/>
      <c r="T238" s="81"/>
      <c r="U238" s="81"/>
    </row>
    <row r="239">
      <c r="A239" s="81"/>
      <c r="B239" s="80"/>
      <c r="C239" s="80"/>
      <c r="D239" s="80"/>
      <c r="E239" s="80"/>
      <c r="F239" s="81"/>
      <c r="G239" s="81"/>
      <c r="H239" s="81"/>
      <c r="I239" s="81"/>
      <c r="J239" s="81"/>
      <c r="K239" s="81"/>
      <c r="L239" s="81"/>
      <c r="M239" s="81"/>
      <c r="N239" s="81"/>
      <c r="O239" s="81"/>
      <c r="P239" s="81"/>
      <c r="Q239" s="81"/>
      <c r="R239" s="81"/>
      <c r="S239" s="81"/>
      <c r="T239" s="81"/>
      <c r="U239" s="81"/>
    </row>
    <row r="240">
      <c r="A240" s="81"/>
      <c r="B240" s="80"/>
      <c r="C240" s="80"/>
      <c r="D240" s="80"/>
      <c r="E240" s="80"/>
      <c r="F240" s="81"/>
      <c r="G240" s="81"/>
      <c r="H240" s="81"/>
      <c r="I240" s="81"/>
      <c r="J240" s="81"/>
      <c r="K240" s="81"/>
      <c r="L240" s="81"/>
      <c r="M240" s="81"/>
      <c r="N240" s="81"/>
      <c r="O240" s="81"/>
      <c r="P240" s="81"/>
      <c r="Q240" s="81"/>
      <c r="R240" s="81"/>
      <c r="S240" s="81"/>
      <c r="T240" s="81"/>
      <c r="U240" s="81"/>
    </row>
    <row r="241">
      <c r="A241" s="81"/>
      <c r="B241" s="80"/>
      <c r="C241" s="80"/>
      <c r="D241" s="80"/>
      <c r="E241" s="80"/>
      <c r="F241" s="81"/>
      <c r="G241" s="81"/>
      <c r="H241" s="81"/>
      <c r="I241" s="81"/>
      <c r="J241" s="81"/>
      <c r="K241" s="81"/>
      <c r="L241" s="81"/>
      <c r="M241" s="81"/>
      <c r="N241" s="81"/>
      <c r="O241" s="81"/>
      <c r="P241" s="81"/>
      <c r="Q241" s="81"/>
      <c r="R241" s="81"/>
      <c r="S241" s="81"/>
      <c r="T241" s="81"/>
      <c r="U241" s="81"/>
    </row>
    <row r="242">
      <c r="A242" s="81"/>
      <c r="B242" s="80"/>
      <c r="C242" s="80"/>
      <c r="D242" s="80"/>
      <c r="E242" s="80"/>
      <c r="F242" s="81"/>
      <c r="G242" s="81"/>
      <c r="H242" s="81"/>
      <c r="I242" s="81"/>
      <c r="J242" s="81"/>
      <c r="K242" s="81"/>
      <c r="L242" s="81"/>
      <c r="M242" s="81"/>
      <c r="N242" s="81"/>
      <c r="O242" s="81"/>
      <c r="P242" s="81"/>
      <c r="Q242" s="81"/>
      <c r="R242" s="81"/>
      <c r="S242" s="81"/>
      <c r="T242" s="81"/>
      <c r="U242" s="81"/>
    </row>
    <row r="243">
      <c r="A243" s="81"/>
      <c r="B243" s="80"/>
      <c r="C243" s="80"/>
      <c r="D243" s="80"/>
      <c r="E243" s="80"/>
      <c r="F243" s="81"/>
      <c r="G243" s="81"/>
      <c r="H243" s="81"/>
      <c r="I243" s="81"/>
      <c r="J243" s="81"/>
      <c r="K243" s="81"/>
      <c r="L243" s="81"/>
      <c r="M243" s="81"/>
      <c r="N243" s="81"/>
      <c r="O243" s="81"/>
      <c r="P243" s="81"/>
      <c r="Q243" s="81"/>
      <c r="R243" s="81"/>
      <c r="S243" s="81"/>
      <c r="T243" s="81"/>
      <c r="U243" s="81"/>
    </row>
    <row r="244">
      <c r="A244" s="81"/>
      <c r="B244" s="80"/>
      <c r="C244" s="80"/>
      <c r="D244" s="80"/>
      <c r="E244" s="80"/>
      <c r="F244" s="81"/>
      <c r="G244" s="81"/>
      <c r="H244" s="81"/>
      <c r="I244" s="81"/>
      <c r="J244" s="81"/>
      <c r="K244" s="81"/>
      <c r="L244" s="81"/>
      <c r="M244" s="81"/>
      <c r="N244" s="81"/>
      <c r="O244" s="81"/>
      <c r="P244" s="81"/>
      <c r="Q244" s="81"/>
      <c r="R244" s="81"/>
      <c r="S244" s="81"/>
      <c r="T244" s="81"/>
      <c r="U244" s="81"/>
    </row>
    <row r="245">
      <c r="A245" s="81"/>
      <c r="B245" s="80"/>
      <c r="C245" s="80"/>
      <c r="D245" s="80"/>
      <c r="E245" s="80"/>
      <c r="F245" s="81"/>
      <c r="G245" s="81"/>
      <c r="H245" s="81"/>
      <c r="I245" s="81"/>
      <c r="J245" s="81"/>
      <c r="K245" s="81"/>
      <c r="L245" s="81"/>
      <c r="M245" s="81"/>
      <c r="N245" s="81"/>
      <c r="O245" s="81"/>
      <c r="P245" s="81"/>
      <c r="Q245" s="81"/>
      <c r="R245" s="81"/>
      <c r="S245" s="81"/>
      <c r="T245" s="81"/>
      <c r="U245" s="81"/>
    </row>
    <row r="246">
      <c r="A246" s="81"/>
      <c r="B246" s="80"/>
      <c r="C246" s="80"/>
      <c r="D246" s="80"/>
      <c r="E246" s="80"/>
      <c r="F246" s="81"/>
      <c r="G246" s="81"/>
      <c r="H246" s="81"/>
      <c r="I246" s="81"/>
      <c r="J246" s="81"/>
      <c r="K246" s="81"/>
      <c r="L246" s="81"/>
      <c r="M246" s="81"/>
      <c r="N246" s="81"/>
      <c r="O246" s="81"/>
      <c r="P246" s="81"/>
      <c r="Q246" s="81"/>
      <c r="R246" s="81"/>
      <c r="S246" s="81"/>
      <c r="T246" s="81"/>
      <c r="U246" s="81"/>
    </row>
    <row r="247">
      <c r="A247" s="81"/>
      <c r="B247" s="80"/>
      <c r="C247" s="80"/>
      <c r="D247" s="80"/>
      <c r="E247" s="80"/>
      <c r="F247" s="81"/>
      <c r="G247" s="81"/>
      <c r="H247" s="81"/>
      <c r="I247" s="81"/>
      <c r="J247" s="81"/>
      <c r="K247" s="81"/>
      <c r="L247" s="81"/>
      <c r="M247" s="81"/>
      <c r="N247" s="81"/>
      <c r="O247" s="81"/>
      <c r="P247" s="81"/>
      <c r="Q247" s="81"/>
      <c r="R247" s="81"/>
      <c r="S247" s="81"/>
      <c r="T247" s="81"/>
      <c r="U247" s="81"/>
    </row>
    <row r="248">
      <c r="A248" s="81"/>
      <c r="B248" s="80"/>
      <c r="C248" s="80"/>
      <c r="D248" s="80"/>
      <c r="E248" s="80"/>
      <c r="F248" s="81"/>
      <c r="G248" s="81"/>
      <c r="H248" s="81"/>
      <c r="I248" s="81"/>
      <c r="J248" s="81"/>
      <c r="K248" s="81"/>
      <c r="L248" s="81"/>
      <c r="M248" s="81"/>
      <c r="N248" s="81"/>
      <c r="O248" s="81"/>
      <c r="P248" s="81"/>
      <c r="Q248" s="81"/>
      <c r="R248" s="81"/>
      <c r="S248" s="81"/>
      <c r="T248" s="81"/>
      <c r="U248" s="81"/>
    </row>
    <row r="249">
      <c r="A249" s="81"/>
      <c r="B249" s="80"/>
      <c r="C249" s="80"/>
      <c r="D249" s="80"/>
      <c r="E249" s="80"/>
      <c r="F249" s="81"/>
      <c r="G249" s="81"/>
      <c r="H249" s="81"/>
      <c r="I249" s="81"/>
      <c r="J249" s="81"/>
      <c r="K249" s="81"/>
      <c r="L249" s="81"/>
      <c r="M249" s="81"/>
      <c r="N249" s="81"/>
      <c r="O249" s="81"/>
      <c r="P249" s="81"/>
      <c r="Q249" s="81"/>
      <c r="R249" s="81"/>
      <c r="S249" s="81"/>
      <c r="T249" s="81"/>
      <c r="U249" s="81"/>
    </row>
    <row r="250">
      <c r="A250" s="81"/>
      <c r="B250" s="80"/>
      <c r="C250" s="80"/>
      <c r="D250" s="80"/>
      <c r="E250" s="80"/>
      <c r="F250" s="81"/>
      <c r="G250" s="81"/>
      <c r="H250" s="81"/>
      <c r="I250" s="81"/>
      <c r="J250" s="81"/>
      <c r="K250" s="81"/>
      <c r="L250" s="81"/>
      <c r="M250" s="81"/>
      <c r="N250" s="81"/>
      <c r="O250" s="81"/>
      <c r="P250" s="81"/>
      <c r="Q250" s="81"/>
      <c r="R250" s="81"/>
      <c r="S250" s="81"/>
      <c r="T250" s="81"/>
      <c r="U250" s="81"/>
    </row>
    <row r="251">
      <c r="A251" s="81"/>
      <c r="B251" s="80"/>
      <c r="C251" s="80"/>
      <c r="D251" s="80"/>
      <c r="E251" s="80"/>
      <c r="F251" s="81"/>
      <c r="G251" s="81"/>
      <c r="H251" s="81"/>
      <c r="I251" s="81"/>
      <c r="J251" s="81"/>
      <c r="K251" s="81"/>
      <c r="L251" s="81"/>
      <c r="M251" s="81"/>
      <c r="N251" s="81"/>
      <c r="O251" s="81"/>
      <c r="P251" s="81"/>
      <c r="Q251" s="81"/>
      <c r="R251" s="81"/>
      <c r="S251" s="81"/>
      <c r="T251" s="81"/>
      <c r="U251" s="81"/>
    </row>
    <row r="252">
      <c r="A252" s="81"/>
      <c r="B252" s="80"/>
      <c r="C252" s="80"/>
      <c r="D252" s="80"/>
      <c r="E252" s="80"/>
      <c r="F252" s="81"/>
      <c r="G252" s="81"/>
      <c r="H252" s="81"/>
      <c r="I252" s="81"/>
      <c r="J252" s="81"/>
      <c r="K252" s="81"/>
      <c r="L252" s="81"/>
      <c r="M252" s="81"/>
      <c r="N252" s="81"/>
      <c r="O252" s="81"/>
      <c r="P252" s="81"/>
      <c r="Q252" s="81"/>
      <c r="R252" s="81"/>
      <c r="S252" s="81"/>
      <c r="T252" s="81"/>
      <c r="U252" s="81"/>
    </row>
    <row r="253">
      <c r="A253" s="81"/>
      <c r="B253" s="80"/>
      <c r="C253" s="80"/>
      <c r="D253" s="80"/>
      <c r="E253" s="80"/>
      <c r="F253" s="81"/>
      <c r="G253" s="81"/>
      <c r="H253" s="81"/>
      <c r="I253" s="81"/>
      <c r="J253" s="81"/>
      <c r="K253" s="81"/>
      <c r="L253" s="81"/>
      <c r="M253" s="81"/>
      <c r="N253" s="81"/>
      <c r="O253" s="81"/>
      <c r="P253" s="81"/>
      <c r="Q253" s="81"/>
      <c r="R253" s="81"/>
      <c r="S253" s="81"/>
      <c r="T253" s="81"/>
      <c r="U253" s="81"/>
    </row>
    <row r="254">
      <c r="A254" s="81"/>
      <c r="B254" s="80"/>
      <c r="C254" s="80"/>
      <c r="D254" s="80"/>
      <c r="E254" s="80"/>
      <c r="F254" s="81"/>
      <c r="G254" s="81"/>
      <c r="H254" s="81"/>
      <c r="I254" s="81"/>
      <c r="J254" s="81"/>
      <c r="K254" s="81"/>
      <c r="L254" s="81"/>
      <c r="M254" s="81"/>
      <c r="N254" s="81"/>
      <c r="O254" s="81"/>
      <c r="P254" s="81"/>
      <c r="Q254" s="81"/>
      <c r="R254" s="81"/>
      <c r="S254" s="81"/>
      <c r="T254" s="81"/>
      <c r="U254" s="81"/>
    </row>
    <row r="255">
      <c r="A255" s="81"/>
      <c r="B255" s="80"/>
      <c r="C255" s="80"/>
      <c r="D255" s="80"/>
      <c r="E255" s="80"/>
      <c r="F255" s="81"/>
      <c r="G255" s="81"/>
      <c r="H255" s="81"/>
      <c r="I255" s="81"/>
      <c r="J255" s="81"/>
      <c r="K255" s="81"/>
      <c r="L255" s="81"/>
      <c r="M255" s="81"/>
      <c r="N255" s="81"/>
      <c r="O255" s="81"/>
      <c r="P255" s="81"/>
      <c r="Q255" s="81"/>
      <c r="R255" s="81"/>
      <c r="S255" s="81"/>
      <c r="T255" s="81"/>
      <c r="U255" s="81"/>
    </row>
    <row r="256">
      <c r="A256" s="81"/>
      <c r="B256" s="80"/>
      <c r="C256" s="80"/>
      <c r="D256" s="80"/>
      <c r="E256" s="80"/>
      <c r="F256" s="81"/>
      <c r="G256" s="81"/>
      <c r="H256" s="81"/>
      <c r="I256" s="81"/>
      <c r="J256" s="81"/>
      <c r="K256" s="81"/>
      <c r="L256" s="81"/>
      <c r="M256" s="81"/>
      <c r="N256" s="81"/>
      <c r="O256" s="81"/>
      <c r="P256" s="81"/>
      <c r="Q256" s="81"/>
      <c r="R256" s="81"/>
      <c r="S256" s="81"/>
      <c r="T256" s="81"/>
      <c r="U256" s="81"/>
    </row>
    <row r="257">
      <c r="A257" s="81"/>
      <c r="B257" s="80"/>
      <c r="C257" s="80"/>
      <c r="D257" s="80"/>
      <c r="E257" s="80"/>
      <c r="F257" s="81"/>
      <c r="G257" s="81"/>
      <c r="H257" s="81"/>
      <c r="I257" s="81"/>
      <c r="J257" s="81"/>
      <c r="K257" s="81"/>
      <c r="L257" s="81"/>
      <c r="M257" s="81"/>
      <c r="N257" s="81"/>
      <c r="O257" s="81"/>
      <c r="P257" s="81"/>
      <c r="Q257" s="81"/>
      <c r="R257" s="81"/>
      <c r="S257" s="81"/>
      <c r="T257" s="81"/>
      <c r="U257" s="81"/>
    </row>
    <row r="258">
      <c r="A258" s="81"/>
      <c r="B258" s="80"/>
      <c r="C258" s="80"/>
      <c r="D258" s="80"/>
      <c r="E258" s="80"/>
      <c r="F258" s="81"/>
      <c r="G258" s="81"/>
      <c r="H258" s="81"/>
      <c r="I258" s="81"/>
      <c r="J258" s="81"/>
      <c r="K258" s="81"/>
      <c r="L258" s="81"/>
      <c r="M258" s="81"/>
      <c r="N258" s="81"/>
      <c r="O258" s="81"/>
      <c r="P258" s="81"/>
      <c r="Q258" s="81"/>
      <c r="R258" s="81"/>
      <c r="S258" s="81"/>
      <c r="T258" s="81"/>
      <c r="U258" s="81"/>
    </row>
    <row r="259">
      <c r="A259" s="81"/>
      <c r="B259" s="80"/>
      <c r="C259" s="80"/>
      <c r="D259" s="80"/>
      <c r="E259" s="80"/>
      <c r="F259" s="81"/>
      <c r="G259" s="81"/>
      <c r="H259" s="81"/>
      <c r="I259" s="81"/>
      <c r="J259" s="81"/>
      <c r="K259" s="81"/>
      <c r="L259" s="81"/>
      <c r="M259" s="81"/>
      <c r="N259" s="81"/>
      <c r="O259" s="81"/>
      <c r="P259" s="81"/>
      <c r="Q259" s="81"/>
      <c r="R259" s="81"/>
      <c r="S259" s="81"/>
      <c r="T259" s="81"/>
      <c r="U259" s="81"/>
    </row>
    <row r="260">
      <c r="A260" s="81"/>
      <c r="B260" s="80"/>
      <c r="C260" s="80"/>
      <c r="D260" s="80"/>
      <c r="E260" s="80"/>
      <c r="F260" s="81"/>
      <c r="G260" s="81"/>
      <c r="H260" s="81"/>
      <c r="I260" s="81"/>
      <c r="J260" s="81"/>
      <c r="K260" s="81"/>
      <c r="L260" s="81"/>
      <c r="M260" s="81"/>
      <c r="N260" s="81"/>
      <c r="O260" s="81"/>
      <c r="P260" s="81"/>
      <c r="Q260" s="81"/>
      <c r="R260" s="81"/>
      <c r="S260" s="81"/>
      <c r="T260" s="81"/>
      <c r="U260" s="81"/>
    </row>
    <row r="261">
      <c r="A261" s="81"/>
      <c r="B261" s="80"/>
      <c r="C261" s="80"/>
      <c r="D261" s="80"/>
      <c r="E261" s="80"/>
      <c r="F261" s="81"/>
      <c r="G261" s="81"/>
      <c r="H261" s="81"/>
      <c r="I261" s="81"/>
      <c r="J261" s="81"/>
      <c r="K261" s="81"/>
      <c r="L261" s="81"/>
      <c r="M261" s="81"/>
      <c r="N261" s="81"/>
      <c r="O261" s="81"/>
      <c r="P261" s="81"/>
      <c r="Q261" s="81"/>
      <c r="R261" s="81"/>
      <c r="S261" s="81"/>
      <c r="T261" s="81"/>
      <c r="U261" s="81"/>
    </row>
    <row r="262">
      <c r="A262" s="81"/>
      <c r="B262" s="80"/>
      <c r="C262" s="80"/>
      <c r="D262" s="80"/>
      <c r="E262" s="80"/>
      <c r="F262" s="81"/>
      <c r="G262" s="81"/>
      <c r="H262" s="81"/>
      <c r="I262" s="81"/>
      <c r="J262" s="81"/>
      <c r="K262" s="81"/>
      <c r="L262" s="81"/>
      <c r="M262" s="81"/>
      <c r="N262" s="81"/>
      <c r="O262" s="81"/>
      <c r="P262" s="81"/>
      <c r="Q262" s="81"/>
      <c r="R262" s="81"/>
      <c r="S262" s="81"/>
      <c r="T262" s="81"/>
      <c r="U262" s="81"/>
    </row>
    <row r="263">
      <c r="A263" s="81"/>
      <c r="B263" s="80"/>
      <c r="C263" s="80"/>
      <c r="D263" s="80"/>
      <c r="E263" s="80"/>
      <c r="F263" s="81"/>
      <c r="G263" s="81"/>
      <c r="H263" s="81"/>
      <c r="I263" s="81"/>
      <c r="J263" s="81"/>
      <c r="K263" s="81"/>
      <c r="L263" s="81"/>
      <c r="M263" s="81"/>
      <c r="N263" s="81"/>
      <c r="O263" s="81"/>
      <c r="P263" s="81"/>
      <c r="Q263" s="81"/>
      <c r="R263" s="81"/>
      <c r="S263" s="81"/>
      <c r="T263" s="81"/>
      <c r="U263" s="81"/>
    </row>
    <row r="264">
      <c r="A264" s="81"/>
      <c r="B264" s="80"/>
      <c r="C264" s="80"/>
      <c r="D264" s="80"/>
      <c r="E264" s="80"/>
      <c r="F264" s="81"/>
      <c r="G264" s="81"/>
      <c r="H264" s="81"/>
      <c r="I264" s="81"/>
      <c r="J264" s="81"/>
      <c r="K264" s="81"/>
      <c r="L264" s="81"/>
      <c r="M264" s="81"/>
      <c r="N264" s="81"/>
      <c r="O264" s="81"/>
      <c r="P264" s="81"/>
      <c r="Q264" s="81"/>
      <c r="R264" s="81"/>
      <c r="S264" s="81"/>
      <c r="T264" s="81"/>
      <c r="U264" s="81"/>
    </row>
    <row r="265">
      <c r="A265" s="81"/>
      <c r="B265" s="80"/>
      <c r="C265" s="80"/>
      <c r="D265" s="80"/>
      <c r="E265" s="80"/>
      <c r="F265" s="81"/>
      <c r="G265" s="81"/>
      <c r="H265" s="81"/>
      <c r="I265" s="81"/>
      <c r="J265" s="81"/>
      <c r="K265" s="81"/>
      <c r="L265" s="81"/>
      <c r="M265" s="81"/>
      <c r="N265" s="81"/>
      <c r="O265" s="81"/>
      <c r="P265" s="81"/>
      <c r="Q265" s="81"/>
      <c r="R265" s="81"/>
      <c r="S265" s="81"/>
      <c r="T265" s="81"/>
      <c r="U265" s="81"/>
    </row>
    <row r="266">
      <c r="A266" s="81"/>
      <c r="B266" s="80"/>
      <c r="C266" s="80"/>
      <c r="D266" s="80"/>
      <c r="E266" s="80"/>
      <c r="F266" s="81"/>
      <c r="G266" s="81"/>
      <c r="H266" s="81"/>
      <c r="I266" s="81"/>
      <c r="J266" s="81"/>
      <c r="K266" s="81"/>
      <c r="L266" s="81"/>
      <c r="M266" s="81"/>
      <c r="N266" s="81"/>
      <c r="O266" s="81"/>
      <c r="P266" s="81"/>
      <c r="Q266" s="81"/>
      <c r="R266" s="81"/>
      <c r="S266" s="81"/>
      <c r="T266" s="81"/>
      <c r="U266" s="81"/>
    </row>
    <row r="267">
      <c r="A267" s="81"/>
      <c r="B267" s="80"/>
      <c r="C267" s="80"/>
      <c r="D267" s="80"/>
      <c r="E267" s="80"/>
      <c r="F267" s="81"/>
      <c r="G267" s="81"/>
      <c r="H267" s="81"/>
      <c r="I267" s="81"/>
      <c r="J267" s="81"/>
      <c r="K267" s="81"/>
      <c r="L267" s="81"/>
      <c r="M267" s="81"/>
      <c r="N267" s="81"/>
      <c r="O267" s="81"/>
      <c r="P267" s="81"/>
      <c r="Q267" s="81"/>
      <c r="R267" s="81"/>
      <c r="S267" s="81"/>
      <c r="T267" s="81"/>
      <c r="U267" s="81"/>
    </row>
    <row r="268">
      <c r="A268" s="81"/>
      <c r="B268" s="80"/>
      <c r="C268" s="80"/>
      <c r="D268" s="80"/>
      <c r="E268" s="80"/>
      <c r="F268" s="81"/>
      <c r="G268" s="81"/>
      <c r="H268" s="81"/>
      <c r="I268" s="81"/>
      <c r="J268" s="81"/>
      <c r="K268" s="81"/>
      <c r="L268" s="81"/>
      <c r="M268" s="81"/>
      <c r="N268" s="81"/>
      <c r="O268" s="81"/>
      <c r="P268" s="81"/>
      <c r="Q268" s="81"/>
      <c r="R268" s="81"/>
      <c r="S268" s="81"/>
      <c r="T268" s="81"/>
      <c r="U268" s="81"/>
    </row>
    <row r="269">
      <c r="A269" s="81"/>
      <c r="B269" s="80"/>
      <c r="C269" s="80"/>
      <c r="D269" s="80"/>
      <c r="E269" s="80"/>
      <c r="F269" s="81"/>
      <c r="G269" s="81"/>
      <c r="H269" s="81"/>
      <c r="I269" s="81"/>
      <c r="J269" s="81"/>
      <c r="K269" s="81"/>
      <c r="L269" s="81"/>
      <c r="M269" s="81"/>
      <c r="N269" s="81"/>
      <c r="O269" s="81"/>
      <c r="P269" s="81"/>
      <c r="Q269" s="81"/>
      <c r="R269" s="81"/>
      <c r="S269" s="81"/>
      <c r="T269" s="81"/>
      <c r="U269" s="81"/>
    </row>
    <row r="270">
      <c r="A270" s="81"/>
      <c r="B270" s="80"/>
      <c r="C270" s="80"/>
      <c r="D270" s="80"/>
      <c r="E270" s="80"/>
      <c r="F270" s="81"/>
      <c r="G270" s="81"/>
      <c r="H270" s="81"/>
      <c r="I270" s="81"/>
      <c r="J270" s="81"/>
      <c r="K270" s="81"/>
      <c r="L270" s="81"/>
      <c r="M270" s="81"/>
      <c r="N270" s="81"/>
      <c r="O270" s="81"/>
      <c r="P270" s="81"/>
      <c r="Q270" s="81"/>
      <c r="R270" s="81"/>
      <c r="S270" s="81"/>
      <c r="T270" s="81"/>
      <c r="U270" s="81"/>
    </row>
    <row r="271">
      <c r="A271" s="81"/>
      <c r="B271" s="80"/>
      <c r="C271" s="80"/>
      <c r="D271" s="80"/>
      <c r="E271" s="80"/>
      <c r="F271" s="81"/>
      <c r="G271" s="81"/>
      <c r="H271" s="81"/>
      <c r="I271" s="81"/>
      <c r="J271" s="81"/>
      <c r="K271" s="81"/>
      <c r="L271" s="81"/>
      <c r="M271" s="81"/>
      <c r="N271" s="81"/>
      <c r="O271" s="81"/>
      <c r="P271" s="81"/>
      <c r="Q271" s="81"/>
      <c r="R271" s="81"/>
      <c r="S271" s="81"/>
      <c r="T271" s="81"/>
      <c r="U271" s="81"/>
    </row>
    <row r="272">
      <c r="A272" s="81"/>
      <c r="B272" s="80"/>
      <c r="C272" s="80"/>
      <c r="D272" s="80"/>
      <c r="E272" s="80"/>
      <c r="F272" s="81"/>
      <c r="G272" s="81"/>
      <c r="H272" s="81"/>
      <c r="I272" s="81"/>
      <c r="J272" s="81"/>
      <c r="K272" s="81"/>
      <c r="L272" s="81"/>
      <c r="M272" s="81"/>
      <c r="N272" s="81"/>
      <c r="O272" s="81"/>
      <c r="P272" s="81"/>
      <c r="Q272" s="81"/>
      <c r="R272" s="81"/>
      <c r="S272" s="81"/>
      <c r="T272" s="81"/>
      <c r="U272" s="81"/>
    </row>
    <row r="273">
      <c r="A273" s="81"/>
      <c r="B273" s="80"/>
      <c r="C273" s="80"/>
      <c r="D273" s="80"/>
      <c r="E273" s="80"/>
      <c r="F273" s="81"/>
      <c r="G273" s="81"/>
      <c r="H273" s="81"/>
      <c r="I273" s="81"/>
      <c r="J273" s="81"/>
      <c r="K273" s="81"/>
      <c r="L273" s="81"/>
      <c r="M273" s="81"/>
      <c r="N273" s="81"/>
      <c r="O273" s="81"/>
      <c r="P273" s="81"/>
      <c r="Q273" s="81"/>
      <c r="R273" s="81"/>
      <c r="S273" s="81"/>
      <c r="T273" s="81"/>
      <c r="U273" s="81"/>
    </row>
    <row r="274">
      <c r="A274" s="81"/>
      <c r="B274" s="80"/>
      <c r="C274" s="80"/>
      <c r="D274" s="80"/>
      <c r="E274" s="80"/>
      <c r="F274" s="81"/>
      <c r="G274" s="81"/>
      <c r="H274" s="81"/>
      <c r="I274" s="81"/>
      <c r="J274" s="81"/>
      <c r="K274" s="81"/>
      <c r="L274" s="81"/>
      <c r="M274" s="81"/>
      <c r="N274" s="81"/>
      <c r="O274" s="81"/>
      <c r="P274" s="81"/>
      <c r="Q274" s="81"/>
      <c r="R274" s="81"/>
      <c r="S274" s="81"/>
      <c r="T274" s="81"/>
      <c r="U274" s="81"/>
    </row>
    <row r="275">
      <c r="A275" s="81"/>
      <c r="B275" s="80"/>
      <c r="C275" s="80"/>
      <c r="D275" s="80"/>
      <c r="E275" s="80"/>
      <c r="F275" s="81"/>
      <c r="G275" s="81"/>
      <c r="H275" s="81"/>
      <c r="I275" s="81"/>
      <c r="J275" s="81"/>
      <c r="K275" s="81"/>
      <c r="L275" s="81"/>
      <c r="M275" s="81"/>
      <c r="N275" s="81"/>
      <c r="O275" s="81"/>
      <c r="P275" s="81"/>
      <c r="Q275" s="81"/>
      <c r="R275" s="81"/>
      <c r="S275" s="81"/>
      <c r="T275" s="81"/>
      <c r="U275" s="81"/>
    </row>
    <row r="276">
      <c r="A276" s="81"/>
      <c r="B276" s="80"/>
      <c r="C276" s="80"/>
      <c r="D276" s="80"/>
      <c r="E276" s="80"/>
      <c r="F276" s="81"/>
      <c r="G276" s="81"/>
      <c r="H276" s="81"/>
      <c r="I276" s="81"/>
      <c r="J276" s="81"/>
      <c r="K276" s="81"/>
      <c r="L276" s="81"/>
      <c r="M276" s="81"/>
      <c r="N276" s="81"/>
      <c r="O276" s="81"/>
      <c r="P276" s="81"/>
      <c r="Q276" s="81"/>
      <c r="R276" s="81"/>
      <c r="S276" s="81"/>
      <c r="T276" s="81"/>
      <c r="U276" s="81"/>
    </row>
    <row r="277">
      <c r="A277" s="81"/>
      <c r="B277" s="80"/>
      <c r="C277" s="80"/>
      <c r="D277" s="80"/>
      <c r="E277" s="80"/>
      <c r="F277" s="81"/>
      <c r="G277" s="81"/>
      <c r="H277" s="81"/>
      <c r="I277" s="81"/>
      <c r="J277" s="81"/>
      <c r="K277" s="81"/>
      <c r="L277" s="81"/>
      <c r="M277" s="81"/>
      <c r="N277" s="81"/>
      <c r="O277" s="81"/>
      <c r="P277" s="81"/>
      <c r="Q277" s="81"/>
      <c r="R277" s="81"/>
      <c r="S277" s="81"/>
      <c r="T277" s="81"/>
      <c r="U277" s="81"/>
    </row>
    <row r="278">
      <c r="A278" s="81"/>
      <c r="B278" s="80"/>
      <c r="C278" s="80"/>
      <c r="D278" s="80"/>
      <c r="E278" s="80"/>
      <c r="F278" s="81"/>
      <c r="G278" s="81"/>
      <c r="H278" s="81"/>
      <c r="I278" s="81"/>
      <c r="J278" s="81"/>
      <c r="K278" s="81"/>
      <c r="L278" s="81"/>
      <c r="M278" s="81"/>
      <c r="N278" s="81"/>
      <c r="O278" s="81"/>
      <c r="P278" s="81"/>
      <c r="Q278" s="81"/>
      <c r="R278" s="81"/>
      <c r="S278" s="81"/>
      <c r="T278" s="81"/>
      <c r="U278" s="81"/>
    </row>
    <row r="279">
      <c r="A279" s="81"/>
      <c r="B279" s="80"/>
      <c r="C279" s="80"/>
      <c r="D279" s="80"/>
      <c r="E279" s="80"/>
      <c r="F279" s="81"/>
      <c r="G279" s="81"/>
      <c r="H279" s="81"/>
      <c r="I279" s="81"/>
      <c r="J279" s="81"/>
      <c r="K279" s="81"/>
      <c r="L279" s="81"/>
      <c r="M279" s="81"/>
      <c r="N279" s="81"/>
      <c r="O279" s="81"/>
      <c r="P279" s="81"/>
      <c r="Q279" s="81"/>
      <c r="R279" s="81"/>
      <c r="S279" s="81"/>
      <c r="T279" s="81"/>
      <c r="U279" s="81"/>
    </row>
    <row r="280">
      <c r="A280" s="81"/>
      <c r="B280" s="80"/>
      <c r="C280" s="80"/>
      <c r="D280" s="80"/>
      <c r="E280" s="80"/>
      <c r="F280" s="81"/>
      <c r="G280" s="81"/>
      <c r="H280" s="81"/>
      <c r="I280" s="81"/>
      <c r="J280" s="81"/>
      <c r="K280" s="81"/>
      <c r="L280" s="81"/>
      <c r="M280" s="81"/>
      <c r="N280" s="81"/>
      <c r="O280" s="81"/>
      <c r="P280" s="81"/>
      <c r="Q280" s="81"/>
      <c r="R280" s="81"/>
      <c r="S280" s="81"/>
      <c r="T280" s="81"/>
      <c r="U280" s="81"/>
    </row>
    <row r="281">
      <c r="A281" s="81"/>
      <c r="B281" s="80"/>
      <c r="C281" s="80"/>
      <c r="D281" s="80"/>
      <c r="E281" s="80"/>
      <c r="F281" s="81"/>
      <c r="G281" s="81"/>
      <c r="H281" s="81"/>
      <c r="I281" s="81"/>
      <c r="J281" s="81"/>
      <c r="K281" s="81"/>
      <c r="L281" s="81"/>
      <c r="M281" s="81"/>
      <c r="N281" s="81"/>
      <c r="O281" s="81"/>
      <c r="P281" s="81"/>
      <c r="Q281" s="81"/>
      <c r="R281" s="81"/>
      <c r="S281" s="81"/>
      <c r="T281" s="81"/>
      <c r="U281" s="81"/>
    </row>
    <row r="282">
      <c r="A282" s="81"/>
      <c r="B282" s="80"/>
      <c r="C282" s="80"/>
      <c r="D282" s="80"/>
      <c r="E282" s="80"/>
      <c r="F282" s="81"/>
      <c r="G282" s="81"/>
      <c r="H282" s="81"/>
      <c r="I282" s="81"/>
      <c r="J282" s="81"/>
      <c r="K282" s="81"/>
      <c r="L282" s="81"/>
      <c r="M282" s="81"/>
      <c r="N282" s="81"/>
      <c r="O282" s="81"/>
      <c r="P282" s="81"/>
      <c r="Q282" s="81"/>
      <c r="R282" s="81"/>
      <c r="S282" s="81"/>
      <c r="T282" s="81"/>
      <c r="U282" s="81"/>
    </row>
    <row r="283">
      <c r="A283" s="81"/>
      <c r="B283" s="80"/>
      <c r="C283" s="80"/>
      <c r="D283" s="80"/>
      <c r="E283" s="80"/>
      <c r="F283" s="81"/>
      <c r="G283" s="81"/>
      <c r="H283" s="81"/>
      <c r="I283" s="81"/>
      <c r="J283" s="81"/>
      <c r="K283" s="81"/>
      <c r="L283" s="81"/>
      <c r="M283" s="81"/>
      <c r="N283" s="81"/>
      <c r="O283" s="81"/>
      <c r="P283" s="81"/>
      <c r="Q283" s="81"/>
      <c r="R283" s="81"/>
      <c r="S283" s="81"/>
      <c r="T283" s="81"/>
      <c r="U283" s="81"/>
    </row>
    <row r="284">
      <c r="A284" s="81"/>
      <c r="B284" s="80"/>
      <c r="C284" s="80"/>
      <c r="D284" s="80"/>
      <c r="E284" s="80"/>
      <c r="F284" s="81"/>
      <c r="G284" s="81"/>
      <c r="H284" s="81"/>
      <c r="I284" s="81"/>
      <c r="J284" s="81"/>
      <c r="K284" s="81"/>
      <c r="L284" s="81"/>
      <c r="M284" s="81"/>
      <c r="N284" s="81"/>
      <c r="O284" s="81"/>
      <c r="P284" s="81"/>
      <c r="Q284" s="81"/>
      <c r="R284" s="81"/>
      <c r="S284" s="81"/>
      <c r="T284" s="81"/>
      <c r="U284" s="81"/>
    </row>
    <row r="285">
      <c r="A285" s="81"/>
      <c r="B285" s="80"/>
      <c r="C285" s="80"/>
      <c r="D285" s="80"/>
      <c r="E285" s="80"/>
      <c r="F285" s="81"/>
      <c r="G285" s="81"/>
      <c r="H285" s="81"/>
      <c r="I285" s="81"/>
      <c r="J285" s="81"/>
      <c r="K285" s="81"/>
      <c r="L285" s="81"/>
      <c r="M285" s="81"/>
      <c r="N285" s="81"/>
      <c r="O285" s="81"/>
      <c r="P285" s="81"/>
      <c r="Q285" s="81"/>
      <c r="R285" s="81"/>
      <c r="S285" s="81"/>
      <c r="T285" s="81"/>
      <c r="U285" s="81"/>
    </row>
    <row r="286">
      <c r="A286" s="81"/>
      <c r="B286" s="80"/>
      <c r="C286" s="80"/>
      <c r="D286" s="80"/>
      <c r="E286" s="80"/>
      <c r="F286" s="81"/>
      <c r="G286" s="81"/>
      <c r="H286" s="81"/>
      <c r="I286" s="81"/>
      <c r="J286" s="81"/>
      <c r="K286" s="81"/>
      <c r="L286" s="81"/>
      <c r="M286" s="81"/>
      <c r="N286" s="81"/>
      <c r="O286" s="81"/>
      <c r="P286" s="81"/>
      <c r="Q286" s="81"/>
      <c r="R286" s="81"/>
      <c r="S286" s="81"/>
      <c r="T286" s="81"/>
      <c r="U286" s="81"/>
    </row>
    <row r="287">
      <c r="A287" s="81"/>
      <c r="B287" s="80"/>
      <c r="C287" s="80"/>
      <c r="D287" s="80"/>
      <c r="E287" s="80"/>
      <c r="F287" s="81"/>
      <c r="G287" s="81"/>
      <c r="H287" s="81"/>
      <c r="I287" s="81"/>
      <c r="J287" s="81"/>
      <c r="K287" s="81"/>
      <c r="L287" s="81"/>
      <c r="M287" s="81"/>
      <c r="N287" s="81"/>
      <c r="O287" s="81"/>
      <c r="P287" s="81"/>
      <c r="Q287" s="81"/>
      <c r="R287" s="81"/>
      <c r="S287" s="81"/>
      <c r="T287" s="81"/>
      <c r="U287" s="81"/>
    </row>
    <row r="288">
      <c r="A288" s="81"/>
      <c r="B288" s="80"/>
      <c r="C288" s="80"/>
      <c r="D288" s="80"/>
      <c r="E288" s="80"/>
      <c r="F288" s="81"/>
      <c r="G288" s="81"/>
      <c r="H288" s="81"/>
      <c r="I288" s="81"/>
      <c r="J288" s="81"/>
      <c r="K288" s="81"/>
      <c r="L288" s="81"/>
      <c r="M288" s="81"/>
      <c r="N288" s="81"/>
      <c r="O288" s="81"/>
      <c r="P288" s="81"/>
      <c r="Q288" s="81"/>
      <c r="R288" s="81"/>
      <c r="S288" s="81"/>
      <c r="T288" s="81"/>
      <c r="U288" s="81"/>
    </row>
    <row r="289">
      <c r="A289" s="81"/>
      <c r="B289" s="80"/>
      <c r="C289" s="80"/>
      <c r="D289" s="80"/>
      <c r="E289" s="80"/>
      <c r="F289" s="81"/>
      <c r="G289" s="81"/>
      <c r="H289" s="81"/>
      <c r="I289" s="81"/>
      <c r="J289" s="81"/>
      <c r="K289" s="81"/>
      <c r="L289" s="81"/>
      <c r="M289" s="81"/>
      <c r="N289" s="81"/>
      <c r="O289" s="81"/>
      <c r="P289" s="81"/>
      <c r="Q289" s="81"/>
      <c r="R289" s="81"/>
      <c r="S289" s="81"/>
      <c r="T289" s="81"/>
      <c r="U289" s="81"/>
    </row>
    <row r="290">
      <c r="A290" s="81"/>
      <c r="B290" s="80"/>
      <c r="C290" s="80"/>
      <c r="D290" s="80"/>
      <c r="E290" s="80"/>
      <c r="F290" s="81"/>
      <c r="G290" s="81"/>
      <c r="H290" s="81"/>
      <c r="I290" s="81"/>
      <c r="J290" s="81"/>
      <c r="K290" s="81"/>
      <c r="L290" s="81"/>
      <c r="M290" s="81"/>
      <c r="N290" s="81"/>
      <c r="O290" s="81"/>
      <c r="P290" s="81"/>
      <c r="Q290" s="81"/>
      <c r="R290" s="81"/>
      <c r="S290" s="81"/>
      <c r="T290" s="81"/>
      <c r="U290" s="81"/>
    </row>
    <row r="291">
      <c r="A291" s="81"/>
      <c r="B291" s="80"/>
      <c r="C291" s="80"/>
      <c r="D291" s="80"/>
      <c r="E291" s="80"/>
      <c r="F291" s="81"/>
      <c r="G291" s="81"/>
      <c r="H291" s="81"/>
      <c r="I291" s="81"/>
      <c r="J291" s="81"/>
      <c r="K291" s="81"/>
      <c r="L291" s="81"/>
      <c r="M291" s="81"/>
      <c r="N291" s="81"/>
      <c r="O291" s="81"/>
      <c r="P291" s="81"/>
      <c r="Q291" s="81"/>
      <c r="R291" s="81"/>
      <c r="S291" s="81"/>
      <c r="T291" s="81"/>
      <c r="U291" s="81"/>
    </row>
    <row r="292">
      <c r="A292" s="81"/>
      <c r="B292" s="80"/>
      <c r="C292" s="80"/>
      <c r="D292" s="80"/>
      <c r="E292" s="80"/>
      <c r="F292" s="81"/>
      <c r="G292" s="81"/>
      <c r="H292" s="81"/>
      <c r="I292" s="81"/>
      <c r="J292" s="81"/>
      <c r="K292" s="81"/>
      <c r="L292" s="81"/>
      <c r="M292" s="81"/>
      <c r="N292" s="81"/>
      <c r="O292" s="81"/>
      <c r="P292" s="81"/>
      <c r="Q292" s="81"/>
      <c r="R292" s="81"/>
      <c r="S292" s="81"/>
      <c r="T292" s="81"/>
      <c r="U292" s="81"/>
    </row>
    <row r="293">
      <c r="A293" s="81"/>
      <c r="B293" s="80"/>
      <c r="C293" s="80"/>
      <c r="D293" s="80"/>
      <c r="E293" s="80"/>
      <c r="F293" s="81"/>
      <c r="G293" s="81"/>
      <c r="H293" s="81"/>
      <c r="I293" s="81"/>
      <c r="J293" s="81"/>
      <c r="K293" s="81"/>
      <c r="L293" s="81"/>
      <c r="M293" s="81"/>
      <c r="N293" s="81"/>
      <c r="O293" s="81"/>
      <c r="P293" s="81"/>
      <c r="Q293" s="81"/>
      <c r="R293" s="81"/>
      <c r="S293" s="81"/>
      <c r="T293" s="81"/>
      <c r="U293" s="81"/>
    </row>
    <row r="294">
      <c r="A294" s="81"/>
      <c r="B294" s="80"/>
      <c r="C294" s="80"/>
      <c r="D294" s="80"/>
      <c r="E294" s="80"/>
      <c r="F294" s="81"/>
      <c r="G294" s="81"/>
      <c r="H294" s="81"/>
      <c r="I294" s="81"/>
      <c r="J294" s="81"/>
      <c r="K294" s="81"/>
      <c r="L294" s="81"/>
      <c r="M294" s="81"/>
      <c r="N294" s="81"/>
      <c r="O294" s="81"/>
      <c r="P294" s="81"/>
      <c r="Q294" s="81"/>
      <c r="R294" s="81"/>
      <c r="S294" s="81"/>
      <c r="T294" s="81"/>
      <c r="U294" s="81"/>
    </row>
    <row r="295">
      <c r="A295" s="81"/>
      <c r="B295" s="80"/>
      <c r="C295" s="80"/>
      <c r="D295" s="80"/>
      <c r="E295" s="80"/>
      <c r="F295" s="81"/>
      <c r="G295" s="81"/>
      <c r="H295" s="81"/>
      <c r="I295" s="81"/>
      <c r="J295" s="81"/>
      <c r="K295" s="81"/>
      <c r="L295" s="81"/>
      <c r="M295" s="81"/>
      <c r="N295" s="81"/>
      <c r="O295" s="81"/>
      <c r="P295" s="81"/>
      <c r="Q295" s="81"/>
      <c r="R295" s="81"/>
      <c r="S295" s="81"/>
      <c r="T295" s="81"/>
      <c r="U295" s="81"/>
    </row>
    <row r="296">
      <c r="A296" s="81"/>
      <c r="B296" s="80"/>
      <c r="C296" s="80"/>
      <c r="D296" s="80"/>
      <c r="E296" s="80"/>
      <c r="F296" s="81"/>
      <c r="G296" s="81"/>
      <c r="H296" s="81"/>
      <c r="I296" s="81"/>
      <c r="J296" s="81"/>
      <c r="K296" s="81"/>
      <c r="L296" s="81"/>
      <c r="M296" s="81"/>
      <c r="N296" s="81"/>
      <c r="O296" s="81"/>
      <c r="P296" s="81"/>
      <c r="Q296" s="81"/>
      <c r="R296" s="81"/>
      <c r="S296" s="81"/>
      <c r="T296" s="81"/>
      <c r="U296" s="81"/>
    </row>
    <row r="297">
      <c r="A297" s="81"/>
      <c r="B297" s="80"/>
      <c r="C297" s="80"/>
      <c r="D297" s="80"/>
      <c r="E297" s="80"/>
      <c r="F297" s="81"/>
      <c r="G297" s="81"/>
      <c r="H297" s="81"/>
      <c r="I297" s="81"/>
      <c r="J297" s="81"/>
      <c r="K297" s="81"/>
      <c r="L297" s="81"/>
      <c r="M297" s="81"/>
      <c r="N297" s="81"/>
      <c r="O297" s="81"/>
      <c r="P297" s="81"/>
      <c r="Q297" s="81"/>
      <c r="R297" s="81"/>
      <c r="S297" s="81"/>
      <c r="T297" s="81"/>
      <c r="U297" s="81"/>
    </row>
    <row r="298">
      <c r="A298" s="81"/>
      <c r="B298" s="80"/>
      <c r="C298" s="80"/>
      <c r="D298" s="80"/>
      <c r="E298" s="80"/>
      <c r="F298" s="81"/>
      <c r="G298" s="81"/>
      <c r="H298" s="81"/>
      <c r="I298" s="81"/>
      <c r="J298" s="81"/>
      <c r="K298" s="81"/>
      <c r="L298" s="81"/>
      <c r="M298" s="81"/>
      <c r="N298" s="81"/>
      <c r="O298" s="81"/>
      <c r="P298" s="81"/>
      <c r="Q298" s="81"/>
      <c r="R298" s="81"/>
      <c r="S298" s="81"/>
      <c r="T298" s="81"/>
      <c r="U298" s="81"/>
    </row>
    <row r="299">
      <c r="A299" s="81"/>
      <c r="B299" s="80"/>
      <c r="C299" s="80"/>
      <c r="D299" s="80"/>
      <c r="E299" s="80"/>
      <c r="F299" s="81"/>
      <c r="G299" s="81"/>
      <c r="H299" s="81"/>
      <c r="I299" s="81"/>
      <c r="J299" s="81"/>
      <c r="K299" s="81"/>
      <c r="L299" s="81"/>
      <c r="M299" s="81"/>
      <c r="N299" s="81"/>
      <c r="O299" s="81"/>
      <c r="P299" s="81"/>
      <c r="Q299" s="81"/>
      <c r="R299" s="81"/>
      <c r="S299" s="81"/>
      <c r="T299" s="81"/>
      <c r="U299" s="81"/>
    </row>
    <row r="300">
      <c r="A300" s="81"/>
      <c r="B300" s="80"/>
      <c r="C300" s="80"/>
      <c r="D300" s="80"/>
      <c r="E300" s="80"/>
      <c r="F300" s="81"/>
      <c r="G300" s="81"/>
      <c r="H300" s="81"/>
      <c r="I300" s="81"/>
      <c r="J300" s="81"/>
      <c r="K300" s="81"/>
      <c r="L300" s="81"/>
      <c r="M300" s="81"/>
      <c r="N300" s="81"/>
      <c r="O300" s="81"/>
      <c r="P300" s="81"/>
      <c r="Q300" s="81"/>
      <c r="R300" s="81"/>
      <c r="S300" s="81"/>
      <c r="T300" s="81"/>
      <c r="U300" s="81"/>
    </row>
    <row r="301">
      <c r="A301" s="81"/>
      <c r="B301" s="80"/>
      <c r="C301" s="80"/>
      <c r="D301" s="80"/>
      <c r="E301" s="80"/>
      <c r="F301" s="81"/>
      <c r="G301" s="81"/>
      <c r="H301" s="81"/>
      <c r="I301" s="81"/>
      <c r="J301" s="81"/>
      <c r="K301" s="81"/>
      <c r="L301" s="81"/>
      <c r="M301" s="81"/>
      <c r="N301" s="81"/>
      <c r="O301" s="81"/>
      <c r="P301" s="81"/>
      <c r="Q301" s="81"/>
      <c r="R301" s="81"/>
      <c r="S301" s="81"/>
      <c r="T301" s="81"/>
      <c r="U301" s="81"/>
    </row>
    <row r="302">
      <c r="A302" s="81"/>
      <c r="B302" s="80"/>
      <c r="C302" s="80"/>
      <c r="D302" s="80"/>
      <c r="E302" s="80"/>
      <c r="F302" s="81"/>
      <c r="G302" s="81"/>
      <c r="H302" s="81"/>
      <c r="I302" s="81"/>
      <c r="J302" s="81"/>
      <c r="K302" s="81"/>
      <c r="L302" s="81"/>
      <c r="M302" s="81"/>
      <c r="N302" s="81"/>
      <c r="O302" s="81"/>
      <c r="P302" s="81"/>
      <c r="Q302" s="81"/>
      <c r="R302" s="81"/>
      <c r="S302" s="81"/>
      <c r="T302" s="81"/>
      <c r="U302" s="81"/>
    </row>
    <row r="303">
      <c r="A303" s="81"/>
      <c r="B303" s="80"/>
      <c r="C303" s="80"/>
      <c r="D303" s="80"/>
      <c r="E303" s="80"/>
      <c r="F303" s="81"/>
      <c r="G303" s="81"/>
      <c r="H303" s="81"/>
      <c r="I303" s="81"/>
      <c r="J303" s="81"/>
      <c r="K303" s="81"/>
      <c r="L303" s="81"/>
      <c r="M303" s="81"/>
      <c r="N303" s="81"/>
      <c r="O303" s="81"/>
      <c r="P303" s="81"/>
      <c r="Q303" s="81"/>
      <c r="R303" s="81"/>
      <c r="S303" s="81"/>
      <c r="T303" s="81"/>
      <c r="U303" s="81"/>
    </row>
    <row r="304">
      <c r="A304" s="81"/>
      <c r="B304" s="80"/>
      <c r="C304" s="80"/>
      <c r="D304" s="80"/>
      <c r="E304" s="80"/>
      <c r="F304" s="81"/>
      <c r="G304" s="81"/>
      <c r="H304" s="81"/>
      <c r="I304" s="81"/>
      <c r="J304" s="81"/>
      <c r="K304" s="81"/>
      <c r="L304" s="81"/>
      <c r="M304" s="81"/>
      <c r="N304" s="81"/>
      <c r="O304" s="81"/>
      <c r="P304" s="81"/>
      <c r="Q304" s="81"/>
      <c r="R304" s="81"/>
      <c r="S304" s="81"/>
      <c r="T304" s="81"/>
      <c r="U304" s="81"/>
    </row>
    <row r="305">
      <c r="A305" s="81"/>
      <c r="B305" s="80"/>
      <c r="C305" s="80"/>
      <c r="D305" s="80"/>
      <c r="E305" s="80"/>
      <c r="F305" s="81"/>
      <c r="G305" s="81"/>
      <c r="H305" s="81"/>
      <c r="I305" s="81"/>
      <c r="J305" s="81"/>
      <c r="K305" s="81"/>
      <c r="L305" s="81"/>
      <c r="M305" s="81"/>
      <c r="N305" s="81"/>
      <c r="O305" s="81"/>
      <c r="P305" s="81"/>
      <c r="Q305" s="81"/>
      <c r="R305" s="81"/>
      <c r="S305" s="81"/>
      <c r="T305" s="81"/>
      <c r="U305" s="81"/>
    </row>
    <row r="306">
      <c r="A306" s="81"/>
      <c r="B306" s="80"/>
      <c r="C306" s="80"/>
      <c r="D306" s="80"/>
      <c r="E306" s="80"/>
      <c r="F306" s="81"/>
      <c r="G306" s="81"/>
      <c r="H306" s="81"/>
      <c r="I306" s="81"/>
      <c r="J306" s="81"/>
      <c r="K306" s="81"/>
      <c r="L306" s="81"/>
      <c r="M306" s="81"/>
      <c r="N306" s="81"/>
      <c r="O306" s="81"/>
      <c r="P306" s="81"/>
      <c r="Q306" s="81"/>
      <c r="R306" s="81"/>
      <c r="S306" s="81"/>
      <c r="T306" s="81"/>
      <c r="U306" s="81"/>
    </row>
    <row r="307">
      <c r="A307" s="81"/>
      <c r="B307" s="80"/>
      <c r="C307" s="80"/>
      <c r="D307" s="80"/>
      <c r="E307" s="80"/>
      <c r="F307" s="81"/>
      <c r="G307" s="81"/>
      <c r="H307" s="81"/>
      <c r="I307" s="81"/>
      <c r="J307" s="81"/>
      <c r="K307" s="81"/>
      <c r="L307" s="81"/>
      <c r="M307" s="81"/>
      <c r="N307" s="81"/>
      <c r="O307" s="81"/>
      <c r="P307" s="81"/>
      <c r="Q307" s="81"/>
      <c r="R307" s="81"/>
      <c r="S307" s="81"/>
      <c r="T307" s="81"/>
      <c r="U307" s="81"/>
    </row>
    <row r="308">
      <c r="A308" s="81"/>
      <c r="B308" s="80"/>
      <c r="C308" s="80"/>
      <c r="D308" s="80"/>
      <c r="E308" s="80"/>
      <c r="F308" s="81"/>
      <c r="G308" s="81"/>
      <c r="H308" s="81"/>
      <c r="I308" s="81"/>
      <c r="J308" s="81"/>
      <c r="K308" s="81"/>
      <c r="L308" s="81"/>
      <c r="M308" s="81"/>
      <c r="N308" s="81"/>
      <c r="O308" s="81"/>
      <c r="P308" s="81"/>
      <c r="Q308" s="81"/>
      <c r="R308" s="81"/>
      <c r="S308" s="81"/>
      <c r="T308" s="81"/>
      <c r="U308" s="81"/>
    </row>
    <row r="309">
      <c r="A309" s="81"/>
      <c r="B309" s="80"/>
      <c r="C309" s="80"/>
      <c r="D309" s="80"/>
      <c r="E309" s="80"/>
      <c r="F309" s="81"/>
      <c r="G309" s="81"/>
      <c r="H309" s="81"/>
      <c r="I309" s="81"/>
      <c r="J309" s="81"/>
      <c r="K309" s="81"/>
      <c r="L309" s="81"/>
      <c r="M309" s="81"/>
      <c r="N309" s="81"/>
      <c r="O309" s="81"/>
      <c r="P309" s="81"/>
      <c r="Q309" s="81"/>
      <c r="R309" s="81"/>
      <c r="S309" s="81"/>
      <c r="T309" s="81"/>
      <c r="U309" s="81"/>
    </row>
    <row r="310">
      <c r="A310" s="81"/>
      <c r="B310" s="80"/>
      <c r="C310" s="80"/>
      <c r="D310" s="80"/>
      <c r="E310" s="80"/>
      <c r="F310" s="81"/>
      <c r="G310" s="81"/>
      <c r="H310" s="81"/>
      <c r="I310" s="81"/>
      <c r="J310" s="81"/>
      <c r="K310" s="81"/>
      <c r="L310" s="81"/>
      <c r="M310" s="81"/>
      <c r="N310" s="81"/>
      <c r="O310" s="81"/>
      <c r="P310" s="81"/>
      <c r="Q310" s="81"/>
      <c r="R310" s="81"/>
      <c r="S310" s="81"/>
      <c r="T310" s="81"/>
      <c r="U310" s="81"/>
    </row>
    <row r="311">
      <c r="A311" s="81"/>
      <c r="B311" s="80"/>
      <c r="C311" s="80"/>
      <c r="D311" s="80"/>
      <c r="E311" s="80"/>
      <c r="F311" s="81"/>
      <c r="G311" s="81"/>
      <c r="H311" s="81"/>
      <c r="I311" s="81"/>
      <c r="J311" s="81"/>
      <c r="K311" s="81"/>
      <c r="L311" s="81"/>
      <c r="M311" s="81"/>
      <c r="N311" s="81"/>
      <c r="O311" s="81"/>
      <c r="P311" s="81"/>
      <c r="Q311" s="81"/>
      <c r="R311" s="81"/>
      <c r="S311" s="81"/>
      <c r="T311" s="81"/>
      <c r="U311" s="81"/>
    </row>
    <row r="312">
      <c r="A312" s="81"/>
      <c r="B312" s="80"/>
      <c r="C312" s="80"/>
      <c r="D312" s="80"/>
      <c r="E312" s="80"/>
      <c r="F312" s="81"/>
      <c r="G312" s="81"/>
      <c r="H312" s="81"/>
      <c r="I312" s="81"/>
      <c r="J312" s="81"/>
      <c r="K312" s="81"/>
      <c r="L312" s="81"/>
      <c r="M312" s="81"/>
      <c r="N312" s="81"/>
      <c r="O312" s="81"/>
      <c r="P312" s="81"/>
      <c r="Q312" s="81"/>
      <c r="R312" s="81"/>
      <c r="S312" s="81"/>
      <c r="T312" s="81"/>
      <c r="U312" s="81"/>
    </row>
    <row r="313">
      <c r="A313" s="81"/>
      <c r="B313" s="80"/>
      <c r="C313" s="80"/>
      <c r="D313" s="80"/>
      <c r="E313" s="80"/>
      <c r="F313" s="81"/>
      <c r="G313" s="81"/>
      <c r="H313" s="81"/>
      <c r="I313" s="81"/>
      <c r="J313" s="81"/>
      <c r="K313" s="81"/>
      <c r="L313" s="81"/>
      <c r="M313" s="81"/>
      <c r="N313" s="81"/>
      <c r="O313" s="81"/>
      <c r="P313" s="81"/>
      <c r="Q313" s="81"/>
      <c r="R313" s="81"/>
      <c r="S313" s="81"/>
      <c r="T313" s="81"/>
      <c r="U313" s="81"/>
    </row>
    <row r="314">
      <c r="A314" s="81"/>
      <c r="B314" s="80"/>
      <c r="C314" s="80"/>
      <c r="D314" s="80"/>
      <c r="E314" s="80"/>
      <c r="F314" s="81"/>
      <c r="G314" s="81"/>
      <c r="H314" s="81"/>
      <c r="I314" s="81"/>
      <c r="J314" s="81"/>
      <c r="K314" s="81"/>
      <c r="L314" s="81"/>
      <c r="M314" s="81"/>
      <c r="N314" s="81"/>
      <c r="O314" s="81"/>
      <c r="P314" s="81"/>
      <c r="Q314" s="81"/>
      <c r="R314" s="81"/>
      <c r="S314" s="81"/>
      <c r="T314" s="81"/>
      <c r="U314" s="81"/>
    </row>
    <row r="315">
      <c r="A315" s="81"/>
      <c r="B315" s="80"/>
      <c r="C315" s="80"/>
      <c r="D315" s="80"/>
      <c r="E315" s="80"/>
      <c r="F315" s="81"/>
      <c r="G315" s="81"/>
      <c r="H315" s="81"/>
      <c r="I315" s="81"/>
      <c r="J315" s="81"/>
      <c r="K315" s="81"/>
      <c r="L315" s="81"/>
      <c r="M315" s="81"/>
      <c r="N315" s="81"/>
      <c r="O315" s="81"/>
      <c r="P315" s="81"/>
      <c r="Q315" s="81"/>
      <c r="R315" s="81"/>
      <c r="S315" s="81"/>
      <c r="T315" s="81"/>
      <c r="U315" s="81"/>
    </row>
    <row r="316">
      <c r="A316" s="81"/>
      <c r="B316" s="80"/>
      <c r="C316" s="80"/>
      <c r="D316" s="80"/>
      <c r="E316" s="80"/>
      <c r="F316" s="81"/>
      <c r="G316" s="81"/>
      <c r="H316" s="81"/>
      <c r="I316" s="81"/>
      <c r="J316" s="81"/>
      <c r="K316" s="81"/>
      <c r="L316" s="81"/>
      <c r="M316" s="81"/>
      <c r="N316" s="81"/>
      <c r="O316" s="81"/>
      <c r="P316" s="81"/>
      <c r="Q316" s="81"/>
      <c r="R316" s="81"/>
      <c r="S316" s="81"/>
      <c r="T316" s="81"/>
      <c r="U316" s="81"/>
    </row>
    <row r="317">
      <c r="A317" s="81"/>
      <c r="B317" s="80"/>
      <c r="C317" s="80"/>
      <c r="D317" s="80"/>
      <c r="E317" s="80"/>
      <c r="F317" s="81"/>
      <c r="G317" s="81"/>
      <c r="H317" s="81"/>
      <c r="I317" s="81"/>
      <c r="J317" s="81"/>
      <c r="K317" s="81"/>
      <c r="L317" s="81"/>
      <c r="M317" s="81"/>
      <c r="N317" s="81"/>
      <c r="O317" s="81"/>
      <c r="P317" s="81"/>
      <c r="Q317" s="81"/>
      <c r="R317" s="81"/>
      <c r="S317" s="81"/>
      <c r="T317" s="81"/>
      <c r="U317" s="81"/>
    </row>
    <row r="318">
      <c r="A318" s="81"/>
      <c r="B318" s="80"/>
      <c r="C318" s="80"/>
      <c r="D318" s="80"/>
      <c r="E318" s="80"/>
      <c r="F318" s="81"/>
      <c r="G318" s="81"/>
      <c r="H318" s="81"/>
      <c r="I318" s="81"/>
      <c r="J318" s="81"/>
      <c r="K318" s="81"/>
      <c r="L318" s="81"/>
      <c r="M318" s="81"/>
      <c r="N318" s="81"/>
      <c r="O318" s="81"/>
      <c r="P318" s="81"/>
      <c r="Q318" s="81"/>
      <c r="R318" s="81"/>
      <c r="S318" s="81"/>
      <c r="T318" s="81"/>
      <c r="U318" s="81"/>
    </row>
    <row r="319">
      <c r="A319" s="81"/>
      <c r="B319" s="80"/>
      <c r="C319" s="80"/>
      <c r="D319" s="80"/>
      <c r="E319" s="80"/>
      <c r="F319" s="81"/>
      <c r="G319" s="81"/>
      <c r="H319" s="81"/>
      <c r="I319" s="81"/>
      <c r="J319" s="81"/>
      <c r="K319" s="81"/>
      <c r="L319" s="81"/>
      <c r="M319" s="81"/>
      <c r="N319" s="81"/>
      <c r="O319" s="81"/>
      <c r="P319" s="81"/>
      <c r="Q319" s="81"/>
      <c r="R319" s="81"/>
      <c r="S319" s="81"/>
      <c r="T319" s="81"/>
      <c r="U319" s="81"/>
    </row>
    <row r="320">
      <c r="A320" s="81"/>
      <c r="B320" s="80"/>
      <c r="C320" s="80"/>
      <c r="D320" s="80"/>
      <c r="E320" s="80"/>
      <c r="F320" s="81"/>
      <c r="G320" s="81"/>
      <c r="H320" s="81"/>
      <c r="I320" s="81"/>
      <c r="J320" s="81"/>
      <c r="K320" s="81"/>
      <c r="L320" s="81"/>
      <c r="M320" s="81"/>
      <c r="N320" s="81"/>
      <c r="O320" s="81"/>
      <c r="P320" s="81"/>
      <c r="Q320" s="81"/>
      <c r="R320" s="81"/>
      <c r="S320" s="81"/>
      <c r="T320" s="81"/>
      <c r="U320" s="81"/>
    </row>
    <row r="321">
      <c r="A321" s="81"/>
      <c r="B321" s="80"/>
      <c r="C321" s="80"/>
      <c r="D321" s="80"/>
      <c r="E321" s="80"/>
      <c r="F321" s="81"/>
      <c r="G321" s="81"/>
      <c r="H321" s="81"/>
      <c r="I321" s="81"/>
      <c r="J321" s="81"/>
      <c r="K321" s="81"/>
      <c r="L321" s="81"/>
      <c r="M321" s="81"/>
      <c r="N321" s="81"/>
      <c r="O321" s="81"/>
      <c r="P321" s="81"/>
      <c r="Q321" s="81"/>
      <c r="R321" s="81"/>
      <c r="S321" s="81"/>
      <c r="T321" s="81"/>
      <c r="U321" s="81"/>
    </row>
    <row r="322">
      <c r="A322" s="81"/>
      <c r="B322" s="80"/>
      <c r="C322" s="80"/>
      <c r="D322" s="80"/>
      <c r="E322" s="80"/>
      <c r="F322" s="81"/>
      <c r="G322" s="81"/>
      <c r="H322" s="81"/>
      <c r="I322" s="81"/>
      <c r="J322" s="81"/>
      <c r="K322" s="81"/>
      <c r="L322" s="81"/>
      <c r="M322" s="81"/>
      <c r="N322" s="81"/>
      <c r="O322" s="81"/>
      <c r="P322" s="81"/>
      <c r="Q322" s="81"/>
      <c r="R322" s="81"/>
      <c r="S322" s="81"/>
      <c r="T322" s="81"/>
      <c r="U322" s="81"/>
    </row>
    <row r="323">
      <c r="A323" s="81"/>
      <c r="B323" s="80"/>
      <c r="C323" s="80"/>
      <c r="D323" s="80"/>
      <c r="E323" s="80"/>
      <c r="F323" s="81"/>
      <c r="G323" s="81"/>
      <c r="H323" s="81"/>
      <c r="I323" s="81"/>
      <c r="J323" s="81"/>
      <c r="K323" s="81"/>
      <c r="L323" s="81"/>
      <c r="M323" s="81"/>
      <c r="N323" s="81"/>
      <c r="O323" s="81"/>
      <c r="P323" s="81"/>
      <c r="Q323" s="81"/>
      <c r="R323" s="81"/>
      <c r="S323" s="81"/>
      <c r="T323" s="81"/>
      <c r="U323" s="81"/>
    </row>
    <row r="324">
      <c r="A324" s="81"/>
      <c r="B324" s="80"/>
      <c r="C324" s="80"/>
      <c r="D324" s="80"/>
      <c r="E324" s="80"/>
      <c r="F324" s="81"/>
      <c r="G324" s="81"/>
      <c r="H324" s="81"/>
      <c r="I324" s="81"/>
      <c r="J324" s="81"/>
      <c r="K324" s="81"/>
      <c r="L324" s="81"/>
      <c r="M324" s="81"/>
      <c r="N324" s="81"/>
      <c r="O324" s="81"/>
      <c r="P324" s="81"/>
      <c r="Q324" s="81"/>
      <c r="R324" s="81"/>
      <c r="S324" s="81"/>
      <c r="T324" s="81"/>
      <c r="U324" s="81"/>
    </row>
    <row r="325">
      <c r="A325" s="81"/>
      <c r="B325" s="80"/>
      <c r="C325" s="80"/>
      <c r="D325" s="80"/>
      <c r="E325" s="80"/>
      <c r="F325" s="81"/>
      <c r="G325" s="81"/>
      <c r="H325" s="81"/>
      <c r="I325" s="81"/>
      <c r="J325" s="81"/>
      <c r="K325" s="81"/>
      <c r="L325" s="81"/>
      <c r="M325" s="81"/>
      <c r="N325" s="81"/>
      <c r="O325" s="81"/>
      <c r="P325" s="81"/>
      <c r="Q325" s="81"/>
      <c r="R325" s="81"/>
      <c r="S325" s="81"/>
      <c r="T325" s="81"/>
      <c r="U325" s="81"/>
    </row>
    <row r="326">
      <c r="A326" s="81"/>
      <c r="B326" s="80"/>
      <c r="C326" s="80"/>
      <c r="D326" s="80"/>
      <c r="E326" s="80"/>
      <c r="F326" s="81"/>
      <c r="G326" s="81"/>
      <c r="H326" s="81"/>
      <c r="I326" s="81"/>
      <c r="J326" s="81"/>
      <c r="K326" s="81"/>
      <c r="L326" s="81"/>
      <c r="M326" s="81"/>
      <c r="N326" s="81"/>
      <c r="O326" s="81"/>
      <c r="P326" s="81"/>
      <c r="Q326" s="81"/>
      <c r="R326" s="81"/>
      <c r="S326" s="81"/>
      <c r="T326" s="81"/>
      <c r="U326" s="81"/>
    </row>
    <row r="327">
      <c r="A327" s="81"/>
      <c r="B327" s="80"/>
      <c r="C327" s="80"/>
      <c r="D327" s="80"/>
      <c r="E327" s="80"/>
      <c r="F327" s="81"/>
      <c r="G327" s="81"/>
      <c r="H327" s="81"/>
      <c r="I327" s="81"/>
      <c r="J327" s="81"/>
      <c r="K327" s="81"/>
      <c r="L327" s="81"/>
      <c r="M327" s="81"/>
      <c r="N327" s="81"/>
      <c r="O327" s="81"/>
      <c r="P327" s="81"/>
      <c r="Q327" s="81"/>
      <c r="R327" s="81"/>
      <c r="S327" s="81"/>
      <c r="T327" s="81"/>
      <c r="U327" s="81"/>
    </row>
    <row r="328">
      <c r="A328" s="81"/>
      <c r="B328" s="80"/>
      <c r="C328" s="80"/>
      <c r="D328" s="80"/>
      <c r="E328" s="80"/>
      <c r="F328" s="81"/>
      <c r="G328" s="81"/>
      <c r="H328" s="81"/>
      <c r="I328" s="81"/>
      <c r="J328" s="81"/>
      <c r="K328" s="81"/>
      <c r="L328" s="81"/>
      <c r="M328" s="81"/>
      <c r="N328" s="81"/>
      <c r="O328" s="81"/>
      <c r="P328" s="81"/>
      <c r="Q328" s="81"/>
      <c r="R328" s="81"/>
      <c r="S328" s="81"/>
      <c r="T328" s="81"/>
      <c r="U328" s="81"/>
    </row>
    <row r="329">
      <c r="A329" s="81"/>
      <c r="B329" s="80"/>
      <c r="C329" s="80"/>
      <c r="D329" s="80"/>
      <c r="E329" s="80"/>
      <c r="F329" s="81"/>
      <c r="G329" s="81"/>
      <c r="H329" s="81"/>
      <c r="I329" s="81"/>
      <c r="J329" s="81"/>
      <c r="K329" s="81"/>
      <c r="L329" s="81"/>
      <c r="M329" s="81"/>
      <c r="N329" s="81"/>
      <c r="O329" s="81"/>
      <c r="P329" s="81"/>
      <c r="Q329" s="81"/>
      <c r="R329" s="81"/>
      <c r="S329" s="81"/>
      <c r="T329" s="81"/>
      <c r="U329" s="81"/>
    </row>
    <row r="330">
      <c r="A330" s="81"/>
      <c r="B330" s="80"/>
      <c r="C330" s="80"/>
      <c r="D330" s="80"/>
      <c r="E330" s="80"/>
      <c r="F330" s="81"/>
      <c r="G330" s="81"/>
      <c r="H330" s="81"/>
      <c r="I330" s="81"/>
      <c r="J330" s="81"/>
      <c r="K330" s="81"/>
      <c r="L330" s="81"/>
      <c r="M330" s="81"/>
      <c r="N330" s="81"/>
      <c r="O330" s="81"/>
      <c r="P330" s="81"/>
      <c r="Q330" s="81"/>
      <c r="R330" s="81"/>
      <c r="S330" s="81"/>
      <c r="T330" s="81"/>
      <c r="U330" s="81"/>
    </row>
    <row r="331">
      <c r="A331" s="81"/>
      <c r="B331" s="80"/>
      <c r="C331" s="80"/>
      <c r="D331" s="80"/>
      <c r="E331" s="80"/>
      <c r="F331" s="81"/>
      <c r="G331" s="81"/>
      <c r="H331" s="81"/>
      <c r="I331" s="81"/>
      <c r="J331" s="81"/>
      <c r="K331" s="81"/>
      <c r="L331" s="81"/>
      <c r="M331" s="81"/>
      <c r="N331" s="81"/>
      <c r="O331" s="81"/>
      <c r="P331" s="81"/>
      <c r="Q331" s="81"/>
      <c r="R331" s="81"/>
      <c r="S331" s="81"/>
      <c r="T331" s="81"/>
      <c r="U331" s="81"/>
    </row>
    <row r="332">
      <c r="A332" s="81"/>
      <c r="B332" s="80"/>
      <c r="C332" s="80"/>
      <c r="D332" s="80"/>
      <c r="E332" s="80"/>
      <c r="F332" s="81"/>
      <c r="G332" s="81"/>
      <c r="H332" s="81"/>
      <c r="I332" s="81"/>
      <c r="J332" s="81"/>
      <c r="K332" s="81"/>
      <c r="L332" s="81"/>
      <c r="M332" s="81"/>
      <c r="N332" s="81"/>
      <c r="O332" s="81"/>
      <c r="P332" s="81"/>
      <c r="Q332" s="81"/>
      <c r="R332" s="81"/>
      <c r="S332" s="81"/>
      <c r="T332" s="81"/>
      <c r="U332" s="81"/>
    </row>
    <row r="333">
      <c r="A333" s="81"/>
      <c r="B333" s="80"/>
      <c r="C333" s="80"/>
      <c r="D333" s="80"/>
      <c r="E333" s="80"/>
      <c r="F333" s="81"/>
      <c r="G333" s="81"/>
      <c r="H333" s="81"/>
      <c r="I333" s="81"/>
      <c r="J333" s="81"/>
      <c r="K333" s="81"/>
      <c r="L333" s="81"/>
      <c r="M333" s="81"/>
      <c r="N333" s="81"/>
      <c r="O333" s="81"/>
      <c r="P333" s="81"/>
      <c r="Q333" s="81"/>
      <c r="R333" s="81"/>
      <c r="S333" s="81"/>
      <c r="T333" s="81"/>
      <c r="U333" s="81"/>
    </row>
    <row r="334">
      <c r="A334" s="81"/>
      <c r="B334" s="80"/>
      <c r="C334" s="80"/>
      <c r="D334" s="80"/>
      <c r="E334" s="80"/>
      <c r="F334" s="81"/>
      <c r="G334" s="81"/>
      <c r="H334" s="81"/>
      <c r="I334" s="81"/>
      <c r="J334" s="81"/>
      <c r="K334" s="81"/>
      <c r="L334" s="81"/>
      <c r="M334" s="81"/>
      <c r="N334" s="81"/>
      <c r="O334" s="81"/>
      <c r="P334" s="81"/>
      <c r="Q334" s="81"/>
      <c r="R334" s="81"/>
      <c r="S334" s="81"/>
      <c r="T334" s="81"/>
      <c r="U334" s="81"/>
    </row>
    <row r="335">
      <c r="A335" s="81"/>
      <c r="B335" s="80"/>
      <c r="C335" s="80"/>
      <c r="D335" s="80"/>
      <c r="E335" s="80"/>
      <c r="F335" s="81"/>
      <c r="G335" s="81"/>
      <c r="H335" s="81"/>
      <c r="I335" s="81"/>
      <c r="J335" s="81"/>
      <c r="K335" s="81"/>
      <c r="L335" s="81"/>
      <c r="M335" s="81"/>
      <c r="N335" s="81"/>
      <c r="O335" s="81"/>
      <c r="P335" s="81"/>
      <c r="Q335" s="81"/>
      <c r="R335" s="81"/>
      <c r="S335" s="81"/>
      <c r="T335" s="81"/>
      <c r="U335" s="81"/>
    </row>
    <row r="336">
      <c r="A336" s="81"/>
      <c r="B336" s="80"/>
      <c r="C336" s="80"/>
      <c r="D336" s="80"/>
      <c r="E336" s="80"/>
      <c r="F336" s="81"/>
      <c r="G336" s="81"/>
      <c r="H336" s="81"/>
      <c r="I336" s="81"/>
      <c r="J336" s="81"/>
      <c r="K336" s="81"/>
      <c r="L336" s="81"/>
      <c r="M336" s="81"/>
      <c r="N336" s="81"/>
      <c r="O336" s="81"/>
      <c r="P336" s="81"/>
      <c r="Q336" s="81"/>
      <c r="R336" s="81"/>
      <c r="S336" s="81"/>
      <c r="T336" s="81"/>
      <c r="U336" s="81"/>
    </row>
    <row r="337">
      <c r="A337" s="81"/>
      <c r="B337" s="80"/>
      <c r="C337" s="80"/>
      <c r="D337" s="80"/>
      <c r="E337" s="80"/>
      <c r="F337" s="81"/>
      <c r="G337" s="81"/>
      <c r="H337" s="81"/>
      <c r="I337" s="81"/>
      <c r="J337" s="81"/>
      <c r="K337" s="81"/>
      <c r="L337" s="81"/>
      <c r="M337" s="81"/>
      <c r="N337" s="81"/>
      <c r="O337" s="81"/>
      <c r="P337" s="81"/>
      <c r="Q337" s="81"/>
      <c r="R337" s="81"/>
      <c r="S337" s="81"/>
      <c r="T337" s="81"/>
      <c r="U337" s="81"/>
    </row>
    <row r="338">
      <c r="A338" s="81"/>
      <c r="B338" s="80"/>
      <c r="C338" s="80"/>
      <c r="D338" s="80"/>
      <c r="E338" s="80"/>
      <c r="F338" s="81"/>
      <c r="G338" s="81"/>
      <c r="H338" s="81"/>
      <c r="I338" s="81"/>
      <c r="J338" s="81"/>
      <c r="K338" s="81"/>
      <c r="L338" s="81"/>
      <c r="M338" s="81"/>
      <c r="N338" s="81"/>
      <c r="O338" s="81"/>
      <c r="P338" s="81"/>
      <c r="Q338" s="81"/>
      <c r="R338" s="81"/>
      <c r="S338" s="81"/>
      <c r="T338" s="81"/>
      <c r="U338" s="81"/>
    </row>
    <row r="339">
      <c r="A339" s="81"/>
      <c r="B339" s="80"/>
      <c r="C339" s="80"/>
      <c r="D339" s="80"/>
      <c r="E339" s="80"/>
      <c r="F339" s="81"/>
      <c r="G339" s="81"/>
      <c r="H339" s="81"/>
      <c r="I339" s="81"/>
      <c r="J339" s="81"/>
      <c r="K339" s="81"/>
      <c r="L339" s="81"/>
      <c r="M339" s="81"/>
      <c r="N339" s="81"/>
      <c r="O339" s="81"/>
      <c r="P339" s="81"/>
      <c r="Q339" s="81"/>
      <c r="R339" s="81"/>
      <c r="S339" s="81"/>
      <c r="T339" s="81"/>
      <c r="U339" s="81"/>
    </row>
    <row r="340">
      <c r="A340" s="81"/>
      <c r="B340" s="80"/>
      <c r="C340" s="80"/>
      <c r="D340" s="80"/>
      <c r="E340" s="80"/>
      <c r="F340" s="81"/>
      <c r="G340" s="81"/>
      <c r="H340" s="81"/>
      <c r="I340" s="81"/>
      <c r="J340" s="81"/>
      <c r="K340" s="81"/>
      <c r="L340" s="81"/>
      <c r="M340" s="81"/>
      <c r="N340" s="81"/>
      <c r="O340" s="81"/>
      <c r="P340" s="81"/>
      <c r="Q340" s="81"/>
      <c r="R340" s="81"/>
      <c r="S340" s="81"/>
      <c r="T340" s="81"/>
      <c r="U340" s="81"/>
    </row>
    <row r="341">
      <c r="A341" s="81"/>
      <c r="B341" s="80"/>
      <c r="C341" s="80"/>
      <c r="D341" s="80"/>
      <c r="E341" s="80"/>
      <c r="F341" s="81"/>
      <c r="G341" s="81"/>
      <c r="H341" s="81"/>
      <c r="I341" s="81"/>
      <c r="J341" s="81"/>
      <c r="K341" s="81"/>
      <c r="L341" s="81"/>
      <c r="M341" s="81"/>
      <c r="N341" s="81"/>
      <c r="O341" s="81"/>
      <c r="P341" s="81"/>
      <c r="Q341" s="81"/>
      <c r="R341" s="81"/>
      <c r="S341" s="81"/>
      <c r="T341" s="81"/>
      <c r="U341" s="81"/>
    </row>
    <row r="342">
      <c r="A342" s="81"/>
      <c r="B342" s="80"/>
      <c r="C342" s="80"/>
      <c r="D342" s="80"/>
      <c r="E342" s="80"/>
      <c r="F342" s="81"/>
      <c r="G342" s="81"/>
      <c r="H342" s="81"/>
      <c r="I342" s="81"/>
      <c r="J342" s="81"/>
      <c r="K342" s="81"/>
      <c r="L342" s="81"/>
      <c r="M342" s="81"/>
      <c r="N342" s="81"/>
      <c r="O342" s="81"/>
      <c r="P342" s="81"/>
      <c r="Q342" s="81"/>
      <c r="R342" s="81"/>
      <c r="S342" s="81"/>
      <c r="T342" s="81"/>
      <c r="U342" s="81"/>
    </row>
    <row r="343">
      <c r="A343" s="81"/>
      <c r="B343" s="80"/>
      <c r="C343" s="80"/>
      <c r="D343" s="80"/>
      <c r="E343" s="80"/>
      <c r="F343" s="81"/>
      <c r="G343" s="81"/>
      <c r="H343" s="81"/>
      <c r="I343" s="81"/>
      <c r="J343" s="81"/>
      <c r="K343" s="81"/>
      <c r="L343" s="81"/>
      <c r="M343" s="81"/>
      <c r="N343" s="81"/>
      <c r="O343" s="81"/>
      <c r="P343" s="81"/>
      <c r="Q343" s="81"/>
      <c r="R343" s="81"/>
      <c r="S343" s="81"/>
      <c r="T343" s="81"/>
      <c r="U343" s="81"/>
    </row>
    <row r="344">
      <c r="A344" s="81"/>
      <c r="B344" s="80"/>
      <c r="C344" s="80"/>
      <c r="D344" s="80"/>
      <c r="E344" s="80"/>
      <c r="F344" s="81"/>
      <c r="G344" s="81"/>
      <c r="H344" s="81"/>
      <c r="I344" s="81"/>
      <c r="J344" s="81"/>
      <c r="K344" s="81"/>
      <c r="L344" s="81"/>
      <c r="M344" s="81"/>
      <c r="N344" s="81"/>
      <c r="O344" s="81"/>
      <c r="P344" s="81"/>
      <c r="Q344" s="81"/>
      <c r="R344" s="81"/>
      <c r="S344" s="81"/>
      <c r="T344" s="81"/>
      <c r="U344" s="81"/>
    </row>
    <row r="345">
      <c r="A345" s="81"/>
      <c r="B345" s="80"/>
      <c r="C345" s="80"/>
      <c r="D345" s="80"/>
      <c r="E345" s="80"/>
      <c r="F345" s="81"/>
      <c r="G345" s="81"/>
      <c r="H345" s="81"/>
      <c r="I345" s="81"/>
      <c r="J345" s="81"/>
      <c r="K345" s="81"/>
      <c r="L345" s="81"/>
      <c r="M345" s="81"/>
      <c r="N345" s="81"/>
      <c r="O345" s="81"/>
      <c r="P345" s="81"/>
      <c r="Q345" s="81"/>
      <c r="R345" s="81"/>
      <c r="S345" s="81"/>
      <c r="T345" s="81"/>
      <c r="U345" s="81"/>
    </row>
    <row r="346">
      <c r="A346" s="81"/>
      <c r="B346" s="80"/>
      <c r="C346" s="80"/>
      <c r="D346" s="80"/>
      <c r="E346" s="80"/>
      <c r="F346" s="81"/>
      <c r="G346" s="81"/>
      <c r="H346" s="81"/>
      <c r="I346" s="81"/>
      <c r="J346" s="81"/>
      <c r="K346" s="81"/>
      <c r="L346" s="81"/>
      <c r="M346" s="81"/>
      <c r="N346" s="81"/>
      <c r="O346" s="81"/>
      <c r="P346" s="81"/>
      <c r="Q346" s="81"/>
      <c r="R346" s="81"/>
      <c r="S346" s="81"/>
      <c r="T346" s="81"/>
      <c r="U346" s="81"/>
    </row>
    <row r="347">
      <c r="A347" s="81"/>
      <c r="B347" s="80"/>
      <c r="C347" s="80"/>
      <c r="D347" s="80"/>
      <c r="E347" s="80"/>
      <c r="F347" s="81"/>
      <c r="G347" s="81"/>
      <c r="H347" s="81"/>
      <c r="I347" s="81"/>
      <c r="J347" s="81"/>
      <c r="K347" s="81"/>
      <c r="L347" s="81"/>
      <c r="M347" s="81"/>
      <c r="N347" s="81"/>
      <c r="O347" s="81"/>
      <c r="P347" s="81"/>
      <c r="Q347" s="81"/>
      <c r="R347" s="81"/>
      <c r="S347" s="81"/>
      <c r="T347" s="81"/>
      <c r="U347" s="81"/>
    </row>
    <row r="348">
      <c r="A348" s="81"/>
      <c r="B348" s="80"/>
      <c r="C348" s="80"/>
      <c r="D348" s="80"/>
      <c r="E348" s="80"/>
      <c r="F348" s="81"/>
      <c r="G348" s="81"/>
      <c r="H348" s="81"/>
      <c r="I348" s="81"/>
      <c r="J348" s="81"/>
      <c r="K348" s="81"/>
      <c r="L348" s="81"/>
      <c r="M348" s="81"/>
      <c r="N348" s="81"/>
      <c r="O348" s="81"/>
      <c r="P348" s="81"/>
      <c r="Q348" s="81"/>
      <c r="R348" s="81"/>
      <c r="S348" s="81"/>
      <c r="T348" s="81"/>
      <c r="U348" s="81"/>
    </row>
    <row r="349">
      <c r="A349" s="81"/>
      <c r="B349" s="80"/>
      <c r="C349" s="80"/>
      <c r="D349" s="80"/>
      <c r="E349" s="80"/>
      <c r="F349" s="81"/>
      <c r="G349" s="81"/>
      <c r="H349" s="81"/>
      <c r="I349" s="81"/>
      <c r="J349" s="81"/>
      <c r="K349" s="81"/>
      <c r="L349" s="81"/>
      <c r="M349" s="81"/>
      <c r="N349" s="81"/>
      <c r="O349" s="81"/>
      <c r="P349" s="81"/>
      <c r="Q349" s="81"/>
      <c r="R349" s="81"/>
      <c r="S349" s="81"/>
      <c r="T349" s="81"/>
      <c r="U349" s="81"/>
    </row>
    <row r="350">
      <c r="A350" s="81"/>
      <c r="B350" s="80"/>
      <c r="C350" s="80"/>
      <c r="D350" s="80"/>
      <c r="E350" s="80"/>
      <c r="F350" s="81"/>
      <c r="G350" s="81"/>
      <c r="H350" s="81"/>
      <c r="I350" s="81"/>
      <c r="J350" s="81"/>
      <c r="K350" s="81"/>
      <c r="L350" s="81"/>
      <c r="M350" s="81"/>
      <c r="N350" s="81"/>
      <c r="O350" s="81"/>
      <c r="P350" s="81"/>
      <c r="Q350" s="81"/>
      <c r="R350" s="81"/>
      <c r="S350" s="81"/>
      <c r="T350" s="81"/>
      <c r="U350" s="81"/>
    </row>
    <row r="351">
      <c r="A351" s="81"/>
      <c r="B351" s="80"/>
      <c r="C351" s="80"/>
      <c r="D351" s="80"/>
      <c r="E351" s="80"/>
      <c r="F351" s="81"/>
      <c r="G351" s="81"/>
      <c r="H351" s="81"/>
      <c r="I351" s="81"/>
      <c r="J351" s="81"/>
      <c r="K351" s="81"/>
      <c r="L351" s="81"/>
      <c r="M351" s="81"/>
      <c r="N351" s="81"/>
      <c r="O351" s="81"/>
      <c r="P351" s="81"/>
      <c r="Q351" s="81"/>
      <c r="R351" s="81"/>
      <c r="S351" s="81"/>
      <c r="T351" s="81"/>
      <c r="U351" s="81"/>
    </row>
    <row r="352">
      <c r="A352" s="81"/>
      <c r="B352" s="80"/>
      <c r="C352" s="80"/>
      <c r="D352" s="80"/>
      <c r="E352" s="80"/>
      <c r="F352" s="81"/>
      <c r="G352" s="81"/>
      <c r="H352" s="81"/>
      <c r="I352" s="81"/>
      <c r="J352" s="81"/>
      <c r="K352" s="81"/>
      <c r="L352" s="81"/>
      <c r="M352" s="81"/>
      <c r="N352" s="81"/>
      <c r="O352" s="81"/>
      <c r="P352" s="81"/>
      <c r="Q352" s="81"/>
      <c r="R352" s="81"/>
      <c r="S352" s="81"/>
      <c r="T352" s="81"/>
      <c r="U352" s="81"/>
    </row>
    <row r="353">
      <c r="A353" s="81"/>
      <c r="B353" s="80"/>
      <c r="C353" s="80"/>
      <c r="D353" s="80"/>
      <c r="E353" s="80"/>
      <c r="F353" s="81"/>
      <c r="G353" s="81"/>
      <c r="H353" s="81"/>
      <c r="I353" s="81"/>
      <c r="J353" s="81"/>
      <c r="K353" s="81"/>
      <c r="L353" s="81"/>
      <c r="M353" s="81"/>
      <c r="N353" s="81"/>
      <c r="O353" s="81"/>
      <c r="P353" s="81"/>
      <c r="Q353" s="81"/>
      <c r="R353" s="81"/>
      <c r="S353" s="81"/>
      <c r="T353" s="81"/>
      <c r="U353" s="81"/>
    </row>
    <row r="354">
      <c r="A354" s="81"/>
      <c r="B354" s="80"/>
      <c r="C354" s="80"/>
      <c r="D354" s="80"/>
      <c r="E354" s="80"/>
      <c r="F354" s="81"/>
      <c r="G354" s="81"/>
      <c r="H354" s="81"/>
      <c r="I354" s="81"/>
      <c r="J354" s="81"/>
      <c r="K354" s="81"/>
      <c r="L354" s="81"/>
      <c r="M354" s="81"/>
      <c r="N354" s="81"/>
      <c r="O354" s="81"/>
      <c r="P354" s="81"/>
      <c r="Q354" s="81"/>
      <c r="R354" s="81"/>
      <c r="S354" s="81"/>
      <c r="T354" s="81"/>
      <c r="U354" s="81"/>
    </row>
    <row r="355">
      <c r="A355" s="81"/>
      <c r="B355" s="80"/>
      <c r="C355" s="80"/>
      <c r="D355" s="80"/>
      <c r="E355" s="80"/>
      <c r="F355" s="81"/>
      <c r="G355" s="81"/>
      <c r="H355" s="81"/>
      <c r="I355" s="81"/>
      <c r="J355" s="81"/>
      <c r="K355" s="81"/>
      <c r="L355" s="81"/>
      <c r="M355" s="81"/>
      <c r="N355" s="81"/>
      <c r="O355" s="81"/>
      <c r="P355" s="81"/>
      <c r="Q355" s="81"/>
      <c r="R355" s="81"/>
      <c r="S355" s="81"/>
      <c r="T355" s="81"/>
      <c r="U355" s="81"/>
    </row>
    <row r="356">
      <c r="A356" s="81"/>
      <c r="B356" s="80"/>
      <c r="C356" s="80"/>
      <c r="D356" s="80"/>
      <c r="E356" s="80"/>
      <c r="F356" s="81"/>
      <c r="G356" s="81"/>
      <c r="H356" s="81"/>
      <c r="I356" s="81"/>
      <c r="J356" s="81"/>
      <c r="K356" s="81"/>
      <c r="L356" s="81"/>
      <c r="M356" s="81"/>
      <c r="N356" s="81"/>
      <c r="O356" s="81"/>
      <c r="P356" s="81"/>
      <c r="Q356" s="81"/>
      <c r="R356" s="81"/>
      <c r="S356" s="81"/>
      <c r="T356" s="81"/>
      <c r="U356" s="81"/>
    </row>
    <row r="357">
      <c r="A357" s="81"/>
      <c r="B357" s="80"/>
      <c r="C357" s="80"/>
      <c r="D357" s="80"/>
      <c r="E357" s="80"/>
      <c r="F357" s="81"/>
      <c r="G357" s="81"/>
      <c r="H357" s="81"/>
      <c r="I357" s="81"/>
      <c r="J357" s="81"/>
      <c r="K357" s="81"/>
      <c r="L357" s="81"/>
      <c r="M357" s="81"/>
      <c r="N357" s="81"/>
      <c r="O357" s="81"/>
      <c r="P357" s="81"/>
      <c r="Q357" s="81"/>
      <c r="R357" s="81"/>
      <c r="S357" s="81"/>
      <c r="T357" s="81"/>
      <c r="U357" s="81"/>
    </row>
    <row r="358">
      <c r="A358" s="81"/>
      <c r="B358" s="80"/>
      <c r="C358" s="80"/>
      <c r="D358" s="80"/>
      <c r="E358" s="80"/>
      <c r="F358" s="81"/>
      <c r="G358" s="81"/>
      <c r="H358" s="81"/>
      <c r="I358" s="81"/>
      <c r="J358" s="81"/>
      <c r="K358" s="81"/>
      <c r="L358" s="81"/>
      <c r="M358" s="81"/>
      <c r="N358" s="81"/>
      <c r="O358" s="81"/>
      <c r="P358" s="81"/>
      <c r="Q358" s="81"/>
      <c r="R358" s="81"/>
      <c r="S358" s="81"/>
      <c r="T358" s="81"/>
      <c r="U358" s="81"/>
    </row>
    <row r="359">
      <c r="A359" s="81"/>
      <c r="B359" s="80"/>
      <c r="C359" s="80"/>
      <c r="D359" s="80"/>
      <c r="E359" s="80"/>
      <c r="F359" s="81"/>
      <c r="G359" s="81"/>
      <c r="H359" s="81"/>
      <c r="I359" s="81"/>
      <c r="J359" s="81"/>
      <c r="K359" s="81"/>
      <c r="L359" s="81"/>
      <c r="M359" s="81"/>
      <c r="N359" s="81"/>
      <c r="O359" s="81"/>
      <c r="P359" s="81"/>
      <c r="Q359" s="81"/>
      <c r="R359" s="81"/>
      <c r="S359" s="81"/>
      <c r="T359" s="81"/>
      <c r="U359" s="81"/>
    </row>
    <row r="360">
      <c r="A360" s="81"/>
      <c r="B360" s="80"/>
      <c r="C360" s="80"/>
      <c r="D360" s="80"/>
      <c r="E360" s="80"/>
      <c r="F360" s="81"/>
      <c r="G360" s="81"/>
      <c r="H360" s="81"/>
      <c r="I360" s="81"/>
      <c r="J360" s="81"/>
      <c r="K360" s="81"/>
      <c r="L360" s="81"/>
      <c r="M360" s="81"/>
      <c r="N360" s="81"/>
      <c r="O360" s="81"/>
      <c r="P360" s="81"/>
      <c r="Q360" s="81"/>
      <c r="R360" s="81"/>
      <c r="S360" s="81"/>
      <c r="T360" s="81"/>
      <c r="U360" s="81"/>
    </row>
    <row r="361">
      <c r="A361" s="81"/>
      <c r="B361" s="80"/>
      <c r="C361" s="80"/>
      <c r="D361" s="80"/>
      <c r="E361" s="80"/>
      <c r="F361" s="81"/>
      <c r="G361" s="81"/>
      <c r="H361" s="81"/>
      <c r="I361" s="81"/>
      <c r="J361" s="81"/>
      <c r="K361" s="81"/>
      <c r="L361" s="81"/>
      <c r="M361" s="81"/>
      <c r="N361" s="81"/>
      <c r="O361" s="81"/>
      <c r="P361" s="81"/>
      <c r="Q361" s="81"/>
      <c r="R361" s="81"/>
      <c r="S361" s="81"/>
      <c r="T361" s="81"/>
      <c r="U361" s="81"/>
    </row>
    <row r="362">
      <c r="A362" s="81"/>
      <c r="B362" s="80"/>
      <c r="C362" s="80"/>
      <c r="D362" s="80"/>
      <c r="E362" s="80"/>
      <c r="F362" s="81"/>
      <c r="G362" s="81"/>
      <c r="H362" s="81"/>
      <c r="I362" s="81"/>
      <c r="J362" s="81"/>
      <c r="K362" s="81"/>
      <c r="L362" s="81"/>
      <c r="M362" s="81"/>
      <c r="N362" s="81"/>
      <c r="O362" s="81"/>
      <c r="P362" s="81"/>
      <c r="Q362" s="81"/>
      <c r="R362" s="81"/>
      <c r="S362" s="81"/>
      <c r="T362" s="81"/>
      <c r="U362" s="81"/>
    </row>
    <row r="363">
      <c r="A363" s="81"/>
      <c r="B363" s="80"/>
      <c r="C363" s="80"/>
      <c r="D363" s="80"/>
      <c r="E363" s="80"/>
      <c r="F363" s="81"/>
      <c r="G363" s="81"/>
      <c r="H363" s="81"/>
      <c r="I363" s="81"/>
      <c r="J363" s="81"/>
      <c r="K363" s="81"/>
      <c r="L363" s="81"/>
      <c r="M363" s="81"/>
      <c r="N363" s="81"/>
      <c r="O363" s="81"/>
      <c r="P363" s="81"/>
      <c r="Q363" s="81"/>
      <c r="R363" s="81"/>
      <c r="S363" s="81"/>
      <c r="T363" s="81"/>
      <c r="U363" s="81"/>
    </row>
    <row r="364">
      <c r="A364" s="81"/>
      <c r="B364" s="80"/>
      <c r="C364" s="80"/>
      <c r="D364" s="80"/>
      <c r="E364" s="80"/>
      <c r="F364" s="81"/>
      <c r="G364" s="81"/>
      <c r="H364" s="81"/>
      <c r="I364" s="81"/>
      <c r="J364" s="81"/>
      <c r="K364" s="81"/>
      <c r="L364" s="81"/>
      <c r="M364" s="81"/>
      <c r="N364" s="81"/>
      <c r="O364" s="81"/>
      <c r="P364" s="81"/>
      <c r="Q364" s="81"/>
      <c r="R364" s="81"/>
      <c r="S364" s="81"/>
      <c r="T364" s="81"/>
      <c r="U364" s="81"/>
    </row>
    <row r="365">
      <c r="A365" s="81"/>
      <c r="B365" s="80"/>
      <c r="C365" s="80"/>
      <c r="D365" s="80"/>
      <c r="E365" s="80"/>
      <c r="F365" s="81"/>
      <c r="G365" s="81"/>
      <c r="H365" s="81"/>
      <c r="I365" s="81"/>
      <c r="J365" s="81"/>
      <c r="K365" s="81"/>
      <c r="L365" s="81"/>
      <c r="M365" s="81"/>
      <c r="N365" s="81"/>
      <c r="O365" s="81"/>
      <c r="P365" s="81"/>
      <c r="Q365" s="81"/>
      <c r="R365" s="81"/>
      <c r="S365" s="81"/>
      <c r="T365" s="81"/>
      <c r="U365" s="81"/>
    </row>
    <row r="366">
      <c r="A366" s="81"/>
      <c r="B366" s="80"/>
      <c r="C366" s="80"/>
      <c r="D366" s="80"/>
      <c r="E366" s="80"/>
      <c r="F366" s="81"/>
      <c r="G366" s="81"/>
      <c r="H366" s="81"/>
      <c r="I366" s="81"/>
      <c r="J366" s="81"/>
      <c r="K366" s="81"/>
      <c r="L366" s="81"/>
      <c r="M366" s="81"/>
      <c r="N366" s="81"/>
      <c r="O366" s="81"/>
      <c r="P366" s="81"/>
      <c r="Q366" s="81"/>
      <c r="R366" s="81"/>
      <c r="S366" s="81"/>
      <c r="T366" s="81"/>
      <c r="U366" s="81"/>
    </row>
    <row r="367">
      <c r="A367" s="81"/>
      <c r="B367" s="80"/>
      <c r="C367" s="80"/>
      <c r="D367" s="80"/>
      <c r="E367" s="80"/>
      <c r="F367" s="81"/>
      <c r="G367" s="81"/>
      <c r="H367" s="81"/>
      <c r="I367" s="81"/>
      <c r="J367" s="81"/>
      <c r="K367" s="81"/>
      <c r="L367" s="81"/>
      <c r="M367" s="81"/>
      <c r="N367" s="81"/>
      <c r="O367" s="81"/>
      <c r="P367" s="81"/>
      <c r="Q367" s="81"/>
      <c r="R367" s="81"/>
      <c r="S367" s="81"/>
      <c r="T367" s="81"/>
      <c r="U367" s="81"/>
    </row>
    <row r="368">
      <c r="A368" s="81"/>
      <c r="B368" s="80"/>
      <c r="C368" s="80"/>
      <c r="D368" s="80"/>
      <c r="E368" s="80"/>
      <c r="F368" s="81"/>
      <c r="G368" s="81"/>
      <c r="H368" s="81"/>
      <c r="I368" s="81"/>
      <c r="J368" s="81"/>
      <c r="K368" s="81"/>
      <c r="L368" s="81"/>
      <c r="M368" s="81"/>
      <c r="N368" s="81"/>
      <c r="O368" s="81"/>
      <c r="P368" s="81"/>
      <c r="Q368" s="81"/>
      <c r="R368" s="81"/>
      <c r="S368" s="81"/>
      <c r="T368" s="81"/>
      <c r="U368" s="81"/>
    </row>
    <row r="369">
      <c r="A369" s="81"/>
      <c r="B369" s="80"/>
      <c r="C369" s="80"/>
      <c r="D369" s="80"/>
      <c r="E369" s="80"/>
      <c r="F369" s="81"/>
      <c r="G369" s="81"/>
      <c r="H369" s="81"/>
      <c r="I369" s="81"/>
      <c r="J369" s="81"/>
      <c r="K369" s="81"/>
      <c r="L369" s="81"/>
      <c r="M369" s="81"/>
      <c r="N369" s="81"/>
      <c r="O369" s="81"/>
      <c r="P369" s="81"/>
      <c r="Q369" s="81"/>
      <c r="R369" s="81"/>
      <c r="S369" s="81"/>
      <c r="T369" s="81"/>
      <c r="U369" s="81"/>
    </row>
    <row r="370">
      <c r="A370" s="81"/>
      <c r="B370" s="80"/>
      <c r="C370" s="80"/>
      <c r="D370" s="80"/>
      <c r="E370" s="80"/>
      <c r="F370" s="81"/>
      <c r="G370" s="81"/>
      <c r="H370" s="81"/>
      <c r="I370" s="81"/>
      <c r="J370" s="81"/>
      <c r="K370" s="81"/>
      <c r="L370" s="81"/>
      <c r="M370" s="81"/>
      <c r="N370" s="81"/>
      <c r="O370" s="81"/>
      <c r="P370" s="81"/>
      <c r="Q370" s="81"/>
      <c r="R370" s="81"/>
      <c r="S370" s="81"/>
      <c r="T370" s="81"/>
      <c r="U370" s="81"/>
    </row>
    <row r="371">
      <c r="A371" s="81"/>
      <c r="B371" s="80"/>
      <c r="C371" s="80"/>
      <c r="D371" s="80"/>
      <c r="E371" s="80"/>
      <c r="F371" s="81"/>
      <c r="G371" s="81"/>
      <c r="H371" s="81"/>
      <c r="I371" s="81"/>
      <c r="J371" s="81"/>
      <c r="K371" s="81"/>
      <c r="L371" s="81"/>
      <c r="M371" s="81"/>
      <c r="N371" s="81"/>
      <c r="O371" s="81"/>
      <c r="P371" s="81"/>
      <c r="Q371" s="81"/>
      <c r="R371" s="81"/>
      <c r="S371" s="81"/>
      <c r="T371" s="81"/>
      <c r="U371" s="81"/>
    </row>
    <row r="372">
      <c r="A372" s="81"/>
      <c r="B372" s="80"/>
      <c r="C372" s="80"/>
      <c r="D372" s="80"/>
      <c r="E372" s="80"/>
      <c r="F372" s="81"/>
      <c r="G372" s="81"/>
      <c r="H372" s="81"/>
      <c r="I372" s="81"/>
      <c r="J372" s="81"/>
      <c r="K372" s="81"/>
      <c r="L372" s="81"/>
      <c r="M372" s="81"/>
      <c r="N372" s="81"/>
      <c r="O372" s="81"/>
      <c r="P372" s="81"/>
      <c r="Q372" s="81"/>
      <c r="R372" s="81"/>
      <c r="S372" s="81"/>
      <c r="T372" s="81"/>
      <c r="U372" s="81"/>
    </row>
    <row r="373">
      <c r="A373" s="81"/>
      <c r="B373" s="80"/>
      <c r="C373" s="80"/>
      <c r="D373" s="80"/>
      <c r="E373" s="80"/>
      <c r="F373" s="81"/>
      <c r="G373" s="81"/>
      <c r="H373" s="81"/>
      <c r="I373" s="81"/>
      <c r="J373" s="81"/>
      <c r="K373" s="81"/>
      <c r="L373" s="81"/>
      <c r="M373" s="81"/>
      <c r="N373" s="81"/>
      <c r="O373" s="81"/>
      <c r="P373" s="81"/>
      <c r="Q373" s="81"/>
      <c r="R373" s="81"/>
      <c r="S373" s="81"/>
      <c r="T373" s="81"/>
      <c r="U373" s="81"/>
    </row>
    <row r="374">
      <c r="A374" s="81"/>
      <c r="B374" s="80"/>
      <c r="C374" s="80"/>
      <c r="D374" s="80"/>
      <c r="E374" s="80"/>
      <c r="F374" s="81"/>
      <c r="G374" s="81"/>
      <c r="H374" s="81"/>
      <c r="I374" s="81"/>
      <c r="J374" s="81"/>
      <c r="K374" s="81"/>
      <c r="L374" s="81"/>
      <c r="M374" s="81"/>
      <c r="N374" s="81"/>
      <c r="O374" s="81"/>
      <c r="P374" s="81"/>
      <c r="Q374" s="81"/>
      <c r="R374" s="81"/>
      <c r="S374" s="81"/>
      <c r="T374" s="81"/>
      <c r="U374" s="81"/>
    </row>
    <row r="375">
      <c r="A375" s="81"/>
      <c r="B375" s="80"/>
      <c r="C375" s="80"/>
      <c r="D375" s="80"/>
      <c r="E375" s="80"/>
      <c r="F375" s="81"/>
      <c r="G375" s="81"/>
      <c r="H375" s="81"/>
      <c r="I375" s="81"/>
      <c r="J375" s="81"/>
      <c r="K375" s="81"/>
      <c r="L375" s="81"/>
      <c r="M375" s="81"/>
      <c r="N375" s="81"/>
      <c r="O375" s="81"/>
      <c r="P375" s="81"/>
      <c r="Q375" s="81"/>
      <c r="R375" s="81"/>
      <c r="S375" s="81"/>
      <c r="T375" s="81"/>
      <c r="U375" s="81"/>
    </row>
    <row r="376">
      <c r="A376" s="81"/>
      <c r="B376" s="80"/>
      <c r="C376" s="80"/>
      <c r="D376" s="80"/>
      <c r="E376" s="80"/>
      <c r="F376" s="81"/>
      <c r="G376" s="81"/>
      <c r="H376" s="81"/>
      <c r="I376" s="81"/>
      <c r="J376" s="81"/>
      <c r="K376" s="81"/>
      <c r="L376" s="81"/>
      <c r="M376" s="81"/>
      <c r="N376" s="81"/>
      <c r="O376" s="81"/>
      <c r="P376" s="81"/>
      <c r="Q376" s="81"/>
      <c r="R376" s="81"/>
      <c r="S376" s="81"/>
      <c r="T376" s="81"/>
      <c r="U376" s="81"/>
    </row>
    <row r="377">
      <c r="A377" s="81"/>
      <c r="B377" s="80"/>
      <c r="C377" s="80"/>
      <c r="D377" s="80"/>
      <c r="E377" s="80"/>
      <c r="F377" s="81"/>
      <c r="G377" s="81"/>
      <c r="H377" s="81"/>
      <c r="I377" s="81"/>
      <c r="J377" s="81"/>
      <c r="K377" s="81"/>
      <c r="L377" s="81"/>
      <c r="M377" s="81"/>
      <c r="N377" s="81"/>
      <c r="O377" s="81"/>
      <c r="P377" s="81"/>
      <c r="Q377" s="81"/>
      <c r="R377" s="81"/>
      <c r="S377" s="81"/>
      <c r="T377" s="81"/>
      <c r="U377" s="81"/>
    </row>
    <row r="378">
      <c r="A378" s="81"/>
      <c r="B378" s="80"/>
      <c r="C378" s="80"/>
      <c r="D378" s="80"/>
      <c r="E378" s="80"/>
      <c r="F378" s="81"/>
      <c r="G378" s="81"/>
      <c r="H378" s="81"/>
      <c r="I378" s="81"/>
      <c r="J378" s="81"/>
      <c r="K378" s="81"/>
      <c r="L378" s="81"/>
      <c r="M378" s="81"/>
      <c r="N378" s="81"/>
      <c r="O378" s="81"/>
      <c r="P378" s="81"/>
      <c r="Q378" s="81"/>
      <c r="R378" s="81"/>
      <c r="S378" s="81"/>
      <c r="T378" s="81"/>
      <c r="U378" s="81"/>
    </row>
    <row r="379">
      <c r="A379" s="81"/>
      <c r="B379" s="80"/>
      <c r="C379" s="80"/>
      <c r="D379" s="80"/>
      <c r="E379" s="80"/>
      <c r="F379" s="81"/>
      <c r="G379" s="81"/>
      <c r="H379" s="81"/>
      <c r="I379" s="81"/>
      <c r="J379" s="81"/>
      <c r="K379" s="81"/>
      <c r="L379" s="81"/>
      <c r="M379" s="81"/>
      <c r="N379" s="81"/>
      <c r="O379" s="81"/>
      <c r="P379" s="81"/>
      <c r="Q379" s="81"/>
      <c r="R379" s="81"/>
      <c r="S379" s="81"/>
      <c r="T379" s="81"/>
      <c r="U379" s="81"/>
    </row>
    <row r="380">
      <c r="A380" s="81"/>
      <c r="B380" s="80"/>
      <c r="C380" s="80"/>
      <c r="D380" s="80"/>
      <c r="E380" s="80"/>
      <c r="F380" s="81"/>
      <c r="G380" s="81"/>
      <c r="H380" s="81"/>
      <c r="I380" s="81"/>
      <c r="J380" s="81"/>
      <c r="K380" s="81"/>
      <c r="L380" s="81"/>
      <c r="M380" s="81"/>
      <c r="N380" s="81"/>
      <c r="O380" s="81"/>
      <c r="P380" s="81"/>
      <c r="Q380" s="81"/>
      <c r="R380" s="81"/>
      <c r="S380" s="81"/>
      <c r="T380" s="81"/>
      <c r="U380" s="81"/>
    </row>
    <row r="381">
      <c r="A381" s="81"/>
      <c r="B381" s="80"/>
      <c r="C381" s="80"/>
      <c r="D381" s="80"/>
      <c r="E381" s="80"/>
      <c r="F381" s="81"/>
      <c r="G381" s="81"/>
      <c r="H381" s="81"/>
      <c r="I381" s="81"/>
      <c r="J381" s="81"/>
      <c r="K381" s="81"/>
      <c r="L381" s="81"/>
      <c r="M381" s="81"/>
      <c r="N381" s="81"/>
      <c r="O381" s="81"/>
      <c r="P381" s="81"/>
      <c r="Q381" s="81"/>
      <c r="R381" s="81"/>
      <c r="S381" s="81"/>
      <c r="T381" s="81"/>
      <c r="U381" s="81"/>
    </row>
    <row r="382">
      <c r="A382" s="81"/>
      <c r="B382" s="80"/>
      <c r="C382" s="80"/>
      <c r="D382" s="80"/>
      <c r="E382" s="80"/>
      <c r="F382" s="81"/>
      <c r="G382" s="81"/>
      <c r="H382" s="81"/>
      <c r="I382" s="81"/>
      <c r="J382" s="81"/>
      <c r="K382" s="81"/>
      <c r="L382" s="81"/>
      <c r="M382" s="81"/>
      <c r="N382" s="81"/>
      <c r="O382" s="81"/>
      <c r="P382" s="81"/>
      <c r="Q382" s="81"/>
      <c r="R382" s="81"/>
      <c r="S382" s="81"/>
      <c r="T382" s="81"/>
      <c r="U382" s="81"/>
    </row>
    <row r="383">
      <c r="A383" s="81"/>
      <c r="B383" s="80"/>
      <c r="C383" s="80"/>
      <c r="D383" s="80"/>
      <c r="E383" s="80"/>
      <c r="F383" s="81"/>
      <c r="G383" s="81"/>
      <c r="H383" s="81"/>
      <c r="I383" s="81"/>
      <c r="J383" s="81"/>
      <c r="K383" s="81"/>
      <c r="L383" s="81"/>
      <c r="M383" s="81"/>
      <c r="N383" s="81"/>
      <c r="O383" s="81"/>
      <c r="P383" s="81"/>
      <c r="Q383" s="81"/>
      <c r="R383" s="81"/>
      <c r="S383" s="81"/>
      <c r="T383" s="81"/>
      <c r="U383" s="81"/>
    </row>
    <row r="384">
      <c r="A384" s="81"/>
      <c r="B384" s="80"/>
      <c r="C384" s="80"/>
      <c r="D384" s="80"/>
      <c r="E384" s="80"/>
      <c r="F384" s="81"/>
      <c r="G384" s="81"/>
      <c r="H384" s="81"/>
      <c r="I384" s="81"/>
      <c r="J384" s="81"/>
      <c r="K384" s="81"/>
      <c r="L384" s="81"/>
      <c r="M384" s="81"/>
      <c r="N384" s="81"/>
      <c r="O384" s="81"/>
      <c r="P384" s="81"/>
      <c r="Q384" s="81"/>
      <c r="R384" s="81"/>
      <c r="S384" s="81"/>
      <c r="T384" s="81"/>
      <c r="U384" s="81"/>
    </row>
    <row r="385">
      <c r="A385" s="81"/>
      <c r="B385" s="80"/>
      <c r="C385" s="80"/>
      <c r="D385" s="80"/>
      <c r="E385" s="80"/>
      <c r="F385" s="81"/>
      <c r="G385" s="81"/>
      <c r="H385" s="81"/>
      <c r="I385" s="81"/>
      <c r="J385" s="81"/>
      <c r="K385" s="81"/>
      <c r="L385" s="81"/>
      <c r="M385" s="81"/>
      <c r="N385" s="81"/>
      <c r="O385" s="81"/>
      <c r="P385" s="81"/>
      <c r="Q385" s="81"/>
      <c r="R385" s="81"/>
      <c r="S385" s="81"/>
      <c r="T385" s="81"/>
      <c r="U385" s="81"/>
    </row>
    <row r="386">
      <c r="A386" s="81"/>
      <c r="B386" s="80"/>
      <c r="C386" s="80"/>
      <c r="D386" s="80"/>
      <c r="E386" s="80"/>
      <c r="F386" s="81"/>
      <c r="G386" s="81"/>
      <c r="H386" s="81"/>
      <c r="I386" s="81"/>
      <c r="J386" s="81"/>
      <c r="K386" s="81"/>
      <c r="L386" s="81"/>
      <c r="M386" s="81"/>
      <c r="N386" s="81"/>
      <c r="O386" s="81"/>
      <c r="P386" s="81"/>
      <c r="Q386" s="81"/>
      <c r="R386" s="81"/>
      <c r="S386" s="81"/>
      <c r="T386" s="81"/>
      <c r="U386" s="81"/>
    </row>
    <row r="387">
      <c r="A387" s="81"/>
      <c r="B387" s="80"/>
      <c r="C387" s="80"/>
      <c r="D387" s="80"/>
      <c r="E387" s="80"/>
      <c r="F387" s="81"/>
      <c r="G387" s="81"/>
      <c r="H387" s="81"/>
      <c r="I387" s="81"/>
      <c r="J387" s="81"/>
      <c r="K387" s="81"/>
      <c r="L387" s="81"/>
      <c r="M387" s="81"/>
      <c r="N387" s="81"/>
      <c r="O387" s="81"/>
      <c r="P387" s="81"/>
      <c r="Q387" s="81"/>
      <c r="R387" s="81"/>
      <c r="S387" s="81"/>
      <c r="T387" s="81"/>
      <c r="U387" s="81"/>
    </row>
    <row r="388">
      <c r="A388" s="81"/>
      <c r="B388" s="80"/>
      <c r="C388" s="80"/>
      <c r="D388" s="80"/>
      <c r="E388" s="80"/>
      <c r="F388" s="81"/>
      <c r="G388" s="81"/>
      <c r="H388" s="81"/>
      <c r="I388" s="81"/>
      <c r="J388" s="81"/>
      <c r="K388" s="81"/>
      <c r="L388" s="81"/>
      <c r="M388" s="81"/>
      <c r="N388" s="81"/>
      <c r="O388" s="81"/>
      <c r="P388" s="81"/>
      <c r="Q388" s="81"/>
      <c r="R388" s="81"/>
      <c r="S388" s="81"/>
      <c r="T388" s="81"/>
      <c r="U388" s="81"/>
    </row>
    <row r="389">
      <c r="A389" s="81"/>
      <c r="B389" s="80"/>
      <c r="C389" s="80"/>
      <c r="D389" s="80"/>
      <c r="E389" s="80"/>
      <c r="F389" s="81"/>
      <c r="G389" s="81"/>
      <c r="H389" s="81"/>
      <c r="I389" s="81"/>
      <c r="J389" s="81"/>
      <c r="K389" s="81"/>
      <c r="L389" s="81"/>
      <c r="M389" s="81"/>
      <c r="N389" s="81"/>
      <c r="O389" s="81"/>
      <c r="P389" s="81"/>
      <c r="Q389" s="81"/>
      <c r="R389" s="81"/>
      <c r="S389" s="81"/>
      <c r="T389" s="81"/>
      <c r="U389" s="81"/>
    </row>
    <row r="390">
      <c r="A390" s="81"/>
      <c r="B390" s="80"/>
      <c r="C390" s="80"/>
      <c r="D390" s="80"/>
      <c r="E390" s="80"/>
      <c r="F390" s="81"/>
      <c r="G390" s="81"/>
      <c r="H390" s="81"/>
      <c r="I390" s="81"/>
      <c r="J390" s="81"/>
      <c r="K390" s="81"/>
      <c r="L390" s="81"/>
      <c r="M390" s="81"/>
      <c r="N390" s="81"/>
      <c r="O390" s="81"/>
      <c r="P390" s="81"/>
      <c r="Q390" s="81"/>
      <c r="R390" s="81"/>
      <c r="S390" s="81"/>
      <c r="T390" s="81"/>
      <c r="U390" s="81"/>
    </row>
    <row r="391">
      <c r="A391" s="81"/>
      <c r="B391" s="80"/>
      <c r="C391" s="80"/>
      <c r="D391" s="80"/>
      <c r="E391" s="80"/>
      <c r="F391" s="81"/>
      <c r="G391" s="81"/>
      <c r="H391" s="81"/>
      <c r="I391" s="81"/>
      <c r="J391" s="81"/>
      <c r="K391" s="81"/>
      <c r="L391" s="81"/>
      <c r="M391" s="81"/>
      <c r="N391" s="81"/>
      <c r="O391" s="81"/>
      <c r="P391" s="81"/>
      <c r="Q391" s="81"/>
      <c r="R391" s="81"/>
      <c r="S391" s="81"/>
      <c r="T391" s="81"/>
      <c r="U391" s="81"/>
    </row>
    <row r="392">
      <c r="A392" s="81"/>
      <c r="B392" s="80"/>
      <c r="C392" s="80"/>
      <c r="D392" s="80"/>
      <c r="E392" s="80"/>
      <c r="F392" s="81"/>
      <c r="G392" s="81"/>
      <c r="H392" s="81"/>
      <c r="I392" s="81"/>
      <c r="J392" s="81"/>
      <c r="K392" s="81"/>
      <c r="L392" s="81"/>
      <c r="M392" s="81"/>
      <c r="N392" s="81"/>
      <c r="O392" s="81"/>
      <c r="P392" s="81"/>
      <c r="Q392" s="81"/>
      <c r="R392" s="81"/>
      <c r="S392" s="81"/>
      <c r="T392" s="81"/>
      <c r="U392" s="81"/>
    </row>
    <row r="393">
      <c r="A393" s="81"/>
      <c r="B393" s="80"/>
      <c r="C393" s="80"/>
      <c r="D393" s="80"/>
      <c r="E393" s="80"/>
      <c r="F393" s="81"/>
      <c r="G393" s="81"/>
      <c r="H393" s="81"/>
      <c r="I393" s="81"/>
      <c r="J393" s="81"/>
      <c r="K393" s="81"/>
      <c r="L393" s="81"/>
      <c r="M393" s="81"/>
      <c r="N393" s="81"/>
      <c r="O393" s="81"/>
      <c r="P393" s="81"/>
      <c r="Q393" s="81"/>
      <c r="R393" s="81"/>
      <c r="S393" s="81"/>
      <c r="T393" s="81"/>
      <c r="U393" s="81"/>
    </row>
    <row r="394">
      <c r="A394" s="81"/>
      <c r="B394" s="80"/>
      <c r="C394" s="80"/>
      <c r="D394" s="80"/>
      <c r="E394" s="80"/>
      <c r="F394" s="81"/>
      <c r="G394" s="81"/>
      <c r="H394" s="81"/>
      <c r="I394" s="81"/>
      <c r="J394" s="81"/>
      <c r="K394" s="81"/>
      <c r="L394" s="81"/>
      <c r="M394" s="81"/>
      <c r="N394" s="81"/>
      <c r="O394" s="81"/>
      <c r="P394" s="81"/>
      <c r="Q394" s="81"/>
      <c r="R394" s="81"/>
      <c r="S394" s="81"/>
      <c r="T394" s="81"/>
      <c r="U394" s="81"/>
    </row>
    <row r="395">
      <c r="A395" s="81"/>
      <c r="B395" s="80"/>
      <c r="C395" s="80"/>
      <c r="D395" s="80"/>
      <c r="E395" s="80"/>
      <c r="F395" s="81"/>
      <c r="G395" s="81"/>
      <c r="H395" s="81"/>
      <c r="I395" s="81"/>
      <c r="J395" s="81"/>
      <c r="K395" s="81"/>
      <c r="L395" s="81"/>
      <c r="M395" s="81"/>
      <c r="N395" s="81"/>
      <c r="O395" s="81"/>
      <c r="P395" s="81"/>
      <c r="Q395" s="81"/>
      <c r="R395" s="81"/>
      <c r="S395" s="81"/>
      <c r="T395" s="81"/>
      <c r="U395" s="81"/>
    </row>
    <row r="396">
      <c r="A396" s="81"/>
      <c r="B396" s="80"/>
      <c r="C396" s="80"/>
      <c r="D396" s="80"/>
      <c r="E396" s="80"/>
      <c r="F396" s="81"/>
      <c r="G396" s="81"/>
      <c r="H396" s="81"/>
      <c r="I396" s="81"/>
      <c r="J396" s="81"/>
      <c r="K396" s="81"/>
      <c r="L396" s="81"/>
      <c r="M396" s="81"/>
      <c r="N396" s="81"/>
      <c r="O396" s="81"/>
      <c r="P396" s="81"/>
      <c r="Q396" s="81"/>
      <c r="R396" s="81"/>
      <c r="S396" s="81"/>
      <c r="T396" s="81"/>
      <c r="U396" s="81"/>
    </row>
    <row r="397">
      <c r="A397" s="81"/>
      <c r="B397" s="80"/>
      <c r="C397" s="80"/>
      <c r="D397" s="80"/>
      <c r="E397" s="80"/>
      <c r="F397" s="81"/>
      <c r="G397" s="81"/>
      <c r="H397" s="81"/>
      <c r="I397" s="81"/>
      <c r="J397" s="81"/>
      <c r="K397" s="81"/>
      <c r="L397" s="81"/>
      <c r="M397" s="81"/>
      <c r="N397" s="81"/>
      <c r="O397" s="81"/>
      <c r="P397" s="81"/>
      <c r="Q397" s="81"/>
      <c r="R397" s="81"/>
      <c r="S397" s="81"/>
      <c r="T397" s="81"/>
      <c r="U397" s="81"/>
    </row>
    <row r="398">
      <c r="A398" s="81"/>
      <c r="B398" s="80"/>
      <c r="C398" s="80"/>
      <c r="D398" s="80"/>
      <c r="E398" s="80"/>
      <c r="F398" s="81"/>
      <c r="G398" s="81"/>
      <c r="H398" s="81"/>
      <c r="I398" s="81"/>
      <c r="J398" s="81"/>
      <c r="K398" s="81"/>
      <c r="L398" s="81"/>
      <c r="M398" s="81"/>
      <c r="N398" s="81"/>
      <c r="O398" s="81"/>
      <c r="P398" s="81"/>
      <c r="Q398" s="81"/>
      <c r="R398" s="81"/>
      <c r="S398" s="81"/>
      <c r="T398" s="81"/>
      <c r="U398" s="81"/>
    </row>
    <row r="399">
      <c r="A399" s="81"/>
      <c r="B399" s="80"/>
      <c r="C399" s="80"/>
      <c r="D399" s="80"/>
      <c r="E399" s="80"/>
      <c r="F399" s="81"/>
      <c r="G399" s="81"/>
      <c r="H399" s="81"/>
      <c r="I399" s="81"/>
      <c r="J399" s="81"/>
      <c r="K399" s="81"/>
      <c r="L399" s="81"/>
      <c r="M399" s="81"/>
      <c r="N399" s="81"/>
      <c r="O399" s="81"/>
      <c r="P399" s="81"/>
      <c r="Q399" s="81"/>
      <c r="R399" s="81"/>
      <c r="S399" s="81"/>
      <c r="T399" s="81"/>
      <c r="U399" s="81"/>
    </row>
    <row r="400">
      <c r="A400" s="81"/>
      <c r="B400" s="80"/>
      <c r="C400" s="80"/>
      <c r="D400" s="80"/>
      <c r="E400" s="80"/>
      <c r="F400" s="81"/>
      <c r="G400" s="81"/>
      <c r="H400" s="81"/>
      <c r="I400" s="81"/>
      <c r="J400" s="81"/>
      <c r="K400" s="81"/>
      <c r="L400" s="81"/>
      <c r="M400" s="81"/>
      <c r="N400" s="81"/>
      <c r="O400" s="81"/>
      <c r="P400" s="81"/>
      <c r="Q400" s="81"/>
      <c r="R400" s="81"/>
      <c r="S400" s="81"/>
      <c r="T400" s="81"/>
      <c r="U400" s="81"/>
    </row>
    <row r="401">
      <c r="A401" s="81"/>
      <c r="B401" s="80"/>
      <c r="C401" s="80"/>
      <c r="D401" s="80"/>
      <c r="E401" s="80"/>
      <c r="F401" s="81"/>
      <c r="G401" s="81"/>
      <c r="H401" s="81"/>
      <c r="I401" s="81"/>
      <c r="J401" s="81"/>
      <c r="K401" s="81"/>
      <c r="L401" s="81"/>
      <c r="M401" s="81"/>
      <c r="N401" s="81"/>
      <c r="O401" s="81"/>
      <c r="P401" s="81"/>
      <c r="Q401" s="81"/>
      <c r="R401" s="81"/>
      <c r="S401" s="81"/>
      <c r="T401" s="81"/>
      <c r="U401" s="81"/>
    </row>
    <row r="402">
      <c r="A402" s="81"/>
      <c r="B402" s="80"/>
      <c r="C402" s="80"/>
      <c r="D402" s="80"/>
      <c r="E402" s="80"/>
      <c r="F402" s="81"/>
      <c r="G402" s="81"/>
      <c r="H402" s="81"/>
      <c r="I402" s="81"/>
      <c r="J402" s="81"/>
      <c r="K402" s="81"/>
      <c r="L402" s="81"/>
      <c r="M402" s="81"/>
      <c r="N402" s="81"/>
      <c r="O402" s="81"/>
      <c r="P402" s="81"/>
      <c r="Q402" s="81"/>
      <c r="R402" s="81"/>
      <c r="S402" s="81"/>
      <c r="T402" s="81"/>
      <c r="U402" s="81"/>
    </row>
    <row r="403">
      <c r="A403" s="81"/>
      <c r="B403" s="80"/>
      <c r="C403" s="80"/>
      <c r="D403" s="80"/>
      <c r="E403" s="80"/>
      <c r="F403" s="81"/>
      <c r="G403" s="81"/>
      <c r="H403" s="81"/>
      <c r="I403" s="81"/>
      <c r="J403" s="81"/>
      <c r="K403" s="81"/>
      <c r="L403" s="81"/>
      <c r="M403" s="81"/>
      <c r="N403" s="81"/>
      <c r="O403" s="81"/>
      <c r="P403" s="81"/>
      <c r="Q403" s="81"/>
      <c r="R403" s="81"/>
      <c r="S403" s="81"/>
      <c r="T403" s="81"/>
      <c r="U403" s="81"/>
    </row>
    <row r="404">
      <c r="A404" s="81"/>
      <c r="B404" s="80"/>
      <c r="C404" s="80"/>
      <c r="D404" s="80"/>
      <c r="E404" s="80"/>
      <c r="F404" s="81"/>
      <c r="G404" s="81"/>
      <c r="H404" s="81"/>
      <c r="I404" s="81"/>
      <c r="J404" s="81"/>
      <c r="K404" s="81"/>
      <c r="L404" s="81"/>
      <c r="M404" s="81"/>
      <c r="N404" s="81"/>
      <c r="O404" s="81"/>
      <c r="P404" s="81"/>
      <c r="Q404" s="81"/>
      <c r="R404" s="81"/>
      <c r="S404" s="81"/>
      <c r="T404" s="81"/>
      <c r="U404" s="81"/>
    </row>
    <row r="405">
      <c r="A405" s="81"/>
      <c r="B405" s="80"/>
      <c r="C405" s="80"/>
      <c r="D405" s="80"/>
      <c r="E405" s="80"/>
      <c r="F405" s="81"/>
      <c r="G405" s="81"/>
      <c r="H405" s="81"/>
      <c r="I405" s="81"/>
      <c r="J405" s="81"/>
      <c r="K405" s="81"/>
      <c r="L405" s="81"/>
      <c r="M405" s="81"/>
      <c r="N405" s="81"/>
      <c r="O405" s="81"/>
      <c r="P405" s="81"/>
      <c r="Q405" s="81"/>
      <c r="R405" s="81"/>
      <c r="S405" s="81"/>
      <c r="T405" s="81"/>
      <c r="U405" s="81"/>
    </row>
    <row r="406">
      <c r="A406" s="81"/>
      <c r="B406" s="80"/>
      <c r="C406" s="80"/>
      <c r="D406" s="80"/>
      <c r="E406" s="80"/>
      <c r="F406" s="81"/>
      <c r="G406" s="81"/>
      <c r="H406" s="81"/>
      <c r="I406" s="81"/>
      <c r="J406" s="81"/>
      <c r="K406" s="81"/>
      <c r="L406" s="81"/>
      <c r="M406" s="81"/>
      <c r="N406" s="81"/>
      <c r="O406" s="81"/>
      <c r="P406" s="81"/>
      <c r="Q406" s="81"/>
      <c r="R406" s="81"/>
      <c r="S406" s="81"/>
      <c r="T406" s="81"/>
      <c r="U406" s="81"/>
    </row>
    <row r="407">
      <c r="A407" s="81"/>
      <c r="B407" s="80"/>
      <c r="C407" s="80"/>
      <c r="D407" s="80"/>
      <c r="E407" s="80"/>
      <c r="F407" s="81"/>
      <c r="G407" s="81"/>
      <c r="H407" s="81"/>
      <c r="I407" s="81"/>
      <c r="J407" s="81"/>
      <c r="K407" s="81"/>
      <c r="L407" s="81"/>
      <c r="M407" s="81"/>
      <c r="N407" s="81"/>
      <c r="O407" s="81"/>
      <c r="P407" s="81"/>
      <c r="Q407" s="81"/>
      <c r="R407" s="81"/>
      <c r="S407" s="81"/>
      <c r="T407" s="81"/>
      <c r="U407" s="81"/>
    </row>
    <row r="408">
      <c r="A408" s="81"/>
      <c r="B408" s="80"/>
      <c r="C408" s="80"/>
      <c r="D408" s="80"/>
      <c r="E408" s="80"/>
      <c r="F408" s="81"/>
      <c r="G408" s="81"/>
      <c r="H408" s="81"/>
      <c r="I408" s="81"/>
      <c r="J408" s="81"/>
      <c r="K408" s="81"/>
      <c r="L408" s="81"/>
      <c r="M408" s="81"/>
      <c r="N408" s="81"/>
      <c r="O408" s="81"/>
      <c r="P408" s="81"/>
      <c r="Q408" s="81"/>
      <c r="R408" s="81"/>
      <c r="S408" s="81"/>
      <c r="T408" s="81"/>
      <c r="U408" s="81"/>
    </row>
    <row r="409">
      <c r="A409" s="81"/>
      <c r="B409" s="80"/>
      <c r="C409" s="80"/>
      <c r="D409" s="80"/>
      <c r="E409" s="80"/>
      <c r="F409" s="81"/>
      <c r="G409" s="81"/>
      <c r="H409" s="81"/>
      <c r="I409" s="81"/>
      <c r="J409" s="81"/>
      <c r="K409" s="81"/>
      <c r="L409" s="81"/>
      <c r="M409" s="81"/>
      <c r="N409" s="81"/>
      <c r="O409" s="81"/>
      <c r="P409" s="81"/>
      <c r="Q409" s="81"/>
      <c r="R409" s="81"/>
      <c r="S409" s="81"/>
      <c r="T409" s="81"/>
      <c r="U409" s="81"/>
    </row>
    <row r="410">
      <c r="A410" s="81"/>
      <c r="B410" s="80"/>
      <c r="C410" s="80"/>
      <c r="D410" s="80"/>
      <c r="E410" s="80"/>
      <c r="F410" s="81"/>
      <c r="G410" s="81"/>
      <c r="H410" s="81"/>
      <c r="I410" s="81"/>
      <c r="J410" s="81"/>
      <c r="K410" s="81"/>
      <c r="L410" s="81"/>
      <c r="M410" s="81"/>
      <c r="N410" s="81"/>
      <c r="O410" s="81"/>
      <c r="P410" s="81"/>
      <c r="Q410" s="81"/>
      <c r="R410" s="81"/>
      <c r="S410" s="81"/>
      <c r="T410" s="81"/>
      <c r="U410" s="81"/>
    </row>
    <row r="411">
      <c r="A411" s="81"/>
      <c r="B411" s="80"/>
      <c r="C411" s="80"/>
      <c r="D411" s="80"/>
      <c r="E411" s="80"/>
      <c r="F411" s="81"/>
      <c r="G411" s="81"/>
      <c r="H411" s="81"/>
      <c r="I411" s="81"/>
      <c r="J411" s="81"/>
      <c r="K411" s="81"/>
      <c r="L411" s="81"/>
      <c r="M411" s="81"/>
      <c r="N411" s="81"/>
      <c r="O411" s="81"/>
      <c r="P411" s="81"/>
      <c r="Q411" s="81"/>
      <c r="R411" s="81"/>
      <c r="S411" s="81"/>
      <c r="T411" s="81"/>
      <c r="U411" s="81"/>
    </row>
    <row r="412">
      <c r="A412" s="81"/>
      <c r="B412" s="80"/>
      <c r="C412" s="80"/>
      <c r="D412" s="80"/>
      <c r="E412" s="80"/>
      <c r="F412" s="81"/>
      <c r="G412" s="81"/>
      <c r="H412" s="81"/>
      <c r="I412" s="81"/>
      <c r="J412" s="81"/>
      <c r="K412" s="81"/>
      <c r="L412" s="81"/>
      <c r="M412" s="81"/>
      <c r="N412" s="81"/>
      <c r="O412" s="81"/>
      <c r="P412" s="81"/>
      <c r="Q412" s="81"/>
      <c r="R412" s="81"/>
      <c r="S412" s="81"/>
      <c r="T412" s="81"/>
      <c r="U412" s="81"/>
    </row>
    <row r="413">
      <c r="A413" s="81"/>
      <c r="B413" s="80"/>
      <c r="C413" s="80"/>
      <c r="D413" s="80"/>
      <c r="E413" s="80"/>
      <c r="F413" s="81"/>
      <c r="G413" s="81"/>
      <c r="H413" s="81"/>
      <c r="I413" s="81"/>
      <c r="J413" s="81"/>
      <c r="K413" s="81"/>
      <c r="L413" s="81"/>
      <c r="M413" s="81"/>
      <c r="N413" s="81"/>
      <c r="O413" s="81"/>
      <c r="P413" s="81"/>
      <c r="Q413" s="81"/>
      <c r="R413" s="81"/>
      <c r="S413" s="81"/>
      <c r="T413" s="81"/>
      <c r="U413" s="81"/>
    </row>
    <row r="414">
      <c r="A414" s="81"/>
      <c r="B414" s="80"/>
      <c r="C414" s="80"/>
      <c r="D414" s="80"/>
      <c r="E414" s="80"/>
      <c r="F414" s="81"/>
      <c r="G414" s="81"/>
      <c r="H414" s="81"/>
      <c r="I414" s="81"/>
      <c r="J414" s="81"/>
      <c r="K414" s="81"/>
      <c r="L414" s="81"/>
      <c r="M414" s="81"/>
      <c r="N414" s="81"/>
      <c r="O414" s="81"/>
      <c r="P414" s="81"/>
      <c r="Q414" s="81"/>
      <c r="R414" s="81"/>
      <c r="S414" s="81"/>
      <c r="T414" s="81"/>
      <c r="U414" s="81"/>
    </row>
    <row r="415">
      <c r="A415" s="81"/>
      <c r="B415" s="80"/>
      <c r="C415" s="80"/>
      <c r="D415" s="80"/>
      <c r="E415" s="80"/>
      <c r="F415" s="81"/>
      <c r="G415" s="81"/>
      <c r="H415" s="81"/>
      <c r="I415" s="81"/>
      <c r="J415" s="81"/>
      <c r="K415" s="81"/>
      <c r="L415" s="81"/>
      <c r="M415" s="81"/>
      <c r="N415" s="81"/>
      <c r="O415" s="81"/>
      <c r="P415" s="81"/>
      <c r="Q415" s="81"/>
      <c r="R415" s="81"/>
      <c r="S415" s="81"/>
      <c r="T415" s="81"/>
      <c r="U415" s="81"/>
    </row>
    <row r="416">
      <c r="A416" s="81"/>
      <c r="B416" s="80"/>
      <c r="C416" s="80"/>
      <c r="D416" s="80"/>
      <c r="E416" s="80"/>
      <c r="F416" s="81"/>
      <c r="G416" s="81"/>
      <c r="H416" s="81"/>
      <c r="I416" s="81"/>
      <c r="J416" s="81"/>
      <c r="K416" s="81"/>
      <c r="L416" s="81"/>
      <c r="M416" s="81"/>
      <c r="N416" s="81"/>
      <c r="O416" s="81"/>
      <c r="P416" s="81"/>
      <c r="Q416" s="81"/>
      <c r="R416" s="81"/>
      <c r="S416" s="81"/>
      <c r="T416" s="81"/>
      <c r="U416" s="81"/>
    </row>
    <row r="417">
      <c r="A417" s="81"/>
      <c r="B417" s="80"/>
      <c r="C417" s="80"/>
      <c r="D417" s="80"/>
      <c r="E417" s="80"/>
      <c r="F417" s="81"/>
      <c r="G417" s="81"/>
      <c r="H417" s="81"/>
      <c r="I417" s="81"/>
      <c r="J417" s="81"/>
      <c r="K417" s="81"/>
      <c r="L417" s="81"/>
      <c r="M417" s="81"/>
      <c r="N417" s="81"/>
      <c r="O417" s="81"/>
      <c r="P417" s="81"/>
      <c r="Q417" s="81"/>
      <c r="R417" s="81"/>
      <c r="S417" s="81"/>
      <c r="T417" s="81"/>
      <c r="U417" s="81"/>
    </row>
    <row r="418">
      <c r="A418" s="81"/>
      <c r="B418" s="80"/>
      <c r="C418" s="80"/>
      <c r="D418" s="80"/>
      <c r="E418" s="80"/>
      <c r="F418" s="81"/>
      <c r="G418" s="81"/>
      <c r="H418" s="81"/>
      <c r="I418" s="81"/>
      <c r="J418" s="81"/>
      <c r="K418" s="81"/>
      <c r="L418" s="81"/>
      <c r="M418" s="81"/>
      <c r="N418" s="81"/>
      <c r="O418" s="81"/>
      <c r="P418" s="81"/>
      <c r="Q418" s="81"/>
      <c r="R418" s="81"/>
      <c r="S418" s="81"/>
      <c r="T418" s="81"/>
      <c r="U418" s="81"/>
    </row>
    <row r="419">
      <c r="A419" s="81"/>
      <c r="B419" s="80"/>
      <c r="C419" s="80"/>
      <c r="D419" s="80"/>
      <c r="E419" s="80"/>
      <c r="F419" s="81"/>
      <c r="G419" s="81"/>
      <c r="H419" s="81"/>
      <c r="I419" s="81"/>
      <c r="J419" s="81"/>
      <c r="K419" s="81"/>
      <c r="L419" s="81"/>
      <c r="M419" s="81"/>
      <c r="N419" s="81"/>
      <c r="O419" s="81"/>
      <c r="P419" s="81"/>
      <c r="Q419" s="81"/>
      <c r="R419" s="81"/>
      <c r="S419" s="81"/>
      <c r="T419" s="81"/>
      <c r="U419" s="81"/>
    </row>
    <row r="420">
      <c r="A420" s="81"/>
      <c r="B420" s="80"/>
      <c r="C420" s="80"/>
      <c r="D420" s="80"/>
      <c r="E420" s="80"/>
      <c r="F420" s="81"/>
      <c r="G420" s="81"/>
      <c r="H420" s="81"/>
      <c r="I420" s="81"/>
      <c r="J420" s="81"/>
      <c r="K420" s="81"/>
      <c r="L420" s="81"/>
      <c r="M420" s="81"/>
      <c r="N420" s="81"/>
      <c r="O420" s="81"/>
      <c r="P420" s="81"/>
      <c r="Q420" s="81"/>
      <c r="R420" s="81"/>
      <c r="S420" s="81"/>
      <c r="T420" s="81"/>
      <c r="U420" s="81"/>
    </row>
    <row r="421">
      <c r="A421" s="81"/>
      <c r="B421" s="80"/>
      <c r="C421" s="80"/>
      <c r="D421" s="80"/>
      <c r="E421" s="80"/>
      <c r="F421" s="81"/>
      <c r="G421" s="81"/>
      <c r="H421" s="81"/>
      <c r="I421" s="81"/>
      <c r="J421" s="81"/>
      <c r="K421" s="81"/>
      <c r="L421" s="81"/>
      <c r="M421" s="81"/>
      <c r="N421" s="81"/>
      <c r="O421" s="81"/>
      <c r="P421" s="81"/>
      <c r="Q421" s="81"/>
      <c r="R421" s="81"/>
      <c r="S421" s="81"/>
      <c r="T421" s="81"/>
      <c r="U421" s="81"/>
    </row>
    <row r="422">
      <c r="A422" s="81"/>
      <c r="B422" s="80"/>
      <c r="C422" s="80"/>
      <c r="D422" s="80"/>
      <c r="E422" s="80"/>
      <c r="F422" s="81"/>
      <c r="G422" s="81"/>
      <c r="H422" s="81"/>
      <c r="I422" s="81"/>
      <c r="J422" s="81"/>
      <c r="K422" s="81"/>
      <c r="L422" s="81"/>
      <c r="M422" s="81"/>
      <c r="N422" s="81"/>
      <c r="O422" s="81"/>
      <c r="P422" s="81"/>
      <c r="Q422" s="81"/>
      <c r="R422" s="81"/>
      <c r="S422" s="81"/>
      <c r="T422" s="81"/>
      <c r="U422" s="81"/>
    </row>
    <row r="423">
      <c r="A423" s="81"/>
      <c r="B423" s="80"/>
      <c r="C423" s="80"/>
      <c r="D423" s="80"/>
      <c r="E423" s="80"/>
      <c r="F423" s="81"/>
      <c r="G423" s="81"/>
      <c r="H423" s="81"/>
      <c r="I423" s="81"/>
      <c r="J423" s="81"/>
      <c r="K423" s="81"/>
      <c r="L423" s="81"/>
      <c r="M423" s="81"/>
      <c r="N423" s="81"/>
      <c r="O423" s="81"/>
      <c r="P423" s="81"/>
      <c r="Q423" s="81"/>
      <c r="R423" s="81"/>
      <c r="S423" s="81"/>
      <c r="T423" s="81"/>
      <c r="U423" s="81"/>
    </row>
    <row r="424">
      <c r="A424" s="81"/>
      <c r="B424" s="80"/>
      <c r="C424" s="80"/>
      <c r="D424" s="80"/>
      <c r="E424" s="80"/>
      <c r="F424" s="81"/>
      <c r="G424" s="81"/>
      <c r="H424" s="81"/>
      <c r="I424" s="81"/>
      <c r="J424" s="81"/>
      <c r="K424" s="81"/>
      <c r="L424" s="81"/>
      <c r="M424" s="81"/>
      <c r="N424" s="81"/>
      <c r="O424" s="81"/>
      <c r="P424" s="81"/>
      <c r="Q424" s="81"/>
      <c r="R424" s="81"/>
      <c r="S424" s="81"/>
      <c r="T424" s="81"/>
      <c r="U424" s="81"/>
    </row>
    <row r="425">
      <c r="A425" s="81"/>
      <c r="B425" s="80"/>
      <c r="C425" s="80"/>
      <c r="D425" s="80"/>
      <c r="E425" s="80"/>
      <c r="F425" s="81"/>
      <c r="G425" s="81"/>
      <c r="H425" s="81"/>
      <c r="I425" s="81"/>
      <c r="J425" s="81"/>
      <c r="K425" s="81"/>
      <c r="L425" s="81"/>
      <c r="M425" s="81"/>
      <c r="N425" s="81"/>
      <c r="O425" s="81"/>
      <c r="P425" s="81"/>
      <c r="Q425" s="81"/>
      <c r="R425" s="81"/>
      <c r="S425" s="81"/>
      <c r="T425" s="81"/>
      <c r="U425" s="81"/>
    </row>
    <row r="426">
      <c r="A426" s="81"/>
      <c r="B426" s="80"/>
      <c r="C426" s="80"/>
      <c r="D426" s="80"/>
      <c r="E426" s="80"/>
      <c r="F426" s="81"/>
      <c r="G426" s="81"/>
      <c r="H426" s="81"/>
      <c r="I426" s="81"/>
      <c r="J426" s="81"/>
      <c r="K426" s="81"/>
      <c r="L426" s="81"/>
      <c r="M426" s="81"/>
      <c r="N426" s="81"/>
      <c r="O426" s="81"/>
      <c r="P426" s="81"/>
      <c r="Q426" s="81"/>
      <c r="R426" s="81"/>
      <c r="S426" s="81"/>
      <c r="T426" s="81"/>
      <c r="U426" s="81"/>
    </row>
    <row r="427">
      <c r="A427" s="81"/>
      <c r="B427" s="80"/>
      <c r="C427" s="80"/>
      <c r="D427" s="80"/>
      <c r="E427" s="80"/>
      <c r="F427" s="81"/>
      <c r="G427" s="81"/>
      <c r="H427" s="81"/>
      <c r="I427" s="81"/>
      <c r="J427" s="81"/>
      <c r="K427" s="81"/>
      <c r="L427" s="81"/>
      <c r="M427" s="81"/>
      <c r="N427" s="81"/>
      <c r="O427" s="81"/>
      <c r="P427" s="81"/>
      <c r="Q427" s="81"/>
      <c r="R427" s="81"/>
      <c r="S427" s="81"/>
      <c r="T427" s="81"/>
      <c r="U427" s="81"/>
    </row>
    <row r="428">
      <c r="A428" s="81"/>
      <c r="B428" s="80"/>
      <c r="C428" s="80"/>
      <c r="D428" s="80"/>
      <c r="E428" s="80"/>
      <c r="F428" s="81"/>
      <c r="G428" s="81"/>
      <c r="H428" s="81"/>
      <c r="I428" s="81"/>
      <c r="J428" s="81"/>
      <c r="K428" s="81"/>
      <c r="L428" s="81"/>
      <c r="M428" s="81"/>
      <c r="N428" s="81"/>
      <c r="O428" s="81"/>
      <c r="P428" s="81"/>
      <c r="Q428" s="81"/>
      <c r="R428" s="81"/>
      <c r="S428" s="81"/>
      <c r="T428" s="81"/>
      <c r="U428" s="81"/>
    </row>
    <row r="429">
      <c r="A429" s="81"/>
      <c r="B429" s="80"/>
      <c r="C429" s="80"/>
      <c r="D429" s="80"/>
      <c r="E429" s="80"/>
      <c r="F429" s="81"/>
      <c r="G429" s="81"/>
      <c r="H429" s="81"/>
      <c r="I429" s="81"/>
      <c r="J429" s="81"/>
      <c r="K429" s="81"/>
      <c r="L429" s="81"/>
      <c r="M429" s="81"/>
      <c r="N429" s="81"/>
      <c r="O429" s="81"/>
      <c r="P429" s="81"/>
      <c r="Q429" s="81"/>
      <c r="R429" s="81"/>
      <c r="S429" s="81"/>
      <c r="T429" s="81"/>
      <c r="U429" s="81"/>
    </row>
    <row r="430">
      <c r="A430" s="81"/>
      <c r="B430" s="80"/>
      <c r="C430" s="80"/>
      <c r="D430" s="80"/>
      <c r="E430" s="80"/>
      <c r="F430" s="81"/>
      <c r="G430" s="81"/>
      <c r="H430" s="81"/>
      <c r="I430" s="81"/>
      <c r="J430" s="81"/>
      <c r="K430" s="81"/>
      <c r="L430" s="81"/>
      <c r="M430" s="81"/>
      <c r="N430" s="81"/>
      <c r="O430" s="81"/>
      <c r="P430" s="81"/>
      <c r="Q430" s="81"/>
      <c r="R430" s="81"/>
      <c r="S430" s="81"/>
      <c r="T430" s="81"/>
      <c r="U430" s="81"/>
    </row>
    <row r="431">
      <c r="A431" s="81"/>
      <c r="B431" s="80"/>
      <c r="C431" s="80"/>
      <c r="D431" s="80"/>
      <c r="E431" s="80"/>
      <c r="F431" s="81"/>
      <c r="G431" s="81"/>
      <c r="H431" s="81"/>
      <c r="I431" s="81"/>
      <c r="J431" s="81"/>
      <c r="K431" s="81"/>
      <c r="L431" s="81"/>
      <c r="M431" s="81"/>
      <c r="N431" s="81"/>
      <c r="O431" s="81"/>
      <c r="P431" s="81"/>
      <c r="Q431" s="81"/>
      <c r="R431" s="81"/>
      <c r="S431" s="81"/>
      <c r="T431" s="81"/>
      <c r="U431" s="81"/>
    </row>
    <row r="432">
      <c r="A432" s="81"/>
      <c r="B432" s="80"/>
      <c r="C432" s="80"/>
      <c r="D432" s="80"/>
      <c r="E432" s="80"/>
      <c r="F432" s="81"/>
      <c r="G432" s="81"/>
      <c r="H432" s="81"/>
      <c r="I432" s="81"/>
      <c r="J432" s="81"/>
      <c r="K432" s="81"/>
      <c r="L432" s="81"/>
      <c r="M432" s="81"/>
      <c r="N432" s="81"/>
      <c r="O432" s="81"/>
      <c r="P432" s="81"/>
      <c r="Q432" s="81"/>
      <c r="R432" s="81"/>
      <c r="S432" s="81"/>
      <c r="T432" s="81"/>
      <c r="U432" s="81"/>
    </row>
    <row r="433">
      <c r="A433" s="81"/>
      <c r="B433" s="80"/>
      <c r="C433" s="80"/>
      <c r="D433" s="80"/>
      <c r="E433" s="80"/>
      <c r="F433" s="81"/>
      <c r="G433" s="81"/>
      <c r="H433" s="81"/>
      <c r="I433" s="81"/>
      <c r="J433" s="81"/>
      <c r="K433" s="81"/>
      <c r="L433" s="81"/>
      <c r="M433" s="81"/>
      <c r="N433" s="81"/>
      <c r="O433" s="81"/>
      <c r="P433" s="81"/>
      <c r="Q433" s="81"/>
      <c r="R433" s="81"/>
      <c r="S433" s="81"/>
      <c r="T433" s="81"/>
      <c r="U433" s="81"/>
    </row>
    <row r="434">
      <c r="A434" s="81"/>
      <c r="B434" s="80"/>
      <c r="C434" s="80"/>
      <c r="D434" s="80"/>
      <c r="E434" s="80"/>
      <c r="F434" s="81"/>
      <c r="G434" s="81"/>
      <c r="H434" s="81"/>
      <c r="I434" s="81"/>
      <c r="J434" s="81"/>
      <c r="K434" s="81"/>
      <c r="L434" s="81"/>
      <c r="M434" s="81"/>
      <c r="N434" s="81"/>
      <c r="O434" s="81"/>
      <c r="P434" s="81"/>
      <c r="Q434" s="81"/>
      <c r="R434" s="81"/>
      <c r="S434" s="81"/>
      <c r="T434" s="81"/>
      <c r="U434" s="81"/>
    </row>
    <row r="435">
      <c r="A435" s="81"/>
      <c r="B435" s="80"/>
      <c r="C435" s="80"/>
      <c r="D435" s="80"/>
      <c r="E435" s="80"/>
      <c r="F435" s="81"/>
      <c r="G435" s="81"/>
      <c r="H435" s="81"/>
      <c r="I435" s="81"/>
      <c r="J435" s="81"/>
      <c r="K435" s="81"/>
      <c r="L435" s="81"/>
      <c r="M435" s="81"/>
      <c r="N435" s="81"/>
      <c r="O435" s="81"/>
      <c r="P435" s="81"/>
      <c r="Q435" s="81"/>
      <c r="R435" s="81"/>
      <c r="S435" s="81"/>
      <c r="T435" s="81"/>
      <c r="U435" s="81"/>
    </row>
    <row r="436">
      <c r="A436" s="81"/>
      <c r="B436" s="80"/>
      <c r="C436" s="80"/>
      <c r="D436" s="80"/>
      <c r="E436" s="80"/>
      <c r="F436" s="81"/>
      <c r="G436" s="81"/>
      <c r="H436" s="81"/>
      <c r="I436" s="81"/>
      <c r="J436" s="81"/>
      <c r="K436" s="81"/>
      <c r="L436" s="81"/>
      <c r="M436" s="81"/>
      <c r="N436" s="81"/>
      <c r="O436" s="81"/>
      <c r="P436" s="81"/>
      <c r="Q436" s="81"/>
      <c r="R436" s="81"/>
      <c r="S436" s="81"/>
      <c r="T436" s="81"/>
      <c r="U436" s="81"/>
    </row>
    <row r="437">
      <c r="A437" s="81"/>
      <c r="B437" s="80"/>
      <c r="C437" s="80"/>
      <c r="D437" s="80"/>
      <c r="E437" s="80"/>
      <c r="F437" s="81"/>
      <c r="G437" s="81"/>
      <c r="H437" s="81"/>
      <c r="I437" s="81"/>
      <c r="J437" s="81"/>
      <c r="K437" s="81"/>
      <c r="L437" s="81"/>
      <c r="M437" s="81"/>
      <c r="N437" s="81"/>
      <c r="O437" s="81"/>
      <c r="P437" s="81"/>
      <c r="Q437" s="81"/>
      <c r="R437" s="81"/>
      <c r="S437" s="81"/>
      <c r="T437" s="81"/>
      <c r="U437" s="81"/>
    </row>
    <row r="438">
      <c r="A438" s="81"/>
      <c r="B438" s="80"/>
      <c r="C438" s="80"/>
      <c r="D438" s="80"/>
      <c r="E438" s="80"/>
      <c r="F438" s="81"/>
      <c r="G438" s="81"/>
      <c r="H438" s="81"/>
      <c r="I438" s="81"/>
      <c r="J438" s="81"/>
      <c r="K438" s="81"/>
      <c r="L438" s="81"/>
      <c r="M438" s="81"/>
      <c r="N438" s="81"/>
      <c r="O438" s="81"/>
      <c r="P438" s="81"/>
      <c r="Q438" s="81"/>
      <c r="R438" s="81"/>
      <c r="S438" s="81"/>
      <c r="T438" s="81"/>
      <c r="U438" s="81"/>
    </row>
    <row r="439">
      <c r="A439" s="81"/>
      <c r="B439" s="80"/>
      <c r="C439" s="80"/>
      <c r="D439" s="80"/>
      <c r="E439" s="80"/>
      <c r="F439" s="81"/>
      <c r="G439" s="81"/>
      <c r="H439" s="81"/>
      <c r="I439" s="81"/>
      <c r="J439" s="81"/>
      <c r="K439" s="81"/>
      <c r="L439" s="81"/>
      <c r="M439" s="81"/>
      <c r="N439" s="81"/>
      <c r="O439" s="81"/>
      <c r="P439" s="81"/>
      <c r="Q439" s="81"/>
      <c r="R439" s="81"/>
      <c r="S439" s="81"/>
      <c r="T439" s="81"/>
      <c r="U439" s="81"/>
    </row>
    <row r="440">
      <c r="A440" s="81"/>
      <c r="B440" s="80"/>
      <c r="C440" s="80"/>
      <c r="D440" s="80"/>
      <c r="E440" s="80"/>
      <c r="F440" s="81"/>
      <c r="G440" s="81"/>
      <c r="H440" s="81"/>
      <c r="I440" s="81"/>
      <c r="J440" s="81"/>
      <c r="K440" s="81"/>
      <c r="L440" s="81"/>
      <c r="M440" s="81"/>
      <c r="N440" s="81"/>
      <c r="O440" s="81"/>
      <c r="P440" s="81"/>
      <c r="Q440" s="81"/>
      <c r="R440" s="81"/>
      <c r="S440" s="81"/>
      <c r="T440" s="81"/>
      <c r="U440" s="81"/>
    </row>
    <row r="441">
      <c r="A441" s="81"/>
      <c r="B441" s="80"/>
      <c r="C441" s="80"/>
      <c r="D441" s="80"/>
      <c r="E441" s="80"/>
      <c r="F441" s="81"/>
      <c r="G441" s="81"/>
      <c r="H441" s="81"/>
      <c r="I441" s="81"/>
      <c r="J441" s="81"/>
      <c r="K441" s="81"/>
      <c r="L441" s="81"/>
      <c r="M441" s="81"/>
      <c r="N441" s="81"/>
      <c r="O441" s="81"/>
      <c r="P441" s="81"/>
      <c r="Q441" s="81"/>
      <c r="R441" s="81"/>
      <c r="S441" s="81"/>
      <c r="T441" s="81"/>
      <c r="U441" s="81"/>
    </row>
    <row r="442">
      <c r="A442" s="81"/>
      <c r="B442" s="80"/>
      <c r="C442" s="80"/>
      <c r="D442" s="80"/>
      <c r="E442" s="80"/>
      <c r="F442" s="81"/>
      <c r="G442" s="81"/>
      <c r="H442" s="81"/>
      <c r="I442" s="81"/>
      <c r="J442" s="81"/>
      <c r="K442" s="81"/>
      <c r="L442" s="81"/>
      <c r="M442" s="81"/>
      <c r="N442" s="81"/>
      <c r="O442" s="81"/>
      <c r="P442" s="81"/>
      <c r="Q442" s="81"/>
      <c r="R442" s="81"/>
      <c r="S442" s="81"/>
      <c r="T442" s="81"/>
      <c r="U442" s="81"/>
    </row>
    <row r="443">
      <c r="A443" s="81"/>
      <c r="B443" s="80"/>
      <c r="C443" s="80"/>
      <c r="D443" s="80"/>
      <c r="E443" s="80"/>
      <c r="F443" s="81"/>
      <c r="G443" s="81"/>
      <c r="H443" s="81"/>
      <c r="I443" s="81"/>
      <c r="J443" s="81"/>
      <c r="K443" s="81"/>
      <c r="L443" s="81"/>
      <c r="M443" s="81"/>
      <c r="N443" s="81"/>
      <c r="O443" s="81"/>
      <c r="P443" s="81"/>
      <c r="Q443" s="81"/>
      <c r="R443" s="81"/>
      <c r="S443" s="81"/>
      <c r="T443" s="81"/>
      <c r="U443" s="81"/>
    </row>
    <row r="444">
      <c r="A444" s="81"/>
      <c r="B444" s="80"/>
      <c r="C444" s="80"/>
      <c r="D444" s="80"/>
      <c r="E444" s="80"/>
      <c r="F444" s="81"/>
      <c r="G444" s="81"/>
      <c r="H444" s="81"/>
      <c r="I444" s="81"/>
      <c r="J444" s="81"/>
      <c r="K444" s="81"/>
      <c r="L444" s="81"/>
      <c r="M444" s="81"/>
      <c r="N444" s="81"/>
      <c r="O444" s="81"/>
      <c r="P444" s="81"/>
      <c r="Q444" s="81"/>
      <c r="R444" s="81"/>
      <c r="S444" s="81"/>
      <c r="T444" s="81"/>
      <c r="U444" s="81"/>
    </row>
    <row r="445">
      <c r="A445" s="81"/>
      <c r="B445" s="80"/>
      <c r="C445" s="80"/>
      <c r="D445" s="80"/>
      <c r="E445" s="80"/>
      <c r="F445" s="81"/>
      <c r="G445" s="81"/>
      <c r="H445" s="81"/>
      <c r="I445" s="81"/>
      <c r="J445" s="81"/>
      <c r="K445" s="81"/>
      <c r="L445" s="81"/>
      <c r="M445" s="81"/>
      <c r="N445" s="81"/>
      <c r="O445" s="81"/>
      <c r="P445" s="81"/>
      <c r="Q445" s="81"/>
      <c r="R445" s="81"/>
      <c r="S445" s="81"/>
      <c r="T445" s="81"/>
      <c r="U445" s="81"/>
    </row>
    <row r="446">
      <c r="A446" s="81"/>
      <c r="B446" s="80"/>
      <c r="C446" s="80"/>
      <c r="D446" s="80"/>
      <c r="E446" s="80"/>
      <c r="F446" s="81"/>
      <c r="G446" s="81"/>
      <c r="H446" s="81"/>
      <c r="I446" s="81"/>
      <c r="J446" s="81"/>
      <c r="K446" s="81"/>
      <c r="L446" s="81"/>
      <c r="M446" s="81"/>
      <c r="N446" s="81"/>
      <c r="O446" s="81"/>
      <c r="P446" s="81"/>
      <c r="Q446" s="81"/>
      <c r="R446" s="81"/>
      <c r="S446" s="81"/>
      <c r="T446" s="81"/>
      <c r="U446" s="81"/>
    </row>
    <row r="447">
      <c r="A447" s="81"/>
      <c r="B447" s="80"/>
      <c r="C447" s="80"/>
      <c r="D447" s="80"/>
      <c r="E447" s="80"/>
      <c r="F447" s="81"/>
      <c r="G447" s="81"/>
      <c r="H447" s="81"/>
      <c r="I447" s="81"/>
      <c r="J447" s="81"/>
      <c r="K447" s="81"/>
      <c r="L447" s="81"/>
      <c r="M447" s="81"/>
      <c r="N447" s="81"/>
      <c r="O447" s="81"/>
      <c r="P447" s="81"/>
      <c r="Q447" s="81"/>
      <c r="R447" s="81"/>
      <c r="S447" s="81"/>
      <c r="T447" s="81"/>
      <c r="U447" s="81"/>
    </row>
    <row r="448">
      <c r="A448" s="81"/>
      <c r="B448" s="80"/>
      <c r="C448" s="80"/>
      <c r="D448" s="80"/>
      <c r="E448" s="80"/>
      <c r="F448" s="81"/>
      <c r="G448" s="81"/>
      <c r="H448" s="81"/>
      <c r="I448" s="81"/>
      <c r="J448" s="81"/>
      <c r="K448" s="81"/>
      <c r="L448" s="81"/>
      <c r="M448" s="81"/>
      <c r="N448" s="81"/>
      <c r="O448" s="81"/>
      <c r="P448" s="81"/>
      <c r="Q448" s="81"/>
      <c r="R448" s="81"/>
      <c r="S448" s="81"/>
      <c r="T448" s="81"/>
      <c r="U448" s="81"/>
    </row>
    <row r="449">
      <c r="A449" s="81"/>
      <c r="B449" s="80"/>
      <c r="C449" s="80"/>
      <c r="D449" s="80"/>
      <c r="E449" s="80"/>
      <c r="F449" s="81"/>
      <c r="G449" s="81"/>
      <c r="H449" s="81"/>
      <c r="I449" s="81"/>
      <c r="J449" s="81"/>
      <c r="K449" s="81"/>
      <c r="L449" s="81"/>
      <c r="M449" s="81"/>
      <c r="N449" s="81"/>
      <c r="O449" s="81"/>
      <c r="P449" s="81"/>
      <c r="Q449" s="81"/>
      <c r="R449" s="81"/>
      <c r="S449" s="81"/>
      <c r="T449" s="81"/>
      <c r="U449" s="81"/>
    </row>
    <row r="450">
      <c r="A450" s="81"/>
      <c r="B450" s="80"/>
      <c r="C450" s="80"/>
      <c r="D450" s="80"/>
      <c r="E450" s="80"/>
      <c r="F450" s="81"/>
      <c r="G450" s="81"/>
      <c r="H450" s="81"/>
      <c r="I450" s="81"/>
      <c r="J450" s="81"/>
      <c r="K450" s="81"/>
      <c r="L450" s="81"/>
      <c r="M450" s="81"/>
      <c r="N450" s="81"/>
      <c r="O450" s="81"/>
      <c r="P450" s="81"/>
      <c r="Q450" s="81"/>
      <c r="R450" s="81"/>
      <c r="S450" s="81"/>
      <c r="T450" s="81"/>
      <c r="U450" s="81"/>
    </row>
    <row r="451">
      <c r="A451" s="81"/>
      <c r="B451" s="80"/>
      <c r="C451" s="80"/>
      <c r="D451" s="80"/>
      <c r="E451" s="80"/>
      <c r="F451" s="81"/>
      <c r="G451" s="81"/>
      <c r="H451" s="81"/>
      <c r="I451" s="81"/>
      <c r="J451" s="81"/>
      <c r="K451" s="81"/>
      <c r="L451" s="81"/>
      <c r="M451" s="81"/>
      <c r="N451" s="81"/>
      <c r="O451" s="81"/>
      <c r="P451" s="81"/>
      <c r="Q451" s="81"/>
      <c r="R451" s="81"/>
      <c r="S451" s="81"/>
      <c r="T451" s="81"/>
      <c r="U451" s="81"/>
    </row>
    <row r="452">
      <c r="A452" s="81"/>
      <c r="B452" s="80"/>
      <c r="C452" s="80"/>
      <c r="D452" s="80"/>
      <c r="E452" s="80"/>
      <c r="F452" s="81"/>
      <c r="G452" s="81"/>
      <c r="H452" s="81"/>
      <c r="I452" s="81"/>
      <c r="J452" s="81"/>
      <c r="K452" s="81"/>
      <c r="L452" s="81"/>
      <c r="M452" s="81"/>
      <c r="N452" s="81"/>
      <c r="O452" s="81"/>
      <c r="P452" s="81"/>
      <c r="Q452" s="81"/>
      <c r="R452" s="81"/>
      <c r="S452" s="81"/>
      <c r="T452" s="81"/>
      <c r="U452" s="81"/>
    </row>
    <row r="453">
      <c r="A453" s="81"/>
      <c r="B453" s="80"/>
      <c r="C453" s="80"/>
      <c r="D453" s="80"/>
      <c r="E453" s="80"/>
      <c r="F453" s="81"/>
      <c r="G453" s="81"/>
      <c r="H453" s="81"/>
      <c r="I453" s="81"/>
      <c r="J453" s="81"/>
      <c r="K453" s="81"/>
      <c r="L453" s="81"/>
      <c r="M453" s="81"/>
      <c r="N453" s="81"/>
      <c r="O453" s="81"/>
      <c r="P453" s="81"/>
      <c r="Q453" s="81"/>
      <c r="R453" s="81"/>
      <c r="S453" s="81"/>
      <c r="T453" s="81"/>
      <c r="U453" s="81"/>
    </row>
    <row r="454">
      <c r="A454" s="81"/>
      <c r="B454" s="80"/>
      <c r="C454" s="80"/>
      <c r="D454" s="80"/>
      <c r="E454" s="80"/>
      <c r="F454" s="81"/>
      <c r="G454" s="81"/>
      <c r="H454" s="81"/>
      <c r="I454" s="81"/>
      <c r="J454" s="81"/>
      <c r="K454" s="81"/>
      <c r="L454" s="81"/>
      <c r="M454" s="81"/>
      <c r="N454" s="81"/>
      <c r="O454" s="81"/>
      <c r="P454" s="81"/>
      <c r="Q454" s="81"/>
      <c r="R454" s="81"/>
      <c r="S454" s="81"/>
      <c r="T454" s="81"/>
      <c r="U454" s="81"/>
    </row>
    <row r="455">
      <c r="A455" s="81"/>
      <c r="B455" s="80"/>
      <c r="C455" s="80"/>
      <c r="D455" s="80"/>
      <c r="E455" s="80"/>
      <c r="F455" s="81"/>
      <c r="G455" s="81"/>
      <c r="H455" s="81"/>
      <c r="I455" s="81"/>
      <c r="J455" s="81"/>
      <c r="K455" s="81"/>
      <c r="L455" s="81"/>
      <c r="M455" s="81"/>
      <c r="N455" s="81"/>
      <c r="O455" s="81"/>
      <c r="P455" s="81"/>
      <c r="Q455" s="81"/>
      <c r="R455" s="81"/>
      <c r="S455" s="81"/>
      <c r="T455" s="81"/>
      <c r="U455" s="81"/>
    </row>
    <row r="456">
      <c r="A456" s="81"/>
      <c r="B456" s="80"/>
      <c r="C456" s="80"/>
      <c r="D456" s="80"/>
      <c r="E456" s="80"/>
      <c r="F456" s="81"/>
      <c r="G456" s="81"/>
      <c r="H456" s="81"/>
      <c r="I456" s="81"/>
      <c r="J456" s="81"/>
      <c r="K456" s="81"/>
      <c r="L456" s="81"/>
      <c r="M456" s="81"/>
      <c r="N456" s="81"/>
      <c r="O456" s="81"/>
      <c r="P456" s="81"/>
      <c r="Q456" s="81"/>
      <c r="R456" s="81"/>
      <c r="S456" s="81"/>
      <c r="T456" s="81"/>
      <c r="U456" s="81"/>
    </row>
    <row r="457">
      <c r="A457" s="81"/>
      <c r="B457" s="80"/>
      <c r="C457" s="80"/>
      <c r="D457" s="80"/>
      <c r="E457" s="80"/>
      <c r="F457" s="81"/>
      <c r="G457" s="81"/>
      <c r="H457" s="81"/>
      <c r="I457" s="81"/>
      <c r="J457" s="81"/>
      <c r="K457" s="81"/>
      <c r="L457" s="81"/>
      <c r="M457" s="81"/>
      <c r="N457" s="81"/>
      <c r="O457" s="81"/>
      <c r="P457" s="81"/>
      <c r="Q457" s="81"/>
      <c r="R457" s="81"/>
      <c r="S457" s="81"/>
      <c r="T457" s="81"/>
      <c r="U457" s="81"/>
    </row>
    <row r="458">
      <c r="A458" s="81"/>
      <c r="B458" s="80"/>
      <c r="C458" s="80"/>
      <c r="D458" s="80"/>
      <c r="E458" s="80"/>
      <c r="F458" s="81"/>
      <c r="G458" s="81"/>
      <c r="H458" s="81"/>
      <c r="I458" s="81"/>
      <c r="J458" s="81"/>
      <c r="K458" s="81"/>
      <c r="L458" s="81"/>
      <c r="M458" s="81"/>
      <c r="N458" s="81"/>
      <c r="O458" s="81"/>
      <c r="P458" s="81"/>
      <c r="Q458" s="81"/>
      <c r="R458" s="81"/>
      <c r="S458" s="81"/>
      <c r="T458" s="81"/>
      <c r="U458" s="81"/>
    </row>
    <row r="459">
      <c r="A459" s="81"/>
      <c r="B459" s="80"/>
      <c r="C459" s="80"/>
      <c r="D459" s="80"/>
      <c r="E459" s="80"/>
      <c r="F459" s="81"/>
      <c r="G459" s="81"/>
      <c r="H459" s="81"/>
      <c r="I459" s="81"/>
      <c r="J459" s="81"/>
      <c r="K459" s="81"/>
      <c r="L459" s="81"/>
      <c r="M459" s="81"/>
      <c r="N459" s="81"/>
      <c r="O459" s="81"/>
      <c r="P459" s="81"/>
      <c r="Q459" s="81"/>
      <c r="R459" s="81"/>
      <c r="S459" s="81"/>
      <c r="T459" s="81"/>
      <c r="U459" s="81"/>
    </row>
    <row r="460">
      <c r="A460" s="81"/>
      <c r="B460" s="80"/>
      <c r="C460" s="80"/>
      <c r="D460" s="80"/>
      <c r="E460" s="80"/>
      <c r="F460" s="81"/>
      <c r="G460" s="81"/>
      <c r="H460" s="81"/>
      <c r="I460" s="81"/>
      <c r="J460" s="81"/>
      <c r="K460" s="81"/>
      <c r="L460" s="81"/>
      <c r="M460" s="81"/>
      <c r="N460" s="81"/>
      <c r="O460" s="81"/>
      <c r="P460" s="81"/>
      <c r="Q460" s="81"/>
      <c r="R460" s="81"/>
      <c r="S460" s="81"/>
      <c r="T460" s="81"/>
      <c r="U460" s="81"/>
    </row>
    <row r="461">
      <c r="A461" s="81"/>
      <c r="B461" s="80"/>
      <c r="C461" s="80"/>
      <c r="D461" s="80"/>
      <c r="E461" s="80"/>
      <c r="F461" s="81"/>
      <c r="G461" s="81"/>
      <c r="H461" s="81"/>
      <c r="I461" s="81"/>
      <c r="J461" s="81"/>
      <c r="K461" s="81"/>
      <c r="L461" s="81"/>
      <c r="M461" s="81"/>
      <c r="N461" s="81"/>
      <c r="O461" s="81"/>
      <c r="P461" s="81"/>
      <c r="Q461" s="81"/>
      <c r="R461" s="81"/>
      <c r="S461" s="81"/>
      <c r="T461" s="81"/>
      <c r="U461" s="81"/>
    </row>
    <row r="462">
      <c r="A462" s="81"/>
      <c r="B462" s="80"/>
      <c r="C462" s="80"/>
      <c r="D462" s="80"/>
      <c r="E462" s="80"/>
      <c r="F462" s="81"/>
      <c r="G462" s="81"/>
      <c r="H462" s="81"/>
      <c r="I462" s="81"/>
      <c r="J462" s="81"/>
      <c r="K462" s="81"/>
      <c r="L462" s="81"/>
      <c r="M462" s="81"/>
      <c r="N462" s="81"/>
      <c r="O462" s="81"/>
      <c r="P462" s="81"/>
      <c r="Q462" s="81"/>
      <c r="R462" s="81"/>
      <c r="S462" s="81"/>
      <c r="T462" s="81"/>
      <c r="U462" s="81"/>
    </row>
    <row r="463">
      <c r="A463" s="81"/>
      <c r="B463" s="80"/>
      <c r="C463" s="80"/>
      <c r="D463" s="80"/>
      <c r="E463" s="80"/>
      <c r="F463" s="81"/>
      <c r="G463" s="81"/>
      <c r="H463" s="81"/>
      <c r="I463" s="81"/>
      <c r="J463" s="81"/>
      <c r="K463" s="81"/>
      <c r="L463" s="81"/>
      <c r="M463" s="81"/>
      <c r="N463" s="81"/>
      <c r="O463" s="81"/>
      <c r="P463" s="81"/>
      <c r="Q463" s="81"/>
      <c r="R463" s="81"/>
      <c r="S463" s="81"/>
      <c r="T463" s="81"/>
      <c r="U463" s="81"/>
    </row>
    <row r="464">
      <c r="A464" s="81"/>
      <c r="B464" s="80"/>
      <c r="C464" s="80"/>
      <c r="D464" s="80"/>
      <c r="E464" s="80"/>
      <c r="F464" s="81"/>
      <c r="G464" s="81"/>
      <c r="H464" s="81"/>
      <c r="I464" s="81"/>
      <c r="J464" s="81"/>
      <c r="K464" s="81"/>
      <c r="L464" s="81"/>
      <c r="M464" s="81"/>
      <c r="N464" s="81"/>
      <c r="O464" s="81"/>
      <c r="P464" s="81"/>
      <c r="Q464" s="81"/>
      <c r="R464" s="81"/>
      <c r="S464" s="81"/>
      <c r="T464" s="81"/>
      <c r="U464" s="81"/>
    </row>
    <row r="465">
      <c r="A465" s="81"/>
      <c r="B465" s="80"/>
      <c r="C465" s="80"/>
      <c r="D465" s="80"/>
      <c r="E465" s="80"/>
      <c r="F465" s="81"/>
      <c r="G465" s="81"/>
      <c r="H465" s="81"/>
      <c r="I465" s="81"/>
      <c r="J465" s="81"/>
      <c r="K465" s="81"/>
      <c r="L465" s="81"/>
      <c r="M465" s="81"/>
      <c r="N465" s="81"/>
      <c r="O465" s="81"/>
      <c r="P465" s="81"/>
      <c r="Q465" s="81"/>
      <c r="R465" s="81"/>
      <c r="S465" s="81"/>
      <c r="T465" s="81"/>
      <c r="U465" s="81"/>
    </row>
    <row r="466">
      <c r="A466" s="81"/>
      <c r="B466" s="80"/>
      <c r="C466" s="80"/>
      <c r="D466" s="80"/>
      <c r="E466" s="80"/>
      <c r="F466" s="81"/>
      <c r="G466" s="81"/>
      <c r="H466" s="81"/>
      <c r="I466" s="81"/>
      <c r="J466" s="81"/>
      <c r="K466" s="81"/>
      <c r="L466" s="81"/>
      <c r="M466" s="81"/>
      <c r="N466" s="81"/>
      <c r="O466" s="81"/>
      <c r="P466" s="81"/>
      <c r="Q466" s="81"/>
      <c r="R466" s="81"/>
      <c r="S466" s="81"/>
      <c r="T466" s="81"/>
      <c r="U466" s="81"/>
    </row>
    <row r="467">
      <c r="A467" s="81"/>
      <c r="B467" s="80"/>
      <c r="C467" s="80"/>
      <c r="D467" s="80"/>
      <c r="E467" s="80"/>
      <c r="F467" s="81"/>
      <c r="G467" s="81"/>
      <c r="H467" s="81"/>
      <c r="I467" s="81"/>
      <c r="J467" s="81"/>
      <c r="K467" s="81"/>
      <c r="L467" s="81"/>
      <c r="M467" s="81"/>
      <c r="N467" s="81"/>
      <c r="O467" s="81"/>
      <c r="P467" s="81"/>
      <c r="Q467" s="81"/>
      <c r="R467" s="81"/>
      <c r="S467" s="81"/>
      <c r="T467" s="81"/>
      <c r="U467" s="81"/>
    </row>
    <row r="468">
      <c r="A468" s="81"/>
      <c r="B468" s="80"/>
      <c r="C468" s="80"/>
      <c r="D468" s="80"/>
      <c r="E468" s="80"/>
      <c r="F468" s="81"/>
      <c r="G468" s="81"/>
      <c r="H468" s="81"/>
      <c r="I468" s="81"/>
      <c r="J468" s="81"/>
      <c r="K468" s="81"/>
      <c r="L468" s="81"/>
      <c r="M468" s="81"/>
      <c r="N468" s="81"/>
      <c r="O468" s="81"/>
      <c r="P468" s="81"/>
      <c r="Q468" s="81"/>
      <c r="R468" s="81"/>
      <c r="S468" s="81"/>
      <c r="T468" s="81"/>
      <c r="U468" s="81"/>
    </row>
    <row r="469">
      <c r="A469" s="81"/>
      <c r="B469" s="80"/>
      <c r="C469" s="80"/>
      <c r="D469" s="80"/>
      <c r="E469" s="80"/>
      <c r="F469" s="81"/>
      <c r="G469" s="81"/>
      <c r="H469" s="81"/>
      <c r="I469" s="81"/>
      <c r="J469" s="81"/>
      <c r="K469" s="81"/>
      <c r="L469" s="81"/>
      <c r="M469" s="81"/>
      <c r="N469" s="81"/>
      <c r="O469" s="81"/>
      <c r="P469" s="81"/>
      <c r="Q469" s="81"/>
      <c r="R469" s="81"/>
      <c r="S469" s="81"/>
      <c r="T469" s="81"/>
      <c r="U469" s="81"/>
    </row>
    <row r="470">
      <c r="A470" s="81"/>
      <c r="B470" s="80"/>
      <c r="C470" s="80"/>
      <c r="D470" s="80"/>
      <c r="E470" s="80"/>
      <c r="F470" s="81"/>
      <c r="G470" s="81"/>
      <c r="H470" s="81"/>
      <c r="I470" s="81"/>
      <c r="J470" s="81"/>
      <c r="K470" s="81"/>
      <c r="L470" s="81"/>
      <c r="M470" s="81"/>
      <c r="N470" s="81"/>
      <c r="O470" s="81"/>
      <c r="P470" s="81"/>
      <c r="Q470" s="81"/>
      <c r="R470" s="81"/>
      <c r="S470" s="81"/>
      <c r="T470" s="81"/>
      <c r="U470" s="81"/>
    </row>
    <row r="471">
      <c r="A471" s="81"/>
      <c r="B471" s="80"/>
      <c r="C471" s="80"/>
      <c r="D471" s="80"/>
      <c r="E471" s="80"/>
      <c r="F471" s="81"/>
      <c r="G471" s="81"/>
      <c r="H471" s="81"/>
      <c r="I471" s="81"/>
      <c r="J471" s="81"/>
      <c r="K471" s="81"/>
      <c r="L471" s="81"/>
      <c r="M471" s="81"/>
      <c r="N471" s="81"/>
      <c r="O471" s="81"/>
      <c r="P471" s="81"/>
      <c r="Q471" s="81"/>
      <c r="R471" s="81"/>
      <c r="S471" s="81"/>
      <c r="T471" s="81"/>
      <c r="U471" s="81"/>
    </row>
    <row r="472">
      <c r="A472" s="81"/>
      <c r="B472" s="80"/>
      <c r="C472" s="80"/>
      <c r="D472" s="80"/>
      <c r="E472" s="80"/>
      <c r="F472" s="81"/>
      <c r="G472" s="81"/>
      <c r="H472" s="81"/>
      <c r="I472" s="81"/>
      <c r="J472" s="81"/>
      <c r="K472" s="81"/>
      <c r="L472" s="81"/>
      <c r="M472" s="81"/>
      <c r="N472" s="81"/>
      <c r="O472" s="81"/>
      <c r="P472" s="81"/>
      <c r="Q472" s="81"/>
      <c r="R472" s="81"/>
      <c r="S472" s="81"/>
      <c r="T472" s="81"/>
      <c r="U472" s="81"/>
    </row>
    <row r="473">
      <c r="A473" s="81"/>
      <c r="B473" s="80"/>
      <c r="C473" s="80"/>
      <c r="D473" s="80"/>
      <c r="E473" s="80"/>
      <c r="F473" s="81"/>
      <c r="G473" s="81"/>
      <c r="H473" s="81"/>
      <c r="I473" s="81"/>
      <c r="J473" s="81"/>
      <c r="K473" s="81"/>
      <c r="L473" s="81"/>
      <c r="M473" s="81"/>
      <c r="N473" s="81"/>
      <c r="O473" s="81"/>
      <c r="P473" s="81"/>
      <c r="Q473" s="81"/>
      <c r="R473" s="81"/>
      <c r="S473" s="81"/>
      <c r="T473" s="81"/>
      <c r="U473" s="81"/>
    </row>
    <row r="474">
      <c r="A474" s="81"/>
      <c r="B474" s="80"/>
      <c r="C474" s="80"/>
      <c r="D474" s="80"/>
      <c r="E474" s="80"/>
      <c r="F474" s="81"/>
      <c r="G474" s="81"/>
      <c r="H474" s="81"/>
      <c r="I474" s="81"/>
      <c r="J474" s="81"/>
      <c r="K474" s="81"/>
      <c r="L474" s="81"/>
      <c r="M474" s="81"/>
      <c r="N474" s="81"/>
      <c r="O474" s="81"/>
      <c r="P474" s="81"/>
      <c r="Q474" s="81"/>
      <c r="R474" s="81"/>
      <c r="S474" s="81"/>
      <c r="T474" s="81"/>
      <c r="U474" s="81"/>
    </row>
    <row r="475">
      <c r="A475" s="81"/>
      <c r="B475" s="80"/>
      <c r="C475" s="80"/>
      <c r="D475" s="80"/>
      <c r="E475" s="80"/>
      <c r="F475" s="81"/>
      <c r="G475" s="81"/>
      <c r="H475" s="81"/>
      <c r="I475" s="81"/>
      <c r="J475" s="81"/>
      <c r="K475" s="81"/>
      <c r="L475" s="81"/>
      <c r="M475" s="81"/>
      <c r="N475" s="81"/>
      <c r="O475" s="81"/>
      <c r="P475" s="81"/>
      <c r="Q475" s="81"/>
      <c r="R475" s="81"/>
      <c r="S475" s="81"/>
      <c r="T475" s="81"/>
      <c r="U475" s="81"/>
    </row>
    <row r="476">
      <c r="A476" s="81"/>
      <c r="B476" s="80"/>
      <c r="C476" s="80"/>
      <c r="D476" s="80"/>
      <c r="E476" s="80"/>
      <c r="F476" s="81"/>
      <c r="G476" s="81"/>
      <c r="H476" s="81"/>
      <c r="I476" s="81"/>
      <c r="J476" s="81"/>
      <c r="K476" s="81"/>
      <c r="L476" s="81"/>
      <c r="M476" s="81"/>
      <c r="N476" s="81"/>
      <c r="O476" s="81"/>
      <c r="P476" s="81"/>
      <c r="Q476" s="81"/>
      <c r="R476" s="81"/>
      <c r="S476" s="81"/>
      <c r="T476" s="81"/>
      <c r="U476" s="81"/>
    </row>
    <row r="477">
      <c r="A477" s="81"/>
      <c r="B477" s="80"/>
      <c r="C477" s="80"/>
      <c r="D477" s="80"/>
      <c r="E477" s="80"/>
      <c r="F477" s="81"/>
      <c r="G477" s="81"/>
      <c r="H477" s="81"/>
      <c r="I477" s="81"/>
      <c r="J477" s="81"/>
      <c r="K477" s="81"/>
      <c r="L477" s="81"/>
      <c r="M477" s="81"/>
      <c r="N477" s="81"/>
      <c r="O477" s="81"/>
      <c r="P477" s="81"/>
      <c r="Q477" s="81"/>
      <c r="R477" s="81"/>
      <c r="S477" s="81"/>
      <c r="T477" s="81"/>
      <c r="U477" s="81"/>
    </row>
    <row r="478">
      <c r="A478" s="81"/>
      <c r="B478" s="80"/>
      <c r="C478" s="80"/>
      <c r="D478" s="80"/>
      <c r="E478" s="80"/>
      <c r="F478" s="81"/>
      <c r="G478" s="81"/>
      <c r="H478" s="81"/>
      <c r="I478" s="81"/>
      <c r="J478" s="81"/>
      <c r="K478" s="81"/>
      <c r="L478" s="81"/>
      <c r="M478" s="81"/>
      <c r="N478" s="81"/>
      <c r="O478" s="81"/>
      <c r="P478" s="81"/>
      <c r="Q478" s="81"/>
      <c r="R478" s="81"/>
      <c r="S478" s="81"/>
      <c r="T478" s="81"/>
      <c r="U478" s="81"/>
    </row>
    <row r="479">
      <c r="A479" s="81"/>
      <c r="B479" s="80"/>
      <c r="C479" s="80"/>
      <c r="D479" s="80"/>
      <c r="E479" s="80"/>
      <c r="F479" s="81"/>
      <c r="G479" s="81"/>
      <c r="H479" s="81"/>
      <c r="I479" s="81"/>
      <c r="J479" s="81"/>
      <c r="K479" s="81"/>
      <c r="L479" s="81"/>
      <c r="M479" s="81"/>
      <c r="N479" s="81"/>
      <c r="O479" s="81"/>
      <c r="P479" s="81"/>
      <c r="Q479" s="81"/>
      <c r="R479" s="81"/>
      <c r="S479" s="81"/>
      <c r="T479" s="81"/>
      <c r="U479" s="81"/>
    </row>
    <row r="480">
      <c r="A480" s="81"/>
      <c r="B480" s="80"/>
      <c r="C480" s="80"/>
      <c r="D480" s="80"/>
      <c r="E480" s="80"/>
      <c r="F480" s="81"/>
      <c r="G480" s="81"/>
      <c r="H480" s="81"/>
      <c r="I480" s="81"/>
      <c r="J480" s="81"/>
      <c r="K480" s="81"/>
      <c r="L480" s="81"/>
      <c r="M480" s="81"/>
      <c r="N480" s="81"/>
      <c r="O480" s="81"/>
      <c r="P480" s="81"/>
      <c r="Q480" s="81"/>
      <c r="R480" s="81"/>
      <c r="S480" s="81"/>
      <c r="T480" s="81"/>
      <c r="U480" s="81"/>
    </row>
    <row r="481">
      <c r="A481" s="81"/>
      <c r="B481" s="80"/>
      <c r="C481" s="80"/>
      <c r="D481" s="80"/>
      <c r="E481" s="80"/>
      <c r="F481" s="81"/>
      <c r="G481" s="81"/>
      <c r="H481" s="81"/>
      <c r="I481" s="81"/>
      <c r="J481" s="81"/>
      <c r="K481" s="81"/>
      <c r="L481" s="81"/>
      <c r="M481" s="81"/>
      <c r="N481" s="81"/>
      <c r="O481" s="81"/>
      <c r="P481" s="81"/>
      <c r="Q481" s="81"/>
      <c r="R481" s="81"/>
      <c r="S481" s="81"/>
      <c r="T481" s="81"/>
      <c r="U481" s="81"/>
    </row>
    <row r="482">
      <c r="A482" s="81"/>
      <c r="B482" s="80"/>
      <c r="C482" s="80"/>
      <c r="D482" s="80"/>
      <c r="E482" s="80"/>
      <c r="F482" s="81"/>
      <c r="G482" s="81"/>
      <c r="H482" s="81"/>
      <c r="I482" s="81"/>
      <c r="J482" s="81"/>
      <c r="K482" s="81"/>
      <c r="L482" s="81"/>
      <c r="M482" s="81"/>
      <c r="N482" s="81"/>
      <c r="O482" s="81"/>
      <c r="P482" s="81"/>
      <c r="Q482" s="81"/>
      <c r="R482" s="81"/>
      <c r="S482" s="81"/>
      <c r="T482" s="81"/>
      <c r="U482" s="81"/>
    </row>
    <row r="483">
      <c r="A483" s="81"/>
      <c r="B483" s="80"/>
      <c r="C483" s="80"/>
      <c r="D483" s="80"/>
      <c r="E483" s="80"/>
      <c r="F483" s="81"/>
      <c r="G483" s="81"/>
      <c r="H483" s="81"/>
      <c r="I483" s="81"/>
      <c r="J483" s="81"/>
      <c r="K483" s="81"/>
      <c r="L483" s="81"/>
      <c r="M483" s="81"/>
      <c r="N483" s="81"/>
      <c r="O483" s="81"/>
      <c r="P483" s="81"/>
      <c r="Q483" s="81"/>
      <c r="R483" s="81"/>
      <c r="S483" s="81"/>
      <c r="T483" s="81"/>
      <c r="U483" s="81"/>
    </row>
    <row r="484">
      <c r="A484" s="81"/>
      <c r="B484" s="80"/>
      <c r="C484" s="80"/>
      <c r="D484" s="80"/>
      <c r="E484" s="80"/>
      <c r="F484" s="81"/>
      <c r="G484" s="81"/>
      <c r="H484" s="81"/>
      <c r="I484" s="81"/>
      <c r="J484" s="81"/>
      <c r="K484" s="81"/>
      <c r="L484" s="81"/>
      <c r="M484" s="81"/>
      <c r="N484" s="81"/>
      <c r="O484" s="81"/>
      <c r="P484" s="81"/>
      <c r="Q484" s="81"/>
      <c r="R484" s="81"/>
      <c r="S484" s="81"/>
      <c r="T484" s="81"/>
      <c r="U484" s="81"/>
    </row>
    <row r="485">
      <c r="A485" s="81"/>
      <c r="B485" s="80"/>
      <c r="C485" s="80"/>
      <c r="D485" s="80"/>
      <c r="E485" s="80"/>
      <c r="F485" s="81"/>
      <c r="G485" s="81"/>
      <c r="H485" s="81"/>
      <c r="I485" s="81"/>
      <c r="J485" s="81"/>
      <c r="K485" s="81"/>
      <c r="L485" s="81"/>
      <c r="M485" s="81"/>
      <c r="N485" s="81"/>
      <c r="O485" s="81"/>
      <c r="P485" s="81"/>
      <c r="Q485" s="81"/>
      <c r="R485" s="81"/>
      <c r="S485" s="81"/>
      <c r="T485" s="81"/>
      <c r="U485" s="81"/>
    </row>
    <row r="486">
      <c r="A486" s="81"/>
      <c r="B486" s="80"/>
      <c r="C486" s="80"/>
      <c r="D486" s="80"/>
      <c r="E486" s="80"/>
      <c r="F486" s="81"/>
      <c r="G486" s="81"/>
      <c r="H486" s="81"/>
      <c r="I486" s="81"/>
      <c r="J486" s="81"/>
      <c r="K486" s="81"/>
      <c r="L486" s="81"/>
      <c r="M486" s="81"/>
      <c r="N486" s="81"/>
      <c r="O486" s="81"/>
      <c r="P486" s="81"/>
      <c r="Q486" s="81"/>
      <c r="R486" s="81"/>
      <c r="S486" s="81"/>
      <c r="T486" s="81"/>
      <c r="U486" s="81"/>
    </row>
    <row r="487">
      <c r="A487" s="81"/>
      <c r="B487" s="80"/>
      <c r="C487" s="80"/>
      <c r="D487" s="80"/>
      <c r="E487" s="80"/>
      <c r="F487" s="81"/>
      <c r="G487" s="81"/>
      <c r="H487" s="81"/>
      <c r="I487" s="81"/>
      <c r="J487" s="81"/>
      <c r="K487" s="81"/>
      <c r="L487" s="81"/>
      <c r="M487" s="81"/>
      <c r="N487" s="81"/>
      <c r="O487" s="81"/>
      <c r="P487" s="81"/>
      <c r="Q487" s="81"/>
      <c r="R487" s="81"/>
      <c r="S487" s="81"/>
      <c r="T487" s="81"/>
      <c r="U487" s="81"/>
    </row>
    <row r="488">
      <c r="A488" s="81"/>
      <c r="B488" s="80"/>
      <c r="C488" s="80"/>
      <c r="D488" s="80"/>
      <c r="E488" s="80"/>
      <c r="F488" s="81"/>
      <c r="G488" s="81"/>
      <c r="H488" s="81"/>
      <c r="I488" s="81"/>
      <c r="J488" s="81"/>
      <c r="K488" s="81"/>
      <c r="L488" s="81"/>
      <c r="M488" s="81"/>
      <c r="N488" s="81"/>
      <c r="O488" s="81"/>
      <c r="P488" s="81"/>
      <c r="Q488" s="81"/>
      <c r="R488" s="81"/>
      <c r="S488" s="81"/>
      <c r="T488" s="81"/>
      <c r="U488" s="81"/>
    </row>
    <row r="489">
      <c r="A489" s="81"/>
      <c r="B489" s="80"/>
      <c r="C489" s="80"/>
      <c r="D489" s="80"/>
      <c r="E489" s="80"/>
      <c r="F489" s="81"/>
      <c r="G489" s="81"/>
      <c r="H489" s="81"/>
      <c r="I489" s="81"/>
      <c r="J489" s="81"/>
      <c r="K489" s="81"/>
      <c r="L489" s="81"/>
      <c r="M489" s="81"/>
      <c r="N489" s="81"/>
      <c r="O489" s="81"/>
      <c r="P489" s="81"/>
      <c r="Q489" s="81"/>
      <c r="R489" s="81"/>
      <c r="S489" s="81"/>
      <c r="T489" s="81"/>
      <c r="U489" s="81"/>
    </row>
    <row r="490">
      <c r="A490" s="81"/>
      <c r="B490" s="80"/>
      <c r="C490" s="80"/>
      <c r="D490" s="80"/>
      <c r="E490" s="80"/>
      <c r="F490" s="81"/>
      <c r="G490" s="81"/>
      <c r="H490" s="81"/>
      <c r="I490" s="81"/>
      <c r="J490" s="81"/>
      <c r="K490" s="81"/>
      <c r="L490" s="81"/>
      <c r="M490" s="81"/>
      <c r="N490" s="81"/>
      <c r="O490" s="81"/>
      <c r="P490" s="81"/>
      <c r="Q490" s="81"/>
      <c r="R490" s="81"/>
      <c r="S490" s="81"/>
      <c r="T490" s="81"/>
      <c r="U490" s="81"/>
    </row>
    <row r="491">
      <c r="A491" s="81"/>
      <c r="B491" s="80"/>
      <c r="C491" s="80"/>
      <c r="D491" s="80"/>
      <c r="E491" s="80"/>
      <c r="F491" s="81"/>
      <c r="G491" s="81"/>
      <c r="H491" s="81"/>
      <c r="I491" s="81"/>
      <c r="J491" s="81"/>
      <c r="K491" s="81"/>
      <c r="L491" s="81"/>
      <c r="M491" s="81"/>
      <c r="N491" s="81"/>
      <c r="O491" s="81"/>
      <c r="P491" s="81"/>
      <c r="Q491" s="81"/>
      <c r="R491" s="81"/>
      <c r="S491" s="81"/>
      <c r="T491" s="81"/>
      <c r="U491" s="81"/>
    </row>
    <row r="492">
      <c r="A492" s="81"/>
      <c r="B492" s="80"/>
      <c r="C492" s="80"/>
      <c r="D492" s="80"/>
      <c r="E492" s="80"/>
      <c r="F492" s="81"/>
      <c r="G492" s="81"/>
      <c r="H492" s="81"/>
      <c r="I492" s="81"/>
      <c r="J492" s="81"/>
      <c r="K492" s="81"/>
      <c r="L492" s="81"/>
      <c r="M492" s="81"/>
      <c r="N492" s="81"/>
      <c r="O492" s="81"/>
      <c r="P492" s="81"/>
      <c r="Q492" s="81"/>
      <c r="R492" s="81"/>
      <c r="S492" s="81"/>
      <c r="T492" s="81"/>
      <c r="U492" s="81"/>
    </row>
    <row r="493">
      <c r="A493" s="81"/>
      <c r="B493" s="80"/>
      <c r="C493" s="80"/>
      <c r="D493" s="80"/>
      <c r="E493" s="80"/>
      <c r="F493" s="81"/>
      <c r="G493" s="81"/>
      <c r="H493" s="81"/>
      <c r="I493" s="81"/>
      <c r="J493" s="81"/>
      <c r="K493" s="81"/>
      <c r="L493" s="81"/>
      <c r="M493" s="81"/>
      <c r="N493" s="81"/>
      <c r="O493" s="81"/>
      <c r="P493" s="81"/>
      <c r="Q493" s="81"/>
      <c r="R493" s="81"/>
      <c r="S493" s="81"/>
      <c r="T493" s="81"/>
      <c r="U493" s="81"/>
    </row>
    <row r="494">
      <c r="A494" s="81"/>
      <c r="B494" s="80"/>
      <c r="C494" s="80"/>
      <c r="D494" s="80"/>
      <c r="E494" s="80"/>
      <c r="F494" s="81"/>
      <c r="G494" s="81"/>
      <c r="H494" s="81"/>
      <c r="I494" s="81"/>
      <c r="J494" s="81"/>
      <c r="K494" s="81"/>
      <c r="L494" s="81"/>
      <c r="M494" s="81"/>
      <c r="N494" s="81"/>
      <c r="O494" s="81"/>
      <c r="P494" s="81"/>
      <c r="Q494" s="81"/>
      <c r="R494" s="81"/>
      <c r="S494" s="81"/>
      <c r="T494" s="81"/>
      <c r="U494" s="81"/>
    </row>
    <row r="495">
      <c r="A495" s="81"/>
      <c r="B495" s="80"/>
      <c r="C495" s="80"/>
      <c r="D495" s="80"/>
      <c r="E495" s="80"/>
      <c r="F495" s="81"/>
      <c r="G495" s="81"/>
      <c r="H495" s="81"/>
      <c r="I495" s="81"/>
      <c r="J495" s="81"/>
      <c r="K495" s="81"/>
      <c r="L495" s="81"/>
      <c r="M495" s="81"/>
      <c r="N495" s="81"/>
      <c r="O495" s="81"/>
      <c r="P495" s="81"/>
      <c r="Q495" s="81"/>
      <c r="R495" s="81"/>
      <c r="S495" s="81"/>
      <c r="T495" s="81"/>
      <c r="U495" s="81"/>
    </row>
    <row r="496">
      <c r="A496" s="81"/>
      <c r="B496" s="80"/>
      <c r="C496" s="80"/>
      <c r="D496" s="80"/>
      <c r="E496" s="80"/>
      <c r="F496" s="81"/>
      <c r="G496" s="81"/>
      <c r="H496" s="81"/>
      <c r="I496" s="81"/>
      <c r="J496" s="81"/>
      <c r="K496" s="81"/>
      <c r="L496" s="81"/>
      <c r="M496" s="81"/>
      <c r="N496" s="81"/>
      <c r="O496" s="81"/>
      <c r="P496" s="81"/>
      <c r="Q496" s="81"/>
      <c r="R496" s="81"/>
      <c r="S496" s="81"/>
      <c r="T496" s="81"/>
      <c r="U496" s="81"/>
    </row>
    <row r="497">
      <c r="A497" s="81"/>
      <c r="B497" s="80"/>
      <c r="C497" s="80"/>
      <c r="D497" s="80"/>
      <c r="E497" s="80"/>
      <c r="F497" s="81"/>
      <c r="G497" s="81"/>
      <c r="H497" s="81"/>
      <c r="I497" s="81"/>
      <c r="J497" s="81"/>
      <c r="K497" s="81"/>
      <c r="L497" s="81"/>
      <c r="M497" s="81"/>
      <c r="N497" s="81"/>
      <c r="O497" s="81"/>
      <c r="P497" s="81"/>
      <c r="Q497" s="81"/>
      <c r="R497" s="81"/>
      <c r="S497" s="81"/>
      <c r="T497" s="81"/>
      <c r="U497" s="81"/>
    </row>
    <row r="498">
      <c r="A498" s="81"/>
      <c r="B498" s="80"/>
      <c r="C498" s="80"/>
      <c r="D498" s="80"/>
      <c r="E498" s="80"/>
      <c r="F498" s="81"/>
      <c r="G498" s="81"/>
      <c r="H498" s="81"/>
      <c r="I498" s="81"/>
      <c r="J498" s="81"/>
      <c r="K498" s="81"/>
      <c r="L498" s="81"/>
      <c r="M498" s="81"/>
      <c r="N498" s="81"/>
      <c r="O498" s="81"/>
      <c r="P498" s="81"/>
      <c r="Q498" s="81"/>
      <c r="R498" s="81"/>
      <c r="S498" s="81"/>
      <c r="T498" s="81"/>
      <c r="U498" s="81"/>
    </row>
    <row r="499">
      <c r="A499" s="81"/>
      <c r="B499" s="80"/>
      <c r="C499" s="80"/>
      <c r="D499" s="80"/>
      <c r="E499" s="80"/>
      <c r="F499" s="81"/>
      <c r="G499" s="81"/>
      <c r="H499" s="81"/>
      <c r="I499" s="81"/>
      <c r="J499" s="81"/>
      <c r="K499" s="81"/>
      <c r="L499" s="81"/>
      <c r="M499" s="81"/>
      <c r="N499" s="81"/>
      <c r="O499" s="81"/>
      <c r="P499" s="81"/>
      <c r="Q499" s="81"/>
      <c r="R499" s="81"/>
      <c r="S499" s="81"/>
      <c r="T499" s="81"/>
      <c r="U499" s="81"/>
    </row>
    <row r="500">
      <c r="A500" s="81"/>
      <c r="B500" s="80"/>
      <c r="C500" s="80"/>
      <c r="D500" s="80"/>
      <c r="E500" s="80"/>
      <c r="F500" s="81"/>
      <c r="G500" s="81"/>
      <c r="H500" s="81"/>
      <c r="I500" s="81"/>
      <c r="J500" s="81"/>
      <c r="K500" s="81"/>
      <c r="L500" s="81"/>
      <c r="M500" s="81"/>
      <c r="N500" s="81"/>
      <c r="O500" s="81"/>
      <c r="P500" s="81"/>
      <c r="Q500" s="81"/>
      <c r="R500" s="81"/>
      <c r="S500" s="81"/>
      <c r="T500" s="81"/>
      <c r="U500" s="81"/>
    </row>
    <row r="501">
      <c r="A501" s="81"/>
      <c r="B501" s="80"/>
      <c r="C501" s="80"/>
      <c r="D501" s="80"/>
      <c r="E501" s="80"/>
      <c r="F501" s="81"/>
      <c r="G501" s="81"/>
      <c r="H501" s="81"/>
      <c r="I501" s="81"/>
      <c r="J501" s="81"/>
      <c r="K501" s="81"/>
      <c r="L501" s="81"/>
      <c r="M501" s="81"/>
      <c r="N501" s="81"/>
      <c r="O501" s="81"/>
      <c r="P501" s="81"/>
      <c r="Q501" s="81"/>
      <c r="R501" s="81"/>
      <c r="S501" s="81"/>
      <c r="T501" s="81"/>
      <c r="U501" s="81"/>
    </row>
    <row r="502">
      <c r="A502" s="81"/>
      <c r="B502" s="80"/>
      <c r="C502" s="80"/>
      <c r="D502" s="80"/>
      <c r="E502" s="80"/>
      <c r="F502" s="81"/>
      <c r="G502" s="81"/>
      <c r="H502" s="81"/>
      <c r="I502" s="81"/>
      <c r="J502" s="81"/>
      <c r="K502" s="81"/>
      <c r="L502" s="81"/>
      <c r="M502" s="81"/>
      <c r="N502" s="81"/>
      <c r="O502" s="81"/>
      <c r="P502" s="81"/>
      <c r="Q502" s="81"/>
      <c r="R502" s="81"/>
      <c r="S502" s="81"/>
      <c r="T502" s="81"/>
      <c r="U502" s="81"/>
    </row>
    <row r="503">
      <c r="A503" s="81"/>
      <c r="B503" s="80"/>
      <c r="C503" s="80"/>
      <c r="D503" s="80"/>
      <c r="E503" s="80"/>
      <c r="F503" s="81"/>
      <c r="G503" s="81"/>
      <c r="H503" s="81"/>
      <c r="I503" s="81"/>
      <c r="J503" s="81"/>
      <c r="K503" s="81"/>
      <c r="L503" s="81"/>
      <c r="M503" s="81"/>
      <c r="N503" s="81"/>
      <c r="O503" s="81"/>
      <c r="P503" s="81"/>
      <c r="Q503" s="81"/>
      <c r="R503" s="81"/>
      <c r="S503" s="81"/>
      <c r="T503" s="81"/>
      <c r="U503" s="81"/>
    </row>
    <row r="504">
      <c r="A504" s="81"/>
      <c r="B504" s="80"/>
      <c r="C504" s="80"/>
      <c r="D504" s="80"/>
      <c r="E504" s="80"/>
      <c r="F504" s="81"/>
      <c r="G504" s="81"/>
      <c r="H504" s="81"/>
      <c r="I504" s="81"/>
      <c r="J504" s="81"/>
      <c r="K504" s="81"/>
      <c r="L504" s="81"/>
      <c r="M504" s="81"/>
      <c r="N504" s="81"/>
      <c r="O504" s="81"/>
      <c r="P504" s="81"/>
      <c r="Q504" s="81"/>
      <c r="R504" s="81"/>
      <c r="S504" s="81"/>
      <c r="T504" s="81"/>
      <c r="U504" s="81"/>
    </row>
    <row r="505">
      <c r="A505" s="81"/>
      <c r="B505" s="80"/>
      <c r="C505" s="80"/>
      <c r="D505" s="80"/>
      <c r="E505" s="80"/>
      <c r="F505" s="81"/>
      <c r="G505" s="81"/>
      <c r="H505" s="81"/>
      <c r="I505" s="81"/>
      <c r="J505" s="81"/>
      <c r="K505" s="81"/>
      <c r="L505" s="81"/>
      <c r="M505" s="81"/>
      <c r="N505" s="81"/>
      <c r="O505" s="81"/>
      <c r="P505" s="81"/>
      <c r="Q505" s="81"/>
      <c r="R505" s="81"/>
      <c r="S505" s="81"/>
      <c r="T505" s="81"/>
      <c r="U505" s="81"/>
    </row>
    <row r="506">
      <c r="A506" s="81"/>
      <c r="B506" s="80"/>
      <c r="C506" s="80"/>
      <c r="D506" s="80"/>
      <c r="E506" s="80"/>
      <c r="F506" s="81"/>
      <c r="G506" s="81"/>
      <c r="H506" s="81"/>
      <c r="I506" s="81"/>
      <c r="J506" s="81"/>
      <c r="K506" s="81"/>
      <c r="L506" s="81"/>
      <c r="M506" s="81"/>
      <c r="N506" s="81"/>
      <c r="O506" s="81"/>
      <c r="P506" s="81"/>
      <c r="Q506" s="81"/>
      <c r="R506" s="81"/>
      <c r="S506" s="81"/>
      <c r="T506" s="81"/>
      <c r="U506" s="81"/>
    </row>
    <row r="507">
      <c r="A507" s="81"/>
      <c r="B507" s="80"/>
      <c r="C507" s="80"/>
      <c r="D507" s="80"/>
      <c r="E507" s="80"/>
      <c r="F507" s="81"/>
      <c r="G507" s="81"/>
      <c r="H507" s="81"/>
      <c r="I507" s="81"/>
      <c r="J507" s="81"/>
      <c r="K507" s="81"/>
      <c r="L507" s="81"/>
      <c r="M507" s="81"/>
      <c r="N507" s="81"/>
      <c r="O507" s="81"/>
      <c r="P507" s="81"/>
      <c r="Q507" s="81"/>
      <c r="R507" s="81"/>
      <c r="S507" s="81"/>
      <c r="T507" s="81"/>
      <c r="U507" s="81"/>
    </row>
    <row r="508">
      <c r="A508" s="81"/>
      <c r="B508" s="80"/>
      <c r="C508" s="80"/>
      <c r="D508" s="80"/>
      <c r="E508" s="80"/>
      <c r="F508" s="81"/>
      <c r="G508" s="81"/>
      <c r="H508" s="81"/>
      <c r="I508" s="81"/>
      <c r="J508" s="81"/>
      <c r="K508" s="81"/>
      <c r="L508" s="81"/>
      <c r="M508" s="81"/>
      <c r="N508" s="81"/>
      <c r="O508" s="81"/>
      <c r="P508" s="81"/>
      <c r="Q508" s="81"/>
      <c r="R508" s="81"/>
      <c r="S508" s="81"/>
      <c r="T508" s="81"/>
      <c r="U508" s="81"/>
    </row>
    <row r="509">
      <c r="A509" s="81"/>
      <c r="B509" s="80"/>
      <c r="C509" s="80"/>
      <c r="D509" s="80"/>
      <c r="E509" s="80"/>
      <c r="F509" s="81"/>
      <c r="G509" s="81"/>
      <c r="H509" s="81"/>
      <c r="I509" s="81"/>
      <c r="J509" s="81"/>
      <c r="K509" s="81"/>
      <c r="L509" s="81"/>
      <c r="M509" s="81"/>
      <c r="N509" s="81"/>
      <c r="O509" s="81"/>
      <c r="P509" s="81"/>
      <c r="Q509" s="81"/>
      <c r="R509" s="81"/>
      <c r="S509" s="81"/>
      <c r="T509" s="81"/>
      <c r="U509" s="81"/>
    </row>
    <row r="510">
      <c r="A510" s="81"/>
      <c r="B510" s="80"/>
      <c r="C510" s="80"/>
      <c r="D510" s="80"/>
      <c r="E510" s="80"/>
      <c r="F510" s="81"/>
      <c r="G510" s="81"/>
      <c r="H510" s="81"/>
      <c r="I510" s="81"/>
      <c r="J510" s="81"/>
      <c r="K510" s="81"/>
      <c r="L510" s="81"/>
      <c r="M510" s="81"/>
      <c r="N510" s="81"/>
      <c r="O510" s="81"/>
      <c r="P510" s="81"/>
      <c r="Q510" s="81"/>
      <c r="R510" s="81"/>
      <c r="S510" s="81"/>
      <c r="T510" s="81"/>
      <c r="U510" s="81"/>
    </row>
    <row r="511">
      <c r="A511" s="81"/>
      <c r="B511" s="80"/>
      <c r="C511" s="80"/>
      <c r="D511" s="80"/>
      <c r="E511" s="80"/>
      <c r="F511" s="81"/>
      <c r="G511" s="81"/>
      <c r="H511" s="81"/>
      <c r="I511" s="81"/>
      <c r="J511" s="81"/>
      <c r="K511" s="81"/>
      <c r="L511" s="81"/>
      <c r="M511" s="81"/>
      <c r="N511" s="81"/>
      <c r="O511" s="81"/>
      <c r="P511" s="81"/>
      <c r="Q511" s="81"/>
      <c r="R511" s="81"/>
      <c r="S511" s="81"/>
      <c r="T511" s="81"/>
      <c r="U511" s="81"/>
    </row>
    <row r="512">
      <c r="A512" s="81"/>
      <c r="B512" s="80"/>
      <c r="C512" s="80"/>
      <c r="D512" s="80"/>
      <c r="E512" s="80"/>
      <c r="F512" s="81"/>
      <c r="G512" s="81"/>
      <c r="H512" s="81"/>
      <c r="I512" s="81"/>
      <c r="J512" s="81"/>
      <c r="K512" s="81"/>
      <c r="L512" s="81"/>
      <c r="M512" s="81"/>
      <c r="N512" s="81"/>
      <c r="O512" s="81"/>
      <c r="P512" s="81"/>
      <c r="Q512" s="81"/>
      <c r="R512" s="81"/>
      <c r="S512" s="81"/>
      <c r="T512" s="81"/>
      <c r="U512" s="81"/>
    </row>
    <row r="513">
      <c r="A513" s="81"/>
      <c r="B513" s="80"/>
      <c r="C513" s="80"/>
      <c r="D513" s="80"/>
      <c r="E513" s="80"/>
      <c r="F513" s="81"/>
      <c r="G513" s="81"/>
      <c r="H513" s="81"/>
      <c r="I513" s="81"/>
      <c r="J513" s="81"/>
      <c r="K513" s="81"/>
      <c r="L513" s="81"/>
      <c r="M513" s="81"/>
      <c r="N513" s="81"/>
      <c r="O513" s="81"/>
      <c r="P513" s="81"/>
      <c r="Q513" s="81"/>
      <c r="R513" s="81"/>
      <c r="S513" s="81"/>
      <c r="T513" s="81"/>
      <c r="U513" s="81"/>
    </row>
    <row r="514">
      <c r="A514" s="81"/>
      <c r="B514" s="80"/>
      <c r="C514" s="80"/>
      <c r="D514" s="80"/>
      <c r="E514" s="80"/>
      <c r="F514" s="81"/>
      <c r="G514" s="81"/>
      <c r="H514" s="81"/>
      <c r="I514" s="81"/>
      <c r="J514" s="81"/>
      <c r="K514" s="81"/>
      <c r="L514" s="81"/>
      <c r="M514" s="81"/>
      <c r="N514" s="81"/>
      <c r="O514" s="81"/>
      <c r="P514" s="81"/>
      <c r="Q514" s="81"/>
      <c r="R514" s="81"/>
      <c r="S514" s="81"/>
      <c r="T514" s="81"/>
      <c r="U514" s="81"/>
    </row>
    <row r="515">
      <c r="A515" s="81"/>
      <c r="B515" s="80"/>
      <c r="C515" s="80"/>
      <c r="D515" s="80"/>
      <c r="E515" s="80"/>
      <c r="F515" s="81"/>
      <c r="G515" s="81"/>
      <c r="H515" s="81"/>
      <c r="I515" s="81"/>
      <c r="J515" s="81"/>
      <c r="K515" s="81"/>
      <c r="L515" s="81"/>
      <c r="M515" s="81"/>
      <c r="N515" s="81"/>
      <c r="O515" s="81"/>
      <c r="P515" s="81"/>
      <c r="Q515" s="81"/>
      <c r="R515" s="81"/>
      <c r="S515" s="81"/>
      <c r="T515" s="81"/>
      <c r="U515" s="81"/>
    </row>
    <row r="516">
      <c r="A516" s="81"/>
      <c r="B516" s="80"/>
      <c r="C516" s="80"/>
      <c r="D516" s="80"/>
      <c r="E516" s="80"/>
      <c r="F516" s="81"/>
      <c r="G516" s="81"/>
      <c r="H516" s="81"/>
      <c r="I516" s="81"/>
      <c r="J516" s="81"/>
      <c r="K516" s="81"/>
      <c r="L516" s="81"/>
      <c r="M516" s="81"/>
      <c r="N516" s="81"/>
      <c r="O516" s="81"/>
      <c r="P516" s="81"/>
      <c r="Q516" s="81"/>
      <c r="R516" s="81"/>
      <c r="S516" s="81"/>
      <c r="T516" s="81"/>
      <c r="U516" s="81"/>
    </row>
    <row r="517">
      <c r="A517" s="81"/>
      <c r="B517" s="80"/>
      <c r="C517" s="80"/>
      <c r="D517" s="80"/>
      <c r="E517" s="80"/>
      <c r="F517" s="81"/>
      <c r="G517" s="81"/>
      <c r="H517" s="81"/>
      <c r="I517" s="81"/>
      <c r="J517" s="81"/>
      <c r="K517" s="81"/>
      <c r="L517" s="81"/>
      <c r="M517" s="81"/>
      <c r="N517" s="81"/>
      <c r="O517" s="81"/>
      <c r="P517" s="81"/>
      <c r="Q517" s="81"/>
      <c r="R517" s="81"/>
      <c r="S517" s="81"/>
      <c r="T517" s="81"/>
      <c r="U517" s="81"/>
    </row>
    <row r="518">
      <c r="A518" s="81"/>
      <c r="B518" s="80"/>
      <c r="C518" s="80"/>
      <c r="D518" s="80"/>
      <c r="E518" s="80"/>
      <c r="F518" s="81"/>
      <c r="G518" s="81"/>
      <c r="H518" s="81"/>
      <c r="I518" s="81"/>
      <c r="J518" s="81"/>
      <c r="K518" s="81"/>
      <c r="L518" s="81"/>
      <c r="M518" s="81"/>
      <c r="N518" s="81"/>
      <c r="O518" s="81"/>
      <c r="P518" s="81"/>
      <c r="Q518" s="81"/>
      <c r="R518" s="81"/>
      <c r="S518" s="81"/>
      <c r="T518" s="81"/>
      <c r="U518" s="81"/>
    </row>
    <row r="519">
      <c r="A519" s="81"/>
      <c r="B519" s="80"/>
      <c r="C519" s="80"/>
      <c r="D519" s="80"/>
      <c r="E519" s="80"/>
      <c r="F519" s="81"/>
      <c r="G519" s="81"/>
      <c r="H519" s="81"/>
      <c r="I519" s="81"/>
      <c r="J519" s="81"/>
      <c r="K519" s="81"/>
      <c r="L519" s="81"/>
      <c r="M519" s="81"/>
      <c r="N519" s="81"/>
      <c r="O519" s="81"/>
      <c r="P519" s="81"/>
      <c r="Q519" s="81"/>
      <c r="R519" s="81"/>
      <c r="S519" s="81"/>
      <c r="T519" s="81"/>
      <c r="U519" s="81"/>
    </row>
    <row r="520">
      <c r="A520" s="81"/>
      <c r="B520" s="80"/>
      <c r="C520" s="80"/>
      <c r="D520" s="80"/>
      <c r="E520" s="80"/>
      <c r="F520" s="81"/>
      <c r="G520" s="81"/>
      <c r="H520" s="81"/>
      <c r="I520" s="81"/>
      <c r="J520" s="81"/>
      <c r="K520" s="81"/>
      <c r="L520" s="81"/>
      <c r="M520" s="81"/>
      <c r="N520" s="81"/>
      <c r="O520" s="81"/>
      <c r="P520" s="81"/>
      <c r="Q520" s="81"/>
      <c r="R520" s="81"/>
      <c r="S520" s="81"/>
      <c r="T520" s="81"/>
      <c r="U520" s="81"/>
    </row>
    <row r="521">
      <c r="A521" s="81"/>
      <c r="B521" s="80"/>
      <c r="C521" s="80"/>
      <c r="D521" s="80"/>
      <c r="E521" s="80"/>
      <c r="F521" s="81"/>
      <c r="G521" s="81"/>
      <c r="H521" s="81"/>
      <c r="I521" s="81"/>
      <c r="J521" s="81"/>
      <c r="K521" s="81"/>
      <c r="L521" s="81"/>
      <c r="M521" s="81"/>
      <c r="N521" s="81"/>
      <c r="O521" s="81"/>
      <c r="P521" s="81"/>
      <c r="Q521" s="81"/>
      <c r="R521" s="81"/>
      <c r="S521" s="81"/>
      <c r="T521" s="81"/>
      <c r="U521" s="81"/>
    </row>
    <row r="522">
      <c r="A522" s="81"/>
      <c r="B522" s="80"/>
      <c r="C522" s="80"/>
      <c r="D522" s="80"/>
      <c r="E522" s="80"/>
      <c r="F522" s="81"/>
      <c r="G522" s="81"/>
      <c r="H522" s="81"/>
      <c r="I522" s="81"/>
      <c r="J522" s="81"/>
      <c r="K522" s="81"/>
      <c r="L522" s="81"/>
      <c r="M522" s="81"/>
      <c r="N522" s="81"/>
      <c r="O522" s="81"/>
      <c r="P522" s="81"/>
      <c r="Q522" s="81"/>
      <c r="R522" s="81"/>
      <c r="S522" s="81"/>
      <c r="T522" s="81"/>
      <c r="U522" s="81"/>
    </row>
    <row r="523">
      <c r="A523" s="81"/>
      <c r="B523" s="80"/>
      <c r="C523" s="80"/>
      <c r="D523" s="80"/>
      <c r="E523" s="80"/>
      <c r="F523" s="81"/>
      <c r="G523" s="81"/>
      <c r="H523" s="81"/>
      <c r="I523" s="81"/>
      <c r="J523" s="81"/>
      <c r="K523" s="81"/>
      <c r="L523" s="81"/>
      <c r="M523" s="81"/>
      <c r="N523" s="81"/>
      <c r="O523" s="81"/>
      <c r="P523" s="81"/>
      <c r="Q523" s="81"/>
      <c r="R523" s="81"/>
      <c r="S523" s="81"/>
      <c r="T523" s="81"/>
      <c r="U523" s="81"/>
    </row>
    <row r="524">
      <c r="A524" s="81"/>
      <c r="B524" s="80"/>
      <c r="C524" s="80"/>
      <c r="D524" s="80"/>
      <c r="E524" s="80"/>
      <c r="F524" s="81"/>
      <c r="G524" s="81"/>
      <c r="H524" s="81"/>
      <c r="I524" s="81"/>
      <c r="J524" s="81"/>
      <c r="K524" s="81"/>
      <c r="L524" s="81"/>
      <c r="M524" s="81"/>
      <c r="N524" s="81"/>
      <c r="O524" s="81"/>
      <c r="P524" s="81"/>
      <c r="Q524" s="81"/>
      <c r="R524" s="81"/>
      <c r="S524" s="81"/>
      <c r="T524" s="81"/>
      <c r="U524" s="81"/>
    </row>
    <row r="525">
      <c r="A525" s="81"/>
      <c r="B525" s="80"/>
      <c r="C525" s="80"/>
      <c r="D525" s="80"/>
      <c r="E525" s="80"/>
      <c r="F525" s="81"/>
      <c r="G525" s="81"/>
      <c r="H525" s="81"/>
      <c r="I525" s="81"/>
      <c r="J525" s="81"/>
      <c r="K525" s="81"/>
      <c r="L525" s="81"/>
      <c r="M525" s="81"/>
      <c r="N525" s="81"/>
      <c r="O525" s="81"/>
      <c r="P525" s="81"/>
      <c r="Q525" s="81"/>
      <c r="R525" s="81"/>
      <c r="S525" s="81"/>
      <c r="T525" s="81"/>
      <c r="U525" s="81"/>
    </row>
    <row r="526">
      <c r="A526" s="81"/>
      <c r="B526" s="80"/>
      <c r="C526" s="80"/>
      <c r="D526" s="80"/>
      <c r="E526" s="80"/>
      <c r="F526" s="81"/>
      <c r="G526" s="81"/>
      <c r="H526" s="81"/>
      <c r="I526" s="81"/>
      <c r="J526" s="81"/>
      <c r="K526" s="81"/>
      <c r="L526" s="81"/>
      <c r="M526" s="81"/>
      <c r="N526" s="81"/>
      <c r="O526" s="81"/>
      <c r="P526" s="81"/>
      <c r="Q526" s="81"/>
      <c r="R526" s="81"/>
      <c r="S526" s="81"/>
      <c r="T526" s="81"/>
      <c r="U526" s="81"/>
    </row>
    <row r="527">
      <c r="A527" s="81"/>
      <c r="B527" s="80"/>
      <c r="C527" s="80"/>
      <c r="D527" s="80"/>
      <c r="E527" s="80"/>
      <c r="F527" s="81"/>
      <c r="G527" s="81"/>
      <c r="H527" s="81"/>
      <c r="I527" s="81"/>
      <c r="J527" s="81"/>
      <c r="K527" s="81"/>
      <c r="L527" s="81"/>
      <c r="M527" s="81"/>
      <c r="N527" s="81"/>
      <c r="O527" s="81"/>
      <c r="P527" s="81"/>
      <c r="Q527" s="81"/>
      <c r="R527" s="81"/>
      <c r="S527" s="81"/>
      <c r="T527" s="81"/>
      <c r="U527" s="81"/>
    </row>
    <row r="528">
      <c r="A528" s="81"/>
      <c r="B528" s="80"/>
      <c r="C528" s="80"/>
      <c r="D528" s="80"/>
      <c r="E528" s="80"/>
      <c r="F528" s="81"/>
      <c r="G528" s="81"/>
      <c r="H528" s="81"/>
      <c r="I528" s="81"/>
      <c r="J528" s="81"/>
      <c r="K528" s="81"/>
      <c r="L528" s="81"/>
      <c r="M528" s="81"/>
      <c r="N528" s="81"/>
      <c r="O528" s="81"/>
      <c r="P528" s="81"/>
      <c r="Q528" s="81"/>
      <c r="R528" s="81"/>
      <c r="S528" s="81"/>
      <c r="T528" s="81"/>
      <c r="U528" s="81"/>
    </row>
    <row r="529">
      <c r="A529" s="81"/>
      <c r="B529" s="80"/>
      <c r="C529" s="80"/>
      <c r="D529" s="80"/>
      <c r="E529" s="80"/>
      <c r="F529" s="81"/>
      <c r="G529" s="81"/>
      <c r="H529" s="81"/>
      <c r="I529" s="81"/>
      <c r="J529" s="81"/>
      <c r="K529" s="81"/>
      <c r="L529" s="81"/>
      <c r="M529" s="81"/>
      <c r="N529" s="81"/>
      <c r="O529" s="81"/>
      <c r="P529" s="81"/>
      <c r="Q529" s="81"/>
      <c r="R529" s="81"/>
      <c r="S529" s="81"/>
      <c r="T529" s="81"/>
      <c r="U529" s="81"/>
    </row>
    <row r="530">
      <c r="A530" s="81"/>
      <c r="B530" s="80"/>
      <c r="C530" s="80"/>
      <c r="D530" s="80"/>
      <c r="E530" s="80"/>
      <c r="F530" s="81"/>
      <c r="G530" s="81"/>
      <c r="H530" s="81"/>
      <c r="I530" s="81"/>
      <c r="J530" s="81"/>
      <c r="K530" s="81"/>
      <c r="L530" s="81"/>
      <c r="M530" s="81"/>
      <c r="N530" s="81"/>
      <c r="O530" s="81"/>
      <c r="P530" s="81"/>
      <c r="Q530" s="81"/>
      <c r="R530" s="81"/>
      <c r="S530" s="81"/>
      <c r="T530" s="81"/>
      <c r="U530" s="81"/>
    </row>
    <row r="531">
      <c r="A531" s="81"/>
      <c r="B531" s="80"/>
      <c r="C531" s="80"/>
      <c r="D531" s="80"/>
      <c r="E531" s="80"/>
      <c r="F531" s="81"/>
      <c r="G531" s="81"/>
      <c r="H531" s="81"/>
      <c r="I531" s="81"/>
      <c r="J531" s="81"/>
      <c r="K531" s="81"/>
      <c r="L531" s="81"/>
      <c r="M531" s="81"/>
      <c r="N531" s="81"/>
      <c r="O531" s="81"/>
      <c r="P531" s="81"/>
      <c r="Q531" s="81"/>
      <c r="R531" s="81"/>
      <c r="S531" s="81"/>
      <c r="T531" s="81"/>
      <c r="U531" s="81"/>
    </row>
    <row r="532">
      <c r="A532" s="81"/>
      <c r="B532" s="80"/>
      <c r="C532" s="80"/>
      <c r="D532" s="80"/>
      <c r="E532" s="80"/>
      <c r="F532" s="81"/>
      <c r="G532" s="81"/>
      <c r="H532" s="81"/>
      <c r="I532" s="81"/>
      <c r="J532" s="81"/>
      <c r="K532" s="81"/>
      <c r="L532" s="81"/>
      <c r="M532" s="81"/>
      <c r="N532" s="81"/>
      <c r="O532" s="81"/>
      <c r="P532" s="81"/>
      <c r="Q532" s="81"/>
      <c r="R532" s="81"/>
      <c r="S532" s="81"/>
      <c r="T532" s="81"/>
      <c r="U532" s="81"/>
    </row>
    <row r="533">
      <c r="A533" s="81"/>
      <c r="B533" s="80"/>
      <c r="C533" s="80"/>
      <c r="D533" s="80"/>
      <c r="E533" s="80"/>
      <c r="F533" s="81"/>
      <c r="G533" s="81"/>
      <c r="H533" s="81"/>
      <c r="I533" s="81"/>
      <c r="J533" s="81"/>
      <c r="K533" s="81"/>
      <c r="L533" s="81"/>
      <c r="M533" s="81"/>
      <c r="N533" s="81"/>
      <c r="O533" s="81"/>
      <c r="P533" s="81"/>
      <c r="Q533" s="81"/>
      <c r="R533" s="81"/>
      <c r="S533" s="81"/>
      <c r="T533" s="81"/>
      <c r="U533" s="81"/>
    </row>
    <row r="534">
      <c r="A534" s="81"/>
      <c r="B534" s="80"/>
      <c r="C534" s="80"/>
      <c r="D534" s="80"/>
      <c r="E534" s="80"/>
      <c r="F534" s="81"/>
      <c r="G534" s="81"/>
      <c r="H534" s="81"/>
      <c r="I534" s="81"/>
      <c r="J534" s="81"/>
      <c r="K534" s="81"/>
      <c r="L534" s="81"/>
      <c r="M534" s="81"/>
      <c r="N534" s="81"/>
      <c r="O534" s="81"/>
      <c r="P534" s="81"/>
      <c r="Q534" s="81"/>
      <c r="R534" s="81"/>
      <c r="S534" s="81"/>
      <c r="T534" s="81"/>
      <c r="U534" s="81"/>
    </row>
    <row r="535">
      <c r="A535" s="81"/>
      <c r="B535" s="80"/>
      <c r="C535" s="80"/>
      <c r="D535" s="80"/>
      <c r="E535" s="80"/>
      <c r="F535" s="81"/>
      <c r="G535" s="81"/>
      <c r="H535" s="81"/>
      <c r="I535" s="81"/>
      <c r="J535" s="81"/>
      <c r="K535" s="81"/>
      <c r="L535" s="81"/>
      <c r="M535" s="81"/>
      <c r="N535" s="81"/>
      <c r="O535" s="81"/>
      <c r="P535" s="81"/>
      <c r="Q535" s="81"/>
      <c r="R535" s="81"/>
      <c r="S535" s="81"/>
      <c r="T535" s="81"/>
      <c r="U535" s="81"/>
    </row>
    <row r="536">
      <c r="A536" s="81"/>
      <c r="B536" s="80"/>
      <c r="C536" s="80"/>
      <c r="D536" s="80"/>
      <c r="E536" s="80"/>
      <c r="F536" s="81"/>
      <c r="G536" s="81"/>
      <c r="H536" s="81"/>
      <c r="I536" s="81"/>
      <c r="J536" s="81"/>
      <c r="K536" s="81"/>
      <c r="L536" s="81"/>
      <c r="M536" s="81"/>
      <c r="N536" s="81"/>
      <c r="O536" s="81"/>
      <c r="P536" s="81"/>
      <c r="Q536" s="81"/>
      <c r="R536" s="81"/>
      <c r="S536" s="81"/>
      <c r="T536" s="81"/>
      <c r="U536" s="81"/>
    </row>
    <row r="537">
      <c r="A537" s="81"/>
      <c r="B537" s="80"/>
      <c r="C537" s="80"/>
      <c r="D537" s="80"/>
      <c r="E537" s="80"/>
      <c r="F537" s="81"/>
      <c r="G537" s="81"/>
      <c r="H537" s="81"/>
      <c r="I537" s="81"/>
      <c r="J537" s="81"/>
      <c r="K537" s="81"/>
      <c r="L537" s="81"/>
      <c r="M537" s="81"/>
      <c r="N537" s="81"/>
      <c r="O537" s="81"/>
      <c r="P537" s="81"/>
      <c r="Q537" s="81"/>
      <c r="R537" s="81"/>
      <c r="S537" s="81"/>
      <c r="T537" s="81"/>
      <c r="U537" s="81"/>
    </row>
    <row r="538">
      <c r="A538" s="81"/>
      <c r="B538" s="80"/>
      <c r="C538" s="80"/>
      <c r="D538" s="80"/>
      <c r="E538" s="80"/>
      <c r="F538" s="81"/>
      <c r="G538" s="81"/>
      <c r="H538" s="81"/>
      <c r="I538" s="81"/>
      <c r="J538" s="81"/>
      <c r="K538" s="81"/>
      <c r="L538" s="81"/>
      <c r="M538" s="81"/>
      <c r="N538" s="81"/>
      <c r="O538" s="81"/>
      <c r="P538" s="81"/>
      <c r="Q538" s="81"/>
      <c r="R538" s="81"/>
      <c r="S538" s="81"/>
      <c r="T538" s="81"/>
      <c r="U538" s="81"/>
    </row>
    <row r="539">
      <c r="A539" s="81"/>
      <c r="B539" s="80"/>
      <c r="C539" s="80"/>
      <c r="D539" s="80"/>
      <c r="E539" s="80"/>
      <c r="F539" s="81"/>
      <c r="G539" s="81"/>
      <c r="H539" s="81"/>
      <c r="I539" s="81"/>
      <c r="J539" s="81"/>
      <c r="K539" s="81"/>
      <c r="L539" s="81"/>
      <c r="M539" s="81"/>
      <c r="N539" s="81"/>
      <c r="O539" s="81"/>
      <c r="P539" s="81"/>
      <c r="Q539" s="81"/>
      <c r="R539" s="81"/>
      <c r="S539" s="81"/>
      <c r="T539" s="81"/>
      <c r="U539" s="81"/>
    </row>
    <row r="540">
      <c r="A540" s="81"/>
      <c r="B540" s="80"/>
      <c r="C540" s="80"/>
      <c r="D540" s="80"/>
      <c r="E540" s="80"/>
      <c r="F540" s="81"/>
      <c r="G540" s="81"/>
      <c r="H540" s="81"/>
      <c r="I540" s="81"/>
      <c r="J540" s="81"/>
      <c r="K540" s="81"/>
      <c r="L540" s="81"/>
      <c r="M540" s="81"/>
      <c r="N540" s="81"/>
      <c r="O540" s="81"/>
      <c r="P540" s="81"/>
      <c r="Q540" s="81"/>
      <c r="R540" s="81"/>
      <c r="S540" s="81"/>
      <c r="T540" s="81"/>
      <c r="U540" s="81"/>
    </row>
    <row r="541">
      <c r="A541" s="81"/>
      <c r="B541" s="80"/>
      <c r="C541" s="80"/>
      <c r="D541" s="80"/>
      <c r="E541" s="80"/>
      <c r="F541" s="81"/>
      <c r="G541" s="81"/>
      <c r="H541" s="81"/>
      <c r="I541" s="81"/>
      <c r="J541" s="81"/>
      <c r="K541" s="81"/>
      <c r="L541" s="81"/>
      <c r="M541" s="81"/>
      <c r="N541" s="81"/>
      <c r="O541" s="81"/>
      <c r="P541" s="81"/>
      <c r="Q541" s="81"/>
      <c r="R541" s="81"/>
      <c r="S541" s="81"/>
      <c r="T541" s="81"/>
      <c r="U541" s="81"/>
    </row>
    <row r="542">
      <c r="A542" s="81"/>
      <c r="B542" s="80"/>
      <c r="C542" s="80"/>
      <c r="D542" s="80"/>
      <c r="E542" s="80"/>
      <c r="F542" s="81"/>
      <c r="G542" s="81"/>
      <c r="H542" s="81"/>
      <c r="I542" s="81"/>
      <c r="J542" s="81"/>
      <c r="K542" s="81"/>
      <c r="L542" s="81"/>
      <c r="M542" s="81"/>
      <c r="N542" s="81"/>
      <c r="O542" s="81"/>
      <c r="P542" s="81"/>
      <c r="Q542" s="81"/>
      <c r="R542" s="81"/>
      <c r="S542" s="81"/>
      <c r="T542" s="81"/>
      <c r="U542" s="81"/>
    </row>
    <row r="543">
      <c r="A543" s="81"/>
      <c r="B543" s="80"/>
      <c r="C543" s="80"/>
      <c r="D543" s="80"/>
      <c r="E543" s="80"/>
      <c r="F543" s="81"/>
      <c r="G543" s="81"/>
      <c r="H543" s="81"/>
      <c r="I543" s="81"/>
      <c r="J543" s="81"/>
      <c r="K543" s="81"/>
      <c r="L543" s="81"/>
      <c r="M543" s="81"/>
      <c r="N543" s="81"/>
      <c r="O543" s="81"/>
      <c r="P543" s="81"/>
      <c r="Q543" s="81"/>
      <c r="R543" s="81"/>
      <c r="S543" s="81"/>
      <c r="T543" s="81"/>
      <c r="U543" s="81"/>
    </row>
    <row r="544">
      <c r="A544" s="81"/>
      <c r="B544" s="80"/>
      <c r="C544" s="80"/>
      <c r="D544" s="80"/>
      <c r="E544" s="80"/>
      <c r="F544" s="81"/>
      <c r="G544" s="81"/>
      <c r="H544" s="81"/>
      <c r="I544" s="81"/>
      <c r="J544" s="81"/>
      <c r="K544" s="81"/>
      <c r="L544" s="81"/>
      <c r="M544" s="81"/>
      <c r="N544" s="81"/>
      <c r="O544" s="81"/>
      <c r="P544" s="81"/>
      <c r="Q544" s="81"/>
      <c r="R544" s="81"/>
      <c r="S544" s="81"/>
      <c r="T544" s="81"/>
      <c r="U544" s="81"/>
    </row>
    <row r="545">
      <c r="A545" s="81"/>
      <c r="B545" s="80"/>
      <c r="C545" s="80"/>
      <c r="D545" s="80"/>
      <c r="E545" s="80"/>
      <c r="F545" s="81"/>
      <c r="G545" s="81"/>
      <c r="H545" s="81"/>
      <c r="I545" s="81"/>
      <c r="J545" s="81"/>
      <c r="K545" s="81"/>
      <c r="L545" s="81"/>
      <c r="M545" s="81"/>
      <c r="N545" s="81"/>
      <c r="O545" s="81"/>
      <c r="P545" s="81"/>
      <c r="Q545" s="81"/>
      <c r="R545" s="81"/>
      <c r="S545" s="81"/>
      <c r="T545" s="81"/>
      <c r="U545" s="81"/>
    </row>
    <row r="546">
      <c r="A546" s="81"/>
      <c r="B546" s="80"/>
      <c r="C546" s="80"/>
      <c r="D546" s="80"/>
      <c r="E546" s="80"/>
      <c r="F546" s="81"/>
      <c r="G546" s="81"/>
      <c r="H546" s="81"/>
      <c r="I546" s="81"/>
      <c r="J546" s="81"/>
      <c r="K546" s="81"/>
      <c r="L546" s="81"/>
      <c r="M546" s="81"/>
      <c r="N546" s="81"/>
      <c r="O546" s="81"/>
      <c r="P546" s="81"/>
      <c r="Q546" s="81"/>
      <c r="R546" s="81"/>
      <c r="S546" s="81"/>
      <c r="T546" s="81"/>
      <c r="U546" s="81"/>
    </row>
    <row r="547">
      <c r="A547" s="81"/>
      <c r="B547" s="80"/>
      <c r="C547" s="80"/>
      <c r="D547" s="80"/>
      <c r="E547" s="80"/>
      <c r="F547" s="81"/>
      <c r="G547" s="81"/>
      <c r="H547" s="81"/>
      <c r="I547" s="81"/>
      <c r="J547" s="81"/>
      <c r="K547" s="81"/>
      <c r="L547" s="81"/>
      <c r="M547" s="81"/>
      <c r="N547" s="81"/>
      <c r="O547" s="81"/>
      <c r="P547" s="81"/>
      <c r="Q547" s="81"/>
      <c r="R547" s="81"/>
      <c r="S547" s="81"/>
      <c r="T547" s="81"/>
      <c r="U547" s="81"/>
    </row>
    <row r="548">
      <c r="A548" s="81"/>
      <c r="B548" s="80"/>
      <c r="C548" s="80"/>
      <c r="D548" s="80"/>
      <c r="E548" s="80"/>
      <c r="F548" s="81"/>
      <c r="G548" s="81"/>
      <c r="H548" s="81"/>
      <c r="I548" s="81"/>
      <c r="J548" s="81"/>
      <c r="K548" s="81"/>
      <c r="L548" s="81"/>
      <c r="M548" s="81"/>
      <c r="N548" s="81"/>
      <c r="O548" s="81"/>
      <c r="P548" s="81"/>
      <c r="Q548" s="81"/>
      <c r="R548" s="81"/>
      <c r="S548" s="81"/>
      <c r="T548" s="81"/>
      <c r="U548" s="81"/>
    </row>
    <row r="549">
      <c r="A549" s="81"/>
      <c r="B549" s="80"/>
      <c r="C549" s="80"/>
      <c r="D549" s="80"/>
      <c r="E549" s="80"/>
      <c r="F549" s="81"/>
      <c r="G549" s="81"/>
      <c r="H549" s="81"/>
      <c r="I549" s="81"/>
      <c r="J549" s="81"/>
      <c r="K549" s="81"/>
      <c r="L549" s="81"/>
      <c r="M549" s="81"/>
      <c r="N549" s="81"/>
      <c r="O549" s="81"/>
      <c r="P549" s="81"/>
      <c r="Q549" s="81"/>
      <c r="R549" s="81"/>
      <c r="S549" s="81"/>
      <c r="T549" s="81"/>
      <c r="U549" s="81"/>
    </row>
    <row r="550">
      <c r="A550" s="81"/>
      <c r="B550" s="80"/>
      <c r="C550" s="80"/>
      <c r="D550" s="80"/>
      <c r="E550" s="80"/>
      <c r="F550" s="81"/>
      <c r="G550" s="81"/>
      <c r="H550" s="81"/>
      <c r="I550" s="81"/>
      <c r="J550" s="81"/>
      <c r="K550" s="81"/>
      <c r="L550" s="81"/>
      <c r="M550" s="81"/>
      <c r="N550" s="81"/>
      <c r="O550" s="81"/>
      <c r="P550" s="81"/>
      <c r="Q550" s="81"/>
      <c r="R550" s="81"/>
      <c r="S550" s="81"/>
      <c r="T550" s="81"/>
      <c r="U550" s="81"/>
    </row>
    <row r="551">
      <c r="A551" s="81"/>
      <c r="B551" s="80"/>
      <c r="C551" s="80"/>
      <c r="D551" s="80"/>
      <c r="E551" s="80"/>
      <c r="F551" s="81"/>
      <c r="G551" s="81"/>
      <c r="H551" s="81"/>
      <c r="I551" s="81"/>
      <c r="J551" s="81"/>
      <c r="K551" s="81"/>
      <c r="L551" s="81"/>
      <c r="M551" s="81"/>
      <c r="N551" s="81"/>
      <c r="O551" s="81"/>
      <c r="P551" s="81"/>
      <c r="Q551" s="81"/>
      <c r="R551" s="81"/>
      <c r="S551" s="81"/>
      <c r="T551" s="81"/>
      <c r="U551" s="81"/>
    </row>
    <row r="552">
      <c r="A552" s="81"/>
      <c r="B552" s="80"/>
      <c r="C552" s="80"/>
      <c r="D552" s="80"/>
      <c r="E552" s="80"/>
      <c r="F552" s="81"/>
      <c r="G552" s="81"/>
      <c r="H552" s="81"/>
      <c r="I552" s="81"/>
      <c r="J552" s="81"/>
      <c r="K552" s="81"/>
      <c r="L552" s="81"/>
      <c r="M552" s="81"/>
      <c r="N552" s="81"/>
      <c r="O552" s="81"/>
      <c r="P552" s="81"/>
      <c r="Q552" s="81"/>
      <c r="R552" s="81"/>
      <c r="S552" s="81"/>
      <c r="T552" s="81"/>
      <c r="U552" s="81"/>
    </row>
    <row r="553">
      <c r="A553" s="81"/>
      <c r="B553" s="80"/>
      <c r="C553" s="80"/>
      <c r="D553" s="80"/>
      <c r="E553" s="80"/>
      <c r="F553" s="81"/>
      <c r="G553" s="81"/>
      <c r="H553" s="81"/>
      <c r="I553" s="81"/>
      <c r="J553" s="81"/>
      <c r="K553" s="81"/>
      <c r="L553" s="81"/>
      <c r="M553" s="81"/>
      <c r="N553" s="81"/>
      <c r="O553" s="81"/>
      <c r="P553" s="81"/>
      <c r="Q553" s="81"/>
      <c r="R553" s="81"/>
      <c r="S553" s="81"/>
      <c r="T553" s="81"/>
      <c r="U553" s="81"/>
    </row>
    <row r="554">
      <c r="A554" s="81"/>
      <c r="B554" s="80"/>
      <c r="C554" s="80"/>
      <c r="D554" s="80"/>
      <c r="E554" s="80"/>
      <c r="F554" s="81"/>
      <c r="G554" s="81"/>
      <c r="H554" s="81"/>
      <c r="I554" s="81"/>
      <c r="J554" s="81"/>
      <c r="K554" s="81"/>
      <c r="L554" s="81"/>
      <c r="M554" s="81"/>
      <c r="N554" s="81"/>
      <c r="O554" s="81"/>
      <c r="P554" s="81"/>
      <c r="Q554" s="81"/>
      <c r="R554" s="81"/>
      <c r="S554" s="81"/>
      <c r="T554" s="81"/>
      <c r="U554" s="81"/>
    </row>
    <row r="555">
      <c r="A555" s="81"/>
      <c r="B555" s="80"/>
      <c r="C555" s="80"/>
      <c r="D555" s="80"/>
      <c r="E555" s="80"/>
      <c r="F555" s="81"/>
      <c r="G555" s="81"/>
      <c r="H555" s="81"/>
      <c r="I555" s="81"/>
      <c r="J555" s="81"/>
      <c r="K555" s="81"/>
      <c r="L555" s="81"/>
      <c r="M555" s="81"/>
      <c r="N555" s="81"/>
      <c r="O555" s="81"/>
      <c r="P555" s="81"/>
      <c r="Q555" s="81"/>
      <c r="R555" s="81"/>
      <c r="S555" s="81"/>
      <c r="T555" s="81"/>
      <c r="U555" s="81"/>
    </row>
    <row r="556">
      <c r="A556" s="81"/>
      <c r="B556" s="80"/>
      <c r="C556" s="80"/>
      <c r="D556" s="80"/>
      <c r="E556" s="80"/>
      <c r="F556" s="81"/>
      <c r="G556" s="81"/>
      <c r="H556" s="81"/>
      <c r="I556" s="81"/>
      <c r="J556" s="81"/>
      <c r="K556" s="81"/>
      <c r="L556" s="81"/>
      <c r="M556" s="81"/>
      <c r="N556" s="81"/>
      <c r="O556" s="81"/>
      <c r="P556" s="81"/>
      <c r="Q556" s="81"/>
      <c r="R556" s="81"/>
      <c r="S556" s="81"/>
      <c r="T556" s="81"/>
      <c r="U556" s="81"/>
    </row>
    <row r="557">
      <c r="A557" s="81"/>
      <c r="B557" s="80"/>
      <c r="C557" s="80"/>
      <c r="D557" s="80"/>
      <c r="E557" s="80"/>
      <c r="F557" s="81"/>
      <c r="G557" s="81"/>
      <c r="H557" s="81"/>
      <c r="I557" s="81"/>
      <c r="J557" s="81"/>
      <c r="K557" s="81"/>
      <c r="L557" s="81"/>
      <c r="M557" s="81"/>
      <c r="N557" s="81"/>
      <c r="O557" s="81"/>
      <c r="P557" s="81"/>
      <c r="Q557" s="81"/>
      <c r="R557" s="81"/>
      <c r="S557" s="81"/>
      <c r="T557" s="81"/>
      <c r="U557" s="81"/>
    </row>
    <row r="558">
      <c r="A558" s="81"/>
      <c r="B558" s="80"/>
      <c r="C558" s="80"/>
      <c r="D558" s="80"/>
      <c r="E558" s="80"/>
      <c r="F558" s="81"/>
      <c r="G558" s="81"/>
      <c r="H558" s="81"/>
      <c r="I558" s="81"/>
      <c r="J558" s="81"/>
      <c r="K558" s="81"/>
      <c r="L558" s="81"/>
      <c r="M558" s="81"/>
      <c r="N558" s="81"/>
      <c r="O558" s="81"/>
      <c r="P558" s="81"/>
      <c r="Q558" s="81"/>
      <c r="R558" s="81"/>
      <c r="S558" s="81"/>
      <c r="T558" s="81"/>
      <c r="U558" s="81"/>
    </row>
    <row r="559">
      <c r="A559" s="81"/>
      <c r="B559" s="80"/>
      <c r="C559" s="80"/>
      <c r="D559" s="80"/>
      <c r="E559" s="80"/>
      <c r="F559" s="81"/>
      <c r="G559" s="81"/>
      <c r="H559" s="81"/>
      <c r="I559" s="81"/>
      <c r="J559" s="81"/>
      <c r="K559" s="81"/>
      <c r="L559" s="81"/>
      <c r="M559" s="81"/>
      <c r="N559" s="81"/>
      <c r="O559" s="81"/>
      <c r="P559" s="81"/>
      <c r="Q559" s="81"/>
      <c r="R559" s="81"/>
      <c r="S559" s="81"/>
      <c r="T559" s="81"/>
      <c r="U559" s="81"/>
    </row>
    <row r="560">
      <c r="A560" s="81"/>
      <c r="B560" s="80"/>
      <c r="C560" s="80"/>
      <c r="D560" s="80"/>
      <c r="E560" s="80"/>
      <c r="F560" s="81"/>
      <c r="G560" s="81"/>
      <c r="H560" s="81"/>
      <c r="I560" s="81"/>
      <c r="J560" s="81"/>
      <c r="K560" s="81"/>
      <c r="L560" s="81"/>
      <c r="M560" s="81"/>
      <c r="N560" s="81"/>
      <c r="O560" s="81"/>
      <c r="P560" s="81"/>
      <c r="Q560" s="81"/>
      <c r="R560" s="81"/>
      <c r="S560" s="81"/>
      <c r="T560" s="81"/>
      <c r="U560" s="81"/>
    </row>
    <row r="561">
      <c r="A561" s="81"/>
      <c r="B561" s="80"/>
      <c r="C561" s="80"/>
      <c r="D561" s="80"/>
      <c r="E561" s="80"/>
      <c r="F561" s="81"/>
      <c r="G561" s="81"/>
      <c r="H561" s="81"/>
      <c r="I561" s="81"/>
      <c r="J561" s="81"/>
      <c r="K561" s="81"/>
      <c r="L561" s="81"/>
      <c r="M561" s="81"/>
      <c r="N561" s="81"/>
      <c r="O561" s="81"/>
      <c r="P561" s="81"/>
      <c r="Q561" s="81"/>
      <c r="R561" s="81"/>
      <c r="S561" s="81"/>
      <c r="T561" s="81"/>
      <c r="U561" s="81"/>
    </row>
    <row r="562">
      <c r="A562" s="81"/>
      <c r="B562" s="80"/>
      <c r="C562" s="80"/>
      <c r="D562" s="80"/>
      <c r="E562" s="80"/>
      <c r="F562" s="81"/>
      <c r="G562" s="81"/>
      <c r="H562" s="81"/>
      <c r="I562" s="81"/>
      <c r="J562" s="81"/>
      <c r="K562" s="81"/>
      <c r="L562" s="81"/>
      <c r="M562" s="81"/>
      <c r="N562" s="81"/>
      <c r="O562" s="81"/>
      <c r="P562" s="81"/>
      <c r="Q562" s="81"/>
      <c r="R562" s="81"/>
      <c r="S562" s="81"/>
      <c r="T562" s="81"/>
      <c r="U562" s="81"/>
    </row>
    <row r="563">
      <c r="A563" s="81"/>
      <c r="B563" s="80"/>
      <c r="C563" s="80"/>
      <c r="D563" s="80"/>
      <c r="E563" s="80"/>
      <c r="F563" s="81"/>
      <c r="G563" s="81"/>
      <c r="H563" s="81"/>
      <c r="I563" s="81"/>
      <c r="J563" s="81"/>
      <c r="K563" s="81"/>
      <c r="L563" s="81"/>
      <c r="M563" s="81"/>
      <c r="N563" s="81"/>
      <c r="O563" s="81"/>
      <c r="P563" s="81"/>
      <c r="Q563" s="81"/>
      <c r="R563" s="81"/>
      <c r="S563" s="81"/>
      <c r="T563" s="81"/>
      <c r="U563" s="81"/>
    </row>
    <row r="564">
      <c r="A564" s="81"/>
      <c r="B564" s="80"/>
      <c r="C564" s="80"/>
      <c r="D564" s="80"/>
      <c r="E564" s="80"/>
      <c r="F564" s="81"/>
      <c r="G564" s="81"/>
      <c r="H564" s="81"/>
      <c r="I564" s="81"/>
      <c r="J564" s="81"/>
      <c r="K564" s="81"/>
      <c r="L564" s="81"/>
      <c r="M564" s="81"/>
      <c r="N564" s="81"/>
      <c r="O564" s="81"/>
      <c r="P564" s="81"/>
      <c r="Q564" s="81"/>
      <c r="R564" s="81"/>
      <c r="S564" s="81"/>
      <c r="T564" s="81"/>
      <c r="U564" s="81"/>
    </row>
    <row r="565">
      <c r="A565" s="81"/>
      <c r="B565" s="80"/>
      <c r="C565" s="80"/>
      <c r="D565" s="80"/>
      <c r="E565" s="80"/>
      <c r="F565" s="81"/>
      <c r="G565" s="81"/>
      <c r="H565" s="81"/>
      <c r="I565" s="81"/>
      <c r="J565" s="81"/>
      <c r="K565" s="81"/>
      <c r="L565" s="81"/>
      <c r="M565" s="81"/>
      <c r="N565" s="81"/>
      <c r="O565" s="81"/>
      <c r="P565" s="81"/>
      <c r="Q565" s="81"/>
      <c r="R565" s="81"/>
      <c r="S565" s="81"/>
      <c r="T565" s="81"/>
      <c r="U565" s="81"/>
    </row>
    <row r="566">
      <c r="A566" s="81"/>
      <c r="B566" s="80"/>
      <c r="C566" s="80"/>
      <c r="D566" s="80"/>
      <c r="E566" s="80"/>
      <c r="F566" s="81"/>
      <c r="G566" s="81"/>
      <c r="H566" s="81"/>
      <c r="I566" s="81"/>
      <c r="J566" s="81"/>
      <c r="K566" s="81"/>
      <c r="L566" s="81"/>
      <c r="M566" s="81"/>
      <c r="N566" s="81"/>
      <c r="O566" s="81"/>
      <c r="P566" s="81"/>
      <c r="Q566" s="81"/>
      <c r="R566" s="81"/>
      <c r="S566" s="81"/>
      <c r="T566" s="81"/>
      <c r="U566" s="81"/>
    </row>
    <row r="567">
      <c r="A567" s="81"/>
      <c r="B567" s="80"/>
      <c r="C567" s="80"/>
      <c r="D567" s="80"/>
      <c r="E567" s="80"/>
      <c r="F567" s="81"/>
      <c r="G567" s="81"/>
      <c r="H567" s="81"/>
      <c r="I567" s="81"/>
      <c r="J567" s="81"/>
      <c r="K567" s="81"/>
      <c r="L567" s="81"/>
      <c r="M567" s="81"/>
      <c r="N567" s="81"/>
      <c r="O567" s="81"/>
      <c r="P567" s="81"/>
      <c r="Q567" s="81"/>
      <c r="R567" s="81"/>
      <c r="S567" s="81"/>
      <c r="T567" s="81"/>
      <c r="U567" s="81"/>
    </row>
    <row r="568">
      <c r="A568" s="81"/>
      <c r="B568" s="80"/>
      <c r="C568" s="80"/>
      <c r="D568" s="80"/>
      <c r="E568" s="80"/>
      <c r="F568" s="81"/>
      <c r="G568" s="81"/>
      <c r="H568" s="81"/>
      <c r="I568" s="81"/>
      <c r="J568" s="81"/>
      <c r="K568" s="81"/>
      <c r="L568" s="81"/>
      <c r="M568" s="81"/>
      <c r="N568" s="81"/>
      <c r="O568" s="81"/>
      <c r="P568" s="81"/>
      <c r="Q568" s="81"/>
      <c r="R568" s="81"/>
      <c r="S568" s="81"/>
      <c r="T568" s="81"/>
      <c r="U568" s="81"/>
    </row>
    <row r="569">
      <c r="A569" s="81"/>
      <c r="B569" s="80"/>
      <c r="C569" s="80"/>
      <c r="D569" s="80"/>
      <c r="E569" s="80"/>
      <c r="F569" s="81"/>
      <c r="G569" s="81"/>
      <c r="H569" s="81"/>
      <c r="I569" s="81"/>
      <c r="J569" s="81"/>
      <c r="K569" s="81"/>
      <c r="L569" s="81"/>
      <c r="M569" s="81"/>
      <c r="N569" s="81"/>
      <c r="O569" s="81"/>
      <c r="P569" s="81"/>
      <c r="Q569" s="81"/>
      <c r="R569" s="81"/>
      <c r="S569" s="81"/>
      <c r="T569" s="81"/>
      <c r="U569" s="81"/>
    </row>
    <row r="570">
      <c r="A570" s="81"/>
      <c r="B570" s="80"/>
      <c r="C570" s="80"/>
      <c r="D570" s="80"/>
      <c r="E570" s="80"/>
      <c r="F570" s="81"/>
      <c r="G570" s="81"/>
      <c r="H570" s="81"/>
      <c r="I570" s="81"/>
      <c r="J570" s="81"/>
      <c r="K570" s="81"/>
      <c r="L570" s="81"/>
      <c r="M570" s="81"/>
      <c r="N570" s="81"/>
      <c r="O570" s="81"/>
      <c r="P570" s="81"/>
      <c r="Q570" s="81"/>
      <c r="R570" s="81"/>
      <c r="S570" s="81"/>
      <c r="T570" s="81"/>
      <c r="U570" s="81"/>
    </row>
    <row r="571">
      <c r="A571" s="81"/>
      <c r="B571" s="80"/>
      <c r="C571" s="80"/>
      <c r="D571" s="80"/>
      <c r="E571" s="80"/>
      <c r="F571" s="81"/>
      <c r="G571" s="81"/>
      <c r="H571" s="81"/>
      <c r="I571" s="81"/>
      <c r="J571" s="81"/>
      <c r="K571" s="81"/>
      <c r="L571" s="81"/>
      <c r="M571" s="81"/>
      <c r="N571" s="81"/>
      <c r="O571" s="81"/>
      <c r="P571" s="81"/>
      <c r="Q571" s="81"/>
      <c r="R571" s="81"/>
      <c r="S571" s="81"/>
      <c r="T571" s="81"/>
      <c r="U571" s="81"/>
    </row>
    <row r="572">
      <c r="A572" s="81"/>
      <c r="B572" s="80"/>
      <c r="C572" s="80"/>
      <c r="D572" s="80"/>
      <c r="E572" s="80"/>
      <c r="F572" s="81"/>
      <c r="G572" s="81"/>
      <c r="H572" s="81"/>
      <c r="I572" s="81"/>
      <c r="J572" s="81"/>
      <c r="K572" s="81"/>
      <c r="L572" s="81"/>
      <c r="M572" s="81"/>
      <c r="N572" s="81"/>
      <c r="O572" s="81"/>
      <c r="P572" s="81"/>
      <c r="Q572" s="81"/>
      <c r="R572" s="81"/>
      <c r="S572" s="81"/>
      <c r="T572" s="81"/>
      <c r="U572" s="81"/>
    </row>
    <row r="573">
      <c r="A573" s="81"/>
      <c r="B573" s="80"/>
      <c r="C573" s="80"/>
      <c r="D573" s="80"/>
      <c r="E573" s="80"/>
      <c r="F573" s="81"/>
      <c r="G573" s="81"/>
      <c r="H573" s="81"/>
      <c r="I573" s="81"/>
      <c r="J573" s="81"/>
      <c r="K573" s="81"/>
      <c r="L573" s="81"/>
      <c r="M573" s="81"/>
      <c r="N573" s="81"/>
      <c r="O573" s="81"/>
      <c r="P573" s="81"/>
      <c r="Q573" s="81"/>
      <c r="R573" s="81"/>
      <c r="S573" s="81"/>
      <c r="T573" s="81"/>
      <c r="U573" s="81"/>
    </row>
    <row r="574">
      <c r="A574" s="81"/>
      <c r="B574" s="80"/>
      <c r="C574" s="80"/>
      <c r="D574" s="80"/>
      <c r="E574" s="80"/>
      <c r="F574" s="81"/>
      <c r="G574" s="81"/>
      <c r="H574" s="81"/>
      <c r="I574" s="81"/>
      <c r="J574" s="81"/>
      <c r="K574" s="81"/>
      <c r="L574" s="81"/>
      <c r="M574" s="81"/>
      <c r="N574" s="81"/>
      <c r="O574" s="81"/>
      <c r="P574" s="81"/>
      <c r="Q574" s="81"/>
      <c r="R574" s="81"/>
      <c r="S574" s="81"/>
      <c r="T574" s="81"/>
      <c r="U574" s="81"/>
    </row>
    <row r="575">
      <c r="A575" s="81"/>
      <c r="B575" s="80"/>
      <c r="C575" s="80"/>
      <c r="D575" s="80"/>
      <c r="E575" s="80"/>
      <c r="F575" s="81"/>
      <c r="G575" s="81"/>
      <c r="H575" s="81"/>
      <c r="I575" s="81"/>
      <c r="J575" s="81"/>
      <c r="K575" s="81"/>
      <c r="L575" s="81"/>
      <c r="M575" s="81"/>
      <c r="N575" s="81"/>
      <c r="O575" s="81"/>
      <c r="P575" s="81"/>
      <c r="Q575" s="81"/>
      <c r="R575" s="81"/>
      <c r="S575" s="81"/>
      <c r="T575" s="81"/>
      <c r="U575" s="81"/>
    </row>
    <row r="576">
      <c r="A576" s="81"/>
      <c r="B576" s="80"/>
      <c r="C576" s="80"/>
      <c r="D576" s="80"/>
      <c r="E576" s="80"/>
      <c r="F576" s="81"/>
      <c r="G576" s="81"/>
      <c r="H576" s="81"/>
      <c r="I576" s="81"/>
      <c r="J576" s="81"/>
      <c r="K576" s="81"/>
      <c r="L576" s="81"/>
      <c r="M576" s="81"/>
      <c r="N576" s="81"/>
      <c r="O576" s="81"/>
      <c r="P576" s="81"/>
      <c r="Q576" s="81"/>
      <c r="R576" s="81"/>
      <c r="S576" s="81"/>
      <c r="T576" s="81"/>
      <c r="U576" s="81"/>
    </row>
    <row r="577">
      <c r="A577" s="81"/>
      <c r="B577" s="80"/>
      <c r="C577" s="80"/>
      <c r="D577" s="80"/>
      <c r="E577" s="80"/>
      <c r="F577" s="81"/>
      <c r="G577" s="81"/>
      <c r="H577" s="81"/>
      <c r="I577" s="81"/>
      <c r="J577" s="81"/>
      <c r="K577" s="81"/>
      <c r="L577" s="81"/>
      <c r="M577" s="81"/>
      <c r="N577" s="81"/>
      <c r="O577" s="81"/>
      <c r="P577" s="81"/>
      <c r="Q577" s="81"/>
      <c r="R577" s="81"/>
      <c r="S577" s="81"/>
      <c r="T577" s="81"/>
      <c r="U577" s="81"/>
    </row>
    <row r="578">
      <c r="A578" s="81"/>
      <c r="B578" s="80"/>
      <c r="C578" s="80"/>
      <c r="D578" s="80"/>
      <c r="E578" s="80"/>
      <c r="F578" s="81"/>
      <c r="G578" s="81"/>
      <c r="H578" s="81"/>
      <c r="I578" s="81"/>
      <c r="J578" s="81"/>
      <c r="K578" s="81"/>
      <c r="L578" s="81"/>
      <c r="M578" s="81"/>
      <c r="N578" s="81"/>
      <c r="O578" s="81"/>
      <c r="P578" s="81"/>
      <c r="Q578" s="81"/>
      <c r="R578" s="81"/>
      <c r="S578" s="81"/>
      <c r="T578" s="81"/>
      <c r="U578" s="81"/>
    </row>
    <row r="579">
      <c r="A579" s="81"/>
      <c r="B579" s="80"/>
      <c r="C579" s="80"/>
      <c r="D579" s="80"/>
      <c r="E579" s="80"/>
      <c r="F579" s="81"/>
      <c r="G579" s="81"/>
      <c r="H579" s="81"/>
      <c r="I579" s="81"/>
      <c r="J579" s="81"/>
      <c r="K579" s="81"/>
      <c r="L579" s="81"/>
      <c r="M579" s="81"/>
      <c r="N579" s="81"/>
      <c r="O579" s="81"/>
      <c r="P579" s="81"/>
      <c r="Q579" s="81"/>
      <c r="R579" s="81"/>
      <c r="S579" s="81"/>
      <c r="T579" s="81"/>
      <c r="U579" s="81"/>
    </row>
    <row r="580">
      <c r="A580" s="81"/>
      <c r="B580" s="80"/>
      <c r="C580" s="80"/>
      <c r="D580" s="80"/>
      <c r="E580" s="80"/>
      <c r="F580" s="81"/>
      <c r="G580" s="81"/>
      <c r="H580" s="81"/>
      <c r="I580" s="81"/>
      <c r="J580" s="81"/>
      <c r="K580" s="81"/>
      <c r="L580" s="81"/>
      <c r="M580" s="81"/>
      <c r="N580" s="81"/>
      <c r="O580" s="81"/>
      <c r="P580" s="81"/>
      <c r="Q580" s="81"/>
      <c r="R580" s="81"/>
      <c r="S580" s="81"/>
      <c r="T580" s="81"/>
      <c r="U580" s="81"/>
    </row>
    <row r="581">
      <c r="A581" s="81"/>
      <c r="B581" s="80"/>
      <c r="C581" s="80"/>
      <c r="D581" s="80"/>
      <c r="E581" s="80"/>
      <c r="F581" s="81"/>
      <c r="G581" s="81"/>
      <c r="H581" s="81"/>
      <c r="I581" s="81"/>
      <c r="J581" s="81"/>
      <c r="K581" s="81"/>
      <c r="L581" s="81"/>
      <c r="M581" s="81"/>
      <c r="N581" s="81"/>
      <c r="O581" s="81"/>
      <c r="P581" s="81"/>
      <c r="Q581" s="81"/>
      <c r="R581" s="81"/>
      <c r="S581" s="81"/>
      <c r="T581" s="81"/>
      <c r="U581" s="81"/>
    </row>
    <row r="582">
      <c r="A582" s="81"/>
      <c r="B582" s="80"/>
      <c r="C582" s="80"/>
      <c r="D582" s="80"/>
      <c r="E582" s="80"/>
      <c r="F582" s="81"/>
      <c r="G582" s="81"/>
      <c r="H582" s="81"/>
      <c r="I582" s="81"/>
      <c r="J582" s="81"/>
      <c r="K582" s="81"/>
      <c r="L582" s="81"/>
      <c r="M582" s="81"/>
      <c r="N582" s="81"/>
      <c r="O582" s="81"/>
      <c r="P582" s="81"/>
      <c r="Q582" s="81"/>
      <c r="R582" s="81"/>
      <c r="S582" s="81"/>
      <c r="T582" s="81"/>
      <c r="U582" s="81"/>
    </row>
    <row r="583">
      <c r="A583" s="81"/>
      <c r="B583" s="80"/>
      <c r="C583" s="80"/>
      <c r="D583" s="80"/>
      <c r="E583" s="80"/>
      <c r="F583" s="81"/>
      <c r="G583" s="81"/>
      <c r="H583" s="81"/>
      <c r="I583" s="81"/>
      <c r="J583" s="81"/>
      <c r="K583" s="81"/>
      <c r="L583" s="81"/>
      <c r="M583" s="81"/>
      <c r="N583" s="81"/>
      <c r="O583" s="81"/>
      <c r="P583" s="81"/>
      <c r="Q583" s="81"/>
      <c r="R583" s="81"/>
      <c r="S583" s="81"/>
      <c r="T583" s="81"/>
      <c r="U583" s="81"/>
    </row>
    <row r="584">
      <c r="A584" s="81"/>
      <c r="B584" s="80"/>
      <c r="C584" s="80"/>
      <c r="D584" s="80"/>
      <c r="E584" s="80"/>
      <c r="F584" s="81"/>
      <c r="G584" s="81"/>
      <c r="H584" s="81"/>
      <c r="I584" s="81"/>
      <c r="J584" s="81"/>
      <c r="K584" s="81"/>
      <c r="L584" s="81"/>
      <c r="M584" s="81"/>
      <c r="N584" s="81"/>
      <c r="O584" s="81"/>
      <c r="P584" s="81"/>
      <c r="Q584" s="81"/>
      <c r="R584" s="81"/>
      <c r="S584" s="81"/>
      <c r="T584" s="81"/>
      <c r="U584" s="81"/>
    </row>
    <row r="585">
      <c r="A585" s="81"/>
      <c r="B585" s="80"/>
      <c r="C585" s="80"/>
      <c r="D585" s="80"/>
      <c r="E585" s="80"/>
      <c r="F585" s="81"/>
      <c r="G585" s="81"/>
      <c r="H585" s="81"/>
      <c r="I585" s="81"/>
      <c r="J585" s="81"/>
      <c r="K585" s="81"/>
      <c r="L585" s="81"/>
      <c r="M585" s="81"/>
      <c r="N585" s="81"/>
      <c r="O585" s="81"/>
      <c r="P585" s="81"/>
      <c r="Q585" s="81"/>
      <c r="R585" s="81"/>
      <c r="S585" s="81"/>
      <c r="T585" s="81"/>
      <c r="U585" s="81"/>
    </row>
    <row r="586">
      <c r="A586" s="81"/>
      <c r="B586" s="80"/>
      <c r="C586" s="80"/>
      <c r="D586" s="80"/>
      <c r="E586" s="80"/>
      <c r="F586" s="81"/>
      <c r="G586" s="81"/>
      <c r="H586" s="81"/>
      <c r="I586" s="81"/>
      <c r="J586" s="81"/>
      <c r="K586" s="81"/>
      <c r="L586" s="81"/>
      <c r="M586" s="81"/>
      <c r="N586" s="81"/>
      <c r="O586" s="81"/>
      <c r="P586" s="81"/>
      <c r="Q586" s="81"/>
      <c r="R586" s="81"/>
      <c r="S586" s="81"/>
      <c r="T586" s="81"/>
      <c r="U586" s="81"/>
    </row>
    <row r="587">
      <c r="A587" s="81"/>
      <c r="B587" s="80"/>
      <c r="C587" s="80"/>
      <c r="D587" s="80"/>
      <c r="E587" s="80"/>
      <c r="F587" s="81"/>
      <c r="G587" s="81"/>
      <c r="H587" s="81"/>
      <c r="I587" s="81"/>
      <c r="J587" s="81"/>
      <c r="K587" s="81"/>
      <c r="L587" s="81"/>
      <c r="M587" s="81"/>
      <c r="N587" s="81"/>
      <c r="O587" s="81"/>
      <c r="P587" s="81"/>
      <c r="Q587" s="81"/>
      <c r="R587" s="81"/>
      <c r="S587" s="81"/>
      <c r="T587" s="81"/>
      <c r="U587" s="81"/>
    </row>
    <row r="588">
      <c r="A588" s="81"/>
      <c r="B588" s="80"/>
      <c r="C588" s="80"/>
      <c r="D588" s="80"/>
      <c r="E588" s="80"/>
      <c r="F588" s="81"/>
      <c r="G588" s="81"/>
      <c r="H588" s="81"/>
      <c r="I588" s="81"/>
      <c r="J588" s="81"/>
      <c r="K588" s="81"/>
      <c r="L588" s="81"/>
      <c r="M588" s="81"/>
      <c r="N588" s="81"/>
      <c r="O588" s="81"/>
      <c r="P588" s="81"/>
      <c r="Q588" s="81"/>
      <c r="R588" s="81"/>
      <c r="S588" s="81"/>
      <c r="T588" s="81"/>
      <c r="U588" s="81"/>
    </row>
    <row r="589">
      <c r="A589" s="81"/>
      <c r="B589" s="80"/>
      <c r="C589" s="80"/>
      <c r="D589" s="80"/>
      <c r="E589" s="80"/>
      <c r="F589" s="81"/>
      <c r="G589" s="81"/>
      <c r="H589" s="81"/>
      <c r="I589" s="81"/>
      <c r="J589" s="81"/>
      <c r="K589" s="81"/>
      <c r="L589" s="81"/>
      <c r="M589" s="81"/>
      <c r="N589" s="81"/>
      <c r="O589" s="81"/>
      <c r="P589" s="81"/>
      <c r="Q589" s="81"/>
      <c r="R589" s="81"/>
      <c r="S589" s="81"/>
      <c r="T589" s="81"/>
      <c r="U589" s="81"/>
    </row>
    <row r="590">
      <c r="A590" s="81"/>
      <c r="B590" s="80"/>
      <c r="C590" s="80"/>
      <c r="D590" s="80"/>
      <c r="E590" s="80"/>
      <c r="F590" s="81"/>
      <c r="G590" s="81"/>
      <c r="H590" s="81"/>
      <c r="I590" s="81"/>
      <c r="J590" s="81"/>
      <c r="K590" s="81"/>
      <c r="L590" s="81"/>
      <c r="M590" s="81"/>
      <c r="N590" s="81"/>
      <c r="O590" s="81"/>
      <c r="P590" s="81"/>
      <c r="Q590" s="81"/>
      <c r="R590" s="81"/>
      <c r="S590" s="81"/>
      <c r="T590" s="81"/>
      <c r="U590" s="81"/>
    </row>
    <row r="591">
      <c r="A591" s="81"/>
      <c r="B591" s="80"/>
      <c r="C591" s="80"/>
      <c r="D591" s="80"/>
      <c r="E591" s="80"/>
      <c r="F591" s="81"/>
      <c r="G591" s="81"/>
      <c r="H591" s="81"/>
      <c r="I591" s="81"/>
      <c r="J591" s="81"/>
      <c r="K591" s="81"/>
      <c r="L591" s="81"/>
      <c r="M591" s="81"/>
      <c r="N591" s="81"/>
      <c r="O591" s="81"/>
      <c r="P591" s="81"/>
      <c r="Q591" s="81"/>
      <c r="R591" s="81"/>
      <c r="S591" s="81"/>
      <c r="T591" s="81"/>
      <c r="U591" s="81"/>
    </row>
    <row r="592">
      <c r="A592" s="81"/>
      <c r="B592" s="80"/>
      <c r="C592" s="80"/>
      <c r="D592" s="80"/>
      <c r="E592" s="80"/>
      <c r="F592" s="81"/>
      <c r="G592" s="81"/>
      <c r="H592" s="81"/>
      <c r="I592" s="81"/>
      <c r="J592" s="81"/>
      <c r="K592" s="81"/>
      <c r="L592" s="81"/>
      <c r="M592" s="81"/>
      <c r="N592" s="81"/>
      <c r="O592" s="81"/>
      <c r="P592" s="81"/>
      <c r="Q592" s="81"/>
      <c r="R592" s="81"/>
      <c r="S592" s="81"/>
      <c r="T592" s="81"/>
      <c r="U592" s="81"/>
    </row>
    <row r="593">
      <c r="A593" s="81"/>
      <c r="B593" s="80"/>
      <c r="C593" s="80"/>
      <c r="D593" s="80"/>
      <c r="E593" s="80"/>
      <c r="F593" s="81"/>
      <c r="G593" s="81"/>
      <c r="H593" s="81"/>
      <c r="I593" s="81"/>
      <c r="J593" s="81"/>
      <c r="K593" s="81"/>
      <c r="L593" s="81"/>
      <c r="M593" s="81"/>
      <c r="N593" s="81"/>
      <c r="O593" s="81"/>
      <c r="P593" s="81"/>
      <c r="Q593" s="81"/>
      <c r="R593" s="81"/>
      <c r="S593" s="81"/>
      <c r="T593" s="81"/>
      <c r="U593" s="81"/>
    </row>
    <row r="594">
      <c r="A594" s="81"/>
      <c r="B594" s="80"/>
      <c r="C594" s="80"/>
      <c r="D594" s="80"/>
      <c r="E594" s="80"/>
      <c r="F594" s="81"/>
      <c r="G594" s="81"/>
      <c r="H594" s="81"/>
      <c r="I594" s="81"/>
      <c r="J594" s="81"/>
      <c r="K594" s="81"/>
      <c r="L594" s="81"/>
      <c r="M594" s="81"/>
      <c r="N594" s="81"/>
      <c r="O594" s="81"/>
      <c r="P594" s="81"/>
      <c r="Q594" s="81"/>
      <c r="R594" s="81"/>
      <c r="S594" s="81"/>
      <c r="T594" s="81"/>
      <c r="U594" s="81"/>
    </row>
    <row r="595">
      <c r="A595" s="81"/>
      <c r="B595" s="80"/>
      <c r="C595" s="80"/>
      <c r="D595" s="80"/>
      <c r="E595" s="80"/>
      <c r="F595" s="81"/>
      <c r="G595" s="81"/>
      <c r="H595" s="81"/>
      <c r="I595" s="81"/>
      <c r="J595" s="81"/>
      <c r="K595" s="81"/>
      <c r="L595" s="81"/>
      <c r="M595" s="81"/>
      <c r="N595" s="81"/>
      <c r="O595" s="81"/>
      <c r="P595" s="81"/>
      <c r="Q595" s="81"/>
      <c r="R595" s="81"/>
      <c r="S595" s="81"/>
      <c r="T595" s="81"/>
      <c r="U595" s="81"/>
    </row>
    <row r="596">
      <c r="A596" s="81"/>
      <c r="B596" s="80"/>
      <c r="C596" s="80"/>
      <c r="D596" s="80"/>
      <c r="E596" s="80"/>
      <c r="F596" s="81"/>
      <c r="G596" s="81"/>
      <c r="H596" s="81"/>
      <c r="I596" s="81"/>
      <c r="J596" s="81"/>
      <c r="K596" s="81"/>
      <c r="L596" s="81"/>
      <c r="M596" s="81"/>
      <c r="N596" s="81"/>
      <c r="O596" s="81"/>
      <c r="P596" s="81"/>
      <c r="Q596" s="81"/>
      <c r="R596" s="81"/>
      <c r="S596" s="81"/>
      <c r="T596" s="81"/>
      <c r="U596" s="81"/>
    </row>
    <row r="597">
      <c r="A597" s="81"/>
      <c r="B597" s="80"/>
      <c r="C597" s="80"/>
      <c r="D597" s="80"/>
      <c r="E597" s="80"/>
      <c r="F597" s="81"/>
      <c r="G597" s="81"/>
      <c r="H597" s="81"/>
      <c r="I597" s="81"/>
      <c r="J597" s="81"/>
      <c r="K597" s="81"/>
      <c r="L597" s="81"/>
      <c r="M597" s="81"/>
      <c r="N597" s="81"/>
      <c r="O597" s="81"/>
      <c r="P597" s="81"/>
      <c r="Q597" s="81"/>
      <c r="R597" s="81"/>
      <c r="S597" s="81"/>
      <c r="T597" s="81"/>
      <c r="U597" s="81"/>
    </row>
    <row r="598">
      <c r="A598" s="81"/>
      <c r="B598" s="80"/>
      <c r="C598" s="80"/>
      <c r="D598" s="80"/>
      <c r="E598" s="80"/>
      <c r="F598" s="81"/>
      <c r="G598" s="81"/>
      <c r="H598" s="81"/>
      <c r="I598" s="81"/>
      <c r="J598" s="81"/>
      <c r="K598" s="81"/>
      <c r="L598" s="81"/>
      <c r="M598" s="81"/>
      <c r="N598" s="81"/>
      <c r="O598" s="81"/>
      <c r="P598" s="81"/>
      <c r="Q598" s="81"/>
      <c r="R598" s="81"/>
      <c r="S598" s="81"/>
      <c r="T598" s="81"/>
      <c r="U598" s="81"/>
    </row>
    <row r="599">
      <c r="A599" s="81"/>
      <c r="B599" s="80"/>
      <c r="C599" s="80"/>
      <c r="D599" s="80"/>
      <c r="E599" s="80"/>
      <c r="F599" s="81"/>
      <c r="G599" s="81"/>
      <c r="H599" s="81"/>
      <c r="I599" s="81"/>
      <c r="J599" s="81"/>
      <c r="K599" s="81"/>
      <c r="L599" s="81"/>
      <c r="M599" s="81"/>
      <c r="N599" s="81"/>
      <c r="O599" s="81"/>
      <c r="P599" s="81"/>
      <c r="Q599" s="81"/>
      <c r="R599" s="81"/>
      <c r="S599" s="81"/>
      <c r="T599" s="81"/>
      <c r="U599" s="81"/>
    </row>
    <row r="600">
      <c r="A600" s="81"/>
      <c r="B600" s="80"/>
      <c r="C600" s="80"/>
      <c r="D600" s="80"/>
      <c r="E600" s="80"/>
      <c r="F600" s="81"/>
      <c r="G600" s="81"/>
      <c r="H600" s="81"/>
      <c r="I600" s="81"/>
      <c r="J600" s="81"/>
      <c r="K600" s="81"/>
      <c r="L600" s="81"/>
      <c r="M600" s="81"/>
      <c r="N600" s="81"/>
      <c r="O600" s="81"/>
      <c r="P600" s="81"/>
      <c r="Q600" s="81"/>
      <c r="R600" s="81"/>
      <c r="S600" s="81"/>
      <c r="T600" s="81"/>
      <c r="U600" s="81"/>
    </row>
    <row r="601">
      <c r="A601" s="81"/>
      <c r="B601" s="80"/>
      <c r="C601" s="80"/>
      <c r="D601" s="80"/>
      <c r="E601" s="80"/>
      <c r="F601" s="81"/>
      <c r="G601" s="81"/>
      <c r="H601" s="81"/>
      <c r="I601" s="81"/>
      <c r="J601" s="81"/>
      <c r="K601" s="81"/>
      <c r="L601" s="81"/>
      <c r="M601" s="81"/>
      <c r="N601" s="81"/>
      <c r="O601" s="81"/>
      <c r="P601" s="81"/>
      <c r="Q601" s="81"/>
      <c r="R601" s="81"/>
      <c r="S601" s="81"/>
      <c r="T601" s="81"/>
      <c r="U601" s="81"/>
    </row>
    <row r="602">
      <c r="A602" s="81"/>
      <c r="B602" s="80"/>
      <c r="C602" s="80"/>
      <c r="D602" s="80"/>
      <c r="E602" s="80"/>
      <c r="F602" s="81"/>
      <c r="G602" s="81"/>
      <c r="H602" s="81"/>
      <c r="I602" s="81"/>
      <c r="J602" s="81"/>
      <c r="K602" s="81"/>
      <c r="L602" s="81"/>
      <c r="M602" s="81"/>
      <c r="N602" s="81"/>
      <c r="O602" s="81"/>
      <c r="P602" s="81"/>
      <c r="Q602" s="81"/>
      <c r="R602" s="81"/>
      <c r="S602" s="81"/>
      <c r="T602" s="81"/>
      <c r="U602" s="81"/>
    </row>
    <row r="603">
      <c r="A603" s="81"/>
      <c r="B603" s="80"/>
      <c r="C603" s="80"/>
      <c r="D603" s="80"/>
      <c r="E603" s="80"/>
      <c r="F603" s="81"/>
      <c r="G603" s="81"/>
      <c r="H603" s="81"/>
      <c r="I603" s="81"/>
      <c r="J603" s="81"/>
      <c r="K603" s="81"/>
      <c r="L603" s="81"/>
      <c r="M603" s="81"/>
      <c r="N603" s="81"/>
      <c r="O603" s="81"/>
      <c r="P603" s="81"/>
      <c r="Q603" s="81"/>
      <c r="R603" s="81"/>
      <c r="S603" s="81"/>
      <c r="T603" s="81"/>
      <c r="U603" s="81"/>
    </row>
    <row r="604">
      <c r="A604" s="81"/>
      <c r="B604" s="80"/>
      <c r="C604" s="80"/>
      <c r="D604" s="80"/>
      <c r="E604" s="80"/>
      <c r="F604" s="81"/>
      <c r="G604" s="81"/>
      <c r="H604" s="81"/>
      <c r="I604" s="81"/>
      <c r="J604" s="81"/>
      <c r="K604" s="81"/>
      <c r="L604" s="81"/>
      <c r="M604" s="81"/>
      <c r="N604" s="81"/>
      <c r="O604" s="81"/>
      <c r="P604" s="81"/>
      <c r="Q604" s="81"/>
      <c r="R604" s="81"/>
      <c r="S604" s="81"/>
      <c r="T604" s="81"/>
      <c r="U604" s="81"/>
    </row>
    <row r="605">
      <c r="A605" s="81"/>
      <c r="B605" s="80"/>
      <c r="C605" s="80"/>
      <c r="D605" s="80"/>
      <c r="E605" s="80"/>
      <c r="F605" s="81"/>
      <c r="G605" s="81"/>
      <c r="H605" s="81"/>
      <c r="I605" s="81"/>
      <c r="J605" s="81"/>
      <c r="K605" s="81"/>
      <c r="L605" s="81"/>
      <c r="M605" s="81"/>
      <c r="N605" s="81"/>
      <c r="O605" s="81"/>
      <c r="P605" s="81"/>
      <c r="Q605" s="81"/>
      <c r="R605" s="81"/>
      <c r="S605" s="81"/>
      <c r="T605" s="81"/>
      <c r="U605" s="81"/>
    </row>
    <row r="606">
      <c r="A606" s="81"/>
      <c r="B606" s="80"/>
      <c r="C606" s="80"/>
      <c r="D606" s="80"/>
      <c r="E606" s="80"/>
      <c r="F606" s="81"/>
      <c r="G606" s="81"/>
      <c r="H606" s="81"/>
      <c r="I606" s="81"/>
      <c r="J606" s="81"/>
      <c r="K606" s="81"/>
      <c r="L606" s="81"/>
      <c r="M606" s="81"/>
      <c r="N606" s="81"/>
      <c r="O606" s="81"/>
      <c r="P606" s="81"/>
      <c r="Q606" s="81"/>
      <c r="R606" s="81"/>
      <c r="S606" s="81"/>
      <c r="T606" s="81"/>
      <c r="U606" s="81"/>
    </row>
    <row r="607">
      <c r="A607" s="81"/>
      <c r="B607" s="80"/>
      <c r="C607" s="80"/>
      <c r="D607" s="80"/>
      <c r="E607" s="80"/>
      <c r="F607" s="81"/>
      <c r="G607" s="81"/>
      <c r="H607" s="81"/>
      <c r="I607" s="81"/>
      <c r="J607" s="81"/>
      <c r="K607" s="81"/>
      <c r="L607" s="81"/>
      <c r="M607" s="81"/>
      <c r="N607" s="81"/>
      <c r="O607" s="81"/>
      <c r="P607" s="81"/>
      <c r="Q607" s="81"/>
      <c r="R607" s="81"/>
      <c r="S607" s="81"/>
      <c r="T607" s="81"/>
      <c r="U607" s="81"/>
    </row>
    <row r="608">
      <c r="A608" s="81"/>
      <c r="B608" s="80"/>
      <c r="C608" s="80"/>
      <c r="D608" s="80"/>
      <c r="E608" s="80"/>
      <c r="F608" s="81"/>
      <c r="G608" s="81"/>
      <c r="H608" s="81"/>
      <c r="I608" s="81"/>
      <c r="J608" s="81"/>
      <c r="K608" s="81"/>
      <c r="L608" s="81"/>
      <c r="M608" s="81"/>
      <c r="N608" s="81"/>
      <c r="O608" s="81"/>
      <c r="P608" s="81"/>
      <c r="Q608" s="81"/>
      <c r="R608" s="81"/>
      <c r="S608" s="81"/>
      <c r="T608" s="81"/>
      <c r="U608" s="81"/>
    </row>
    <row r="609">
      <c r="A609" s="81"/>
      <c r="B609" s="80"/>
      <c r="C609" s="80"/>
      <c r="D609" s="80"/>
      <c r="E609" s="80"/>
      <c r="F609" s="81"/>
      <c r="G609" s="81"/>
      <c r="H609" s="81"/>
      <c r="I609" s="81"/>
      <c r="J609" s="81"/>
      <c r="K609" s="81"/>
      <c r="L609" s="81"/>
      <c r="M609" s="81"/>
      <c r="N609" s="81"/>
      <c r="O609" s="81"/>
      <c r="P609" s="81"/>
      <c r="Q609" s="81"/>
      <c r="R609" s="81"/>
      <c r="S609" s="81"/>
      <c r="T609" s="81"/>
      <c r="U609" s="81"/>
    </row>
    <row r="610">
      <c r="A610" s="81"/>
      <c r="B610" s="80"/>
      <c r="C610" s="80"/>
      <c r="D610" s="80"/>
      <c r="E610" s="80"/>
      <c r="F610" s="81"/>
      <c r="G610" s="81"/>
      <c r="H610" s="81"/>
      <c r="I610" s="81"/>
      <c r="J610" s="81"/>
      <c r="K610" s="81"/>
      <c r="L610" s="81"/>
      <c r="M610" s="81"/>
      <c r="N610" s="81"/>
      <c r="O610" s="81"/>
      <c r="P610" s="81"/>
      <c r="Q610" s="81"/>
      <c r="R610" s="81"/>
      <c r="S610" s="81"/>
      <c r="T610" s="81"/>
      <c r="U610" s="81"/>
    </row>
    <row r="611">
      <c r="A611" s="81"/>
      <c r="B611" s="80"/>
      <c r="C611" s="80"/>
      <c r="D611" s="80"/>
      <c r="E611" s="80"/>
      <c r="F611" s="81"/>
      <c r="G611" s="81"/>
      <c r="H611" s="81"/>
      <c r="I611" s="81"/>
      <c r="J611" s="81"/>
      <c r="K611" s="81"/>
      <c r="L611" s="81"/>
      <c r="M611" s="81"/>
      <c r="N611" s="81"/>
      <c r="O611" s="81"/>
      <c r="P611" s="81"/>
      <c r="Q611" s="81"/>
      <c r="R611" s="81"/>
      <c r="S611" s="81"/>
      <c r="T611" s="81"/>
      <c r="U611" s="81"/>
    </row>
    <row r="612">
      <c r="A612" s="81"/>
      <c r="B612" s="80"/>
      <c r="C612" s="80"/>
      <c r="D612" s="80"/>
      <c r="E612" s="80"/>
      <c r="F612" s="81"/>
      <c r="G612" s="81"/>
      <c r="H612" s="81"/>
      <c r="I612" s="81"/>
      <c r="J612" s="81"/>
      <c r="K612" s="81"/>
      <c r="L612" s="81"/>
      <c r="M612" s="81"/>
      <c r="N612" s="81"/>
      <c r="O612" s="81"/>
      <c r="P612" s="81"/>
      <c r="Q612" s="81"/>
      <c r="R612" s="81"/>
      <c r="S612" s="81"/>
      <c r="T612" s="81"/>
      <c r="U612" s="81"/>
    </row>
    <row r="613">
      <c r="A613" s="81"/>
      <c r="B613" s="80"/>
      <c r="C613" s="80"/>
      <c r="D613" s="80"/>
      <c r="E613" s="80"/>
      <c r="F613" s="81"/>
      <c r="G613" s="81"/>
      <c r="H613" s="81"/>
      <c r="I613" s="81"/>
      <c r="J613" s="81"/>
      <c r="K613" s="81"/>
      <c r="L613" s="81"/>
      <c r="M613" s="81"/>
      <c r="N613" s="81"/>
      <c r="O613" s="81"/>
      <c r="P613" s="81"/>
      <c r="Q613" s="81"/>
      <c r="R613" s="81"/>
      <c r="S613" s="81"/>
      <c r="T613" s="81"/>
      <c r="U613" s="81"/>
    </row>
    <row r="614">
      <c r="A614" s="81"/>
      <c r="B614" s="80"/>
      <c r="C614" s="80"/>
      <c r="D614" s="80"/>
      <c r="E614" s="80"/>
      <c r="F614" s="81"/>
      <c r="G614" s="81"/>
      <c r="H614" s="81"/>
      <c r="I614" s="81"/>
      <c r="J614" s="81"/>
      <c r="K614" s="81"/>
      <c r="L614" s="81"/>
      <c r="M614" s="81"/>
      <c r="N614" s="81"/>
      <c r="O614" s="81"/>
      <c r="P614" s="81"/>
      <c r="Q614" s="81"/>
      <c r="R614" s="81"/>
      <c r="S614" s="81"/>
      <c r="T614" s="81"/>
      <c r="U614" s="81"/>
    </row>
    <row r="615">
      <c r="A615" s="81"/>
      <c r="B615" s="80"/>
      <c r="C615" s="80"/>
      <c r="D615" s="80"/>
      <c r="E615" s="80"/>
      <c r="F615" s="81"/>
      <c r="G615" s="81"/>
      <c r="H615" s="81"/>
      <c r="I615" s="81"/>
      <c r="J615" s="81"/>
      <c r="K615" s="81"/>
      <c r="L615" s="81"/>
      <c r="M615" s="81"/>
      <c r="N615" s="81"/>
      <c r="O615" s="81"/>
      <c r="P615" s="81"/>
      <c r="Q615" s="81"/>
      <c r="R615" s="81"/>
      <c r="S615" s="81"/>
      <c r="T615" s="81"/>
      <c r="U615" s="81"/>
    </row>
    <row r="616">
      <c r="A616" s="81"/>
      <c r="B616" s="80"/>
      <c r="C616" s="80"/>
      <c r="D616" s="80"/>
      <c r="E616" s="80"/>
      <c r="F616" s="81"/>
      <c r="G616" s="81"/>
      <c r="H616" s="81"/>
      <c r="I616" s="81"/>
      <c r="J616" s="81"/>
      <c r="K616" s="81"/>
      <c r="L616" s="81"/>
      <c r="M616" s="81"/>
      <c r="N616" s="81"/>
      <c r="O616" s="81"/>
      <c r="P616" s="81"/>
      <c r="Q616" s="81"/>
      <c r="R616" s="81"/>
      <c r="S616" s="81"/>
      <c r="T616" s="81"/>
      <c r="U616" s="81"/>
    </row>
    <row r="617">
      <c r="A617" s="81"/>
      <c r="B617" s="80"/>
      <c r="C617" s="80"/>
      <c r="D617" s="80"/>
      <c r="E617" s="80"/>
      <c r="F617" s="81"/>
      <c r="G617" s="81"/>
      <c r="H617" s="81"/>
      <c r="I617" s="81"/>
      <c r="J617" s="81"/>
      <c r="K617" s="81"/>
      <c r="L617" s="81"/>
      <c r="M617" s="81"/>
      <c r="N617" s="81"/>
      <c r="O617" s="81"/>
      <c r="P617" s="81"/>
      <c r="Q617" s="81"/>
      <c r="R617" s="81"/>
      <c r="S617" s="81"/>
      <c r="T617" s="81"/>
      <c r="U617" s="81"/>
    </row>
    <row r="618">
      <c r="A618" s="81"/>
      <c r="B618" s="80"/>
      <c r="C618" s="80"/>
      <c r="D618" s="80"/>
      <c r="E618" s="80"/>
      <c r="F618" s="81"/>
      <c r="G618" s="81"/>
      <c r="H618" s="81"/>
      <c r="I618" s="81"/>
      <c r="J618" s="81"/>
      <c r="K618" s="81"/>
      <c r="L618" s="81"/>
      <c r="M618" s="81"/>
      <c r="N618" s="81"/>
      <c r="O618" s="81"/>
      <c r="P618" s="81"/>
      <c r="Q618" s="81"/>
      <c r="R618" s="81"/>
      <c r="S618" s="81"/>
      <c r="T618" s="81"/>
      <c r="U618" s="81"/>
    </row>
    <row r="619">
      <c r="A619" s="81"/>
      <c r="B619" s="80"/>
      <c r="C619" s="80"/>
      <c r="D619" s="80"/>
      <c r="E619" s="80"/>
      <c r="F619" s="81"/>
      <c r="G619" s="81"/>
      <c r="H619" s="81"/>
      <c r="I619" s="81"/>
      <c r="J619" s="81"/>
      <c r="K619" s="81"/>
      <c r="L619" s="81"/>
      <c r="M619" s="81"/>
      <c r="N619" s="81"/>
      <c r="O619" s="81"/>
      <c r="P619" s="81"/>
      <c r="Q619" s="81"/>
      <c r="R619" s="81"/>
      <c r="S619" s="81"/>
      <c r="T619" s="81"/>
      <c r="U619" s="81"/>
    </row>
    <row r="620">
      <c r="A620" s="81"/>
      <c r="B620" s="80"/>
      <c r="C620" s="80"/>
      <c r="D620" s="80"/>
      <c r="E620" s="80"/>
      <c r="F620" s="81"/>
      <c r="G620" s="81"/>
      <c r="H620" s="81"/>
      <c r="I620" s="81"/>
      <c r="J620" s="81"/>
      <c r="K620" s="81"/>
      <c r="L620" s="81"/>
      <c r="M620" s="81"/>
      <c r="N620" s="81"/>
      <c r="O620" s="81"/>
      <c r="P620" s="81"/>
      <c r="Q620" s="81"/>
      <c r="R620" s="81"/>
      <c r="S620" s="81"/>
      <c r="T620" s="81"/>
      <c r="U620" s="81"/>
    </row>
    <row r="621">
      <c r="A621" s="81"/>
      <c r="B621" s="80"/>
      <c r="C621" s="80"/>
      <c r="D621" s="80"/>
      <c r="E621" s="80"/>
      <c r="F621" s="81"/>
      <c r="G621" s="81"/>
      <c r="H621" s="81"/>
      <c r="I621" s="81"/>
      <c r="J621" s="81"/>
      <c r="K621" s="81"/>
      <c r="L621" s="81"/>
      <c r="M621" s="81"/>
      <c r="N621" s="81"/>
      <c r="O621" s="81"/>
      <c r="P621" s="81"/>
      <c r="Q621" s="81"/>
      <c r="R621" s="81"/>
      <c r="S621" s="81"/>
      <c r="T621" s="81"/>
      <c r="U621" s="81"/>
    </row>
    <row r="622">
      <c r="A622" s="81"/>
      <c r="B622" s="80"/>
      <c r="C622" s="80"/>
      <c r="D622" s="80"/>
      <c r="E622" s="80"/>
      <c r="F622" s="81"/>
      <c r="G622" s="81"/>
      <c r="H622" s="81"/>
      <c r="I622" s="81"/>
      <c r="J622" s="81"/>
      <c r="K622" s="81"/>
      <c r="L622" s="81"/>
      <c r="M622" s="81"/>
      <c r="N622" s="81"/>
      <c r="O622" s="81"/>
      <c r="P622" s="81"/>
      <c r="Q622" s="81"/>
      <c r="R622" s="81"/>
      <c r="S622" s="81"/>
      <c r="T622" s="81"/>
      <c r="U622" s="81"/>
    </row>
    <row r="623">
      <c r="A623" s="81"/>
      <c r="B623" s="80"/>
      <c r="C623" s="80"/>
      <c r="D623" s="80"/>
      <c r="E623" s="80"/>
      <c r="F623" s="81"/>
      <c r="G623" s="81"/>
      <c r="H623" s="81"/>
      <c r="I623" s="81"/>
      <c r="J623" s="81"/>
      <c r="K623" s="81"/>
      <c r="L623" s="81"/>
      <c r="M623" s="81"/>
      <c r="N623" s="81"/>
      <c r="O623" s="81"/>
      <c r="P623" s="81"/>
      <c r="Q623" s="81"/>
      <c r="R623" s="81"/>
      <c r="S623" s="81"/>
      <c r="T623" s="81"/>
      <c r="U623" s="81"/>
    </row>
    <row r="624">
      <c r="A624" s="81"/>
      <c r="B624" s="80"/>
      <c r="C624" s="80"/>
      <c r="D624" s="80"/>
      <c r="E624" s="80"/>
      <c r="F624" s="81"/>
      <c r="G624" s="81"/>
      <c r="H624" s="81"/>
      <c r="I624" s="81"/>
      <c r="J624" s="81"/>
      <c r="K624" s="81"/>
      <c r="L624" s="81"/>
      <c r="M624" s="81"/>
      <c r="N624" s="81"/>
      <c r="O624" s="81"/>
      <c r="P624" s="81"/>
      <c r="Q624" s="81"/>
      <c r="R624" s="81"/>
      <c r="S624" s="81"/>
      <c r="T624" s="81"/>
      <c r="U624" s="81"/>
    </row>
    <row r="625">
      <c r="A625" s="81"/>
      <c r="B625" s="80"/>
      <c r="C625" s="80"/>
      <c r="D625" s="80"/>
      <c r="E625" s="80"/>
      <c r="F625" s="81"/>
      <c r="G625" s="81"/>
      <c r="H625" s="81"/>
      <c r="I625" s="81"/>
      <c r="J625" s="81"/>
      <c r="K625" s="81"/>
      <c r="L625" s="81"/>
      <c r="M625" s="81"/>
      <c r="N625" s="81"/>
      <c r="O625" s="81"/>
      <c r="P625" s="81"/>
      <c r="Q625" s="81"/>
      <c r="R625" s="81"/>
      <c r="S625" s="81"/>
      <c r="T625" s="81"/>
      <c r="U625" s="81"/>
    </row>
    <row r="626">
      <c r="A626" s="81"/>
      <c r="B626" s="80"/>
      <c r="C626" s="80"/>
      <c r="D626" s="80"/>
      <c r="E626" s="80"/>
      <c r="F626" s="81"/>
      <c r="G626" s="81"/>
      <c r="H626" s="81"/>
      <c r="I626" s="81"/>
      <c r="J626" s="81"/>
      <c r="K626" s="81"/>
      <c r="L626" s="81"/>
      <c r="M626" s="81"/>
      <c r="N626" s="81"/>
      <c r="O626" s="81"/>
      <c r="P626" s="81"/>
      <c r="Q626" s="81"/>
      <c r="R626" s="81"/>
      <c r="S626" s="81"/>
      <c r="T626" s="81"/>
      <c r="U626" s="81"/>
    </row>
    <row r="627">
      <c r="A627" s="81"/>
      <c r="B627" s="80"/>
      <c r="C627" s="80"/>
      <c r="D627" s="80"/>
      <c r="E627" s="80"/>
      <c r="F627" s="81"/>
      <c r="G627" s="81"/>
      <c r="H627" s="81"/>
      <c r="I627" s="81"/>
      <c r="J627" s="81"/>
      <c r="K627" s="81"/>
      <c r="L627" s="81"/>
      <c r="M627" s="81"/>
      <c r="N627" s="81"/>
      <c r="O627" s="81"/>
      <c r="P627" s="81"/>
      <c r="Q627" s="81"/>
      <c r="R627" s="81"/>
      <c r="S627" s="81"/>
      <c r="T627" s="81"/>
      <c r="U627" s="81"/>
    </row>
    <row r="628">
      <c r="A628" s="81"/>
      <c r="B628" s="80"/>
      <c r="C628" s="80"/>
      <c r="D628" s="80"/>
      <c r="E628" s="80"/>
      <c r="F628" s="81"/>
      <c r="G628" s="81"/>
      <c r="H628" s="81"/>
      <c r="I628" s="81"/>
      <c r="J628" s="81"/>
      <c r="K628" s="81"/>
      <c r="L628" s="81"/>
      <c r="M628" s="81"/>
      <c r="N628" s="81"/>
      <c r="O628" s="81"/>
      <c r="P628" s="81"/>
      <c r="Q628" s="81"/>
      <c r="R628" s="81"/>
      <c r="S628" s="81"/>
      <c r="T628" s="81"/>
      <c r="U628" s="81"/>
    </row>
    <row r="629">
      <c r="A629" s="81"/>
      <c r="B629" s="80"/>
      <c r="C629" s="80"/>
      <c r="D629" s="80"/>
      <c r="E629" s="80"/>
      <c r="F629" s="81"/>
      <c r="G629" s="81"/>
      <c r="H629" s="81"/>
      <c r="I629" s="81"/>
      <c r="J629" s="81"/>
      <c r="K629" s="81"/>
      <c r="L629" s="81"/>
      <c r="M629" s="81"/>
      <c r="N629" s="81"/>
      <c r="O629" s="81"/>
      <c r="P629" s="81"/>
      <c r="Q629" s="81"/>
      <c r="R629" s="81"/>
      <c r="S629" s="81"/>
      <c r="T629" s="81"/>
      <c r="U629" s="81"/>
    </row>
    <row r="630">
      <c r="A630" s="81"/>
      <c r="B630" s="80"/>
      <c r="C630" s="80"/>
      <c r="D630" s="80"/>
      <c r="E630" s="80"/>
      <c r="F630" s="81"/>
      <c r="G630" s="81"/>
      <c r="H630" s="81"/>
      <c r="I630" s="81"/>
      <c r="J630" s="81"/>
      <c r="K630" s="81"/>
      <c r="L630" s="81"/>
      <c r="M630" s="81"/>
      <c r="N630" s="81"/>
      <c r="O630" s="81"/>
      <c r="P630" s="81"/>
      <c r="Q630" s="81"/>
      <c r="R630" s="81"/>
      <c r="S630" s="81"/>
      <c r="T630" s="81"/>
      <c r="U630" s="81"/>
    </row>
    <row r="631">
      <c r="A631" s="81"/>
      <c r="B631" s="80"/>
      <c r="C631" s="80"/>
      <c r="D631" s="80"/>
      <c r="E631" s="80"/>
      <c r="F631" s="81"/>
      <c r="G631" s="81"/>
      <c r="H631" s="81"/>
      <c r="I631" s="81"/>
      <c r="J631" s="81"/>
      <c r="K631" s="81"/>
      <c r="L631" s="81"/>
      <c r="M631" s="81"/>
      <c r="N631" s="81"/>
      <c r="O631" s="81"/>
      <c r="P631" s="81"/>
      <c r="Q631" s="81"/>
      <c r="R631" s="81"/>
      <c r="S631" s="81"/>
      <c r="T631" s="81"/>
      <c r="U631" s="81"/>
    </row>
    <row r="632">
      <c r="A632" s="81"/>
      <c r="B632" s="80"/>
      <c r="C632" s="80"/>
      <c r="D632" s="80"/>
      <c r="E632" s="80"/>
      <c r="F632" s="81"/>
      <c r="G632" s="81"/>
      <c r="H632" s="81"/>
      <c r="I632" s="81"/>
      <c r="J632" s="81"/>
      <c r="K632" s="81"/>
      <c r="L632" s="81"/>
      <c r="M632" s="81"/>
      <c r="N632" s="81"/>
      <c r="O632" s="81"/>
      <c r="P632" s="81"/>
      <c r="Q632" s="81"/>
      <c r="R632" s="81"/>
      <c r="S632" s="81"/>
      <c r="T632" s="81"/>
      <c r="U632" s="81"/>
    </row>
    <row r="633">
      <c r="A633" s="81"/>
      <c r="B633" s="80"/>
      <c r="C633" s="80"/>
      <c r="D633" s="80"/>
      <c r="E633" s="80"/>
      <c r="F633" s="81"/>
      <c r="G633" s="81"/>
      <c r="H633" s="81"/>
      <c r="I633" s="81"/>
      <c r="J633" s="81"/>
      <c r="K633" s="81"/>
      <c r="L633" s="81"/>
      <c r="M633" s="81"/>
      <c r="N633" s="81"/>
      <c r="O633" s="81"/>
      <c r="P633" s="81"/>
      <c r="Q633" s="81"/>
      <c r="R633" s="81"/>
      <c r="S633" s="81"/>
      <c r="T633" s="81"/>
      <c r="U633" s="81"/>
    </row>
    <row r="634">
      <c r="A634" s="81"/>
      <c r="B634" s="80"/>
      <c r="C634" s="80"/>
      <c r="D634" s="80"/>
      <c r="E634" s="80"/>
      <c r="F634" s="81"/>
      <c r="G634" s="81"/>
      <c r="H634" s="81"/>
      <c r="I634" s="81"/>
      <c r="J634" s="81"/>
      <c r="K634" s="81"/>
      <c r="L634" s="81"/>
      <c r="M634" s="81"/>
      <c r="N634" s="81"/>
      <c r="O634" s="81"/>
      <c r="P634" s="81"/>
      <c r="Q634" s="81"/>
      <c r="R634" s="81"/>
      <c r="S634" s="81"/>
      <c r="T634" s="81"/>
      <c r="U634" s="81"/>
    </row>
    <row r="635">
      <c r="A635" s="81"/>
      <c r="B635" s="80"/>
      <c r="C635" s="80"/>
      <c r="D635" s="80"/>
      <c r="E635" s="80"/>
      <c r="F635" s="81"/>
      <c r="G635" s="81"/>
      <c r="H635" s="81"/>
      <c r="I635" s="81"/>
      <c r="J635" s="81"/>
      <c r="K635" s="81"/>
      <c r="L635" s="81"/>
      <c r="M635" s="81"/>
      <c r="N635" s="81"/>
      <c r="O635" s="81"/>
      <c r="P635" s="81"/>
      <c r="Q635" s="81"/>
      <c r="R635" s="81"/>
      <c r="S635" s="81"/>
      <c r="T635" s="81"/>
      <c r="U635" s="81"/>
    </row>
    <row r="636">
      <c r="A636" s="81"/>
      <c r="B636" s="80"/>
      <c r="C636" s="80"/>
      <c r="D636" s="80"/>
      <c r="E636" s="80"/>
      <c r="F636" s="81"/>
      <c r="G636" s="81"/>
      <c r="H636" s="81"/>
      <c r="I636" s="81"/>
      <c r="J636" s="81"/>
      <c r="K636" s="81"/>
      <c r="L636" s="81"/>
      <c r="M636" s="81"/>
      <c r="N636" s="81"/>
      <c r="O636" s="81"/>
      <c r="P636" s="81"/>
      <c r="Q636" s="81"/>
      <c r="R636" s="81"/>
      <c r="S636" s="81"/>
      <c r="T636" s="81"/>
      <c r="U636" s="81"/>
    </row>
    <row r="637">
      <c r="A637" s="81"/>
      <c r="B637" s="80"/>
      <c r="C637" s="80"/>
      <c r="D637" s="80"/>
      <c r="E637" s="80"/>
      <c r="F637" s="81"/>
      <c r="G637" s="81"/>
      <c r="H637" s="81"/>
      <c r="I637" s="81"/>
      <c r="J637" s="81"/>
      <c r="K637" s="81"/>
      <c r="L637" s="81"/>
      <c r="M637" s="81"/>
      <c r="N637" s="81"/>
      <c r="O637" s="81"/>
      <c r="P637" s="81"/>
      <c r="Q637" s="81"/>
      <c r="R637" s="81"/>
      <c r="S637" s="81"/>
      <c r="T637" s="81"/>
      <c r="U637" s="81"/>
    </row>
    <row r="638">
      <c r="A638" s="81"/>
      <c r="B638" s="80"/>
      <c r="C638" s="80"/>
      <c r="D638" s="80"/>
      <c r="E638" s="80"/>
      <c r="F638" s="81"/>
      <c r="G638" s="81"/>
      <c r="H638" s="81"/>
      <c r="I638" s="81"/>
      <c r="J638" s="81"/>
      <c r="K638" s="81"/>
      <c r="L638" s="81"/>
      <c r="M638" s="81"/>
      <c r="N638" s="81"/>
      <c r="O638" s="81"/>
      <c r="P638" s="81"/>
      <c r="Q638" s="81"/>
      <c r="R638" s="81"/>
      <c r="S638" s="81"/>
      <c r="T638" s="81"/>
      <c r="U638" s="81"/>
    </row>
    <row r="639">
      <c r="A639" s="81"/>
      <c r="B639" s="80"/>
      <c r="C639" s="80"/>
      <c r="D639" s="80"/>
      <c r="E639" s="80"/>
      <c r="F639" s="81"/>
      <c r="G639" s="81"/>
      <c r="H639" s="81"/>
      <c r="I639" s="81"/>
      <c r="J639" s="81"/>
      <c r="K639" s="81"/>
      <c r="L639" s="81"/>
      <c r="M639" s="81"/>
      <c r="N639" s="81"/>
      <c r="O639" s="81"/>
      <c r="P639" s="81"/>
      <c r="Q639" s="81"/>
      <c r="R639" s="81"/>
      <c r="S639" s="81"/>
      <c r="T639" s="81"/>
      <c r="U639" s="81"/>
    </row>
    <row r="640">
      <c r="A640" s="81"/>
      <c r="B640" s="80"/>
      <c r="C640" s="80"/>
      <c r="D640" s="80"/>
      <c r="E640" s="80"/>
      <c r="F640" s="81"/>
      <c r="G640" s="81"/>
      <c r="H640" s="81"/>
      <c r="I640" s="81"/>
      <c r="J640" s="81"/>
      <c r="K640" s="81"/>
      <c r="L640" s="81"/>
      <c r="M640" s="81"/>
      <c r="N640" s="81"/>
      <c r="O640" s="81"/>
      <c r="P640" s="81"/>
      <c r="Q640" s="81"/>
      <c r="R640" s="81"/>
      <c r="S640" s="81"/>
      <c r="T640" s="81"/>
      <c r="U640" s="81"/>
    </row>
    <row r="641">
      <c r="A641" s="81"/>
      <c r="B641" s="80"/>
      <c r="C641" s="80"/>
      <c r="D641" s="80"/>
      <c r="E641" s="80"/>
      <c r="F641" s="81"/>
      <c r="G641" s="81"/>
      <c r="H641" s="81"/>
      <c r="I641" s="81"/>
      <c r="J641" s="81"/>
      <c r="K641" s="81"/>
      <c r="L641" s="81"/>
      <c r="M641" s="81"/>
      <c r="N641" s="81"/>
      <c r="O641" s="81"/>
      <c r="P641" s="81"/>
      <c r="Q641" s="81"/>
      <c r="R641" s="81"/>
      <c r="S641" s="81"/>
      <c r="T641" s="81"/>
      <c r="U641" s="81"/>
    </row>
    <row r="642">
      <c r="A642" s="81"/>
      <c r="B642" s="80"/>
      <c r="C642" s="80"/>
      <c r="D642" s="80"/>
      <c r="E642" s="80"/>
      <c r="F642" s="81"/>
      <c r="G642" s="81"/>
      <c r="H642" s="81"/>
      <c r="I642" s="81"/>
      <c r="J642" s="81"/>
      <c r="K642" s="81"/>
      <c r="L642" s="81"/>
      <c r="M642" s="81"/>
      <c r="N642" s="81"/>
      <c r="O642" s="81"/>
      <c r="P642" s="81"/>
      <c r="Q642" s="81"/>
      <c r="R642" s="81"/>
      <c r="S642" s="81"/>
      <c r="T642" s="81"/>
      <c r="U642" s="81"/>
    </row>
    <row r="643">
      <c r="A643" s="81"/>
      <c r="B643" s="80"/>
      <c r="C643" s="80"/>
      <c r="D643" s="80"/>
      <c r="E643" s="80"/>
      <c r="F643" s="81"/>
      <c r="G643" s="81"/>
      <c r="H643" s="81"/>
      <c r="I643" s="81"/>
      <c r="J643" s="81"/>
      <c r="K643" s="81"/>
      <c r="L643" s="81"/>
      <c r="M643" s="81"/>
      <c r="N643" s="81"/>
      <c r="O643" s="81"/>
      <c r="P643" s="81"/>
      <c r="Q643" s="81"/>
      <c r="R643" s="81"/>
      <c r="S643" s="81"/>
      <c r="T643" s="81"/>
      <c r="U643" s="81"/>
    </row>
    <row r="644">
      <c r="A644" s="81"/>
      <c r="B644" s="80"/>
      <c r="C644" s="80"/>
      <c r="D644" s="80"/>
      <c r="E644" s="80"/>
      <c r="F644" s="81"/>
      <c r="G644" s="81"/>
      <c r="H644" s="81"/>
      <c r="I644" s="81"/>
      <c r="J644" s="81"/>
      <c r="K644" s="81"/>
      <c r="L644" s="81"/>
      <c r="M644" s="81"/>
      <c r="N644" s="81"/>
      <c r="O644" s="81"/>
      <c r="P644" s="81"/>
      <c r="Q644" s="81"/>
      <c r="R644" s="81"/>
      <c r="S644" s="81"/>
      <c r="T644" s="81"/>
      <c r="U644" s="81"/>
    </row>
    <row r="645">
      <c r="A645" s="81"/>
      <c r="B645" s="80"/>
      <c r="C645" s="80"/>
      <c r="D645" s="80"/>
      <c r="E645" s="80"/>
      <c r="F645" s="81"/>
      <c r="G645" s="81"/>
      <c r="H645" s="81"/>
      <c r="I645" s="81"/>
      <c r="J645" s="81"/>
      <c r="K645" s="81"/>
      <c r="L645" s="81"/>
      <c r="M645" s="81"/>
      <c r="N645" s="81"/>
      <c r="O645" s="81"/>
      <c r="P645" s="81"/>
      <c r="Q645" s="81"/>
      <c r="R645" s="81"/>
      <c r="S645" s="81"/>
      <c r="T645" s="81"/>
      <c r="U645" s="81"/>
    </row>
    <row r="646">
      <c r="A646" s="81"/>
      <c r="B646" s="80"/>
      <c r="C646" s="80"/>
      <c r="D646" s="80"/>
      <c r="E646" s="80"/>
      <c r="F646" s="81"/>
      <c r="G646" s="81"/>
      <c r="H646" s="81"/>
      <c r="I646" s="81"/>
      <c r="J646" s="81"/>
      <c r="K646" s="81"/>
      <c r="L646" s="81"/>
      <c r="M646" s="81"/>
      <c r="N646" s="81"/>
      <c r="O646" s="81"/>
      <c r="P646" s="81"/>
      <c r="Q646" s="81"/>
      <c r="R646" s="81"/>
      <c r="S646" s="81"/>
      <c r="T646" s="81"/>
      <c r="U646" s="81"/>
    </row>
    <row r="647">
      <c r="A647" s="81"/>
      <c r="B647" s="80"/>
      <c r="C647" s="80"/>
      <c r="D647" s="80"/>
      <c r="E647" s="80"/>
      <c r="F647" s="81"/>
      <c r="G647" s="81"/>
      <c r="H647" s="81"/>
      <c r="I647" s="81"/>
      <c r="J647" s="81"/>
      <c r="K647" s="81"/>
      <c r="L647" s="81"/>
      <c r="M647" s="81"/>
      <c r="N647" s="81"/>
      <c r="O647" s="81"/>
      <c r="P647" s="81"/>
      <c r="Q647" s="81"/>
      <c r="R647" s="81"/>
      <c r="S647" s="81"/>
      <c r="T647" s="81"/>
      <c r="U647" s="81"/>
    </row>
    <row r="648">
      <c r="A648" s="81"/>
      <c r="B648" s="80"/>
      <c r="C648" s="80"/>
      <c r="D648" s="80"/>
      <c r="E648" s="80"/>
      <c r="F648" s="81"/>
      <c r="G648" s="81"/>
      <c r="H648" s="81"/>
      <c r="I648" s="81"/>
      <c r="J648" s="81"/>
      <c r="K648" s="81"/>
      <c r="L648" s="81"/>
      <c r="M648" s="81"/>
      <c r="N648" s="81"/>
      <c r="O648" s="81"/>
      <c r="P648" s="81"/>
      <c r="Q648" s="81"/>
      <c r="R648" s="81"/>
      <c r="S648" s="81"/>
      <c r="T648" s="81"/>
      <c r="U648" s="81"/>
    </row>
    <row r="649">
      <c r="A649" s="81"/>
      <c r="B649" s="80"/>
      <c r="C649" s="80"/>
      <c r="D649" s="80"/>
      <c r="E649" s="80"/>
      <c r="F649" s="81"/>
      <c r="G649" s="81"/>
      <c r="H649" s="81"/>
      <c r="I649" s="81"/>
      <c r="J649" s="81"/>
      <c r="K649" s="81"/>
      <c r="L649" s="81"/>
      <c r="M649" s="81"/>
      <c r="N649" s="81"/>
      <c r="O649" s="81"/>
      <c r="P649" s="81"/>
      <c r="Q649" s="81"/>
      <c r="R649" s="81"/>
      <c r="S649" s="81"/>
      <c r="T649" s="81"/>
      <c r="U649" s="81"/>
    </row>
    <row r="650">
      <c r="A650" s="81"/>
      <c r="B650" s="80"/>
      <c r="C650" s="80"/>
      <c r="D650" s="80"/>
      <c r="E650" s="80"/>
      <c r="F650" s="81"/>
      <c r="G650" s="81"/>
      <c r="H650" s="81"/>
      <c r="I650" s="81"/>
      <c r="J650" s="81"/>
      <c r="K650" s="81"/>
      <c r="L650" s="81"/>
      <c r="M650" s="81"/>
      <c r="N650" s="81"/>
      <c r="O650" s="81"/>
      <c r="P650" s="81"/>
      <c r="Q650" s="81"/>
      <c r="R650" s="81"/>
      <c r="S650" s="81"/>
      <c r="T650" s="81"/>
      <c r="U650" s="81"/>
    </row>
    <row r="651">
      <c r="A651" s="81"/>
      <c r="B651" s="80"/>
      <c r="C651" s="80"/>
      <c r="D651" s="80"/>
      <c r="E651" s="80"/>
      <c r="F651" s="81"/>
      <c r="G651" s="81"/>
      <c r="H651" s="81"/>
      <c r="I651" s="81"/>
      <c r="J651" s="81"/>
      <c r="K651" s="81"/>
      <c r="L651" s="81"/>
      <c r="M651" s="81"/>
      <c r="N651" s="81"/>
      <c r="O651" s="81"/>
      <c r="P651" s="81"/>
      <c r="Q651" s="81"/>
      <c r="R651" s="81"/>
      <c r="S651" s="81"/>
      <c r="T651" s="81"/>
      <c r="U651" s="81"/>
    </row>
    <row r="652">
      <c r="A652" s="81"/>
      <c r="B652" s="80"/>
      <c r="C652" s="80"/>
      <c r="D652" s="80"/>
      <c r="E652" s="80"/>
      <c r="F652" s="81"/>
      <c r="G652" s="81"/>
      <c r="H652" s="81"/>
      <c r="I652" s="81"/>
      <c r="J652" s="81"/>
      <c r="K652" s="81"/>
      <c r="L652" s="81"/>
      <c r="M652" s="81"/>
      <c r="N652" s="81"/>
      <c r="O652" s="81"/>
      <c r="P652" s="81"/>
      <c r="Q652" s="81"/>
      <c r="R652" s="81"/>
      <c r="S652" s="81"/>
      <c r="T652" s="81"/>
      <c r="U652" s="81"/>
    </row>
    <row r="653">
      <c r="A653" s="81"/>
      <c r="B653" s="80"/>
      <c r="C653" s="80"/>
      <c r="D653" s="80"/>
      <c r="E653" s="80"/>
      <c r="F653" s="81"/>
      <c r="G653" s="81"/>
      <c r="H653" s="81"/>
      <c r="I653" s="81"/>
      <c r="J653" s="81"/>
      <c r="K653" s="81"/>
      <c r="L653" s="81"/>
      <c r="M653" s="81"/>
      <c r="N653" s="81"/>
      <c r="O653" s="81"/>
      <c r="P653" s="81"/>
      <c r="Q653" s="81"/>
      <c r="R653" s="81"/>
      <c r="S653" s="81"/>
      <c r="T653" s="81"/>
      <c r="U653" s="81"/>
    </row>
    <row r="654">
      <c r="A654" s="81"/>
      <c r="B654" s="80"/>
      <c r="C654" s="80"/>
      <c r="D654" s="80"/>
      <c r="E654" s="80"/>
      <c r="F654" s="81"/>
      <c r="G654" s="81"/>
      <c r="H654" s="81"/>
      <c r="I654" s="81"/>
      <c r="J654" s="81"/>
      <c r="K654" s="81"/>
      <c r="L654" s="81"/>
      <c r="M654" s="81"/>
      <c r="N654" s="81"/>
      <c r="O654" s="81"/>
      <c r="P654" s="81"/>
      <c r="Q654" s="81"/>
      <c r="R654" s="81"/>
      <c r="S654" s="81"/>
      <c r="T654" s="81"/>
      <c r="U654" s="81"/>
    </row>
    <row r="655">
      <c r="A655" s="81"/>
      <c r="B655" s="80"/>
      <c r="C655" s="80"/>
      <c r="D655" s="80"/>
      <c r="E655" s="80"/>
      <c r="F655" s="81"/>
      <c r="G655" s="81"/>
      <c r="H655" s="81"/>
      <c r="I655" s="81"/>
      <c r="J655" s="81"/>
      <c r="K655" s="81"/>
      <c r="L655" s="81"/>
      <c r="M655" s="81"/>
      <c r="N655" s="81"/>
      <c r="O655" s="81"/>
      <c r="P655" s="81"/>
      <c r="Q655" s="81"/>
      <c r="R655" s="81"/>
      <c r="S655" s="81"/>
      <c r="T655" s="81"/>
      <c r="U655" s="81"/>
    </row>
    <row r="656">
      <c r="A656" s="81"/>
      <c r="B656" s="80"/>
      <c r="C656" s="80"/>
      <c r="D656" s="80"/>
      <c r="E656" s="80"/>
      <c r="F656" s="81"/>
      <c r="G656" s="81"/>
      <c r="H656" s="81"/>
      <c r="I656" s="81"/>
      <c r="J656" s="81"/>
      <c r="K656" s="81"/>
      <c r="L656" s="81"/>
      <c r="M656" s="81"/>
      <c r="N656" s="81"/>
      <c r="O656" s="81"/>
      <c r="P656" s="81"/>
      <c r="Q656" s="81"/>
      <c r="R656" s="81"/>
      <c r="S656" s="81"/>
      <c r="T656" s="81"/>
      <c r="U656" s="81"/>
    </row>
    <row r="657">
      <c r="A657" s="81"/>
      <c r="B657" s="80"/>
      <c r="C657" s="80"/>
      <c r="D657" s="80"/>
      <c r="E657" s="80"/>
      <c r="F657" s="81"/>
      <c r="G657" s="81"/>
      <c r="H657" s="81"/>
      <c r="I657" s="81"/>
      <c r="J657" s="81"/>
      <c r="K657" s="81"/>
      <c r="L657" s="81"/>
      <c r="M657" s="81"/>
      <c r="N657" s="81"/>
      <c r="O657" s="81"/>
      <c r="P657" s="81"/>
      <c r="Q657" s="81"/>
      <c r="R657" s="81"/>
      <c r="S657" s="81"/>
      <c r="T657" s="81"/>
      <c r="U657" s="81"/>
    </row>
    <row r="658">
      <c r="A658" s="81"/>
      <c r="B658" s="80"/>
      <c r="C658" s="80"/>
      <c r="D658" s="80"/>
      <c r="E658" s="80"/>
      <c r="F658" s="81"/>
      <c r="G658" s="81"/>
      <c r="H658" s="81"/>
      <c r="I658" s="81"/>
      <c r="J658" s="81"/>
      <c r="K658" s="81"/>
      <c r="L658" s="81"/>
      <c r="M658" s="81"/>
      <c r="N658" s="81"/>
      <c r="O658" s="81"/>
      <c r="P658" s="81"/>
      <c r="Q658" s="81"/>
      <c r="R658" s="81"/>
      <c r="S658" s="81"/>
      <c r="T658" s="81"/>
      <c r="U658" s="81"/>
    </row>
    <row r="659">
      <c r="A659" s="81"/>
      <c r="B659" s="80"/>
      <c r="C659" s="80"/>
      <c r="D659" s="80"/>
      <c r="E659" s="80"/>
      <c r="F659" s="81"/>
      <c r="G659" s="81"/>
      <c r="H659" s="81"/>
      <c r="I659" s="81"/>
      <c r="J659" s="81"/>
      <c r="K659" s="81"/>
      <c r="L659" s="81"/>
      <c r="M659" s="81"/>
      <c r="N659" s="81"/>
      <c r="O659" s="81"/>
      <c r="P659" s="81"/>
      <c r="Q659" s="81"/>
      <c r="R659" s="81"/>
      <c r="S659" s="81"/>
      <c r="T659" s="81"/>
      <c r="U659" s="81"/>
    </row>
    <row r="660">
      <c r="A660" s="81"/>
      <c r="B660" s="80"/>
      <c r="C660" s="80"/>
      <c r="D660" s="80"/>
      <c r="E660" s="80"/>
      <c r="F660" s="81"/>
      <c r="G660" s="81"/>
      <c r="H660" s="81"/>
      <c r="I660" s="81"/>
      <c r="J660" s="81"/>
      <c r="K660" s="81"/>
      <c r="L660" s="81"/>
      <c r="M660" s="81"/>
      <c r="N660" s="81"/>
      <c r="O660" s="81"/>
      <c r="P660" s="81"/>
      <c r="Q660" s="81"/>
      <c r="R660" s="81"/>
      <c r="S660" s="81"/>
      <c r="T660" s="81"/>
      <c r="U660" s="81"/>
    </row>
    <row r="661">
      <c r="A661" s="81"/>
      <c r="B661" s="80"/>
      <c r="C661" s="80"/>
      <c r="D661" s="80"/>
      <c r="E661" s="80"/>
      <c r="F661" s="81"/>
      <c r="G661" s="81"/>
      <c r="H661" s="81"/>
      <c r="I661" s="81"/>
      <c r="J661" s="81"/>
      <c r="K661" s="81"/>
      <c r="L661" s="81"/>
      <c r="M661" s="81"/>
      <c r="N661" s="81"/>
      <c r="O661" s="81"/>
      <c r="P661" s="81"/>
      <c r="Q661" s="81"/>
      <c r="R661" s="81"/>
      <c r="S661" s="81"/>
      <c r="T661" s="81"/>
      <c r="U661" s="81"/>
    </row>
    <row r="662">
      <c r="A662" s="81"/>
      <c r="B662" s="80"/>
      <c r="C662" s="80"/>
      <c r="D662" s="80"/>
      <c r="E662" s="80"/>
      <c r="F662" s="81"/>
      <c r="G662" s="81"/>
      <c r="H662" s="81"/>
      <c r="I662" s="81"/>
      <c r="J662" s="81"/>
      <c r="K662" s="81"/>
      <c r="L662" s="81"/>
      <c r="M662" s="81"/>
      <c r="N662" s="81"/>
      <c r="O662" s="81"/>
      <c r="P662" s="81"/>
      <c r="Q662" s="81"/>
      <c r="R662" s="81"/>
      <c r="S662" s="81"/>
      <c r="T662" s="81"/>
      <c r="U662" s="81"/>
    </row>
    <row r="663">
      <c r="A663" s="81"/>
      <c r="B663" s="80"/>
      <c r="C663" s="80"/>
      <c r="D663" s="80"/>
      <c r="E663" s="80"/>
      <c r="F663" s="81"/>
      <c r="G663" s="81"/>
      <c r="H663" s="81"/>
      <c r="I663" s="81"/>
      <c r="J663" s="81"/>
      <c r="K663" s="81"/>
      <c r="L663" s="81"/>
      <c r="M663" s="81"/>
      <c r="N663" s="81"/>
      <c r="O663" s="81"/>
      <c r="P663" s="81"/>
      <c r="Q663" s="81"/>
      <c r="R663" s="81"/>
      <c r="S663" s="81"/>
      <c r="T663" s="81"/>
      <c r="U663" s="81"/>
    </row>
    <row r="664">
      <c r="A664" s="81"/>
      <c r="B664" s="80"/>
      <c r="C664" s="80"/>
      <c r="D664" s="80"/>
      <c r="E664" s="80"/>
      <c r="F664" s="81"/>
      <c r="G664" s="81"/>
      <c r="H664" s="81"/>
      <c r="I664" s="81"/>
      <c r="J664" s="81"/>
      <c r="K664" s="81"/>
      <c r="L664" s="81"/>
      <c r="M664" s="81"/>
      <c r="N664" s="81"/>
      <c r="O664" s="81"/>
      <c r="P664" s="81"/>
      <c r="Q664" s="81"/>
      <c r="R664" s="81"/>
      <c r="S664" s="81"/>
      <c r="T664" s="81"/>
      <c r="U664" s="81"/>
    </row>
    <row r="665">
      <c r="A665" s="81"/>
      <c r="B665" s="80"/>
      <c r="C665" s="80"/>
      <c r="D665" s="80"/>
      <c r="E665" s="80"/>
      <c r="F665" s="81"/>
      <c r="G665" s="81"/>
      <c r="H665" s="81"/>
      <c r="I665" s="81"/>
      <c r="J665" s="81"/>
      <c r="K665" s="81"/>
      <c r="L665" s="81"/>
      <c r="M665" s="81"/>
      <c r="N665" s="81"/>
      <c r="O665" s="81"/>
      <c r="P665" s="81"/>
      <c r="Q665" s="81"/>
      <c r="R665" s="81"/>
      <c r="S665" s="81"/>
      <c r="T665" s="81"/>
      <c r="U665" s="81"/>
    </row>
    <row r="666">
      <c r="A666" s="81"/>
      <c r="B666" s="80"/>
      <c r="C666" s="80"/>
      <c r="D666" s="80"/>
      <c r="E666" s="80"/>
      <c r="F666" s="81"/>
      <c r="G666" s="81"/>
      <c r="H666" s="81"/>
      <c r="I666" s="81"/>
      <c r="J666" s="81"/>
      <c r="K666" s="81"/>
      <c r="L666" s="81"/>
      <c r="M666" s="81"/>
      <c r="N666" s="81"/>
      <c r="O666" s="81"/>
      <c r="P666" s="81"/>
      <c r="Q666" s="81"/>
      <c r="R666" s="81"/>
      <c r="S666" s="81"/>
      <c r="T666" s="81"/>
      <c r="U666" s="81"/>
    </row>
    <row r="667">
      <c r="A667" s="81"/>
      <c r="B667" s="80"/>
      <c r="C667" s="80"/>
      <c r="D667" s="80"/>
      <c r="E667" s="80"/>
      <c r="F667" s="81"/>
      <c r="G667" s="81"/>
      <c r="H667" s="81"/>
      <c r="I667" s="81"/>
      <c r="J667" s="81"/>
      <c r="K667" s="81"/>
      <c r="L667" s="81"/>
      <c r="M667" s="81"/>
      <c r="N667" s="81"/>
      <c r="O667" s="81"/>
      <c r="P667" s="81"/>
      <c r="Q667" s="81"/>
      <c r="R667" s="81"/>
      <c r="S667" s="81"/>
      <c r="T667" s="81"/>
      <c r="U667" s="81"/>
    </row>
    <row r="668">
      <c r="A668" s="81"/>
      <c r="B668" s="80"/>
      <c r="C668" s="80"/>
      <c r="D668" s="80"/>
      <c r="E668" s="80"/>
      <c r="F668" s="81"/>
      <c r="G668" s="81"/>
      <c r="H668" s="81"/>
      <c r="I668" s="81"/>
      <c r="J668" s="81"/>
      <c r="K668" s="81"/>
      <c r="L668" s="81"/>
      <c r="M668" s="81"/>
      <c r="N668" s="81"/>
      <c r="O668" s="81"/>
      <c r="P668" s="81"/>
      <c r="Q668" s="81"/>
      <c r="R668" s="81"/>
      <c r="S668" s="81"/>
      <c r="T668" s="81"/>
      <c r="U668" s="81"/>
    </row>
    <row r="669">
      <c r="A669" s="81"/>
      <c r="B669" s="80"/>
      <c r="C669" s="80"/>
      <c r="D669" s="80"/>
      <c r="E669" s="80"/>
      <c r="F669" s="81"/>
      <c r="G669" s="81"/>
      <c r="H669" s="81"/>
      <c r="I669" s="81"/>
      <c r="J669" s="81"/>
      <c r="K669" s="81"/>
      <c r="L669" s="81"/>
      <c r="M669" s="81"/>
      <c r="N669" s="81"/>
      <c r="O669" s="81"/>
      <c r="P669" s="81"/>
      <c r="Q669" s="81"/>
      <c r="R669" s="81"/>
      <c r="S669" s="81"/>
      <c r="T669" s="81"/>
      <c r="U669" s="81"/>
    </row>
    <row r="670">
      <c r="A670" s="81"/>
      <c r="B670" s="80"/>
      <c r="C670" s="80"/>
      <c r="D670" s="80"/>
      <c r="E670" s="80"/>
      <c r="F670" s="81"/>
      <c r="G670" s="81"/>
      <c r="H670" s="81"/>
      <c r="I670" s="81"/>
      <c r="J670" s="81"/>
      <c r="K670" s="81"/>
      <c r="L670" s="81"/>
      <c r="M670" s="81"/>
      <c r="N670" s="81"/>
      <c r="O670" s="81"/>
      <c r="P670" s="81"/>
      <c r="Q670" s="81"/>
      <c r="R670" s="81"/>
      <c r="S670" s="81"/>
      <c r="T670" s="81"/>
      <c r="U670" s="81"/>
    </row>
    <row r="671">
      <c r="A671" s="81"/>
      <c r="B671" s="80"/>
      <c r="C671" s="80"/>
      <c r="D671" s="80"/>
      <c r="E671" s="80"/>
      <c r="F671" s="81"/>
      <c r="G671" s="81"/>
      <c r="H671" s="81"/>
      <c r="I671" s="81"/>
      <c r="J671" s="81"/>
      <c r="K671" s="81"/>
      <c r="L671" s="81"/>
      <c r="M671" s="81"/>
      <c r="N671" s="81"/>
      <c r="O671" s="81"/>
      <c r="P671" s="81"/>
      <c r="Q671" s="81"/>
      <c r="R671" s="81"/>
      <c r="S671" s="81"/>
      <c r="T671" s="81"/>
      <c r="U671" s="81"/>
    </row>
    <row r="672">
      <c r="A672" s="81"/>
      <c r="B672" s="80"/>
      <c r="C672" s="80"/>
      <c r="D672" s="80"/>
      <c r="E672" s="80"/>
      <c r="F672" s="81"/>
      <c r="G672" s="81"/>
      <c r="H672" s="81"/>
      <c r="I672" s="81"/>
      <c r="J672" s="81"/>
      <c r="K672" s="81"/>
      <c r="L672" s="81"/>
      <c r="M672" s="81"/>
      <c r="N672" s="81"/>
      <c r="O672" s="81"/>
      <c r="P672" s="81"/>
      <c r="Q672" s="81"/>
      <c r="R672" s="81"/>
      <c r="S672" s="81"/>
      <c r="T672" s="81"/>
      <c r="U672" s="81"/>
    </row>
    <row r="673">
      <c r="A673" s="81"/>
      <c r="B673" s="80"/>
      <c r="C673" s="80"/>
      <c r="D673" s="80"/>
      <c r="E673" s="80"/>
      <c r="F673" s="81"/>
      <c r="G673" s="81"/>
      <c r="H673" s="81"/>
      <c r="I673" s="81"/>
      <c r="J673" s="81"/>
      <c r="K673" s="81"/>
      <c r="L673" s="81"/>
      <c r="M673" s="81"/>
      <c r="N673" s="81"/>
      <c r="O673" s="81"/>
      <c r="P673" s="81"/>
      <c r="Q673" s="81"/>
      <c r="R673" s="81"/>
      <c r="S673" s="81"/>
      <c r="T673" s="81"/>
      <c r="U673" s="81"/>
    </row>
    <row r="674">
      <c r="A674" s="81"/>
      <c r="B674" s="80"/>
      <c r="C674" s="80"/>
      <c r="D674" s="80"/>
      <c r="E674" s="80"/>
      <c r="F674" s="81"/>
      <c r="G674" s="81"/>
      <c r="H674" s="81"/>
      <c r="I674" s="81"/>
      <c r="J674" s="81"/>
      <c r="K674" s="81"/>
      <c r="L674" s="81"/>
      <c r="M674" s="81"/>
      <c r="N674" s="81"/>
      <c r="O674" s="81"/>
      <c r="P674" s="81"/>
      <c r="Q674" s="81"/>
      <c r="R674" s="81"/>
      <c r="S674" s="81"/>
      <c r="T674" s="81"/>
      <c r="U674" s="81"/>
    </row>
    <row r="675">
      <c r="A675" s="81"/>
      <c r="B675" s="80"/>
      <c r="C675" s="80"/>
      <c r="D675" s="80"/>
      <c r="E675" s="80"/>
      <c r="F675" s="81"/>
      <c r="G675" s="81"/>
      <c r="H675" s="81"/>
      <c r="I675" s="81"/>
      <c r="J675" s="81"/>
      <c r="K675" s="81"/>
      <c r="L675" s="81"/>
      <c r="M675" s="81"/>
      <c r="N675" s="81"/>
      <c r="O675" s="81"/>
      <c r="P675" s="81"/>
      <c r="Q675" s="81"/>
      <c r="R675" s="81"/>
      <c r="S675" s="81"/>
      <c r="T675" s="81"/>
      <c r="U675" s="81"/>
    </row>
    <row r="676">
      <c r="A676" s="81"/>
      <c r="B676" s="80"/>
      <c r="C676" s="80"/>
      <c r="D676" s="80"/>
      <c r="E676" s="80"/>
      <c r="F676" s="81"/>
      <c r="G676" s="81"/>
      <c r="H676" s="81"/>
      <c r="I676" s="81"/>
      <c r="J676" s="81"/>
      <c r="K676" s="81"/>
      <c r="L676" s="81"/>
      <c r="M676" s="81"/>
      <c r="N676" s="81"/>
      <c r="O676" s="81"/>
      <c r="P676" s="81"/>
      <c r="Q676" s="81"/>
      <c r="R676" s="81"/>
      <c r="S676" s="81"/>
      <c r="T676" s="81"/>
      <c r="U676" s="81"/>
    </row>
    <row r="677">
      <c r="A677" s="81"/>
      <c r="B677" s="80"/>
      <c r="C677" s="80"/>
      <c r="D677" s="80"/>
      <c r="E677" s="80"/>
      <c r="F677" s="81"/>
      <c r="G677" s="81"/>
      <c r="H677" s="81"/>
      <c r="I677" s="81"/>
      <c r="J677" s="81"/>
      <c r="K677" s="81"/>
      <c r="L677" s="81"/>
      <c r="M677" s="81"/>
      <c r="N677" s="81"/>
      <c r="O677" s="81"/>
      <c r="P677" s="81"/>
      <c r="Q677" s="81"/>
      <c r="R677" s="81"/>
      <c r="S677" s="81"/>
      <c r="T677" s="81"/>
      <c r="U677" s="81"/>
    </row>
    <row r="678">
      <c r="A678" s="81"/>
      <c r="B678" s="80"/>
      <c r="C678" s="80"/>
      <c r="D678" s="80"/>
      <c r="E678" s="80"/>
      <c r="F678" s="81"/>
      <c r="G678" s="81"/>
      <c r="H678" s="81"/>
      <c r="I678" s="81"/>
      <c r="J678" s="81"/>
      <c r="K678" s="81"/>
      <c r="L678" s="81"/>
      <c r="M678" s="81"/>
      <c r="N678" s="81"/>
      <c r="O678" s="81"/>
      <c r="P678" s="81"/>
      <c r="Q678" s="81"/>
      <c r="R678" s="81"/>
      <c r="S678" s="81"/>
      <c r="T678" s="81"/>
      <c r="U678" s="81"/>
    </row>
    <row r="679">
      <c r="A679" s="81"/>
      <c r="B679" s="80"/>
      <c r="C679" s="80"/>
      <c r="D679" s="80"/>
      <c r="E679" s="80"/>
      <c r="F679" s="81"/>
      <c r="G679" s="81"/>
      <c r="H679" s="81"/>
      <c r="I679" s="81"/>
      <c r="J679" s="81"/>
      <c r="K679" s="81"/>
      <c r="L679" s="81"/>
      <c r="M679" s="81"/>
      <c r="N679" s="81"/>
      <c r="O679" s="81"/>
      <c r="P679" s="81"/>
      <c r="Q679" s="81"/>
      <c r="R679" s="81"/>
      <c r="S679" s="81"/>
      <c r="T679" s="81"/>
      <c r="U679" s="81"/>
    </row>
    <row r="680">
      <c r="A680" s="81"/>
      <c r="B680" s="80"/>
      <c r="C680" s="80"/>
      <c r="D680" s="80"/>
      <c r="E680" s="80"/>
      <c r="F680" s="81"/>
      <c r="G680" s="81"/>
      <c r="H680" s="81"/>
      <c r="I680" s="81"/>
      <c r="J680" s="81"/>
      <c r="K680" s="81"/>
      <c r="L680" s="81"/>
      <c r="M680" s="81"/>
      <c r="N680" s="81"/>
      <c r="O680" s="81"/>
      <c r="P680" s="81"/>
      <c r="Q680" s="81"/>
      <c r="R680" s="81"/>
      <c r="S680" s="81"/>
      <c r="T680" s="81"/>
      <c r="U680" s="81"/>
    </row>
    <row r="681">
      <c r="A681" s="81"/>
      <c r="B681" s="80"/>
      <c r="C681" s="80"/>
      <c r="D681" s="80"/>
      <c r="E681" s="80"/>
      <c r="F681" s="81"/>
      <c r="G681" s="81"/>
      <c r="H681" s="81"/>
      <c r="I681" s="81"/>
      <c r="J681" s="81"/>
      <c r="K681" s="81"/>
      <c r="L681" s="81"/>
      <c r="M681" s="81"/>
      <c r="N681" s="81"/>
      <c r="O681" s="81"/>
      <c r="P681" s="81"/>
      <c r="Q681" s="81"/>
      <c r="R681" s="81"/>
      <c r="S681" s="81"/>
      <c r="T681" s="81"/>
      <c r="U681" s="81"/>
    </row>
    <row r="682">
      <c r="A682" s="81"/>
      <c r="B682" s="80"/>
      <c r="C682" s="80"/>
      <c r="D682" s="80"/>
      <c r="E682" s="80"/>
      <c r="F682" s="81"/>
      <c r="G682" s="81"/>
      <c r="H682" s="81"/>
      <c r="I682" s="81"/>
      <c r="J682" s="81"/>
      <c r="K682" s="81"/>
      <c r="L682" s="81"/>
      <c r="M682" s="81"/>
      <c r="N682" s="81"/>
      <c r="O682" s="81"/>
      <c r="P682" s="81"/>
      <c r="Q682" s="81"/>
      <c r="R682" s="81"/>
      <c r="S682" s="81"/>
      <c r="T682" s="81"/>
      <c r="U682" s="81"/>
    </row>
    <row r="683">
      <c r="A683" s="81"/>
      <c r="B683" s="80"/>
      <c r="C683" s="80"/>
      <c r="D683" s="80"/>
      <c r="E683" s="80"/>
      <c r="F683" s="81"/>
      <c r="G683" s="81"/>
      <c r="H683" s="81"/>
      <c r="I683" s="81"/>
      <c r="J683" s="81"/>
      <c r="K683" s="81"/>
      <c r="L683" s="81"/>
      <c r="M683" s="81"/>
      <c r="N683" s="81"/>
      <c r="O683" s="81"/>
      <c r="P683" s="81"/>
      <c r="Q683" s="81"/>
      <c r="R683" s="81"/>
      <c r="S683" s="81"/>
      <c r="T683" s="81"/>
      <c r="U683" s="81"/>
    </row>
    <row r="684">
      <c r="A684" s="81"/>
      <c r="B684" s="80"/>
      <c r="C684" s="80"/>
      <c r="D684" s="80"/>
      <c r="E684" s="80"/>
      <c r="F684" s="81"/>
      <c r="G684" s="81"/>
      <c r="H684" s="81"/>
      <c r="I684" s="81"/>
      <c r="J684" s="81"/>
      <c r="K684" s="81"/>
      <c r="L684" s="81"/>
      <c r="M684" s="81"/>
      <c r="N684" s="81"/>
      <c r="O684" s="81"/>
      <c r="P684" s="81"/>
      <c r="Q684" s="81"/>
      <c r="R684" s="81"/>
      <c r="S684" s="81"/>
      <c r="T684" s="81"/>
      <c r="U684" s="81"/>
    </row>
    <row r="685">
      <c r="A685" s="81"/>
      <c r="B685" s="80"/>
      <c r="C685" s="80"/>
      <c r="D685" s="80"/>
      <c r="E685" s="80"/>
      <c r="F685" s="81"/>
      <c r="G685" s="81"/>
      <c r="H685" s="81"/>
      <c r="I685" s="81"/>
      <c r="J685" s="81"/>
      <c r="K685" s="81"/>
      <c r="L685" s="81"/>
      <c r="M685" s="81"/>
      <c r="N685" s="81"/>
      <c r="O685" s="81"/>
      <c r="P685" s="81"/>
      <c r="Q685" s="81"/>
      <c r="R685" s="81"/>
      <c r="S685" s="81"/>
      <c r="T685" s="81"/>
      <c r="U685" s="81"/>
    </row>
    <row r="686">
      <c r="A686" s="81"/>
      <c r="B686" s="80"/>
      <c r="C686" s="80"/>
      <c r="D686" s="80"/>
      <c r="E686" s="80"/>
      <c r="F686" s="81"/>
      <c r="G686" s="81"/>
      <c r="H686" s="81"/>
      <c r="I686" s="81"/>
      <c r="J686" s="81"/>
      <c r="K686" s="81"/>
      <c r="L686" s="81"/>
      <c r="M686" s="81"/>
      <c r="N686" s="81"/>
      <c r="O686" s="81"/>
      <c r="P686" s="81"/>
      <c r="Q686" s="81"/>
      <c r="R686" s="81"/>
      <c r="S686" s="81"/>
      <c r="T686" s="81"/>
      <c r="U686" s="81"/>
    </row>
    <row r="687">
      <c r="A687" s="81"/>
      <c r="B687" s="80"/>
      <c r="C687" s="80"/>
      <c r="D687" s="80"/>
      <c r="E687" s="80"/>
      <c r="F687" s="81"/>
      <c r="G687" s="81"/>
      <c r="H687" s="81"/>
      <c r="I687" s="81"/>
      <c r="J687" s="81"/>
      <c r="K687" s="81"/>
      <c r="L687" s="81"/>
      <c r="M687" s="81"/>
      <c r="N687" s="81"/>
      <c r="O687" s="81"/>
      <c r="P687" s="81"/>
      <c r="Q687" s="81"/>
      <c r="R687" s="81"/>
      <c r="S687" s="81"/>
      <c r="T687" s="81"/>
      <c r="U687" s="81"/>
    </row>
    <row r="688">
      <c r="A688" s="81"/>
      <c r="B688" s="80"/>
      <c r="C688" s="80"/>
      <c r="D688" s="80"/>
      <c r="E688" s="80"/>
      <c r="F688" s="81"/>
      <c r="G688" s="81"/>
      <c r="H688" s="81"/>
      <c r="I688" s="81"/>
      <c r="J688" s="81"/>
      <c r="K688" s="81"/>
      <c r="L688" s="81"/>
      <c r="M688" s="81"/>
      <c r="N688" s="81"/>
      <c r="O688" s="81"/>
      <c r="P688" s="81"/>
      <c r="Q688" s="81"/>
      <c r="R688" s="81"/>
      <c r="S688" s="81"/>
      <c r="T688" s="81"/>
      <c r="U688" s="81"/>
    </row>
    <row r="689">
      <c r="A689" s="81"/>
      <c r="B689" s="80"/>
      <c r="C689" s="80"/>
      <c r="D689" s="80"/>
      <c r="E689" s="80"/>
      <c r="F689" s="81"/>
      <c r="G689" s="81"/>
      <c r="H689" s="81"/>
      <c r="I689" s="81"/>
      <c r="J689" s="81"/>
      <c r="K689" s="81"/>
      <c r="L689" s="81"/>
      <c r="M689" s="81"/>
      <c r="N689" s="81"/>
      <c r="O689" s="81"/>
      <c r="P689" s="81"/>
      <c r="Q689" s="81"/>
      <c r="R689" s="81"/>
      <c r="S689" s="81"/>
      <c r="T689" s="81"/>
      <c r="U689" s="81"/>
    </row>
    <row r="690">
      <c r="A690" s="81"/>
      <c r="B690" s="80"/>
      <c r="C690" s="80"/>
      <c r="D690" s="80"/>
      <c r="E690" s="80"/>
      <c r="F690" s="81"/>
      <c r="G690" s="81"/>
      <c r="H690" s="81"/>
      <c r="I690" s="81"/>
      <c r="J690" s="81"/>
      <c r="K690" s="81"/>
      <c r="L690" s="81"/>
      <c r="M690" s="81"/>
      <c r="N690" s="81"/>
      <c r="O690" s="81"/>
      <c r="P690" s="81"/>
      <c r="Q690" s="81"/>
      <c r="R690" s="81"/>
      <c r="S690" s="81"/>
      <c r="T690" s="81"/>
      <c r="U690" s="81"/>
    </row>
    <row r="691">
      <c r="A691" s="81"/>
      <c r="B691" s="80"/>
      <c r="C691" s="80"/>
      <c r="D691" s="80"/>
      <c r="E691" s="80"/>
      <c r="F691" s="81"/>
      <c r="G691" s="81"/>
      <c r="H691" s="81"/>
      <c r="I691" s="81"/>
      <c r="J691" s="81"/>
      <c r="K691" s="81"/>
      <c r="L691" s="81"/>
      <c r="M691" s="81"/>
      <c r="N691" s="81"/>
      <c r="O691" s="81"/>
      <c r="P691" s="81"/>
      <c r="Q691" s="81"/>
      <c r="R691" s="81"/>
      <c r="S691" s="81"/>
      <c r="T691" s="81"/>
      <c r="U691" s="81"/>
    </row>
    <row r="692">
      <c r="A692" s="81"/>
      <c r="B692" s="80"/>
      <c r="C692" s="80"/>
      <c r="D692" s="80"/>
      <c r="E692" s="80"/>
      <c r="F692" s="81"/>
      <c r="G692" s="81"/>
      <c r="H692" s="81"/>
      <c r="I692" s="81"/>
      <c r="J692" s="81"/>
      <c r="K692" s="81"/>
      <c r="L692" s="81"/>
      <c r="M692" s="81"/>
      <c r="N692" s="81"/>
      <c r="O692" s="81"/>
      <c r="P692" s="81"/>
      <c r="Q692" s="81"/>
      <c r="R692" s="81"/>
      <c r="S692" s="81"/>
      <c r="T692" s="81"/>
      <c r="U692" s="81"/>
    </row>
    <row r="693">
      <c r="A693" s="81"/>
      <c r="B693" s="80"/>
      <c r="C693" s="80"/>
      <c r="D693" s="80"/>
      <c r="E693" s="80"/>
      <c r="F693" s="81"/>
      <c r="G693" s="81"/>
      <c r="H693" s="81"/>
      <c r="I693" s="81"/>
      <c r="J693" s="81"/>
      <c r="K693" s="81"/>
      <c r="L693" s="81"/>
      <c r="M693" s="81"/>
      <c r="N693" s="81"/>
      <c r="O693" s="81"/>
      <c r="P693" s="81"/>
      <c r="Q693" s="81"/>
      <c r="R693" s="81"/>
      <c r="S693" s="81"/>
      <c r="T693" s="81"/>
      <c r="U693" s="81"/>
    </row>
    <row r="694">
      <c r="A694" s="81"/>
      <c r="B694" s="80"/>
      <c r="C694" s="80"/>
      <c r="D694" s="80"/>
      <c r="E694" s="80"/>
      <c r="F694" s="81"/>
      <c r="G694" s="81"/>
      <c r="H694" s="81"/>
      <c r="I694" s="81"/>
      <c r="J694" s="81"/>
      <c r="K694" s="81"/>
      <c r="L694" s="81"/>
      <c r="M694" s="81"/>
      <c r="N694" s="81"/>
      <c r="O694" s="81"/>
      <c r="P694" s="81"/>
      <c r="Q694" s="81"/>
      <c r="R694" s="81"/>
      <c r="S694" s="81"/>
      <c r="T694" s="81"/>
      <c r="U694" s="81"/>
    </row>
    <row r="695">
      <c r="A695" s="81"/>
      <c r="B695" s="80"/>
      <c r="C695" s="80"/>
      <c r="D695" s="80"/>
      <c r="E695" s="80"/>
      <c r="F695" s="81"/>
      <c r="G695" s="81"/>
      <c r="H695" s="81"/>
      <c r="I695" s="81"/>
      <c r="J695" s="81"/>
      <c r="K695" s="81"/>
      <c r="L695" s="81"/>
      <c r="M695" s="81"/>
      <c r="N695" s="81"/>
      <c r="O695" s="81"/>
      <c r="P695" s="81"/>
      <c r="Q695" s="81"/>
      <c r="R695" s="81"/>
      <c r="S695" s="81"/>
      <c r="T695" s="81"/>
      <c r="U695" s="81"/>
    </row>
    <row r="696">
      <c r="A696" s="81"/>
      <c r="B696" s="80"/>
      <c r="C696" s="80"/>
      <c r="D696" s="80"/>
      <c r="E696" s="80"/>
      <c r="F696" s="81"/>
      <c r="G696" s="81"/>
      <c r="H696" s="81"/>
      <c r="I696" s="81"/>
      <c r="J696" s="81"/>
      <c r="K696" s="81"/>
      <c r="L696" s="81"/>
      <c r="M696" s="81"/>
      <c r="N696" s="81"/>
      <c r="O696" s="81"/>
      <c r="P696" s="81"/>
      <c r="Q696" s="81"/>
      <c r="R696" s="81"/>
      <c r="S696" s="81"/>
      <c r="T696" s="81"/>
      <c r="U696" s="81"/>
    </row>
    <row r="697">
      <c r="A697" s="81"/>
      <c r="B697" s="80"/>
      <c r="C697" s="80"/>
      <c r="D697" s="80"/>
      <c r="E697" s="80"/>
      <c r="F697" s="81"/>
      <c r="G697" s="81"/>
      <c r="H697" s="81"/>
      <c r="I697" s="81"/>
      <c r="J697" s="81"/>
      <c r="K697" s="81"/>
      <c r="L697" s="81"/>
      <c r="M697" s="81"/>
      <c r="N697" s="81"/>
      <c r="O697" s="81"/>
      <c r="P697" s="81"/>
      <c r="Q697" s="81"/>
      <c r="R697" s="81"/>
      <c r="S697" s="81"/>
      <c r="T697" s="81"/>
      <c r="U697" s="81"/>
    </row>
    <row r="698">
      <c r="A698" s="81"/>
      <c r="B698" s="80"/>
      <c r="C698" s="80"/>
      <c r="D698" s="80"/>
      <c r="E698" s="80"/>
      <c r="F698" s="81"/>
      <c r="G698" s="81"/>
      <c r="H698" s="81"/>
      <c r="I698" s="81"/>
      <c r="J698" s="81"/>
      <c r="K698" s="81"/>
      <c r="L698" s="81"/>
      <c r="M698" s="81"/>
      <c r="N698" s="81"/>
      <c r="O698" s="81"/>
      <c r="P698" s="81"/>
      <c r="Q698" s="81"/>
      <c r="R698" s="81"/>
      <c r="S698" s="81"/>
      <c r="T698" s="81"/>
      <c r="U698" s="81"/>
    </row>
    <row r="699">
      <c r="A699" s="81"/>
      <c r="B699" s="80"/>
      <c r="C699" s="80"/>
      <c r="D699" s="80"/>
      <c r="E699" s="80"/>
      <c r="F699" s="81"/>
      <c r="G699" s="81"/>
      <c r="H699" s="81"/>
      <c r="I699" s="81"/>
      <c r="J699" s="81"/>
      <c r="K699" s="81"/>
      <c r="L699" s="81"/>
      <c r="M699" s="81"/>
      <c r="N699" s="81"/>
      <c r="O699" s="81"/>
      <c r="P699" s="81"/>
      <c r="Q699" s="81"/>
      <c r="R699" s="81"/>
      <c r="S699" s="81"/>
      <c r="T699" s="81"/>
      <c r="U699" s="81"/>
    </row>
    <row r="700">
      <c r="A700" s="81"/>
      <c r="B700" s="80"/>
      <c r="C700" s="80"/>
      <c r="D700" s="80"/>
      <c r="E700" s="80"/>
      <c r="F700" s="81"/>
      <c r="G700" s="81"/>
      <c r="H700" s="81"/>
      <c r="I700" s="81"/>
      <c r="J700" s="81"/>
      <c r="K700" s="81"/>
      <c r="L700" s="81"/>
      <c r="M700" s="81"/>
      <c r="N700" s="81"/>
      <c r="O700" s="81"/>
      <c r="P700" s="81"/>
      <c r="Q700" s="81"/>
      <c r="R700" s="81"/>
      <c r="S700" s="81"/>
      <c r="T700" s="81"/>
      <c r="U700" s="81"/>
    </row>
    <row r="701">
      <c r="A701" s="81"/>
      <c r="B701" s="80"/>
      <c r="C701" s="80"/>
      <c r="D701" s="80"/>
      <c r="E701" s="80"/>
      <c r="F701" s="81"/>
      <c r="G701" s="81"/>
      <c r="H701" s="81"/>
      <c r="I701" s="81"/>
      <c r="J701" s="81"/>
      <c r="K701" s="81"/>
      <c r="L701" s="81"/>
      <c r="M701" s="81"/>
      <c r="N701" s="81"/>
      <c r="O701" s="81"/>
      <c r="P701" s="81"/>
      <c r="Q701" s="81"/>
      <c r="R701" s="81"/>
      <c r="S701" s="81"/>
      <c r="T701" s="81"/>
      <c r="U701" s="81"/>
    </row>
    <row r="702">
      <c r="A702" s="81"/>
      <c r="B702" s="80"/>
      <c r="C702" s="80"/>
      <c r="D702" s="80"/>
      <c r="E702" s="80"/>
      <c r="F702" s="81"/>
      <c r="G702" s="81"/>
      <c r="H702" s="81"/>
      <c r="I702" s="81"/>
      <c r="J702" s="81"/>
      <c r="K702" s="81"/>
      <c r="L702" s="81"/>
      <c r="M702" s="81"/>
      <c r="N702" s="81"/>
      <c r="O702" s="81"/>
      <c r="P702" s="81"/>
      <c r="Q702" s="81"/>
      <c r="R702" s="81"/>
      <c r="S702" s="81"/>
      <c r="T702" s="81"/>
      <c r="U702" s="81"/>
    </row>
    <row r="703">
      <c r="A703" s="81"/>
      <c r="B703" s="80"/>
      <c r="C703" s="80"/>
      <c r="D703" s="80"/>
      <c r="E703" s="80"/>
      <c r="F703" s="81"/>
      <c r="G703" s="81"/>
      <c r="H703" s="81"/>
      <c r="I703" s="81"/>
      <c r="J703" s="81"/>
      <c r="K703" s="81"/>
      <c r="L703" s="81"/>
      <c r="M703" s="81"/>
      <c r="N703" s="81"/>
      <c r="O703" s="81"/>
      <c r="P703" s="81"/>
      <c r="Q703" s="81"/>
      <c r="R703" s="81"/>
      <c r="S703" s="81"/>
      <c r="T703" s="81"/>
      <c r="U703" s="81"/>
    </row>
    <row r="704">
      <c r="A704" s="81"/>
      <c r="B704" s="80"/>
      <c r="C704" s="80"/>
      <c r="D704" s="80"/>
      <c r="E704" s="80"/>
      <c r="F704" s="81"/>
      <c r="G704" s="81"/>
      <c r="H704" s="81"/>
      <c r="I704" s="81"/>
      <c r="J704" s="81"/>
      <c r="K704" s="81"/>
      <c r="L704" s="81"/>
      <c r="M704" s="81"/>
      <c r="N704" s="81"/>
      <c r="O704" s="81"/>
      <c r="P704" s="81"/>
      <c r="Q704" s="81"/>
      <c r="R704" s="81"/>
      <c r="S704" s="81"/>
      <c r="T704" s="81"/>
      <c r="U704" s="81"/>
    </row>
    <row r="705">
      <c r="A705" s="81"/>
      <c r="B705" s="80"/>
      <c r="C705" s="80"/>
      <c r="D705" s="80"/>
      <c r="E705" s="80"/>
      <c r="F705" s="81"/>
      <c r="G705" s="81"/>
      <c r="H705" s="81"/>
      <c r="I705" s="81"/>
      <c r="J705" s="81"/>
      <c r="K705" s="81"/>
      <c r="L705" s="81"/>
      <c r="M705" s="81"/>
      <c r="N705" s="81"/>
      <c r="O705" s="81"/>
      <c r="P705" s="81"/>
      <c r="Q705" s="81"/>
      <c r="R705" s="81"/>
      <c r="S705" s="81"/>
      <c r="T705" s="81"/>
      <c r="U705" s="81"/>
    </row>
    <row r="706">
      <c r="A706" s="81"/>
      <c r="B706" s="80"/>
      <c r="C706" s="80"/>
      <c r="D706" s="80"/>
      <c r="E706" s="80"/>
      <c r="F706" s="81"/>
      <c r="G706" s="81"/>
      <c r="H706" s="81"/>
      <c r="I706" s="81"/>
      <c r="J706" s="81"/>
      <c r="K706" s="81"/>
      <c r="L706" s="81"/>
      <c r="M706" s="81"/>
      <c r="N706" s="81"/>
      <c r="O706" s="81"/>
      <c r="P706" s="81"/>
      <c r="Q706" s="81"/>
      <c r="R706" s="81"/>
      <c r="S706" s="81"/>
      <c r="T706" s="81"/>
      <c r="U706" s="81"/>
    </row>
    <row r="707">
      <c r="A707" s="81"/>
      <c r="B707" s="80"/>
      <c r="C707" s="80"/>
      <c r="D707" s="80"/>
      <c r="E707" s="80"/>
      <c r="F707" s="81"/>
      <c r="G707" s="81"/>
      <c r="H707" s="81"/>
      <c r="I707" s="81"/>
      <c r="J707" s="81"/>
      <c r="K707" s="81"/>
      <c r="L707" s="81"/>
      <c r="M707" s="81"/>
      <c r="N707" s="81"/>
      <c r="O707" s="81"/>
      <c r="P707" s="81"/>
      <c r="Q707" s="81"/>
      <c r="R707" s="81"/>
      <c r="S707" s="81"/>
      <c r="T707" s="81"/>
      <c r="U707" s="81"/>
    </row>
    <row r="708">
      <c r="A708" s="81"/>
      <c r="B708" s="80"/>
      <c r="C708" s="80"/>
      <c r="D708" s="80"/>
      <c r="E708" s="80"/>
      <c r="F708" s="81"/>
      <c r="G708" s="81"/>
      <c r="H708" s="81"/>
      <c r="I708" s="81"/>
      <c r="J708" s="81"/>
      <c r="K708" s="81"/>
      <c r="L708" s="81"/>
      <c r="M708" s="81"/>
      <c r="N708" s="81"/>
      <c r="O708" s="81"/>
      <c r="P708" s="81"/>
      <c r="Q708" s="81"/>
      <c r="R708" s="81"/>
      <c r="S708" s="81"/>
      <c r="T708" s="81"/>
      <c r="U708" s="81"/>
    </row>
    <row r="709">
      <c r="A709" s="81"/>
      <c r="B709" s="80"/>
      <c r="C709" s="80"/>
      <c r="D709" s="80"/>
      <c r="E709" s="80"/>
      <c r="F709" s="81"/>
      <c r="G709" s="81"/>
      <c r="H709" s="81"/>
      <c r="I709" s="81"/>
      <c r="J709" s="81"/>
      <c r="K709" s="81"/>
      <c r="L709" s="81"/>
      <c r="M709" s="81"/>
      <c r="N709" s="81"/>
      <c r="O709" s="81"/>
      <c r="P709" s="81"/>
      <c r="Q709" s="81"/>
      <c r="R709" s="81"/>
      <c r="S709" s="81"/>
      <c r="T709" s="81"/>
      <c r="U709" s="81"/>
    </row>
    <row r="710">
      <c r="A710" s="81"/>
      <c r="B710" s="80"/>
      <c r="C710" s="80"/>
      <c r="D710" s="80"/>
      <c r="E710" s="80"/>
      <c r="F710" s="81"/>
      <c r="G710" s="81"/>
      <c r="H710" s="81"/>
      <c r="I710" s="81"/>
      <c r="J710" s="81"/>
      <c r="K710" s="81"/>
      <c r="L710" s="81"/>
      <c r="M710" s="81"/>
      <c r="N710" s="81"/>
      <c r="O710" s="81"/>
      <c r="P710" s="81"/>
      <c r="Q710" s="81"/>
      <c r="R710" s="81"/>
      <c r="S710" s="81"/>
      <c r="T710" s="81"/>
      <c r="U710" s="81"/>
    </row>
    <row r="711">
      <c r="A711" s="81"/>
      <c r="B711" s="80"/>
      <c r="C711" s="80"/>
      <c r="D711" s="80"/>
      <c r="E711" s="80"/>
      <c r="F711" s="81"/>
      <c r="G711" s="81"/>
      <c r="H711" s="81"/>
      <c r="I711" s="81"/>
      <c r="J711" s="81"/>
      <c r="K711" s="81"/>
      <c r="L711" s="81"/>
      <c r="M711" s="81"/>
      <c r="N711" s="81"/>
      <c r="O711" s="81"/>
      <c r="P711" s="81"/>
      <c r="Q711" s="81"/>
      <c r="R711" s="81"/>
      <c r="S711" s="81"/>
      <c r="T711" s="81"/>
      <c r="U711" s="81"/>
    </row>
    <row r="712">
      <c r="A712" s="81"/>
      <c r="B712" s="80"/>
      <c r="C712" s="80"/>
      <c r="D712" s="80"/>
      <c r="E712" s="80"/>
      <c r="F712" s="81"/>
      <c r="G712" s="81"/>
      <c r="H712" s="81"/>
      <c r="I712" s="81"/>
      <c r="J712" s="81"/>
      <c r="K712" s="81"/>
      <c r="L712" s="81"/>
      <c r="M712" s="81"/>
      <c r="N712" s="81"/>
      <c r="O712" s="81"/>
      <c r="P712" s="81"/>
      <c r="Q712" s="81"/>
      <c r="R712" s="81"/>
      <c r="S712" s="81"/>
      <c r="T712" s="81"/>
      <c r="U712" s="81"/>
    </row>
    <row r="713">
      <c r="A713" s="81"/>
      <c r="B713" s="80"/>
      <c r="C713" s="80"/>
      <c r="D713" s="80"/>
      <c r="E713" s="80"/>
      <c r="F713" s="81"/>
      <c r="G713" s="81"/>
      <c r="H713" s="81"/>
      <c r="I713" s="81"/>
      <c r="J713" s="81"/>
      <c r="K713" s="81"/>
      <c r="L713" s="81"/>
      <c r="M713" s="81"/>
      <c r="N713" s="81"/>
      <c r="O713" s="81"/>
      <c r="P713" s="81"/>
      <c r="Q713" s="81"/>
      <c r="R713" s="81"/>
      <c r="S713" s="81"/>
      <c r="T713" s="81"/>
      <c r="U713" s="81"/>
    </row>
    <row r="714">
      <c r="A714" s="81"/>
      <c r="B714" s="80"/>
      <c r="C714" s="80"/>
      <c r="D714" s="80"/>
      <c r="E714" s="80"/>
      <c r="F714" s="81"/>
      <c r="G714" s="81"/>
      <c r="H714" s="81"/>
      <c r="I714" s="81"/>
      <c r="J714" s="81"/>
      <c r="K714" s="81"/>
      <c r="L714" s="81"/>
      <c r="M714" s="81"/>
      <c r="N714" s="81"/>
      <c r="O714" s="81"/>
      <c r="P714" s="81"/>
      <c r="Q714" s="81"/>
      <c r="R714" s="81"/>
      <c r="S714" s="81"/>
      <c r="T714" s="81"/>
      <c r="U714" s="81"/>
    </row>
    <row r="715">
      <c r="A715" s="81"/>
      <c r="B715" s="80"/>
      <c r="C715" s="80"/>
      <c r="D715" s="80"/>
      <c r="E715" s="80"/>
      <c r="F715" s="81"/>
      <c r="G715" s="81"/>
      <c r="H715" s="81"/>
      <c r="I715" s="81"/>
      <c r="J715" s="81"/>
      <c r="K715" s="81"/>
      <c r="L715" s="81"/>
      <c r="M715" s="81"/>
      <c r="N715" s="81"/>
      <c r="O715" s="81"/>
      <c r="P715" s="81"/>
      <c r="Q715" s="81"/>
      <c r="R715" s="81"/>
      <c r="S715" s="81"/>
      <c r="T715" s="81"/>
      <c r="U715" s="81"/>
    </row>
    <row r="716">
      <c r="A716" s="81"/>
      <c r="B716" s="80"/>
      <c r="C716" s="80"/>
      <c r="D716" s="80"/>
      <c r="E716" s="80"/>
      <c r="F716" s="81"/>
      <c r="G716" s="81"/>
      <c r="H716" s="81"/>
      <c r="I716" s="81"/>
      <c r="J716" s="81"/>
      <c r="K716" s="81"/>
      <c r="L716" s="81"/>
      <c r="M716" s="81"/>
      <c r="N716" s="81"/>
      <c r="O716" s="81"/>
      <c r="P716" s="81"/>
      <c r="Q716" s="81"/>
      <c r="R716" s="81"/>
      <c r="S716" s="81"/>
      <c r="T716" s="81"/>
      <c r="U716" s="81"/>
    </row>
    <row r="717">
      <c r="A717" s="81"/>
      <c r="B717" s="80"/>
      <c r="C717" s="80"/>
      <c r="D717" s="80"/>
      <c r="E717" s="80"/>
      <c r="F717" s="81"/>
      <c r="G717" s="81"/>
      <c r="H717" s="81"/>
      <c r="I717" s="81"/>
      <c r="J717" s="81"/>
      <c r="K717" s="81"/>
      <c r="L717" s="81"/>
      <c r="M717" s="81"/>
      <c r="N717" s="81"/>
      <c r="O717" s="81"/>
      <c r="P717" s="81"/>
      <c r="Q717" s="81"/>
      <c r="R717" s="81"/>
      <c r="S717" s="81"/>
      <c r="T717" s="81"/>
      <c r="U717" s="81"/>
    </row>
    <row r="718">
      <c r="A718" s="81"/>
      <c r="B718" s="80"/>
      <c r="C718" s="80"/>
      <c r="D718" s="80"/>
      <c r="E718" s="80"/>
      <c r="F718" s="81"/>
      <c r="G718" s="81"/>
      <c r="H718" s="81"/>
      <c r="I718" s="81"/>
      <c r="J718" s="81"/>
      <c r="K718" s="81"/>
      <c r="L718" s="81"/>
      <c r="M718" s="81"/>
      <c r="N718" s="81"/>
      <c r="O718" s="81"/>
      <c r="P718" s="81"/>
      <c r="Q718" s="81"/>
      <c r="R718" s="81"/>
      <c r="S718" s="81"/>
      <c r="T718" s="81"/>
      <c r="U718" s="81"/>
    </row>
    <row r="719">
      <c r="A719" s="81"/>
      <c r="B719" s="80"/>
      <c r="C719" s="80"/>
      <c r="D719" s="80"/>
      <c r="E719" s="80"/>
      <c r="F719" s="81"/>
      <c r="G719" s="81"/>
      <c r="H719" s="81"/>
      <c r="I719" s="81"/>
      <c r="J719" s="81"/>
      <c r="K719" s="81"/>
      <c r="L719" s="81"/>
      <c r="M719" s="81"/>
      <c r="N719" s="81"/>
      <c r="O719" s="81"/>
      <c r="P719" s="81"/>
      <c r="Q719" s="81"/>
      <c r="R719" s="81"/>
      <c r="S719" s="81"/>
      <c r="T719" s="81"/>
      <c r="U719" s="81"/>
    </row>
    <row r="720">
      <c r="A720" s="81"/>
      <c r="B720" s="80"/>
      <c r="C720" s="80"/>
      <c r="D720" s="80"/>
      <c r="E720" s="80"/>
      <c r="F720" s="81"/>
      <c r="G720" s="81"/>
      <c r="H720" s="81"/>
      <c r="I720" s="81"/>
      <c r="J720" s="81"/>
      <c r="K720" s="81"/>
      <c r="L720" s="81"/>
      <c r="M720" s="81"/>
      <c r="N720" s="81"/>
      <c r="O720" s="81"/>
      <c r="P720" s="81"/>
      <c r="Q720" s="81"/>
      <c r="R720" s="81"/>
      <c r="S720" s="81"/>
      <c r="T720" s="81"/>
      <c r="U720" s="81"/>
    </row>
    <row r="721">
      <c r="A721" s="81"/>
      <c r="B721" s="80"/>
      <c r="C721" s="80"/>
      <c r="D721" s="80"/>
      <c r="E721" s="80"/>
      <c r="F721" s="81"/>
      <c r="G721" s="81"/>
      <c r="H721" s="81"/>
      <c r="I721" s="81"/>
      <c r="J721" s="81"/>
      <c r="K721" s="81"/>
      <c r="L721" s="81"/>
      <c r="M721" s="81"/>
      <c r="N721" s="81"/>
      <c r="O721" s="81"/>
      <c r="P721" s="81"/>
      <c r="Q721" s="81"/>
      <c r="R721" s="81"/>
      <c r="S721" s="81"/>
      <c r="T721" s="81"/>
      <c r="U721" s="81"/>
    </row>
    <row r="722">
      <c r="A722" s="81"/>
      <c r="B722" s="80"/>
      <c r="C722" s="80"/>
      <c r="D722" s="80"/>
      <c r="E722" s="80"/>
      <c r="F722" s="81"/>
      <c r="G722" s="81"/>
      <c r="H722" s="81"/>
      <c r="I722" s="81"/>
      <c r="J722" s="81"/>
      <c r="K722" s="81"/>
      <c r="L722" s="81"/>
      <c r="M722" s="81"/>
      <c r="N722" s="81"/>
      <c r="O722" s="81"/>
      <c r="P722" s="81"/>
      <c r="Q722" s="81"/>
      <c r="R722" s="81"/>
      <c r="S722" s="81"/>
      <c r="T722" s="81"/>
      <c r="U722" s="81"/>
    </row>
    <row r="723">
      <c r="A723" s="81"/>
      <c r="B723" s="80"/>
      <c r="C723" s="80"/>
      <c r="D723" s="80"/>
      <c r="E723" s="80"/>
      <c r="F723" s="81"/>
      <c r="G723" s="81"/>
      <c r="H723" s="81"/>
      <c r="I723" s="81"/>
      <c r="J723" s="81"/>
      <c r="K723" s="81"/>
      <c r="L723" s="81"/>
      <c r="M723" s="81"/>
      <c r="N723" s="81"/>
      <c r="O723" s="81"/>
      <c r="P723" s="81"/>
      <c r="Q723" s="81"/>
      <c r="R723" s="81"/>
      <c r="S723" s="81"/>
      <c r="T723" s="81"/>
      <c r="U723" s="81"/>
    </row>
    <row r="724">
      <c r="A724" s="81"/>
      <c r="B724" s="80"/>
      <c r="C724" s="80"/>
      <c r="D724" s="80"/>
      <c r="E724" s="80"/>
      <c r="F724" s="81"/>
      <c r="G724" s="81"/>
      <c r="H724" s="81"/>
      <c r="I724" s="81"/>
      <c r="J724" s="81"/>
      <c r="K724" s="81"/>
      <c r="L724" s="81"/>
      <c r="M724" s="81"/>
      <c r="N724" s="81"/>
      <c r="O724" s="81"/>
      <c r="P724" s="81"/>
      <c r="Q724" s="81"/>
      <c r="R724" s="81"/>
      <c r="S724" s="81"/>
      <c r="T724" s="81"/>
      <c r="U724" s="81"/>
    </row>
    <row r="725">
      <c r="A725" s="81"/>
      <c r="B725" s="80"/>
      <c r="C725" s="80"/>
      <c r="D725" s="80"/>
      <c r="E725" s="80"/>
      <c r="F725" s="81"/>
      <c r="G725" s="81"/>
      <c r="H725" s="81"/>
      <c r="I725" s="81"/>
      <c r="J725" s="81"/>
      <c r="K725" s="81"/>
      <c r="L725" s="81"/>
      <c r="M725" s="81"/>
      <c r="N725" s="81"/>
      <c r="O725" s="81"/>
      <c r="P725" s="81"/>
      <c r="Q725" s="81"/>
      <c r="R725" s="81"/>
      <c r="S725" s="81"/>
      <c r="T725" s="81"/>
      <c r="U725" s="81"/>
    </row>
    <row r="726">
      <c r="A726" s="81"/>
      <c r="B726" s="80"/>
      <c r="C726" s="80"/>
      <c r="D726" s="80"/>
      <c r="E726" s="80"/>
      <c r="F726" s="81"/>
      <c r="G726" s="81"/>
      <c r="H726" s="81"/>
      <c r="I726" s="81"/>
      <c r="J726" s="81"/>
      <c r="K726" s="81"/>
      <c r="L726" s="81"/>
      <c r="M726" s="81"/>
      <c r="N726" s="81"/>
      <c r="O726" s="81"/>
      <c r="P726" s="81"/>
      <c r="Q726" s="81"/>
      <c r="R726" s="81"/>
      <c r="S726" s="81"/>
      <c r="T726" s="81"/>
      <c r="U726" s="81"/>
    </row>
    <row r="727">
      <c r="A727" s="81"/>
      <c r="B727" s="80"/>
      <c r="C727" s="80"/>
      <c r="D727" s="80"/>
      <c r="E727" s="80"/>
      <c r="F727" s="81"/>
      <c r="G727" s="81"/>
      <c r="H727" s="81"/>
      <c r="I727" s="81"/>
      <c r="J727" s="81"/>
      <c r="K727" s="81"/>
      <c r="L727" s="81"/>
      <c r="M727" s="81"/>
      <c r="N727" s="81"/>
      <c r="O727" s="81"/>
      <c r="P727" s="81"/>
      <c r="Q727" s="81"/>
      <c r="R727" s="81"/>
      <c r="S727" s="81"/>
      <c r="T727" s="81"/>
      <c r="U727" s="81"/>
    </row>
    <row r="728">
      <c r="A728" s="81"/>
      <c r="B728" s="80"/>
      <c r="C728" s="80"/>
      <c r="D728" s="80"/>
      <c r="E728" s="80"/>
      <c r="F728" s="81"/>
      <c r="G728" s="81"/>
      <c r="H728" s="81"/>
      <c r="I728" s="81"/>
      <c r="J728" s="81"/>
      <c r="K728" s="81"/>
      <c r="L728" s="81"/>
      <c r="M728" s="81"/>
      <c r="N728" s="81"/>
      <c r="O728" s="81"/>
      <c r="P728" s="81"/>
      <c r="Q728" s="81"/>
      <c r="R728" s="81"/>
      <c r="S728" s="81"/>
      <c r="T728" s="81"/>
      <c r="U728" s="81"/>
    </row>
    <row r="729">
      <c r="A729" s="81"/>
      <c r="B729" s="80"/>
      <c r="C729" s="80"/>
      <c r="D729" s="80"/>
      <c r="E729" s="80"/>
      <c r="F729" s="81"/>
      <c r="G729" s="81"/>
      <c r="H729" s="81"/>
      <c r="I729" s="81"/>
      <c r="J729" s="81"/>
      <c r="K729" s="81"/>
      <c r="L729" s="81"/>
      <c r="M729" s="81"/>
      <c r="N729" s="81"/>
      <c r="O729" s="81"/>
      <c r="P729" s="81"/>
      <c r="Q729" s="81"/>
      <c r="R729" s="81"/>
      <c r="S729" s="81"/>
      <c r="T729" s="81"/>
      <c r="U729" s="81"/>
    </row>
    <row r="730">
      <c r="A730" s="81"/>
      <c r="B730" s="80"/>
      <c r="C730" s="80"/>
      <c r="D730" s="80"/>
      <c r="E730" s="80"/>
      <c r="F730" s="81"/>
      <c r="G730" s="81"/>
      <c r="H730" s="81"/>
      <c r="I730" s="81"/>
      <c r="J730" s="81"/>
      <c r="K730" s="81"/>
      <c r="L730" s="81"/>
      <c r="M730" s="81"/>
      <c r="N730" s="81"/>
      <c r="O730" s="81"/>
      <c r="P730" s="81"/>
      <c r="Q730" s="81"/>
      <c r="R730" s="81"/>
      <c r="S730" s="81"/>
      <c r="T730" s="81"/>
      <c r="U730" s="81"/>
    </row>
    <row r="731">
      <c r="A731" s="81"/>
      <c r="B731" s="80"/>
      <c r="C731" s="80"/>
      <c r="D731" s="80"/>
      <c r="E731" s="80"/>
      <c r="F731" s="81"/>
      <c r="G731" s="81"/>
      <c r="H731" s="81"/>
      <c r="I731" s="81"/>
      <c r="J731" s="81"/>
      <c r="K731" s="81"/>
      <c r="L731" s="81"/>
      <c r="M731" s="81"/>
      <c r="N731" s="81"/>
      <c r="O731" s="81"/>
      <c r="P731" s="81"/>
      <c r="Q731" s="81"/>
      <c r="R731" s="81"/>
      <c r="S731" s="81"/>
      <c r="T731" s="81"/>
      <c r="U731" s="81"/>
    </row>
    <row r="732">
      <c r="A732" s="81"/>
      <c r="B732" s="80"/>
      <c r="C732" s="80"/>
      <c r="D732" s="80"/>
      <c r="E732" s="80"/>
      <c r="F732" s="81"/>
      <c r="G732" s="81"/>
      <c r="H732" s="81"/>
      <c r="I732" s="81"/>
      <c r="J732" s="81"/>
      <c r="K732" s="81"/>
      <c r="L732" s="81"/>
      <c r="M732" s="81"/>
      <c r="N732" s="81"/>
      <c r="O732" s="81"/>
      <c r="P732" s="81"/>
      <c r="Q732" s="81"/>
      <c r="R732" s="81"/>
      <c r="S732" s="81"/>
      <c r="T732" s="81"/>
      <c r="U732" s="81"/>
    </row>
    <row r="733">
      <c r="A733" s="81"/>
      <c r="B733" s="80"/>
      <c r="C733" s="80"/>
      <c r="D733" s="80"/>
      <c r="E733" s="80"/>
      <c r="F733" s="81"/>
      <c r="G733" s="81"/>
      <c r="H733" s="81"/>
      <c r="I733" s="81"/>
      <c r="J733" s="81"/>
      <c r="K733" s="81"/>
      <c r="L733" s="81"/>
      <c r="M733" s="81"/>
      <c r="N733" s="81"/>
      <c r="O733" s="81"/>
      <c r="P733" s="81"/>
      <c r="Q733" s="81"/>
      <c r="R733" s="81"/>
      <c r="S733" s="81"/>
      <c r="T733" s="81"/>
      <c r="U733" s="81"/>
    </row>
    <row r="734">
      <c r="A734" s="81"/>
      <c r="B734" s="80"/>
      <c r="C734" s="80"/>
      <c r="D734" s="80"/>
      <c r="E734" s="80"/>
      <c r="F734" s="81"/>
      <c r="G734" s="81"/>
      <c r="H734" s="81"/>
      <c r="I734" s="81"/>
      <c r="J734" s="81"/>
      <c r="K734" s="81"/>
      <c r="L734" s="81"/>
      <c r="M734" s="81"/>
      <c r="N734" s="81"/>
      <c r="O734" s="81"/>
      <c r="P734" s="81"/>
      <c r="Q734" s="81"/>
      <c r="R734" s="81"/>
      <c r="S734" s="81"/>
      <c r="T734" s="81"/>
      <c r="U734" s="81"/>
    </row>
    <row r="735">
      <c r="A735" s="81"/>
      <c r="B735" s="80"/>
      <c r="C735" s="80"/>
      <c r="D735" s="80"/>
      <c r="E735" s="80"/>
      <c r="F735" s="81"/>
      <c r="G735" s="81"/>
      <c r="H735" s="81"/>
      <c r="I735" s="81"/>
      <c r="J735" s="81"/>
      <c r="K735" s="81"/>
      <c r="L735" s="81"/>
      <c r="M735" s="81"/>
      <c r="N735" s="81"/>
      <c r="O735" s="81"/>
      <c r="P735" s="81"/>
      <c r="Q735" s="81"/>
      <c r="R735" s="81"/>
      <c r="S735" s="81"/>
      <c r="T735" s="81"/>
      <c r="U735" s="81"/>
    </row>
    <row r="736">
      <c r="A736" s="81"/>
      <c r="B736" s="80"/>
      <c r="C736" s="80"/>
      <c r="D736" s="80"/>
      <c r="E736" s="80"/>
      <c r="F736" s="81"/>
      <c r="G736" s="81"/>
      <c r="H736" s="81"/>
      <c r="I736" s="81"/>
      <c r="J736" s="81"/>
      <c r="K736" s="81"/>
      <c r="L736" s="81"/>
      <c r="M736" s="81"/>
      <c r="N736" s="81"/>
      <c r="O736" s="81"/>
      <c r="P736" s="81"/>
      <c r="Q736" s="81"/>
      <c r="R736" s="81"/>
      <c r="S736" s="81"/>
      <c r="T736" s="81"/>
      <c r="U736" s="81"/>
    </row>
    <row r="737">
      <c r="A737" s="81"/>
      <c r="B737" s="80"/>
      <c r="C737" s="80"/>
      <c r="D737" s="80"/>
      <c r="E737" s="80"/>
      <c r="F737" s="81"/>
      <c r="G737" s="81"/>
      <c r="H737" s="81"/>
      <c r="I737" s="81"/>
      <c r="J737" s="81"/>
      <c r="K737" s="81"/>
      <c r="L737" s="81"/>
      <c r="M737" s="81"/>
      <c r="N737" s="81"/>
      <c r="O737" s="81"/>
      <c r="P737" s="81"/>
      <c r="Q737" s="81"/>
      <c r="R737" s="81"/>
      <c r="S737" s="81"/>
      <c r="T737" s="81"/>
      <c r="U737" s="81"/>
    </row>
    <row r="738">
      <c r="A738" s="81"/>
      <c r="B738" s="80"/>
      <c r="C738" s="80"/>
      <c r="D738" s="80"/>
      <c r="E738" s="80"/>
      <c r="F738" s="81"/>
      <c r="G738" s="81"/>
      <c r="H738" s="81"/>
      <c r="I738" s="81"/>
      <c r="J738" s="81"/>
      <c r="K738" s="81"/>
      <c r="L738" s="81"/>
      <c r="M738" s="81"/>
      <c r="N738" s="81"/>
      <c r="O738" s="81"/>
      <c r="P738" s="81"/>
      <c r="Q738" s="81"/>
      <c r="R738" s="81"/>
      <c r="S738" s="81"/>
      <c r="T738" s="81"/>
      <c r="U738" s="81"/>
    </row>
    <row r="739">
      <c r="A739" s="81"/>
      <c r="B739" s="80"/>
      <c r="C739" s="80"/>
      <c r="D739" s="80"/>
      <c r="E739" s="80"/>
      <c r="F739" s="81"/>
      <c r="G739" s="81"/>
      <c r="H739" s="81"/>
      <c r="I739" s="81"/>
      <c r="J739" s="81"/>
      <c r="K739" s="81"/>
      <c r="L739" s="81"/>
      <c r="M739" s="81"/>
      <c r="N739" s="81"/>
      <c r="O739" s="81"/>
      <c r="P739" s="81"/>
      <c r="Q739" s="81"/>
      <c r="R739" s="81"/>
      <c r="S739" s="81"/>
      <c r="T739" s="81"/>
      <c r="U739" s="81"/>
    </row>
    <row r="740">
      <c r="A740" s="81"/>
      <c r="B740" s="80"/>
      <c r="C740" s="80"/>
      <c r="D740" s="80"/>
      <c r="E740" s="80"/>
      <c r="F740" s="81"/>
      <c r="G740" s="81"/>
      <c r="H740" s="81"/>
      <c r="I740" s="81"/>
      <c r="J740" s="81"/>
      <c r="K740" s="81"/>
      <c r="L740" s="81"/>
      <c r="M740" s="81"/>
      <c r="N740" s="81"/>
      <c r="O740" s="81"/>
      <c r="P740" s="81"/>
      <c r="Q740" s="81"/>
      <c r="R740" s="81"/>
      <c r="S740" s="81"/>
      <c r="T740" s="81"/>
      <c r="U740" s="81"/>
    </row>
    <row r="741">
      <c r="A741" s="81"/>
      <c r="B741" s="80"/>
      <c r="C741" s="80"/>
      <c r="D741" s="80"/>
      <c r="E741" s="80"/>
      <c r="F741" s="81"/>
      <c r="G741" s="81"/>
      <c r="H741" s="81"/>
      <c r="I741" s="81"/>
      <c r="J741" s="81"/>
      <c r="K741" s="81"/>
      <c r="L741" s="81"/>
      <c r="M741" s="81"/>
      <c r="N741" s="81"/>
      <c r="O741" s="81"/>
      <c r="P741" s="81"/>
      <c r="Q741" s="81"/>
      <c r="R741" s="81"/>
      <c r="S741" s="81"/>
      <c r="T741" s="81"/>
      <c r="U741" s="81"/>
    </row>
    <row r="742">
      <c r="A742" s="81"/>
      <c r="B742" s="80"/>
      <c r="C742" s="80"/>
      <c r="D742" s="80"/>
      <c r="E742" s="80"/>
      <c r="F742" s="81"/>
      <c r="G742" s="81"/>
      <c r="H742" s="81"/>
      <c r="I742" s="81"/>
      <c r="J742" s="81"/>
      <c r="K742" s="81"/>
      <c r="L742" s="81"/>
      <c r="M742" s="81"/>
      <c r="N742" s="81"/>
      <c r="O742" s="81"/>
      <c r="P742" s="81"/>
      <c r="Q742" s="81"/>
      <c r="R742" s="81"/>
      <c r="S742" s="81"/>
      <c r="T742" s="81"/>
      <c r="U742" s="81"/>
    </row>
    <row r="743">
      <c r="A743" s="81"/>
      <c r="B743" s="80"/>
      <c r="C743" s="80"/>
      <c r="D743" s="80"/>
      <c r="E743" s="80"/>
      <c r="F743" s="81"/>
      <c r="G743" s="81"/>
      <c r="H743" s="81"/>
      <c r="I743" s="81"/>
      <c r="J743" s="81"/>
      <c r="K743" s="81"/>
      <c r="L743" s="81"/>
      <c r="M743" s="81"/>
      <c r="N743" s="81"/>
      <c r="O743" s="81"/>
      <c r="P743" s="81"/>
      <c r="Q743" s="81"/>
      <c r="R743" s="81"/>
      <c r="S743" s="81"/>
      <c r="T743" s="81"/>
      <c r="U743" s="81"/>
    </row>
    <row r="744">
      <c r="A744" s="81"/>
      <c r="B744" s="80"/>
      <c r="C744" s="80"/>
      <c r="D744" s="80"/>
      <c r="E744" s="80"/>
      <c r="F744" s="81"/>
      <c r="G744" s="81"/>
      <c r="H744" s="81"/>
      <c r="I744" s="81"/>
      <c r="J744" s="81"/>
      <c r="K744" s="81"/>
      <c r="L744" s="81"/>
      <c r="M744" s="81"/>
      <c r="N744" s="81"/>
      <c r="O744" s="81"/>
      <c r="P744" s="81"/>
      <c r="Q744" s="81"/>
      <c r="R744" s="81"/>
      <c r="S744" s="81"/>
      <c r="T744" s="81"/>
      <c r="U744" s="81"/>
    </row>
    <row r="745">
      <c r="A745" s="81"/>
      <c r="B745" s="80"/>
      <c r="C745" s="80"/>
      <c r="D745" s="80"/>
      <c r="E745" s="80"/>
      <c r="F745" s="81"/>
      <c r="G745" s="81"/>
      <c r="H745" s="81"/>
      <c r="I745" s="81"/>
      <c r="J745" s="81"/>
      <c r="K745" s="81"/>
      <c r="L745" s="81"/>
      <c r="M745" s="81"/>
      <c r="N745" s="81"/>
      <c r="O745" s="81"/>
      <c r="P745" s="81"/>
      <c r="Q745" s="81"/>
      <c r="R745" s="81"/>
      <c r="S745" s="81"/>
      <c r="T745" s="81"/>
      <c r="U745" s="81"/>
    </row>
    <row r="746">
      <c r="A746" s="81"/>
      <c r="B746" s="80"/>
      <c r="C746" s="80"/>
      <c r="D746" s="80"/>
      <c r="E746" s="80"/>
      <c r="F746" s="81"/>
      <c r="G746" s="81"/>
      <c r="H746" s="81"/>
      <c r="I746" s="81"/>
      <c r="J746" s="81"/>
      <c r="K746" s="81"/>
      <c r="L746" s="81"/>
      <c r="M746" s="81"/>
      <c r="N746" s="81"/>
      <c r="O746" s="81"/>
      <c r="P746" s="81"/>
      <c r="Q746" s="81"/>
      <c r="R746" s="81"/>
      <c r="S746" s="81"/>
      <c r="T746" s="81"/>
      <c r="U746" s="81"/>
    </row>
    <row r="747">
      <c r="A747" s="81"/>
      <c r="B747" s="80"/>
      <c r="C747" s="80"/>
      <c r="D747" s="80"/>
      <c r="E747" s="80"/>
      <c r="F747" s="81"/>
      <c r="G747" s="81"/>
      <c r="H747" s="81"/>
      <c r="I747" s="81"/>
      <c r="J747" s="81"/>
      <c r="K747" s="81"/>
      <c r="L747" s="81"/>
      <c r="M747" s="81"/>
      <c r="N747" s="81"/>
      <c r="O747" s="81"/>
      <c r="P747" s="81"/>
      <c r="Q747" s="81"/>
      <c r="R747" s="81"/>
      <c r="S747" s="81"/>
      <c r="T747" s="81"/>
      <c r="U747" s="81"/>
    </row>
    <row r="748">
      <c r="A748" s="81"/>
      <c r="B748" s="80"/>
      <c r="C748" s="80"/>
      <c r="D748" s="80"/>
      <c r="E748" s="80"/>
      <c r="F748" s="81"/>
      <c r="G748" s="81"/>
      <c r="H748" s="81"/>
      <c r="I748" s="81"/>
      <c r="J748" s="81"/>
      <c r="K748" s="81"/>
      <c r="L748" s="81"/>
      <c r="M748" s="81"/>
      <c r="N748" s="81"/>
      <c r="O748" s="81"/>
      <c r="P748" s="81"/>
      <c r="Q748" s="81"/>
      <c r="R748" s="81"/>
      <c r="S748" s="81"/>
      <c r="T748" s="81"/>
      <c r="U748" s="81"/>
    </row>
    <row r="749">
      <c r="A749" s="81"/>
      <c r="B749" s="80"/>
      <c r="C749" s="80"/>
      <c r="D749" s="80"/>
      <c r="E749" s="80"/>
      <c r="F749" s="81"/>
      <c r="G749" s="81"/>
      <c r="H749" s="81"/>
      <c r="I749" s="81"/>
      <c r="J749" s="81"/>
      <c r="K749" s="81"/>
      <c r="L749" s="81"/>
      <c r="M749" s="81"/>
      <c r="N749" s="81"/>
      <c r="O749" s="81"/>
      <c r="P749" s="81"/>
      <c r="Q749" s="81"/>
      <c r="R749" s="81"/>
      <c r="S749" s="81"/>
      <c r="T749" s="81"/>
      <c r="U749" s="81"/>
    </row>
    <row r="750">
      <c r="A750" s="81"/>
      <c r="B750" s="80"/>
      <c r="C750" s="80"/>
      <c r="D750" s="80"/>
      <c r="E750" s="80"/>
      <c r="F750" s="81"/>
      <c r="G750" s="81"/>
      <c r="H750" s="81"/>
      <c r="I750" s="81"/>
      <c r="J750" s="81"/>
      <c r="K750" s="81"/>
      <c r="L750" s="81"/>
      <c r="M750" s="81"/>
      <c r="N750" s="81"/>
      <c r="O750" s="81"/>
      <c r="P750" s="81"/>
      <c r="Q750" s="81"/>
      <c r="R750" s="81"/>
      <c r="S750" s="81"/>
      <c r="T750" s="81"/>
      <c r="U750" s="81"/>
    </row>
    <row r="751">
      <c r="A751" s="81"/>
      <c r="B751" s="80"/>
      <c r="C751" s="80"/>
      <c r="D751" s="80"/>
      <c r="E751" s="80"/>
      <c r="F751" s="81"/>
      <c r="G751" s="81"/>
      <c r="H751" s="81"/>
      <c r="I751" s="81"/>
      <c r="J751" s="81"/>
      <c r="K751" s="81"/>
      <c r="L751" s="81"/>
      <c r="M751" s="81"/>
      <c r="N751" s="81"/>
      <c r="O751" s="81"/>
      <c r="P751" s="81"/>
      <c r="Q751" s="81"/>
      <c r="R751" s="81"/>
      <c r="S751" s="81"/>
      <c r="T751" s="81"/>
      <c r="U751" s="81"/>
    </row>
    <row r="752">
      <c r="A752" s="81"/>
      <c r="B752" s="80"/>
      <c r="C752" s="80"/>
      <c r="D752" s="80"/>
      <c r="E752" s="80"/>
      <c r="F752" s="81"/>
      <c r="G752" s="81"/>
      <c r="H752" s="81"/>
      <c r="I752" s="81"/>
      <c r="J752" s="81"/>
      <c r="K752" s="81"/>
      <c r="L752" s="81"/>
      <c r="M752" s="81"/>
      <c r="N752" s="81"/>
      <c r="O752" s="81"/>
      <c r="P752" s="81"/>
      <c r="Q752" s="81"/>
      <c r="R752" s="81"/>
      <c r="S752" s="81"/>
      <c r="T752" s="81"/>
      <c r="U752" s="81"/>
    </row>
    <row r="753">
      <c r="A753" s="81"/>
      <c r="B753" s="80"/>
      <c r="C753" s="80"/>
      <c r="D753" s="80"/>
      <c r="E753" s="80"/>
      <c r="F753" s="81"/>
      <c r="G753" s="81"/>
      <c r="H753" s="81"/>
      <c r="I753" s="81"/>
      <c r="J753" s="81"/>
      <c r="K753" s="81"/>
      <c r="L753" s="81"/>
      <c r="M753" s="81"/>
      <c r="N753" s="81"/>
      <c r="O753" s="81"/>
      <c r="P753" s="81"/>
      <c r="Q753" s="81"/>
      <c r="R753" s="81"/>
      <c r="S753" s="81"/>
      <c r="T753" s="81"/>
      <c r="U753" s="81"/>
    </row>
    <row r="754">
      <c r="A754" s="81"/>
      <c r="B754" s="80"/>
      <c r="C754" s="80"/>
      <c r="D754" s="80"/>
      <c r="E754" s="80"/>
      <c r="F754" s="81"/>
      <c r="G754" s="81"/>
      <c r="H754" s="81"/>
      <c r="I754" s="81"/>
      <c r="J754" s="81"/>
      <c r="K754" s="81"/>
      <c r="L754" s="81"/>
      <c r="M754" s="81"/>
      <c r="N754" s="81"/>
      <c r="O754" s="81"/>
      <c r="P754" s="81"/>
      <c r="Q754" s="81"/>
      <c r="R754" s="81"/>
      <c r="S754" s="81"/>
      <c r="T754" s="81"/>
      <c r="U754" s="81"/>
    </row>
    <row r="755">
      <c r="A755" s="81"/>
      <c r="B755" s="80"/>
      <c r="C755" s="80"/>
      <c r="D755" s="80"/>
      <c r="E755" s="80"/>
      <c r="F755" s="81"/>
      <c r="G755" s="81"/>
      <c r="H755" s="81"/>
      <c r="I755" s="81"/>
      <c r="J755" s="81"/>
      <c r="K755" s="81"/>
      <c r="L755" s="81"/>
      <c r="M755" s="81"/>
      <c r="N755" s="81"/>
      <c r="O755" s="81"/>
      <c r="P755" s="81"/>
      <c r="Q755" s="81"/>
      <c r="R755" s="81"/>
      <c r="S755" s="81"/>
      <c r="T755" s="81"/>
      <c r="U755" s="81"/>
    </row>
    <row r="756">
      <c r="A756" s="81"/>
      <c r="B756" s="80"/>
      <c r="C756" s="80"/>
      <c r="D756" s="80"/>
      <c r="E756" s="80"/>
      <c r="F756" s="81"/>
      <c r="G756" s="81"/>
      <c r="H756" s="81"/>
      <c r="I756" s="81"/>
      <c r="J756" s="81"/>
      <c r="K756" s="81"/>
      <c r="L756" s="81"/>
      <c r="M756" s="81"/>
      <c r="N756" s="81"/>
      <c r="O756" s="81"/>
      <c r="P756" s="81"/>
      <c r="Q756" s="81"/>
      <c r="R756" s="81"/>
      <c r="S756" s="81"/>
      <c r="T756" s="81"/>
      <c r="U756" s="81"/>
    </row>
    <row r="757">
      <c r="A757" s="81"/>
      <c r="B757" s="80"/>
      <c r="C757" s="80"/>
      <c r="D757" s="80"/>
      <c r="E757" s="80"/>
      <c r="F757" s="81"/>
      <c r="G757" s="81"/>
      <c r="H757" s="81"/>
      <c r="I757" s="81"/>
      <c r="J757" s="81"/>
      <c r="K757" s="81"/>
      <c r="L757" s="81"/>
      <c r="M757" s="81"/>
      <c r="N757" s="81"/>
      <c r="O757" s="81"/>
      <c r="P757" s="81"/>
      <c r="Q757" s="81"/>
      <c r="R757" s="81"/>
      <c r="S757" s="81"/>
      <c r="T757" s="81"/>
      <c r="U757" s="81"/>
    </row>
    <row r="758">
      <c r="A758" s="81"/>
      <c r="B758" s="80"/>
      <c r="C758" s="80"/>
      <c r="D758" s="80"/>
      <c r="E758" s="80"/>
      <c r="F758" s="81"/>
      <c r="G758" s="81"/>
      <c r="H758" s="81"/>
      <c r="I758" s="81"/>
      <c r="J758" s="81"/>
      <c r="K758" s="81"/>
      <c r="L758" s="81"/>
      <c r="M758" s="81"/>
      <c r="N758" s="81"/>
      <c r="O758" s="81"/>
      <c r="P758" s="81"/>
      <c r="Q758" s="81"/>
      <c r="R758" s="81"/>
      <c r="S758" s="81"/>
      <c r="T758" s="81"/>
      <c r="U758" s="81"/>
    </row>
    <row r="759">
      <c r="A759" s="81"/>
      <c r="B759" s="80"/>
      <c r="C759" s="80"/>
      <c r="D759" s="80"/>
      <c r="E759" s="80"/>
      <c r="F759" s="81"/>
      <c r="G759" s="81"/>
      <c r="H759" s="81"/>
      <c r="I759" s="81"/>
      <c r="J759" s="81"/>
      <c r="K759" s="81"/>
      <c r="L759" s="81"/>
      <c r="M759" s="81"/>
      <c r="N759" s="81"/>
      <c r="O759" s="81"/>
      <c r="P759" s="81"/>
      <c r="Q759" s="81"/>
      <c r="R759" s="81"/>
      <c r="S759" s="81"/>
      <c r="T759" s="81"/>
      <c r="U759" s="81"/>
    </row>
    <row r="760">
      <c r="A760" s="81"/>
      <c r="B760" s="80"/>
      <c r="C760" s="80"/>
      <c r="D760" s="80"/>
      <c r="E760" s="80"/>
      <c r="F760" s="81"/>
      <c r="G760" s="81"/>
      <c r="H760" s="81"/>
      <c r="I760" s="81"/>
      <c r="J760" s="81"/>
      <c r="K760" s="81"/>
      <c r="L760" s="81"/>
      <c r="M760" s="81"/>
      <c r="N760" s="81"/>
      <c r="O760" s="81"/>
      <c r="P760" s="81"/>
      <c r="Q760" s="81"/>
      <c r="R760" s="81"/>
      <c r="S760" s="81"/>
      <c r="T760" s="81"/>
      <c r="U760" s="81"/>
    </row>
    <row r="761">
      <c r="A761" s="81"/>
      <c r="B761" s="80"/>
      <c r="C761" s="80"/>
      <c r="D761" s="80"/>
      <c r="E761" s="80"/>
      <c r="F761" s="81"/>
      <c r="G761" s="81"/>
      <c r="H761" s="81"/>
      <c r="I761" s="81"/>
      <c r="J761" s="81"/>
      <c r="K761" s="81"/>
      <c r="L761" s="81"/>
      <c r="M761" s="81"/>
      <c r="N761" s="81"/>
      <c r="O761" s="81"/>
      <c r="P761" s="81"/>
      <c r="Q761" s="81"/>
      <c r="R761" s="81"/>
      <c r="S761" s="81"/>
      <c r="T761" s="81"/>
      <c r="U761" s="81"/>
    </row>
    <row r="762">
      <c r="A762" s="81"/>
      <c r="B762" s="80"/>
      <c r="C762" s="80"/>
      <c r="D762" s="80"/>
      <c r="E762" s="80"/>
      <c r="F762" s="81"/>
      <c r="G762" s="81"/>
      <c r="H762" s="81"/>
      <c r="I762" s="81"/>
      <c r="J762" s="81"/>
      <c r="K762" s="81"/>
      <c r="L762" s="81"/>
      <c r="M762" s="81"/>
      <c r="N762" s="81"/>
      <c r="O762" s="81"/>
      <c r="P762" s="81"/>
      <c r="Q762" s="81"/>
      <c r="R762" s="81"/>
      <c r="S762" s="81"/>
      <c r="T762" s="81"/>
      <c r="U762" s="81"/>
    </row>
    <row r="763">
      <c r="A763" s="81"/>
      <c r="B763" s="80"/>
      <c r="C763" s="80"/>
      <c r="D763" s="80"/>
      <c r="E763" s="80"/>
      <c r="F763" s="81"/>
      <c r="G763" s="81"/>
      <c r="H763" s="81"/>
      <c r="I763" s="81"/>
      <c r="J763" s="81"/>
      <c r="K763" s="81"/>
      <c r="L763" s="81"/>
      <c r="M763" s="81"/>
      <c r="N763" s="81"/>
      <c r="O763" s="81"/>
      <c r="P763" s="81"/>
      <c r="Q763" s="81"/>
      <c r="R763" s="81"/>
      <c r="S763" s="81"/>
      <c r="T763" s="81"/>
      <c r="U763" s="81"/>
    </row>
    <row r="764">
      <c r="A764" s="81"/>
      <c r="B764" s="80"/>
      <c r="C764" s="80"/>
      <c r="D764" s="80"/>
      <c r="E764" s="80"/>
      <c r="F764" s="81"/>
      <c r="G764" s="81"/>
      <c r="H764" s="81"/>
      <c r="I764" s="81"/>
      <c r="J764" s="81"/>
      <c r="K764" s="81"/>
      <c r="L764" s="81"/>
      <c r="M764" s="81"/>
      <c r="N764" s="81"/>
      <c r="O764" s="81"/>
      <c r="P764" s="81"/>
      <c r="Q764" s="81"/>
      <c r="R764" s="81"/>
      <c r="S764" s="81"/>
      <c r="T764" s="81"/>
      <c r="U764" s="81"/>
    </row>
    <row r="765">
      <c r="A765" s="81"/>
      <c r="B765" s="80"/>
      <c r="C765" s="80"/>
      <c r="D765" s="80"/>
      <c r="E765" s="80"/>
      <c r="F765" s="81"/>
      <c r="G765" s="81"/>
      <c r="H765" s="81"/>
      <c r="I765" s="81"/>
      <c r="J765" s="81"/>
      <c r="K765" s="81"/>
      <c r="L765" s="81"/>
      <c r="M765" s="81"/>
      <c r="N765" s="81"/>
      <c r="O765" s="81"/>
      <c r="P765" s="81"/>
      <c r="Q765" s="81"/>
      <c r="R765" s="81"/>
      <c r="S765" s="81"/>
      <c r="T765" s="81"/>
      <c r="U765" s="81"/>
    </row>
    <row r="766">
      <c r="A766" s="81"/>
      <c r="B766" s="80"/>
      <c r="C766" s="80"/>
      <c r="D766" s="80"/>
      <c r="E766" s="80"/>
      <c r="F766" s="81"/>
      <c r="G766" s="81"/>
      <c r="H766" s="81"/>
      <c r="I766" s="81"/>
      <c r="J766" s="81"/>
      <c r="K766" s="81"/>
      <c r="L766" s="81"/>
      <c r="M766" s="81"/>
      <c r="N766" s="81"/>
      <c r="O766" s="81"/>
      <c r="P766" s="81"/>
      <c r="Q766" s="81"/>
      <c r="R766" s="81"/>
      <c r="S766" s="81"/>
      <c r="T766" s="81"/>
      <c r="U766" s="81"/>
    </row>
    <row r="767">
      <c r="A767" s="81"/>
      <c r="B767" s="80"/>
      <c r="C767" s="80"/>
      <c r="D767" s="80"/>
      <c r="E767" s="80"/>
      <c r="F767" s="81"/>
      <c r="G767" s="81"/>
      <c r="H767" s="81"/>
      <c r="I767" s="81"/>
      <c r="J767" s="81"/>
      <c r="K767" s="81"/>
      <c r="L767" s="81"/>
      <c r="M767" s="81"/>
      <c r="N767" s="81"/>
      <c r="O767" s="81"/>
      <c r="P767" s="81"/>
      <c r="Q767" s="81"/>
      <c r="R767" s="81"/>
      <c r="S767" s="81"/>
      <c r="T767" s="81"/>
      <c r="U767" s="81"/>
    </row>
    <row r="768">
      <c r="A768" s="81"/>
      <c r="B768" s="80"/>
      <c r="C768" s="80"/>
      <c r="D768" s="80"/>
      <c r="E768" s="80"/>
      <c r="F768" s="81"/>
      <c r="G768" s="81"/>
      <c r="H768" s="81"/>
      <c r="I768" s="81"/>
      <c r="J768" s="81"/>
      <c r="K768" s="81"/>
      <c r="L768" s="81"/>
      <c r="M768" s="81"/>
      <c r="N768" s="81"/>
      <c r="O768" s="81"/>
      <c r="P768" s="81"/>
      <c r="Q768" s="81"/>
      <c r="R768" s="81"/>
      <c r="S768" s="81"/>
      <c r="T768" s="81"/>
      <c r="U768" s="81"/>
    </row>
    <row r="769">
      <c r="A769" s="81"/>
      <c r="B769" s="80"/>
      <c r="C769" s="80"/>
      <c r="D769" s="80"/>
      <c r="E769" s="80"/>
      <c r="F769" s="81"/>
      <c r="G769" s="81"/>
      <c r="H769" s="81"/>
      <c r="I769" s="81"/>
      <c r="J769" s="81"/>
      <c r="K769" s="81"/>
      <c r="L769" s="81"/>
      <c r="M769" s="81"/>
      <c r="N769" s="81"/>
      <c r="O769" s="81"/>
      <c r="P769" s="81"/>
      <c r="Q769" s="81"/>
      <c r="R769" s="81"/>
      <c r="S769" s="81"/>
      <c r="T769" s="81"/>
      <c r="U769" s="81"/>
    </row>
    <row r="770">
      <c r="A770" s="81"/>
      <c r="B770" s="80"/>
      <c r="C770" s="80"/>
      <c r="D770" s="80"/>
      <c r="E770" s="80"/>
      <c r="F770" s="81"/>
      <c r="G770" s="81"/>
      <c r="H770" s="81"/>
      <c r="I770" s="81"/>
      <c r="J770" s="81"/>
      <c r="K770" s="81"/>
      <c r="L770" s="81"/>
      <c r="M770" s="81"/>
      <c r="N770" s="81"/>
      <c r="O770" s="81"/>
      <c r="P770" s="81"/>
      <c r="Q770" s="81"/>
      <c r="R770" s="81"/>
      <c r="S770" s="81"/>
      <c r="T770" s="81"/>
      <c r="U770" s="81"/>
    </row>
    <row r="771">
      <c r="A771" s="81"/>
      <c r="B771" s="80"/>
      <c r="C771" s="80"/>
      <c r="D771" s="80"/>
      <c r="E771" s="80"/>
      <c r="F771" s="81"/>
      <c r="G771" s="81"/>
      <c r="H771" s="81"/>
      <c r="I771" s="81"/>
      <c r="J771" s="81"/>
      <c r="K771" s="81"/>
      <c r="L771" s="81"/>
      <c r="M771" s="81"/>
      <c r="N771" s="81"/>
      <c r="O771" s="81"/>
      <c r="P771" s="81"/>
      <c r="Q771" s="81"/>
      <c r="R771" s="81"/>
      <c r="S771" s="81"/>
      <c r="T771" s="81"/>
      <c r="U771" s="81"/>
    </row>
    <row r="772">
      <c r="A772" s="81"/>
      <c r="B772" s="80"/>
      <c r="C772" s="80"/>
      <c r="D772" s="80"/>
      <c r="E772" s="80"/>
      <c r="F772" s="81"/>
      <c r="G772" s="81"/>
      <c r="H772" s="81"/>
      <c r="I772" s="81"/>
      <c r="J772" s="81"/>
      <c r="K772" s="81"/>
      <c r="L772" s="81"/>
      <c r="M772" s="81"/>
      <c r="N772" s="81"/>
      <c r="O772" s="81"/>
      <c r="P772" s="81"/>
      <c r="Q772" s="81"/>
      <c r="R772" s="81"/>
      <c r="S772" s="81"/>
      <c r="T772" s="81"/>
      <c r="U772" s="81"/>
    </row>
    <row r="773">
      <c r="A773" s="81"/>
      <c r="B773" s="80"/>
      <c r="C773" s="80"/>
      <c r="D773" s="80"/>
      <c r="E773" s="80"/>
      <c r="F773" s="81"/>
      <c r="G773" s="81"/>
      <c r="H773" s="81"/>
      <c r="I773" s="81"/>
      <c r="J773" s="81"/>
      <c r="K773" s="81"/>
      <c r="L773" s="81"/>
      <c r="M773" s="81"/>
      <c r="N773" s="81"/>
      <c r="O773" s="81"/>
      <c r="P773" s="81"/>
      <c r="Q773" s="81"/>
      <c r="R773" s="81"/>
      <c r="S773" s="81"/>
      <c r="T773" s="81"/>
      <c r="U773" s="81"/>
    </row>
    <row r="774">
      <c r="A774" s="81"/>
      <c r="B774" s="80"/>
      <c r="C774" s="80"/>
      <c r="D774" s="80"/>
      <c r="E774" s="80"/>
      <c r="F774" s="81"/>
      <c r="G774" s="81"/>
      <c r="H774" s="81"/>
      <c r="I774" s="81"/>
      <c r="J774" s="81"/>
      <c r="K774" s="81"/>
      <c r="L774" s="81"/>
      <c r="M774" s="81"/>
      <c r="N774" s="81"/>
      <c r="O774" s="81"/>
      <c r="P774" s="81"/>
      <c r="Q774" s="81"/>
      <c r="R774" s="81"/>
      <c r="S774" s="81"/>
      <c r="T774" s="81"/>
      <c r="U774" s="81"/>
    </row>
    <row r="775">
      <c r="A775" s="81"/>
      <c r="B775" s="80"/>
      <c r="C775" s="80"/>
      <c r="D775" s="80"/>
      <c r="E775" s="80"/>
      <c r="F775" s="81"/>
      <c r="G775" s="81"/>
      <c r="H775" s="81"/>
      <c r="I775" s="81"/>
      <c r="J775" s="81"/>
      <c r="K775" s="81"/>
      <c r="L775" s="81"/>
      <c r="M775" s="81"/>
      <c r="N775" s="81"/>
      <c r="O775" s="81"/>
      <c r="P775" s="81"/>
      <c r="Q775" s="81"/>
      <c r="R775" s="81"/>
      <c r="S775" s="81"/>
      <c r="T775" s="81"/>
      <c r="U775" s="81"/>
    </row>
    <row r="776">
      <c r="A776" s="81"/>
      <c r="B776" s="80"/>
      <c r="C776" s="80"/>
      <c r="D776" s="80"/>
      <c r="E776" s="80"/>
      <c r="F776" s="81"/>
      <c r="G776" s="81"/>
      <c r="H776" s="81"/>
      <c r="I776" s="81"/>
      <c r="J776" s="81"/>
      <c r="K776" s="81"/>
      <c r="L776" s="81"/>
      <c r="M776" s="81"/>
      <c r="N776" s="81"/>
      <c r="O776" s="81"/>
      <c r="P776" s="81"/>
      <c r="Q776" s="81"/>
      <c r="R776" s="81"/>
      <c r="S776" s="81"/>
      <c r="T776" s="81"/>
      <c r="U776" s="81"/>
    </row>
    <row r="777">
      <c r="A777" s="81"/>
      <c r="B777" s="80"/>
      <c r="C777" s="80"/>
      <c r="D777" s="80"/>
      <c r="E777" s="80"/>
      <c r="F777" s="81"/>
      <c r="G777" s="81"/>
      <c r="H777" s="81"/>
      <c r="I777" s="81"/>
      <c r="J777" s="81"/>
      <c r="K777" s="81"/>
      <c r="L777" s="81"/>
      <c r="M777" s="81"/>
      <c r="N777" s="81"/>
      <c r="O777" s="81"/>
      <c r="P777" s="81"/>
      <c r="Q777" s="81"/>
      <c r="R777" s="81"/>
      <c r="S777" s="81"/>
      <c r="T777" s="81"/>
      <c r="U777" s="81"/>
    </row>
    <row r="778">
      <c r="A778" s="81"/>
      <c r="B778" s="80"/>
      <c r="C778" s="80"/>
      <c r="D778" s="80"/>
      <c r="E778" s="80"/>
      <c r="F778" s="81"/>
      <c r="G778" s="81"/>
      <c r="H778" s="81"/>
      <c r="I778" s="81"/>
      <c r="J778" s="81"/>
      <c r="K778" s="81"/>
      <c r="L778" s="81"/>
      <c r="M778" s="81"/>
      <c r="N778" s="81"/>
      <c r="O778" s="81"/>
      <c r="P778" s="81"/>
      <c r="Q778" s="81"/>
      <c r="R778" s="81"/>
      <c r="S778" s="81"/>
      <c r="T778" s="81"/>
      <c r="U778" s="81"/>
    </row>
    <row r="779">
      <c r="A779" s="81"/>
      <c r="B779" s="80"/>
      <c r="C779" s="80"/>
      <c r="D779" s="80"/>
      <c r="E779" s="80"/>
      <c r="F779" s="81"/>
      <c r="G779" s="81"/>
      <c r="H779" s="81"/>
      <c r="I779" s="81"/>
      <c r="J779" s="81"/>
      <c r="K779" s="81"/>
      <c r="L779" s="81"/>
      <c r="M779" s="81"/>
      <c r="N779" s="81"/>
      <c r="O779" s="81"/>
      <c r="P779" s="81"/>
      <c r="Q779" s="81"/>
      <c r="R779" s="81"/>
      <c r="S779" s="81"/>
      <c r="T779" s="81"/>
      <c r="U779" s="81"/>
    </row>
    <row r="780">
      <c r="A780" s="81"/>
      <c r="B780" s="80"/>
      <c r="C780" s="80"/>
      <c r="D780" s="80"/>
      <c r="E780" s="80"/>
      <c r="F780" s="81"/>
      <c r="G780" s="81"/>
      <c r="H780" s="81"/>
      <c r="I780" s="81"/>
      <c r="J780" s="81"/>
      <c r="K780" s="81"/>
      <c r="L780" s="81"/>
      <c r="M780" s="81"/>
      <c r="N780" s="81"/>
      <c r="O780" s="81"/>
      <c r="P780" s="81"/>
      <c r="Q780" s="81"/>
      <c r="R780" s="81"/>
      <c r="S780" s="81"/>
      <c r="T780" s="81"/>
      <c r="U780" s="81"/>
    </row>
    <row r="781">
      <c r="A781" s="81"/>
      <c r="B781" s="80"/>
      <c r="C781" s="80"/>
      <c r="D781" s="80"/>
      <c r="E781" s="80"/>
      <c r="F781" s="81"/>
      <c r="G781" s="81"/>
      <c r="H781" s="81"/>
      <c r="I781" s="81"/>
      <c r="J781" s="81"/>
      <c r="K781" s="81"/>
      <c r="L781" s="81"/>
      <c r="M781" s="81"/>
      <c r="N781" s="81"/>
      <c r="O781" s="81"/>
      <c r="P781" s="81"/>
      <c r="Q781" s="81"/>
      <c r="R781" s="81"/>
      <c r="S781" s="81"/>
      <c r="T781" s="81"/>
      <c r="U781" s="81"/>
    </row>
    <row r="782">
      <c r="A782" s="81"/>
      <c r="B782" s="80"/>
      <c r="C782" s="80"/>
      <c r="D782" s="80"/>
      <c r="E782" s="80"/>
      <c r="F782" s="81"/>
      <c r="G782" s="81"/>
      <c r="H782" s="81"/>
      <c r="I782" s="81"/>
      <c r="J782" s="81"/>
      <c r="K782" s="81"/>
      <c r="L782" s="81"/>
      <c r="M782" s="81"/>
      <c r="N782" s="81"/>
      <c r="O782" s="81"/>
      <c r="P782" s="81"/>
      <c r="Q782" s="81"/>
      <c r="R782" s="81"/>
      <c r="S782" s="81"/>
      <c r="T782" s="81"/>
      <c r="U782" s="81"/>
    </row>
    <row r="783">
      <c r="A783" s="81"/>
      <c r="B783" s="80"/>
      <c r="C783" s="80"/>
      <c r="D783" s="80"/>
      <c r="E783" s="80"/>
      <c r="F783" s="81"/>
      <c r="G783" s="81"/>
      <c r="H783" s="81"/>
      <c r="I783" s="81"/>
      <c r="J783" s="81"/>
      <c r="K783" s="81"/>
      <c r="L783" s="81"/>
      <c r="M783" s="81"/>
      <c r="N783" s="81"/>
      <c r="O783" s="81"/>
      <c r="P783" s="81"/>
      <c r="Q783" s="81"/>
      <c r="R783" s="81"/>
      <c r="S783" s="81"/>
      <c r="T783" s="81"/>
      <c r="U783" s="81"/>
    </row>
    <row r="784">
      <c r="A784" s="81"/>
      <c r="B784" s="80"/>
      <c r="C784" s="80"/>
      <c r="D784" s="80"/>
      <c r="E784" s="80"/>
      <c r="F784" s="81"/>
      <c r="G784" s="81"/>
      <c r="H784" s="81"/>
      <c r="I784" s="81"/>
      <c r="J784" s="81"/>
      <c r="K784" s="81"/>
      <c r="L784" s="81"/>
      <c r="M784" s="81"/>
      <c r="N784" s="81"/>
      <c r="O784" s="81"/>
      <c r="P784" s="81"/>
      <c r="Q784" s="81"/>
      <c r="R784" s="81"/>
      <c r="S784" s="81"/>
      <c r="T784" s="81"/>
      <c r="U784" s="81"/>
    </row>
    <row r="785">
      <c r="A785" s="81"/>
      <c r="B785" s="80"/>
      <c r="C785" s="80"/>
      <c r="D785" s="80"/>
      <c r="E785" s="80"/>
      <c r="F785" s="81"/>
      <c r="G785" s="81"/>
      <c r="H785" s="81"/>
      <c r="I785" s="81"/>
      <c r="J785" s="81"/>
      <c r="K785" s="81"/>
      <c r="L785" s="81"/>
      <c r="M785" s="81"/>
      <c r="N785" s="81"/>
      <c r="O785" s="81"/>
      <c r="P785" s="81"/>
      <c r="Q785" s="81"/>
      <c r="R785" s="81"/>
      <c r="S785" s="81"/>
      <c r="T785" s="81"/>
      <c r="U785" s="81"/>
    </row>
    <row r="786">
      <c r="A786" s="81"/>
      <c r="B786" s="80"/>
      <c r="C786" s="80"/>
      <c r="D786" s="80"/>
      <c r="E786" s="80"/>
      <c r="F786" s="81"/>
      <c r="G786" s="81"/>
      <c r="H786" s="81"/>
      <c r="I786" s="81"/>
      <c r="J786" s="81"/>
      <c r="K786" s="81"/>
      <c r="L786" s="81"/>
      <c r="M786" s="81"/>
      <c r="N786" s="81"/>
      <c r="O786" s="81"/>
      <c r="P786" s="81"/>
      <c r="Q786" s="81"/>
      <c r="R786" s="81"/>
      <c r="S786" s="81"/>
      <c r="T786" s="81"/>
      <c r="U786" s="81"/>
    </row>
    <row r="787">
      <c r="A787" s="81"/>
      <c r="B787" s="80"/>
      <c r="C787" s="80"/>
      <c r="D787" s="80"/>
      <c r="E787" s="80"/>
      <c r="F787" s="81"/>
      <c r="G787" s="81"/>
      <c r="H787" s="81"/>
      <c r="I787" s="81"/>
      <c r="J787" s="81"/>
      <c r="K787" s="81"/>
      <c r="L787" s="81"/>
      <c r="M787" s="81"/>
      <c r="N787" s="81"/>
      <c r="O787" s="81"/>
      <c r="P787" s="81"/>
      <c r="Q787" s="81"/>
      <c r="R787" s="81"/>
      <c r="S787" s="81"/>
      <c r="T787" s="81"/>
      <c r="U787" s="81"/>
    </row>
    <row r="788">
      <c r="A788" s="81"/>
      <c r="B788" s="80"/>
      <c r="C788" s="80"/>
      <c r="D788" s="80"/>
      <c r="E788" s="80"/>
      <c r="F788" s="81"/>
      <c r="G788" s="81"/>
      <c r="H788" s="81"/>
      <c r="I788" s="81"/>
      <c r="J788" s="81"/>
      <c r="K788" s="81"/>
      <c r="L788" s="81"/>
      <c r="M788" s="81"/>
      <c r="N788" s="81"/>
      <c r="O788" s="81"/>
      <c r="P788" s="81"/>
      <c r="Q788" s="81"/>
      <c r="R788" s="81"/>
      <c r="S788" s="81"/>
      <c r="T788" s="81"/>
      <c r="U788" s="81"/>
    </row>
    <row r="789">
      <c r="A789" s="81"/>
      <c r="B789" s="80"/>
      <c r="C789" s="80"/>
      <c r="D789" s="80"/>
      <c r="E789" s="80"/>
      <c r="F789" s="81"/>
      <c r="G789" s="81"/>
      <c r="H789" s="81"/>
      <c r="I789" s="81"/>
      <c r="J789" s="81"/>
      <c r="K789" s="81"/>
      <c r="L789" s="81"/>
      <c r="M789" s="81"/>
      <c r="N789" s="81"/>
      <c r="O789" s="81"/>
      <c r="P789" s="81"/>
      <c r="Q789" s="81"/>
      <c r="R789" s="81"/>
      <c r="S789" s="81"/>
      <c r="T789" s="81"/>
      <c r="U789" s="81"/>
    </row>
    <row r="790">
      <c r="A790" s="81"/>
      <c r="B790" s="80"/>
      <c r="C790" s="80"/>
      <c r="D790" s="80"/>
      <c r="E790" s="80"/>
      <c r="F790" s="81"/>
      <c r="G790" s="81"/>
      <c r="H790" s="81"/>
      <c r="I790" s="81"/>
      <c r="J790" s="81"/>
      <c r="K790" s="81"/>
      <c r="L790" s="81"/>
      <c r="M790" s="81"/>
      <c r="N790" s="81"/>
      <c r="O790" s="81"/>
      <c r="P790" s="81"/>
      <c r="Q790" s="81"/>
      <c r="R790" s="81"/>
      <c r="S790" s="81"/>
      <c r="T790" s="81"/>
      <c r="U790" s="81"/>
    </row>
    <row r="791">
      <c r="A791" s="81"/>
      <c r="B791" s="80"/>
      <c r="C791" s="80"/>
      <c r="D791" s="80"/>
      <c r="E791" s="80"/>
      <c r="F791" s="81"/>
      <c r="G791" s="81"/>
      <c r="H791" s="81"/>
      <c r="I791" s="81"/>
      <c r="J791" s="81"/>
      <c r="K791" s="81"/>
      <c r="L791" s="81"/>
      <c r="M791" s="81"/>
      <c r="N791" s="81"/>
      <c r="O791" s="81"/>
      <c r="P791" s="81"/>
      <c r="Q791" s="81"/>
      <c r="R791" s="81"/>
      <c r="S791" s="81"/>
      <c r="T791" s="81"/>
      <c r="U791" s="81"/>
    </row>
    <row r="792">
      <c r="A792" s="81"/>
      <c r="B792" s="80"/>
      <c r="C792" s="80"/>
      <c r="D792" s="80"/>
      <c r="E792" s="80"/>
      <c r="F792" s="81"/>
      <c r="G792" s="81"/>
      <c r="H792" s="81"/>
      <c r="I792" s="81"/>
      <c r="J792" s="81"/>
      <c r="K792" s="81"/>
      <c r="L792" s="81"/>
      <c r="M792" s="81"/>
      <c r="N792" s="81"/>
      <c r="O792" s="81"/>
      <c r="P792" s="81"/>
      <c r="Q792" s="81"/>
      <c r="R792" s="81"/>
      <c r="S792" s="81"/>
      <c r="T792" s="81"/>
      <c r="U792" s="81"/>
    </row>
    <row r="793">
      <c r="A793" s="81"/>
      <c r="B793" s="80"/>
      <c r="C793" s="80"/>
      <c r="D793" s="80"/>
      <c r="E793" s="80"/>
      <c r="F793" s="81"/>
      <c r="G793" s="81"/>
      <c r="H793" s="81"/>
      <c r="I793" s="81"/>
      <c r="J793" s="81"/>
      <c r="K793" s="81"/>
      <c r="L793" s="81"/>
      <c r="M793" s="81"/>
      <c r="N793" s="81"/>
      <c r="O793" s="81"/>
      <c r="P793" s="81"/>
      <c r="Q793" s="81"/>
      <c r="R793" s="81"/>
      <c r="S793" s="81"/>
      <c r="T793" s="81"/>
      <c r="U793" s="81"/>
    </row>
    <row r="794">
      <c r="A794" s="81"/>
      <c r="B794" s="80"/>
      <c r="C794" s="80"/>
      <c r="D794" s="80"/>
      <c r="E794" s="80"/>
      <c r="F794" s="81"/>
      <c r="G794" s="81"/>
      <c r="H794" s="81"/>
      <c r="I794" s="81"/>
      <c r="J794" s="81"/>
      <c r="K794" s="81"/>
      <c r="L794" s="81"/>
      <c r="M794" s="81"/>
      <c r="N794" s="81"/>
      <c r="O794" s="81"/>
      <c r="P794" s="81"/>
      <c r="Q794" s="81"/>
      <c r="R794" s="81"/>
      <c r="S794" s="81"/>
      <c r="T794" s="81"/>
      <c r="U794" s="81"/>
    </row>
    <row r="795">
      <c r="A795" s="81"/>
      <c r="B795" s="80"/>
      <c r="C795" s="80"/>
      <c r="D795" s="80"/>
      <c r="E795" s="80"/>
      <c r="F795" s="81"/>
      <c r="G795" s="81"/>
      <c r="H795" s="81"/>
      <c r="I795" s="81"/>
      <c r="J795" s="81"/>
      <c r="K795" s="81"/>
      <c r="L795" s="81"/>
      <c r="M795" s="81"/>
      <c r="N795" s="81"/>
      <c r="O795" s="81"/>
      <c r="P795" s="81"/>
      <c r="Q795" s="81"/>
      <c r="R795" s="81"/>
      <c r="S795" s="81"/>
      <c r="T795" s="81"/>
      <c r="U795" s="81"/>
    </row>
    <row r="796">
      <c r="A796" s="81"/>
      <c r="B796" s="80"/>
      <c r="C796" s="80"/>
      <c r="D796" s="80"/>
      <c r="E796" s="80"/>
      <c r="F796" s="81"/>
      <c r="G796" s="81"/>
      <c r="H796" s="81"/>
      <c r="I796" s="81"/>
      <c r="J796" s="81"/>
      <c r="K796" s="81"/>
      <c r="L796" s="81"/>
      <c r="M796" s="81"/>
      <c r="N796" s="81"/>
      <c r="O796" s="81"/>
      <c r="P796" s="81"/>
      <c r="Q796" s="81"/>
      <c r="R796" s="81"/>
      <c r="S796" s="81"/>
      <c r="T796" s="81"/>
      <c r="U796" s="81"/>
    </row>
    <row r="797">
      <c r="A797" s="81"/>
      <c r="B797" s="80"/>
      <c r="C797" s="80"/>
      <c r="D797" s="80"/>
      <c r="E797" s="80"/>
      <c r="F797" s="81"/>
      <c r="G797" s="81"/>
      <c r="H797" s="81"/>
      <c r="I797" s="81"/>
      <c r="J797" s="81"/>
      <c r="K797" s="81"/>
      <c r="L797" s="81"/>
      <c r="M797" s="81"/>
      <c r="N797" s="81"/>
      <c r="O797" s="81"/>
      <c r="P797" s="81"/>
      <c r="Q797" s="81"/>
      <c r="R797" s="81"/>
      <c r="S797" s="81"/>
      <c r="T797" s="81"/>
      <c r="U797" s="81"/>
    </row>
    <row r="798">
      <c r="A798" s="81"/>
      <c r="B798" s="80"/>
      <c r="C798" s="80"/>
      <c r="D798" s="80"/>
      <c r="E798" s="80"/>
      <c r="F798" s="81"/>
      <c r="G798" s="81"/>
      <c r="H798" s="81"/>
      <c r="I798" s="81"/>
      <c r="J798" s="81"/>
      <c r="K798" s="81"/>
      <c r="L798" s="81"/>
      <c r="M798" s="81"/>
      <c r="N798" s="81"/>
      <c r="O798" s="81"/>
      <c r="P798" s="81"/>
      <c r="Q798" s="81"/>
      <c r="R798" s="81"/>
      <c r="S798" s="81"/>
      <c r="T798" s="81"/>
      <c r="U798" s="81"/>
    </row>
    <row r="799">
      <c r="A799" s="81"/>
      <c r="B799" s="80"/>
      <c r="C799" s="80"/>
      <c r="D799" s="80"/>
      <c r="E799" s="80"/>
      <c r="F799" s="81"/>
      <c r="G799" s="81"/>
      <c r="H799" s="81"/>
      <c r="I799" s="81"/>
      <c r="J799" s="81"/>
      <c r="K799" s="81"/>
      <c r="L799" s="81"/>
      <c r="M799" s="81"/>
      <c r="N799" s="81"/>
      <c r="O799" s="81"/>
      <c r="P799" s="81"/>
      <c r="Q799" s="81"/>
      <c r="R799" s="81"/>
      <c r="S799" s="81"/>
      <c r="T799" s="81"/>
      <c r="U799" s="81"/>
    </row>
    <row r="800">
      <c r="A800" s="81"/>
      <c r="B800" s="80"/>
      <c r="C800" s="80"/>
      <c r="D800" s="80"/>
      <c r="E800" s="80"/>
      <c r="F800" s="81"/>
      <c r="G800" s="81"/>
      <c r="H800" s="81"/>
      <c r="I800" s="81"/>
      <c r="J800" s="81"/>
      <c r="K800" s="81"/>
      <c r="L800" s="81"/>
      <c r="M800" s="81"/>
      <c r="N800" s="81"/>
      <c r="O800" s="81"/>
      <c r="P800" s="81"/>
      <c r="Q800" s="81"/>
      <c r="R800" s="81"/>
      <c r="S800" s="81"/>
      <c r="T800" s="81"/>
      <c r="U800" s="81"/>
    </row>
    <row r="801">
      <c r="A801" s="81"/>
      <c r="B801" s="80"/>
      <c r="C801" s="80"/>
      <c r="D801" s="80"/>
      <c r="E801" s="80"/>
      <c r="F801" s="81"/>
      <c r="G801" s="81"/>
      <c r="H801" s="81"/>
      <c r="I801" s="81"/>
      <c r="J801" s="81"/>
      <c r="K801" s="81"/>
      <c r="L801" s="81"/>
      <c r="M801" s="81"/>
      <c r="N801" s="81"/>
      <c r="O801" s="81"/>
      <c r="P801" s="81"/>
      <c r="Q801" s="81"/>
      <c r="R801" s="81"/>
      <c r="S801" s="81"/>
      <c r="T801" s="81"/>
      <c r="U801" s="81"/>
    </row>
    <row r="802">
      <c r="A802" s="81"/>
      <c r="B802" s="80"/>
      <c r="C802" s="80"/>
      <c r="D802" s="80"/>
      <c r="E802" s="80"/>
      <c r="F802" s="81"/>
      <c r="G802" s="81"/>
      <c r="H802" s="81"/>
      <c r="I802" s="81"/>
      <c r="J802" s="81"/>
      <c r="K802" s="81"/>
      <c r="L802" s="81"/>
      <c r="M802" s="81"/>
      <c r="N802" s="81"/>
      <c r="O802" s="81"/>
      <c r="P802" s="81"/>
      <c r="Q802" s="81"/>
      <c r="R802" s="81"/>
      <c r="S802" s="81"/>
      <c r="T802" s="81"/>
      <c r="U802" s="81"/>
    </row>
    <row r="803">
      <c r="A803" s="81"/>
      <c r="B803" s="80"/>
      <c r="C803" s="80"/>
      <c r="D803" s="80"/>
      <c r="E803" s="80"/>
      <c r="F803" s="81"/>
      <c r="G803" s="81"/>
      <c r="H803" s="81"/>
      <c r="I803" s="81"/>
      <c r="J803" s="81"/>
      <c r="K803" s="81"/>
      <c r="L803" s="81"/>
      <c r="M803" s="81"/>
      <c r="N803" s="81"/>
      <c r="O803" s="81"/>
      <c r="P803" s="81"/>
      <c r="Q803" s="81"/>
      <c r="R803" s="81"/>
      <c r="S803" s="81"/>
      <c r="T803" s="81"/>
      <c r="U803" s="81"/>
    </row>
    <row r="804">
      <c r="A804" s="81"/>
      <c r="B804" s="80"/>
      <c r="C804" s="80"/>
      <c r="D804" s="80"/>
      <c r="E804" s="80"/>
      <c r="F804" s="81"/>
      <c r="G804" s="81"/>
      <c r="H804" s="81"/>
      <c r="I804" s="81"/>
      <c r="J804" s="81"/>
      <c r="K804" s="81"/>
      <c r="L804" s="81"/>
      <c r="M804" s="81"/>
      <c r="N804" s="81"/>
      <c r="O804" s="81"/>
      <c r="P804" s="81"/>
      <c r="Q804" s="81"/>
      <c r="R804" s="81"/>
      <c r="S804" s="81"/>
      <c r="T804" s="81"/>
      <c r="U804" s="81"/>
    </row>
    <row r="805">
      <c r="A805" s="81"/>
      <c r="B805" s="80"/>
      <c r="C805" s="80"/>
      <c r="D805" s="80"/>
      <c r="E805" s="80"/>
      <c r="F805" s="81"/>
      <c r="G805" s="81"/>
      <c r="H805" s="81"/>
      <c r="I805" s="81"/>
      <c r="J805" s="81"/>
      <c r="K805" s="81"/>
      <c r="L805" s="81"/>
      <c r="M805" s="81"/>
      <c r="N805" s="81"/>
      <c r="O805" s="81"/>
      <c r="P805" s="81"/>
      <c r="Q805" s="81"/>
      <c r="R805" s="81"/>
      <c r="S805" s="81"/>
      <c r="T805" s="81"/>
      <c r="U805" s="81"/>
    </row>
    <row r="806">
      <c r="A806" s="81"/>
      <c r="B806" s="80"/>
      <c r="C806" s="80"/>
      <c r="D806" s="80"/>
      <c r="E806" s="80"/>
      <c r="F806" s="81"/>
      <c r="G806" s="81"/>
      <c r="H806" s="81"/>
      <c r="I806" s="81"/>
      <c r="J806" s="81"/>
      <c r="K806" s="81"/>
      <c r="L806" s="81"/>
      <c r="M806" s="81"/>
      <c r="N806" s="81"/>
      <c r="O806" s="81"/>
      <c r="P806" s="81"/>
      <c r="Q806" s="81"/>
      <c r="R806" s="81"/>
      <c r="S806" s="81"/>
      <c r="T806" s="81"/>
      <c r="U806" s="81"/>
    </row>
    <row r="807">
      <c r="A807" s="81"/>
      <c r="B807" s="80"/>
      <c r="C807" s="80"/>
      <c r="D807" s="80"/>
      <c r="E807" s="80"/>
      <c r="F807" s="81"/>
      <c r="G807" s="81"/>
      <c r="H807" s="81"/>
      <c r="I807" s="81"/>
      <c r="J807" s="81"/>
      <c r="K807" s="81"/>
      <c r="L807" s="81"/>
      <c r="M807" s="81"/>
      <c r="N807" s="81"/>
      <c r="O807" s="81"/>
      <c r="P807" s="81"/>
      <c r="Q807" s="81"/>
      <c r="R807" s="81"/>
      <c r="S807" s="81"/>
      <c r="T807" s="81"/>
      <c r="U807" s="81"/>
    </row>
    <row r="808">
      <c r="A808" s="81"/>
      <c r="B808" s="80"/>
      <c r="C808" s="80"/>
      <c r="D808" s="80"/>
      <c r="E808" s="80"/>
      <c r="F808" s="81"/>
      <c r="G808" s="81"/>
      <c r="H808" s="81"/>
      <c r="I808" s="81"/>
      <c r="J808" s="81"/>
      <c r="K808" s="81"/>
      <c r="L808" s="81"/>
      <c r="M808" s="81"/>
      <c r="N808" s="81"/>
      <c r="O808" s="81"/>
      <c r="P808" s="81"/>
      <c r="Q808" s="81"/>
      <c r="R808" s="81"/>
      <c r="S808" s="81"/>
      <c r="T808" s="81"/>
      <c r="U808" s="81"/>
    </row>
    <row r="809">
      <c r="A809" s="81"/>
      <c r="B809" s="80"/>
      <c r="C809" s="80"/>
      <c r="D809" s="80"/>
      <c r="E809" s="80"/>
      <c r="F809" s="81"/>
      <c r="G809" s="81"/>
      <c r="H809" s="81"/>
      <c r="I809" s="81"/>
      <c r="J809" s="81"/>
      <c r="K809" s="81"/>
      <c r="L809" s="81"/>
      <c r="M809" s="81"/>
      <c r="N809" s="81"/>
      <c r="O809" s="81"/>
      <c r="P809" s="81"/>
      <c r="Q809" s="81"/>
      <c r="R809" s="81"/>
      <c r="S809" s="81"/>
      <c r="T809" s="81"/>
      <c r="U809" s="81"/>
    </row>
    <row r="810">
      <c r="A810" s="81"/>
      <c r="B810" s="80"/>
      <c r="C810" s="80"/>
      <c r="D810" s="80"/>
      <c r="E810" s="80"/>
      <c r="F810" s="81"/>
      <c r="G810" s="81"/>
      <c r="H810" s="81"/>
      <c r="I810" s="81"/>
      <c r="J810" s="81"/>
      <c r="K810" s="81"/>
      <c r="L810" s="81"/>
      <c r="M810" s="81"/>
      <c r="N810" s="81"/>
      <c r="O810" s="81"/>
      <c r="P810" s="81"/>
      <c r="Q810" s="81"/>
      <c r="R810" s="81"/>
      <c r="S810" s="81"/>
      <c r="T810" s="81"/>
      <c r="U810" s="81"/>
    </row>
    <row r="811">
      <c r="A811" s="81"/>
      <c r="B811" s="80"/>
      <c r="C811" s="80"/>
      <c r="D811" s="80"/>
      <c r="E811" s="80"/>
      <c r="F811" s="81"/>
      <c r="G811" s="81"/>
      <c r="H811" s="81"/>
      <c r="I811" s="81"/>
      <c r="J811" s="81"/>
      <c r="K811" s="81"/>
      <c r="L811" s="81"/>
      <c r="M811" s="81"/>
      <c r="N811" s="81"/>
      <c r="O811" s="81"/>
      <c r="P811" s="81"/>
      <c r="Q811" s="81"/>
      <c r="R811" s="81"/>
      <c r="S811" s="81"/>
      <c r="T811" s="81"/>
      <c r="U811" s="81"/>
    </row>
    <row r="812">
      <c r="A812" s="81"/>
      <c r="B812" s="80"/>
      <c r="C812" s="80"/>
      <c r="D812" s="80"/>
      <c r="E812" s="80"/>
      <c r="F812" s="81"/>
      <c r="G812" s="81"/>
      <c r="H812" s="81"/>
      <c r="I812" s="81"/>
      <c r="J812" s="81"/>
      <c r="K812" s="81"/>
      <c r="L812" s="81"/>
      <c r="M812" s="81"/>
      <c r="N812" s="81"/>
      <c r="O812" s="81"/>
      <c r="P812" s="81"/>
      <c r="Q812" s="81"/>
      <c r="R812" s="81"/>
      <c r="S812" s="81"/>
      <c r="T812" s="81"/>
      <c r="U812" s="81"/>
    </row>
    <row r="813">
      <c r="A813" s="81"/>
      <c r="B813" s="80"/>
      <c r="C813" s="80"/>
      <c r="D813" s="80"/>
      <c r="E813" s="80"/>
      <c r="F813" s="81"/>
      <c r="G813" s="81"/>
      <c r="H813" s="81"/>
      <c r="I813" s="81"/>
      <c r="J813" s="81"/>
      <c r="K813" s="81"/>
      <c r="L813" s="81"/>
      <c r="M813" s="81"/>
      <c r="N813" s="81"/>
      <c r="O813" s="81"/>
      <c r="P813" s="81"/>
      <c r="Q813" s="81"/>
      <c r="R813" s="81"/>
      <c r="S813" s="81"/>
      <c r="T813" s="81"/>
      <c r="U813" s="81"/>
    </row>
    <row r="814">
      <c r="A814" s="81"/>
      <c r="B814" s="80"/>
      <c r="C814" s="80"/>
      <c r="D814" s="80"/>
      <c r="E814" s="80"/>
      <c r="F814" s="81"/>
      <c r="G814" s="81"/>
      <c r="H814" s="81"/>
      <c r="I814" s="81"/>
      <c r="J814" s="81"/>
      <c r="K814" s="81"/>
      <c r="L814" s="81"/>
      <c r="M814" s="81"/>
      <c r="N814" s="81"/>
      <c r="O814" s="81"/>
      <c r="P814" s="81"/>
      <c r="Q814" s="81"/>
      <c r="R814" s="81"/>
      <c r="S814" s="81"/>
      <c r="T814" s="81"/>
      <c r="U814" s="81"/>
    </row>
    <row r="815">
      <c r="A815" s="81"/>
      <c r="B815" s="80"/>
      <c r="C815" s="80"/>
      <c r="D815" s="80"/>
      <c r="E815" s="80"/>
      <c r="F815" s="81"/>
      <c r="G815" s="81"/>
      <c r="H815" s="81"/>
      <c r="I815" s="81"/>
      <c r="J815" s="81"/>
      <c r="K815" s="81"/>
      <c r="L815" s="81"/>
      <c r="M815" s="81"/>
      <c r="N815" s="81"/>
      <c r="O815" s="81"/>
      <c r="P815" s="81"/>
      <c r="Q815" s="81"/>
      <c r="R815" s="81"/>
      <c r="S815" s="81"/>
      <c r="T815" s="81"/>
      <c r="U815" s="81"/>
    </row>
    <row r="816">
      <c r="A816" s="81"/>
      <c r="B816" s="80"/>
      <c r="C816" s="80"/>
      <c r="D816" s="80"/>
      <c r="E816" s="80"/>
      <c r="F816" s="81"/>
      <c r="G816" s="81"/>
      <c r="H816" s="81"/>
      <c r="I816" s="81"/>
      <c r="J816" s="81"/>
      <c r="K816" s="81"/>
      <c r="L816" s="81"/>
      <c r="M816" s="81"/>
      <c r="N816" s="81"/>
      <c r="O816" s="81"/>
      <c r="P816" s="81"/>
      <c r="Q816" s="81"/>
      <c r="R816" s="81"/>
      <c r="S816" s="81"/>
      <c r="T816" s="81"/>
      <c r="U816" s="81"/>
    </row>
    <row r="817">
      <c r="A817" s="81"/>
      <c r="B817" s="80"/>
      <c r="C817" s="80"/>
      <c r="D817" s="80"/>
      <c r="E817" s="80"/>
      <c r="F817" s="81"/>
      <c r="G817" s="81"/>
      <c r="H817" s="81"/>
      <c r="I817" s="81"/>
      <c r="J817" s="81"/>
      <c r="K817" s="81"/>
      <c r="L817" s="81"/>
      <c r="M817" s="81"/>
      <c r="N817" s="81"/>
      <c r="O817" s="81"/>
      <c r="P817" s="81"/>
      <c r="Q817" s="81"/>
      <c r="R817" s="81"/>
      <c r="S817" s="81"/>
      <c r="T817" s="81"/>
      <c r="U817" s="81"/>
    </row>
    <row r="818">
      <c r="A818" s="81"/>
      <c r="B818" s="80"/>
      <c r="C818" s="80"/>
      <c r="D818" s="80"/>
      <c r="E818" s="80"/>
      <c r="F818" s="81"/>
      <c r="G818" s="81"/>
      <c r="H818" s="81"/>
      <c r="I818" s="81"/>
      <c r="J818" s="81"/>
      <c r="K818" s="81"/>
      <c r="L818" s="81"/>
      <c r="M818" s="81"/>
      <c r="N818" s="81"/>
      <c r="O818" s="81"/>
      <c r="P818" s="81"/>
      <c r="Q818" s="81"/>
      <c r="R818" s="81"/>
      <c r="S818" s="81"/>
      <c r="T818" s="81"/>
      <c r="U818" s="81"/>
    </row>
    <row r="819">
      <c r="A819" s="81"/>
      <c r="B819" s="80"/>
      <c r="C819" s="80"/>
      <c r="D819" s="80"/>
      <c r="E819" s="80"/>
      <c r="F819" s="81"/>
      <c r="G819" s="81"/>
      <c r="H819" s="81"/>
      <c r="I819" s="81"/>
      <c r="J819" s="81"/>
      <c r="K819" s="81"/>
      <c r="L819" s="81"/>
      <c r="M819" s="81"/>
      <c r="N819" s="81"/>
      <c r="O819" s="81"/>
      <c r="P819" s="81"/>
      <c r="Q819" s="81"/>
      <c r="R819" s="81"/>
      <c r="S819" s="81"/>
      <c r="T819" s="81"/>
      <c r="U819" s="81"/>
    </row>
    <row r="820">
      <c r="A820" s="81"/>
      <c r="B820" s="80"/>
      <c r="C820" s="80"/>
      <c r="D820" s="80"/>
      <c r="E820" s="80"/>
      <c r="F820" s="81"/>
      <c r="G820" s="81"/>
      <c r="H820" s="81"/>
      <c r="I820" s="81"/>
      <c r="J820" s="81"/>
      <c r="K820" s="81"/>
      <c r="L820" s="81"/>
      <c r="M820" s="81"/>
      <c r="N820" s="81"/>
      <c r="O820" s="81"/>
      <c r="P820" s="81"/>
      <c r="Q820" s="81"/>
      <c r="R820" s="81"/>
      <c r="S820" s="81"/>
      <c r="T820" s="81"/>
      <c r="U820" s="81"/>
    </row>
    <row r="821">
      <c r="A821" s="81"/>
      <c r="B821" s="80"/>
      <c r="C821" s="80"/>
      <c r="D821" s="80"/>
      <c r="E821" s="80"/>
      <c r="F821" s="81"/>
      <c r="G821" s="81"/>
      <c r="H821" s="81"/>
      <c r="I821" s="81"/>
      <c r="J821" s="81"/>
      <c r="K821" s="81"/>
      <c r="L821" s="81"/>
      <c r="M821" s="81"/>
      <c r="N821" s="81"/>
      <c r="O821" s="81"/>
      <c r="P821" s="81"/>
      <c r="Q821" s="81"/>
      <c r="R821" s="81"/>
      <c r="S821" s="81"/>
      <c r="T821" s="81"/>
      <c r="U821" s="81"/>
    </row>
    <row r="822">
      <c r="A822" s="81"/>
      <c r="B822" s="80"/>
      <c r="C822" s="80"/>
      <c r="D822" s="80"/>
      <c r="E822" s="80"/>
      <c r="F822" s="81"/>
      <c r="G822" s="81"/>
      <c r="H822" s="81"/>
      <c r="I822" s="81"/>
      <c r="J822" s="81"/>
      <c r="K822" s="81"/>
      <c r="L822" s="81"/>
      <c r="M822" s="81"/>
      <c r="N822" s="81"/>
      <c r="O822" s="81"/>
      <c r="P822" s="81"/>
      <c r="Q822" s="81"/>
      <c r="R822" s="81"/>
      <c r="S822" s="81"/>
      <c r="T822" s="81"/>
      <c r="U822" s="81"/>
    </row>
    <row r="823">
      <c r="A823" s="81"/>
      <c r="B823" s="80"/>
      <c r="C823" s="80"/>
      <c r="D823" s="80"/>
      <c r="E823" s="80"/>
      <c r="F823" s="81"/>
      <c r="G823" s="81"/>
      <c r="H823" s="81"/>
      <c r="I823" s="81"/>
      <c r="J823" s="81"/>
      <c r="K823" s="81"/>
      <c r="L823" s="81"/>
      <c r="M823" s="81"/>
      <c r="N823" s="81"/>
      <c r="O823" s="81"/>
      <c r="P823" s="81"/>
      <c r="Q823" s="81"/>
      <c r="R823" s="81"/>
      <c r="S823" s="81"/>
      <c r="T823" s="81"/>
      <c r="U823" s="81"/>
    </row>
    <row r="824">
      <c r="A824" s="81"/>
      <c r="B824" s="80"/>
      <c r="C824" s="80"/>
      <c r="D824" s="80"/>
      <c r="E824" s="80"/>
      <c r="F824" s="81"/>
      <c r="G824" s="81"/>
      <c r="H824" s="81"/>
      <c r="I824" s="81"/>
      <c r="J824" s="81"/>
      <c r="K824" s="81"/>
      <c r="L824" s="81"/>
      <c r="M824" s="81"/>
      <c r="N824" s="81"/>
      <c r="O824" s="81"/>
      <c r="P824" s="81"/>
      <c r="Q824" s="81"/>
      <c r="R824" s="81"/>
      <c r="S824" s="81"/>
      <c r="T824" s="81"/>
      <c r="U824" s="81"/>
    </row>
    <row r="825">
      <c r="A825" s="81"/>
      <c r="B825" s="80"/>
      <c r="C825" s="80"/>
      <c r="D825" s="80"/>
      <c r="E825" s="80"/>
      <c r="F825" s="81"/>
      <c r="G825" s="81"/>
      <c r="H825" s="81"/>
      <c r="I825" s="81"/>
      <c r="J825" s="81"/>
      <c r="K825" s="81"/>
      <c r="L825" s="81"/>
      <c r="M825" s="81"/>
      <c r="N825" s="81"/>
      <c r="O825" s="81"/>
      <c r="P825" s="81"/>
      <c r="Q825" s="81"/>
      <c r="R825" s="81"/>
      <c r="S825" s="81"/>
      <c r="T825" s="81"/>
      <c r="U825" s="81"/>
    </row>
    <row r="826">
      <c r="A826" s="81"/>
      <c r="B826" s="80"/>
      <c r="C826" s="80"/>
      <c r="D826" s="80"/>
      <c r="E826" s="80"/>
      <c r="F826" s="81"/>
      <c r="G826" s="81"/>
      <c r="H826" s="81"/>
      <c r="I826" s="81"/>
      <c r="J826" s="81"/>
      <c r="K826" s="81"/>
      <c r="L826" s="81"/>
      <c r="M826" s="81"/>
      <c r="N826" s="81"/>
      <c r="O826" s="81"/>
      <c r="P826" s="81"/>
      <c r="Q826" s="81"/>
      <c r="R826" s="81"/>
      <c r="S826" s="81"/>
      <c r="T826" s="81"/>
      <c r="U826" s="81"/>
    </row>
    <row r="827">
      <c r="A827" s="81"/>
      <c r="B827" s="80"/>
      <c r="C827" s="80"/>
      <c r="D827" s="80"/>
      <c r="E827" s="80"/>
      <c r="F827" s="81"/>
      <c r="G827" s="81"/>
      <c r="H827" s="81"/>
      <c r="I827" s="81"/>
      <c r="J827" s="81"/>
      <c r="K827" s="81"/>
      <c r="L827" s="81"/>
      <c r="M827" s="81"/>
      <c r="N827" s="81"/>
      <c r="O827" s="81"/>
      <c r="P827" s="81"/>
      <c r="Q827" s="81"/>
      <c r="R827" s="81"/>
      <c r="S827" s="81"/>
      <c r="T827" s="81"/>
      <c r="U827" s="81"/>
    </row>
    <row r="828">
      <c r="A828" s="81"/>
      <c r="B828" s="80"/>
      <c r="C828" s="80"/>
      <c r="D828" s="80"/>
      <c r="E828" s="80"/>
      <c r="F828" s="81"/>
      <c r="G828" s="81"/>
      <c r="H828" s="81"/>
      <c r="I828" s="81"/>
      <c r="J828" s="81"/>
      <c r="K828" s="81"/>
      <c r="L828" s="81"/>
      <c r="M828" s="81"/>
      <c r="N828" s="81"/>
      <c r="O828" s="81"/>
      <c r="P828" s="81"/>
      <c r="Q828" s="81"/>
      <c r="R828" s="81"/>
      <c r="S828" s="81"/>
      <c r="T828" s="81"/>
      <c r="U828" s="81"/>
    </row>
    <row r="829">
      <c r="A829" s="81"/>
      <c r="B829" s="80"/>
      <c r="C829" s="80"/>
      <c r="D829" s="80"/>
      <c r="E829" s="80"/>
      <c r="F829" s="81"/>
      <c r="G829" s="81"/>
      <c r="H829" s="81"/>
      <c r="I829" s="81"/>
      <c r="J829" s="81"/>
      <c r="K829" s="81"/>
      <c r="L829" s="81"/>
      <c r="M829" s="81"/>
      <c r="N829" s="81"/>
      <c r="O829" s="81"/>
      <c r="P829" s="81"/>
      <c r="Q829" s="81"/>
      <c r="R829" s="81"/>
      <c r="S829" s="81"/>
      <c r="T829" s="81"/>
      <c r="U829" s="81"/>
    </row>
    <row r="830">
      <c r="A830" s="81"/>
      <c r="B830" s="80"/>
      <c r="C830" s="80"/>
      <c r="D830" s="80"/>
      <c r="E830" s="80"/>
      <c r="F830" s="81"/>
      <c r="G830" s="81"/>
      <c r="H830" s="81"/>
      <c r="I830" s="81"/>
      <c r="J830" s="81"/>
      <c r="K830" s="81"/>
      <c r="L830" s="81"/>
      <c r="M830" s="81"/>
      <c r="N830" s="81"/>
      <c r="O830" s="81"/>
      <c r="P830" s="81"/>
      <c r="Q830" s="81"/>
      <c r="R830" s="81"/>
      <c r="S830" s="81"/>
      <c r="T830" s="81"/>
      <c r="U830" s="81"/>
    </row>
    <row r="831">
      <c r="A831" s="81"/>
      <c r="B831" s="80"/>
      <c r="C831" s="80"/>
      <c r="D831" s="80"/>
      <c r="E831" s="80"/>
      <c r="F831" s="81"/>
      <c r="G831" s="81"/>
      <c r="H831" s="81"/>
      <c r="I831" s="81"/>
      <c r="J831" s="81"/>
      <c r="K831" s="81"/>
      <c r="L831" s="81"/>
      <c r="M831" s="81"/>
      <c r="N831" s="81"/>
      <c r="O831" s="81"/>
      <c r="P831" s="81"/>
      <c r="Q831" s="81"/>
      <c r="R831" s="81"/>
      <c r="S831" s="81"/>
      <c r="T831" s="81"/>
      <c r="U831" s="81"/>
    </row>
    <row r="832">
      <c r="A832" s="81"/>
      <c r="B832" s="80"/>
      <c r="C832" s="80"/>
      <c r="D832" s="80"/>
      <c r="E832" s="80"/>
      <c r="F832" s="81"/>
      <c r="G832" s="81"/>
      <c r="H832" s="81"/>
      <c r="I832" s="81"/>
      <c r="J832" s="81"/>
      <c r="K832" s="81"/>
      <c r="L832" s="81"/>
      <c r="M832" s="81"/>
      <c r="N832" s="81"/>
      <c r="O832" s="81"/>
      <c r="P832" s="81"/>
      <c r="Q832" s="81"/>
      <c r="R832" s="81"/>
      <c r="S832" s="81"/>
      <c r="T832" s="81"/>
      <c r="U832" s="81"/>
    </row>
    <row r="833">
      <c r="A833" s="81"/>
      <c r="B833" s="80"/>
      <c r="C833" s="80"/>
      <c r="D833" s="80"/>
      <c r="E833" s="80"/>
      <c r="F833" s="81"/>
      <c r="G833" s="81"/>
      <c r="H833" s="81"/>
      <c r="I833" s="81"/>
      <c r="J833" s="81"/>
      <c r="K833" s="81"/>
      <c r="L833" s="81"/>
      <c r="M833" s="81"/>
      <c r="N833" s="81"/>
      <c r="O833" s="81"/>
      <c r="P833" s="81"/>
      <c r="Q833" s="81"/>
      <c r="R833" s="81"/>
      <c r="S833" s="81"/>
      <c r="T833" s="81"/>
      <c r="U833" s="81"/>
    </row>
    <row r="834">
      <c r="A834" s="81"/>
      <c r="B834" s="80"/>
      <c r="C834" s="80"/>
      <c r="D834" s="80"/>
      <c r="E834" s="80"/>
      <c r="F834" s="81"/>
      <c r="G834" s="81"/>
      <c r="H834" s="81"/>
      <c r="I834" s="81"/>
      <c r="J834" s="81"/>
      <c r="K834" s="81"/>
      <c r="L834" s="81"/>
      <c r="M834" s="81"/>
      <c r="N834" s="81"/>
      <c r="O834" s="81"/>
      <c r="P834" s="81"/>
      <c r="Q834" s="81"/>
      <c r="R834" s="81"/>
      <c r="S834" s="81"/>
      <c r="T834" s="81"/>
      <c r="U834" s="81"/>
    </row>
    <row r="835">
      <c r="A835" s="81"/>
      <c r="B835" s="80"/>
      <c r="C835" s="80"/>
      <c r="D835" s="80"/>
      <c r="E835" s="80"/>
      <c r="F835" s="81"/>
      <c r="G835" s="81"/>
      <c r="H835" s="81"/>
      <c r="I835" s="81"/>
      <c r="J835" s="81"/>
      <c r="K835" s="81"/>
      <c r="L835" s="81"/>
      <c r="M835" s="81"/>
      <c r="N835" s="81"/>
      <c r="O835" s="81"/>
      <c r="P835" s="81"/>
      <c r="Q835" s="81"/>
      <c r="R835" s="81"/>
      <c r="S835" s="81"/>
      <c r="T835" s="81"/>
      <c r="U835" s="81"/>
    </row>
    <row r="836">
      <c r="A836" s="81"/>
      <c r="B836" s="80"/>
      <c r="C836" s="80"/>
      <c r="D836" s="80"/>
      <c r="E836" s="80"/>
      <c r="F836" s="81"/>
      <c r="G836" s="81"/>
      <c r="H836" s="81"/>
      <c r="I836" s="81"/>
      <c r="J836" s="81"/>
      <c r="K836" s="81"/>
      <c r="L836" s="81"/>
      <c r="M836" s="81"/>
      <c r="N836" s="81"/>
      <c r="O836" s="81"/>
      <c r="P836" s="81"/>
      <c r="Q836" s="81"/>
      <c r="R836" s="81"/>
      <c r="S836" s="81"/>
      <c r="T836" s="81"/>
      <c r="U836" s="81"/>
    </row>
    <row r="837">
      <c r="A837" s="81"/>
      <c r="B837" s="80"/>
      <c r="C837" s="80"/>
      <c r="D837" s="80"/>
      <c r="E837" s="80"/>
      <c r="F837" s="81"/>
      <c r="G837" s="81"/>
      <c r="H837" s="81"/>
      <c r="I837" s="81"/>
      <c r="J837" s="81"/>
      <c r="K837" s="81"/>
      <c r="L837" s="81"/>
      <c r="M837" s="81"/>
      <c r="N837" s="81"/>
      <c r="O837" s="81"/>
      <c r="P837" s="81"/>
      <c r="Q837" s="81"/>
      <c r="R837" s="81"/>
      <c r="S837" s="81"/>
      <c r="T837" s="81"/>
      <c r="U837" s="81"/>
    </row>
    <row r="838">
      <c r="A838" s="81"/>
      <c r="B838" s="80"/>
      <c r="C838" s="80"/>
      <c r="D838" s="80"/>
      <c r="E838" s="80"/>
      <c r="F838" s="81"/>
      <c r="G838" s="81"/>
      <c r="H838" s="81"/>
      <c r="I838" s="81"/>
      <c r="J838" s="81"/>
      <c r="K838" s="81"/>
      <c r="L838" s="81"/>
      <c r="M838" s="81"/>
      <c r="N838" s="81"/>
      <c r="O838" s="81"/>
      <c r="P838" s="81"/>
      <c r="Q838" s="81"/>
      <c r="R838" s="81"/>
      <c r="S838" s="81"/>
      <c r="T838" s="81"/>
      <c r="U838" s="81"/>
    </row>
    <row r="839">
      <c r="A839" s="81"/>
      <c r="B839" s="80"/>
      <c r="C839" s="80"/>
      <c r="D839" s="80"/>
      <c r="E839" s="80"/>
      <c r="F839" s="81"/>
      <c r="G839" s="81"/>
      <c r="H839" s="81"/>
      <c r="I839" s="81"/>
      <c r="J839" s="81"/>
      <c r="K839" s="81"/>
      <c r="L839" s="81"/>
      <c r="M839" s="81"/>
      <c r="N839" s="81"/>
      <c r="O839" s="81"/>
      <c r="P839" s="81"/>
      <c r="Q839" s="81"/>
      <c r="R839" s="81"/>
      <c r="S839" s="81"/>
      <c r="T839" s="81"/>
      <c r="U839" s="81"/>
    </row>
    <row r="840">
      <c r="A840" s="81"/>
      <c r="B840" s="80"/>
      <c r="C840" s="80"/>
      <c r="D840" s="80"/>
      <c r="E840" s="80"/>
      <c r="F840" s="81"/>
      <c r="G840" s="81"/>
      <c r="H840" s="81"/>
      <c r="I840" s="81"/>
      <c r="J840" s="81"/>
      <c r="K840" s="81"/>
      <c r="L840" s="81"/>
      <c r="M840" s="81"/>
      <c r="N840" s="81"/>
      <c r="O840" s="81"/>
      <c r="P840" s="81"/>
      <c r="Q840" s="81"/>
      <c r="R840" s="81"/>
      <c r="S840" s="81"/>
      <c r="T840" s="81"/>
      <c r="U840" s="81"/>
    </row>
    <row r="841">
      <c r="A841" s="81"/>
      <c r="B841" s="80"/>
      <c r="C841" s="80"/>
      <c r="D841" s="80"/>
      <c r="E841" s="80"/>
      <c r="F841" s="81"/>
      <c r="G841" s="81"/>
      <c r="H841" s="81"/>
      <c r="I841" s="81"/>
      <c r="J841" s="81"/>
      <c r="K841" s="81"/>
      <c r="L841" s="81"/>
      <c r="M841" s="81"/>
      <c r="N841" s="81"/>
      <c r="O841" s="81"/>
      <c r="P841" s="81"/>
      <c r="Q841" s="81"/>
      <c r="R841" s="81"/>
      <c r="S841" s="81"/>
      <c r="T841" s="81"/>
      <c r="U841" s="81"/>
    </row>
    <row r="842">
      <c r="A842" s="81"/>
      <c r="B842" s="80"/>
      <c r="C842" s="80"/>
      <c r="D842" s="80"/>
      <c r="E842" s="80"/>
      <c r="F842" s="81"/>
      <c r="G842" s="81"/>
      <c r="H842" s="81"/>
      <c r="I842" s="81"/>
      <c r="J842" s="81"/>
      <c r="K842" s="81"/>
      <c r="L842" s="81"/>
      <c r="M842" s="81"/>
      <c r="N842" s="81"/>
      <c r="O842" s="81"/>
      <c r="P842" s="81"/>
      <c r="Q842" s="81"/>
      <c r="R842" s="81"/>
      <c r="S842" s="81"/>
      <c r="T842" s="81"/>
      <c r="U842" s="81"/>
    </row>
    <row r="843">
      <c r="A843" s="81"/>
      <c r="B843" s="80"/>
      <c r="C843" s="80"/>
      <c r="D843" s="80"/>
      <c r="E843" s="80"/>
      <c r="F843" s="81"/>
      <c r="G843" s="81"/>
      <c r="H843" s="81"/>
      <c r="I843" s="81"/>
      <c r="J843" s="81"/>
      <c r="K843" s="81"/>
      <c r="L843" s="81"/>
      <c r="M843" s="81"/>
      <c r="N843" s="81"/>
      <c r="O843" s="81"/>
      <c r="P843" s="81"/>
      <c r="Q843" s="81"/>
      <c r="R843" s="81"/>
      <c r="S843" s="81"/>
      <c r="T843" s="81"/>
      <c r="U843" s="81"/>
    </row>
    <row r="844">
      <c r="A844" s="81"/>
      <c r="B844" s="80"/>
      <c r="C844" s="80"/>
      <c r="D844" s="80"/>
      <c r="E844" s="80"/>
      <c r="F844" s="81"/>
      <c r="G844" s="81"/>
      <c r="H844" s="81"/>
      <c r="I844" s="81"/>
      <c r="J844" s="81"/>
      <c r="K844" s="81"/>
      <c r="L844" s="81"/>
      <c r="M844" s="81"/>
      <c r="N844" s="81"/>
      <c r="O844" s="81"/>
      <c r="P844" s="81"/>
      <c r="Q844" s="81"/>
      <c r="R844" s="81"/>
      <c r="S844" s="81"/>
      <c r="T844" s="81"/>
      <c r="U844" s="81"/>
    </row>
    <row r="845">
      <c r="A845" s="81"/>
      <c r="B845" s="80"/>
      <c r="C845" s="80"/>
      <c r="D845" s="80"/>
      <c r="E845" s="80"/>
      <c r="F845" s="81"/>
      <c r="G845" s="81"/>
      <c r="H845" s="81"/>
      <c r="I845" s="81"/>
      <c r="J845" s="81"/>
      <c r="K845" s="81"/>
      <c r="L845" s="81"/>
      <c r="M845" s="81"/>
      <c r="N845" s="81"/>
      <c r="O845" s="81"/>
      <c r="P845" s="81"/>
      <c r="Q845" s="81"/>
      <c r="R845" s="81"/>
      <c r="S845" s="81"/>
      <c r="T845" s="81"/>
      <c r="U845" s="81"/>
    </row>
    <row r="846">
      <c r="A846" s="81"/>
      <c r="B846" s="80"/>
      <c r="C846" s="80"/>
      <c r="D846" s="80"/>
      <c r="E846" s="80"/>
      <c r="F846" s="81"/>
      <c r="G846" s="81"/>
      <c r="H846" s="81"/>
      <c r="I846" s="81"/>
      <c r="J846" s="81"/>
      <c r="K846" s="81"/>
      <c r="L846" s="81"/>
      <c r="M846" s="81"/>
      <c r="N846" s="81"/>
      <c r="O846" s="81"/>
      <c r="P846" s="81"/>
      <c r="Q846" s="81"/>
      <c r="R846" s="81"/>
      <c r="S846" s="81"/>
      <c r="T846" s="81"/>
      <c r="U846" s="81"/>
    </row>
    <row r="847">
      <c r="A847" s="81"/>
      <c r="B847" s="80"/>
      <c r="C847" s="80"/>
      <c r="D847" s="80"/>
      <c r="E847" s="80"/>
      <c r="F847" s="81"/>
      <c r="G847" s="81"/>
      <c r="H847" s="81"/>
      <c r="I847" s="81"/>
      <c r="J847" s="81"/>
      <c r="K847" s="81"/>
      <c r="L847" s="81"/>
      <c r="M847" s="81"/>
      <c r="N847" s="81"/>
      <c r="O847" s="81"/>
      <c r="P847" s="81"/>
      <c r="Q847" s="81"/>
      <c r="R847" s="81"/>
      <c r="S847" s="81"/>
      <c r="T847" s="81"/>
      <c r="U847" s="81"/>
    </row>
    <row r="848">
      <c r="A848" s="81"/>
      <c r="B848" s="80"/>
      <c r="C848" s="80"/>
      <c r="D848" s="80"/>
      <c r="E848" s="80"/>
      <c r="F848" s="81"/>
      <c r="G848" s="81"/>
      <c r="H848" s="81"/>
      <c r="I848" s="81"/>
      <c r="J848" s="81"/>
      <c r="K848" s="81"/>
      <c r="L848" s="81"/>
      <c r="M848" s="81"/>
      <c r="N848" s="81"/>
      <c r="O848" s="81"/>
      <c r="P848" s="81"/>
      <c r="Q848" s="81"/>
      <c r="R848" s="81"/>
      <c r="S848" s="81"/>
      <c r="T848" s="81"/>
      <c r="U848" s="81"/>
    </row>
    <row r="849">
      <c r="A849" s="81"/>
      <c r="B849" s="80"/>
      <c r="C849" s="80"/>
      <c r="D849" s="80"/>
      <c r="E849" s="80"/>
      <c r="F849" s="81"/>
      <c r="G849" s="81"/>
      <c r="H849" s="81"/>
      <c r="I849" s="81"/>
      <c r="J849" s="81"/>
      <c r="K849" s="81"/>
      <c r="L849" s="81"/>
      <c r="M849" s="81"/>
      <c r="N849" s="81"/>
      <c r="O849" s="81"/>
      <c r="P849" s="81"/>
      <c r="Q849" s="81"/>
      <c r="R849" s="81"/>
      <c r="S849" s="81"/>
      <c r="T849" s="81"/>
      <c r="U849" s="81"/>
    </row>
    <row r="850">
      <c r="A850" s="81"/>
      <c r="B850" s="80"/>
      <c r="C850" s="80"/>
      <c r="D850" s="80"/>
      <c r="E850" s="80"/>
      <c r="F850" s="81"/>
      <c r="G850" s="81"/>
      <c r="H850" s="81"/>
      <c r="I850" s="81"/>
      <c r="J850" s="81"/>
      <c r="K850" s="81"/>
      <c r="L850" s="81"/>
      <c r="M850" s="81"/>
      <c r="N850" s="81"/>
      <c r="O850" s="81"/>
      <c r="P850" s="81"/>
      <c r="Q850" s="81"/>
      <c r="R850" s="81"/>
      <c r="S850" s="81"/>
      <c r="T850" s="81"/>
      <c r="U850" s="81"/>
    </row>
    <row r="851">
      <c r="A851" s="81"/>
      <c r="B851" s="80"/>
      <c r="C851" s="80"/>
      <c r="D851" s="80"/>
      <c r="E851" s="80"/>
      <c r="F851" s="81"/>
      <c r="G851" s="81"/>
      <c r="H851" s="81"/>
      <c r="I851" s="81"/>
      <c r="J851" s="81"/>
      <c r="K851" s="81"/>
      <c r="L851" s="81"/>
      <c r="M851" s="81"/>
      <c r="N851" s="81"/>
      <c r="O851" s="81"/>
      <c r="P851" s="81"/>
      <c r="Q851" s="81"/>
      <c r="R851" s="81"/>
      <c r="S851" s="81"/>
      <c r="T851" s="81"/>
      <c r="U851" s="81"/>
    </row>
    <row r="852">
      <c r="A852" s="81"/>
      <c r="B852" s="80"/>
      <c r="C852" s="80"/>
      <c r="D852" s="80"/>
      <c r="E852" s="80"/>
      <c r="F852" s="81"/>
      <c r="G852" s="81"/>
      <c r="H852" s="81"/>
      <c r="I852" s="81"/>
      <c r="J852" s="81"/>
      <c r="K852" s="81"/>
      <c r="L852" s="81"/>
      <c r="M852" s="81"/>
      <c r="N852" s="81"/>
      <c r="O852" s="81"/>
      <c r="P852" s="81"/>
      <c r="Q852" s="81"/>
      <c r="R852" s="81"/>
      <c r="S852" s="81"/>
      <c r="T852" s="81"/>
      <c r="U852" s="81"/>
    </row>
    <row r="853">
      <c r="A853" s="81"/>
      <c r="B853" s="80"/>
      <c r="C853" s="80"/>
      <c r="D853" s="80"/>
      <c r="E853" s="80"/>
      <c r="F853" s="81"/>
      <c r="G853" s="81"/>
      <c r="H853" s="81"/>
      <c r="I853" s="81"/>
      <c r="J853" s="81"/>
      <c r="K853" s="81"/>
      <c r="L853" s="81"/>
      <c r="M853" s="81"/>
      <c r="N853" s="81"/>
      <c r="O853" s="81"/>
      <c r="P853" s="81"/>
      <c r="Q853" s="81"/>
      <c r="R853" s="81"/>
      <c r="S853" s="81"/>
      <c r="T853" s="81"/>
      <c r="U853" s="81"/>
    </row>
    <row r="854">
      <c r="A854" s="81"/>
      <c r="B854" s="80"/>
      <c r="C854" s="80"/>
      <c r="D854" s="80"/>
      <c r="E854" s="80"/>
      <c r="F854" s="81"/>
      <c r="G854" s="81"/>
      <c r="H854" s="81"/>
      <c r="I854" s="81"/>
      <c r="J854" s="81"/>
      <c r="K854" s="81"/>
      <c r="L854" s="81"/>
      <c r="M854" s="81"/>
      <c r="N854" s="81"/>
      <c r="O854" s="81"/>
      <c r="P854" s="81"/>
      <c r="Q854" s="81"/>
      <c r="R854" s="81"/>
      <c r="S854" s="81"/>
      <c r="T854" s="81"/>
      <c r="U854" s="81"/>
    </row>
    <row r="855">
      <c r="A855" s="81"/>
      <c r="B855" s="80"/>
      <c r="C855" s="80"/>
      <c r="D855" s="80"/>
      <c r="E855" s="80"/>
      <c r="F855" s="81"/>
      <c r="G855" s="81"/>
      <c r="H855" s="81"/>
      <c r="I855" s="81"/>
      <c r="J855" s="81"/>
      <c r="K855" s="81"/>
      <c r="L855" s="81"/>
      <c r="M855" s="81"/>
      <c r="N855" s="81"/>
      <c r="O855" s="81"/>
      <c r="P855" s="81"/>
      <c r="Q855" s="81"/>
      <c r="R855" s="81"/>
      <c r="S855" s="81"/>
      <c r="T855" s="81"/>
      <c r="U855" s="81"/>
    </row>
    <row r="856">
      <c r="A856" s="81"/>
      <c r="B856" s="80"/>
      <c r="C856" s="80"/>
      <c r="D856" s="80"/>
      <c r="E856" s="80"/>
      <c r="F856" s="81"/>
      <c r="G856" s="81"/>
      <c r="H856" s="81"/>
      <c r="I856" s="81"/>
      <c r="J856" s="81"/>
      <c r="K856" s="81"/>
      <c r="L856" s="81"/>
      <c r="M856" s="81"/>
      <c r="N856" s="81"/>
      <c r="O856" s="81"/>
      <c r="P856" s="81"/>
      <c r="Q856" s="81"/>
      <c r="R856" s="81"/>
      <c r="S856" s="81"/>
      <c r="T856" s="81"/>
      <c r="U856" s="81"/>
    </row>
    <row r="857">
      <c r="A857" s="81"/>
      <c r="B857" s="80"/>
      <c r="C857" s="80"/>
      <c r="D857" s="80"/>
      <c r="E857" s="80"/>
      <c r="F857" s="81"/>
      <c r="G857" s="81"/>
      <c r="H857" s="81"/>
      <c r="I857" s="81"/>
      <c r="J857" s="81"/>
      <c r="K857" s="81"/>
      <c r="L857" s="81"/>
      <c r="M857" s="81"/>
      <c r="N857" s="81"/>
      <c r="O857" s="81"/>
      <c r="P857" s="81"/>
      <c r="Q857" s="81"/>
      <c r="R857" s="81"/>
      <c r="S857" s="81"/>
      <c r="T857" s="81"/>
      <c r="U857" s="81"/>
    </row>
    <row r="858">
      <c r="A858" s="81"/>
      <c r="B858" s="80"/>
      <c r="C858" s="80"/>
      <c r="D858" s="80"/>
      <c r="E858" s="80"/>
      <c r="F858" s="81"/>
      <c r="G858" s="81"/>
      <c r="H858" s="81"/>
      <c r="I858" s="81"/>
      <c r="J858" s="81"/>
      <c r="K858" s="81"/>
      <c r="L858" s="81"/>
      <c r="M858" s="81"/>
      <c r="N858" s="81"/>
      <c r="O858" s="81"/>
      <c r="P858" s="81"/>
      <c r="Q858" s="81"/>
      <c r="R858" s="81"/>
      <c r="S858" s="81"/>
      <c r="T858" s="81"/>
      <c r="U858" s="81"/>
    </row>
    <row r="859">
      <c r="A859" s="81"/>
      <c r="B859" s="80"/>
      <c r="C859" s="80"/>
      <c r="D859" s="80"/>
      <c r="E859" s="80"/>
      <c r="F859" s="81"/>
      <c r="G859" s="81"/>
      <c r="H859" s="81"/>
      <c r="I859" s="81"/>
      <c r="J859" s="81"/>
      <c r="K859" s="81"/>
      <c r="L859" s="81"/>
      <c r="M859" s="81"/>
      <c r="N859" s="81"/>
      <c r="O859" s="81"/>
      <c r="P859" s="81"/>
      <c r="Q859" s="81"/>
      <c r="R859" s="81"/>
      <c r="S859" s="81"/>
      <c r="T859" s="81"/>
      <c r="U859" s="81"/>
    </row>
    <row r="860">
      <c r="A860" s="81"/>
      <c r="B860" s="80"/>
      <c r="C860" s="80"/>
      <c r="D860" s="80"/>
      <c r="E860" s="80"/>
      <c r="F860" s="81"/>
      <c r="G860" s="81"/>
      <c r="H860" s="81"/>
      <c r="I860" s="81"/>
      <c r="J860" s="81"/>
      <c r="K860" s="81"/>
      <c r="L860" s="81"/>
      <c r="M860" s="81"/>
      <c r="N860" s="81"/>
      <c r="O860" s="81"/>
      <c r="P860" s="81"/>
      <c r="Q860" s="81"/>
      <c r="R860" s="81"/>
      <c r="S860" s="81"/>
      <c r="T860" s="81"/>
      <c r="U860" s="81"/>
    </row>
    <row r="861">
      <c r="A861" s="81"/>
      <c r="B861" s="80"/>
      <c r="C861" s="80"/>
      <c r="D861" s="80"/>
      <c r="E861" s="80"/>
      <c r="F861" s="81"/>
      <c r="G861" s="81"/>
      <c r="H861" s="81"/>
      <c r="I861" s="81"/>
      <c r="J861" s="81"/>
      <c r="K861" s="81"/>
      <c r="L861" s="81"/>
      <c r="M861" s="81"/>
      <c r="N861" s="81"/>
      <c r="O861" s="81"/>
      <c r="P861" s="81"/>
      <c r="Q861" s="81"/>
      <c r="R861" s="81"/>
      <c r="S861" s="81"/>
      <c r="T861" s="81"/>
      <c r="U861" s="81"/>
    </row>
    <row r="862">
      <c r="A862" s="81"/>
      <c r="B862" s="80"/>
      <c r="C862" s="80"/>
      <c r="D862" s="80"/>
      <c r="E862" s="80"/>
      <c r="F862" s="81"/>
      <c r="G862" s="81"/>
      <c r="H862" s="81"/>
      <c r="I862" s="81"/>
      <c r="J862" s="81"/>
      <c r="K862" s="81"/>
      <c r="L862" s="81"/>
      <c r="M862" s="81"/>
      <c r="N862" s="81"/>
      <c r="O862" s="81"/>
      <c r="P862" s="81"/>
      <c r="Q862" s="81"/>
      <c r="R862" s="81"/>
      <c r="S862" s="81"/>
      <c r="T862" s="81"/>
      <c r="U862" s="81"/>
    </row>
    <row r="863">
      <c r="A863" s="81"/>
      <c r="B863" s="80"/>
      <c r="C863" s="80"/>
      <c r="D863" s="80"/>
      <c r="E863" s="80"/>
      <c r="F863" s="81"/>
      <c r="G863" s="81"/>
      <c r="H863" s="81"/>
      <c r="I863" s="81"/>
      <c r="J863" s="81"/>
      <c r="K863" s="81"/>
      <c r="L863" s="81"/>
      <c r="M863" s="81"/>
      <c r="N863" s="81"/>
      <c r="O863" s="81"/>
      <c r="P863" s="81"/>
      <c r="Q863" s="81"/>
      <c r="R863" s="81"/>
      <c r="S863" s="81"/>
      <c r="T863" s="81"/>
      <c r="U863" s="81"/>
    </row>
    <row r="864">
      <c r="A864" s="81"/>
      <c r="B864" s="80"/>
      <c r="C864" s="80"/>
      <c r="D864" s="80"/>
      <c r="E864" s="80"/>
      <c r="F864" s="81"/>
      <c r="G864" s="81"/>
      <c r="H864" s="81"/>
      <c r="I864" s="81"/>
      <c r="J864" s="81"/>
      <c r="K864" s="81"/>
      <c r="L864" s="81"/>
      <c r="M864" s="81"/>
      <c r="N864" s="81"/>
      <c r="O864" s="81"/>
      <c r="P864" s="81"/>
      <c r="Q864" s="81"/>
      <c r="R864" s="81"/>
      <c r="S864" s="81"/>
      <c r="T864" s="81"/>
      <c r="U864" s="81"/>
    </row>
    <row r="865">
      <c r="A865" s="81"/>
      <c r="B865" s="80"/>
      <c r="C865" s="80"/>
      <c r="D865" s="80"/>
      <c r="E865" s="80"/>
      <c r="F865" s="81"/>
      <c r="G865" s="81"/>
      <c r="H865" s="81"/>
      <c r="I865" s="81"/>
      <c r="J865" s="81"/>
      <c r="K865" s="81"/>
      <c r="L865" s="81"/>
      <c r="M865" s="81"/>
      <c r="N865" s="81"/>
      <c r="O865" s="81"/>
      <c r="P865" s="81"/>
      <c r="Q865" s="81"/>
      <c r="R865" s="81"/>
      <c r="S865" s="81"/>
      <c r="T865" s="81"/>
      <c r="U865" s="81"/>
    </row>
    <row r="866">
      <c r="A866" s="81"/>
      <c r="B866" s="80"/>
      <c r="C866" s="80"/>
      <c r="D866" s="80"/>
      <c r="E866" s="80"/>
      <c r="F866" s="81"/>
      <c r="G866" s="81"/>
      <c r="H866" s="81"/>
      <c r="I866" s="81"/>
      <c r="J866" s="81"/>
      <c r="K866" s="81"/>
      <c r="L866" s="81"/>
      <c r="M866" s="81"/>
      <c r="N866" s="81"/>
      <c r="O866" s="81"/>
      <c r="P866" s="81"/>
      <c r="Q866" s="81"/>
      <c r="R866" s="81"/>
      <c r="S866" s="81"/>
      <c r="T866" s="81"/>
      <c r="U866" s="81"/>
    </row>
    <row r="867">
      <c r="A867" s="81"/>
      <c r="B867" s="80"/>
      <c r="C867" s="80"/>
      <c r="D867" s="80"/>
      <c r="E867" s="80"/>
      <c r="F867" s="81"/>
      <c r="G867" s="81"/>
      <c r="H867" s="81"/>
      <c r="I867" s="81"/>
      <c r="J867" s="81"/>
      <c r="K867" s="81"/>
      <c r="L867" s="81"/>
      <c r="M867" s="81"/>
      <c r="N867" s="81"/>
      <c r="O867" s="81"/>
      <c r="P867" s="81"/>
      <c r="Q867" s="81"/>
      <c r="R867" s="81"/>
      <c r="S867" s="81"/>
      <c r="T867" s="81"/>
      <c r="U867" s="81"/>
    </row>
    <row r="868">
      <c r="A868" s="81"/>
      <c r="B868" s="80"/>
      <c r="C868" s="80"/>
      <c r="D868" s="80"/>
      <c r="E868" s="80"/>
      <c r="F868" s="81"/>
      <c r="G868" s="81"/>
      <c r="H868" s="81"/>
      <c r="I868" s="81"/>
      <c r="J868" s="81"/>
      <c r="K868" s="81"/>
      <c r="L868" s="81"/>
      <c r="M868" s="81"/>
      <c r="N868" s="81"/>
      <c r="O868" s="81"/>
      <c r="P868" s="81"/>
      <c r="Q868" s="81"/>
      <c r="R868" s="81"/>
      <c r="S868" s="81"/>
      <c r="T868" s="81"/>
      <c r="U868" s="81"/>
    </row>
    <row r="869">
      <c r="A869" s="81"/>
      <c r="B869" s="80"/>
      <c r="C869" s="80"/>
      <c r="D869" s="80"/>
      <c r="E869" s="80"/>
      <c r="F869" s="81"/>
      <c r="G869" s="81"/>
      <c r="H869" s="81"/>
      <c r="I869" s="81"/>
      <c r="J869" s="81"/>
      <c r="K869" s="81"/>
      <c r="L869" s="81"/>
      <c r="M869" s="81"/>
      <c r="N869" s="81"/>
      <c r="O869" s="81"/>
      <c r="P869" s="81"/>
      <c r="Q869" s="81"/>
      <c r="R869" s="81"/>
      <c r="S869" s="81"/>
      <c r="T869" s="81"/>
      <c r="U869" s="81"/>
    </row>
    <row r="870">
      <c r="A870" s="81"/>
      <c r="B870" s="80"/>
      <c r="C870" s="80"/>
      <c r="D870" s="80"/>
      <c r="E870" s="80"/>
      <c r="F870" s="81"/>
      <c r="G870" s="81"/>
      <c r="H870" s="81"/>
      <c r="I870" s="81"/>
      <c r="J870" s="81"/>
      <c r="K870" s="81"/>
      <c r="L870" s="81"/>
      <c r="M870" s="81"/>
      <c r="N870" s="81"/>
      <c r="O870" s="81"/>
      <c r="P870" s="81"/>
      <c r="Q870" s="81"/>
      <c r="R870" s="81"/>
      <c r="S870" s="81"/>
      <c r="T870" s="81"/>
      <c r="U870" s="81"/>
    </row>
    <row r="871">
      <c r="A871" s="81"/>
      <c r="B871" s="80"/>
      <c r="C871" s="80"/>
      <c r="D871" s="80"/>
      <c r="E871" s="80"/>
      <c r="F871" s="81"/>
      <c r="G871" s="81"/>
      <c r="H871" s="81"/>
      <c r="I871" s="81"/>
      <c r="J871" s="81"/>
      <c r="K871" s="81"/>
      <c r="L871" s="81"/>
      <c r="M871" s="81"/>
      <c r="N871" s="81"/>
      <c r="O871" s="81"/>
      <c r="P871" s="81"/>
      <c r="Q871" s="81"/>
      <c r="R871" s="81"/>
      <c r="S871" s="81"/>
      <c r="T871" s="81"/>
      <c r="U871" s="81"/>
    </row>
    <row r="872">
      <c r="A872" s="81"/>
      <c r="B872" s="80"/>
      <c r="C872" s="80"/>
      <c r="D872" s="80"/>
      <c r="E872" s="80"/>
      <c r="F872" s="81"/>
      <c r="G872" s="81"/>
      <c r="H872" s="81"/>
      <c r="I872" s="81"/>
      <c r="J872" s="81"/>
      <c r="K872" s="81"/>
      <c r="L872" s="81"/>
      <c r="M872" s="81"/>
      <c r="N872" s="81"/>
      <c r="O872" s="81"/>
      <c r="P872" s="81"/>
      <c r="Q872" s="81"/>
      <c r="R872" s="81"/>
      <c r="S872" s="81"/>
      <c r="T872" s="81"/>
      <c r="U872" s="81"/>
    </row>
    <row r="873">
      <c r="A873" s="81"/>
      <c r="B873" s="80"/>
      <c r="C873" s="80"/>
      <c r="D873" s="80"/>
      <c r="E873" s="80"/>
      <c r="F873" s="81"/>
      <c r="G873" s="81"/>
      <c r="H873" s="81"/>
      <c r="I873" s="81"/>
      <c r="J873" s="81"/>
      <c r="K873" s="81"/>
      <c r="L873" s="81"/>
      <c r="M873" s="81"/>
      <c r="N873" s="81"/>
      <c r="O873" s="81"/>
      <c r="P873" s="81"/>
      <c r="Q873" s="81"/>
      <c r="R873" s="81"/>
      <c r="S873" s="81"/>
      <c r="T873" s="81"/>
      <c r="U873" s="81"/>
    </row>
    <row r="874">
      <c r="A874" s="81"/>
      <c r="B874" s="80"/>
      <c r="C874" s="80"/>
      <c r="D874" s="80"/>
      <c r="E874" s="80"/>
      <c r="F874" s="81"/>
      <c r="G874" s="81"/>
      <c r="H874" s="81"/>
      <c r="I874" s="81"/>
      <c r="J874" s="81"/>
      <c r="K874" s="81"/>
      <c r="L874" s="81"/>
      <c r="M874" s="81"/>
      <c r="N874" s="81"/>
      <c r="O874" s="81"/>
      <c r="P874" s="81"/>
      <c r="Q874" s="81"/>
      <c r="R874" s="81"/>
      <c r="S874" s="81"/>
      <c r="T874" s="81"/>
      <c r="U874" s="81"/>
    </row>
    <row r="875">
      <c r="A875" s="81"/>
      <c r="B875" s="80"/>
      <c r="C875" s="80"/>
      <c r="D875" s="80"/>
      <c r="E875" s="80"/>
      <c r="F875" s="81"/>
      <c r="G875" s="81"/>
      <c r="H875" s="81"/>
      <c r="I875" s="81"/>
      <c r="J875" s="81"/>
      <c r="K875" s="81"/>
      <c r="L875" s="81"/>
      <c r="M875" s="81"/>
      <c r="N875" s="81"/>
      <c r="O875" s="81"/>
      <c r="P875" s="81"/>
      <c r="Q875" s="81"/>
      <c r="R875" s="81"/>
      <c r="S875" s="81"/>
      <c r="T875" s="81"/>
      <c r="U875" s="81"/>
    </row>
    <row r="876">
      <c r="A876" s="81"/>
      <c r="B876" s="80"/>
      <c r="C876" s="80"/>
      <c r="D876" s="80"/>
      <c r="E876" s="80"/>
      <c r="F876" s="81"/>
      <c r="G876" s="81"/>
      <c r="H876" s="81"/>
      <c r="I876" s="81"/>
      <c r="J876" s="81"/>
      <c r="K876" s="81"/>
      <c r="L876" s="81"/>
      <c r="M876" s="81"/>
      <c r="N876" s="81"/>
      <c r="O876" s="81"/>
      <c r="P876" s="81"/>
      <c r="Q876" s="81"/>
      <c r="R876" s="81"/>
      <c r="S876" s="81"/>
      <c r="T876" s="81"/>
      <c r="U876" s="81"/>
    </row>
    <row r="877">
      <c r="A877" s="81"/>
      <c r="B877" s="80"/>
      <c r="C877" s="80"/>
      <c r="D877" s="80"/>
      <c r="E877" s="80"/>
      <c r="F877" s="81"/>
      <c r="G877" s="81"/>
      <c r="H877" s="81"/>
      <c r="I877" s="81"/>
      <c r="J877" s="81"/>
      <c r="K877" s="81"/>
      <c r="L877" s="81"/>
      <c r="M877" s="81"/>
      <c r="N877" s="81"/>
      <c r="O877" s="81"/>
      <c r="P877" s="81"/>
      <c r="Q877" s="81"/>
      <c r="R877" s="81"/>
      <c r="S877" s="81"/>
      <c r="T877" s="81"/>
      <c r="U877" s="81"/>
    </row>
    <row r="878">
      <c r="A878" s="81"/>
      <c r="B878" s="80"/>
      <c r="C878" s="80"/>
      <c r="D878" s="80"/>
      <c r="E878" s="80"/>
      <c r="F878" s="81"/>
      <c r="G878" s="81"/>
      <c r="H878" s="81"/>
      <c r="I878" s="81"/>
      <c r="J878" s="81"/>
      <c r="K878" s="81"/>
      <c r="L878" s="81"/>
      <c r="M878" s="81"/>
      <c r="N878" s="81"/>
      <c r="O878" s="81"/>
      <c r="P878" s="81"/>
      <c r="Q878" s="81"/>
      <c r="R878" s="81"/>
      <c r="S878" s="81"/>
      <c r="T878" s="81"/>
      <c r="U878" s="81"/>
    </row>
    <row r="879">
      <c r="A879" s="81"/>
      <c r="B879" s="80"/>
      <c r="C879" s="80"/>
      <c r="D879" s="80"/>
      <c r="E879" s="80"/>
      <c r="F879" s="81"/>
      <c r="G879" s="81"/>
      <c r="H879" s="81"/>
      <c r="I879" s="81"/>
      <c r="J879" s="81"/>
      <c r="K879" s="81"/>
      <c r="L879" s="81"/>
      <c r="M879" s="81"/>
      <c r="N879" s="81"/>
      <c r="O879" s="81"/>
      <c r="P879" s="81"/>
      <c r="Q879" s="81"/>
      <c r="R879" s="81"/>
      <c r="S879" s="81"/>
      <c r="T879" s="81"/>
      <c r="U879" s="81"/>
    </row>
    <row r="880">
      <c r="A880" s="81"/>
      <c r="B880" s="80"/>
      <c r="C880" s="80"/>
      <c r="D880" s="80"/>
      <c r="E880" s="80"/>
      <c r="F880" s="81"/>
      <c r="G880" s="81"/>
      <c r="H880" s="81"/>
      <c r="I880" s="81"/>
      <c r="J880" s="81"/>
      <c r="K880" s="81"/>
      <c r="L880" s="81"/>
      <c r="M880" s="81"/>
      <c r="N880" s="81"/>
      <c r="O880" s="81"/>
      <c r="P880" s="81"/>
      <c r="Q880" s="81"/>
      <c r="R880" s="81"/>
      <c r="S880" s="81"/>
      <c r="T880" s="81"/>
      <c r="U880" s="81"/>
    </row>
    <row r="881">
      <c r="A881" s="81"/>
      <c r="B881" s="80"/>
      <c r="C881" s="80"/>
      <c r="D881" s="80"/>
      <c r="E881" s="80"/>
      <c r="F881" s="81"/>
      <c r="G881" s="81"/>
      <c r="H881" s="81"/>
      <c r="I881" s="81"/>
      <c r="J881" s="81"/>
      <c r="K881" s="81"/>
      <c r="L881" s="81"/>
      <c r="M881" s="81"/>
      <c r="N881" s="81"/>
      <c r="O881" s="81"/>
      <c r="P881" s="81"/>
      <c r="Q881" s="81"/>
      <c r="R881" s="81"/>
      <c r="S881" s="81"/>
      <c r="T881" s="81"/>
      <c r="U881" s="81"/>
    </row>
    <row r="882">
      <c r="A882" s="81"/>
      <c r="B882" s="80"/>
      <c r="C882" s="80"/>
      <c r="D882" s="80"/>
      <c r="E882" s="80"/>
      <c r="F882" s="81"/>
      <c r="G882" s="81"/>
      <c r="H882" s="81"/>
      <c r="I882" s="81"/>
      <c r="J882" s="81"/>
      <c r="K882" s="81"/>
      <c r="L882" s="81"/>
      <c r="M882" s="81"/>
      <c r="N882" s="81"/>
      <c r="O882" s="81"/>
      <c r="P882" s="81"/>
      <c r="Q882" s="81"/>
      <c r="R882" s="81"/>
      <c r="S882" s="81"/>
      <c r="T882" s="81"/>
      <c r="U882" s="81"/>
    </row>
    <row r="883">
      <c r="A883" s="81"/>
      <c r="B883" s="80"/>
      <c r="C883" s="80"/>
      <c r="D883" s="80"/>
      <c r="E883" s="80"/>
      <c r="F883" s="81"/>
      <c r="G883" s="81"/>
      <c r="H883" s="81"/>
      <c r="I883" s="81"/>
      <c r="J883" s="81"/>
      <c r="K883" s="81"/>
      <c r="L883" s="81"/>
      <c r="M883" s="81"/>
      <c r="N883" s="81"/>
      <c r="O883" s="81"/>
      <c r="P883" s="81"/>
      <c r="Q883" s="81"/>
      <c r="R883" s="81"/>
      <c r="S883" s="81"/>
      <c r="T883" s="81"/>
      <c r="U883" s="81"/>
    </row>
    <row r="884">
      <c r="A884" s="81"/>
      <c r="B884" s="80"/>
      <c r="C884" s="80"/>
      <c r="D884" s="80"/>
      <c r="E884" s="80"/>
      <c r="F884" s="81"/>
      <c r="G884" s="81"/>
      <c r="H884" s="81"/>
      <c r="I884" s="81"/>
      <c r="J884" s="81"/>
      <c r="K884" s="81"/>
      <c r="L884" s="81"/>
      <c r="M884" s="81"/>
      <c r="N884" s="81"/>
      <c r="O884" s="81"/>
      <c r="P884" s="81"/>
      <c r="Q884" s="81"/>
      <c r="R884" s="81"/>
      <c r="S884" s="81"/>
      <c r="T884" s="81"/>
      <c r="U884" s="81"/>
    </row>
    <row r="885">
      <c r="A885" s="81"/>
      <c r="B885" s="80"/>
      <c r="C885" s="80"/>
      <c r="D885" s="80"/>
      <c r="E885" s="80"/>
      <c r="F885" s="81"/>
      <c r="G885" s="81"/>
      <c r="H885" s="81"/>
      <c r="I885" s="81"/>
      <c r="J885" s="81"/>
      <c r="K885" s="81"/>
      <c r="L885" s="81"/>
      <c r="M885" s="81"/>
      <c r="N885" s="81"/>
      <c r="O885" s="81"/>
      <c r="P885" s="81"/>
      <c r="Q885" s="81"/>
      <c r="R885" s="81"/>
      <c r="S885" s="81"/>
      <c r="T885" s="81"/>
      <c r="U885" s="81"/>
    </row>
    <row r="886">
      <c r="A886" s="81"/>
      <c r="B886" s="80"/>
      <c r="C886" s="80"/>
      <c r="D886" s="80"/>
      <c r="E886" s="80"/>
      <c r="F886" s="81"/>
      <c r="G886" s="81"/>
      <c r="H886" s="81"/>
      <c r="I886" s="81"/>
      <c r="J886" s="81"/>
      <c r="K886" s="81"/>
      <c r="L886" s="81"/>
      <c r="M886" s="81"/>
      <c r="N886" s="81"/>
      <c r="O886" s="81"/>
      <c r="P886" s="81"/>
      <c r="Q886" s="81"/>
      <c r="R886" s="81"/>
      <c r="S886" s="81"/>
      <c r="T886" s="81"/>
      <c r="U886" s="81"/>
    </row>
    <row r="887">
      <c r="A887" s="81"/>
      <c r="B887" s="80"/>
      <c r="C887" s="80"/>
      <c r="D887" s="80"/>
      <c r="E887" s="80"/>
      <c r="F887" s="81"/>
      <c r="G887" s="81"/>
      <c r="H887" s="81"/>
      <c r="I887" s="81"/>
      <c r="J887" s="81"/>
      <c r="K887" s="81"/>
      <c r="L887" s="81"/>
      <c r="M887" s="81"/>
      <c r="N887" s="81"/>
      <c r="O887" s="81"/>
      <c r="P887" s="81"/>
      <c r="Q887" s="81"/>
      <c r="R887" s="81"/>
      <c r="S887" s="81"/>
      <c r="T887" s="81"/>
      <c r="U887" s="81"/>
    </row>
    <row r="888">
      <c r="A888" s="81"/>
      <c r="B888" s="80"/>
      <c r="C888" s="80"/>
      <c r="D888" s="80"/>
      <c r="E888" s="80"/>
      <c r="F888" s="81"/>
      <c r="G888" s="81"/>
      <c r="H888" s="81"/>
      <c r="I888" s="81"/>
      <c r="J888" s="81"/>
      <c r="K888" s="81"/>
      <c r="L888" s="81"/>
      <c r="M888" s="81"/>
      <c r="N888" s="81"/>
      <c r="O888" s="81"/>
      <c r="P888" s="81"/>
      <c r="Q888" s="81"/>
      <c r="R888" s="81"/>
      <c r="S888" s="81"/>
      <c r="T888" s="81"/>
      <c r="U888" s="81"/>
    </row>
    <row r="889">
      <c r="A889" s="81"/>
      <c r="B889" s="80"/>
      <c r="C889" s="80"/>
      <c r="D889" s="80"/>
      <c r="E889" s="80"/>
      <c r="F889" s="81"/>
      <c r="G889" s="81"/>
      <c r="H889" s="81"/>
      <c r="I889" s="81"/>
      <c r="J889" s="81"/>
      <c r="K889" s="81"/>
      <c r="L889" s="81"/>
      <c r="M889" s="81"/>
      <c r="N889" s="81"/>
      <c r="O889" s="81"/>
      <c r="P889" s="81"/>
      <c r="Q889" s="81"/>
      <c r="R889" s="81"/>
      <c r="S889" s="81"/>
      <c r="T889" s="81"/>
      <c r="U889" s="81"/>
    </row>
    <row r="890">
      <c r="A890" s="81"/>
      <c r="B890" s="80"/>
      <c r="C890" s="80"/>
      <c r="D890" s="80"/>
      <c r="E890" s="80"/>
      <c r="F890" s="81"/>
      <c r="G890" s="81"/>
      <c r="H890" s="81"/>
      <c r="I890" s="81"/>
      <c r="J890" s="81"/>
      <c r="K890" s="81"/>
      <c r="L890" s="81"/>
      <c r="M890" s="81"/>
      <c r="N890" s="81"/>
      <c r="O890" s="81"/>
      <c r="P890" s="81"/>
      <c r="Q890" s="81"/>
      <c r="R890" s="81"/>
      <c r="S890" s="81"/>
      <c r="T890" s="81"/>
      <c r="U890" s="81"/>
    </row>
    <row r="891">
      <c r="A891" s="81"/>
      <c r="B891" s="80"/>
      <c r="C891" s="80"/>
      <c r="D891" s="80"/>
      <c r="E891" s="80"/>
      <c r="F891" s="81"/>
      <c r="G891" s="81"/>
      <c r="H891" s="81"/>
      <c r="I891" s="81"/>
      <c r="J891" s="81"/>
      <c r="K891" s="81"/>
      <c r="L891" s="81"/>
      <c r="M891" s="81"/>
      <c r="N891" s="81"/>
      <c r="O891" s="81"/>
      <c r="P891" s="81"/>
      <c r="Q891" s="81"/>
      <c r="R891" s="81"/>
      <c r="S891" s="81"/>
      <c r="T891" s="81"/>
      <c r="U891" s="81"/>
    </row>
    <row r="892">
      <c r="A892" s="81"/>
      <c r="B892" s="80"/>
      <c r="C892" s="80"/>
      <c r="D892" s="80"/>
      <c r="E892" s="80"/>
      <c r="F892" s="81"/>
      <c r="G892" s="81"/>
      <c r="H892" s="81"/>
      <c r="I892" s="81"/>
      <c r="J892" s="81"/>
      <c r="K892" s="81"/>
      <c r="L892" s="81"/>
      <c r="M892" s="81"/>
      <c r="N892" s="81"/>
      <c r="O892" s="81"/>
      <c r="P892" s="81"/>
      <c r="Q892" s="81"/>
      <c r="R892" s="81"/>
      <c r="S892" s="81"/>
      <c r="T892" s="81"/>
      <c r="U892" s="81"/>
    </row>
    <row r="893">
      <c r="A893" s="81"/>
      <c r="B893" s="80"/>
      <c r="C893" s="80"/>
      <c r="D893" s="80"/>
      <c r="E893" s="80"/>
      <c r="F893" s="81"/>
      <c r="G893" s="81"/>
      <c r="H893" s="81"/>
      <c r="I893" s="81"/>
      <c r="J893" s="81"/>
      <c r="K893" s="81"/>
      <c r="L893" s="81"/>
      <c r="M893" s="81"/>
      <c r="N893" s="81"/>
      <c r="O893" s="81"/>
      <c r="P893" s="81"/>
      <c r="Q893" s="81"/>
      <c r="R893" s="81"/>
      <c r="S893" s="81"/>
      <c r="T893" s="81"/>
      <c r="U893" s="81"/>
    </row>
    <row r="894">
      <c r="A894" s="81"/>
      <c r="B894" s="80"/>
      <c r="C894" s="80"/>
      <c r="D894" s="80"/>
      <c r="E894" s="80"/>
      <c r="F894" s="81"/>
      <c r="G894" s="81"/>
      <c r="H894" s="81"/>
      <c r="I894" s="81"/>
      <c r="J894" s="81"/>
      <c r="K894" s="81"/>
      <c r="L894" s="81"/>
      <c r="M894" s="81"/>
      <c r="N894" s="81"/>
      <c r="O894" s="81"/>
      <c r="P894" s="81"/>
      <c r="Q894" s="81"/>
      <c r="R894" s="81"/>
      <c r="S894" s="81"/>
      <c r="T894" s="81"/>
      <c r="U894" s="81"/>
    </row>
    <row r="895">
      <c r="A895" s="81"/>
      <c r="B895" s="80"/>
      <c r="C895" s="80"/>
      <c r="D895" s="80"/>
      <c r="E895" s="80"/>
      <c r="F895" s="81"/>
      <c r="G895" s="81"/>
      <c r="H895" s="81"/>
      <c r="I895" s="81"/>
      <c r="J895" s="81"/>
      <c r="K895" s="81"/>
      <c r="L895" s="81"/>
      <c r="M895" s="81"/>
      <c r="N895" s="81"/>
      <c r="O895" s="81"/>
      <c r="P895" s="81"/>
      <c r="Q895" s="81"/>
      <c r="R895" s="81"/>
      <c r="S895" s="81"/>
      <c r="T895" s="81"/>
      <c r="U895" s="81"/>
    </row>
    <row r="896">
      <c r="A896" s="81"/>
      <c r="B896" s="80"/>
      <c r="C896" s="80"/>
      <c r="D896" s="80"/>
      <c r="E896" s="80"/>
      <c r="F896" s="81"/>
      <c r="G896" s="81"/>
      <c r="H896" s="81"/>
      <c r="I896" s="81"/>
      <c r="J896" s="81"/>
      <c r="K896" s="81"/>
      <c r="L896" s="81"/>
      <c r="M896" s="81"/>
      <c r="N896" s="81"/>
      <c r="O896" s="81"/>
      <c r="P896" s="81"/>
      <c r="Q896" s="81"/>
      <c r="R896" s="81"/>
      <c r="S896" s="81"/>
      <c r="T896" s="81"/>
      <c r="U896" s="81"/>
    </row>
    <row r="897">
      <c r="A897" s="81"/>
      <c r="B897" s="80"/>
      <c r="C897" s="80"/>
      <c r="D897" s="80"/>
      <c r="E897" s="80"/>
      <c r="F897" s="81"/>
      <c r="G897" s="81"/>
      <c r="H897" s="81"/>
      <c r="I897" s="81"/>
      <c r="J897" s="81"/>
      <c r="K897" s="81"/>
      <c r="L897" s="81"/>
      <c r="M897" s="81"/>
      <c r="N897" s="81"/>
      <c r="O897" s="81"/>
      <c r="P897" s="81"/>
      <c r="Q897" s="81"/>
      <c r="R897" s="81"/>
      <c r="S897" s="81"/>
      <c r="T897" s="81"/>
      <c r="U897" s="81"/>
    </row>
    <row r="898">
      <c r="A898" s="81"/>
      <c r="B898" s="80"/>
      <c r="C898" s="80"/>
      <c r="D898" s="80"/>
      <c r="E898" s="80"/>
      <c r="F898" s="81"/>
      <c r="G898" s="81"/>
      <c r="H898" s="81"/>
      <c r="I898" s="81"/>
      <c r="J898" s="81"/>
      <c r="K898" s="81"/>
      <c r="L898" s="81"/>
      <c r="M898" s="81"/>
      <c r="N898" s="81"/>
      <c r="O898" s="81"/>
      <c r="P898" s="81"/>
      <c r="Q898" s="81"/>
      <c r="R898" s="81"/>
      <c r="S898" s="81"/>
      <c r="T898" s="81"/>
      <c r="U898" s="81"/>
    </row>
    <row r="899">
      <c r="A899" s="81"/>
      <c r="B899" s="80"/>
      <c r="C899" s="80"/>
      <c r="D899" s="80"/>
      <c r="E899" s="80"/>
      <c r="F899" s="81"/>
      <c r="G899" s="81"/>
      <c r="H899" s="81"/>
      <c r="I899" s="81"/>
      <c r="J899" s="81"/>
      <c r="K899" s="81"/>
      <c r="L899" s="81"/>
      <c r="M899" s="81"/>
      <c r="N899" s="81"/>
      <c r="O899" s="81"/>
      <c r="P899" s="81"/>
      <c r="Q899" s="81"/>
      <c r="R899" s="81"/>
      <c r="S899" s="81"/>
      <c r="T899" s="81"/>
      <c r="U899" s="81"/>
    </row>
    <row r="900">
      <c r="A900" s="81"/>
      <c r="B900" s="80"/>
      <c r="C900" s="80"/>
      <c r="D900" s="80"/>
      <c r="E900" s="80"/>
      <c r="F900" s="81"/>
      <c r="G900" s="81"/>
      <c r="H900" s="81"/>
      <c r="I900" s="81"/>
      <c r="J900" s="81"/>
      <c r="K900" s="81"/>
      <c r="L900" s="81"/>
      <c r="M900" s="81"/>
      <c r="N900" s="81"/>
      <c r="O900" s="81"/>
      <c r="P900" s="81"/>
      <c r="Q900" s="81"/>
      <c r="R900" s="81"/>
      <c r="S900" s="81"/>
      <c r="T900" s="81"/>
      <c r="U900" s="81"/>
    </row>
    <row r="901">
      <c r="A901" s="81"/>
      <c r="B901" s="80"/>
      <c r="C901" s="80"/>
      <c r="D901" s="80"/>
      <c r="E901" s="80"/>
      <c r="F901" s="81"/>
      <c r="G901" s="81"/>
      <c r="H901" s="81"/>
      <c r="I901" s="81"/>
      <c r="J901" s="81"/>
      <c r="K901" s="81"/>
      <c r="L901" s="81"/>
      <c r="M901" s="81"/>
      <c r="N901" s="81"/>
      <c r="O901" s="81"/>
      <c r="P901" s="81"/>
      <c r="Q901" s="81"/>
      <c r="R901" s="81"/>
      <c r="S901" s="81"/>
      <c r="T901" s="81"/>
      <c r="U901" s="81"/>
    </row>
    <row r="902">
      <c r="A902" s="81"/>
      <c r="B902" s="80"/>
      <c r="C902" s="80"/>
      <c r="D902" s="80"/>
      <c r="E902" s="80"/>
      <c r="F902" s="81"/>
      <c r="G902" s="81"/>
      <c r="H902" s="81"/>
      <c r="I902" s="81"/>
      <c r="J902" s="81"/>
      <c r="K902" s="81"/>
      <c r="L902" s="81"/>
      <c r="M902" s="81"/>
      <c r="N902" s="81"/>
      <c r="O902" s="81"/>
      <c r="P902" s="81"/>
      <c r="Q902" s="81"/>
      <c r="R902" s="81"/>
      <c r="S902" s="81"/>
      <c r="T902" s="81"/>
      <c r="U902" s="81"/>
    </row>
    <row r="903">
      <c r="A903" s="81"/>
      <c r="B903" s="80"/>
      <c r="C903" s="80"/>
      <c r="D903" s="80"/>
      <c r="E903" s="80"/>
      <c r="F903" s="81"/>
      <c r="G903" s="81"/>
      <c r="H903" s="81"/>
      <c r="I903" s="81"/>
      <c r="J903" s="81"/>
      <c r="K903" s="81"/>
      <c r="L903" s="81"/>
      <c r="M903" s="81"/>
      <c r="N903" s="81"/>
      <c r="O903" s="81"/>
      <c r="P903" s="81"/>
      <c r="Q903" s="81"/>
      <c r="R903" s="81"/>
      <c r="S903" s="81"/>
      <c r="T903" s="81"/>
      <c r="U903" s="81"/>
    </row>
    <row r="904">
      <c r="A904" s="81"/>
      <c r="B904" s="80"/>
      <c r="C904" s="80"/>
      <c r="D904" s="80"/>
      <c r="E904" s="80"/>
      <c r="F904" s="81"/>
      <c r="G904" s="81"/>
      <c r="H904" s="81"/>
      <c r="I904" s="81"/>
      <c r="J904" s="81"/>
      <c r="K904" s="81"/>
      <c r="L904" s="81"/>
      <c r="M904" s="81"/>
      <c r="N904" s="81"/>
      <c r="O904" s="81"/>
      <c r="P904" s="81"/>
      <c r="Q904" s="81"/>
      <c r="R904" s="81"/>
      <c r="S904" s="81"/>
      <c r="T904" s="81"/>
      <c r="U904" s="81"/>
    </row>
    <row r="905">
      <c r="A905" s="81"/>
      <c r="B905" s="80"/>
      <c r="C905" s="80"/>
      <c r="D905" s="80"/>
      <c r="E905" s="80"/>
      <c r="F905" s="81"/>
      <c r="G905" s="81"/>
      <c r="H905" s="81"/>
      <c r="I905" s="81"/>
      <c r="J905" s="81"/>
      <c r="K905" s="81"/>
      <c r="L905" s="81"/>
      <c r="M905" s="81"/>
      <c r="N905" s="81"/>
      <c r="O905" s="81"/>
      <c r="P905" s="81"/>
      <c r="Q905" s="81"/>
      <c r="R905" s="81"/>
      <c r="S905" s="81"/>
      <c r="T905" s="81"/>
      <c r="U905" s="81"/>
    </row>
    <row r="906">
      <c r="A906" s="81"/>
      <c r="B906" s="80"/>
      <c r="C906" s="80"/>
      <c r="D906" s="80"/>
      <c r="E906" s="80"/>
      <c r="F906" s="81"/>
      <c r="G906" s="81"/>
      <c r="H906" s="81"/>
      <c r="I906" s="81"/>
      <c r="J906" s="81"/>
      <c r="K906" s="81"/>
      <c r="L906" s="81"/>
      <c r="M906" s="81"/>
      <c r="N906" s="81"/>
      <c r="O906" s="81"/>
      <c r="P906" s="81"/>
      <c r="Q906" s="81"/>
      <c r="R906" s="81"/>
      <c r="S906" s="81"/>
      <c r="T906" s="81"/>
      <c r="U906" s="81"/>
    </row>
    <row r="907">
      <c r="A907" s="81"/>
      <c r="B907" s="80"/>
      <c r="C907" s="80"/>
      <c r="D907" s="80"/>
      <c r="E907" s="80"/>
      <c r="F907" s="81"/>
      <c r="G907" s="81"/>
      <c r="H907" s="81"/>
      <c r="I907" s="81"/>
      <c r="J907" s="81"/>
      <c r="K907" s="81"/>
      <c r="L907" s="81"/>
      <c r="M907" s="81"/>
      <c r="N907" s="81"/>
      <c r="O907" s="81"/>
      <c r="P907" s="81"/>
      <c r="Q907" s="81"/>
      <c r="R907" s="81"/>
      <c r="S907" s="81"/>
      <c r="T907" s="81"/>
      <c r="U907" s="81"/>
    </row>
    <row r="908">
      <c r="A908" s="81"/>
      <c r="B908" s="80"/>
      <c r="C908" s="80"/>
      <c r="D908" s="80"/>
      <c r="E908" s="80"/>
      <c r="F908" s="81"/>
      <c r="G908" s="81"/>
      <c r="H908" s="81"/>
      <c r="I908" s="81"/>
      <c r="J908" s="81"/>
      <c r="K908" s="81"/>
      <c r="L908" s="81"/>
      <c r="M908" s="81"/>
      <c r="N908" s="81"/>
      <c r="O908" s="81"/>
      <c r="P908" s="81"/>
      <c r="Q908" s="81"/>
      <c r="R908" s="81"/>
      <c r="S908" s="81"/>
      <c r="T908" s="81"/>
      <c r="U908" s="81"/>
    </row>
    <row r="909">
      <c r="A909" s="81"/>
      <c r="B909" s="80"/>
      <c r="C909" s="80"/>
      <c r="D909" s="80"/>
      <c r="E909" s="80"/>
      <c r="F909" s="81"/>
      <c r="G909" s="81"/>
      <c r="H909" s="81"/>
      <c r="I909" s="81"/>
      <c r="J909" s="81"/>
      <c r="K909" s="81"/>
      <c r="L909" s="81"/>
      <c r="M909" s="81"/>
      <c r="N909" s="81"/>
      <c r="O909" s="81"/>
      <c r="P909" s="81"/>
      <c r="Q909" s="81"/>
      <c r="R909" s="81"/>
      <c r="S909" s="81"/>
      <c r="T909" s="81"/>
      <c r="U909" s="81"/>
    </row>
    <row r="910">
      <c r="A910" s="81"/>
      <c r="B910" s="80"/>
      <c r="C910" s="80"/>
      <c r="D910" s="80"/>
      <c r="E910" s="80"/>
      <c r="F910" s="81"/>
      <c r="G910" s="81"/>
      <c r="H910" s="81"/>
      <c r="I910" s="81"/>
      <c r="J910" s="81"/>
      <c r="K910" s="81"/>
      <c r="L910" s="81"/>
      <c r="M910" s="81"/>
      <c r="N910" s="81"/>
      <c r="O910" s="81"/>
      <c r="P910" s="81"/>
      <c r="Q910" s="81"/>
      <c r="R910" s="81"/>
      <c r="S910" s="81"/>
      <c r="T910" s="81"/>
      <c r="U910" s="81"/>
    </row>
    <row r="911">
      <c r="A911" s="81"/>
      <c r="B911" s="80"/>
      <c r="C911" s="80"/>
      <c r="D911" s="80"/>
      <c r="E911" s="80"/>
      <c r="F911" s="81"/>
      <c r="G911" s="81"/>
      <c r="H911" s="81"/>
      <c r="I911" s="81"/>
      <c r="J911" s="81"/>
      <c r="K911" s="81"/>
      <c r="L911" s="81"/>
      <c r="M911" s="81"/>
      <c r="N911" s="81"/>
      <c r="O911" s="81"/>
      <c r="P911" s="81"/>
      <c r="Q911" s="81"/>
      <c r="R911" s="81"/>
      <c r="S911" s="81"/>
      <c r="T911" s="81"/>
      <c r="U911" s="81"/>
    </row>
    <row r="912">
      <c r="A912" s="81"/>
      <c r="B912" s="80"/>
      <c r="C912" s="80"/>
      <c r="D912" s="80"/>
      <c r="E912" s="80"/>
      <c r="F912" s="81"/>
      <c r="G912" s="81"/>
      <c r="H912" s="81"/>
      <c r="I912" s="81"/>
      <c r="J912" s="81"/>
      <c r="K912" s="81"/>
      <c r="L912" s="81"/>
      <c r="M912" s="81"/>
      <c r="N912" s="81"/>
      <c r="O912" s="81"/>
      <c r="P912" s="81"/>
      <c r="Q912" s="81"/>
      <c r="R912" s="81"/>
      <c r="S912" s="81"/>
      <c r="T912" s="81"/>
      <c r="U912" s="81"/>
    </row>
    <row r="913">
      <c r="A913" s="81"/>
      <c r="B913" s="80"/>
      <c r="C913" s="80"/>
      <c r="D913" s="80"/>
      <c r="E913" s="80"/>
      <c r="F913" s="81"/>
      <c r="G913" s="81"/>
      <c r="H913" s="81"/>
      <c r="I913" s="81"/>
      <c r="J913" s="81"/>
      <c r="K913" s="81"/>
      <c r="L913" s="81"/>
      <c r="M913" s="81"/>
      <c r="N913" s="81"/>
      <c r="O913" s="81"/>
      <c r="P913" s="81"/>
      <c r="Q913" s="81"/>
      <c r="R913" s="81"/>
      <c r="S913" s="81"/>
      <c r="T913" s="81"/>
      <c r="U913" s="81"/>
    </row>
    <row r="914">
      <c r="A914" s="81"/>
      <c r="B914" s="80"/>
      <c r="C914" s="80"/>
      <c r="D914" s="80"/>
      <c r="E914" s="80"/>
      <c r="F914" s="81"/>
      <c r="G914" s="81"/>
      <c r="H914" s="81"/>
      <c r="I914" s="81"/>
      <c r="J914" s="81"/>
      <c r="K914" s="81"/>
      <c r="L914" s="81"/>
      <c r="M914" s="81"/>
      <c r="N914" s="81"/>
      <c r="O914" s="81"/>
      <c r="P914" s="81"/>
      <c r="Q914" s="81"/>
      <c r="R914" s="81"/>
      <c r="S914" s="81"/>
      <c r="T914" s="81"/>
      <c r="U914" s="81"/>
    </row>
    <row r="915">
      <c r="A915" s="81"/>
      <c r="B915" s="80"/>
      <c r="C915" s="80"/>
      <c r="D915" s="80"/>
      <c r="E915" s="80"/>
      <c r="F915" s="81"/>
      <c r="G915" s="81"/>
      <c r="H915" s="81"/>
      <c r="I915" s="81"/>
      <c r="J915" s="81"/>
      <c r="K915" s="81"/>
      <c r="L915" s="81"/>
      <c r="M915" s="81"/>
      <c r="N915" s="81"/>
      <c r="O915" s="81"/>
      <c r="P915" s="81"/>
      <c r="Q915" s="81"/>
      <c r="R915" s="81"/>
      <c r="S915" s="81"/>
      <c r="T915" s="81"/>
      <c r="U915" s="81"/>
    </row>
    <row r="916">
      <c r="A916" s="81"/>
      <c r="B916" s="80"/>
      <c r="C916" s="80"/>
      <c r="D916" s="80"/>
      <c r="E916" s="80"/>
      <c r="F916" s="81"/>
      <c r="G916" s="81"/>
      <c r="H916" s="81"/>
      <c r="I916" s="81"/>
      <c r="J916" s="81"/>
      <c r="K916" s="81"/>
      <c r="L916" s="81"/>
      <c r="M916" s="81"/>
      <c r="N916" s="81"/>
      <c r="O916" s="81"/>
      <c r="P916" s="81"/>
      <c r="Q916" s="81"/>
      <c r="R916" s="81"/>
      <c r="S916" s="81"/>
      <c r="T916" s="81"/>
      <c r="U916" s="81"/>
    </row>
    <row r="917">
      <c r="A917" s="81"/>
      <c r="B917" s="80"/>
      <c r="C917" s="80"/>
      <c r="D917" s="80"/>
      <c r="E917" s="80"/>
      <c r="F917" s="81"/>
      <c r="G917" s="81"/>
      <c r="H917" s="81"/>
      <c r="I917" s="81"/>
      <c r="J917" s="81"/>
      <c r="K917" s="81"/>
      <c r="L917" s="81"/>
      <c r="M917" s="81"/>
      <c r="N917" s="81"/>
      <c r="O917" s="81"/>
      <c r="P917" s="81"/>
      <c r="Q917" s="81"/>
      <c r="R917" s="81"/>
      <c r="S917" s="81"/>
      <c r="T917" s="81"/>
      <c r="U917" s="81"/>
    </row>
    <row r="918">
      <c r="A918" s="81"/>
      <c r="B918" s="80"/>
      <c r="C918" s="80"/>
      <c r="D918" s="80"/>
      <c r="E918" s="80"/>
      <c r="F918" s="81"/>
      <c r="G918" s="81"/>
      <c r="H918" s="81"/>
      <c r="I918" s="81"/>
      <c r="J918" s="81"/>
      <c r="K918" s="81"/>
      <c r="L918" s="81"/>
      <c r="M918" s="81"/>
      <c r="N918" s="81"/>
      <c r="O918" s="81"/>
      <c r="P918" s="81"/>
      <c r="Q918" s="81"/>
      <c r="R918" s="81"/>
      <c r="S918" s="81"/>
      <c r="T918" s="81"/>
      <c r="U918" s="81"/>
    </row>
    <row r="919">
      <c r="A919" s="81"/>
      <c r="B919" s="80"/>
      <c r="C919" s="80"/>
      <c r="D919" s="80"/>
      <c r="E919" s="80"/>
      <c r="F919" s="81"/>
      <c r="G919" s="81"/>
      <c r="H919" s="81"/>
      <c r="I919" s="81"/>
      <c r="J919" s="81"/>
      <c r="K919" s="81"/>
      <c r="L919" s="81"/>
      <c r="M919" s="81"/>
      <c r="N919" s="81"/>
      <c r="O919" s="81"/>
      <c r="P919" s="81"/>
      <c r="Q919" s="81"/>
      <c r="R919" s="81"/>
      <c r="S919" s="81"/>
      <c r="T919" s="81"/>
      <c r="U919" s="81"/>
    </row>
    <row r="920">
      <c r="A920" s="81"/>
      <c r="B920" s="80"/>
      <c r="C920" s="80"/>
      <c r="D920" s="80"/>
      <c r="E920" s="80"/>
      <c r="F920" s="81"/>
      <c r="G920" s="81"/>
      <c r="H920" s="81"/>
      <c r="I920" s="81"/>
      <c r="J920" s="81"/>
      <c r="K920" s="81"/>
      <c r="L920" s="81"/>
      <c r="M920" s="81"/>
      <c r="N920" s="81"/>
      <c r="O920" s="81"/>
      <c r="P920" s="81"/>
      <c r="Q920" s="81"/>
      <c r="R920" s="81"/>
      <c r="S920" s="81"/>
      <c r="T920" s="81"/>
      <c r="U920" s="81"/>
    </row>
    <row r="921">
      <c r="A921" s="81"/>
      <c r="B921" s="80"/>
      <c r="C921" s="80"/>
      <c r="D921" s="80"/>
      <c r="E921" s="80"/>
      <c r="F921" s="81"/>
      <c r="G921" s="81"/>
      <c r="H921" s="81"/>
      <c r="I921" s="81"/>
      <c r="J921" s="81"/>
      <c r="K921" s="81"/>
      <c r="L921" s="81"/>
      <c r="M921" s="81"/>
      <c r="N921" s="81"/>
      <c r="O921" s="81"/>
      <c r="P921" s="81"/>
      <c r="Q921" s="81"/>
      <c r="R921" s="81"/>
      <c r="S921" s="81"/>
      <c r="T921" s="81"/>
      <c r="U921" s="81"/>
    </row>
    <row r="922">
      <c r="A922" s="81"/>
      <c r="B922" s="80"/>
      <c r="C922" s="80"/>
      <c r="D922" s="80"/>
      <c r="E922" s="80"/>
      <c r="F922" s="81"/>
      <c r="G922" s="81"/>
      <c r="H922" s="81"/>
      <c r="I922" s="81"/>
      <c r="J922" s="81"/>
      <c r="K922" s="81"/>
      <c r="L922" s="81"/>
      <c r="M922" s="81"/>
      <c r="N922" s="81"/>
      <c r="O922" s="81"/>
      <c r="P922" s="81"/>
      <c r="Q922" s="81"/>
      <c r="R922" s="81"/>
      <c r="S922" s="81"/>
      <c r="T922" s="81"/>
      <c r="U922" s="81"/>
    </row>
    <row r="923">
      <c r="A923" s="81"/>
      <c r="B923" s="80"/>
      <c r="C923" s="80"/>
      <c r="D923" s="80"/>
      <c r="E923" s="80"/>
      <c r="F923" s="81"/>
      <c r="G923" s="81"/>
      <c r="H923" s="81"/>
      <c r="I923" s="81"/>
      <c r="J923" s="81"/>
      <c r="K923" s="81"/>
      <c r="L923" s="81"/>
      <c r="M923" s="81"/>
      <c r="N923" s="81"/>
      <c r="O923" s="81"/>
      <c r="P923" s="81"/>
      <c r="Q923" s="81"/>
      <c r="R923" s="81"/>
      <c r="S923" s="81"/>
      <c r="T923" s="81"/>
      <c r="U923" s="81"/>
    </row>
    <row r="924">
      <c r="A924" s="81"/>
      <c r="B924" s="80"/>
      <c r="C924" s="80"/>
      <c r="D924" s="80"/>
      <c r="E924" s="80"/>
      <c r="F924" s="81"/>
      <c r="G924" s="81"/>
      <c r="H924" s="81"/>
      <c r="I924" s="81"/>
      <c r="J924" s="81"/>
      <c r="K924" s="81"/>
      <c r="L924" s="81"/>
      <c r="M924" s="81"/>
      <c r="N924" s="81"/>
      <c r="O924" s="81"/>
      <c r="P924" s="81"/>
      <c r="Q924" s="81"/>
      <c r="R924" s="81"/>
      <c r="S924" s="81"/>
      <c r="T924" s="81"/>
      <c r="U924" s="81"/>
    </row>
    <row r="925">
      <c r="A925" s="81"/>
      <c r="B925" s="80"/>
      <c r="C925" s="80"/>
      <c r="D925" s="80"/>
      <c r="E925" s="80"/>
      <c r="F925" s="81"/>
      <c r="G925" s="81"/>
      <c r="H925" s="81"/>
      <c r="I925" s="81"/>
      <c r="J925" s="81"/>
      <c r="K925" s="81"/>
      <c r="L925" s="81"/>
      <c r="M925" s="81"/>
      <c r="N925" s="81"/>
      <c r="O925" s="81"/>
      <c r="P925" s="81"/>
      <c r="Q925" s="81"/>
      <c r="R925" s="81"/>
      <c r="S925" s="81"/>
      <c r="T925" s="81"/>
      <c r="U925" s="81"/>
    </row>
    <row r="926">
      <c r="A926" s="81"/>
      <c r="B926" s="80"/>
      <c r="C926" s="80"/>
      <c r="D926" s="80"/>
      <c r="E926" s="80"/>
      <c r="F926" s="81"/>
      <c r="G926" s="81"/>
      <c r="H926" s="81"/>
      <c r="I926" s="81"/>
      <c r="J926" s="81"/>
      <c r="K926" s="81"/>
      <c r="L926" s="81"/>
      <c r="M926" s="81"/>
      <c r="N926" s="81"/>
      <c r="O926" s="81"/>
      <c r="P926" s="81"/>
      <c r="Q926" s="81"/>
      <c r="R926" s="81"/>
      <c r="S926" s="81"/>
      <c r="T926" s="81"/>
      <c r="U926" s="81"/>
    </row>
    <row r="927">
      <c r="A927" s="81"/>
      <c r="B927" s="80"/>
      <c r="C927" s="80"/>
      <c r="D927" s="80"/>
      <c r="E927" s="80"/>
      <c r="F927" s="81"/>
      <c r="G927" s="81"/>
      <c r="H927" s="81"/>
      <c r="I927" s="81"/>
      <c r="J927" s="81"/>
      <c r="K927" s="81"/>
      <c r="L927" s="81"/>
      <c r="M927" s="81"/>
      <c r="N927" s="81"/>
      <c r="O927" s="81"/>
      <c r="P927" s="81"/>
      <c r="Q927" s="81"/>
      <c r="R927" s="81"/>
      <c r="S927" s="81"/>
      <c r="T927" s="81"/>
      <c r="U927" s="81"/>
    </row>
    <row r="928">
      <c r="A928" s="81"/>
      <c r="B928" s="80"/>
      <c r="C928" s="80"/>
      <c r="D928" s="80"/>
      <c r="E928" s="80"/>
      <c r="F928" s="81"/>
      <c r="G928" s="81"/>
      <c r="H928" s="81"/>
      <c r="I928" s="81"/>
      <c r="J928" s="81"/>
      <c r="K928" s="81"/>
      <c r="L928" s="81"/>
      <c r="M928" s="81"/>
      <c r="N928" s="81"/>
      <c r="O928" s="81"/>
      <c r="P928" s="81"/>
      <c r="Q928" s="81"/>
      <c r="R928" s="81"/>
      <c r="S928" s="81"/>
      <c r="T928" s="81"/>
      <c r="U928" s="81"/>
    </row>
    <row r="929">
      <c r="A929" s="81"/>
      <c r="B929" s="80"/>
      <c r="C929" s="80"/>
      <c r="D929" s="80"/>
      <c r="E929" s="80"/>
      <c r="F929" s="81"/>
      <c r="G929" s="81"/>
      <c r="H929" s="81"/>
      <c r="I929" s="81"/>
      <c r="J929" s="81"/>
      <c r="K929" s="81"/>
      <c r="L929" s="81"/>
      <c r="M929" s="81"/>
      <c r="N929" s="81"/>
      <c r="O929" s="81"/>
      <c r="P929" s="81"/>
      <c r="Q929" s="81"/>
      <c r="R929" s="81"/>
      <c r="S929" s="81"/>
      <c r="T929" s="81"/>
      <c r="U929" s="81"/>
    </row>
    <row r="930">
      <c r="A930" s="81"/>
      <c r="B930" s="80"/>
      <c r="C930" s="80"/>
      <c r="D930" s="80"/>
      <c r="E930" s="80"/>
      <c r="F930" s="81"/>
      <c r="G930" s="81"/>
      <c r="H930" s="81"/>
      <c r="I930" s="81"/>
      <c r="J930" s="81"/>
      <c r="K930" s="81"/>
      <c r="L930" s="81"/>
      <c r="M930" s="81"/>
      <c r="N930" s="81"/>
      <c r="O930" s="81"/>
      <c r="P930" s="81"/>
      <c r="Q930" s="81"/>
      <c r="R930" s="81"/>
      <c r="S930" s="81"/>
      <c r="T930" s="81"/>
      <c r="U930" s="81"/>
    </row>
    <row r="931">
      <c r="A931" s="81"/>
      <c r="B931" s="80"/>
      <c r="C931" s="80"/>
      <c r="D931" s="80"/>
      <c r="E931" s="80"/>
      <c r="F931" s="81"/>
      <c r="G931" s="81"/>
      <c r="H931" s="81"/>
      <c r="I931" s="81"/>
      <c r="J931" s="81"/>
      <c r="K931" s="81"/>
      <c r="L931" s="81"/>
      <c r="M931" s="81"/>
      <c r="N931" s="81"/>
      <c r="O931" s="81"/>
      <c r="P931" s="81"/>
      <c r="Q931" s="81"/>
      <c r="R931" s="81"/>
      <c r="S931" s="81"/>
      <c r="T931" s="81"/>
      <c r="U931" s="81"/>
    </row>
    <row r="932">
      <c r="A932" s="81"/>
      <c r="B932" s="80"/>
      <c r="C932" s="80"/>
      <c r="D932" s="80"/>
      <c r="E932" s="80"/>
      <c r="F932" s="81"/>
      <c r="G932" s="81"/>
      <c r="H932" s="81"/>
      <c r="I932" s="81"/>
      <c r="J932" s="81"/>
      <c r="K932" s="81"/>
      <c r="L932" s="81"/>
      <c r="M932" s="81"/>
      <c r="N932" s="81"/>
      <c r="O932" s="81"/>
      <c r="P932" s="81"/>
      <c r="Q932" s="81"/>
      <c r="R932" s="81"/>
      <c r="S932" s="81"/>
      <c r="T932" s="81"/>
      <c r="U932" s="81"/>
    </row>
    <row r="933">
      <c r="A933" s="81"/>
      <c r="B933" s="80"/>
      <c r="C933" s="80"/>
      <c r="D933" s="80"/>
      <c r="E933" s="80"/>
      <c r="F933" s="81"/>
      <c r="G933" s="81"/>
      <c r="H933" s="81"/>
      <c r="I933" s="81"/>
      <c r="J933" s="81"/>
      <c r="K933" s="81"/>
      <c r="L933" s="81"/>
      <c r="M933" s="81"/>
      <c r="N933" s="81"/>
      <c r="O933" s="81"/>
      <c r="P933" s="81"/>
      <c r="Q933" s="81"/>
      <c r="R933" s="81"/>
      <c r="S933" s="81"/>
      <c r="T933" s="81"/>
      <c r="U933" s="81"/>
    </row>
    <row r="934">
      <c r="A934" s="81"/>
      <c r="B934" s="80"/>
      <c r="C934" s="80"/>
      <c r="D934" s="80"/>
      <c r="E934" s="80"/>
      <c r="F934" s="81"/>
      <c r="G934" s="81"/>
      <c r="H934" s="81"/>
      <c r="I934" s="81"/>
      <c r="J934" s="81"/>
      <c r="K934" s="81"/>
      <c r="L934" s="81"/>
      <c r="M934" s="81"/>
      <c r="N934" s="81"/>
      <c r="O934" s="81"/>
      <c r="P934" s="81"/>
      <c r="Q934" s="81"/>
      <c r="R934" s="81"/>
      <c r="S934" s="81"/>
      <c r="T934" s="81"/>
      <c r="U934" s="81"/>
    </row>
    <row r="935">
      <c r="A935" s="81"/>
      <c r="B935" s="80"/>
      <c r="C935" s="80"/>
      <c r="D935" s="80"/>
      <c r="E935" s="80"/>
      <c r="F935" s="81"/>
      <c r="G935" s="81"/>
      <c r="H935" s="81"/>
      <c r="I935" s="81"/>
      <c r="J935" s="81"/>
      <c r="K935" s="81"/>
      <c r="L935" s="81"/>
      <c r="M935" s="81"/>
      <c r="N935" s="81"/>
      <c r="O935" s="81"/>
      <c r="P935" s="81"/>
      <c r="Q935" s="81"/>
      <c r="R935" s="81"/>
      <c r="S935" s="81"/>
      <c r="T935" s="81"/>
      <c r="U935" s="81"/>
    </row>
    <row r="936">
      <c r="A936" s="81"/>
      <c r="B936" s="80"/>
      <c r="C936" s="80"/>
      <c r="D936" s="80"/>
      <c r="E936" s="80"/>
      <c r="F936" s="81"/>
      <c r="G936" s="81"/>
      <c r="H936" s="81"/>
      <c r="I936" s="81"/>
      <c r="J936" s="81"/>
      <c r="K936" s="81"/>
      <c r="L936" s="81"/>
      <c r="M936" s="81"/>
      <c r="N936" s="81"/>
      <c r="O936" s="81"/>
      <c r="P936" s="81"/>
      <c r="Q936" s="81"/>
      <c r="R936" s="81"/>
      <c r="S936" s="81"/>
      <c r="T936" s="81"/>
      <c r="U936" s="81"/>
    </row>
    <row r="937">
      <c r="A937" s="81"/>
      <c r="B937" s="80"/>
      <c r="C937" s="80"/>
      <c r="D937" s="80"/>
      <c r="E937" s="80"/>
      <c r="F937" s="81"/>
      <c r="G937" s="81"/>
      <c r="H937" s="81"/>
      <c r="I937" s="81"/>
      <c r="J937" s="81"/>
      <c r="K937" s="81"/>
      <c r="L937" s="81"/>
      <c r="M937" s="81"/>
      <c r="N937" s="81"/>
      <c r="O937" s="81"/>
      <c r="P937" s="81"/>
      <c r="Q937" s="81"/>
      <c r="R937" s="81"/>
      <c r="S937" s="81"/>
      <c r="T937" s="81"/>
      <c r="U937" s="81"/>
    </row>
    <row r="938">
      <c r="A938" s="81"/>
      <c r="B938" s="80"/>
      <c r="C938" s="80"/>
      <c r="D938" s="80"/>
      <c r="E938" s="80"/>
      <c r="F938" s="81"/>
      <c r="G938" s="81"/>
      <c r="H938" s="81"/>
      <c r="I938" s="81"/>
      <c r="J938" s="81"/>
      <c r="K938" s="81"/>
      <c r="L938" s="81"/>
      <c r="M938" s="81"/>
      <c r="N938" s="81"/>
      <c r="O938" s="81"/>
      <c r="P938" s="81"/>
      <c r="Q938" s="81"/>
      <c r="R938" s="81"/>
      <c r="S938" s="81"/>
      <c r="T938" s="81"/>
      <c r="U938" s="81"/>
    </row>
    <row r="939">
      <c r="A939" s="81"/>
      <c r="B939" s="80"/>
      <c r="C939" s="80"/>
      <c r="D939" s="80"/>
      <c r="E939" s="80"/>
      <c r="F939" s="81"/>
      <c r="G939" s="81"/>
      <c r="H939" s="81"/>
      <c r="I939" s="81"/>
      <c r="J939" s="81"/>
      <c r="K939" s="81"/>
      <c r="L939" s="81"/>
      <c r="M939" s="81"/>
      <c r="N939" s="81"/>
      <c r="O939" s="81"/>
      <c r="P939" s="81"/>
      <c r="Q939" s="81"/>
      <c r="R939" s="81"/>
      <c r="S939" s="81"/>
      <c r="T939" s="81"/>
      <c r="U939" s="81"/>
    </row>
    <row r="940">
      <c r="A940" s="81"/>
      <c r="B940" s="80"/>
      <c r="C940" s="80"/>
      <c r="D940" s="80"/>
      <c r="E940" s="80"/>
      <c r="F940" s="81"/>
      <c r="G940" s="81"/>
      <c r="H940" s="81"/>
      <c r="I940" s="81"/>
      <c r="J940" s="81"/>
      <c r="K940" s="81"/>
      <c r="L940" s="81"/>
      <c r="M940" s="81"/>
      <c r="N940" s="81"/>
      <c r="O940" s="81"/>
      <c r="P940" s="81"/>
      <c r="Q940" s="81"/>
      <c r="R940" s="81"/>
      <c r="S940" s="81"/>
      <c r="T940" s="81"/>
      <c r="U940" s="81"/>
    </row>
    <row r="941">
      <c r="A941" s="81"/>
      <c r="B941" s="80"/>
      <c r="C941" s="80"/>
      <c r="D941" s="80"/>
      <c r="E941" s="80"/>
      <c r="F941" s="81"/>
      <c r="G941" s="81"/>
      <c r="H941" s="81"/>
      <c r="I941" s="81"/>
      <c r="J941" s="81"/>
      <c r="K941" s="81"/>
      <c r="L941" s="81"/>
      <c r="M941" s="81"/>
      <c r="N941" s="81"/>
      <c r="O941" s="81"/>
      <c r="P941" s="81"/>
      <c r="Q941" s="81"/>
      <c r="R941" s="81"/>
      <c r="S941" s="81"/>
      <c r="T941" s="81"/>
      <c r="U941" s="81"/>
    </row>
    <row r="942">
      <c r="A942" s="81"/>
      <c r="B942" s="80"/>
      <c r="C942" s="80"/>
      <c r="D942" s="80"/>
      <c r="E942" s="80"/>
      <c r="F942" s="81"/>
      <c r="G942" s="81"/>
      <c r="H942" s="81"/>
      <c r="I942" s="81"/>
      <c r="J942" s="81"/>
      <c r="K942" s="81"/>
      <c r="L942" s="81"/>
      <c r="M942" s="81"/>
      <c r="N942" s="81"/>
      <c r="O942" s="81"/>
      <c r="P942" s="81"/>
      <c r="Q942" s="81"/>
      <c r="R942" s="81"/>
      <c r="S942" s="81"/>
      <c r="T942" s="81"/>
      <c r="U942" s="81"/>
    </row>
    <row r="943">
      <c r="A943" s="81"/>
      <c r="B943" s="80"/>
      <c r="C943" s="80"/>
      <c r="D943" s="80"/>
      <c r="E943" s="80"/>
      <c r="F943" s="81"/>
      <c r="G943" s="81"/>
      <c r="H943" s="81"/>
      <c r="I943" s="81"/>
      <c r="J943" s="81"/>
      <c r="K943" s="81"/>
      <c r="L943" s="81"/>
      <c r="M943" s="81"/>
      <c r="N943" s="81"/>
      <c r="O943" s="81"/>
      <c r="P943" s="81"/>
      <c r="Q943" s="81"/>
      <c r="R943" s="81"/>
      <c r="S943" s="81"/>
      <c r="T943" s="81"/>
      <c r="U943" s="81"/>
    </row>
    <row r="944">
      <c r="A944" s="81"/>
      <c r="B944" s="80"/>
      <c r="C944" s="80"/>
      <c r="D944" s="80"/>
      <c r="E944" s="80"/>
      <c r="F944" s="81"/>
      <c r="G944" s="81"/>
      <c r="H944" s="81"/>
      <c r="I944" s="81"/>
      <c r="J944" s="81"/>
      <c r="K944" s="81"/>
      <c r="L944" s="81"/>
      <c r="M944" s="81"/>
      <c r="N944" s="81"/>
      <c r="O944" s="81"/>
      <c r="P944" s="81"/>
      <c r="Q944" s="81"/>
      <c r="R944" s="81"/>
      <c r="S944" s="81"/>
      <c r="T944" s="81"/>
      <c r="U944" s="81"/>
    </row>
    <row r="945">
      <c r="A945" s="81"/>
      <c r="B945" s="80"/>
      <c r="C945" s="80"/>
      <c r="D945" s="80"/>
      <c r="E945" s="80"/>
      <c r="F945" s="81"/>
      <c r="G945" s="81"/>
      <c r="H945" s="81"/>
      <c r="I945" s="81"/>
      <c r="J945" s="81"/>
      <c r="K945" s="81"/>
      <c r="L945" s="81"/>
      <c r="M945" s="81"/>
      <c r="N945" s="81"/>
      <c r="O945" s="81"/>
      <c r="P945" s="81"/>
      <c r="Q945" s="81"/>
      <c r="R945" s="81"/>
      <c r="S945" s="81"/>
      <c r="T945" s="81"/>
      <c r="U945" s="81"/>
    </row>
    <row r="946">
      <c r="A946" s="81"/>
      <c r="B946" s="80"/>
      <c r="C946" s="80"/>
      <c r="D946" s="80"/>
      <c r="E946" s="80"/>
      <c r="F946" s="81"/>
      <c r="G946" s="81"/>
      <c r="H946" s="81"/>
      <c r="I946" s="81"/>
      <c r="J946" s="81"/>
      <c r="K946" s="81"/>
      <c r="L946" s="81"/>
      <c r="M946" s="81"/>
      <c r="N946" s="81"/>
      <c r="O946" s="81"/>
      <c r="P946" s="81"/>
      <c r="Q946" s="81"/>
      <c r="R946" s="81"/>
      <c r="S946" s="81"/>
      <c r="T946" s="81"/>
      <c r="U946" s="81"/>
    </row>
    <row r="947">
      <c r="A947" s="81"/>
      <c r="B947" s="80"/>
      <c r="C947" s="80"/>
      <c r="D947" s="80"/>
      <c r="E947" s="80"/>
      <c r="F947" s="81"/>
      <c r="G947" s="81"/>
      <c r="H947" s="81"/>
      <c r="I947" s="81"/>
      <c r="J947" s="81"/>
      <c r="K947" s="81"/>
      <c r="L947" s="81"/>
      <c r="M947" s="81"/>
      <c r="N947" s="81"/>
      <c r="O947" s="81"/>
      <c r="P947" s="81"/>
      <c r="Q947" s="81"/>
      <c r="R947" s="81"/>
      <c r="S947" s="81"/>
      <c r="T947" s="81"/>
      <c r="U947" s="81"/>
    </row>
    <row r="948">
      <c r="A948" s="81"/>
      <c r="B948" s="80"/>
      <c r="C948" s="80"/>
      <c r="D948" s="80"/>
      <c r="E948" s="80"/>
      <c r="F948" s="81"/>
      <c r="G948" s="81"/>
      <c r="H948" s="81"/>
      <c r="I948" s="81"/>
      <c r="J948" s="81"/>
      <c r="K948" s="81"/>
      <c r="L948" s="81"/>
      <c r="M948" s="81"/>
      <c r="N948" s="81"/>
      <c r="O948" s="81"/>
      <c r="P948" s="81"/>
      <c r="Q948" s="81"/>
      <c r="R948" s="81"/>
      <c r="S948" s="81"/>
      <c r="T948" s="81"/>
      <c r="U948" s="81"/>
    </row>
    <row r="949">
      <c r="A949" s="81"/>
      <c r="B949" s="80"/>
      <c r="C949" s="80"/>
      <c r="D949" s="80"/>
      <c r="E949" s="80"/>
      <c r="F949" s="81"/>
      <c r="G949" s="81"/>
      <c r="H949" s="81"/>
      <c r="I949" s="81"/>
      <c r="J949" s="81"/>
      <c r="K949" s="81"/>
      <c r="L949" s="81"/>
      <c r="M949" s="81"/>
      <c r="N949" s="81"/>
      <c r="O949" s="81"/>
      <c r="P949" s="81"/>
      <c r="Q949" s="81"/>
      <c r="R949" s="81"/>
      <c r="S949" s="81"/>
      <c r="T949" s="81"/>
      <c r="U949" s="81"/>
    </row>
    <row r="950">
      <c r="A950" s="81"/>
      <c r="B950" s="80"/>
      <c r="C950" s="80"/>
      <c r="D950" s="80"/>
      <c r="E950" s="80"/>
      <c r="F950" s="81"/>
      <c r="G950" s="81"/>
      <c r="H950" s="81"/>
      <c r="I950" s="81"/>
      <c r="J950" s="81"/>
      <c r="K950" s="81"/>
      <c r="L950" s="81"/>
      <c r="M950" s="81"/>
      <c r="N950" s="81"/>
      <c r="O950" s="81"/>
      <c r="P950" s="81"/>
      <c r="Q950" s="81"/>
      <c r="R950" s="81"/>
      <c r="S950" s="81"/>
      <c r="T950" s="81"/>
      <c r="U950" s="81"/>
    </row>
    <row r="951">
      <c r="A951" s="81"/>
      <c r="B951" s="80"/>
      <c r="C951" s="80"/>
      <c r="D951" s="80"/>
      <c r="E951" s="80"/>
      <c r="F951" s="81"/>
      <c r="G951" s="81"/>
      <c r="H951" s="81"/>
      <c r="I951" s="81"/>
      <c r="J951" s="81"/>
      <c r="K951" s="81"/>
      <c r="L951" s="81"/>
      <c r="M951" s="81"/>
      <c r="N951" s="81"/>
      <c r="O951" s="81"/>
      <c r="P951" s="81"/>
      <c r="Q951" s="81"/>
      <c r="R951" s="81"/>
      <c r="S951" s="81"/>
      <c r="T951" s="81"/>
      <c r="U951" s="81"/>
    </row>
    <row r="952">
      <c r="A952" s="81"/>
      <c r="B952" s="80"/>
      <c r="C952" s="80"/>
      <c r="D952" s="80"/>
      <c r="E952" s="80"/>
      <c r="F952" s="81"/>
      <c r="G952" s="81"/>
      <c r="H952" s="81"/>
      <c r="I952" s="81"/>
      <c r="J952" s="81"/>
      <c r="K952" s="81"/>
      <c r="L952" s="81"/>
      <c r="M952" s="81"/>
      <c r="N952" s="81"/>
      <c r="O952" s="81"/>
      <c r="P952" s="81"/>
      <c r="Q952" s="81"/>
      <c r="R952" s="81"/>
      <c r="S952" s="81"/>
      <c r="T952" s="81"/>
      <c r="U952" s="81"/>
    </row>
    <row r="953">
      <c r="A953" s="81"/>
      <c r="B953" s="80"/>
      <c r="C953" s="80"/>
      <c r="D953" s="80"/>
      <c r="E953" s="80"/>
      <c r="F953" s="81"/>
      <c r="G953" s="81"/>
      <c r="H953" s="81"/>
      <c r="I953" s="81"/>
      <c r="J953" s="81"/>
      <c r="K953" s="81"/>
      <c r="L953" s="81"/>
      <c r="M953" s="81"/>
      <c r="N953" s="81"/>
      <c r="O953" s="81"/>
      <c r="P953" s="81"/>
      <c r="Q953" s="81"/>
      <c r="R953" s="81"/>
      <c r="S953" s="81"/>
      <c r="T953" s="81"/>
      <c r="U953" s="81"/>
    </row>
    <row r="954">
      <c r="A954" s="81"/>
      <c r="B954" s="80"/>
      <c r="C954" s="80"/>
      <c r="D954" s="80"/>
      <c r="E954" s="80"/>
      <c r="F954" s="81"/>
      <c r="G954" s="81"/>
      <c r="H954" s="81"/>
      <c r="I954" s="81"/>
      <c r="J954" s="81"/>
      <c r="K954" s="81"/>
      <c r="L954" s="81"/>
      <c r="M954" s="81"/>
      <c r="N954" s="81"/>
      <c r="O954" s="81"/>
      <c r="P954" s="81"/>
      <c r="Q954" s="81"/>
      <c r="R954" s="81"/>
      <c r="S954" s="81"/>
      <c r="T954" s="81"/>
      <c r="U954" s="81"/>
    </row>
    <row r="955">
      <c r="A955" s="81"/>
      <c r="B955" s="80"/>
      <c r="C955" s="80"/>
      <c r="D955" s="80"/>
      <c r="E955" s="80"/>
      <c r="F955" s="81"/>
      <c r="G955" s="81"/>
      <c r="H955" s="81"/>
      <c r="I955" s="81"/>
      <c r="J955" s="81"/>
      <c r="K955" s="81"/>
      <c r="L955" s="81"/>
      <c r="M955" s="81"/>
      <c r="N955" s="81"/>
      <c r="O955" s="81"/>
      <c r="P955" s="81"/>
      <c r="Q955" s="81"/>
      <c r="R955" s="81"/>
      <c r="S955" s="81"/>
      <c r="T955" s="81"/>
      <c r="U955" s="81"/>
    </row>
    <row r="956">
      <c r="A956" s="81"/>
      <c r="B956" s="80"/>
      <c r="C956" s="80"/>
      <c r="D956" s="80"/>
      <c r="E956" s="80"/>
      <c r="F956" s="81"/>
      <c r="G956" s="81"/>
      <c r="H956" s="81"/>
      <c r="I956" s="81"/>
      <c r="J956" s="81"/>
      <c r="K956" s="81"/>
      <c r="L956" s="81"/>
      <c r="M956" s="81"/>
      <c r="N956" s="81"/>
      <c r="O956" s="81"/>
      <c r="P956" s="81"/>
      <c r="Q956" s="81"/>
      <c r="R956" s="81"/>
      <c r="S956" s="81"/>
      <c r="T956" s="81"/>
      <c r="U956" s="81"/>
    </row>
    <row r="957">
      <c r="A957" s="81"/>
      <c r="B957" s="80"/>
      <c r="C957" s="80"/>
      <c r="D957" s="80"/>
      <c r="E957" s="80"/>
      <c r="F957" s="81"/>
      <c r="G957" s="81"/>
      <c r="H957" s="81"/>
      <c r="I957" s="81"/>
      <c r="J957" s="81"/>
      <c r="K957" s="81"/>
      <c r="L957" s="81"/>
      <c r="M957" s="81"/>
      <c r="N957" s="81"/>
      <c r="O957" s="81"/>
      <c r="P957" s="81"/>
      <c r="Q957" s="81"/>
      <c r="R957" s="81"/>
      <c r="S957" s="81"/>
      <c r="T957" s="81"/>
      <c r="U957" s="81"/>
    </row>
    <row r="958">
      <c r="A958" s="81"/>
      <c r="B958" s="80"/>
      <c r="C958" s="80"/>
      <c r="D958" s="80"/>
      <c r="E958" s="80"/>
      <c r="F958" s="81"/>
      <c r="G958" s="81"/>
      <c r="H958" s="81"/>
      <c r="I958" s="81"/>
      <c r="J958" s="81"/>
      <c r="K958" s="81"/>
      <c r="L958" s="81"/>
      <c r="M958" s="81"/>
      <c r="N958" s="81"/>
      <c r="O958" s="81"/>
      <c r="P958" s="81"/>
      <c r="Q958" s="81"/>
      <c r="R958" s="81"/>
      <c r="S958" s="81"/>
      <c r="T958" s="81"/>
      <c r="U958" s="81"/>
    </row>
    <row r="959">
      <c r="A959" s="81"/>
      <c r="B959" s="80"/>
      <c r="C959" s="80"/>
      <c r="D959" s="80"/>
      <c r="E959" s="80"/>
      <c r="F959" s="81"/>
      <c r="G959" s="81"/>
      <c r="H959" s="81"/>
      <c r="I959" s="81"/>
      <c r="J959" s="81"/>
      <c r="K959" s="81"/>
      <c r="L959" s="81"/>
      <c r="M959" s="81"/>
      <c r="N959" s="81"/>
      <c r="O959" s="81"/>
      <c r="P959" s="81"/>
      <c r="Q959" s="81"/>
      <c r="R959" s="81"/>
      <c r="S959" s="81"/>
      <c r="T959" s="81"/>
      <c r="U959" s="81"/>
    </row>
    <row r="960">
      <c r="A960" s="81"/>
      <c r="B960" s="80"/>
      <c r="C960" s="80"/>
      <c r="D960" s="80"/>
      <c r="E960" s="80"/>
      <c r="F960" s="81"/>
      <c r="G960" s="81"/>
      <c r="H960" s="81"/>
      <c r="I960" s="81"/>
      <c r="J960" s="81"/>
      <c r="K960" s="81"/>
      <c r="L960" s="81"/>
      <c r="M960" s="81"/>
      <c r="N960" s="81"/>
      <c r="O960" s="81"/>
      <c r="P960" s="81"/>
      <c r="Q960" s="81"/>
      <c r="R960" s="81"/>
      <c r="S960" s="81"/>
      <c r="T960" s="81"/>
      <c r="U960" s="81"/>
    </row>
    <row r="961">
      <c r="A961" s="81"/>
      <c r="B961" s="80"/>
      <c r="C961" s="80"/>
      <c r="D961" s="80"/>
      <c r="E961" s="80"/>
      <c r="F961" s="81"/>
      <c r="G961" s="81"/>
      <c r="H961" s="81"/>
      <c r="I961" s="81"/>
      <c r="J961" s="81"/>
      <c r="K961" s="81"/>
      <c r="L961" s="81"/>
      <c r="M961" s="81"/>
      <c r="N961" s="81"/>
      <c r="O961" s="81"/>
      <c r="P961" s="81"/>
      <c r="Q961" s="81"/>
      <c r="R961" s="81"/>
      <c r="S961" s="81"/>
      <c r="T961" s="81"/>
      <c r="U961" s="81"/>
    </row>
    <row r="962">
      <c r="A962" s="81"/>
      <c r="B962" s="80"/>
      <c r="C962" s="80"/>
      <c r="D962" s="80"/>
      <c r="E962" s="80"/>
      <c r="F962" s="81"/>
      <c r="G962" s="81"/>
      <c r="H962" s="81"/>
      <c r="I962" s="81"/>
      <c r="J962" s="81"/>
      <c r="K962" s="81"/>
      <c r="L962" s="81"/>
      <c r="M962" s="81"/>
      <c r="N962" s="81"/>
      <c r="O962" s="81"/>
      <c r="P962" s="81"/>
      <c r="Q962" s="81"/>
      <c r="R962" s="81"/>
      <c r="S962" s="81"/>
      <c r="T962" s="81"/>
      <c r="U962" s="81"/>
    </row>
    <row r="963">
      <c r="A963" s="81"/>
      <c r="B963" s="80"/>
      <c r="C963" s="80"/>
      <c r="D963" s="80"/>
      <c r="E963" s="80"/>
      <c r="F963" s="81"/>
      <c r="G963" s="81"/>
      <c r="H963" s="81"/>
      <c r="I963" s="81"/>
      <c r="J963" s="81"/>
      <c r="K963" s="81"/>
      <c r="L963" s="81"/>
      <c r="M963" s="81"/>
      <c r="N963" s="81"/>
      <c r="O963" s="81"/>
      <c r="P963" s="81"/>
      <c r="Q963" s="81"/>
      <c r="R963" s="81"/>
      <c r="S963" s="81"/>
      <c r="T963" s="81"/>
      <c r="U963" s="81"/>
    </row>
    <row r="964">
      <c r="A964" s="81"/>
      <c r="B964" s="80"/>
      <c r="C964" s="80"/>
      <c r="D964" s="80"/>
      <c r="E964" s="80"/>
      <c r="F964" s="81"/>
      <c r="G964" s="81"/>
      <c r="H964" s="81"/>
      <c r="I964" s="81"/>
      <c r="J964" s="81"/>
      <c r="K964" s="81"/>
      <c r="L964" s="81"/>
      <c r="M964" s="81"/>
      <c r="N964" s="81"/>
      <c r="O964" s="81"/>
      <c r="P964" s="81"/>
      <c r="Q964" s="81"/>
      <c r="R964" s="81"/>
      <c r="S964" s="81"/>
      <c r="T964" s="81"/>
      <c r="U964" s="81"/>
    </row>
    <row r="965">
      <c r="A965" s="81"/>
      <c r="B965" s="80"/>
      <c r="C965" s="80"/>
      <c r="D965" s="80"/>
      <c r="E965" s="80"/>
      <c r="F965" s="81"/>
      <c r="G965" s="81"/>
      <c r="H965" s="81"/>
      <c r="I965" s="81"/>
      <c r="J965" s="81"/>
      <c r="K965" s="81"/>
      <c r="L965" s="81"/>
      <c r="M965" s="81"/>
      <c r="N965" s="81"/>
      <c r="O965" s="81"/>
      <c r="P965" s="81"/>
      <c r="Q965" s="81"/>
      <c r="R965" s="81"/>
      <c r="S965" s="81"/>
      <c r="T965" s="81"/>
      <c r="U965" s="81"/>
    </row>
    <row r="966">
      <c r="A966" s="81"/>
      <c r="B966" s="80"/>
      <c r="C966" s="80"/>
      <c r="D966" s="80"/>
      <c r="E966" s="80"/>
      <c r="F966" s="81"/>
      <c r="G966" s="81"/>
      <c r="H966" s="81"/>
      <c r="I966" s="81"/>
      <c r="J966" s="81"/>
      <c r="K966" s="81"/>
      <c r="L966" s="81"/>
      <c r="M966" s="81"/>
      <c r="N966" s="81"/>
      <c r="O966" s="81"/>
      <c r="P966" s="81"/>
      <c r="Q966" s="81"/>
      <c r="R966" s="81"/>
      <c r="S966" s="81"/>
      <c r="T966" s="81"/>
      <c r="U966" s="81"/>
    </row>
    <row r="967">
      <c r="A967" s="81"/>
      <c r="B967" s="80"/>
      <c r="C967" s="80"/>
      <c r="D967" s="80"/>
      <c r="E967" s="80"/>
      <c r="F967" s="81"/>
      <c r="G967" s="81"/>
      <c r="H967" s="81"/>
      <c r="I967" s="81"/>
      <c r="J967" s="81"/>
      <c r="K967" s="81"/>
      <c r="L967" s="81"/>
      <c r="M967" s="81"/>
      <c r="N967" s="81"/>
      <c r="O967" s="81"/>
      <c r="P967" s="81"/>
      <c r="Q967" s="81"/>
      <c r="R967" s="81"/>
      <c r="S967" s="81"/>
      <c r="T967" s="81"/>
      <c r="U967" s="81"/>
    </row>
    <row r="968">
      <c r="A968" s="81"/>
      <c r="B968" s="80"/>
      <c r="C968" s="80"/>
      <c r="D968" s="80"/>
      <c r="E968" s="80"/>
      <c r="F968" s="81"/>
      <c r="G968" s="81"/>
      <c r="H968" s="81"/>
      <c r="I968" s="81"/>
      <c r="J968" s="81"/>
      <c r="K968" s="81"/>
      <c r="L968" s="81"/>
      <c r="M968" s="81"/>
      <c r="N968" s="81"/>
      <c r="O968" s="81"/>
      <c r="P968" s="81"/>
      <c r="Q968" s="81"/>
      <c r="R968" s="81"/>
      <c r="S968" s="81"/>
      <c r="T968" s="81"/>
      <c r="U968" s="81"/>
    </row>
    <row r="969">
      <c r="A969" s="81"/>
      <c r="B969" s="80"/>
      <c r="C969" s="80"/>
      <c r="D969" s="80"/>
      <c r="E969" s="80"/>
      <c r="F969" s="81"/>
      <c r="G969" s="81"/>
      <c r="H969" s="81"/>
      <c r="I969" s="81"/>
      <c r="J969" s="81"/>
      <c r="K969" s="81"/>
      <c r="L969" s="81"/>
      <c r="M969" s="81"/>
      <c r="N969" s="81"/>
      <c r="O969" s="81"/>
      <c r="P969" s="81"/>
      <c r="Q969" s="81"/>
      <c r="R969" s="81"/>
      <c r="S969" s="81"/>
      <c r="T969" s="81"/>
      <c r="U969" s="81"/>
    </row>
    <row r="970">
      <c r="A970" s="81"/>
      <c r="B970" s="80"/>
      <c r="C970" s="80"/>
      <c r="D970" s="80"/>
      <c r="E970" s="80"/>
      <c r="F970" s="81"/>
      <c r="G970" s="81"/>
      <c r="H970" s="81"/>
      <c r="I970" s="81"/>
      <c r="J970" s="81"/>
      <c r="K970" s="81"/>
      <c r="L970" s="81"/>
      <c r="M970" s="81"/>
      <c r="N970" s="81"/>
      <c r="O970" s="81"/>
      <c r="P970" s="81"/>
      <c r="Q970" s="81"/>
      <c r="R970" s="81"/>
      <c r="S970" s="81"/>
      <c r="T970" s="81"/>
      <c r="U970" s="81"/>
    </row>
    <row r="971">
      <c r="A971" s="81"/>
      <c r="B971" s="80"/>
      <c r="C971" s="80"/>
      <c r="D971" s="80"/>
      <c r="E971" s="80"/>
      <c r="F971" s="81"/>
      <c r="G971" s="81"/>
      <c r="H971" s="81"/>
      <c r="I971" s="81"/>
      <c r="J971" s="81"/>
      <c r="K971" s="81"/>
      <c r="L971" s="81"/>
      <c r="M971" s="81"/>
      <c r="N971" s="81"/>
      <c r="O971" s="81"/>
      <c r="P971" s="81"/>
      <c r="Q971" s="81"/>
      <c r="R971" s="81"/>
      <c r="S971" s="81"/>
      <c r="T971" s="81"/>
      <c r="U971" s="81"/>
    </row>
    <row r="972">
      <c r="A972" s="81"/>
      <c r="B972" s="80"/>
      <c r="C972" s="80"/>
      <c r="D972" s="80"/>
      <c r="E972" s="80"/>
      <c r="F972" s="81"/>
      <c r="G972" s="81"/>
      <c r="H972" s="81"/>
      <c r="I972" s="81"/>
      <c r="J972" s="81"/>
      <c r="K972" s="81"/>
      <c r="L972" s="81"/>
      <c r="M972" s="81"/>
      <c r="N972" s="81"/>
      <c r="O972" s="81"/>
      <c r="P972" s="81"/>
      <c r="Q972" s="81"/>
      <c r="R972" s="81"/>
      <c r="S972" s="81"/>
      <c r="T972" s="81"/>
      <c r="U972" s="81"/>
    </row>
    <row r="973">
      <c r="A973" s="81"/>
      <c r="B973" s="80"/>
      <c r="C973" s="80"/>
      <c r="D973" s="80"/>
      <c r="E973" s="80"/>
      <c r="F973" s="81"/>
      <c r="G973" s="81"/>
      <c r="H973" s="81"/>
      <c r="I973" s="81"/>
      <c r="J973" s="81"/>
      <c r="K973" s="81"/>
      <c r="L973" s="81"/>
      <c r="M973" s="81"/>
      <c r="N973" s="81"/>
      <c r="O973" s="81"/>
      <c r="P973" s="81"/>
      <c r="Q973" s="81"/>
      <c r="R973" s="81"/>
      <c r="S973" s="81"/>
      <c r="T973" s="81"/>
      <c r="U973" s="81"/>
    </row>
    <row r="974">
      <c r="A974" s="81"/>
      <c r="B974" s="80"/>
      <c r="C974" s="80"/>
      <c r="D974" s="80"/>
      <c r="E974" s="80"/>
      <c r="F974" s="81"/>
      <c r="G974" s="81"/>
      <c r="H974" s="81"/>
      <c r="I974" s="81"/>
      <c r="J974" s="81"/>
      <c r="K974" s="81"/>
      <c r="L974" s="81"/>
      <c r="M974" s="81"/>
      <c r="N974" s="81"/>
      <c r="O974" s="81"/>
      <c r="P974" s="81"/>
      <c r="Q974" s="81"/>
      <c r="R974" s="81"/>
      <c r="S974" s="81"/>
      <c r="T974" s="81"/>
      <c r="U974" s="81"/>
    </row>
    <row r="975">
      <c r="A975" s="81"/>
      <c r="B975" s="80"/>
      <c r="C975" s="80"/>
      <c r="D975" s="80"/>
      <c r="E975" s="80"/>
      <c r="F975" s="81"/>
      <c r="G975" s="81"/>
      <c r="H975" s="81"/>
      <c r="I975" s="81"/>
      <c r="J975" s="81"/>
      <c r="K975" s="81"/>
      <c r="L975" s="81"/>
      <c r="M975" s="81"/>
      <c r="N975" s="81"/>
      <c r="O975" s="81"/>
      <c r="P975" s="81"/>
      <c r="Q975" s="81"/>
      <c r="R975" s="81"/>
      <c r="S975" s="81"/>
      <c r="T975" s="81"/>
      <c r="U975" s="81"/>
    </row>
    <row r="976">
      <c r="A976" s="81"/>
      <c r="B976" s="80"/>
      <c r="C976" s="80"/>
      <c r="D976" s="80"/>
      <c r="E976" s="80"/>
      <c r="F976" s="81"/>
      <c r="G976" s="81"/>
      <c r="H976" s="81"/>
      <c r="I976" s="81"/>
      <c r="J976" s="81"/>
      <c r="K976" s="81"/>
      <c r="L976" s="81"/>
      <c r="M976" s="81"/>
      <c r="N976" s="81"/>
      <c r="O976" s="81"/>
      <c r="P976" s="81"/>
      <c r="Q976" s="81"/>
      <c r="R976" s="81"/>
      <c r="S976" s="81"/>
      <c r="T976" s="81"/>
      <c r="U976" s="81"/>
    </row>
    <row r="977">
      <c r="A977" s="81"/>
      <c r="B977" s="80"/>
      <c r="C977" s="80"/>
      <c r="D977" s="80"/>
      <c r="E977" s="80"/>
      <c r="F977" s="81"/>
      <c r="G977" s="81"/>
      <c r="H977" s="81"/>
      <c r="I977" s="81"/>
      <c r="J977" s="81"/>
      <c r="K977" s="81"/>
      <c r="L977" s="81"/>
      <c r="M977" s="81"/>
      <c r="N977" s="81"/>
      <c r="O977" s="81"/>
      <c r="P977" s="81"/>
      <c r="Q977" s="81"/>
      <c r="R977" s="81"/>
      <c r="S977" s="81"/>
      <c r="T977" s="81"/>
      <c r="U977" s="81"/>
    </row>
    <row r="978">
      <c r="A978" s="81"/>
      <c r="B978" s="80"/>
      <c r="C978" s="80"/>
      <c r="D978" s="80"/>
      <c r="E978" s="80"/>
      <c r="F978" s="81"/>
      <c r="G978" s="81"/>
      <c r="H978" s="81"/>
      <c r="I978" s="81"/>
      <c r="J978" s="81"/>
      <c r="K978" s="81"/>
      <c r="L978" s="81"/>
      <c r="M978" s="81"/>
      <c r="N978" s="81"/>
      <c r="O978" s="81"/>
      <c r="P978" s="81"/>
      <c r="Q978" s="81"/>
      <c r="R978" s="81"/>
      <c r="S978" s="81"/>
      <c r="T978" s="81"/>
      <c r="U978" s="81"/>
    </row>
    <row r="979">
      <c r="A979" s="81"/>
      <c r="B979" s="80"/>
      <c r="C979" s="80"/>
      <c r="D979" s="80"/>
      <c r="E979" s="80"/>
      <c r="F979" s="81"/>
      <c r="G979" s="81"/>
      <c r="H979" s="81"/>
      <c r="I979" s="81"/>
      <c r="J979" s="81"/>
      <c r="K979" s="81"/>
      <c r="L979" s="81"/>
      <c r="M979" s="81"/>
      <c r="N979" s="81"/>
      <c r="O979" s="81"/>
      <c r="P979" s="81"/>
      <c r="Q979" s="81"/>
      <c r="R979" s="81"/>
      <c r="S979" s="81"/>
      <c r="T979" s="81"/>
      <c r="U979" s="81"/>
    </row>
    <row r="980">
      <c r="A980" s="81"/>
      <c r="B980" s="80"/>
      <c r="C980" s="80"/>
      <c r="D980" s="80"/>
      <c r="E980" s="80"/>
      <c r="F980" s="81"/>
      <c r="G980" s="81"/>
      <c r="H980" s="81"/>
      <c r="I980" s="81"/>
      <c r="J980" s="81"/>
      <c r="K980" s="81"/>
      <c r="L980" s="81"/>
      <c r="M980" s="81"/>
      <c r="N980" s="81"/>
      <c r="O980" s="81"/>
      <c r="P980" s="81"/>
      <c r="Q980" s="81"/>
      <c r="R980" s="81"/>
      <c r="S980" s="81"/>
      <c r="T980" s="81"/>
      <c r="U980" s="81"/>
    </row>
    <row r="981">
      <c r="A981" s="81"/>
      <c r="B981" s="80"/>
      <c r="C981" s="80"/>
      <c r="D981" s="80"/>
      <c r="E981" s="80"/>
      <c r="F981" s="81"/>
      <c r="G981" s="81"/>
      <c r="H981" s="81"/>
      <c r="I981" s="81"/>
      <c r="J981" s="81"/>
      <c r="K981" s="81"/>
      <c r="L981" s="81"/>
      <c r="M981" s="81"/>
      <c r="N981" s="81"/>
      <c r="O981" s="81"/>
      <c r="P981" s="81"/>
      <c r="Q981" s="81"/>
      <c r="R981" s="81"/>
      <c r="S981" s="81"/>
      <c r="T981" s="81"/>
      <c r="U981" s="81"/>
    </row>
    <row r="982">
      <c r="A982" s="81"/>
      <c r="B982" s="80"/>
      <c r="C982" s="80"/>
      <c r="D982" s="80"/>
      <c r="E982" s="80"/>
      <c r="F982" s="81"/>
      <c r="G982" s="81"/>
      <c r="H982" s="81"/>
      <c r="I982" s="81"/>
      <c r="J982" s="81"/>
      <c r="K982" s="81"/>
      <c r="L982" s="81"/>
      <c r="M982" s="81"/>
      <c r="N982" s="81"/>
      <c r="O982" s="81"/>
      <c r="P982" s="81"/>
      <c r="Q982" s="81"/>
      <c r="R982" s="81"/>
      <c r="S982" s="81"/>
      <c r="T982" s="81"/>
      <c r="U982" s="81"/>
    </row>
    <row r="983">
      <c r="A983" s="81"/>
      <c r="B983" s="80"/>
      <c r="C983" s="80"/>
      <c r="D983" s="80"/>
      <c r="E983" s="80"/>
      <c r="F983" s="81"/>
      <c r="G983" s="81"/>
      <c r="H983" s="81"/>
      <c r="I983" s="81"/>
      <c r="J983" s="81"/>
      <c r="K983" s="81"/>
      <c r="L983" s="81"/>
      <c r="M983" s="81"/>
      <c r="N983" s="81"/>
      <c r="O983" s="81"/>
      <c r="P983" s="81"/>
      <c r="Q983" s="81"/>
      <c r="R983" s="81"/>
      <c r="S983" s="81"/>
      <c r="T983" s="81"/>
      <c r="U983" s="81"/>
    </row>
    <row r="984">
      <c r="A984" s="81"/>
      <c r="B984" s="80"/>
      <c r="C984" s="80"/>
      <c r="D984" s="80"/>
      <c r="E984" s="80"/>
      <c r="F984" s="81"/>
      <c r="G984" s="81"/>
      <c r="H984" s="81"/>
      <c r="I984" s="81"/>
      <c r="J984" s="81"/>
      <c r="K984" s="81"/>
      <c r="L984" s="81"/>
      <c r="M984" s="81"/>
      <c r="N984" s="81"/>
      <c r="O984" s="81"/>
      <c r="P984" s="81"/>
      <c r="Q984" s="81"/>
      <c r="R984" s="81"/>
      <c r="S984" s="81"/>
      <c r="T984" s="81"/>
      <c r="U984" s="81"/>
    </row>
    <row r="985">
      <c r="A985" s="81"/>
      <c r="B985" s="80"/>
      <c r="C985" s="80"/>
      <c r="D985" s="80"/>
      <c r="E985" s="80"/>
      <c r="F985" s="81"/>
      <c r="G985" s="81"/>
      <c r="H985" s="81"/>
      <c r="I985" s="81"/>
      <c r="J985" s="81"/>
      <c r="K985" s="81"/>
      <c r="L985" s="81"/>
      <c r="M985" s="81"/>
      <c r="N985" s="81"/>
      <c r="O985" s="81"/>
      <c r="P985" s="81"/>
      <c r="Q985" s="81"/>
      <c r="R985" s="81"/>
      <c r="S985" s="81"/>
      <c r="T985" s="81"/>
      <c r="U985" s="81"/>
    </row>
    <row r="986">
      <c r="A986" s="81"/>
      <c r="B986" s="80"/>
      <c r="C986" s="80"/>
      <c r="D986" s="80"/>
      <c r="E986" s="80"/>
      <c r="F986" s="81"/>
      <c r="G986" s="81"/>
      <c r="H986" s="81"/>
      <c r="I986" s="81"/>
      <c r="J986" s="81"/>
      <c r="K986" s="81"/>
      <c r="L986" s="81"/>
      <c r="M986" s="81"/>
      <c r="N986" s="81"/>
      <c r="O986" s="81"/>
      <c r="P986" s="81"/>
      <c r="Q986" s="81"/>
      <c r="R986" s="81"/>
      <c r="S986" s="81"/>
      <c r="T986" s="81"/>
      <c r="U986" s="81"/>
    </row>
    <row r="987">
      <c r="A987" s="81"/>
      <c r="B987" s="80"/>
      <c r="C987" s="80"/>
      <c r="D987" s="80"/>
      <c r="E987" s="80"/>
      <c r="F987" s="81"/>
      <c r="G987" s="81"/>
      <c r="H987" s="81"/>
      <c r="I987" s="81"/>
      <c r="J987" s="81"/>
      <c r="K987" s="81"/>
      <c r="L987" s="81"/>
      <c r="M987" s="81"/>
      <c r="N987" s="81"/>
      <c r="O987" s="81"/>
      <c r="P987" s="81"/>
      <c r="Q987" s="81"/>
      <c r="R987" s="81"/>
      <c r="S987" s="81"/>
      <c r="T987" s="81"/>
      <c r="U987" s="81"/>
    </row>
    <row r="988">
      <c r="A988" s="81"/>
      <c r="B988" s="80"/>
      <c r="C988" s="80"/>
      <c r="D988" s="80"/>
      <c r="E988" s="80"/>
      <c r="F988" s="81"/>
      <c r="G988" s="81"/>
      <c r="H988" s="81"/>
      <c r="I988" s="81"/>
      <c r="J988" s="81"/>
      <c r="K988" s="81"/>
      <c r="L988" s="81"/>
      <c r="M988" s="81"/>
      <c r="N988" s="81"/>
      <c r="O988" s="81"/>
      <c r="P988" s="81"/>
      <c r="Q988" s="81"/>
      <c r="R988" s="81"/>
      <c r="S988" s="81"/>
      <c r="T988" s="81"/>
      <c r="U988" s="81"/>
    </row>
    <row r="989">
      <c r="A989" s="81"/>
      <c r="B989" s="80"/>
      <c r="C989" s="80"/>
      <c r="D989" s="80"/>
      <c r="E989" s="80"/>
      <c r="F989" s="81"/>
      <c r="G989" s="81"/>
      <c r="H989" s="81"/>
      <c r="I989" s="81"/>
      <c r="J989" s="81"/>
      <c r="K989" s="81"/>
      <c r="L989" s="81"/>
      <c r="M989" s="81"/>
      <c r="N989" s="81"/>
      <c r="O989" s="81"/>
      <c r="P989" s="81"/>
      <c r="Q989" s="81"/>
      <c r="R989" s="81"/>
      <c r="S989" s="81"/>
      <c r="T989" s="81"/>
      <c r="U989" s="81"/>
    </row>
    <row r="990">
      <c r="A990" s="81"/>
      <c r="B990" s="80"/>
      <c r="C990" s="80"/>
      <c r="D990" s="80"/>
      <c r="E990" s="80"/>
      <c r="F990" s="81"/>
      <c r="G990" s="81"/>
      <c r="H990" s="81"/>
      <c r="I990" s="81"/>
      <c r="J990" s="81"/>
      <c r="K990" s="81"/>
      <c r="L990" s="81"/>
      <c r="M990" s="81"/>
      <c r="N990" s="81"/>
      <c r="O990" s="81"/>
      <c r="P990" s="81"/>
      <c r="Q990" s="81"/>
      <c r="R990" s="81"/>
      <c r="S990" s="81"/>
      <c r="T990" s="81"/>
      <c r="U990" s="81"/>
    </row>
    <row r="991">
      <c r="A991" s="81"/>
      <c r="B991" s="80"/>
      <c r="C991" s="80"/>
      <c r="D991" s="80"/>
      <c r="E991" s="80"/>
      <c r="F991" s="81"/>
      <c r="G991" s="81"/>
      <c r="H991" s="81"/>
      <c r="I991" s="81"/>
      <c r="J991" s="81"/>
      <c r="K991" s="81"/>
      <c r="L991" s="81"/>
      <c r="M991" s="81"/>
      <c r="N991" s="81"/>
      <c r="O991" s="81"/>
      <c r="P991" s="81"/>
      <c r="Q991" s="81"/>
      <c r="R991" s="81"/>
      <c r="S991" s="81"/>
      <c r="T991" s="81"/>
      <c r="U991" s="81"/>
    </row>
    <row r="992">
      <c r="A992" s="81"/>
      <c r="B992" s="80"/>
      <c r="C992" s="80"/>
      <c r="D992" s="80"/>
      <c r="E992" s="80"/>
      <c r="F992" s="81"/>
      <c r="G992" s="81"/>
      <c r="H992" s="81"/>
      <c r="I992" s="81"/>
      <c r="J992" s="81"/>
      <c r="K992" s="81"/>
      <c r="L992" s="81"/>
      <c r="M992" s="81"/>
      <c r="N992" s="81"/>
      <c r="O992" s="81"/>
      <c r="P992" s="81"/>
      <c r="Q992" s="81"/>
      <c r="R992" s="81"/>
      <c r="S992" s="81"/>
      <c r="T992" s="81"/>
      <c r="U992" s="81"/>
    </row>
    <row r="993">
      <c r="A993" s="81"/>
      <c r="B993" s="80"/>
      <c r="C993" s="80"/>
      <c r="D993" s="80"/>
      <c r="E993" s="80"/>
      <c r="F993" s="81"/>
      <c r="G993" s="81"/>
      <c r="H993" s="81"/>
      <c r="I993" s="81"/>
      <c r="J993" s="81"/>
      <c r="K993" s="81"/>
      <c r="L993" s="81"/>
      <c r="M993" s="81"/>
      <c r="N993" s="81"/>
      <c r="O993" s="81"/>
      <c r="P993" s="81"/>
      <c r="Q993" s="81"/>
      <c r="R993" s="81"/>
      <c r="S993" s="81"/>
      <c r="T993" s="81"/>
      <c r="U993" s="81"/>
    </row>
    <row r="994">
      <c r="A994" s="81"/>
      <c r="B994" s="80"/>
      <c r="C994" s="80"/>
      <c r="D994" s="80"/>
      <c r="E994" s="80"/>
      <c r="F994" s="81"/>
      <c r="G994" s="81"/>
      <c r="H994" s="81"/>
      <c r="I994" s="81"/>
      <c r="J994" s="81"/>
      <c r="K994" s="81"/>
      <c r="L994" s="81"/>
      <c r="M994" s="81"/>
      <c r="N994" s="81"/>
      <c r="O994" s="81"/>
      <c r="P994" s="81"/>
      <c r="Q994" s="81"/>
      <c r="R994" s="81"/>
      <c r="S994" s="81"/>
      <c r="T994" s="81"/>
      <c r="U994" s="81"/>
    </row>
    <row r="995">
      <c r="A995" s="81"/>
      <c r="B995" s="80"/>
      <c r="C995" s="80"/>
      <c r="D995" s="80"/>
      <c r="E995" s="80"/>
      <c r="F995" s="81"/>
      <c r="G995" s="81"/>
      <c r="H995" s="81"/>
      <c r="I995" s="81"/>
      <c r="J995" s="81"/>
      <c r="K995" s="81"/>
      <c r="L995" s="81"/>
      <c r="M995" s="81"/>
      <c r="N995" s="81"/>
      <c r="O995" s="81"/>
      <c r="P995" s="81"/>
      <c r="Q995" s="81"/>
      <c r="R995" s="81"/>
      <c r="S995" s="81"/>
      <c r="T995" s="81"/>
      <c r="U995" s="81"/>
    </row>
    <row r="996">
      <c r="A996" s="81"/>
      <c r="B996" s="80"/>
      <c r="C996" s="80"/>
      <c r="D996" s="80"/>
      <c r="E996" s="80"/>
      <c r="F996" s="81"/>
      <c r="G996" s="81"/>
      <c r="H996" s="81"/>
      <c r="I996" s="81"/>
      <c r="J996" s="81"/>
      <c r="K996" s="81"/>
      <c r="L996" s="81"/>
      <c r="M996" s="81"/>
      <c r="N996" s="81"/>
      <c r="O996" s="81"/>
      <c r="P996" s="81"/>
      <c r="Q996" s="81"/>
      <c r="R996" s="81"/>
      <c r="S996" s="81"/>
      <c r="T996" s="81"/>
      <c r="U996" s="81"/>
    </row>
    <row r="997">
      <c r="A997" s="81"/>
      <c r="B997" s="80"/>
      <c r="C997" s="80"/>
      <c r="D997" s="80"/>
      <c r="E997" s="80"/>
      <c r="F997" s="81"/>
      <c r="G997" s="81"/>
      <c r="H997" s="81"/>
      <c r="I997" s="81"/>
      <c r="J997" s="81"/>
      <c r="K997" s="81"/>
      <c r="L997" s="81"/>
      <c r="M997" s="81"/>
      <c r="N997" s="81"/>
      <c r="O997" s="81"/>
      <c r="P997" s="81"/>
      <c r="Q997" s="81"/>
      <c r="R997" s="81"/>
      <c r="S997" s="81"/>
      <c r="T997" s="81"/>
      <c r="U997" s="81"/>
    </row>
    <row r="998">
      <c r="A998" s="81"/>
      <c r="B998" s="80"/>
      <c r="C998" s="80"/>
      <c r="D998" s="80"/>
      <c r="E998" s="80"/>
      <c r="F998" s="81"/>
      <c r="G998" s="81"/>
      <c r="H998" s="81"/>
      <c r="I998" s="81"/>
      <c r="J998" s="81"/>
      <c r="K998" s="81"/>
      <c r="L998" s="81"/>
      <c r="M998" s="81"/>
      <c r="N998" s="81"/>
      <c r="O998" s="81"/>
      <c r="P998" s="81"/>
      <c r="Q998" s="81"/>
      <c r="R998" s="81"/>
      <c r="S998" s="81"/>
      <c r="T998" s="81"/>
      <c r="U998" s="81"/>
    </row>
    <row r="999">
      <c r="A999" s="81"/>
      <c r="B999" s="80"/>
      <c r="C999" s="80"/>
      <c r="D999" s="80"/>
      <c r="E999" s="80"/>
      <c r="F999" s="81"/>
      <c r="G999" s="81"/>
      <c r="H999" s="81"/>
      <c r="I999" s="81"/>
      <c r="J999" s="81"/>
      <c r="K999" s="81"/>
      <c r="L999" s="81"/>
      <c r="M999" s="81"/>
      <c r="N999" s="81"/>
      <c r="O999" s="81"/>
      <c r="P999" s="81"/>
      <c r="Q999" s="81"/>
      <c r="R999" s="81"/>
      <c r="S999" s="81"/>
      <c r="T999" s="81"/>
      <c r="U999" s="81"/>
    </row>
    <row r="1000">
      <c r="A1000" s="81"/>
      <c r="B1000" s="80"/>
      <c r="C1000" s="80"/>
      <c r="D1000" s="80"/>
      <c r="E1000" s="80"/>
      <c r="F1000" s="81"/>
      <c r="G1000" s="81"/>
      <c r="H1000" s="81"/>
      <c r="I1000" s="81"/>
      <c r="J1000" s="81"/>
      <c r="K1000" s="81"/>
      <c r="L1000" s="81"/>
      <c r="M1000" s="81"/>
      <c r="N1000" s="81"/>
      <c r="O1000" s="81"/>
      <c r="P1000" s="81"/>
      <c r="Q1000" s="81"/>
      <c r="R1000" s="81"/>
      <c r="S1000" s="81"/>
      <c r="T1000" s="81"/>
      <c r="U1000" s="81"/>
    </row>
    <row r="1001">
      <c r="A1001" s="81"/>
      <c r="B1001" s="80"/>
      <c r="C1001" s="80"/>
      <c r="D1001" s="80"/>
      <c r="E1001" s="80"/>
      <c r="F1001" s="81"/>
      <c r="G1001" s="81"/>
      <c r="H1001" s="81"/>
      <c r="I1001" s="81"/>
      <c r="J1001" s="81"/>
      <c r="K1001" s="81"/>
      <c r="L1001" s="81"/>
      <c r="M1001" s="81"/>
      <c r="N1001" s="81"/>
      <c r="O1001" s="81"/>
      <c r="P1001" s="81"/>
      <c r="Q1001" s="81"/>
      <c r="R1001" s="81"/>
      <c r="S1001" s="81"/>
      <c r="T1001" s="81"/>
      <c r="U1001" s="81"/>
    </row>
    <row r="1002">
      <c r="A1002" s="81"/>
      <c r="B1002" s="80"/>
      <c r="C1002" s="80"/>
      <c r="D1002" s="80"/>
      <c r="E1002" s="80"/>
      <c r="F1002" s="81"/>
      <c r="G1002" s="81"/>
      <c r="H1002" s="81"/>
      <c r="I1002" s="81"/>
      <c r="J1002" s="81"/>
      <c r="K1002" s="81"/>
      <c r="L1002" s="81"/>
      <c r="M1002" s="81"/>
      <c r="N1002" s="81"/>
      <c r="O1002" s="81"/>
      <c r="P1002" s="81"/>
      <c r="Q1002" s="81"/>
      <c r="R1002" s="81"/>
      <c r="S1002" s="81"/>
      <c r="T1002" s="81"/>
      <c r="U1002" s="81"/>
    </row>
    <row r="1003">
      <c r="A1003" s="81"/>
      <c r="B1003" s="80"/>
      <c r="C1003" s="80"/>
      <c r="D1003" s="80"/>
      <c r="E1003" s="80"/>
      <c r="F1003" s="81"/>
      <c r="G1003" s="81"/>
      <c r="H1003" s="81"/>
      <c r="I1003" s="81"/>
      <c r="J1003" s="81"/>
      <c r="K1003" s="81"/>
      <c r="L1003" s="81"/>
      <c r="M1003" s="81"/>
      <c r="N1003" s="81"/>
      <c r="O1003" s="81"/>
      <c r="P1003" s="81"/>
      <c r="Q1003" s="81"/>
      <c r="R1003" s="81"/>
      <c r="S1003" s="81"/>
      <c r="T1003" s="81"/>
      <c r="U1003" s="81"/>
    </row>
    <row r="1004">
      <c r="A1004" s="81"/>
      <c r="B1004" s="80"/>
      <c r="C1004" s="80"/>
      <c r="D1004" s="80"/>
      <c r="E1004" s="80"/>
      <c r="F1004" s="81"/>
      <c r="G1004" s="81"/>
      <c r="H1004" s="81"/>
      <c r="I1004" s="81"/>
      <c r="J1004" s="81"/>
      <c r="K1004" s="81"/>
      <c r="L1004" s="81"/>
      <c r="M1004" s="81"/>
      <c r="N1004" s="81"/>
      <c r="O1004" s="81"/>
      <c r="P1004" s="81"/>
      <c r="Q1004" s="81"/>
      <c r="R1004" s="81"/>
      <c r="S1004" s="81"/>
      <c r="T1004" s="81"/>
      <c r="U1004" s="81"/>
    </row>
    <row r="1005">
      <c r="A1005" s="81"/>
      <c r="B1005" s="80"/>
      <c r="C1005" s="80"/>
      <c r="D1005" s="80"/>
      <c r="E1005" s="80"/>
      <c r="F1005" s="81"/>
      <c r="G1005" s="81"/>
      <c r="H1005" s="81"/>
      <c r="I1005" s="81"/>
      <c r="J1005" s="81"/>
      <c r="K1005" s="81"/>
      <c r="L1005" s="81"/>
      <c r="M1005" s="81"/>
      <c r="N1005" s="81"/>
      <c r="O1005" s="81"/>
      <c r="P1005" s="81"/>
      <c r="Q1005" s="81"/>
      <c r="R1005" s="81"/>
      <c r="S1005" s="81"/>
      <c r="T1005" s="81"/>
      <c r="U1005" s="81"/>
    </row>
    <row r="1006">
      <c r="A1006" s="81"/>
      <c r="B1006" s="80"/>
      <c r="C1006" s="80"/>
      <c r="D1006" s="80"/>
      <c r="E1006" s="80"/>
      <c r="F1006" s="81"/>
      <c r="G1006" s="81"/>
      <c r="H1006" s="81"/>
      <c r="I1006" s="81"/>
      <c r="J1006" s="81"/>
      <c r="K1006" s="81"/>
      <c r="L1006" s="81"/>
      <c r="M1006" s="81"/>
      <c r="N1006" s="81"/>
      <c r="O1006" s="81"/>
      <c r="P1006" s="81"/>
      <c r="Q1006" s="81"/>
      <c r="R1006" s="81"/>
      <c r="S1006" s="81"/>
      <c r="T1006" s="81"/>
      <c r="U1006" s="81"/>
    </row>
    <row r="1007">
      <c r="A1007" s="81"/>
      <c r="B1007" s="80"/>
      <c r="C1007" s="80"/>
      <c r="D1007" s="80"/>
      <c r="E1007" s="80"/>
      <c r="F1007" s="81"/>
      <c r="G1007" s="81"/>
      <c r="H1007" s="81"/>
      <c r="I1007" s="81"/>
      <c r="J1007" s="81"/>
      <c r="K1007" s="81"/>
      <c r="L1007" s="81"/>
      <c r="M1007" s="81"/>
      <c r="N1007" s="81"/>
      <c r="O1007" s="81"/>
      <c r="P1007" s="81"/>
      <c r="Q1007" s="81"/>
      <c r="R1007" s="81"/>
      <c r="S1007" s="81"/>
      <c r="T1007" s="81"/>
      <c r="U1007" s="81"/>
    </row>
  </sheetData>
  <printOptions gridLines="1" horizontalCentered="1"/>
  <pageMargins bottom="0.75" footer="0.0" header="0.0" left="0.25" right="0.25"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63"/>
    <col customWidth="1" min="4" max="4" width="19.13"/>
    <col customWidth="1" min="10" max="10" width="16.63"/>
  </cols>
  <sheetData>
    <row r="1">
      <c r="A1" s="138" t="s">
        <v>190</v>
      </c>
      <c r="B1" s="139" t="s">
        <v>191</v>
      </c>
      <c r="C1" s="139" t="s">
        <v>192</v>
      </c>
      <c r="D1" s="139" t="s">
        <v>193</v>
      </c>
      <c r="E1" s="139" t="s">
        <v>194</v>
      </c>
      <c r="F1" s="139" t="s">
        <v>195</v>
      </c>
      <c r="G1" s="139" t="s">
        <v>196</v>
      </c>
      <c r="H1" s="140" t="s">
        <v>197</v>
      </c>
      <c r="I1" s="140" t="s">
        <v>198</v>
      </c>
      <c r="J1" s="140" t="s">
        <v>199</v>
      </c>
      <c r="K1" s="140" t="s">
        <v>200</v>
      </c>
      <c r="L1" s="140" t="s">
        <v>201</v>
      </c>
      <c r="M1" s="139" t="s">
        <v>202</v>
      </c>
      <c r="N1" s="139" t="s">
        <v>203</v>
      </c>
      <c r="O1" s="139" t="s">
        <v>204</v>
      </c>
      <c r="P1" s="139" t="s">
        <v>205</v>
      </c>
    </row>
    <row r="2">
      <c r="A2" s="141"/>
      <c r="B2" s="142"/>
      <c r="C2" s="143"/>
      <c r="H2" s="144"/>
      <c r="I2" s="144"/>
      <c r="J2" s="144"/>
      <c r="K2" s="145"/>
      <c r="L2" s="145"/>
    </row>
    <row r="3">
      <c r="A3" s="141"/>
      <c r="B3" s="143"/>
      <c r="C3" s="143"/>
      <c r="H3" s="145"/>
      <c r="I3" s="145"/>
      <c r="J3" s="145"/>
      <c r="K3" s="145"/>
      <c r="L3" s="145"/>
    </row>
    <row r="4">
      <c r="A4" s="141"/>
      <c r="B4" s="143"/>
      <c r="C4" s="143"/>
      <c r="H4" s="145"/>
      <c r="I4" s="145"/>
      <c r="J4" s="145"/>
      <c r="K4" s="145"/>
      <c r="L4" s="145"/>
    </row>
    <row r="5">
      <c r="A5" s="141"/>
      <c r="B5" s="143"/>
      <c r="C5" s="146"/>
      <c r="H5" s="145"/>
      <c r="I5" s="145"/>
      <c r="J5" s="145"/>
      <c r="K5" s="145"/>
      <c r="L5" s="145"/>
    </row>
    <row r="6">
      <c r="A6" s="141"/>
      <c r="B6" s="143"/>
      <c r="C6" s="146"/>
      <c r="H6" s="145"/>
      <c r="I6" s="145"/>
      <c r="J6" s="145"/>
      <c r="K6" s="145"/>
      <c r="L6" s="145"/>
    </row>
    <row r="7">
      <c r="A7" s="141"/>
      <c r="B7" s="143"/>
      <c r="C7" s="143"/>
      <c r="H7" s="145"/>
      <c r="I7" s="145"/>
      <c r="J7" s="145"/>
      <c r="K7" s="145"/>
      <c r="L7" s="145"/>
    </row>
    <row r="8">
      <c r="A8" s="141"/>
      <c r="B8" s="143"/>
      <c r="C8" s="143"/>
      <c r="H8" s="145"/>
      <c r="I8" s="145"/>
      <c r="J8" s="145"/>
      <c r="K8" s="145"/>
      <c r="L8" s="145"/>
    </row>
    <row r="9">
      <c r="A9" s="141"/>
      <c r="B9" s="143"/>
      <c r="C9" s="143"/>
      <c r="H9" s="145"/>
      <c r="I9" s="145"/>
      <c r="J9" s="145"/>
      <c r="K9" s="145"/>
      <c r="L9" s="145"/>
    </row>
    <row r="10">
      <c r="A10" s="141"/>
      <c r="B10" s="143"/>
      <c r="C10" s="146"/>
      <c r="H10" s="145"/>
      <c r="I10" s="145"/>
      <c r="J10" s="145"/>
      <c r="K10" s="145"/>
      <c r="L10" s="145"/>
    </row>
    <row r="11">
      <c r="A11" s="141"/>
      <c r="B11" s="143"/>
      <c r="C11" s="143"/>
      <c r="H11" s="145"/>
      <c r="I11" s="145"/>
      <c r="J11" s="145"/>
      <c r="K11" s="145"/>
      <c r="L11" s="145"/>
    </row>
    <row r="12">
      <c r="A12" s="141"/>
      <c r="B12" s="143"/>
      <c r="C12" s="143"/>
      <c r="H12" s="145"/>
      <c r="I12" s="145"/>
      <c r="J12" s="145"/>
      <c r="K12" s="145"/>
      <c r="L12" s="145"/>
    </row>
    <row r="13">
      <c r="A13" s="141"/>
      <c r="B13" s="143"/>
      <c r="C13" s="143"/>
      <c r="H13" s="145"/>
      <c r="I13" s="145"/>
      <c r="J13" s="145"/>
      <c r="K13" s="145"/>
      <c r="L13" s="145"/>
    </row>
    <row r="14">
      <c r="A14" s="141"/>
      <c r="B14" s="143"/>
      <c r="C14" s="143"/>
      <c r="H14" s="145"/>
      <c r="I14" s="145"/>
      <c r="J14" s="145"/>
      <c r="K14" s="145"/>
      <c r="L14" s="145"/>
    </row>
    <row r="15">
      <c r="A15" s="141"/>
      <c r="B15" s="143"/>
      <c r="C15" s="143"/>
      <c r="H15" s="145"/>
      <c r="I15" s="145"/>
      <c r="J15" s="145"/>
      <c r="K15" s="145"/>
      <c r="L15" s="145"/>
    </row>
    <row r="16">
      <c r="A16" s="141"/>
      <c r="B16" s="143"/>
      <c r="C16" s="143"/>
      <c r="H16" s="145"/>
      <c r="I16" s="145"/>
      <c r="J16" s="145"/>
      <c r="K16" s="145"/>
      <c r="L16" s="145"/>
    </row>
    <row r="17">
      <c r="A17" s="141"/>
      <c r="B17" s="143"/>
      <c r="C17" s="143"/>
      <c r="H17" s="145"/>
      <c r="I17" s="145"/>
      <c r="J17" s="145"/>
      <c r="K17" s="145"/>
      <c r="L17" s="145"/>
    </row>
    <row r="18">
      <c r="H18" s="145"/>
      <c r="I18" s="145"/>
      <c r="J18" s="145"/>
      <c r="K18" s="145"/>
      <c r="L18" s="145"/>
    </row>
    <row r="19">
      <c r="C19" s="147"/>
      <c r="H19" s="145"/>
      <c r="I19" s="145"/>
      <c r="J19" s="145"/>
      <c r="K19" s="145"/>
      <c r="L19" s="145"/>
    </row>
    <row r="20">
      <c r="H20" s="145"/>
      <c r="I20" s="145"/>
      <c r="J20" s="145"/>
      <c r="K20" s="145"/>
      <c r="L20" s="145"/>
    </row>
    <row r="21">
      <c r="H21" s="145"/>
      <c r="I21" s="145"/>
      <c r="J21" s="145"/>
      <c r="K21" s="145"/>
      <c r="L21" s="145"/>
    </row>
    <row r="22">
      <c r="H22" s="145"/>
      <c r="I22" s="145"/>
      <c r="J22" s="145"/>
      <c r="K22" s="145"/>
      <c r="L22" s="145"/>
    </row>
    <row r="23">
      <c r="H23" s="145"/>
      <c r="I23" s="145"/>
      <c r="J23" s="145"/>
      <c r="K23" s="145"/>
      <c r="L23" s="145"/>
    </row>
    <row r="24">
      <c r="H24" s="145"/>
      <c r="I24" s="145"/>
      <c r="J24" s="145"/>
      <c r="K24" s="145"/>
      <c r="L24" s="145"/>
    </row>
    <row r="25">
      <c r="H25" s="145"/>
      <c r="I25" s="145"/>
      <c r="J25" s="145"/>
      <c r="K25" s="145"/>
      <c r="L25" s="145"/>
    </row>
    <row r="26">
      <c r="H26" s="145"/>
      <c r="I26" s="145"/>
      <c r="J26" s="145"/>
      <c r="K26" s="145"/>
      <c r="L26" s="145"/>
    </row>
    <row r="27">
      <c r="H27" s="145"/>
      <c r="I27" s="145"/>
      <c r="J27" s="145"/>
      <c r="K27" s="145"/>
      <c r="L27" s="145"/>
    </row>
    <row r="28">
      <c r="H28" s="145"/>
      <c r="I28" s="145"/>
      <c r="J28" s="145"/>
      <c r="K28" s="145"/>
      <c r="L28" s="145"/>
    </row>
    <row r="29">
      <c r="H29" s="145"/>
      <c r="I29" s="145"/>
      <c r="J29" s="145"/>
      <c r="K29" s="145"/>
      <c r="L29" s="145"/>
    </row>
    <row r="30">
      <c r="H30" s="145"/>
      <c r="I30" s="145"/>
      <c r="J30" s="145"/>
      <c r="K30" s="145"/>
      <c r="L30" s="145"/>
    </row>
    <row r="31">
      <c r="H31" s="145"/>
      <c r="I31" s="145"/>
      <c r="J31" s="145"/>
      <c r="K31" s="145"/>
      <c r="L31" s="145"/>
    </row>
    <row r="32">
      <c r="H32" s="145"/>
      <c r="I32" s="145"/>
      <c r="J32" s="145"/>
      <c r="K32" s="145"/>
      <c r="L32" s="145"/>
    </row>
    <row r="33">
      <c r="H33" s="145"/>
      <c r="I33" s="145"/>
      <c r="J33" s="145"/>
      <c r="K33" s="145"/>
      <c r="L33" s="145"/>
    </row>
    <row r="34">
      <c r="H34" s="145"/>
      <c r="I34" s="145"/>
      <c r="J34" s="145"/>
      <c r="K34" s="145"/>
      <c r="L34" s="145"/>
    </row>
    <row r="35">
      <c r="H35" s="145"/>
      <c r="I35" s="145"/>
      <c r="J35" s="145"/>
      <c r="K35" s="145"/>
      <c r="L35" s="145"/>
    </row>
    <row r="36">
      <c r="H36" s="145"/>
      <c r="I36" s="145"/>
      <c r="J36" s="145"/>
      <c r="K36" s="145"/>
      <c r="L36" s="145"/>
    </row>
    <row r="37">
      <c r="H37" s="145"/>
      <c r="I37" s="145"/>
      <c r="J37" s="145"/>
      <c r="K37" s="145"/>
      <c r="L37" s="145"/>
    </row>
    <row r="38">
      <c r="H38" s="145"/>
      <c r="I38" s="145"/>
      <c r="J38" s="145"/>
      <c r="K38" s="145"/>
      <c r="L38" s="145"/>
    </row>
    <row r="39">
      <c r="H39" s="145"/>
      <c r="I39" s="145"/>
      <c r="J39" s="145"/>
      <c r="K39" s="145"/>
      <c r="L39" s="145"/>
    </row>
    <row r="40">
      <c r="H40" s="145"/>
      <c r="I40" s="145"/>
      <c r="J40" s="145"/>
      <c r="K40" s="145"/>
      <c r="L40" s="145"/>
    </row>
    <row r="41">
      <c r="H41" s="145"/>
      <c r="I41" s="145"/>
      <c r="J41" s="145"/>
      <c r="K41" s="145"/>
      <c r="L41" s="145"/>
    </row>
    <row r="42">
      <c r="H42" s="145"/>
      <c r="I42" s="145"/>
      <c r="J42" s="145"/>
      <c r="K42" s="145"/>
      <c r="L42" s="145"/>
    </row>
    <row r="43">
      <c r="H43" s="145"/>
      <c r="I43" s="145"/>
      <c r="J43" s="145"/>
      <c r="K43" s="145"/>
      <c r="L43" s="145"/>
    </row>
    <row r="44">
      <c r="H44" s="145"/>
      <c r="I44" s="145"/>
      <c r="J44" s="145"/>
      <c r="K44" s="145"/>
      <c r="L44" s="145"/>
    </row>
    <row r="45">
      <c r="H45" s="145"/>
      <c r="I45" s="145"/>
      <c r="J45" s="145"/>
      <c r="K45" s="145"/>
      <c r="L45" s="145"/>
    </row>
    <row r="46">
      <c r="H46" s="145"/>
      <c r="I46" s="145"/>
      <c r="J46" s="145"/>
      <c r="K46" s="145"/>
      <c r="L46" s="145"/>
    </row>
    <row r="47">
      <c r="H47" s="145"/>
      <c r="I47" s="145"/>
      <c r="J47" s="145"/>
      <c r="K47" s="145"/>
      <c r="L47" s="145"/>
    </row>
    <row r="48">
      <c r="H48" s="145"/>
      <c r="I48" s="145"/>
      <c r="J48" s="145"/>
      <c r="K48" s="145"/>
      <c r="L48" s="145"/>
    </row>
    <row r="49">
      <c r="H49" s="145"/>
      <c r="I49" s="145"/>
      <c r="J49" s="145"/>
      <c r="K49" s="145"/>
      <c r="L49" s="145"/>
    </row>
    <row r="50">
      <c r="H50" s="145"/>
      <c r="I50" s="145"/>
      <c r="J50" s="145"/>
      <c r="K50" s="145"/>
      <c r="L50" s="145"/>
    </row>
    <row r="51">
      <c r="H51" s="145"/>
      <c r="I51" s="145"/>
      <c r="J51" s="145"/>
      <c r="K51" s="145"/>
      <c r="L51" s="145"/>
    </row>
    <row r="52">
      <c r="H52" s="145"/>
      <c r="I52" s="145"/>
      <c r="J52" s="145"/>
      <c r="K52" s="145"/>
      <c r="L52" s="145"/>
    </row>
    <row r="53">
      <c r="H53" s="145"/>
      <c r="I53" s="145"/>
      <c r="J53" s="145"/>
      <c r="K53" s="145"/>
      <c r="L53" s="145"/>
    </row>
    <row r="54">
      <c r="H54" s="145"/>
      <c r="I54" s="145"/>
      <c r="J54" s="145"/>
      <c r="K54" s="145"/>
      <c r="L54" s="145"/>
    </row>
    <row r="55">
      <c r="H55" s="145"/>
      <c r="I55" s="145"/>
      <c r="J55" s="145"/>
      <c r="K55" s="145"/>
      <c r="L55" s="145"/>
    </row>
    <row r="56">
      <c r="H56" s="145"/>
      <c r="I56" s="145"/>
      <c r="J56" s="145"/>
      <c r="K56" s="145"/>
      <c r="L56" s="145"/>
    </row>
    <row r="57">
      <c r="H57" s="145"/>
      <c r="I57" s="145"/>
      <c r="J57" s="145"/>
      <c r="K57" s="145"/>
      <c r="L57" s="145"/>
    </row>
    <row r="58">
      <c r="H58" s="145"/>
      <c r="I58" s="145"/>
      <c r="J58" s="145"/>
      <c r="K58" s="145"/>
      <c r="L58" s="145"/>
    </row>
    <row r="59">
      <c r="H59" s="145"/>
      <c r="I59" s="145"/>
      <c r="J59" s="145"/>
      <c r="K59" s="145"/>
      <c r="L59" s="145"/>
    </row>
    <row r="60">
      <c r="H60" s="145"/>
      <c r="I60" s="145"/>
      <c r="J60" s="145"/>
      <c r="K60" s="145"/>
      <c r="L60" s="145"/>
    </row>
    <row r="61">
      <c r="H61" s="145"/>
      <c r="I61" s="145"/>
      <c r="J61" s="145"/>
      <c r="K61" s="145"/>
      <c r="L61" s="145"/>
    </row>
    <row r="62">
      <c r="H62" s="145"/>
      <c r="I62" s="145"/>
      <c r="J62" s="145"/>
      <c r="K62" s="145"/>
      <c r="L62" s="145"/>
    </row>
    <row r="63">
      <c r="H63" s="145"/>
      <c r="I63" s="145"/>
      <c r="J63" s="145"/>
      <c r="K63" s="145"/>
      <c r="L63" s="145"/>
    </row>
    <row r="64">
      <c r="H64" s="145"/>
      <c r="I64" s="145"/>
      <c r="J64" s="145"/>
      <c r="K64" s="145"/>
      <c r="L64" s="145"/>
    </row>
    <row r="65">
      <c r="H65" s="145"/>
      <c r="I65" s="145"/>
      <c r="J65" s="145"/>
      <c r="K65" s="145"/>
      <c r="L65" s="145"/>
    </row>
    <row r="66">
      <c r="H66" s="145"/>
      <c r="I66" s="145"/>
      <c r="J66" s="145"/>
      <c r="K66" s="145"/>
      <c r="L66" s="145"/>
    </row>
    <row r="67">
      <c r="H67" s="145"/>
      <c r="I67" s="145"/>
      <c r="J67" s="145"/>
      <c r="K67" s="145"/>
      <c r="L67" s="145"/>
    </row>
    <row r="68">
      <c r="H68" s="145"/>
      <c r="I68" s="145"/>
      <c r="J68" s="145"/>
      <c r="K68" s="145"/>
      <c r="L68" s="145"/>
    </row>
    <row r="69">
      <c r="H69" s="145"/>
      <c r="I69" s="145"/>
      <c r="J69" s="145"/>
      <c r="K69" s="145"/>
      <c r="L69" s="145"/>
    </row>
    <row r="70">
      <c r="H70" s="145"/>
      <c r="I70" s="145"/>
      <c r="J70" s="145"/>
      <c r="K70" s="145"/>
      <c r="L70" s="145"/>
    </row>
    <row r="71">
      <c r="H71" s="145"/>
      <c r="I71" s="145"/>
      <c r="J71" s="145"/>
      <c r="K71" s="145"/>
      <c r="L71" s="145"/>
    </row>
    <row r="72">
      <c r="H72" s="145"/>
      <c r="I72" s="145"/>
      <c r="J72" s="145"/>
      <c r="K72" s="145"/>
      <c r="L72" s="145"/>
    </row>
    <row r="73">
      <c r="H73" s="145"/>
      <c r="I73" s="145"/>
      <c r="J73" s="145"/>
      <c r="K73" s="145"/>
      <c r="L73" s="145"/>
    </row>
    <row r="74">
      <c r="H74" s="145"/>
      <c r="I74" s="145"/>
      <c r="J74" s="145"/>
      <c r="K74" s="145"/>
      <c r="L74" s="145"/>
    </row>
    <row r="75">
      <c r="H75" s="145"/>
      <c r="I75" s="145"/>
      <c r="J75" s="145"/>
      <c r="K75" s="145"/>
      <c r="L75" s="145"/>
    </row>
    <row r="76">
      <c r="H76" s="145"/>
      <c r="I76" s="145"/>
      <c r="J76" s="145"/>
      <c r="K76" s="145"/>
      <c r="L76" s="145"/>
    </row>
    <row r="77">
      <c r="H77" s="145"/>
      <c r="I77" s="145"/>
      <c r="J77" s="145"/>
      <c r="K77" s="145"/>
      <c r="L77" s="145"/>
    </row>
    <row r="78">
      <c r="H78" s="145"/>
      <c r="I78" s="145"/>
      <c r="J78" s="145"/>
      <c r="K78" s="145"/>
      <c r="L78" s="145"/>
    </row>
    <row r="79">
      <c r="H79" s="145"/>
      <c r="I79" s="145"/>
      <c r="J79" s="145"/>
      <c r="K79" s="145"/>
      <c r="L79" s="145"/>
    </row>
    <row r="80">
      <c r="H80" s="145"/>
      <c r="I80" s="145"/>
      <c r="J80" s="145"/>
      <c r="K80" s="145"/>
      <c r="L80" s="145"/>
    </row>
    <row r="81">
      <c r="H81" s="145"/>
      <c r="I81" s="145"/>
      <c r="J81" s="145"/>
      <c r="K81" s="145"/>
      <c r="L81" s="145"/>
    </row>
    <row r="82">
      <c r="H82" s="145"/>
      <c r="I82" s="145"/>
      <c r="J82" s="145"/>
      <c r="K82" s="145"/>
      <c r="L82" s="145"/>
    </row>
    <row r="83">
      <c r="H83" s="145"/>
      <c r="I83" s="145"/>
      <c r="J83" s="145"/>
      <c r="K83" s="145"/>
      <c r="L83" s="145"/>
    </row>
    <row r="84">
      <c r="H84" s="145"/>
      <c r="I84" s="145"/>
      <c r="J84" s="145"/>
      <c r="K84" s="145"/>
      <c r="L84" s="145"/>
    </row>
    <row r="85">
      <c r="H85" s="145"/>
      <c r="I85" s="145"/>
      <c r="J85" s="145"/>
      <c r="K85" s="145"/>
      <c r="L85" s="145"/>
    </row>
    <row r="86">
      <c r="H86" s="145"/>
      <c r="I86" s="145"/>
      <c r="J86" s="145"/>
      <c r="K86" s="145"/>
      <c r="L86" s="145"/>
    </row>
    <row r="87">
      <c r="H87" s="145"/>
      <c r="I87" s="145"/>
      <c r="J87" s="145"/>
      <c r="K87" s="145"/>
      <c r="L87" s="145"/>
    </row>
    <row r="88">
      <c r="H88" s="145"/>
      <c r="I88" s="145"/>
      <c r="J88" s="145"/>
      <c r="K88" s="145"/>
      <c r="L88" s="145"/>
    </row>
    <row r="89">
      <c r="H89" s="145"/>
      <c r="I89" s="145"/>
      <c r="J89" s="145"/>
      <c r="K89" s="145"/>
      <c r="L89" s="145"/>
    </row>
    <row r="90">
      <c r="H90" s="145"/>
      <c r="I90" s="145"/>
      <c r="J90" s="145"/>
      <c r="K90" s="145"/>
      <c r="L90" s="145"/>
    </row>
    <row r="91">
      <c r="H91" s="145"/>
      <c r="I91" s="145"/>
      <c r="J91" s="145"/>
      <c r="K91" s="145"/>
      <c r="L91" s="145"/>
    </row>
    <row r="92">
      <c r="H92" s="145"/>
      <c r="I92" s="145"/>
      <c r="J92" s="145"/>
      <c r="K92" s="145"/>
      <c r="L92" s="145"/>
    </row>
    <row r="93">
      <c r="H93" s="145"/>
      <c r="I93" s="145"/>
      <c r="J93" s="145"/>
      <c r="K93" s="145"/>
      <c r="L93" s="145"/>
    </row>
    <row r="94">
      <c r="H94" s="145"/>
      <c r="I94" s="145"/>
      <c r="J94" s="145"/>
      <c r="K94" s="145"/>
      <c r="L94" s="145"/>
    </row>
    <row r="95">
      <c r="H95" s="145"/>
      <c r="I95" s="145"/>
      <c r="J95" s="145"/>
      <c r="K95" s="145"/>
      <c r="L95" s="145"/>
    </row>
    <row r="96">
      <c r="H96" s="145"/>
      <c r="I96" s="145"/>
      <c r="J96" s="145"/>
      <c r="K96" s="145"/>
      <c r="L96" s="145"/>
    </row>
    <row r="97">
      <c r="H97" s="145"/>
      <c r="I97" s="145"/>
      <c r="J97" s="145"/>
      <c r="K97" s="145"/>
      <c r="L97" s="145"/>
    </row>
    <row r="98">
      <c r="H98" s="145"/>
      <c r="I98" s="145"/>
      <c r="J98" s="145"/>
      <c r="K98" s="145"/>
      <c r="L98" s="145"/>
    </row>
    <row r="99">
      <c r="H99" s="145"/>
      <c r="I99" s="145"/>
      <c r="J99" s="145"/>
      <c r="K99" s="145"/>
      <c r="L99" s="145"/>
    </row>
    <row r="100">
      <c r="H100" s="145"/>
      <c r="I100" s="145"/>
      <c r="J100" s="145"/>
      <c r="K100" s="145"/>
      <c r="L100" s="145"/>
    </row>
    <row r="101">
      <c r="H101" s="145"/>
      <c r="I101" s="145"/>
      <c r="J101" s="145"/>
      <c r="K101" s="145"/>
      <c r="L101" s="145"/>
    </row>
    <row r="102">
      <c r="H102" s="145"/>
      <c r="I102" s="145"/>
      <c r="J102" s="145"/>
      <c r="K102" s="145"/>
      <c r="L102" s="145"/>
    </row>
    <row r="103">
      <c r="H103" s="145"/>
      <c r="I103" s="145"/>
      <c r="J103" s="145"/>
      <c r="K103" s="145"/>
      <c r="L103" s="145"/>
    </row>
    <row r="104">
      <c r="H104" s="145"/>
      <c r="I104" s="145"/>
      <c r="J104" s="145"/>
      <c r="K104" s="145"/>
      <c r="L104" s="145"/>
    </row>
    <row r="105">
      <c r="H105" s="145"/>
      <c r="I105" s="145"/>
      <c r="J105" s="145"/>
      <c r="K105" s="145"/>
      <c r="L105" s="145"/>
    </row>
    <row r="106">
      <c r="H106" s="145"/>
      <c r="I106" s="145"/>
      <c r="J106" s="145"/>
      <c r="K106" s="145"/>
      <c r="L106" s="145"/>
    </row>
    <row r="107">
      <c r="H107" s="145"/>
      <c r="I107" s="145"/>
      <c r="J107" s="145"/>
      <c r="K107" s="145"/>
      <c r="L107" s="145"/>
    </row>
    <row r="108">
      <c r="H108" s="145"/>
      <c r="I108" s="145"/>
      <c r="J108" s="145"/>
      <c r="K108" s="145"/>
      <c r="L108" s="145"/>
    </row>
    <row r="109">
      <c r="H109" s="145"/>
      <c r="I109" s="145"/>
      <c r="J109" s="145"/>
      <c r="K109" s="145"/>
      <c r="L109" s="145"/>
    </row>
    <row r="110">
      <c r="H110" s="145"/>
      <c r="I110" s="145"/>
      <c r="J110" s="145"/>
      <c r="K110" s="145"/>
      <c r="L110" s="145"/>
    </row>
    <row r="111">
      <c r="H111" s="145"/>
      <c r="I111" s="145"/>
      <c r="J111" s="145"/>
      <c r="K111" s="145"/>
      <c r="L111" s="145"/>
    </row>
    <row r="112">
      <c r="H112" s="145"/>
      <c r="I112" s="145"/>
      <c r="J112" s="145"/>
      <c r="K112" s="145"/>
      <c r="L112" s="145"/>
    </row>
    <row r="113">
      <c r="H113" s="145"/>
      <c r="I113" s="145"/>
      <c r="J113" s="145"/>
      <c r="K113" s="145"/>
      <c r="L113" s="145"/>
    </row>
    <row r="114">
      <c r="H114" s="145"/>
      <c r="I114" s="145"/>
      <c r="J114" s="145"/>
      <c r="K114" s="145"/>
      <c r="L114" s="145"/>
    </row>
    <row r="115">
      <c r="H115" s="145"/>
      <c r="I115" s="145"/>
      <c r="J115" s="145"/>
      <c r="K115" s="145"/>
      <c r="L115" s="145"/>
    </row>
    <row r="116">
      <c r="H116" s="145"/>
      <c r="I116" s="145"/>
      <c r="J116" s="145"/>
      <c r="K116" s="145"/>
      <c r="L116" s="145"/>
    </row>
    <row r="117">
      <c r="H117" s="145"/>
      <c r="I117" s="145"/>
      <c r="J117" s="145"/>
      <c r="K117" s="145"/>
      <c r="L117" s="145"/>
    </row>
    <row r="118">
      <c r="H118" s="145"/>
      <c r="I118" s="145"/>
      <c r="J118" s="145"/>
      <c r="K118" s="145"/>
      <c r="L118" s="145"/>
    </row>
    <row r="119">
      <c r="H119" s="145"/>
      <c r="I119" s="145"/>
      <c r="J119" s="145"/>
      <c r="K119" s="145"/>
      <c r="L119" s="145"/>
    </row>
    <row r="120">
      <c r="H120" s="145"/>
      <c r="I120" s="145"/>
      <c r="J120" s="145"/>
      <c r="K120" s="145"/>
      <c r="L120" s="145"/>
    </row>
    <row r="121">
      <c r="H121" s="145"/>
      <c r="I121" s="145"/>
      <c r="J121" s="145"/>
      <c r="K121" s="145"/>
      <c r="L121" s="145"/>
    </row>
    <row r="122">
      <c r="H122" s="145"/>
      <c r="I122" s="145"/>
      <c r="J122" s="145"/>
      <c r="K122" s="145"/>
      <c r="L122" s="145"/>
    </row>
    <row r="123">
      <c r="H123" s="145"/>
      <c r="I123" s="145"/>
      <c r="J123" s="145"/>
      <c r="K123" s="145"/>
      <c r="L123" s="145"/>
    </row>
    <row r="124">
      <c r="H124" s="145"/>
      <c r="I124" s="145"/>
      <c r="J124" s="145"/>
      <c r="K124" s="145"/>
      <c r="L124" s="145"/>
    </row>
    <row r="125">
      <c r="H125" s="145"/>
      <c r="I125" s="145"/>
      <c r="J125" s="145"/>
      <c r="K125" s="145"/>
      <c r="L125" s="145"/>
    </row>
    <row r="126">
      <c r="H126" s="145"/>
      <c r="I126" s="145"/>
      <c r="J126" s="145"/>
      <c r="K126" s="145"/>
      <c r="L126" s="145"/>
    </row>
    <row r="127">
      <c r="H127" s="145"/>
      <c r="I127" s="145"/>
      <c r="J127" s="145"/>
      <c r="K127" s="145"/>
      <c r="L127" s="145"/>
    </row>
    <row r="128">
      <c r="H128" s="145"/>
      <c r="I128" s="145"/>
      <c r="J128" s="145"/>
      <c r="K128" s="145"/>
      <c r="L128" s="145"/>
    </row>
    <row r="129">
      <c r="H129" s="145"/>
      <c r="I129" s="145"/>
      <c r="J129" s="145"/>
      <c r="K129" s="145"/>
      <c r="L129" s="145"/>
    </row>
    <row r="130">
      <c r="H130" s="145"/>
      <c r="I130" s="145"/>
      <c r="J130" s="145"/>
      <c r="K130" s="145"/>
      <c r="L130" s="145"/>
    </row>
    <row r="131">
      <c r="H131" s="145"/>
      <c r="I131" s="145"/>
      <c r="J131" s="145"/>
      <c r="K131" s="145"/>
      <c r="L131" s="145"/>
    </row>
    <row r="132">
      <c r="H132" s="145"/>
      <c r="I132" s="145"/>
      <c r="J132" s="145"/>
      <c r="K132" s="145"/>
      <c r="L132" s="145"/>
    </row>
    <row r="133">
      <c r="H133" s="145"/>
      <c r="I133" s="145"/>
      <c r="J133" s="145"/>
      <c r="K133" s="145"/>
      <c r="L133" s="145"/>
    </row>
    <row r="134">
      <c r="H134" s="145"/>
      <c r="I134" s="145"/>
      <c r="J134" s="145"/>
      <c r="K134" s="145"/>
      <c r="L134" s="145"/>
    </row>
    <row r="135">
      <c r="H135" s="145"/>
      <c r="I135" s="145"/>
      <c r="J135" s="145"/>
      <c r="K135" s="145"/>
      <c r="L135" s="145"/>
    </row>
    <row r="136">
      <c r="H136" s="145"/>
      <c r="I136" s="145"/>
      <c r="J136" s="145"/>
      <c r="K136" s="145"/>
      <c r="L136" s="145"/>
    </row>
    <row r="137">
      <c r="H137" s="145"/>
      <c r="I137" s="145"/>
      <c r="J137" s="145"/>
      <c r="K137" s="145"/>
      <c r="L137" s="145"/>
    </row>
    <row r="138">
      <c r="H138" s="145"/>
      <c r="I138" s="145"/>
      <c r="J138" s="145"/>
      <c r="K138" s="145"/>
      <c r="L138" s="145"/>
    </row>
    <row r="139">
      <c r="H139" s="145"/>
      <c r="I139" s="145"/>
      <c r="J139" s="145"/>
      <c r="K139" s="145"/>
      <c r="L139" s="145"/>
    </row>
    <row r="140">
      <c r="H140" s="145"/>
      <c r="I140" s="145"/>
      <c r="J140" s="145"/>
      <c r="K140" s="145"/>
      <c r="L140" s="145"/>
    </row>
    <row r="141">
      <c r="H141" s="145"/>
      <c r="I141" s="145"/>
      <c r="J141" s="145"/>
      <c r="K141" s="145"/>
      <c r="L141" s="145"/>
    </row>
    <row r="142">
      <c r="H142" s="145"/>
      <c r="I142" s="145"/>
      <c r="J142" s="145"/>
      <c r="K142" s="145"/>
      <c r="L142" s="145"/>
    </row>
    <row r="143">
      <c r="H143" s="145"/>
      <c r="I143" s="145"/>
      <c r="J143" s="145"/>
      <c r="K143" s="145"/>
      <c r="L143" s="145"/>
    </row>
    <row r="144">
      <c r="H144" s="145"/>
      <c r="I144" s="145"/>
      <c r="J144" s="145"/>
      <c r="K144" s="145"/>
      <c r="L144" s="145"/>
    </row>
    <row r="145">
      <c r="H145" s="145"/>
      <c r="I145" s="145"/>
      <c r="J145" s="145"/>
      <c r="K145" s="145"/>
      <c r="L145" s="145"/>
    </row>
    <row r="146">
      <c r="H146" s="145"/>
      <c r="I146" s="145"/>
      <c r="J146" s="145"/>
      <c r="K146" s="145"/>
      <c r="L146" s="145"/>
    </row>
    <row r="147">
      <c r="H147" s="145"/>
      <c r="I147" s="145"/>
      <c r="J147" s="145"/>
      <c r="K147" s="145"/>
      <c r="L147" s="145"/>
    </row>
    <row r="148">
      <c r="H148" s="145"/>
      <c r="I148" s="145"/>
      <c r="J148" s="145"/>
      <c r="K148" s="145"/>
      <c r="L148" s="145"/>
    </row>
    <row r="149">
      <c r="H149" s="145"/>
      <c r="I149" s="145"/>
      <c r="J149" s="145"/>
      <c r="K149" s="145"/>
      <c r="L149" s="145"/>
    </row>
    <row r="150">
      <c r="H150" s="145"/>
      <c r="I150" s="145"/>
      <c r="J150" s="145"/>
      <c r="K150" s="145"/>
      <c r="L150" s="145"/>
    </row>
    <row r="151">
      <c r="H151" s="145"/>
      <c r="I151" s="145"/>
      <c r="J151" s="145"/>
      <c r="K151" s="145"/>
      <c r="L151" s="145"/>
    </row>
    <row r="152">
      <c r="H152" s="145"/>
      <c r="I152" s="145"/>
      <c r="J152" s="145"/>
      <c r="K152" s="145"/>
      <c r="L152" s="145"/>
    </row>
    <row r="153">
      <c r="H153" s="145"/>
      <c r="I153" s="145"/>
      <c r="J153" s="145"/>
      <c r="K153" s="145"/>
      <c r="L153" s="145"/>
    </row>
    <row r="154">
      <c r="H154" s="145"/>
      <c r="I154" s="145"/>
      <c r="J154" s="145"/>
      <c r="K154" s="145"/>
      <c r="L154" s="145"/>
    </row>
    <row r="155">
      <c r="H155" s="145"/>
      <c r="I155" s="145"/>
      <c r="J155" s="145"/>
      <c r="K155" s="145"/>
      <c r="L155" s="145"/>
    </row>
    <row r="156">
      <c r="H156" s="145"/>
      <c r="I156" s="145"/>
      <c r="J156" s="145"/>
      <c r="K156" s="145"/>
      <c r="L156" s="145"/>
    </row>
    <row r="157">
      <c r="H157" s="145"/>
      <c r="I157" s="145"/>
      <c r="J157" s="145"/>
      <c r="K157" s="145"/>
      <c r="L157" s="145"/>
    </row>
    <row r="158">
      <c r="H158" s="145"/>
      <c r="I158" s="145"/>
      <c r="J158" s="145"/>
      <c r="K158" s="145"/>
      <c r="L158" s="145"/>
    </row>
    <row r="159">
      <c r="H159" s="145"/>
      <c r="I159" s="145"/>
      <c r="J159" s="145"/>
      <c r="K159" s="145"/>
      <c r="L159" s="145"/>
    </row>
    <row r="160">
      <c r="H160" s="145"/>
      <c r="I160" s="145"/>
      <c r="J160" s="145"/>
      <c r="K160" s="145"/>
      <c r="L160" s="145"/>
    </row>
    <row r="161">
      <c r="H161" s="145"/>
      <c r="I161" s="145"/>
      <c r="J161" s="145"/>
      <c r="K161" s="145"/>
      <c r="L161" s="145"/>
    </row>
    <row r="162">
      <c r="H162" s="145"/>
      <c r="I162" s="145"/>
      <c r="J162" s="145"/>
      <c r="K162" s="145"/>
      <c r="L162" s="145"/>
    </row>
    <row r="163">
      <c r="H163" s="145"/>
      <c r="I163" s="145"/>
      <c r="J163" s="145"/>
      <c r="K163" s="145"/>
      <c r="L163" s="145"/>
    </row>
    <row r="164">
      <c r="H164" s="145"/>
      <c r="I164" s="145"/>
      <c r="J164" s="145"/>
      <c r="K164" s="145"/>
      <c r="L164" s="145"/>
    </row>
    <row r="165">
      <c r="H165" s="145"/>
      <c r="I165" s="145"/>
      <c r="J165" s="145"/>
      <c r="K165" s="145"/>
      <c r="L165" s="145"/>
    </row>
    <row r="166">
      <c r="H166" s="145"/>
      <c r="I166" s="145"/>
      <c r="J166" s="145"/>
      <c r="K166" s="145"/>
      <c r="L166" s="145"/>
    </row>
    <row r="167">
      <c r="H167" s="145"/>
      <c r="I167" s="145"/>
      <c r="J167" s="145"/>
      <c r="K167" s="145"/>
      <c r="L167" s="145"/>
    </row>
    <row r="168">
      <c r="H168" s="145"/>
      <c r="I168" s="145"/>
      <c r="J168" s="145"/>
      <c r="K168" s="145"/>
      <c r="L168" s="145"/>
    </row>
    <row r="169">
      <c r="H169" s="145"/>
      <c r="I169" s="145"/>
      <c r="J169" s="145"/>
      <c r="K169" s="145"/>
      <c r="L169" s="145"/>
    </row>
    <row r="170">
      <c r="H170" s="145"/>
      <c r="I170" s="145"/>
      <c r="J170" s="145"/>
      <c r="K170" s="145"/>
      <c r="L170" s="145"/>
    </row>
    <row r="171">
      <c r="H171" s="145"/>
      <c r="I171" s="145"/>
      <c r="J171" s="145"/>
      <c r="K171" s="145"/>
      <c r="L171" s="145"/>
    </row>
    <row r="172">
      <c r="H172" s="145"/>
      <c r="I172" s="145"/>
      <c r="J172" s="145"/>
      <c r="K172" s="145"/>
      <c r="L172" s="145"/>
    </row>
    <row r="173">
      <c r="H173" s="145"/>
      <c r="I173" s="145"/>
      <c r="J173" s="145"/>
      <c r="K173" s="145"/>
      <c r="L173" s="145"/>
    </row>
    <row r="174">
      <c r="H174" s="145"/>
      <c r="I174" s="145"/>
      <c r="J174" s="145"/>
      <c r="K174" s="145"/>
      <c r="L174" s="145"/>
    </row>
    <row r="175">
      <c r="H175" s="145"/>
      <c r="I175" s="145"/>
      <c r="J175" s="145"/>
      <c r="K175" s="145"/>
      <c r="L175" s="145"/>
    </row>
    <row r="176">
      <c r="H176" s="145"/>
      <c r="I176" s="145"/>
      <c r="J176" s="145"/>
      <c r="K176" s="145"/>
      <c r="L176" s="145"/>
    </row>
    <row r="177">
      <c r="H177" s="145"/>
      <c r="I177" s="145"/>
      <c r="J177" s="145"/>
      <c r="K177" s="145"/>
      <c r="L177" s="145"/>
    </row>
    <row r="178">
      <c r="H178" s="145"/>
      <c r="I178" s="145"/>
      <c r="J178" s="145"/>
      <c r="K178" s="145"/>
      <c r="L178" s="145"/>
    </row>
    <row r="179">
      <c r="H179" s="145"/>
      <c r="I179" s="145"/>
      <c r="J179" s="145"/>
      <c r="K179" s="145"/>
      <c r="L179" s="145"/>
    </row>
    <row r="180">
      <c r="H180" s="145"/>
      <c r="I180" s="145"/>
      <c r="J180" s="145"/>
      <c r="K180" s="145"/>
      <c r="L180" s="145"/>
    </row>
    <row r="181">
      <c r="H181" s="145"/>
      <c r="I181" s="145"/>
      <c r="J181" s="145"/>
      <c r="K181" s="145"/>
      <c r="L181" s="145"/>
    </row>
    <row r="182">
      <c r="H182" s="145"/>
      <c r="I182" s="145"/>
      <c r="J182" s="145"/>
      <c r="K182" s="145"/>
      <c r="L182" s="145"/>
    </row>
    <row r="183">
      <c r="H183" s="145"/>
      <c r="I183" s="145"/>
      <c r="J183" s="145"/>
      <c r="K183" s="145"/>
      <c r="L183" s="145"/>
    </row>
    <row r="184">
      <c r="H184" s="145"/>
      <c r="I184" s="145"/>
      <c r="J184" s="145"/>
      <c r="K184" s="145"/>
      <c r="L184" s="145"/>
    </row>
    <row r="185">
      <c r="H185" s="145"/>
      <c r="I185" s="145"/>
      <c r="J185" s="145"/>
      <c r="K185" s="145"/>
      <c r="L185" s="145"/>
    </row>
    <row r="186">
      <c r="H186" s="145"/>
      <c r="I186" s="145"/>
      <c r="J186" s="145"/>
      <c r="K186" s="145"/>
      <c r="L186" s="145"/>
    </row>
    <row r="187">
      <c r="H187" s="145"/>
      <c r="I187" s="145"/>
      <c r="J187" s="145"/>
      <c r="K187" s="145"/>
      <c r="L187" s="145"/>
    </row>
    <row r="188">
      <c r="H188" s="145"/>
      <c r="I188" s="145"/>
      <c r="J188" s="145"/>
      <c r="K188" s="145"/>
      <c r="L188" s="145"/>
    </row>
    <row r="189">
      <c r="H189" s="145"/>
      <c r="I189" s="145"/>
      <c r="J189" s="145"/>
      <c r="K189" s="145"/>
      <c r="L189" s="145"/>
    </row>
    <row r="190">
      <c r="H190" s="145"/>
      <c r="I190" s="145"/>
      <c r="J190" s="145"/>
      <c r="K190" s="145"/>
      <c r="L190" s="145"/>
    </row>
    <row r="191">
      <c r="H191" s="145"/>
      <c r="I191" s="145"/>
      <c r="J191" s="145"/>
      <c r="K191" s="145"/>
      <c r="L191" s="145"/>
    </row>
    <row r="192">
      <c r="H192" s="145"/>
      <c r="I192" s="145"/>
      <c r="J192" s="145"/>
      <c r="K192" s="145"/>
      <c r="L192" s="145"/>
    </row>
    <row r="193">
      <c r="H193" s="145"/>
      <c r="I193" s="145"/>
      <c r="J193" s="145"/>
      <c r="K193" s="145"/>
      <c r="L193" s="145"/>
    </row>
    <row r="194">
      <c r="H194" s="145"/>
      <c r="I194" s="145"/>
      <c r="J194" s="145"/>
      <c r="K194" s="145"/>
      <c r="L194" s="145"/>
    </row>
    <row r="195">
      <c r="H195" s="145"/>
      <c r="I195" s="145"/>
      <c r="J195" s="145"/>
      <c r="K195" s="145"/>
      <c r="L195" s="145"/>
    </row>
    <row r="196">
      <c r="H196" s="145"/>
      <c r="I196" s="145"/>
      <c r="J196" s="145"/>
      <c r="K196" s="145"/>
      <c r="L196" s="145"/>
    </row>
    <row r="197">
      <c r="H197" s="145"/>
      <c r="I197" s="145"/>
      <c r="J197" s="145"/>
      <c r="K197" s="145"/>
      <c r="L197" s="145"/>
    </row>
    <row r="198">
      <c r="H198" s="145"/>
      <c r="I198" s="145"/>
      <c r="J198" s="145"/>
      <c r="K198" s="145"/>
      <c r="L198" s="145"/>
    </row>
    <row r="199">
      <c r="H199" s="145"/>
      <c r="I199" s="145"/>
      <c r="J199" s="145"/>
      <c r="K199" s="145"/>
      <c r="L199" s="145"/>
    </row>
    <row r="200">
      <c r="H200" s="145"/>
      <c r="I200" s="145"/>
      <c r="J200" s="145"/>
      <c r="K200" s="145"/>
      <c r="L200" s="145"/>
    </row>
    <row r="201">
      <c r="H201" s="145"/>
      <c r="I201" s="145"/>
      <c r="J201" s="145"/>
      <c r="K201" s="145"/>
      <c r="L201" s="145"/>
    </row>
    <row r="202">
      <c r="H202" s="145"/>
      <c r="I202" s="145"/>
      <c r="J202" s="145"/>
      <c r="K202" s="145"/>
      <c r="L202" s="145"/>
    </row>
    <row r="203">
      <c r="H203" s="145"/>
      <c r="I203" s="145"/>
      <c r="J203" s="145"/>
      <c r="K203" s="145"/>
      <c r="L203" s="145"/>
    </row>
    <row r="204">
      <c r="H204" s="145"/>
      <c r="I204" s="145"/>
      <c r="J204" s="145"/>
      <c r="K204" s="145"/>
      <c r="L204" s="145"/>
    </row>
    <row r="205">
      <c r="H205" s="145"/>
      <c r="I205" s="145"/>
      <c r="J205" s="145"/>
      <c r="K205" s="145"/>
      <c r="L205" s="145"/>
    </row>
    <row r="206">
      <c r="H206" s="145"/>
      <c r="I206" s="145"/>
      <c r="J206" s="145"/>
      <c r="K206" s="145"/>
      <c r="L206" s="145"/>
    </row>
    <row r="207">
      <c r="H207" s="145"/>
      <c r="I207" s="145"/>
      <c r="J207" s="145"/>
      <c r="K207" s="145"/>
      <c r="L207" s="145"/>
    </row>
    <row r="208">
      <c r="H208" s="145"/>
      <c r="I208" s="145"/>
      <c r="J208" s="145"/>
      <c r="K208" s="145"/>
      <c r="L208" s="145"/>
    </row>
    <row r="209">
      <c r="H209" s="145"/>
      <c r="I209" s="145"/>
      <c r="J209" s="145"/>
      <c r="K209" s="145"/>
      <c r="L209" s="145"/>
    </row>
    <row r="210">
      <c r="H210" s="145"/>
      <c r="I210" s="145"/>
      <c r="J210" s="145"/>
      <c r="K210" s="145"/>
      <c r="L210" s="145"/>
    </row>
    <row r="211">
      <c r="H211" s="145"/>
      <c r="I211" s="145"/>
      <c r="J211" s="145"/>
      <c r="K211" s="145"/>
      <c r="L211" s="145"/>
    </row>
    <row r="212">
      <c r="H212" s="145"/>
      <c r="I212" s="145"/>
      <c r="J212" s="145"/>
      <c r="K212" s="145"/>
      <c r="L212" s="145"/>
    </row>
    <row r="213">
      <c r="H213" s="145"/>
      <c r="I213" s="145"/>
      <c r="J213" s="145"/>
      <c r="K213" s="145"/>
      <c r="L213" s="145"/>
    </row>
    <row r="214">
      <c r="H214" s="145"/>
      <c r="I214" s="145"/>
      <c r="J214" s="145"/>
      <c r="K214" s="145"/>
      <c r="L214" s="145"/>
    </row>
    <row r="215">
      <c r="H215" s="145"/>
      <c r="I215" s="145"/>
      <c r="J215" s="145"/>
      <c r="K215" s="145"/>
      <c r="L215" s="145"/>
    </row>
    <row r="216">
      <c r="H216" s="145"/>
      <c r="I216" s="145"/>
      <c r="J216" s="145"/>
      <c r="K216" s="145"/>
      <c r="L216" s="145"/>
    </row>
    <row r="217">
      <c r="H217" s="145"/>
      <c r="I217" s="145"/>
      <c r="J217" s="145"/>
      <c r="K217" s="145"/>
      <c r="L217" s="145"/>
    </row>
    <row r="218">
      <c r="H218" s="145"/>
      <c r="I218" s="145"/>
      <c r="J218" s="145"/>
      <c r="K218" s="145"/>
      <c r="L218" s="145"/>
    </row>
    <row r="219">
      <c r="H219" s="145"/>
      <c r="I219" s="145"/>
      <c r="J219" s="145"/>
      <c r="K219" s="145"/>
      <c r="L219" s="145"/>
    </row>
    <row r="220">
      <c r="H220" s="145"/>
      <c r="I220" s="145"/>
      <c r="J220" s="145"/>
      <c r="K220" s="145"/>
      <c r="L220" s="145"/>
    </row>
    <row r="221">
      <c r="H221" s="145"/>
      <c r="I221" s="145"/>
      <c r="J221" s="145"/>
      <c r="K221" s="145"/>
      <c r="L221" s="145"/>
    </row>
    <row r="222">
      <c r="H222" s="145"/>
      <c r="I222" s="145"/>
      <c r="J222" s="145"/>
      <c r="K222" s="145"/>
      <c r="L222" s="145"/>
    </row>
    <row r="223">
      <c r="H223" s="145"/>
      <c r="I223" s="145"/>
      <c r="J223" s="145"/>
      <c r="K223" s="145"/>
      <c r="L223" s="145"/>
    </row>
    <row r="224">
      <c r="H224" s="145"/>
      <c r="I224" s="145"/>
      <c r="J224" s="145"/>
      <c r="K224" s="145"/>
      <c r="L224" s="145"/>
    </row>
    <row r="225">
      <c r="H225" s="145"/>
      <c r="I225" s="145"/>
      <c r="J225" s="145"/>
      <c r="K225" s="145"/>
      <c r="L225" s="145"/>
    </row>
    <row r="226">
      <c r="H226" s="145"/>
      <c r="I226" s="145"/>
      <c r="J226" s="145"/>
      <c r="K226" s="145"/>
      <c r="L226" s="145"/>
    </row>
    <row r="227">
      <c r="H227" s="145"/>
      <c r="I227" s="145"/>
      <c r="J227" s="145"/>
      <c r="K227" s="145"/>
      <c r="L227" s="145"/>
    </row>
    <row r="228">
      <c r="H228" s="145"/>
      <c r="I228" s="145"/>
      <c r="J228" s="145"/>
      <c r="K228" s="145"/>
      <c r="L228" s="145"/>
    </row>
    <row r="229">
      <c r="H229" s="145"/>
      <c r="I229" s="145"/>
      <c r="J229" s="145"/>
      <c r="K229" s="145"/>
      <c r="L229" s="145"/>
    </row>
    <row r="230">
      <c r="H230" s="145"/>
      <c r="I230" s="145"/>
      <c r="J230" s="145"/>
      <c r="K230" s="145"/>
      <c r="L230" s="145"/>
    </row>
    <row r="231">
      <c r="H231" s="145"/>
      <c r="I231" s="145"/>
      <c r="J231" s="145"/>
      <c r="K231" s="145"/>
      <c r="L231" s="145"/>
    </row>
    <row r="232">
      <c r="H232" s="145"/>
      <c r="I232" s="145"/>
      <c r="J232" s="145"/>
      <c r="K232" s="145"/>
      <c r="L232" s="145"/>
    </row>
    <row r="233">
      <c r="H233" s="145"/>
      <c r="I233" s="145"/>
      <c r="J233" s="145"/>
      <c r="K233" s="145"/>
      <c r="L233" s="145"/>
    </row>
    <row r="234">
      <c r="H234" s="145"/>
      <c r="I234" s="145"/>
      <c r="J234" s="145"/>
      <c r="K234" s="145"/>
      <c r="L234" s="145"/>
    </row>
    <row r="235">
      <c r="H235" s="145"/>
      <c r="I235" s="145"/>
      <c r="J235" s="145"/>
      <c r="K235" s="145"/>
      <c r="L235" s="145"/>
    </row>
    <row r="236">
      <c r="H236" s="145"/>
      <c r="I236" s="145"/>
      <c r="J236" s="145"/>
      <c r="K236" s="145"/>
      <c r="L236" s="145"/>
    </row>
    <row r="237">
      <c r="H237" s="145"/>
      <c r="I237" s="145"/>
      <c r="J237" s="145"/>
      <c r="K237" s="145"/>
      <c r="L237" s="145"/>
    </row>
    <row r="238">
      <c r="H238" s="145"/>
      <c r="I238" s="145"/>
      <c r="J238" s="145"/>
      <c r="K238" s="145"/>
      <c r="L238" s="145"/>
    </row>
    <row r="239">
      <c r="H239" s="145"/>
      <c r="I239" s="145"/>
      <c r="J239" s="145"/>
      <c r="K239" s="145"/>
      <c r="L239" s="145"/>
    </row>
    <row r="240">
      <c r="H240" s="145"/>
      <c r="I240" s="145"/>
      <c r="J240" s="145"/>
      <c r="K240" s="145"/>
      <c r="L240" s="145"/>
    </row>
    <row r="241">
      <c r="H241" s="145"/>
      <c r="I241" s="145"/>
      <c r="J241" s="145"/>
      <c r="K241" s="145"/>
      <c r="L241" s="145"/>
    </row>
    <row r="242">
      <c r="H242" s="145"/>
      <c r="I242" s="145"/>
      <c r="J242" s="145"/>
      <c r="K242" s="145"/>
      <c r="L242" s="145"/>
    </row>
    <row r="243">
      <c r="H243" s="145"/>
      <c r="I243" s="145"/>
      <c r="J243" s="145"/>
      <c r="K243" s="145"/>
      <c r="L243" s="145"/>
    </row>
    <row r="244">
      <c r="H244" s="145"/>
      <c r="I244" s="145"/>
      <c r="J244" s="145"/>
      <c r="K244" s="145"/>
      <c r="L244" s="145"/>
    </row>
    <row r="245">
      <c r="H245" s="145"/>
      <c r="I245" s="145"/>
      <c r="J245" s="145"/>
      <c r="K245" s="145"/>
      <c r="L245" s="145"/>
    </row>
    <row r="246">
      <c r="H246" s="145"/>
      <c r="I246" s="145"/>
      <c r="J246" s="145"/>
      <c r="K246" s="145"/>
      <c r="L246" s="145"/>
    </row>
    <row r="247">
      <c r="H247" s="145"/>
      <c r="I247" s="145"/>
      <c r="J247" s="145"/>
      <c r="K247" s="145"/>
      <c r="L247" s="145"/>
    </row>
    <row r="248">
      <c r="H248" s="145"/>
      <c r="I248" s="145"/>
      <c r="J248" s="145"/>
      <c r="K248" s="145"/>
      <c r="L248" s="145"/>
    </row>
    <row r="249">
      <c r="H249" s="145"/>
      <c r="I249" s="145"/>
      <c r="J249" s="145"/>
      <c r="K249" s="145"/>
      <c r="L249" s="145"/>
    </row>
    <row r="250">
      <c r="H250" s="145"/>
      <c r="I250" s="145"/>
      <c r="J250" s="145"/>
      <c r="K250" s="145"/>
      <c r="L250" s="145"/>
    </row>
    <row r="251">
      <c r="H251" s="145"/>
      <c r="I251" s="145"/>
      <c r="J251" s="145"/>
      <c r="K251" s="145"/>
      <c r="L251" s="145"/>
    </row>
    <row r="252">
      <c r="H252" s="145"/>
      <c r="I252" s="145"/>
      <c r="J252" s="145"/>
      <c r="K252" s="145"/>
      <c r="L252" s="145"/>
    </row>
    <row r="253">
      <c r="H253" s="145"/>
      <c r="I253" s="145"/>
      <c r="J253" s="145"/>
      <c r="K253" s="145"/>
      <c r="L253" s="145"/>
    </row>
    <row r="254">
      <c r="H254" s="145"/>
      <c r="I254" s="145"/>
      <c r="J254" s="145"/>
      <c r="K254" s="145"/>
      <c r="L254" s="145"/>
    </row>
    <row r="255">
      <c r="H255" s="145"/>
      <c r="I255" s="145"/>
      <c r="J255" s="145"/>
      <c r="K255" s="145"/>
      <c r="L255" s="145"/>
    </row>
    <row r="256">
      <c r="H256" s="145"/>
      <c r="I256" s="145"/>
      <c r="J256" s="145"/>
      <c r="K256" s="145"/>
      <c r="L256" s="145"/>
    </row>
    <row r="257">
      <c r="H257" s="145"/>
      <c r="I257" s="145"/>
      <c r="J257" s="145"/>
      <c r="K257" s="145"/>
      <c r="L257" s="145"/>
    </row>
    <row r="258">
      <c r="H258" s="145"/>
      <c r="I258" s="145"/>
      <c r="J258" s="145"/>
      <c r="K258" s="145"/>
      <c r="L258" s="145"/>
    </row>
    <row r="259">
      <c r="H259" s="145"/>
      <c r="I259" s="145"/>
      <c r="J259" s="145"/>
      <c r="K259" s="145"/>
      <c r="L259" s="145"/>
    </row>
    <row r="260">
      <c r="H260" s="145"/>
      <c r="I260" s="145"/>
      <c r="J260" s="145"/>
      <c r="K260" s="145"/>
      <c r="L260" s="145"/>
    </row>
    <row r="261">
      <c r="H261" s="145"/>
      <c r="I261" s="145"/>
      <c r="J261" s="145"/>
      <c r="K261" s="145"/>
      <c r="L261" s="145"/>
    </row>
    <row r="262">
      <c r="H262" s="145"/>
      <c r="I262" s="145"/>
      <c r="J262" s="145"/>
      <c r="K262" s="145"/>
      <c r="L262" s="145"/>
    </row>
    <row r="263">
      <c r="H263" s="145"/>
      <c r="I263" s="145"/>
      <c r="J263" s="145"/>
      <c r="K263" s="145"/>
      <c r="L263" s="145"/>
    </row>
    <row r="264">
      <c r="H264" s="145"/>
      <c r="I264" s="145"/>
      <c r="J264" s="145"/>
      <c r="K264" s="145"/>
      <c r="L264" s="145"/>
    </row>
    <row r="265">
      <c r="H265" s="145"/>
      <c r="I265" s="145"/>
      <c r="J265" s="145"/>
      <c r="K265" s="145"/>
      <c r="L265" s="145"/>
    </row>
    <row r="266">
      <c r="H266" s="145"/>
      <c r="I266" s="145"/>
      <c r="J266" s="145"/>
      <c r="K266" s="145"/>
      <c r="L266" s="145"/>
    </row>
    <row r="267">
      <c r="H267" s="145"/>
      <c r="I267" s="145"/>
      <c r="J267" s="145"/>
      <c r="K267" s="145"/>
      <c r="L267" s="145"/>
    </row>
    <row r="268">
      <c r="H268" s="145"/>
      <c r="I268" s="145"/>
      <c r="J268" s="145"/>
      <c r="K268" s="145"/>
      <c r="L268" s="145"/>
    </row>
    <row r="269">
      <c r="H269" s="145"/>
      <c r="I269" s="145"/>
      <c r="J269" s="145"/>
      <c r="K269" s="145"/>
      <c r="L269" s="145"/>
    </row>
    <row r="270">
      <c r="H270" s="145"/>
      <c r="I270" s="145"/>
      <c r="J270" s="145"/>
      <c r="K270" s="145"/>
      <c r="L270" s="145"/>
    </row>
    <row r="271">
      <c r="H271" s="145"/>
      <c r="I271" s="145"/>
      <c r="J271" s="145"/>
      <c r="K271" s="145"/>
      <c r="L271" s="145"/>
    </row>
    <row r="272">
      <c r="H272" s="145"/>
      <c r="I272" s="145"/>
      <c r="J272" s="145"/>
      <c r="K272" s="145"/>
      <c r="L272" s="145"/>
    </row>
    <row r="273">
      <c r="H273" s="145"/>
      <c r="I273" s="145"/>
      <c r="J273" s="145"/>
      <c r="K273" s="145"/>
      <c r="L273" s="145"/>
    </row>
    <row r="274">
      <c r="H274" s="145"/>
      <c r="I274" s="145"/>
      <c r="J274" s="145"/>
      <c r="K274" s="145"/>
      <c r="L274" s="145"/>
    </row>
    <row r="275">
      <c r="H275" s="145"/>
      <c r="I275" s="145"/>
      <c r="J275" s="145"/>
      <c r="K275" s="145"/>
      <c r="L275" s="145"/>
    </row>
    <row r="276">
      <c r="H276" s="145"/>
      <c r="I276" s="145"/>
      <c r="J276" s="145"/>
      <c r="K276" s="145"/>
      <c r="L276" s="145"/>
    </row>
    <row r="277">
      <c r="H277" s="145"/>
      <c r="I277" s="145"/>
      <c r="J277" s="145"/>
      <c r="K277" s="145"/>
      <c r="L277" s="145"/>
    </row>
    <row r="278">
      <c r="H278" s="145"/>
      <c r="I278" s="145"/>
      <c r="J278" s="145"/>
      <c r="K278" s="145"/>
      <c r="L278" s="145"/>
    </row>
    <row r="279">
      <c r="H279" s="145"/>
      <c r="I279" s="145"/>
      <c r="J279" s="145"/>
      <c r="K279" s="145"/>
      <c r="L279" s="145"/>
    </row>
    <row r="280">
      <c r="H280" s="145"/>
      <c r="I280" s="145"/>
      <c r="J280" s="145"/>
      <c r="K280" s="145"/>
      <c r="L280" s="145"/>
    </row>
    <row r="281">
      <c r="H281" s="145"/>
      <c r="I281" s="145"/>
      <c r="J281" s="145"/>
      <c r="K281" s="145"/>
      <c r="L281" s="145"/>
    </row>
    <row r="282">
      <c r="H282" s="145"/>
      <c r="I282" s="145"/>
      <c r="J282" s="145"/>
      <c r="K282" s="145"/>
      <c r="L282" s="145"/>
    </row>
    <row r="283">
      <c r="H283" s="145"/>
      <c r="I283" s="145"/>
      <c r="J283" s="145"/>
      <c r="K283" s="145"/>
      <c r="L283" s="145"/>
    </row>
    <row r="284">
      <c r="H284" s="145"/>
      <c r="I284" s="145"/>
      <c r="J284" s="145"/>
      <c r="K284" s="145"/>
      <c r="L284" s="145"/>
    </row>
    <row r="285">
      <c r="H285" s="145"/>
      <c r="I285" s="145"/>
      <c r="J285" s="145"/>
      <c r="K285" s="145"/>
      <c r="L285" s="145"/>
    </row>
    <row r="286">
      <c r="H286" s="145"/>
      <c r="I286" s="145"/>
      <c r="J286" s="145"/>
      <c r="K286" s="145"/>
      <c r="L286" s="145"/>
    </row>
    <row r="287">
      <c r="H287" s="145"/>
      <c r="I287" s="145"/>
      <c r="J287" s="145"/>
      <c r="K287" s="145"/>
      <c r="L287" s="145"/>
    </row>
    <row r="288">
      <c r="H288" s="145"/>
      <c r="I288" s="145"/>
      <c r="J288" s="145"/>
      <c r="K288" s="145"/>
      <c r="L288" s="145"/>
    </row>
    <row r="289">
      <c r="H289" s="145"/>
      <c r="I289" s="145"/>
      <c r="J289" s="145"/>
      <c r="K289" s="145"/>
      <c r="L289" s="145"/>
    </row>
    <row r="290">
      <c r="H290" s="145"/>
      <c r="I290" s="145"/>
      <c r="J290" s="145"/>
      <c r="K290" s="145"/>
      <c r="L290" s="145"/>
    </row>
    <row r="291">
      <c r="H291" s="145"/>
      <c r="I291" s="145"/>
      <c r="J291" s="145"/>
      <c r="K291" s="145"/>
      <c r="L291" s="145"/>
    </row>
    <row r="292">
      <c r="H292" s="145"/>
      <c r="I292" s="145"/>
      <c r="J292" s="145"/>
      <c r="K292" s="145"/>
      <c r="L292" s="145"/>
    </row>
    <row r="293">
      <c r="H293" s="145"/>
      <c r="I293" s="145"/>
      <c r="J293" s="145"/>
      <c r="K293" s="145"/>
      <c r="L293" s="145"/>
    </row>
    <row r="294">
      <c r="H294" s="145"/>
      <c r="I294" s="145"/>
      <c r="J294" s="145"/>
      <c r="K294" s="145"/>
      <c r="L294" s="145"/>
    </row>
    <row r="295">
      <c r="H295" s="145"/>
      <c r="I295" s="145"/>
      <c r="J295" s="145"/>
      <c r="K295" s="145"/>
      <c r="L295" s="145"/>
    </row>
    <row r="296">
      <c r="H296" s="145"/>
      <c r="I296" s="145"/>
      <c r="J296" s="145"/>
      <c r="K296" s="145"/>
      <c r="L296" s="145"/>
    </row>
    <row r="297">
      <c r="H297" s="145"/>
      <c r="I297" s="145"/>
      <c r="J297" s="145"/>
      <c r="K297" s="145"/>
      <c r="L297" s="145"/>
    </row>
    <row r="298">
      <c r="H298" s="145"/>
      <c r="I298" s="145"/>
      <c r="J298" s="145"/>
      <c r="K298" s="145"/>
      <c r="L298" s="145"/>
    </row>
    <row r="299">
      <c r="H299" s="145"/>
      <c r="I299" s="145"/>
      <c r="J299" s="145"/>
      <c r="K299" s="145"/>
      <c r="L299" s="145"/>
    </row>
    <row r="300">
      <c r="H300" s="145"/>
      <c r="I300" s="145"/>
      <c r="J300" s="145"/>
      <c r="K300" s="145"/>
      <c r="L300" s="145"/>
    </row>
    <row r="301">
      <c r="H301" s="145"/>
      <c r="I301" s="145"/>
      <c r="J301" s="145"/>
      <c r="K301" s="145"/>
      <c r="L301" s="145"/>
    </row>
    <row r="302">
      <c r="H302" s="145"/>
      <c r="I302" s="145"/>
      <c r="J302" s="145"/>
      <c r="K302" s="145"/>
      <c r="L302" s="145"/>
    </row>
    <row r="303">
      <c r="H303" s="145"/>
      <c r="I303" s="145"/>
      <c r="J303" s="145"/>
      <c r="K303" s="145"/>
      <c r="L303" s="145"/>
    </row>
    <row r="304">
      <c r="H304" s="145"/>
      <c r="I304" s="145"/>
      <c r="J304" s="145"/>
      <c r="K304" s="145"/>
      <c r="L304" s="145"/>
    </row>
    <row r="305">
      <c r="H305" s="145"/>
      <c r="I305" s="145"/>
      <c r="J305" s="145"/>
      <c r="K305" s="145"/>
      <c r="L305" s="145"/>
    </row>
    <row r="306">
      <c r="H306" s="145"/>
      <c r="I306" s="145"/>
      <c r="J306" s="145"/>
      <c r="K306" s="145"/>
      <c r="L306" s="145"/>
    </row>
    <row r="307">
      <c r="H307" s="145"/>
      <c r="I307" s="145"/>
      <c r="J307" s="145"/>
      <c r="K307" s="145"/>
      <c r="L307" s="145"/>
    </row>
    <row r="308">
      <c r="H308" s="145"/>
      <c r="I308" s="145"/>
      <c r="J308" s="145"/>
      <c r="K308" s="145"/>
      <c r="L308" s="145"/>
    </row>
    <row r="309">
      <c r="H309" s="145"/>
      <c r="I309" s="145"/>
      <c r="J309" s="145"/>
      <c r="K309" s="145"/>
      <c r="L309" s="145"/>
    </row>
    <row r="310">
      <c r="H310" s="145"/>
      <c r="I310" s="145"/>
      <c r="J310" s="145"/>
      <c r="K310" s="145"/>
      <c r="L310" s="145"/>
    </row>
    <row r="311">
      <c r="H311" s="145"/>
      <c r="I311" s="145"/>
      <c r="J311" s="145"/>
      <c r="K311" s="145"/>
      <c r="L311" s="145"/>
    </row>
    <row r="312">
      <c r="H312" s="145"/>
      <c r="I312" s="145"/>
      <c r="J312" s="145"/>
      <c r="K312" s="145"/>
      <c r="L312" s="145"/>
    </row>
    <row r="313">
      <c r="H313" s="145"/>
      <c r="I313" s="145"/>
      <c r="J313" s="145"/>
      <c r="K313" s="145"/>
      <c r="L313" s="145"/>
    </row>
    <row r="314">
      <c r="H314" s="145"/>
      <c r="I314" s="145"/>
      <c r="J314" s="145"/>
      <c r="K314" s="145"/>
      <c r="L314" s="145"/>
    </row>
    <row r="315">
      <c r="H315" s="145"/>
      <c r="I315" s="145"/>
      <c r="J315" s="145"/>
      <c r="K315" s="145"/>
      <c r="L315" s="145"/>
    </row>
    <row r="316">
      <c r="H316" s="145"/>
      <c r="I316" s="145"/>
      <c r="J316" s="145"/>
      <c r="K316" s="145"/>
      <c r="L316" s="145"/>
    </row>
    <row r="317">
      <c r="H317" s="145"/>
      <c r="I317" s="145"/>
      <c r="J317" s="145"/>
      <c r="K317" s="145"/>
      <c r="L317" s="145"/>
    </row>
    <row r="318">
      <c r="H318" s="145"/>
      <c r="I318" s="145"/>
      <c r="J318" s="145"/>
      <c r="K318" s="145"/>
      <c r="L318" s="145"/>
    </row>
    <row r="319">
      <c r="H319" s="145"/>
      <c r="I319" s="145"/>
      <c r="J319" s="145"/>
      <c r="K319" s="145"/>
      <c r="L319" s="145"/>
    </row>
    <row r="320">
      <c r="H320" s="145"/>
      <c r="I320" s="145"/>
      <c r="J320" s="145"/>
      <c r="K320" s="145"/>
      <c r="L320" s="145"/>
    </row>
    <row r="321">
      <c r="H321" s="145"/>
      <c r="I321" s="145"/>
      <c r="J321" s="145"/>
      <c r="K321" s="145"/>
      <c r="L321" s="145"/>
    </row>
    <row r="322">
      <c r="H322" s="145"/>
      <c r="I322" s="145"/>
      <c r="J322" s="145"/>
      <c r="K322" s="145"/>
      <c r="L322" s="145"/>
    </row>
    <row r="323">
      <c r="H323" s="145"/>
      <c r="I323" s="145"/>
      <c r="J323" s="145"/>
      <c r="K323" s="145"/>
      <c r="L323" s="145"/>
    </row>
    <row r="324">
      <c r="H324" s="145"/>
      <c r="I324" s="145"/>
      <c r="J324" s="145"/>
      <c r="K324" s="145"/>
      <c r="L324" s="145"/>
    </row>
    <row r="325">
      <c r="H325" s="145"/>
      <c r="I325" s="145"/>
      <c r="J325" s="145"/>
      <c r="K325" s="145"/>
      <c r="L325" s="145"/>
    </row>
    <row r="326">
      <c r="H326" s="145"/>
      <c r="I326" s="145"/>
      <c r="J326" s="145"/>
      <c r="K326" s="145"/>
      <c r="L326" s="145"/>
    </row>
    <row r="327">
      <c r="H327" s="145"/>
      <c r="I327" s="145"/>
      <c r="J327" s="145"/>
      <c r="K327" s="145"/>
      <c r="L327" s="145"/>
    </row>
    <row r="328">
      <c r="H328" s="145"/>
      <c r="I328" s="145"/>
      <c r="J328" s="145"/>
      <c r="K328" s="145"/>
      <c r="L328" s="145"/>
    </row>
    <row r="329">
      <c r="H329" s="145"/>
      <c r="I329" s="145"/>
      <c r="J329" s="145"/>
      <c r="K329" s="145"/>
      <c r="L329" s="145"/>
    </row>
    <row r="330">
      <c r="H330" s="145"/>
      <c r="I330" s="145"/>
      <c r="J330" s="145"/>
      <c r="K330" s="145"/>
      <c r="L330" s="145"/>
    </row>
    <row r="331">
      <c r="H331" s="145"/>
      <c r="I331" s="145"/>
      <c r="J331" s="145"/>
      <c r="K331" s="145"/>
      <c r="L331" s="145"/>
    </row>
    <row r="332">
      <c r="H332" s="145"/>
      <c r="I332" s="145"/>
      <c r="J332" s="145"/>
      <c r="K332" s="145"/>
      <c r="L332" s="145"/>
    </row>
    <row r="333">
      <c r="H333" s="145"/>
      <c r="I333" s="145"/>
      <c r="J333" s="145"/>
      <c r="K333" s="145"/>
      <c r="L333" s="145"/>
    </row>
    <row r="334">
      <c r="H334" s="145"/>
      <c r="I334" s="145"/>
      <c r="J334" s="145"/>
      <c r="K334" s="145"/>
      <c r="L334" s="145"/>
    </row>
    <row r="335">
      <c r="H335" s="145"/>
      <c r="I335" s="145"/>
      <c r="J335" s="145"/>
      <c r="K335" s="145"/>
      <c r="L335" s="145"/>
    </row>
    <row r="336">
      <c r="H336" s="145"/>
      <c r="I336" s="145"/>
      <c r="J336" s="145"/>
      <c r="K336" s="145"/>
      <c r="L336" s="145"/>
    </row>
    <row r="337">
      <c r="H337" s="145"/>
      <c r="I337" s="145"/>
      <c r="J337" s="145"/>
      <c r="K337" s="145"/>
      <c r="L337" s="145"/>
    </row>
    <row r="338">
      <c r="H338" s="145"/>
      <c r="I338" s="145"/>
      <c r="J338" s="145"/>
      <c r="K338" s="145"/>
      <c r="L338" s="145"/>
    </row>
    <row r="339">
      <c r="H339" s="145"/>
      <c r="I339" s="145"/>
      <c r="J339" s="145"/>
      <c r="K339" s="145"/>
      <c r="L339" s="145"/>
    </row>
    <row r="340">
      <c r="H340" s="145"/>
      <c r="I340" s="145"/>
      <c r="J340" s="145"/>
      <c r="K340" s="145"/>
      <c r="L340" s="145"/>
    </row>
    <row r="341">
      <c r="H341" s="145"/>
      <c r="I341" s="145"/>
      <c r="J341" s="145"/>
      <c r="K341" s="145"/>
      <c r="L341" s="145"/>
    </row>
    <row r="342">
      <c r="H342" s="145"/>
      <c r="I342" s="145"/>
      <c r="J342" s="145"/>
      <c r="K342" s="145"/>
      <c r="L342" s="145"/>
    </row>
    <row r="343">
      <c r="H343" s="145"/>
      <c r="I343" s="145"/>
      <c r="J343" s="145"/>
      <c r="K343" s="145"/>
      <c r="L343" s="145"/>
    </row>
    <row r="344">
      <c r="H344" s="145"/>
      <c r="I344" s="145"/>
      <c r="J344" s="145"/>
      <c r="K344" s="145"/>
      <c r="L344" s="145"/>
    </row>
    <row r="345">
      <c r="H345" s="145"/>
      <c r="I345" s="145"/>
      <c r="J345" s="145"/>
      <c r="K345" s="145"/>
      <c r="L345" s="145"/>
    </row>
    <row r="346">
      <c r="H346" s="145"/>
      <c r="I346" s="145"/>
      <c r="J346" s="145"/>
      <c r="K346" s="145"/>
      <c r="L346" s="145"/>
    </row>
    <row r="347">
      <c r="H347" s="145"/>
      <c r="I347" s="145"/>
      <c r="J347" s="145"/>
      <c r="K347" s="145"/>
      <c r="L347" s="145"/>
    </row>
    <row r="348">
      <c r="H348" s="145"/>
      <c r="I348" s="145"/>
      <c r="J348" s="145"/>
      <c r="K348" s="145"/>
      <c r="L348" s="145"/>
    </row>
    <row r="349">
      <c r="H349" s="145"/>
      <c r="I349" s="145"/>
      <c r="J349" s="145"/>
      <c r="K349" s="145"/>
      <c r="L349" s="145"/>
    </row>
    <row r="350">
      <c r="H350" s="145"/>
      <c r="I350" s="145"/>
      <c r="J350" s="145"/>
      <c r="K350" s="145"/>
      <c r="L350" s="145"/>
    </row>
    <row r="351">
      <c r="H351" s="145"/>
      <c r="I351" s="145"/>
      <c r="J351" s="145"/>
      <c r="K351" s="145"/>
      <c r="L351" s="145"/>
    </row>
    <row r="352">
      <c r="H352" s="145"/>
      <c r="I352" s="145"/>
      <c r="J352" s="145"/>
      <c r="K352" s="145"/>
      <c r="L352" s="145"/>
    </row>
    <row r="353">
      <c r="H353" s="145"/>
      <c r="I353" s="145"/>
      <c r="J353" s="145"/>
      <c r="K353" s="145"/>
      <c r="L353" s="145"/>
    </row>
    <row r="354">
      <c r="H354" s="145"/>
      <c r="I354" s="145"/>
      <c r="J354" s="145"/>
      <c r="K354" s="145"/>
      <c r="L354" s="145"/>
    </row>
    <row r="355">
      <c r="H355" s="145"/>
      <c r="I355" s="145"/>
      <c r="J355" s="145"/>
      <c r="K355" s="145"/>
      <c r="L355" s="145"/>
    </row>
    <row r="356">
      <c r="H356" s="145"/>
      <c r="I356" s="145"/>
      <c r="J356" s="145"/>
      <c r="K356" s="145"/>
      <c r="L356" s="145"/>
    </row>
    <row r="357">
      <c r="H357" s="145"/>
      <c r="I357" s="145"/>
      <c r="J357" s="145"/>
      <c r="K357" s="145"/>
      <c r="L357" s="145"/>
    </row>
    <row r="358">
      <c r="H358" s="145"/>
      <c r="I358" s="145"/>
      <c r="J358" s="145"/>
      <c r="K358" s="145"/>
      <c r="L358" s="145"/>
    </row>
    <row r="359">
      <c r="H359" s="145"/>
      <c r="I359" s="145"/>
      <c r="J359" s="145"/>
      <c r="K359" s="145"/>
      <c r="L359" s="145"/>
    </row>
    <row r="360">
      <c r="H360" s="145"/>
      <c r="I360" s="145"/>
      <c r="J360" s="145"/>
      <c r="K360" s="145"/>
      <c r="L360" s="145"/>
    </row>
    <row r="361">
      <c r="H361" s="145"/>
      <c r="I361" s="145"/>
      <c r="J361" s="145"/>
      <c r="K361" s="145"/>
      <c r="L361" s="145"/>
    </row>
    <row r="362">
      <c r="H362" s="145"/>
      <c r="I362" s="145"/>
      <c r="J362" s="145"/>
      <c r="K362" s="145"/>
      <c r="L362" s="145"/>
    </row>
    <row r="363">
      <c r="H363" s="145"/>
      <c r="I363" s="145"/>
      <c r="J363" s="145"/>
      <c r="K363" s="145"/>
      <c r="L363" s="145"/>
    </row>
    <row r="364">
      <c r="H364" s="145"/>
      <c r="I364" s="145"/>
      <c r="J364" s="145"/>
      <c r="K364" s="145"/>
      <c r="L364" s="145"/>
    </row>
    <row r="365">
      <c r="H365" s="145"/>
      <c r="I365" s="145"/>
      <c r="J365" s="145"/>
      <c r="K365" s="145"/>
      <c r="L365" s="145"/>
    </row>
    <row r="366">
      <c r="H366" s="145"/>
      <c r="I366" s="145"/>
      <c r="J366" s="145"/>
      <c r="K366" s="145"/>
      <c r="L366" s="145"/>
    </row>
    <row r="367">
      <c r="H367" s="145"/>
      <c r="I367" s="145"/>
      <c r="J367" s="145"/>
      <c r="K367" s="145"/>
      <c r="L367" s="145"/>
    </row>
    <row r="368">
      <c r="H368" s="145"/>
      <c r="I368" s="145"/>
      <c r="J368" s="145"/>
      <c r="K368" s="145"/>
      <c r="L368" s="145"/>
    </row>
    <row r="369">
      <c r="H369" s="145"/>
      <c r="I369" s="145"/>
      <c r="J369" s="145"/>
      <c r="K369" s="145"/>
      <c r="L369" s="145"/>
    </row>
    <row r="370">
      <c r="H370" s="145"/>
      <c r="I370" s="145"/>
      <c r="J370" s="145"/>
      <c r="K370" s="145"/>
      <c r="L370" s="145"/>
    </row>
    <row r="371">
      <c r="H371" s="145"/>
      <c r="I371" s="145"/>
      <c r="J371" s="145"/>
      <c r="K371" s="145"/>
      <c r="L371" s="145"/>
    </row>
    <row r="372">
      <c r="H372" s="145"/>
      <c r="I372" s="145"/>
      <c r="J372" s="145"/>
      <c r="K372" s="145"/>
      <c r="L372" s="145"/>
    </row>
    <row r="373">
      <c r="H373" s="145"/>
      <c r="I373" s="145"/>
      <c r="J373" s="145"/>
      <c r="K373" s="145"/>
      <c r="L373" s="145"/>
    </row>
    <row r="374">
      <c r="H374" s="145"/>
      <c r="I374" s="145"/>
      <c r="J374" s="145"/>
      <c r="K374" s="145"/>
      <c r="L374" s="145"/>
    </row>
    <row r="375">
      <c r="H375" s="145"/>
      <c r="I375" s="145"/>
      <c r="J375" s="145"/>
      <c r="K375" s="145"/>
      <c r="L375" s="145"/>
    </row>
    <row r="376">
      <c r="H376" s="145"/>
      <c r="I376" s="145"/>
      <c r="J376" s="145"/>
      <c r="K376" s="145"/>
      <c r="L376" s="145"/>
    </row>
    <row r="377">
      <c r="H377" s="145"/>
      <c r="I377" s="145"/>
      <c r="J377" s="145"/>
      <c r="K377" s="145"/>
      <c r="L377" s="145"/>
    </row>
    <row r="378">
      <c r="H378" s="145"/>
      <c r="I378" s="145"/>
      <c r="J378" s="145"/>
      <c r="K378" s="145"/>
      <c r="L378" s="145"/>
    </row>
    <row r="379">
      <c r="H379" s="145"/>
      <c r="I379" s="145"/>
      <c r="J379" s="145"/>
      <c r="K379" s="145"/>
      <c r="L379" s="145"/>
    </row>
    <row r="380">
      <c r="H380" s="145"/>
      <c r="I380" s="145"/>
      <c r="J380" s="145"/>
      <c r="K380" s="145"/>
      <c r="L380" s="145"/>
    </row>
    <row r="381">
      <c r="H381" s="145"/>
      <c r="I381" s="145"/>
      <c r="J381" s="145"/>
      <c r="K381" s="145"/>
      <c r="L381" s="145"/>
    </row>
    <row r="382">
      <c r="H382" s="145"/>
      <c r="I382" s="145"/>
      <c r="J382" s="145"/>
      <c r="K382" s="145"/>
      <c r="L382" s="145"/>
    </row>
    <row r="383">
      <c r="H383" s="145"/>
      <c r="I383" s="145"/>
      <c r="J383" s="145"/>
      <c r="K383" s="145"/>
      <c r="L383" s="145"/>
    </row>
    <row r="384">
      <c r="H384" s="145"/>
      <c r="I384" s="145"/>
      <c r="J384" s="145"/>
      <c r="K384" s="145"/>
      <c r="L384" s="145"/>
    </row>
    <row r="385">
      <c r="H385" s="145"/>
      <c r="I385" s="145"/>
      <c r="J385" s="145"/>
      <c r="K385" s="145"/>
      <c r="L385" s="145"/>
    </row>
    <row r="386">
      <c r="H386" s="145"/>
      <c r="I386" s="145"/>
      <c r="J386" s="145"/>
      <c r="K386" s="145"/>
      <c r="L386" s="145"/>
    </row>
    <row r="387">
      <c r="H387" s="145"/>
      <c r="I387" s="145"/>
      <c r="J387" s="145"/>
      <c r="K387" s="145"/>
      <c r="L387" s="145"/>
    </row>
    <row r="388">
      <c r="H388" s="145"/>
      <c r="I388" s="145"/>
      <c r="J388" s="145"/>
      <c r="K388" s="145"/>
      <c r="L388" s="145"/>
    </row>
    <row r="389">
      <c r="H389" s="145"/>
      <c r="I389" s="145"/>
      <c r="J389" s="145"/>
      <c r="K389" s="145"/>
      <c r="L389" s="145"/>
    </row>
    <row r="390">
      <c r="H390" s="145"/>
      <c r="I390" s="145"/>
      <c r="J390" s="145"/>
      <c r="K390" s="145"/>
      <c r="L390" s="145"/>
    </row>
    <row r="391">
      <c r="H391" s="145"/>
      <c r="I391" s="145"/>
      <c r="J391" s="145"/>
      <c r="K391" s="145"/>
      <c r="L391" s="145"/>
    </row>
    <row r="392">
      <c r="H392" s="145"/>
      <c r="I392" s="145"/>
      <c r="J392" s="145"/>
      <c r="K392" s="145"/>
      <c r="L392" s="145"/>
    </row>
    <row r="393">
      <c r="H393" s="145"/>
      <c r="I393" s="145"/>
      <c r="J393" s="145"/>
      <c r="K393" s="145"/>
      <c r="L393" s="145"/>
    </row>
    <row r="394">
      <c r="H394" s="145"/>
      <c r="I394" s="145"/>
      <c r="J394" s="145"/>
      <c r="K394" s="145"/>
      <c r="L394" s="145"/>
    </row>
    <row r="395">
      <c r="H395" s="145"/>
      <c r="I395" s="145"/>
      <c r="J395" s="145"/>
      <c r="K395" s="145"/>
      <c r="L395" s="145"/>
    </row>
    <row r="396">
      <c r="H396" s="145"/>
      <c r="I396" s="145"/>
      <c r="J396" s="145"/>
      <c r="K396" s="145"/>
      <c r="L396" s="145"/>
    </row>
    <row r="397">
      <c r="H397" s="145"/>
      <c r="I397" s="145"/>
      <c r="J397" s="145"/>
      <c r="K397" s="145"/>
      <c r="L397" s="145"/>
    </row>
    <row r="398">
      <c r="H398" s="145"/>
      <c r="I398" s="145"/>
      <c r="J398" s="145"/>
      <c r="K398" s="145"/>
      <c r="L398" s="145"/>
    </row>
    <row r="399">
      <c r="H399" s="145"/>
      <c r="I399" s="145"/>
      <c r="J399" s="145"/>
      <c r="K399" s="145"/>
      <c r="L399" s="145"/>
    </row>
    <row r="400">
      <c r="H400" s="145"/>
      <c r="I400" s="145"/>
      <c r="J400" s="145"/>
      <c r="K400" s="145"/>
      <c r="L400" s="145"/>
    </row>
    <row r="401">
      <c r="H401" s="145"/>
      <c r="I401" s="145"/>
      <c r="J401" s="145"/>
      <c r="K401" s="145"/>
      <c r="L401" s="145"/>
    </row>
    <row r="402">
      <c r="H402" s="145"/>
      <c r="I402" s="145"/>
      <c r="J402" s="145"/>
      <c r="K402" s="145"/>
      <c r="L402" s="145"/>
    </row>
    <row r="403">
      <c r="H403" s="145"/>
      <c r="I403" s="145"/>
      <c r="J403" s="145"/>
      <c r="K403" s="145"/>
      <c r="L403" s="145"/>
    </row>
    <row r="404">
      <c r="H404" s="145"/>
      <c r="I404" s="145"/>
      <c r="J404" s="145"/>
      <c r="K404" s="145"/>
      <c r="L404" s="145"/>
    </row>
    <row r="405">
      <c r="H405" s="145"/>
      <c r="I405" s="145"/>
      <c r="J405" s="145"/>
      <c r="K405" s="145"/>
      <c r="L405" s="145"/>
    </row>
    <row r="406">
      <c r="H406" s="145"/>
      <c r="I406" s="145"/>
      <c r="J406" s="145"/>
      <c r="K406" s="145"/>
      <c r="L406" s="145"/>
    </row>
    <row r="407">
      <c r="H407" s="145"/>
      <c r="I407" s="145"/>
      <c r="J407" s="145"/>
      <c r="K407" s="145"/>
      <c r="L407" s="145"/>
    </row>
    <row r="408">
      <c r="H408" s="145"/>
      <c r="I408" s="145"/>
      <c r="J408" s="145"/>
      <c r="K408" s="145"/>
      <c r="L408" s="145"/>
    </row>
    <row r="409">
      <c r="H409" s="145"/>
      <c r="I409" s="145"/>
      <c r="J409" s="145"/>
      <c r="K409" s="145"/>
      <c r="L409" s="145"/>
    </row>
    <row r="410">
      <c r="H410" s="145"/>
      <c r="I410" s="145"/>
      <c r="J410" s="145"/>
      <c r="K410" s="145"/>
      <c r="L410" s="145"/>
    </row>
    <row r="411">
      <c r="H411" s="145"/>
      <c r="I411" s="145"/>
      <c r="J411" s="145"/>
      <c r="K411" s="145"/>
      <c r="L411" s="145"/>
    </row>
    <row r="412">
      <c r="H412" s="145"/>
      <c r="I412" s="145"/>
      <c r="J412" s="145"/>
      <c r="K412" s="145"/>
      <c r="L412" s="145"/>
    </row>
    <row r="413">
      <c r="H413" s="145"/>
      <c r="I413" s="145"/>
      <c r="J413" s="145"/>
      <c r="K413" s="145"/>
      <c r="L413" s="145"/>
    </row>
    <row r="414">
      <c r="H414" s="145"/>
      <c r="I414" s="145"/>
      <c r="J414" s="145"/>
      <c r="K414" s="145"/>
      <c r="L414" s="145"/>
    </row>
    <row r="415">
      <c r="H415" s="145"/>
      <c r="I415" s="145"/>
      <c r="J415" s="145"/>
      <c r="K415" s="145"/>
      <c r="L415" s="145"/>
    </row>
    <row r="416">
      <c r="H416" s="145"/>
      <c r="I416" s="145"/>
      <c r="J416" s="145"/>
      <c r="K416" s="145"/>
      <c r="L416" s="145"/>
    </row>
    <row r="417">
      <c r="H417" s="145"/>
      <c r="I417" s="145"/>
      <c r="J417" s="145"/>
      <c r="K417" s="145"/>
      <c r="L417" s="145"/>
    </row>
    <row r="418">
      <c r="H418" s="145"/>
      <c r="I418" s="145"/>
      <c r="J418" s="145"/>
      <c r="K418" s="145"/>
      <c r="L418" s="145"/>
    </row>
    <row r="419">
      <c r="H419" s="145"/>
      <c r="I419" s="145"/>
      <c r="J419" s="145"/>
      <c r="K419" s="145"/>
      <c r="L419" s="145"/>
    </row>
    <row r="420">
      <c r="H420" s="145"/>
      <c r="I420" s="145"/>
      <c r="J420" s="145"/>
      <c r="K420" s="145"/>
      <c r="L420" s="145"/>
    </row>
    <row r="421">
      <c r="H421" s="145"/>
      <c r="I421" s="145"/>
      <c r="J421" s="145"/>
      <c r="K421" s="145"/>
      <c r="L421" s="145"/>
    </row>
    <row r="422">
      <c r="H422" s="145"/>
      <c r="I422" s="145"/>
      <c r="J422" s="145"/>
      <c r="K422" s="145"/>
      <c r="L422" s="145"/>
    </row>
    <row r="423">
      <c r="H423" s="145"/>
      <c r="I423" s="145"/>
      <c r="J423" s="145"/>
      <c r="K423" s="145"/>
      <c r="L423" s="145"/>
    </row>
    <row r="424">
      <c r="H424" s="145"/>
      <c r="I424" s="145"/>
      <c r="J424" s="145"/>
      <c r="K424" s="145"/>
      <c r="L424" s="145"/>
    </row>
    <row r="425">
      <c r="H425" s="145"/>
      <c r="I425" s="145"/>
      <c r="J425" s="145"/>
      <c r="K425" s="145"/>
      <c r="L425" s="145"/>
    </row>
    <row r="426">
      <c r="H426" s="145"/>
      <c r="I426" s="145"/>
      <c r="J426" s="145"/>
      <c r="K426" s="145"/>
      <c r="L426" s="145"/>
    </row>
    <row r="427">
      <c r="H427" s="145"/>
      <c r="I427" s="145"/>
      <c r="J427" s="145"/>
      <c r="K427" s="145"/>
      <c r="L427" s="145"/>
    </row>
    <row r="428">
      <c r="H428" s="145"/>
      <c r="I428" s="145"/>
      <c r="J428" s="145"/>
      <c r="K428" s="145"/>
      <c r="L428" s="145"/>
    </row>
    <row r="429">
      <c r="H429" s="145"/>
      <c r="I429" s="145"/>
      <c r="J429" s="145"/>
      <c r="K429" s="145"/>
      <c r="L429" s="145"/>
    </row>
    <row r="430">
      <c r="H430" s="145"/>
      <c r="I430" s="145"/>
      <c r="J430" s="145"/>
      <c r="K430" s="145"/>
      <c r="L430" s="145"/>
    </row>
    <row r="431">
      <c r="H431" s="145"/>
      <c r="I431" s="145"/>
      <c r="J431" s="145"/>
      <c r="K431" s="145"/>
      <c r="L431" s="145"/>
    </row>
    <row r="432">
      <c r="H432" s="145"/>
      <c r="I432" s="145"/>
      <c r="J432" s="145"/>
      <c r="K432" s="145"/>
      <c r="L432" s="145"/>
    </row>
    <row r="433">
      <c r="H433" s="145"/>
      <c r="I433" s="145"/>
      <c r="J433" s="145"/>
      <c r="K433" s="145"/>
      <c r="L433" s="145"/>
    </row>
    <row r="434">
      <c r="H434" s="145"/>
      <c r="I434" s="145"/>
      <c r="J434" s="145"/>
      <c r="K434" s="145"/>
      <c r="L434" s="145"/>
    </row>
    <row r="435">
      <c r="H435" s="145"/>
      <c r="I435" s="145"/>
      <c r="J435" s="145"/>
      <c r="K435" s="145"/>
      <c r="L435" s="145"/>
    </row>
    <row r="436">
      <c r="H436" s="145"/>
      <c r="I436" s="145"/>
      <c r="J436" s="145"/>
      <c r="K436" s="145"/>
      <c r="L436" s="145"/>
    </row>
    <row r="437">
      <c r="H437" s="145"/>
      <c r="I437" s="145"/>
      <c r="J437" s="145"/>
      <c r="K437" s="145"/>
      <c r="L437" s="145"/>
    </row>
    <row r="438">
      <c r="H438" s="145"/>
      <c r="I438" s="145"/>
      <c r="J438" s="145"/>
      <c r="K438" s="145"/>
      <c r="L438" s="145"/>
    </row>
    <row r="439">
      <c r="H439" s="145"/>
      <c r="I439" s="145"/>
      <c r="J439" s="145"/>
      <c r="K439" s="145"/>
      <c r="L439" s="145"/>
    </row>
    <row r="440">
      <c r="H440" s="145"/>
      <c r="I440" s="145"/>
      <c r="J440" s="145"/>
      <c r="K440" s="145"/>
      <c r="L440" s="145"/>
    </row>
    <row r="441">
      <c r="H441" s="145"/>
      <c r="I441" s="145"/>
      <c r="J441" s="145"/>
      <c r="K441" s="145"/>
      <c r="L441" s="145"/>
    </row>
    <row r="442">
      <c r="H442" s="145"/>
      <c r="I442" s="145"/>
      <c r="J442" s="145"/>
      <c r="K442" s="145"/>
      <c r="L442" s="145"/>
    </row>
    <row r="443">
      <c r="H443" s="145"/>
      <c r="I443" s="145"/>
      <c r="J443" s="145"/>
      <c r="K443" s="145"/>
      <c r="L443" s="145"/>
    </row>
    <row r="444">
      <c r="H444" s="145"/>
      <c r="I444" s="145"/>
      <c r="J444" s="145"/>
      <c r="K444" s="145"/>
      <c r="L444" s="145"/>
    </row>
    <row r="445">
      <c r="H445" s="145"/>
      <c r="I445" s="145"/>
      <c r="J445" s="145"/>
      <c r="K445" s="145"/>
      <c r="L445" s="145"/>
    </row>
    <row r="446">
      <c r="H446" s="145"/>
      <c r="I446" s="145"/>
      <c r="J446" s="145"/>
      <c r="K446" s="145"/>
      <c r="L446" s="145"/>
    </row>
    <row r="447">
      <c r="H447" s="145"/>
      <c r="I447" s="145"/>
      <c r="J447" s="145"/>
      <c r="K447" s="145"/>
      <c r="L447" s="145"/>
    </row>
    <row r="448">
      <c r="H448" s="145"/>
      <c r="I448" s="145"/>
      <c r="J448" s="145"/>
      <c r="K448" s="145"/>
      <c r="L448" s="145"/>
    </row>
    <row r="449">
      <c r="H449" s="145"/>
      <c r="I449" s="145"/>
      <c r="J449" s="145"/>
      <c r="K449" s="145"/>
      <c r="L449" s="145"/>
    </row>
    <row r="450">
      <c r="H450" s="145"/>
      <c r="I450" s="145"/>
      <c r="J450" s="145"/>
      <c r="K450" s="145"/>
      <c r="L450" s="145"/>
    </row>
    <row r="451">
      <c r="H451" s="145"/>
      <c r="I451" s="145"/>
      <c r="J451" s="145"/>
      <c r="K451" s="145"/>
      <c r="L451" s="145"/>
    </row>
    <row r="452">
      <c r="H452" s="145"/>
      <c r="I452" s="145"/>
      <c r="J452" s="145"/>
      <c r="K452" s="145"/>
      <c r="L452" s="145"/>
    </row>
    <row r="453">
      <c r="H453" s="145"/>
      <c r="I453" s="145"/>
      <c r="J453" s="145"/>
      <c r="K453" s="145"/>
      <c r="L453" s="145"/>
    </row>
    <row r="454">
      <c r="H454" s="145"/>
      <c r="I454" s="145"/>
      <c r="J454" s="145"/>
      <c r="K454" s="145"/>
      <c r="L454" s="145"/>
    </row>
    <row r="455">
      <c r="H455" s="145"/>
      <c r="I455" s="145"/>
      <c r="J455" s="145"/>
      <c r="K455" s="145"/>
      <c r="L455" s="145"/>
    </row>
    <row r="456">
      <c r="H456" s="145"/>
      <c r="I456" s="145"/>
      <c r="J456" s="145"/>
      <c r="K456" s="145"/>
      <c r="L456" s="145"/>
    </row>
    <row r="457">
      <c r="H457" s="145"/>
      <c r="I457" s="145"/>
      <c r="J457" s="145"/>
      <c r="K457" s="145"/>
      <c r="L457" s="145"/>
    </row>
    <row r="458">
      <c r="H458" s="145"/>
      <c r="I458" s="145"/>
      <c r="J458" s="145"/>
      <c r="K458" s="145"/>
      <c r="L458" s="145"/>
    </row>
    <row r="459">
      <c r="H459" s="145"/>
      <c r="I459" s="145"/>
      <c r="J459" s="145"/>
      <c r="K459" s="145"/>
      <c r="L459" s="145"/>
    </row>
    <row r="460">
      <c r="H460" s="145"/>
      <c r="I460" s="145"/>
      <c r="J460" s="145"/>
      <c r="K460" s="145"/>
      <c r="L460" s="145"/>
    </row>
    <row r="461">
      <c r="H461" s="145"/>
      <c r="I461" s="145"/>
      <c r="J461" s="145"/>
      <c r="K461" s="145"/>
      <c r="L461" s="145"/>
    </row>
    <row r="462">
      <c r="H462" s="145"/>
      <c r="I462" s="145"/>
      <c r="J462" s="145"/>
      <c r="K462" s="145"/>
      <c r="L462" s="145"/>
    </row>
    <row r="463">
      <c r="H463" s="145"/>
      <c r="I463" s="145"/>
      <c r="J463" s="145"/>
      <c r="K463" s="145"/>
      <c r="L463" s="145"/>
    </row>
    <row r="464">
      <c r="H464" s="145"/>
      <c r="I464" s="145"/>
      <c r="J464" s="145"/>
      <c r="K464" s="145"/>
      <c r="L464" s="145"/>
    </row>
    <row r="465">
      <c r="H465" s="145"/>
      <c r="I465" s="145"/>
      <c r="J465" s="145"/>
      <c r="K465" s="145"/>
      <c r="L465" s="145"/>
    </row>
    <row r="466">
      <c r="H466" s="145"/>
      <c r="I466" s="145"/>
      <c r="J466" s="145"/>
      <c r="K466" s="145"/>
      <c r="L466" s="145"/>
    </row>
    <row r="467">
      <c r="H467" s="145"/>
      <c r="I467" s="145"/>
      <c r="J467" s="145"/>
      <c r="K467" s="145"/>
      <c r="L467" s="145"/>
    </row>
    <row r="468">
      <c r="H468" s="145"/>
      <c r="I468" s="145"/>
      <c r="J468" s="145"/>
      <c r="K468" s="145"/>
      <c r="L468" s="145"/>
    </row>
    <row r="469">
      <c r="H469" s="145"/>
      <c r="I469" s="145"/>
      <c r="J469" s="145"/>
      <c r="K469" s="145"/>
      <c r="L469" s="145"/>
    </row>
    <row r="470">
      <c r="H470" s="145"/>
      <c r="I470" s="145"/>
      <c r="J470" s="145"/>
      <c r="K470" s="145"/>
      <c r="L470" s="145"/>
    </row>
    <row r="471">
      <c r="H471" s="145"/>
      <c r="I471" s="145"/>
      <c r="J471" s="145"/>
      <c r="K471" s="145"/>
      <c r="L471" s="145"/>
    </row>
    <row r="472">
      <c r="H472" s="145"/>
      <c r="I472" s="145"/>
      <c r="J472" s="145"/>
      <c r="K472" s="145"/>
      <c r="L472" s="145"/>
    </row>
    <row r="473">
      <c r="H473" s="145"/>
      <c r="I473" s="145"/>
      <c r="J473" s="145"/>
      <c r="K473" s="145"/>
      <c r="L473" s="145"/>
    </row>
    <row r="474">
      <c r="H474" s="145"/>
      <c r="I474" s="145"/>
      <c r="J474" s="145"/>
      <c r="K474" s="145"/>
      <c r="L474" s="145"/>
    </row>
    <row r="475">
      <c r="H475" s="145"/>
      <c r="I475" s="145"/>
      <c r="J475" s="145"/>
      <c r="K475" s="145"/>
      <c r="L475" s="145"/>
    </row>
    <row r="476">
      <c r="H476" s="145"/>
      <c r="I476" s="145"/>
      <c r="J476" s="145"/>
      <c r="K476" s="145"/>
      <c r="L476" s="145"/>
    </row>
    <row r="477">
      <c r="H477" s="145"/>
      <c r="I477" s="145"/>
      <c r="J477" s="145"/>
      <c r="K477" s="145"/>
      <c r="L477" s="145"/>
    </row>
    <row r="478">
      <c r="H478" s="145"/>
      <c r="I478" s="145"/>
      <c r="J478" s="145"/>
      <c r="K478" s="145"/>
      <c r="L478" s="145"/>
    </row>
    <row r="479">
      <c r="H479" s="145"/>
      <c r="I479" s="145"/>
      <c r="J479" s="145"/>
      <c r="K479" s="145"/>
      <c r="L479" s="145"/>
    </row>
    <row r="480">
      <c r="H480" s="145"/>
      <c r="I480" s="145"/>
      <c r="J480" s="145"/>
      <c r="K480" s="145"/>
      <c r="L480" s="145"/>
    </row>
    <row r="481">
      <c r="H481" s="145"/>
      <c r="I481" s="145"/>
      <c r="J481" s="145"/>
      <c r="K481" s="145"/>
      <c r="L481" s="145"/>
    </row>
    <row r="482">
      <c r="H482" s="145"/>
      <c r="I482" s="145"/>
      <c r="J482" s="145"/>
      <c r="K482" s="145"/>
      <c r="L482" s="145"/>
    </row>
    <row r="483">
      <c r="H483" s="145"/>
      <c r="I483" s="145"/>
      <c r="J483" s="145"/>
      <c r="K483" s="145"/>
      <c r="L483" s="145"/>
    </row>
    <row r="484">
      <c r="H484" s="145"/>
      <c r="I484" s="145"/>
      <c r="J484" s="145"/>
      <c r="K484" s="145"/>
      <c r="L484" s="145"/>
    </row>
    <row r="485">
      <c r="H485" s="145"/>
      <c r="I485" s="145"/>
      <c r="J485" s="145"/>
      <c r="K485" s="145"/>
      <c r="L485" s="145"/>
    </row>
    <row r="486">
      <c r="H486" s="145"/>
      <c r="I486" s="145"/>
      <c r="J486" s="145"/>
      <c r="K486" s="145"/>
      <c r="L486" s="145"/>
    </row>
    <row r="487">
      <c r="H487" s="145"/>
      <c r="I487" s="145"/>
      <c r="J487" s="145"/>
      <c r="K487" s="145"/>
      <c r="L487" s="145"/>
    </row>
    <row r="488">
      <c r="H488" s="145"/>
      <c r="I488" s="145"/>
      <c r="J488" s="145"/>
      <c r="K488" s="145"/>
      <c r="L488" s="145"/>
    </row>
    <row r="489">
      <c r="H489" s="145"/>
      <c r="I489" s="145"/>
      <c r="J489" s="145"/>
      <c r="K489" s="145"/>
      <c r="L489" s="145"/>
    </row>
    <row r="490">
      <c r="H490" s="145"/>
      <c r="I490" s="145"/>
      <c r="J490" s="145"/>
      <c r="K490" s="145"/>
      <c r="L490" s="145"/>
    </row>
    <row r="491">
      <c r="H491" s="145"/>
      <c r="I491" s="145"/>
      <c r="J491" s="145"/>
      <c r="K491" s="145"/>
      <c r="L491" s="145"/>
    </row>
    <row r="492">
      <c r="H492" s="145"/>
      <c r="I492" s="145"/>
      <c r="J492" s="145"/>
      <c r="K492" s="145"/>
      <c r="L492" s="145"/>
    </row>
    <row r="493">
      <c r="H493" s="145"/>
      <c r="I493" s="145"/>
      <c r="J493" s="145"/>
      <c r="K493" s="145"/>
      <c r="L493" s="145"/>
    </row>
    <row r="494">
      <c r="H494" s="145"/>
      <c r="I494" s="145"/>
      <c r="J494" s="145"/>
      <c r="K494" s="145"/>
      <c r="L494" s="145"/>
    </row>
    <row r="495">
      <c r="H495" s="145"/>
      <c r="I495" s="145"/>
      <c r="J495" s="145"/>
      <c r="K495" s="145"/>
      <c r="L495" s="145"/>
    </row>
    <row r="496">
      <c r="H496" s="145"/>
      <c r="I496" s="145"/>
      <c r="J496" s="145"/>
      <c r="K496" s="145"/>
      <c r="L496" s="145"/>
    </row>
    <row r="497">
      <c r="H497" s="145"/>
      <c r="I497" s="145"/>
      <c r="J497" s="145"/>
      <c r="K497" s="145"/>
      <c r="L497" s="145"/>
    </row>
    <row r="498">
      <c r="H498" s="145"/>
      <c r="I498" s="145"/>
      <c r="J498" s="145"/>
      <c r="K498" s="145"/>
      <c r="L498" s="145"/>
    </row>
    <row r="499">
      <c r="H499" s="145"/>
      <c r="I499" s="145"/>
      <c r="J499" s="145"/>
      <c r="K499" s="145"/>
      <c r="L499" s="145"/>
    </row>
    <row r="500">
      <c r="H500" s="145"/>
      <c r="I500" s="145"/>
      <c r="J500" s="145"/>
      <c r="K500" s="145"/>
      <c r="L500" s="145"/>
    </row>
    <row r="501">
      <c r="H501" s="145"/>
      <c r="I501" s="145"/>
      <c r="J501" s="145"/>
      <c r="K501" s="145"/>
      <c r="L501" s="145"/>
    </row>
    <row r="502">
      <c r="H502" s="145"/>
      <c r="I502" s="145"/>
      <c r="J502" s="145"/>
      <c r="K502" s="145"/>
      <c r="L502" s="145"/>
    </row>
    <row r="503">
      <c r="H503" s="145"/>
      <c r="I503" s="145"/>
      <c r="J503" s="145"/>
      <c r="K503" s="145"/>
      <c r="L503" s="145"/>
    </row>
    <row r="504">
      <c r="H504" s="145"/>
      <c r="I504" s="145"/>
      <c r="J504" s="145"/>
      <c r="K504" s="145"/>
      <c r="L504" s="145"/>
    </row>
    <row r="505">
      <c r="H505" s="145"/>
      <c r="I505" s="145"/>
      <c r="J505" s="145"/>
      <c r="K505" s="145"/>
      <c r="L505" s="145"/>
    </row>
    <row r="506">
      <c r="H506" s="145"/>
      <c r="I506" s="145"/>
      <c r="J506" s="145"/>
      <c r="K506" s="145"/>
      <c r="L506" s="145"/>
    </row>
    <row r="507">
      <c r="H507" s="145"/>
      <c r="I507" s="145"/>
      <c r="J507" s="145"/>
      <c r="K507" s="145"/>
      <c r="L507" s="145"/>
    </row>
    <row r="508">
      <c r="H508" s="145"/>
      <c r="I508" s="145"/>
      <c r="J508" s="145"/>
      <c r="K508" s="145"/>
      <c r="L508" s="145"/>
    </row>
    <row r="509">
      <c r="H509" s="145"/>
      <c r="I509" s="145"/>
      <c r="J509" s="145"/>
      <c r="K509" s="145"/>
      <c r="L509" s="145"/>
    </row>
    <row r="510">
      <c r="H510" s="145"/>
      <c r="I510" s="145"/>
      <c r="J510" s="145"/>
      <c r="K510" s="145"/>
      <c r="L510" s="145"/>
    </row>
    <row r="511">
      <c r="H511" s="145"/>
      <c r="I511" s="145"/>
      <c r="J511" s="145"/>
      <c r="K511" s="145"/>
      <c r="L511" s="145"/>
    </row>
    <row r="512">
      <c r="H512" s="145"/>
      <c r="I512" s="145"/>
      <c r="J512" s="145"/>
      <c r="K512" s="145"/>
      <c r="L512" s="145"/>
    </row>
    <row r="513">
      <c r="H513" s="145"/>
      <c r="I513" s="145"/>
      <c r="J513" s="145"/>
      <c r="K513" s="145"/>
      <c r="L513" s="145"/>
    </row>
    <row r="514">
      <c r="H514" s="145"/>
      <c r="I514" s="145"/>
      <c r="J514" s="145"/>
      <c r="K514" s="145"/>
      <c r="L514" s="145"/>
    </row>
    <row r="515">
      <c r="H515" s="145"/>
      <c r="I515" s="145"/>
      <c r="J515" s="145"/>
      <c r="K515" s="145"/>
      <c r="L515" s="145"/>
    </row>
    <row r="516">
      <c r="H516" s="145"/>
      <c r="I516" s="145"/>
      <c r="J516" s="145"/>
      <c r="K516" s="145"/>
      <c r="L516" s="145"/>
    </row>
    <row r="517">
      <c r="H517" s="145"/>
      <c r="I517" s="145"/>
      <c r="J517" s="145"/>
      <c r="K517" s="145"/>
      <c r="L517" s="145"/>
    </row>
    <row r="518">
      <c r="H518" s="145"/>
      <c r="I518" s="145"/>
      <c r="J518" s="145"/>
      <c r="K518" s="145"/>
      <c r="L518" s="145"/>
    </row>
    <row r="519">
      <c r="H519" s="145"/>
      <c r="I519" s="145"/>
      <c r="J519" s="145"/>
      <c r="K519" s="145"/>
      <c r="L519" s="145"/>
    </row>
    <row r="520">
      <c r="H520" s="145"/>
      <c r="I520" s="145"/>
      <c r="J520" s="145"/>
      <c r="K520" s="145"/>
      <c r="L520" s="145"/>
    </row>
    <row r="521">
      <c r="H521" s="145"/>
      <c r="I521" s="145"/>
      <c r="J521" s="145"/>
      <c r="K521" s="145"/>
      <c r="L521" s="145"/>
    </row>
    <row r="522">
      <c r="H522" s="145"/>
      <c r="I522" s="145"/>
      <c r="J522" s="145"/>
      <c r="K522" s="145"/>
      <c r="L522" s="145"/>
    </row>
    <row r="523">
      <c r="H523" s="145"/>
      <c r="I523" s="145"/>
      <c r="J523" s="145"/>
      <c r="K523" s="145"/>
      <c r="L523" s="145"/>
    </row>
    <row r="524">
      <c r="H524" s="145"/>
      <c r="I524" s="145"/>
      <c r="J524" s="145"/>
      <c r="K524" s="145"/>
      <c r="L524" s="145"/>
    </row>
    <row r="525">
      <c r="H525" s="145"/>
      <c r="I525" s="145"/>
      <c r="J525" s="145"/>
      <c r="K525" s="145"/>
      <c r="L525" s="145"/>
    </row>
    <row r="526">
      <c r="H526" s="145"/>
      <c r="I526" s="145"/>
      <c r="J526" s="145"/>
      <c r="K526" s="145"/>
      <c r="L526" s="145"/>
    </row>
    <row r="527">
      <c r="H527" s="145"/>
      <c r="I527" s="145"/>
      <c r="J527" s="145"/>
      <c r="K527" s="145"/>
      <c r="L527" s="145"/>
    </row>
    <row r="528">
      <c r="H528" s="145"/>
      <c r="I528" s="145"/>
      <c r="J528" s="145"/>
      <c r="K528" s="145"/>
      <c r="L528" s="145"/>
    </row>
    <row r="529">
      <c r="H529" s="145"/>
      <c r="I529" s="145"/>
      <c r="J529" s="145"/>
      <c r="K529" s="145"/>
      <c r="L529" s="145"/>
    </row>
    <row r="530">
      <c r="H530" s="145"/>
      <c r="I530" s="145"/>
      <c r="J530" s="145"/>
      <c r="K530" s="145"/>
      <c r="L530" s="145"/>
    </row>
    <row r="531">
      <c r="H531" s="145"/>
      <c r="I531" s="145"/>
      <c r="J531" s="145"/>
      <c r="K531" s="145"/>
      <c r="L531" s="145"/>
    </row>
    <row r="532">
      <c r="H532" s="145"/>
      <c r="I532" s="145"/>
      <c r="J532" s="145"/>
      <c r="K532" s="145"/>
      <c r="L532" s="145"/>
    </row>
    <row r="533">
      <c r="H533" s="145"/>
      <c r="I533" s="145"/>
      <c r="J533" s="145"/>
      <c r="K533" s="145"/>
      <c r="L533" s="145"/>
    </row>
    <row r="534">
      <c r="H534" s="145"/>
      <c r="I534" s="145"/>
      <c r="J534" s="145"/>
      <c r="K534" s="145"/>
      <c r="L534" s="145"/>
    </row>
    <row r="535">
      <c r="H535" s="145"/>
      <c r="I535" s="145"/>
      <c r="J535" s="145"/>
      <c r="K535" s="145"/>
      <c r="L535" s="145"/>
    </row>
    <row r="536">
      <c r="H536" s="145"/>
      <c r="I536" s="145"/>
      <c r="J536" s="145"/>
      <c r="K536" s="145"/>
      <c r="L536" s="145"/>
    </row>
    <row r="537">
      <c r="H537" s="145"/>
      <c r="I537" s="145"/>
      <c r="J537" s="145"/>
      <c r="K537" s="145"/>
      <c r="L537" s="145"/>
    </row>
    <row r="538">
      <c r="H538" s="145"/>
      <c r="I538" s="145"/>
      <c r="J538" s="145"/>
      <c r="K538" s="145"/>
      <c r="L538" s="145"/>
    </row>
    <row r="539">
      <c r="H539" s="145"/>
      <c r="I539" s="145"/>
      <c r="J539" s="145"/>
      <c r="K539" s="145"/>
      <c r="L539" s="145"/>
    </row>
    <row r="540">
      <c r="H540" s="145"/>
      <c r="I540" s="145"/>
      <c r="J540" s="145"/>
      <c r="K540" s="145"/>
      <c r="L540" s="145"/>
    </row>
    <row r="541">
      <c r="H541" s="145"/>
      <c r="I541" s="145"/>
      <c r="J541" s="145"/>
      <c r="K541" s="145"/>
      <c r="L541" s="145"/>
    </row>
    <row r="542">
      <c r="H542" s="145"/>
      <c r="I542" s="145"/>
      <c r="J542" s="145"/>
      <c r="K542" s="145"/>
      <c r="L542" s="145"/>
    </row>
    <row r="543">
      <c r="H543" s="145"/>
      <c r="I543" s="145"/>
      <c r="J543" s="145"/>
      <c r="K543" s="145"/>
      <c r="L543" s="145"/>
    </row>
    <row r="544">
      <c r="H544" s="145"/>
      <c r="I544" s="145"/>
      <c r="J544" s="145"/>
      <c r="K544" s="145"/>
      <c r="L544" s="145"/>
    </row>
    <row r="545">
      <c r="H545" s="145"/>
      <c r="I545" s="145"/>
      <c r="J545" s="145"/>
      <c r="K545" s="145"/>
      <c r="L545" s="145"/>
    </row>
    <row r="546">
      <c r="H546" s="145"/>
      <c r="I546" s="145"/>
      <c r="J546" s="145"/>
      <c r="K546" s="145"/>
      <c r="L546" s="145"/>
    </row>
    <row r="547">
      <c r="H547" s="145"/>
      <c r="I547" s="145"/>
      <c r="J547" s="145"/>
      <c r="K547" s="145"/>
      <c r="L547" s="145"/>
    </row>
    <row r="548">
      <c r="H548" s="145"/>
      <c r="I548" s="145"/>
      <c r="J548" s="145"/>
      <c r="K548" s="145"/>
      <c r="L548" s="145"/>
    </row>
    <row r="549">
      <c r="H549" s="145"/>
      <c r="I549" s="145"/>
      <c r="J549" s="145"/>
      <c r="K549" s="145"/>
      <c r="L549" s="145"/>
    </row>
    <row r="550">
      <c r="H550" s="145"/>
      <c r="I550" s="145"/>
      <c r="J550" s="145"/>
      <c r="K550" s="145"/>
      <c r="L550" s="145"/>
    </row>
    <row r="551">
      <c r="H551" s="145"/>
      <c r="I551" s="145"/>
      <c r="J551" s="145"/>
      <c r="K551" s="145"/>
      <c r="L551" s="145"/>
    </row>
    <row r="552">
      <c r="H552" s="145"/>
      <c r="I552" s="145"/>
      <c r="J552" s="145"/>
      <c r="K552" s="145"/>
      <c r="L552" s="145"/>
    </row>
    <row r="553">
      <c r="H553" s="145"/>
      <c r="I553" s="145"/>
      <c r="J553" s="145"/>
      <c r="K553" s="145"/>
      <c r="L553" s="145"/>
    </row>
    <row r="554">
      <c r="H554" s="145"/>
      <c r="I554" s="145"/>
      <c r="J554" s="145"/>
      <c r="K554" s="145"/>
      <c r="L554" s="145"/>
    </row>
    <row r="555">
      <c r="H555" s="145"/>
      <c r="I555" s="145"/>
      <c r="J555" s="145"/>
      <c r="K555" s="145"/>
      <c r="L555" s="145"/>
    </row>
    <row r="556">
      <c r="H556" s="145"/>
      <c r="I556" s="145"/>
      <c r="J556" s="145"/>
      <c r="K556" s="145"/>
      <c r="L556" s="145"/>
    </row>
    <row r="557">
      <c r="H557" s="145"/>
      <c r="I557" s="145"/>
      <c r="J557" s="145"/>
      <c r="K557" s="145"/>
      <c r="L557" s="145"/>
    </row>
    <row r="558">
      <c r="H558" s="145"/>
      <c r="I558" s="145"/>
      <c r="J558" s="145"/>
      <c r="K558" s="145"/>
      <c r="L558" s="145"/>
    </row>
    <row r="559">
      <c r="H559" s="145"/>
      <c r="I559" s="145"/>
      <c r="J559" s="145"/>
      <c r="K559" s="145"/>
      <c r="L559" s="145"/>
    </row>
    <row r="560">
      <c r="H560" s="145"/>
      <c r="I560" s="145"/>
      <c r="J560" s="145"/>
      <c r="K560" s="145"/>
      <c r="L560" s="145"/>
    </row>
    <row r="561">
      <c r="H561" s="145"/>
      <c r="I561" s="145"/>
      <c r="J561" s="145"/>
      <c r="K561" s="145"/>
      <c r="L561" s="145"/>
    </row>
    <row r="562">
      <c r="H562" s="145"/>
      <c r="I562" s="145"/>
      <c r="J562" s="145"/>
      <c r="K562" s="145"/>
      <c r="L562" s="145"/>
    </row>
    <row r="563">
      <c r="H563" s="145"/>
      <c r="I563" s="145"/>
      <c r="J563" s="145"/>
      <c r="K563" s="145"/>
      <c r="L563" s="145"/>
    </row>
    <row r="564">
      <c r="H564" s="145"/>
      <c r="I564" s="145"/>
      <c r="J564" s="145"/>
      <c r="K564" s="145"/>
      <c r="L564" s="145"/>
    </row>
    <row r="565">
      <c r="H565" s="145"/>
      <c r="I565" s="145"/>
      <c r="J565" s="145"/>
      <c r="K565" s="145"/>
      <c r="L565" s="145"/>
    </row>
    <row r="566">
      <c r="H566" s="145"/>
      <c r="I566" s="145"/>
      <c r="J566" s="145"/>
      <c r="K566" s="145"/>
      <c r="L566" s="145"/>
    </row>
    <row r="567">
      <c r="H567" s="145"/>
      <c r="I567" s="145"/>
      <c r="J567" s="145"/>
      <c r="K567" s="145"/>
      <c r="L567" s="145"/>
    </row>
    <row r="568">
      <c r="H568" s="145"/>
      <c r="I568" s="145"/>
      <c r="J568" s="145"/>
      <c r="K568" s="145"/>
      <c r="L568" s="145"/>
    </row>
    <row r="569">
      <c r="H569" s="145"/>
      <c r="I569" s="145"/>
      <c r="J569" s="145"/>
      <c r="K569" s="145"/>
      <c r="L569" s="145"/>
    </row>
    <row r="570">
      <c r="H570" s="145"/>
      <c r="I570" s="145"/>
      <c r="J570" s="145"/>
      <c r="K570" s="145"/>
      <c r="L570" s="145"/>
    </row>
    <row r="571">
      <c r="H571" s="145"/>
      <c r="I571" s="145"/>
      <c r="J571" s="145"/>
      <c r="K571" s="145"/>
      <c r="L571" s="145"/>
    </row>
    <row r="572">
      <c r="H572" s="145"/>
      <c r="I572" s="145"/>
      <c r="J572" s="145"/>
      <c r="K572" s="145"/>
      <c r="L572" s="145"/>
    </row>
    <row r="573">
      <c r="H573" s="145"/>
      <c r="I573" s="145"/>
      <c r="J573" s="145"/>
      <c r="K573" s="145"/>
      <c r="L573" s="145"/>
    </row>
    <row r="574">
      <c r="H574" s="145"/>
      <c r="I574" s="145"/>
      <c r="J574" s="145"/>
      <c r="K574" s="145"/>
      <c r="L574" s="145"/>
    </row>
    <row r="575">
      <c r="H575" s="145"/>
      <c r="I575" s="145"/>
      <c r="J575" s="145"/>
      <c r="K575" s="145"/>
      <c r="L575" s="145"/>
    </row>
    <row r="576">
      <c r="H576" s="145"/>
      <c r="I576" s="145"/>
      <c r="J576" s="145"/>
      <c r="K576" s="145"/>
      <c r="L576" s="145"/>
    </row>
    <row r="577">
      <c r="H577" s="145"/>
      <c r="I577" s="145"/>
      <c r="J577" s="145"/>
      <c r="K577" s="145"/>
      <c r="L577" s="145"/>
    </row>
    <row r="578">
      <c r="H578" s="145"/>
      <c r="I578" s="145"/>
      <c r="J578" s="145"/>
      <c r="K578" s="145"/>
      <c r="L578" s="145"/>
    </row>
    <row r="579">
      <c r="H579" s="145"/>
      <c r="I579" s="145"/>
      <c r="J579" s="145"/>
      <c r="K579" s="145"/>
      <c r="L579" s="145"/>
    </row>
    <row r="580">
      <c r="H580" s="145"/>
      <c r="I580" s="145"/>
      <c r="J580" s="145"/>
      <c r="K580" s="145"/>
      <c r="L580" s="145"/>
    </row>
    <row r="581">
      <c r="H581" s="145"/>
      <c r="I581" s="145"/>
      <c r="J581" s="145"/>
      <c r="K581" s="145"/>
      <c r="L581" s="145"/>
    </row>
    <row r="582">
      <c r="H582" s="145"/>
      <c r="I582" s="145"/>
      <c r="J582" s="145"/>
      <c r="K582" s="145"/>
      <c r="L582" s="145"/>
    </row>
    <row r="583">
      <c r="H583" s="145"/>
      <c r="I583" s="145"/>
      <c r="J583" s="145"/>
      <c r="K583" s="145"/>
      <c r="L583" s="145"/>
    </row>
    <row r="584">
      <c r="H584" s="145"/>
      <c r="I584" s="145"/>
      <c r="J584" s="145"/>
      <c r="K584" s="145"/>
      <c r="L584" s="145"/>
    </row>
    <row r="585">
      <c r="H585" s="145"/>
      <c r="I585" s="145"/>
      <c r="J585" s="145"/>
      <c r="K585" s="145"/>
      <c r="L585" s="145"/>
    </row>
    <row r="586">
      <c r="H586" s="145"/>
      <c r="I586" s="145"/>
      <c r="J586" s="145"/>
      <c r="K586" s="145"/>
      <c r="L586" s="145"/>
    </row>
    <row r="587">
      <c r="H587" s="145"/>
      <c r="I587" s="145"/>
      <c r="J587" s="145"/>
      <c r="K587" s="145"/>
      <c r="L587" s="145"/>
    </row>
    <row r="588">
      <c r="H588" s="145"/>
      <c r="I588" s="145"/>
      <c r="J588" s="145"/>
      <c r="K588" s="145"/>
      <c r="L588" s="145"/>
    </row>
    <row r="589">
      <c r="H589" s="145"/>
      <c r="I589" s="145"/>
      <c r="J589" s="145"/>
      <c r="K589" s="145"/>
      <c r="L589" s="145"/>
    </row>
    <row r="590">
      <c r="H590" s="145"/>
      <c r="I590" s="145"/>
      <c r="J590" s="145"/>
      <c r="K590" s="145"/>
      <c r="L590" s="145"/>
    </row>
    <row r="591">
      <c r="H591" s="145"/>
      <c r="I591" s="145"/>
      <c r="J591" s="145"/>
      <c r="K591" s="145"/>
      <c r="L591" s="145"/>
    </row>
    <row r="592">
      <c r="H592" s="145"/>
      <c r="I592" s="145"/>
      <c r="J592" s="145"/>
      <c r="K592" s="145"/>
      <c r="L592" s="145"/>
    </row>
    <row r="593">
      <c r="H593" s="145"/>
      <c r="I593" s="145"/>
      <c r="J593" s="145"/>
      <c r="K593" s="145"/>
      <c r="L593" s="145"/>
    </row>
    <row r="594">
      <c r="H594" s="145"/>
      <c r="I594" s="145"/>
      <c r="J594" s="145"/>
      <c r="K594" s="145"/>
      <c r="L594" s="145"/>
    </row>
    <row r="595">
      <c r="H595" s="145"/>
      <c r="I595" s="145"/>
      <c r="J595" s="145"/>
      <c r="K595" s="145"/>
      <c r="L595" s="145"/>
    </row>
    <row r="596">
      <c r="H596" s="145"/>
      <c r="I596" s="145"/>
      <c r="J596" s="145"/>
      <c r="K596" s="145"/>
      <c r="L596" s="145"/>
    </row>
    <row r="597">
      <c r="H597" s="145"/>
      <c r="I597" s="145"/>
      <c r="J597" s="145"/>
      <c r="K597" s="145"/>
      <c r="L597" s="145"/>
    </row>
    <row r="598">
      <c r="H598" s="145"/>
      <c r="I598" s="145"/>
      <c r="J598" s="145"/>
      <c r="K598" s="145"/>
      <c r="L598" s="145"/>
    </row>
    <row r="599">
      <c r="H599" s="145"/>
      <c r="I599" s="145"/>
      <c r="J599" s="145"/>
      <c r="K599" s="145"/>
      <c r="L599" s="145"/>
    </row>
    <row r="600">
      <c r="H600" s="145"/>
      <c r="I600" s="145"/>
      <c r="J600" s="145"/>
      <c r="K600" s="145"/>
      <c r="L600" s="145"/>
    </row>
    <row r="601">
      <c r="H601" s="145"/>
      <c r="I601" s="145"/>
      <c r="J601" s="145"/>
      <c r="K601" s="145"/>
      <c r="L601" s="145"/>
    </row>
    <row r="602">
      <c r="H602" s="145"/>
      <c r="I602" s="145"/>
      <c r="J602" s="145"/>
      <c r="K602" s="145"/>
      <c r="L602" s="145"/>
    </row>
    <row r="603">
      <c r="H603" s="145"/>
      <c r="I603" s="145"/>
      <c r="J603" s="145"/>
      <c r="K603" s="145"/>
      <c r="L603" s="145"/>
    </row>
    <row r="604">
      <c r="H604" s="145"/>
      <c r="I604" s="145"/>
      <c r="J604" s="145"/>
      <c r="K604" s="145"/>
      <c r="L604" s="145"/>
    </row>
    <row r="605">
      <c r="H605" s="145"/>
      <c r="I605" s="145"/>
      <c r="J605" s="145"/>
      <c r="K605" s="145"/>
      <c r="L605" s="145"/>
    </row>
    <row r="606">
      <c r="H606" s="145"/>
      <c r="I606" s="145"/>
      <c r="J606" s="145"/>
      <c r="K606" s="145"/>
      <c r="L606" s="145"/>
    </row>
    <row r="607">
      <c r="H607" s="145"/>
      <c r="I607" s="145"/>
      <c r="J607" s="145"/>
      <c r="K607" s="145"/>
      <c r="L607" s="145"/>
    </row>
    <row r="608">
      <c r="H608" s="145"/>
      <c r="I608" s="145"/>
      <c r="J608" s="145"/>
      <c r="K608" s="145"/>
      <c r="L608" s="145"/>
    </row>
    <row r="609">
      <c r="H609" s="145"/>
      <c r="I609" s="145"/>
      <c r="J609" s="145"/>
      <c r="K609" s="145"/>
      <c r="L609" s="145"/>
    </row>
    <row r="610">
      <c r="H610" s="145"/>
      <c r="I610" s="145"/>
      <c r="J610" s="145"/>
      <c r="K610" s="145"/>
      <c r="L610" s="145"/>
    </row>
    <row r="611">
      <c r="H611" s="145"/>
      <c r="I611" s="145"/>
      <c r="J611" s="145"/>
      <c r="K611" s="145"/>
      <c r="L611" s="145"/>
    </row>
    <row r="612">
      <c r="H612" s="145"/>
      <c r="I612" s="145"/>
      <c r="J612" s="145"/>
      <c r="K612" s="145"/>
      <c r="L612" s="145"/>
    </row>
    <row r="613">
      <c r="H613" s="145"/>
      <c r="I613" s="145"/>
      <c r="J613" s="145"/>
      <c r="K613" s="145"/>
      <c r="L613" s="145"/>
    </row>
    <row r="614">
      <c r="H614" s="145"/>
      <c r="I614" s="145"/>
      <c r="J614" s="145"/>
      <c r="K614" s="145"/>
      <c r="L614" s="145"/>
    </row>
    <row r="615">
      <c r="H615" s="145"/>
      <c r="I615" s="145"/>
      <c r="J615" s="145"/>
      <c r="K615" s="145"/>
      <c r="L615" s="145"/>
    </row>
    <row r="616">
      <c r="H616" s="145"/>
      <c r="I616" s="145"/>
      <c r="J616" s="145"/>
      <c r="K616" s="145"/>
      <c r="L616" s="145"/>
    </row>
    <row r="617">
      <c r="H617" s="145"/>
      <c r="I617" s="145"/>
      <c r="J617" s="145"/>
      <c r="K617" s="145"/>
      <c r="L617" s="145"/>
    </row>
    <row r="618">
      <c r="H618" s="145"/>
      <c r="I618" s="145"/>
      <c r="J618" s="145"/>
      <c r="K618" s="145"/>
      <c r="L618" s="145"/>
    </row>
    <row r="619">
      <c r="H619" s="145"/>
      <c r="I619" s="145"/>
      <c r="J619" s="145"/>
      <c r="K619" s="145"/>
      <c r="L619" s="145"/>
    </row>
    <row r="620">
      <c r="H620" s="145"/>
      <c r="I620" s="145"/>
      <c r="J620" s="145"/>
      <c r="K620" s="145"/>
      <c r="L620" s="145"/>
    </row>
    <row r="621">
      <c r="H621" s="145"/>
      <c r="I621" s="145"/>
      <c r="J621" s="145"/>
      <c r="K621" s="145"/>
      <c r="L621" s="145"/>
    </row>
    <row r="622">
      <c r="H622" s="145"/>
      <c r="I622" s="145"/>
      <c r="J622" s="145"/>
      <c r="K622" s="145"/>
      <c r="L622" s="145"/>
    </row>
    <row r="623">
      <c r="H623" s="145"/>
      <c r="I623" s="145"/>
      <c r="J623" s="145"/>
      <c r="K623" s="145"/>
      <c r="L623" s="145"/>
    </row>
    <row r="624">
      <c r="H624" s="145"/>
      <c r="I624" s="145"/>
      <c r="J624" s="145"/>
      <c r="K624" s="145"/>
      <c r="L624" s="145"/>
    </row>
    <row r="625">
      <c r="H625" s="145"/>
      <c r="I625" s="145"/>
      <c r="J625" s="145"/>
      <c r="K625" s="145"/>
      <c r="L625" s="145"/>
    </row>
    <row r="626">
      <c r="H626" s="145"/>
      <c r="I626" s="145"/>
      <c r="J626" s="145"/>
      <c r="K626" s="145"/>
      <c r="L626" s="145"/>
    </row>
    <row r="627">
      <c r="H627" s="145"/>
      <c r="I627" s="145"/>
      <c r="J627" s="145"/>
      <c r="K627" s="145"/>
      <c r="L627" s="145"/>
    </row>
    <row r="628">
      <c r="H628" s="145"/>
      <c r="I628" s="145"/>
      <c r="J628" s="145"/>
      <c r="K628" s="145"/>
      <c r="L628" s="145"/>
    </row>
    <row r="629">
      <c r="H629" s="145"/>
      <c r="I629" s="145"/>
      <c r="J629" s="145"/>
      <c r="K629" s="145"/>
      <c r="L629" s="145"/>
    </row>
    <row r="630">
      <c r="H630" s="145"/>
      <c r="I630" s="145"/>
      <c r="J630" s="145"/>
      <c r="K630" s="145"/>
      <c r="L630" s="145"/>
    </row>
    <row r="631">
      <c r="H631" s="145"/>
      <c r="I631" s="145"/>
      <c r="J631" s="145"/>
      <c r="K631" s="145"/>
      <c r="L631" s="145"/>
    </row>
    <row r="632">
      <c r="H632" s="145"/>
      <c r="I632" s="145"/>
      <c r="J632" s="145"/>
      <c r="K632" s="145"/>
      <c r="L632" s="145"/>
    </row>
    <row r="633">
      <c r="H633" s="145"/>
      <c r="I633" s="145"/>
      <c r="J633" s="145"/>
      <c r="K633" s="145"/>
      <c r="L633" s="145"/>
    </row>
    <row r="634">
      <c r="H634" s="145"/>
      <c r="I634" s="145"/>
      <c r="J634" s="145"/>
      <c r="K634" s="145"/>
      <c r="L634" s="145"/>
    </row>
    <row r="635">
      <c r="H635" s="145"/>
      <c r="I635" s="145"/>
      <c r="J635" s="145"/>
      <c r="K635" s="145"/>
      <c r="L635" s="145"/>
    </row>
    <row r="636">
      <c r="H636" s="145"/>
      <c r="I636" s="145"/>
      <c r="J636" s="145"/>
      <c r="K636" s="145"/>
      <c r="L636" s="145"/>
    </row>
    <row r="637">
      <c r="H637" s="145"/>
      <c r="I637" s="145"/>
      <c r="J637" s="145"/>
      <c r="K637" s="145"/>
      <c r="L637" s="145"/>
    </row>
    <row r="638">
      <c r="H638" s="145"/>
      <c r="I638" s="145"/>
      <c r="J638" s="145"/>
      <c r="K638" s="145"/>
      <c r="L638" s="145"/>
    </row>
    <row r="639">
      <c r="H639" s="145"/>
      <c r="I639" s="145"/>
      <c r="J639" s="145"/>
      <c r="K639" s="145"/>
      <c r="L639" s="145"/>
    </row>
    <row r="640">
      <c r="H640" s="145"/>
      <c r="I640" s="145"/>
      <c r="J640" s="145"/>
      <c r="K640" s="145"/>
      <c r="L640" s="145"/>
    </row>
    <row r="641">
      <c r="H641" s="145"/>
      <c r="I641" s="145"/>
      <c r="J641" s="145"/>
      <c r="K641" s="145"/>
      <c r="L641" s="145"/>
    </row>
    <row r="642">
      <c r="H642" s="145"/>
      <c r="I642" s="145"/>
      <c r="J642" s="145"/>
      <c r="K642" s="145"/>
      <c r="L642" s="145"/>
    </row>
    <row r="643">
      <c r="H643" s="145"/>
      <c r="I643" s="145"/>
      <c r="J643" s="145"/>
      <c r="K643" s="145"/>
      <c r="L643" s="145"/>
    </row>
    <row r="644">
      <c r="H644" s="145"/>
      <c r="I644" s="145"/>
      <c r="J644" s="145"/>
      <c r="K644" s="145"/>
      <c r="L644" s="145"/>
    </row>
    <row r="645">
      <c r="H645" s="145"/>
      <c r="I645" s="145"/>
      <c r="J645" s="145"/>
      <c r="K645" s="145"/>
      <c r="L645" s="145"/>
    </row>
    <row r="646">
      <c r="H646" s="145"/>
      <c r="I646" s="145"/>
      <c r="J646" s="145"/>
      <c r="K646" s="145"/>
      <c r="L646" s="145"/>
    </row>
    <row r="647">
      <c r="H647" s="145"/>
      <c r="I647" s="145"/>
      <c r="J647" s="145"/>
      <c r="K647" s="145"/>
      <c r="L647" s="145"/>
    </row>
    <row r="648">
      <c r="H648" s="145"/>
      <c r="I648" s="145"/>
      <c r="J648" s="145"/>
      <c r="K648" s="145"/>
      <c r="L648" s="145"/>
    </row>
    <row r="649">
      <c r="H649" s="145"/>
      <c r="I649" s="145"/>
      <c r="J649" s="145"/>
      <c r="K649" s="145"/>
      <c r="L649" s="145"/>
    </row>
    <row r="650">
      <c r="H650" s="145"/>
      <c r="I650" s="145"/>
      <c r="J650" s="145"/>
      <c r="K650" s="145"/>
      <c r="L650" s="145"/>
    </row>
    <row r="651">
      <c r="H651" s="145"/>
      <c r="I651" s="145"/>
      <c r="J651" s="145"/>
      <c r="K651" s="145"/>
      <c r="L651" s="145"/>
    </row>
    <row r="652">
      <c r="H652" s="145"/>
      <c r="I652" s="145"/>
      <c r="J652" s="145"/>
      <c r="K652" s="145"/>
      <c r="L652" s="145"/>
    </row>
    <row r="653">
      <c r="H653" s="145"/>
      <c r="I653" s="145"/>
      <c r="J653" s="145"/>
      <c r="K653" s="145"/>
      <c r="L653" s="145"/>
    </row>
    <row r="654">
      <c r="H654" s="145"/>
      <c r="I654" s="145"/>
      <c r="J654" s="145"/>
      <c r="K654" s="145"/>
      <c r="L654" s="145"/>
    </row>
    <row r="655">
      <c r="H655" s="145"/>
      <c r="I655" s="145"/>
      <c r="J655" s="145"/>
      <c r="K655" s="145"/>
      <c r="L655" s="145"/>
    </row>
    <row r="656">
      <c r="H656" s="145"/>
      <c r="I656" s="145"/>
      <c r="J656" s="145"/>
      <c r="K656" s="145"/>
      <c r="L656" s="145"/>
    </row>
    <row r="657">
      <c r="H657" s="145"/>
      <c r="I657" s="145"/>
      <c r="J657" s="145"/>
      <c r="K657" s="145"/>
      <c r="L657" s="145"/>
    </row>
    <row r="658">
      <c r="H658" s="145"/>
      <c r="I658" s="145"/>
      <c r="J658" s="145"/>
      <c r="K658" s="145"/>
      <c r="L658" s="145"/>
    </row>
    <row r="659">
      <c r="H659" s="145"/>
      <c r="I659" s="145"/>
      <c r="J659" s="145"/>
      <c r="K659" s="145"/>
      <c r="L659" s="145"/>
    </row>
    <row r="660">
      <c r="H660" s="145"/>
      <c r="I660" s="145"/>
      <c r="J660" s="145"/>
      <c r="K660" s="145"/>
      <c r="L660" s="145"/>
    </row>
    <row r="661">
      <c r="H661" s="145"/>
      <c r="I661" s="145"/>
      <c r="J661" s="145"/>
      <c r="K661" s="145"/>
      <c r="L661" s="145"/>
    </row>
    <row r="662">
      <c r="H662" s="145"/>
      <c r="I662" s="145"/>
      <c r="J662" s="145"/>
      <c r="K662" s="145"/>
      <c r="L662" s="145"/>
    </row>
    <row r="663">
      <c r="H663" s="145"/>
      <c r="I663" s="145"/>
      <c r="J663" s="145"/>
      <c r="K663" s="145"/>
      <c r="L663" s="145"/>
    </row>
    <row r="664">
      <c r="H664" s="145"/>
      <c r="I664" s="145"/>
      <c r="J664" s="145"/>
      <c r="K664" s="145"/>
      <c r="L664" s="145"/>
    </row>
    <row r="665">
      <c r="H665" s="145"/>
      <c r="I665" s="145"/>
      <c r="J665" s="145"/>
      <c r="K665" s="145"/>
      <c r="L665" s="145"/>
    </row>
    <row r="666">
      <c r="H666" s="145"/>
      <c r="I666" s="145"/>
      <c r="J666" s="145"/>
      <c r="K666" s="145"/>
      <c r="L666" s="145"/>
    </row>
    <row r="667">
      <c r="H667" s="145"/>
      <c r="I667" s="145"/>
      <c r="J667" s="145"/>
      <c r="K667" s="145"/>
      <c r="L667" s="145"/>
    </row>
    <row r="668">
      <c r="H668" s="145"/>
      <c r="I668" s="145"/>
      <c r="J668" s="145"/>
      <c r="K668" s="145"/>
      <c r="L668" s="145"/>
    </row>
    <row r="669">
      <c r="H669" s="145"/>
      <c r="I669" s="145"/>
      <c r="J669" s="145"/>
      <c r="K669" s="145"/>
      <c r="L669" s="145"/>
    </row>
    <row r="670">
      <c r="H670" s="145"/>
      <c r="I670" s="145"/>
      <c r="J670" s="145"/>
      <c r="K670" s="145"/>
      <c r="L670" s="145"/>
    </row>
    <row r="671">
      <c r="H671" s="145"/>
      <c r="I671" s="145"/>
      <c r="J671" s="145"/>
      <c r="K671" s="145"/>
      <c r="L671" s="145"/>
    </row>
    <row r="672">
      <c r="H672" s="145"/>
      <c r="I672" s="145"/>
      <c r="J672" s="145"/>
      <c r="K672" s="145"/>
      <c r="L672" s="145"/>
    </row>
    <row r="673">
      <c r="H673" s="145"/>
      <c r="I673" s="145"/>
      <c r="J673" s="145"/>
      <c r="K673" s="145"/>
      <c r="L673" s="145"/>
    </row>
    <row r="674">
      <c r="H674" s="145"/>
      <c r="I674" s="145"/>
      <c r="J674" s="145"/>
      <c r="K674" s="145"/>
      <c r="L674" s="145"/>
    </row>
    <row r="675">
      <c r="H675" s="145"/>
      <c r="I675" s="145"/>
      <c r="J675" s="145"/>
      <c r="K675" s="145"/>
      <c r="L675" s="145"/>
    </row>
    <row r="676">
      <c r="H676" s="145"/>
      <c r="I676" s="145"/>
      <c r="J676" s="145"/>
      <c r="K676" s="145"/>
      <c r="L676" s="145"/>
    </row>
    <row r="677">
      <c r="H677" s="145"/>
      <c r="I677" s="145"/>
      <c r="J677" s="145"/>
      <c r="K677" s="145"/>
      <c r="L677" s="145"/>
    </row>
    <row r="678">
      <c r="H678" s="145"/>
      <c r="I678" s="145"/>
      <c r="J678" s="145"/>
      <c r="K678" s="145"/>
      <c r="L678" s="145"/>
    </row>
    <row r="679">
      <c r="H679" s="145"/>
      <c r="I679" s="145"/>
      <c r="J679" s="145"/>
      <c r="K679" s="145"/>
      <c r="L679" s="145"/>
    </row>
    <row r="680">
      <c r="H680" s="145"/>
      <c r="I680" s="145"/>
      <c r="J680" s="145"/>
      <c r="K680" s="145"/>
      <c r="L680" s="145"/>
    </row>
    <row r="681">
      <c r="H681" s="145"/>
      <c r="I681" s="145"/>
      <c r="J681" s="145"/>
      <c r="K681" s="145"/>
      <c r="L681" s="145"/>
    </row>
    <row r="682">
      <c r="H682" s="145"/>
      <c r="I682" s="145"/>
      <c r="J682" s="145"/>
      <c r="K682" s="145"/>
      <c r="L682" s="145"/>
    </row>
    <row r="683">
      <c r="H683" s="145"/>
      <c r="I683" s="145"/>
      <c r="J683" s="145"/>
      <c r="K683" s="145"/>
      <c r="L683" s="145"/>
    </row>
    <row r="684">
      <c r="H684" s="145"/>
      <c r="I684" s="145"/>
      <c r="J684" s="145"/>
      <c r="K684" s="145"/>
      <c r="L684" s="145"/>
    </row>
    <row r="685">
      <c r="H685" s="145"/>
      <c r="I685" s="145"/>
      <c r="J685" s="145"/>
      <c r="K685" s="145"/>
      <c r="L685" s="145"/>
    </row>
    <row r="686">
      <c r="H686" s="145"/>
      <c r="I686" s="145"/>
      <c r="J686" s="145"/>
      <c r="K686" s="145"/>
      <c r="L686" s="145"/>
    </row>
    <row r="687">
      <c r="H687" s="145"/>
      <c r="I687" s="145"/>
      <c r="J687" s="145"/>
      <c r="K687" s="145"/>
      <c r="L687" s="145"/>
    </row>
    <row r="688">
      <c r="H688" s="145"/>
      <c r="I688" s="145"/>
      <c r="J688" s="145"/>
      <c r="K688" s="145"/>
      <c r="L688" s="145"/>
    </row>
    <row r="689">
      <c r="H689" s="145"/>
      <c r="I689" s="145"/>
      <c r="J689" s="145"/>
      <c r="K689" s="145"/>
      <c r="L689" s="145"/>
    </row>
    <row r="690">
      <c r="H690" s="145"/>
      <c r="I690" s="145"/>
      <c r="J690" s="145"/>
      <c r="K690" s="145"/>
      <c r="L690" s="145"/>
    </row>
    <row r="691">
      <c r="H691" s="145"/>
      <c r="I691" s="145"/>
      <c r="J691" s="145"/>
      <c r="K691" s="145"/>
      <c r="L691" s="145"/>
    </row>
    <row r="692">
      <c r="H692" s="145"/>
      <c r="I692" s="145"/>
      <c r="J692" s="145"/>
      <c r="K692" s="145"/>
      <c r="L692" s="145"/>
    </row>
    <row r="693">
      <c r="H693" s="145"/>
      <c r="I693" s="145"/>
      <c r="J693" s="145"/>
      <c r="K693" s="145"/>
      <c r="L693" s="145"/>
    </row>
    <row r="694">
      <c r="H694" s="145"/>
      <c r="I694" s="145"/>
      <c r="J694" s="145"/>
      <c r="K694" s="145"/>
      <c r="L694" s="145"/>
    </row>
    <row r="695">
      <c r="H695" s="145"/>
      <c r="I695" s="145"/>
      <c r="J695" s="145"/>
      <c r="K695" s="145"/>
      <c r="L695" s="145"/>
    </row>
    <row r="696">
      <c r="H696" s="145"/>
      <c r="I696" s="145"/>
      <c r="J696" s="145"/>
      <c r="K696" s="145"/>
      <c r="L696" s="145"/>
    </row>
    <row r="697">
      <c r="H697" s="145"/>
      <c r="I697" s="145"/>
      <c r="J697" s="145"/>
      <c r="K697" s="145"/>
      <c r="L697" s="145"/>
    </row>
    <row r="698">
      <c r="H698" s="145"/>
      <c r="I698" s="145"/>
      <c r="J698" s="145"/>
      <c r="K698" s="145"/>
      <c r="L698" s="145"/>
    </row>
    <row r="699">
      <c r="H699" s="145"/>
      <c r="I699" s="145"/>
      <c r="J699" s="145"/>
      <c r="K699" s="145"/>
      <c r="L699" s="145"/>
    </row>
    <row r="700">
      <c r="H700" s="145"/>
      <c r="I700" s="145"/>
      <c r="J700" s="145"/>
      <c r="K700" s="145"/>
      <c r="L700" s="145"/>
    </row>
    <row r="701">
      <c r="H701" s="145"/>
      <c r="I701" s="145"/>
      <c r="J701" s="145"/>
      <c r="K701" s="145"/>
      <c r="L701" s="145"/>
    </row>
    <row r="702">
      <c r="H702" s="145"/>
      <c r="I702" s="145"/>
      <c r="J702" s="145"/>
      <c r="K702" s="145"/>
      <c r="L702" s="145"/>
    </row>
    <row r="703">
      <c r="H703" s="145"/>
      <c r="I703" s="145"/>
      <c r="J703" s="145"/>
      <c r="K703" s="145"/>
      <c r="L703" s="145"/>
    </row>
    <row r="704">
      <c r="H704" s="145"/>
      <c r="I704" s="145"/>
      <c r="J704" s="145"/>
      <c r="K704" s="145"/>
      <c r="L704" s="145"/>
    </row>
    <row r="705">
      <c r="H705" s="145"/>
      <c r="I705" s="145"/>
      <c r="J705" s="145"/>
      <c r="K705" s="145"/>
      <c r="L705" s="145"/>
    </row>
    <row r="706">
      <c r="H706" s="145"/>
      <c r="I706" s="145"/>
      <c r="J706" s="145"/>
      <c r="K706" s="145"/>
      <c r="L706" s="145"/>
    </row>
    <row r="707">
      <c r="H707" s="145"/>
      <c r="I707" s="145"/>
      <c r="J707" s="145"/>
      <c r="K707" s="145"/>
      <c r="L707" s="145"/>
    </row>
    <row r="708">
      <c r="H708" s="145"/>
      <c r="I708" s="145"/>
      <c r="J708" s="145"/>
      <c r="K708" s="145"/>
      <c r="L708" s="145"/>
    </row>
    <row r="709">
      <c r="H709" s="145"/>
      <c r="I709" s="145"/>
      <c r="J709" s="145"/>
      <c r="K709" s="145"/>
      <c r="L709" s="145"/>
    </row>
    <row r="710">
      <c r="H710" s="145"/>
      <c r="I710" s="145"/>
      <c r="J710" s="145"/>
      <c r="K710" s="145"/>
      <c r="L710" s="145"/>
    </row>
    <row r="711">
      <c r="H711" s="145"/>
      <c r="I711" s="145"/>
      <c r="J711" s="145"/>
      <c r="K711" s="145"/>
      <c r="L711" s="145"/>
    </row>
    <row r="712">
      <c r="H712" s="145"/>
      <c r="I712" s="145"/>
      <c r="J712" s="145"/>
      <c r="K712" s="145"/>
      <c r="L712" s="145"/>
    </row>
    <row r="713">
      <c r="H713" s="145"/>
      <c r="I713" s="145"/>
      <c r="J713" s="145"/>
      <c r="K713" s="145"/>
      <c r="L713" s="145"/>
    </row>
    <row r="714">
      <c r="H714" s="145"/>
      <c r="I714" s="145"/>
      <c r="J714" s="145"/>
      <c r="K714" s="145"/>
      <c r="L714" s="145"/>
    </row>
    <row r="715">
      <c r="H715" s="145"/>
      <c r="I715" s="145"/>
      <c r="J715" s="145"/>
      <c r="K715" s="145"/>
      <c r="L715" s="145"/>
    </row>
    <row r="716">
      <c r="H716" s="145"/>
      <c r="I716" s="145"/>
      <c r="J716" s="145"/>
      <c r="K716" s="145"/>
      <c r="L716" s="145"/>
    </row>
    <row r="717">
      <c r="H717" s="145"/>
      <c r="I717" s="145"/>
      <c r="J717" s="145"/>
      <c r="K717" s="145"/>
      <c r="L717" s="145"/>
    </row>
    <row r="718">
      <c r="H718" s="145"/>
      <c r="I718" s="145"/>
      <c r="J718" s="145"/>
      <c r="K718" s="145"/>
      <c r="L718" s="145"/>
    </row>
    <row r="719">
      <c r="H719" s="145"/>
      <c r="I719" s="145"/>
      <c r="J719" s="145"/>
      <c r="K719" s="145"/>
      <c r="L719" s="145"/>
    </row>
    <row r="720">
      <c r="H720" s="145"/>
      <c r="I720" s="145"/>
      <c r="J720" s="145"/>
      <c r="K720" s="145"/>
      <c r="L720" s="145"/>
    </row>
    <row r="721">
      <c r="H721" s="145"/>
      <c r="I721" s="145"/>
      <c r="J721" s="145"/>
      <c r="K721" s="145"/>
      <c r="L721" s="145"/>
    </row>
    <row r="722">
      <c r="H722" s="145"/>
      <c r="I722" s="145"/>
      <c r="J722" s="145"/>
      <c r="K722" s="145"/>
      <c r="L722" s="145"/>
    </row>
    <row r="723">
      <c r="H723" s="145"/>
      <c r="I723" s="145"/>
      <c r="J723" s="145"/>
      <c r="K723" s="145"/>
      <c r="L723" s="145"/>
    </row>
    <row r="724">
      <c r="H724" s="145"/>
      <c r="I724" s="145"/>
      <c r="J724" s="145"/>
      <c r="K724" s="145"/>
      <c r="L724" s="145"/>
    </row>
    <row r="725">
      <c r="H725" s="145"/>
      <c r="I725" s="145"/>
      <c r="J725" s="145"/>
      <c r="K725" s="145"/>
      <c r="L725" s="145"/>
    </row>
    <row r="726">
      <c r="H726" s="145"/>
      <c r="I726" s="145"/>
      <c r="J726" s="145"/>
      <c r="K726" s="145"/>
      <c r="L726" s="145"/>
    </row>
    <row r="727">
      <c r="H727" s="145"/>
      <c r="I727" s="145"/>
      <c r="J727" s="145"/>
      <c r="K727" s="145"/>
      <c r="L727" s="145"/>
    </row>
    <row r="728">
      <c r="H728" s="145"/>
      <c r="I728" s="145"/>
      <c r="J728" s="145"/>
      <c r="K728" s="145"/>
      <c r="L728" s="145"/>
    </row>
    <row r="729">
      <c r="H729" s="145"/>
      <c r="I729" s="145"/>
      <c r="J729" s="145"/>
      <c r="K729" s="145"/>
      <c r="L729" s="145"/>
    </row>
    <row r="730">
      <c r="H730" s="145"/>
      <c r="I730" s="145"/>
      <c r="J730" s="145"/>
      <c r="K730" s="145"/>
      <c r="L730" s="145"/>
    </row>
    <row r="731">
      <c r="H731" s="145"/>
      <c r="I731" s="145"/>
      <c r="J731" s="145"/>
      <c r="K731" s="145"/>
      <c r="L731" s="145"/>
    </row>
    <row r="732">
      <c r="H732" s="145"/>
      <c r="I732" s="145"/>
      <c r="J732" s="145"/>
      <c r="K732" s="145"/>
      <c r="L732" s="145"/>
    </row>
    <row r="733">
      <c r="H733" s="145"/>
      <c r="I733" s="145"/>
      <c r="J733" s="145"/>
      <c r="K733" s="145"/>
      <c r="L733" s="145"/>
    </row>
    <row r="734">
      <c r="H734" s="145"/>
      <c r="I734" s="145"/>
      <c r="J734" s="145"/>
      <c r="K734" s="145"/>
      <c r="L734" s="145"/>
    </row>
    <row r="735">
      <c r="H735" s="145"/>
      <c r="I735" s="145"/>
      <c r="J735" s="145"/>
      <c r="K735" s="145"/>
      <c r="L735" s="145"/>
    </row>
    <row r="736">
      <c r="H736" s="145"/>
      <c r="I736" s="145"/>
      <c r="J736" s="145"/>
      <c r="K736" s="145"/>
      <c r="L736" s="145"/>
    </row>
    <row r="737">
      <c r="H737" s="145"/>
      <c r="I737" s="145"/>
      <c r="J737" s="145"/>
      <c r="K737" s="145"/>
      <c r="L737" s="145"/>
    </row>
    <row r="738">
      <c r="H738" s="145"/>
      <c r="I738" s="145"/>
      <c r="J738" s="145"/>
      <c r="K738" s="145"/>
      <c r="L738" s="145"/>
    </row>
    <row r="739">
      <c r="H739" s="145"/>
      <c r="I739" s="145"/>
      <c r="J739" s="145"/>
      <c r="K739" s="145"/>
      <c r="L739" s="145"/>
    </row>
    <row r="740">
      <c r="H740" s="145"/>
      <c r="I740" s="145"/>
      <c r="J740" s="145"/>
      <c r="K740" s="145"/>
      <c r="L740" s="145"/>
    </row>
    <row r="741">
      <c r="H741" s="145"/>
      <c r="I741" s="145"/>
      <c r="J741" s="145"/>
      <c r="K741" s="145"/>
      <c r="L741" s="145"/>
    </row>
    <row r="742">
      <c r="H742" s="145"/>
      <c r="I742" s="145"/>
      <c r="J742" s="145"/>
      <c r="K742" s="145"/>
      <c r="L742" s="145"/>
    </row>
    <row r="743">
      <c r="H743" s="145"/>
      <c r="I743" s="145"/>
      <c r="J743" s="145"/>
      <c r="K743" s="145"/>
      <c r="L743" s="145"/>
    </row>
    <row r="744">
      <c r="H744" s="145"/>
      <c r="I744" s="145"/>
      <c r="J744" s="145"/>
      <c r="K744" s="145"/>
      <c r="L744" s="145"/>
    </row>
    <row r="745">
      <c r="H745" s="145"/>
      <c r="I745" s="145"/>
      <c r="J745" s="145"/>
      <c r="K745" s="145"/>
      <c r="L745" s="145"/>
    </row>
    <row r="746">
      <c r="H746" s="145"/>
      <c r="I746" s="145"/>
      <c r="J746" s="145"/>
      <c r="K746" s="145"/>
      <c r="L746" s="145"/>
    </row>
    <row r="747">
      <c r="H747" s="145"/>
      <c r="I747" s="145"/>
      <c r="J747" s="145"/>
      <c r="K747" s="145"/>
      <c r="L747" s="145"/>
    </row>
    <row r="748">
      <c r="H748" s="145"/>
      <c r="I748" s="145"/>
      <c r="J748" s="145"/>
      <c r="K748" s="145"/>
      <c r="L748" s="145"/>
    </row>
    <row r="749">
      <c r="H749" s="145"/>
      <c r="I749" s="145"/>
      <c r="J749" s="145"/>
      <c r="K749" s="145"/>
      <c r="L749" s="145"/>
    </row>
    <row r="750">
      <c r="H750" s="145"/>
      <c r="I750" s="145"/>
      <c r="J750" s="145"/>
      <c r="K750" s="145"/>
      <c r="L750" s="145"/>
    </row>
    <row r="751">
      <c r="H751" s="145"/>
      <c r="I751" s="145"/>
      <c r="J751" s="145"/>
      <c r="K751" s="145"/>
      <c r="L751" s="145"/>
    </row>
    <row r="752">
      <c r="H752" s="145"/>
      <c r="I752" s="145"/>
      <c r="J752" s="145"/>
      <c r="K752" s="145"/>
      <c r="L752" s="145"/>
    </row>
    <row r="753">
      <c r="H753" s="145"/>
      <c r="I753" s="145"/>
      <c r="J753" s="145"/>
      <c r="K753" s="145"/>
      <c r="L753" s="145"/>
    </row>
    <row r="754">
      <c r="H754" s="145"/>
      <c r="I754" s="145"/>
      <c r="J754" s="145"/>
      <c r="K754" s="145"/>
      <c r="L754" s="145"/>
    </row>
    <row r="755">
      <c r="H755" s="145"/>
      <c r="I755" s="145"/>
      <c r="J755" s="145"/>
      <c r="K755" s="145"/>
      <c r="L755" s="145"/>
    </row>
    <row r="756">
      <c r="H756" s="145"/>
      <c r="I756" s="145"/>
      <c r="J756" s="145"/>
      <c r="K756" s="145"/>
      <c r="L756" s="145"/>
    </row>
    <row r="757">
      <c r="H757" s="145"/>
      <c r="I757" s="145"/>
      <c r="J757" s="145"/>
      <c r="K757" s="145"/>
      <c r="L757" s="145"/>
    </row>
    <row r="758">
      <c r="H758" s="145"/>
      <c r="I758" s="145"/>
      <c r="J758" s="145"/>
      <c r="K758" s="145"/>
      <c r="L758" s="145"/>
    </row>
    <row r="759">
      <c r="H759" s="145"/>
      <c r="I759" s="145"/>
      <c r="J759" s="145"/>
      <c r="K759" s="145"/>
      <c r="L759" s="145"/>
    </row>
    <row r="760">
      <c r="H760" s="145"/>
      <c r="I760" s="145"/>
      <c r="J760" s="145"/>
      <c r="K760" s="145"/>
      <c r="L760" s="145"/>
    </row>
    <row r="761">
      <c r="H761" s="145"/>
      <c r="I761" s="145"/>
      <c r="J761" s="145"/>
      <c r="K761" s="145"/>
      <c r="L761" s="145"/>
    </row>
    <row r="762">
      <c r="H762" s="145"/>
      <c r="I762" s="145"/>
      <c r="J762" s="145"/>
      <c r="K762" s="145"/>
      <c r="L762" s="145"/>
    </row>
    <row r="763">
      <c r="H763" s="145"/>
      <c r="I763" s="145"/>
      <c r="J763" s="145"/>
      <c r="K763" s="145"/>
      <c r="L763" s="145"/>
    </row>
    <row r="764">
      <c r="H764" s="145"/>
      <c r="I764" s="145"/>
      <c r="J764" s="145"/>
      <c r="K764" s="145"/>
      <c r="L764" s="145"/>
    </row>
    <row r="765">
      <c r="H765" s="145"/>
      <c r="I765" s="145"/>
      <c r="J765" s="145"/>
      <c r="K765" s="145"/>
      <c r="L765" s="145"/>
    </row>
    <row r="766">
      <c r="H766" s="145"/>
      <c r="I766" s="145"/>
      <c r="J766" s="145"/>
      <c r="K766" s="145"/>
      <c r="L766" s="145"/>
    </row>
    <row r="767">
      <c r="H767" s="145"/>
      <c r="I767" s="145"/>
      <c r="J767" s="145"/>
      <c r="K767" s="145"/>
      <c r="L767" s="145"/>
    </row>
    <row r="768">
      <c r="H768" s="145"/>
      <c r="I768" s="145"/>
      <c r="J768" s="145"/>
      <c r="K768" s="145"/>
      <c r="L768" s="145"/>
    </row>
    <row r="769">
      <c r="H769" s="145"/>
      <c r="I769" s="145"/>
      <c r="J769" s="145"/>
      <c r="K769" s="145"/>
      <c r="L769" s="145"/>
    </row>
    <row r="770">
      <c r="H770" s="145"/>
      <c r="I770" s="145"/>
      <c r="J770" s="145"/>
      <c r="K770" s="145"/>
      <c r="L770" s="145"/>
    </row>
    <row r="771">
      <c r="H771" s="145"/>
      <c r="I771" s="145"/>
      <c r="J771" s="145"/>
      <c r="K771" s="145"/>
      <c r="L771" s="145"/>
    </row>
    <row r="772">
      <c r="H772" s="145"/>
      <c r="I772" s="145"/>
      <c r="J772" s="145"/>
      <c r="K772" s="145"/>
      <c r="L772" s="145"/>
    </row>
    <row r="773">
      <c r="H773" s="145"/>
      <c r="I773" s="145"/>
      <c r="J773" s="145"/>
      <c r="K773" s="145"/>
      <c r="L773" s="145"/>
    </row>
    <row r="774">
      <c r="H774" s="145"/>
      <c r="I774" s="145"/>
      <c r="J774" s="145"/>
      <c r="K774" s="145"/>
      <c r="L774" s="145"/>
    </row>
    <row r="775">
      <c r="H775" s="145"/>
      <c r="I775" s="145"/>
      <c r="J775" s="145"/>
      <c r="K775" s="145"/>
      <c r="L775" s="145"/>
    </row>
    <row r="776">
      <c r="H776" s="145"/>
      <c r="I776" s="145"/>
      <c r="J776" s="145"/>
      <c r="K776" s="145"/>
      <c r="L776" s="145"/>
    </row>
    <row r="777">
      <c r="H777" s="145"/>
      <c r="I777" s="145"/>
      <c r="J777" s="145"/>
      <c r="K777" s="145"/>
      <c r="L777" s="145"/>
    </row>
    <row r="778">
      <c r="H778" s="145"/>
      <c r="I778" s="145"/>
      <c r="J778" s="145"/>
      <c r="K778" s="145"/>
      <c r="L778" s="145"/>
    </row>
    <row r="779">
      <c r="H779" s="145"/>
      <c r="I779" s="145"/>
      <c r="J779" s="145"/>
      <c r="K779" s="145"/>
      <c r="L779" s="145"/>
    </row>
    <row r="780">
      <c r="H780" s="145"/>
      <c r="I780" s="145"/>
      <c r="J780" s="145"/>
      <c r="K780" s="145"/>
      <c r="L780" s="145"/>
    </row>
    <row r="781">
      <c r="H781" s="145"/>
      <c r="I781" s="145"/>
      <c r="J781" s="145"/>
      <c r="K781" s="145"/>
      <c r="L781" s="145"/>
    </row>
    <row r="782">
      <c r="H782" s="145"/>
      <c r="I782" s="145"/>
      <c r="J782" s="145"/>
      <c r="K782" s="145"/>
      <c r="L782" s="145"/>
    </row>
    <row r="783">
      <c r="H783" s="145"/>
      <c r="I783" s="145"/>
      <c r="J783" s="145"/>
      <c r="K783" s="145"/>
      <c r="L783" s="145"/>
    </row>
    <row r="784">
      <c r="H784" s="145"/>
      <c r="I784" s="145"/>
      <c r="J784" s="145"/>
      <c r="K784" s="145"/>
      <c r="L784" s="145"/>
    </row>
    <row r="785">
      <c r="H785" s="145"/>
      <c r="I785" s="145"/>
      <c r="J785" s="145"/>
      <c r="K785" s="145"/>
      <c r="L785" s="145"/>
    </row>
    <row r="786">
      <c r="H786" s="145"/>
      <c r="I786" s="145"/>
      <c r="J786" s="145"/>
      <c r="K786" s="145"/>
      <c r="L786" s="145"/>
    </row>
    <row r="787">
      <c r="H787" s="145"/>
      <c r="I787" s="145"/>
      <c r="J787" s="145"/>
      <c r="K787" s="145"/>
      <c r="L787" s="145"/>
    </row>
    <row r="788">
      <c r="H788" s="145"/>
      <c r="I788" s="145"/>
      <c r="J788" s="145"/>
      <c r="K788" s="145"/>
      <c r="L788" s="145"/>
    </row>
    <row r="789">
      <c r="H789" s="145"/>
      <c r="I789" s="145"/>
      <c r="J789" s="145"/>
      <c r="K789" s="145"/>
      <c r="L789" s="145"/>
    </row>
    <row r="790">
      <c r="H790" s="145"/>
      <c r="I790" s="145"/>
      <c r="J790" s="145"/>
      <c r="K790" s="145"/>
      <c r="L790" s="145"/>
    </row>
    <row r="791">
      <c r="H791" s="145"/>
      <c r="I791" s="145"/>
      <c r="J791" s="145"/>
      <c r="K791" s="145"/>
      <c r="L791" s="145"/>
    </row>
    <row r="792">
      <c r="H792" s="145"/>
      <c r="I792" s="145"/>
      <c r="J792" s="145"/>
      <c r="K792" s="145"/>
      <c r="L792" s="145"/>
    </row>
    <row r="793">
      <c r="H793" s="145"/>
      <c r="I793" s="145"/>
      <c r="J793" s="145"/>
      <c r="K793" s="145"/>
      <c r="L793" s="145"/>
    </row>
    <row r="794">
      <c r="H794" s="145"/>
      <c r="I794" s="145"/>
      <c r="J794" s="145"/>
      <c r="K794" s="145"/>
      <c r="L794" s="145"/>
    </row>
    <row r="795">
      <c r="H795" s="145"/>
      <c r="I795" s="145"/>
      <c r="J795" s="145"/>
      <c r="K795" s="145"/>
      <c r="L795" s="145"/>
    </row>
    <row r="796">
      <c r="H796" s="145"/>
      <c r="I796" s="145"/>
      <c r="J796" s="145"/>
      <c r="K796" s="145"/>
      <c r="L796" s="145"/>
    </row>
    <row r="797">
      <c r="H797" s="145"/>
      <c r="I797" s="145"/>
      <c r="J797" s="145"/>
      <c r="K797" s="145"/>
      <c r="L797" s="145"/>
    </row>
    <row r="798">
      <c r="H798" s="145"/>
      <c r="I798" s="145"/>
      <c r="J798" s="145"/>
      <c r="K798" s="145"/>
      <c r="L798" s="145"/>
    </row>
    <row r="799">
      <c r="H799" s="145"/>
      <c r="I799" s="145"/>
      <c r="J799" s="145"/>
      <c r="K799" s="145"/>
      <c r="L799" s="145"/>
    </row>
    <row r="800">
      <c r="H800" s="145"/>
      <c r="I800" s="145"/>
      <c r="J800" s="145"/>
      <c r="K800" s="145"/>
      <c r="L800" s="145"/>
    </row>
    <row r="801">
      <c r="H801" s="145"/>
      <c r="I801" s="145"/>
      <c r="J801" s="145"/>
      <c r="K801" s="145"/>
      <c r="L801" s="145"/>
    </row>
    <row r="802">
      <c r="H802" s="145"/>
      <c r="I802" s="145"/>
      <c r="J802" s="145"/>
      <c r="K802" s="145"/>
      <c r="L802" s="145"/>
    </row>
    <row r="803">
      <c r="H803" s="145"/>
      <c r="I803" s="145"/>
      <c r="J803" s="145"/>
      <c r="K803" s="145"/>
      <c r="L803" s="145"/>
    </row>
    <row r="804">
      <c r="H804" s="145"/>
      <c r="I804" s="145"/>
      <c r="J804" s="145"/>
      <c r="K804" s="145"/>
      <c r="L804" s="145"/>
    </row>
    <row r="805">
      <c r="H805" s="145"/>
      <c r="I805" s="145"/>
      <c r="J805" s="145"/>
      <c r="K805" s="145"/>
      <c r="L805" s="145"/>
    </row>
    <row r="806">
      <c r="H806" s="145"/>
      <c r="I806" s="145"/>
      <c r="J806" s="145"/>
      <c r="K806" s="145"/>
      <c r="L806" s="145"/>
    </row>
    <row r="807">
      <c r="H807" s="145"/>
      <c r="I807" s="145"/>
      <c r="J807" s="145"/>
      <c r="K807" s="145"/>
      <c r="L807" s="145"/>
    </row>
    <row r="808">
      <c r="H808" s="145"/>
      <c r="I808" s="145"/>
      <c r="J808" s="145"/>
      <c r="K808" s="145"/>
      <c r="L808" s="145"/>
    </row>
    <row r="809">
      <c r="H809" s="145"/>
      <c r="I809" s="145"/>
      <c r="J809" s="145"/>
      <c r="K809" s="145"/>
      <c r="L809" s="145"/>
    </row>
    <row r="810">
      <c r="H810" s="145"/>
      <c r="I810" s="145"/>
      <c r="J810" s="145"/>
      <c r="K810" s="145"/>
      <c r="L810" s="145"/>
    </row>
    <row r="811">
      <c r="H811" s="145"/>
      <c r="I811" s="145"/>
      <c r="J811" s="145"/>
      <c r="K811" s="145"/>
      <c r="L811" s="145"/>
    </row>
    <row r="812">
      <c r="H812" s="145"/>
      <c r="I812" s="145"/>
      <c r="J812" s="145"/>
      <c r="K812" s="145"/>
      <c r="L812" s="145"/>
    </row>
    <row r="813">
      <c r="H813" s="145"/>
      <c r="I813" s="145"/>
      <c r="J813" s="145"/>
      <c r="K813" s="145"/>
      <c r="L813" s="145"/>
    </row>
    <row r="814">
      <c r="H814" s="145"/>
      <c r="I814" s="145"/>
      <c r="J814" s="145"/>
      <c r="K814" s="145"/>
      <c r="L814" s="145"/>
    </row>
    <row r="815">
      <c r="H815" s="145"/>
      <c r="I815" s="145"/>
      <c r="J815" s="145"/>
      <c r="K815" s="145"/>
      <c r="L815" s="145"/>
    </row>
    <row r="816">
      <c r="H816" s="145"/>
      <c r="I816" s="145"/>
      <c r="J816" s="145"/>
      <c r="K816" s="145"/>
      <c r="L816" s="145"/>
    </row>
    <row r="817">
      <c r="H817" s="145"/>
      <c r="I817" s="145"/>
      <c r="J817" s="145"/>
      <c r="K817" s="145"/>
      <c r="L817" s="145"/>
    </row>
    <row r="818">
      <c r="H818" s="145"/>
      <c r="I818" s="145"/>
      <c r="J818" s="145"/>
      <c r="K818" s="145"/>
      <c r="L818" s="145"/>
    </row>
    <row r="819">
      <c r="H819" s="145"/>
      <c r="I819" s="145"/>
      <c r="J819" s="145"/>
      <c r="K819" s="145"/>
      <c r="L819" s="145"/>
    </row>
    <row r="820">
      <c r="H820" s="145"/>
      <c r="I820" s="145"/>
      <c r="J820" s="145"/>
      <c r="K820" s="145"/>
      <c r="L820" s="145"/>
    </row>
    <row r="821">
      <c r="H821" s="145"/>
      <c r="I821" s="145"/>
      <c r="J821" s="145"/>
      <c r="K821" s="145"/>
      <c r="L821" s="145"/>
    </row>
    <row r="822">
      <c r="H822" s="145"/>
      <c r="I822" s="145"/>
      <c r="J822" s="145"/>
      <c r="K822" s="145"/>
      <c r="L822" s="145"/>
    </row>
    <row r="823">
      <c r="H823" s="145"/>
      <c r="I823" s="145"/>
      <c r="J823" s="145"/>
      <c r="K823" s="145"/>
      <c r="L823" s="145"/>
    </row>
    <row r="824">
      <c r="H824" s="145"/>
      <c r="I824" s="145"/>
      <c r="J824" s="145"/>
      <c r="K824" s="145"/>
      <c r="L824" s="145"/>
    </row>
    <row r="825">
      <c r="H825" s="145"/>
      <c r="I825" s="145"/>
      <c r="J825" s="145"/>
      <c r="K825" s="145"/>
      <c r="L825" s="145"/>
    </row>
    <row r="826">
      <c r="H826" s="145"/>
      <c r="I826" s="145"/>
      <c r="J826" s="145"/>
      <c r="K826" s="145"/>
      <c r="L826" s="145"/>
    </row>
    <row r="827">
      <c r="H827" s="145"/>
      <c r="I827" s="145"/>
      <c r="J827" s="145"/>
      <c r="K827" s="145"/>
      <c r="L827" s="145"/>
    </row>
    <row r="828">
      <c r="H828" s="145"/>
      <c r="I828" s="145"/>
      <c r="J828" s="145"/>
      <c r="K828" s="145"/>
      <c r="L828" s="145"/>
    </row>
    <row r="829">
      <c r="H829" s="145"/>
      <c r="I829" s="145"/>
      <c r="J829" s="145"/>
      <c r="K829" s="145"/>
      <c r="L829" s="145"/>
    </row>
    <row r="830">
      <c r="H830" s="145"/>
      <c r="I830" s="145"/>
      <c r="J830" s="145"/>
      <c r="K830" s="145"/>
      <c r="L830" s="145"/>
    </row>
    <row r="831">
      <c r="H831" s="145"/>
      <c r="I831" s="145"/>
      <c r="J831" s="145"/>
      <c r="K831" s="145"/>
      <c r="L831" s="145"/>
    </row>
    <row r="832">
      <c r="H832" s="145"/>
      <c r="I832" s="145"/>
      <c r="J832" s="145"/>
      <c r="K832" s="145"/>
      <c r="L832" s="145"/>
    </row>
    <row r="833">
      <c r="H833" s="145"/>
      <c r="I833" s="145"/>
      <c r="J833" s="145"/>
      <c r="K833" s="145"/>
      <c r="L833" s="145"/>
    </row>
    <row r="834">
      <c r="H834" s="145"/>
      <c r="I834" s="145"/>
      <c r="J834" s="145"/>
      <c r="K834" s="145"/>
      <c r="L834" s="145"/>
    </row>
    <row r="835">
      <c r="H835" s="145"/>
      <c r="I835" s="145"/>
      <c r="J835" s="145"/>
      <c r="K835" s="145"/>
      <c r="L835" s="145"/>
    </row>
    <row r="836">
      <c r="H836" s="145"/>
      <c r="I836" s="145"/>
      <c r="J836" s="145"/>
      <c r="K836" s="145"/>
      <c r="L836" s="145"/>
    </row>
    <row r="837">
      <c r="H837" s="145"/>
      <c r="I837" s="145"/>
      <c r="J837" s="145"/>
      <c r="K837" s="145"/>
      <c r="L837" s="145"/>
    </row>
    <row r="838">
      <c r="H838" s="145"/>
      <c r="I838" s="145"/>
      <c r="J838" s="145"/>
      <c r="K838" s="145"/>
      <c r="L838" s="145"/>
    </row>
    <row r="839">
      <c r="H839" s="145"/>
      <c r="I839" s="145"/>
      <c r="J839" s="145"/>
      <c r="K839" s="145"/>
      <c r="L839" s="145"/>
    </row>
    <row r="840">
      <c r="H840" s="145"/>
      <c r="I840" s="145"/>
      <c r="J840" s="145"/>
      <c r="K840" s="145"/>
      <c r="L840" s="145"/>
    </row>
    <row r="841">
      <c r="H841" s="145"/>
      <c r="I841" s="145"/>
      <c r="J841" s="145"/>
      <c r="K841" s="145"/>
      <c r="L841" s="145"/>
    </row>
    <row r="842">
      <c r="H842" s="145"/>
      <c r="I842" s="145"/>
      <c r="J842" s="145"/>
      <c r="K842" s="145"/>
      <c r="L842" s="145"/>
    </row>
    <row r="843">
      <c r="H843" s="145"/>
      <c r="I843" s="145"/>
      <c r="J843" s="145"/>
      <c r="K843" s="145"/>
      <c r="L843" s="145"/>
    </row>
    <row r="844">
      <c r="H844" s="145"/>
      <c r="I844" s="145"/>
      <c r="J844" s="145"/>
      <c r="K844" s="145"/>
      <c r="L844" s="145"/>
    </row>
    <row r="845">
      <c r="H845" s="145"/>
      <c r="I845" s="145"/>
      <c r="J845" s="145"/>
      <c r="K845" s="145"/>
      <c r="L845" s="145"/>
    </row>
    <row r="846">
      <c r="H846" s="145"/>
      <c r="I846" s="145"/>
      <c r="J846" s="145"/>
      <c r="K846" s="145"/>
      <c r="L846" s="145"/>
    </row>
    <row r="847">
      <c r="H847" s="145"/>
      <c r="I847" s="145"/>
      <c r="J847" s="145"/>
      <c r="K847" s="145"/>
      <c r="L847" s="145"/>
    </row>
    <row r="848">
      <c r="H848" s="145"/>
      <c r="I848" s="145"/>
      <c r="J848" s="145"/>
      <c r="K848" s="145"/>
      <c r="L848" s="145"/>
    </row>
    <row r="849">
      <c r="H849" s="145"/>
      <c r="I849" s="145"/>
      <c r="J849" s="145"/>
      <c r="K849" s="145"/>
      <c r="L849" s="145"/>
    </row>
    <row r="850">
      <c r="H850" s="145"/>
      <c r="I850" s="145"/>
      <c r="J850" s="145"/>
      <c r="K850" s="145"/>
      <c r="L850" s="145"/>
    </row>
    <row r="851">
      <c r="H851" s="145"/>
      <c r="I851" s="145"/>
      <c r="J851" s="145"/>
      <c r="K851" s="145"/>
      <c r="L851" s="145"/>
    </row>
    <row r="852">
      <c r="H852" s="145"/>
      <c r="I852" s="145"/>
      <c r="J852" s="145"/>
      <c r="K852" s="145"/>
      <c r="L852" s="145"/>
    </row>
    <row r="853">
      <c r="H853" s="145"/>
      <c r="I853" s="145"/>
      <c r="J853" s="145"/>
      <c r="K853" s="145"/>
      <c r="L853" s="145"/>
    </row>
    <row r="854">
      <c r="H854" s="145"/>
      <c r="I854" s="145"/>
      <c r="J854" s="145"/>
      <c r="K854" s="145"/>
      <c r="L854" s="145"/>
    </row>
    <row r="855">
      <c r="H855" s="145"/>
      <c r="I855" s="145"/>
      <c r="J855" s="145"/>
      <c r="K855" s="145"/>
      <c r="L855" s="145"/>
    </row>
    <row r="856">
      <c r="H856" s="145"/>
      <c r="I856" s="145"/>
      <c r="J856" s="145"/>
      <c r="K856" s="145"/>
      <c r="L856" s="145"/>
    </row>
    <row r="857">
      <c r="H857" s="145"/>
      <c r="I857" s="145"/>
      <c r="J857" s="145"/>
      <c r="K857" s="145"/>
      <c r="L857" s="145"/>
    </row>
    <row r="858">
      <c r="H858" s="145"/>
      <c r="I858" s="145"/>
      <c r="J858" s="145"/>
      <c r="K858" s="145"/>
      <c r="L858" s="145"/>
    </row>
    <row r="859">
      <c r="H859" s="145"/>
      <c r="I859" s="145"/>
      <c r="J859" s="145"/>
      <c r="K859" s="145"/>
      <c r="L859" s="145"/>
    </row>
    <row r="860">
      <c r="H860" s="145"/>
      <c r="I860" s="145"/>
      <c r="J860" s="145"/>
      <c r="K860" s="145"/>
      <c r="L860" s="145"/>
    </row>
    <row r="861">
      <c r="H861" s="145"/>
      <c r="I861" s="145"/>
      <c r="J861" s="145"/>
      <c r="K861" s="145"/>
      <c r="L861" s="145"/>
    </row>
    <row r="862">
      <c r="H862" s="145"/>
      <c r="I862" s="145"/>
      <c r="J862" s="145"/>
      <c r="K862" s="145"/>
      <c r="L862" s="145"/>
    </row>
    <row r="863">
      <c r="H863" s="145"/>
      <c r="I863" s="145"/>
      <c r="J863" s="145"/>
      <c r="K863" s="145"/>
      <c r="L863" s="145"/>
    </row>
    <row r="864">
      <c r="H864" s="145"/>
      <c r="I864" s="145"/>
      <c r="J864" s="145"/>
      <c r="K864" s="145"/>
      <c r="L864" s="145"/>
    </row>
    <row r="865">
      <c r="H865" s="145"/>
      <c r="I865" s="145"/>
      <c r="J865" s="145"/>
      <c r="K865" s="145"/>
      <c r="L865" s="145"/>
    </row>
    <row r="866">
      <c r="H866" s="145"/>
      <c r="I866" s="145"/>
      <c r="J866" s="145"/>
      <c r="K866" s="145"/>
      <c r="L866" s="145"/>
    </row>
    <row r="867">
      <c r="H867" s="145"/>
      <c r="I867" s="145"/>
      <c r="J867" s="145"/>
      <c r="K867" s="145"/>
      <c r="L867" s="145"/>
    </row>
    <row r="868">
      <c r="H868" s="145"/>
      <c r="I868" s="145"/>
      <c r="J868" s="145"/>
      <c r="K868" s="145"/>
      <c r="L868" s="145"/>
    </row>
    <row r="869">
      <c r="H869" s="145"/>
      <c r="I869" s="145"/>
      <c r="J869" s="145"/>
      <c r="K869" s="145"/>
      <c r="L869" s="145"/>
    </row>
    <row r="870">
      <c r="H870" s="145"/>
      <c r="I870" s="145"/>
      <c r="J870" s="145"/>
      <c r="K870" s="145"/>
      <c r="L870" s="145"/>
    </row>
    <row r="871">
      <c r="H871" s="145"/>
      <c r="I871" s="145"/>
      <c r="J871" s="145"/>
      <c r="K871" s="145"/>
      <c r="L871" s="145"/>
    </row>
    <row r="872">
      <c r="H872" s="145"/>
      <c r="I872" s="145"/>
      <c r="J872" s="145"/>
      <c r="K872" s="145"/>
      <c r="L872" s="145"/>
    </row>
    <row r="873">
      <c r="H873" s="145"/>
      <c r="I873" s="145"/>
      <c r="J873" s="145"/>
      <c r="K873" s="145"/>
      <c r="L873" s="145"/>
    </row>
    <row r="874">
      <c r="H874" s="145"/>
      <c r="I874" s="145"/>
      <c r="J874" s="145"/>
      <c r="K874" s="145"/>
      <c r="L874" s="145"/>
    </row>
    <row r="875">
      <c r="H875" s="145"/>
      <c r="I875" s="145"/>
      <c r="J875" s="145"/>
      <c r="K875" s="145"/>
      <c r="L875" s="145"/>
    </row>
    <row r="876">
      <c r="H876" s="145"/>
      <c r="I876" s="145"/>
      <c r="J876" s="145"/>
      <c r="K876" s="145"/>
      <c r="L876" s="145"/>
    </row>
    <row r="877">
      <c r="H877" s="145"/>
      <c r="I877" s="145"/>
      <c r="J877" s="145"/>
      <c r="K877" s="145"/>
      <c r="L877" s="145"/>
    </row>
    <row r="878">
      <c r="H878" s="145"/>
      <c r="I878" s="145"/>
      <c r="J878" s="145"/>
      <c r="K878" s="145"/>
      <c r="L878" s="145"/>
    </row>
    <row r="879">
      <c r="H879" s="145"/>
      <c r="I879" s="145"/>
      <c r="J879" s="145"/>
      <c r="K879" s="145"/>
      <c r="L879" s="145"/>
    </row>
    <row r="880">
      <c r="H880" s="145"/>
      <c r="I880" s="145"/>
      <c r="J880" s="145"/>
      <c r="K880" s="145"/>
      <c r="L880" s="145"/>
    </row>
    <row r="881">
      <c r="H881" s="145"/>
      <c r="I881" s="145"/>
      <c r="J881" s="145"/>
      <c r="K881" s="145"/>
      <c r="L881" s="145"/>
    </row>
    <row r="882">
      <c r="H882" s="145"/>
      <c r="I882" s="145"/>
      <c r="J882" s="145"/>
      <c r="K882" s="145"/>
      <c r="L882" s="145"/>
    </row>
    <row r="883">
      <c r="H883" s="145"/>
      <c r="I883" s="145"/>
      <c r="J883" s="145"/>
      <c r="K883" s="145"/>
      <c r="L883" s="145"/>
    </row>
    <row r="884">
      <c r="H884" s="145"/>
      <c r="I884" s="145"/>
      <c r="J884" s="145"/>
      <c r="K884" s="145"/>
      <c r="L884" s="145"/>
    </row>
    <row r="885">
      <c r="H885" s="145"/>
      <c r="I885" s="145"/>
      <c r="J885" s="145"/>
      <c r="K885" s="145"/>
      <c r="L885" s="145"/>
    </row>
    <row r="886">
      <c r="H886" s="145"/>
      <c r="I886" s="145"/>
      <c r="J886" s="145"/>
      <c r="K886" s="145"/>
      <c r="L886" s="145"/>
    </row>
    <row r="887">
      <c r="H887" s="145"/>
      <c r="I887" s="145"/>
      <c r="J887" s="145"/>
      <c r="K887" s="145"/>
      <c r="L887" s="145"/>
    </row>
    <row r="888">
      <c r="H888" s="145"/>
      <c r="I888" s="145"/>
      <c r="J888" s="145"/>
      <c r="K888" s="145"/>
      <c r="L888" s="145"/>
    </row>
    <row r="889">
      <c r="H889" s="145"/>
      <c r="I889" s="145"/>
      <c r="J889" s="145"/>
      <c r="K889" s="145"/>
      <c r="L889" s="145"/>
    </row>
    <row r="890">
      <c r="H890" s="145"/>
      <c r="I890" s="145"/>
      <c r="J890" s="145"/>
      <c r="K890" s="145"/>
      <c r="L890" s="145"/>
    </row>
    <row r="891">
      <c r="H891" s="145"/>
      <c r="I891" s="145"/>
      <c r="J891" s="145"/>
      <c r="K891" s="145"/>
      <c r="L891" s="145"/>
    </row>
    <row r="892">
      <c r="H892" s="145"/>
      <c r="I892" s="145"/>
      <c r="J892" s="145"/>
      <c r="K892" s="145"/>
      <c r="L892" s="145"/>
    </row>
    <row r="893">
      <c r="H893" s="145"/>
      <c r="I893" s="145"/>
      <c r="J893" s="145"/>
      <c r="K893" s="145"/>
      <c r="L893" s="145"/>
    </row>
    <row r="894">
      <c r="H894" s="145"/>
      <c r="I894" s="145"/>
      <c r="J894" s="145"/>
      <c r="K894" s="145"/>
      <c r="L894" s="145"/>
    </row>
    <row r="895">
      <c r="H895" s="145"/>
      <c r="I895" s="145"/>
      <c r="J895" s="145"/>
      <c r="K895" s="145"/>
      <c r="L895" s="145"/>
    </row>
    <row r="896">
      <c r="H896" s="145"/>
      <c r="I896" s="145"/>
      <c r="J896" s="145"/>
      <c r="K896" s="145"/>
      <c r="L896" s="145"/>
    </row>
    <row r="897">
      <c r="H897" s="145"/>
      <c r="I897" s="145"/>
      <c r="J897" s="145"/>
      <c r="K897" s="145"/>
      <c r="L897" s="145"/>
    </row>
    <row r="898">
      <c r="H898" s="145"/>
      <c r="I898" s="145"/>
      <c r="J898" s="145"/>
      <c r="K898" s="145"/>
      <c r="L898" s="145"/>
    </row>
    <row r="899">
      <c r="H899" s="145"/>
      <c r="I899" s="145"/>
      <c r="J899" s="145"/>
      <c r="K899" s="145"/>
      <c r="L899" s="145"/>
    </row>
    <row r="900">
      <c r="H900" s="145"/>
      <c r="I900" s="145"/>
      <c r="J900" s="145"/>
      <c r="K900" s="145"/>
      <c r="L900" s="145"/>
    </row>
    <row r="901">
      <c r="H901" s="145"/>
      <c r="I901" s="145"/>
      <c r="J901" s="145"/>
      <c r="K901" s="145"/>
      <c r="L901" s="145"/>
    </row>
    <row r="902">
      <c r="H902" s="145"/>
      <c r="I902" s="145"/>
      <c r="J902" s="145"/>
      <c r="K902" s="145"/>
      <c r="L902" s="145"/>
    </row>
    <row r="903">
      <c r="H903" s="145"/>
      <c r="I903" s="145"/>
      <c r="J903" s="145"/>
      <c r="K903" s="145"/>
      <c r="L903" s="145"/>
    </row>
    <row r="904">
      <c r="H904" s="145"/>
      <c r="I904" s="145"/>
      <c r="J904" s="145"/>
      <c r="K904" s="145"/>
      <c r="L904" s="145"/>
    </row>
    <row r="905">
      <c r="H905" s="145"/>
      <c r="I905" s="145"/>
      <c r="J905" s="145"/>
      <c r="K905" s="145"/>
      <c r="L905" s="145"/>
    </row>
    <row r="906">
      <c r="H906" s="145"/>
      <c r="I906" s="145"/>
      <c r="J906" s="145"/>
      <c r="K906" s="145"/>
      <c r="L906" s="145"/>
    </row>
    <row r="907">
      <c r="H907" s="145"/>
      <c r="I907" s="145"/>
      <c r="J907" s="145"/>
      <c r="K907" s="145"/>
      <c r="L907" s="145"/>
    </row>
    <row r="908">
      <c r="H908" s="145"/>
      <c r="I908" s="145"/>
      <c r="J908" s="145"/>
      <c r="K908" s="145"/>
      <c r="L908" s="145"/>
    </row>
    <row r="909">
      <c r="H909" s="145"/>
      <c r="I909" s="145"/>
      <c r="J909" s="145"/>
      <c r="K909" s="145"/>
      <c r="L909" s="145"/>
    </row>
    <row r="910">
      <c r="H910" s="145"/>
      <c r="I910" s="145"/>
      <c r="J910" s="145"/>
      <c r="K910" s="145"/>
      <c r="L910" s="145"/>
    </row>
    <row r="911">
      <c r="H911" s="145"/>
      <c r="I911" s="145"/>
      <c r="J911" s="145"/>
      <c r="K911" s="145"/>
      <c r="L911" s="145"/>
    </row>
    <row r="912">
      <c r="H912" s="145"/>
      <c r="I912" s="145"/>
      <c r="J912" s="145"/>
      <c r="K912" s="145"/>
      <c r="L912" s="145"/>
    </row>
    <row r="913">
      <c r="H913" s="145"/>
      <c r="I913" s="145"/>
      <c r="J913" s="145"/>
      <c r="K913" s="145"/>
      <c r="L913" s="145"/>
    </row>
    <row r="914">
      <c r="H914" s="145"/>
      <c r="I914" s="145"/>
      <c r="J914" s="145"/>
      <c r="K914" s="145"/>
      <c r="L914" s="145"/>
    </row>
    <row r="915">
      <c r="H915" s="145"/>
      <c r="I915" s="145"/>
      <c r="J915" s="145"/>
      <c r="K915" s="145"/>
      <c r="L915" s="145"/>
    </row>
    <row r="916">
      <c r="H916" s="145"/>
      <c r="I916" s="145"/>
      <c r="J916" s="145"/>
      <c r="K916" s="145"/>
      <c r="L916" s="145"/>
    </row>
    <row r="917">
      <c r="H917" s="145"/>
      <c r="I917" s="145"/>
      <c r="J917" s="145"/>
      <c r="K917" s="145"/>
      <c r="L917" s="145"/>
    </row>
    <row r="918">
      <c r="H918" s="145"/>
      <c r="I918" s="145"/>
      <c r="J918" s="145"/>
      <c r="K918" s="145"/>
      <c r="L918" s="145"/>
    </row>
    <row r="919">
      <c r="H919" s="145"/>
      <c r="I919" s="145"/>
      <c r="J919" s="145"/>
      <c r="K919" s="145"/>
      <c r="L919" s="145"/>
    </row>
    <row r="920">
      <c r="H920" s="145"/>
      <c r="I920" s="145"/>
      <c r="J920" s="145"/>
      <c r="K920" s="145"/>
      <c r="L920" s="145"/>
    </row>
    <row r="921">
      <c r="H921" s="145"/>
      <c r="I921" s="145"/>
      <c r="J921" s="145"/>
      <c r="K921" s="145"/>
      <c r="L921" s="145"/>
    </row>
    <row r="922">
      <c r="H922" s="145"/>
      <c r="I922" s="145"/>
      <c r="J922" s="145"/>
      <c r="K922" s="145"/>
      <c r="L922" s="145"/>
    </row>
    <row r="923">
      <c r="H923" s="145"/>
      <c r="I923" s="145"/>
      <c r="J923" s="145"/>
      <c r="K923" s="145"/>
      <c r="L923" s="145"/>
    </row>
    <row r="924">
      <c r="H924" s="145"/>
      <c r="I924" s="145"/>
      <c r="J924" s="145"/>
      <c r="K924" s="145"/>
      <c r="L924" s="145"/>
    </row>
    <row r="925">
      <c r="H925" s="145"/>
      <c r="I925" s="145"/>
      <c r="J925" s="145"/>
      <c r="K925" s="145"/>
      <c r="L925" s="145"/>
    </row>
    <row r="926">
      <c r="H926" s="145"/>
      <c r="I926" s="145"/>
      <c r="J926" s="145"/>
      <c r="K926" s="145"/>
      <c r="L926" s="145"/>
    </row>
    <row r="927">
      <c r="H927" s="145"/>
      <c r="I927" s="145"/>
      <c r="J927" s="145"/>
      <c r="K927" s="145"/>
      <c r="L927" s="145"/>
    </row>
    <row r="928">
      <c r="H928" s="145"/>
      <c r="I928" s="145"/>
      <c r="J928" s="145"/>
      <c r="K928" s="145"/>
      <c r="L928" s="145"/>
    </row>
    <row r="929">
      <c r="H929" s="145"/>
      <c r="I929" s="145"/>
      <c r="J929" s="145"/>
      <c r="K929" s="145"/>
      <c r="L929" s="145"/>
    </row>
    <row r="930">
      <c r="H930" s="145"/>
      <c r="I930" s="145"/>
      <c r="J930" s="145"/>
      <c r="K930" s="145"/>
      <c r="L930" s="145"/>
    </row>
    <row r="931">
      <c r="H931" s="145"/>
      <c r="I931" s="145"/>
      <c r="J931" s="145"/>
      <c r="K931" s="145"/>
      <c r="L931" s="145"/>
    </row>
    <row r="932">
      <c r="H932" s="145"/>
      <c r="I932" s="145"/>
      <c r="J932" s="145"/>
      <c r="K932" s="145"/>
      <c r="L932" s="145"/>
    </row>
    <row r="933">
      <c r="H933" s="145"/>
      <c r="I933" s="145"/>
      <c r="J933" s="145"/>
      <c r="K933" s="145"/>
      <c r="L933" s="145"/>
    </row>
    <row r="934">
      <c r="H934" s="145"/>
      <c r="I934" s="145"/>
      <c r="J934" s="145"/>
      <c r="K934" s="145"/>
      <c r="L934" s="145"/>
    </row>
    <row r="935">
      <c r="H935" s="145"/>
      <c r="I935" s="145"/>
      <c r="J935" s="145"/>
      <c r="K935" s="145"/>
      <c r="L935" s="145"/>
    </row>
    <row r="936">
      <c r="H936" s="145"/>
      <c r="I936" s="145"/>
      <c r="J936" s="145"/>
      <c r="K936" s="145"/>
      <c r="L936" s="145"/>
    </row>
    <row r="937">
      <c r="H937" s="145"/>
      <c r="I937" s="145"/>
      <c r="J937" s="145"/>
      <c r="K937" s="145"/>
      <c r="L937" s="145"/>
    </row>
    <row r="938">
      <c r="H938" s="145"/>
      <c r="I938" s="145"/>
      <c r="J938" s="145"/>
      <c r="K938" s="145"/>
      <c r="L938" s="145"/>
    </row>
    <row r="939">
      <c r="H939" s="145"/>
      <c r="I939" s="145"/>
      <c r="J939" s="145"/>
      <c r="K939" s="145"/>
      <c r="L939" s="145"/>
    </row>
    <row r="940">
      <c r="H940" s="145"/>
      <c r="I940" s="145"/>
      <c r="J940" s="145"/>
      <c r="K940" s="145"/>
      <c r="L940" s="145"/>
    </row>
    <row r="941">
      <c r="H941" s="145"/>
      <c r="I941" s="145"/>
      <c r="J941" s="145"/>
      <c r="K941" s="145"/>
      <c r="L941" s="145"/>
    </row>
    <row r="942">
      <c r="H942" s="145"/>
      <c r="I942" s="145"/>
      <c r="J942" s="145"/>
      <c r="K942" s="145"/>
      <c r="L942" s="145"/>
    </row>
    <row r="943">
      <c r="H943" s="145"/>
      <c r="I943" s="145"/>
      <c r="J943" s="145"/>
      <c r="K943" s="145"/>
      <c r="L943" s="145"/>
    </row>
    <row r="944">
      <c r="H944" s="145"/>
      <c r="I944" s="145"/>
      <c r="J944" s="145"/>
      <c r="K944" s="145"/>
      <c r="L944" s="145"/>
    </row>
    <row r="945">
      <c r="H945" s="145"/>
      <c r="I945" s="145"/>
      <c r="J945" s="145"/>
      <c r="K945" s="145"/>
      <c r="L945" s="145"/>
    </row>
    <row r="946">
      <c r="H946" s="145"/>
      <c r="I946" s="145"/>
      <c r="J946" s="145"/>
      <c r="K946" s="145"/>
      <c r="L946" s="145"/>
    </row>
    <row r="947">
      <c r="H947" s="145"/>
      <c r="I947" s="145"/>
      <c r="J947" s="145"/>
      <c r="K947" s="145"/>
      <c r="L947" s="145"/>
    </row>
    <row r="948">
      <c r="H948" s="145"/>
      <c r="I948" s="145"/>
      <c r="J948" s="145"/>
      <c r="K948" s="145"/>
      <c r="L948" s="145"/>
    </row>
    <row r="949">
      <c r="H949" s="145"/>
      <c r="I949" s="145"/>
      <c r="J949" s="145"/>
      <c r="K949" s="145"/>
      <c r="L949" s="145"/>
    </row>
    <row r="950">
      <c r="H950" s="145"/>
      <c r="I950" s="145"/>
      <c r="J950" s="145"/>
      <c r="K950" s="145"/>
      <c r="L950" s="145"/>
    </row>
    <row r="951">
      <c r="H951" s="145"/>
      <c r="I951" s="145"/>
      <c r="J951" s="145"/>
      <c r="K951" s="145"/>
      <c r="L951" s="145"/>
    </row>
    <row r="952">
      <c r="H952" s="145"/>
      <c r="I952" s="145"/>
      <c r="J952" s="145"/>
      <c r="K952" s="145"/>
      <c r="L952" s="145"/>
    </row>
    <row r="953">
      <c r="H953" s="145"/>
      <c r="I953" s="145"/>
      <c r="J953" s="145"/>
      <c r="K953" s="145"/>
      <c r="L953" s="145"/>
    </row>
    <row r="954">
      <c r="H954" s="145"/>
      <c r="I954" s="145"/>
      <c r="J954" s="145"/>
      <c r="K954" s="145"/>
      <c r="L954" s="145"/>
    </row>
    <row r="955">
      <c r="H955" s="145"/>
      <c r="I955" s="145"/>
      <c r="J955" s="145"/>
      <c r="K955" s="145"/>
      <c r="L955" s="145"/>
    </row>
    <row r="956">
      <c r="H956" s="145"/>
      <c r="I956" s="145"/>
      <c r="J956" s="145"/>
      <c r="K956" s="145"/>
      <c r="L956" s="145"/>
    </row>
    <row r="957">
      <c r="H957" s="145"/>
      <c r="I957" s="145"/>
      <c r="J957" s="145"/>
      <c r="K957" s="145"/>
      <c r="L957" s="145"/>
    </row>
    <row r="958">
      <c r="H958" s="145"/>
      <c r="I958" s="145"/>
      <c r="J958" s="145"/>
      <c r="K958" s="145"/>
      <c r="L958" s="145"/>
    </row>
    <row r="959">
      <c r="H959" s="145"/>
      <c r="I959" s="145"/>
      <c r="J959" s="145"/>
      <c r="K959" s="145"/>
      <c r="L959" s="145"/>
    </row>
    <row r="960">
      <c r="H960" s="145"/>
      <c r="I960" s="145"/>
      <c r="J960" s="145"/>
      <c r="K960" s="145"/>
      <c r="L960" s="145"/>
    </row>
    <row r="961">
      <c r="H961" s="145"/>
      <c r="I961" s="145"/>
      <c r="J961" s="145"/>
      <c r="K961" s="145"/>
      <c r="L961" s="145"/>
    </row>
    <row r="962">
      <c r="H962" s="145"/>
      <c r="I962" s="145"/>
      <c r="J962" s="145"/>
      <c r="K962" s="145"/>
      <c r="L962" s="145"/>
    </row>
    <row r="963">
      <c r="H963" s="145"/>
      <c r="I963" s="145"/>
      <c r="J963" s="145"/>
      <c r="K963" s="145"/>
      <c r="L963" s="145"/>
    </row>
    <row r="964">
      <c r="H964" s="145"/>
      <c r="I964" s="145"/>
      <c r="J964" s="145"/>
      <c r="K964" s="145"/>
      <c r="L964" s="145"/>
    </row>
    <row r="965">
      <c r="H965" s="145"/>
      <c r="I965" s="145"/>
      <c r="J965" s="145"/>
      <c r="K965" s="145"/>
      <c r="L965" s="145"/>
    </row>
    <row r="966">
      <c r="H966" s="145"/>
      <c r="I966" s="145"/>
      <c r="J966" s="145"/>
      <c r="K966" s="145"/>
      <c r="L966" s="145"/>
    </row>
    <row r="967">
      <c r="H967" s="145"/>
      <c r="I967" s="145"/>
      <c r="J967" s="145"/>
      <c r="K967" s="145"/>
      <c r="L967" s="145"/>
    </row>
    <row r="968">
      <c r="H968" s="145"/>
      <c r="I968" s="145"/>
      <c r="J968" s="145"/>
      <c r="K968" s="145"/>
      <c r="L968" s="145"/>
    </row>
    <row r="969">
      <c r="H969" s="145"/>
      <c r="I969" s="145"/>
      <c r="J969" s="145"/>
      <c r="K969" s="145"/>
      <c r="L969" s="145"/>
    </row>
    <row r="970">
      <c r="H970" s="145"/>
      <c r="I970" s="145"/>
      <c r="J970" s="145"/>
      <c r="K970" s="145"/>
      <c r="L970" s="145"/>
    </row>
    <row r="971">
      <c r="H971" s="145"/>
      <c r="I971" s="145"/>
      <c r="J971" s="145"/>
      <c r="K971" s="145"/>
      <c r="L971" s="145"/>
    </row>
    <row r="972">
      <c r="H972" s="145"/>
      <c r="I972" s="145"/>
      <c r="J972" s="145"/>
      <c r="K972" s="145"/>
      <c r="L972" s="145"/>
    </row>
    <row r="973">
      <c r="H973" s="145"/>
      <c r="I973" s="145"/>
      <c r="J973" s="145"/>
      <c r="K973" s="145"/>
      <c r="L973" s="145"/>
    </row>
    <row r="974">
      <c r="H974" s="145"/>
      <c r="I974" s="145"/>
      <c r="J974" s="145"/>
      <c r="K974" s="145"/>
      <c r="L974" s="145"/>
    </row>
    <row r="975">
      <c r="H975" s="145"/>
      <c r="I975" s="145"/>
      <c r="J975" s="145"/>
      <c r="K975" s="145"/>
      <c r="L975" s="145"/>
    </row>
    <row r="976">
      <c r="H976" s="145"/>
      <c r="I976" s="145"/>
      <c r="J976" s="145"/>
      <c r="K976" s="145"/>
      <c r="L976" s="145"/>
    </row>
    <row r="977">
      <c r="H977" s="145"/>
      <c r="I977" s="145"/>
      <c r="J977" s="145"/>
      <c r="K977" s="145"/>
      <c r="L977" s="145"/>
    </row>
    <row r="978">
      <c r="H978" s="145"/>
      <c r="I978" s="145"/>
      <c r="J978" s="145"/>
      <c r="K978" s="145"/>
      <c r="L978" s="145"/>
    </row>
    <row r="979">
      <c r="H979" s="145"/>
      <c r="I979" s="145"/>
      <c r="J979" s="145"/>
      <c r="K979" s="145"/>
      <c r="L979" s="145"/>
    </row>
    <row r="980">
      <c r="H980" s="145"/>
      <c r="I980" s="145"/>
      <c r="J980" s="145"/>
      <c r="K980" s="145"/>
      <c r="L980" s="145"/>
    </row>
    <row r="981">
      <c r="H981" s="145"/>
      <c r="I981" s="145"/>
      <c r="J981" s="145"/>
      <c r="K981" s="145"/>
      <c r="L981" s="145"/>
    </row>
    <row r="982">
      <c r="H982" s="145"/>
      <c r="I982" s="145"/>
      <c r="J982" s="145"/>
      <c r="K982" s="145"/>
      <c r="L982" s="145"/>
    </row>
    <row r="983">
      <c r="H983" s="145"/>
      <c r="I983" s="145"/>
      <c r="J983" s="145"/>
      <c r="K983" s="145"/>
      <c r="L983" s="145"/>
    </row>
    <row r="984">
      <c r="H984" s="145"/>
      <c r="I984" s="145"/>
      <c r="J984" s="145"/>
      <c r="K984" s="145"/>
      <c r="L984" s="145"/>
    </row>
    <row r="985">
      <c r="H985" s="145"/>
      <c r="I985" s="145"/>
      <c r="J985" s="145"/>
      <c r="K985" s="145"/>
      <c r="L985" s="145"/>
    </row>
    <row r="986">
      <c r="H986" s="145"/>
      <c r="I986" s="145"/>
      <c r="J986" s="145"/>
      <c r="K986" s="145"/>
      <c r="L986" s="145"/>
    </row>
    <row r="987">
      <c r="H987" s="145"/>
      <c r="I987" s="145"/>
      <c r="J987" s="145"/>
      <c r="K987" s="145"/>
      <c r="L987" s="145"/>
    </row>
    <row r="988">
      <c r="H988" s="145"/>
      <c r="I988" s="145"/>
      <c r="J988" s="145"/>
      <c r="K988" s="145"/>
      <c r="L988" s="145"/>
    </row>
    <row r="989">
      <c r="H989" s="145"/>
      <c r="I989" s="145"/>
      <c r="J989" s="145"/>
      <c r="K989" s="145"/>
      <c r="L989" s="145"/>
    </row>
    <row r="990">
      <c r="H990" s="145"/>
      <c r="I990" s="145"/>
      <c r="J990" s="145"/>
      <c r="K990" s="145"/>
      <c r="L990" s="145"/>
    </row>
    <row r="991">
      <c r="H991" s="145"/>
      <c r="I991" s="145"/>
      <c r="J991" s="145"/>
      <c r="K991" s="145"/>
      <c r="L991" s="145"/>
    </row>
    <row r="992">
      <c r="H992" s="145"/>
      <c r="I992" s="145"/>
      <c r="J992" s="145"/>
      <c r="K992" s="145"/>
      <c r="L992" s="145"/>
    </row>
    <row r="993">
      <c r="H993" s="145"/>
      <c r="I993" s="145"/>
      <c r="J993" s="145"/>
      <c r="K993" s="145"/>
      <c r="L993" s="145"/>
    </row>
    <row r="994">
      <c r="H994" s="145"/>
      <c r="I994" s="145"/>
      <c r="J994" s="145"/>
      <c r="K994" s="145"/>
      <c r="L994" s="145"/>
    </row>
    <row r="995">
      <c r="H995" s="145"/>
      <c r="I995" s="145"/>
      <c r="J995" s="145"/>
      <c r="K995" s="145"/>
      <c r="L995" s="145"/>
    </row>
    <row r="996">
      <c r="H996" s="145"/>
      <c r="I996" s="145"/>
      <c r="J996" s="145"/>
      <c r="K996" s="145"/>
      <c r="L996" s="145"/>
    </row>
    <row r="997">
      <c r="H997" s="145"/>
      <c r="I997" s="145"/>
      <c r="J997" s="145"/>
      <c r="K997" s="145"/>
      <c r="L997" s="145"/>
    </row>
    <row r="998">
      <c r="H998" s="145"/>
      <c r="I998" s="145"/>
      <c r="J998" s="145"/>
      <c r="K998" s="145"/>
      <c r="L998" s="145"/>
    </row>
    <row r="999">
      <c r="H999" s="145"/>
      <c r="I999" s="145"/>
      <c r="J999" s="145"/>
      <c r="K999" s="145"/>
      <c r="L999" s="145"/>
    </row>
    <row r="1000">
      <c r="H1000" s="145"/>
      <c r="I1000" s="145"/>
      <c r="J1000" s="145"/>
      <c r="K1000" s="145"/>
      <c r="L1000" s="145"/>
    </row>
  </sheetData>
  <dataValidations>
    <dataValidation type="list" allowBlank="1" showErrorMessage="1" sqref="C2">
      <formula1>"ลูกค้าใหม่,ลูกค้าเก่าจ่ายเพิ่ม"</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32.75"/>
    <col customWidth="1" min="3" max="3" width="48.0"/>
  </cols>
  <sheetData>
    <row r="1">
      <c r="A1" s="143" t="s">
        <v>206</v>
      </c>
      <c r="B1" s="143" t="s">
        <v>207</v>
      </c>
      <c r="C1" s="143" t="s">
        <v>208</v>
      </c>
    </row>
    <row r="2">
      <c r="A2" s="141" t="s">
        <v>209</v>
      </c>
      <c r="B2" s="143" t="s">
        <v>210</v>
      </c>
      <c r="C2" s="148"/>
    </row>
    <row r="3">
      <c r="A3" s="141" t="s">
        <v>211</v>
      </c>
      <c r="B3" s="143" t="s">
        <v>212</v>
      </c>
      <c r="C3" s="148"/>
    </row>
    <row r="4">
      <c r="A4" s="141" t="s">
        <v>213</v>
      </c>
      <c r="B4" s="143" t="s">
        <v>214</v>
      </c>
      <c r="C4" s="143" t="s">
        <v>215</v>
      </c>
    </row>
    <row r="5">
      <c r="A5" s="141" t="s">
        <v>216</v>
      </c>
      <c r="B5" s="143" t="s">
        <v>217</v>
      </c>
      <c r="C5" s="143" t="s">
        <v>218</v>
      </c>
    </row>
    <row r="6">
      <c r="A6" s="141" t="s">
        <v>219</v>
      </c>
      <c r="B6" s="143" t="s">
        <v>220</v>
      </c>
      <c r="C6" s="146"/>
    </row>
    <row r="7">
      <c r="A7" s="141" t="s">
        <v>221</v>
      </c>
      <c r="B7" s="143" t="s">
        <v>214</v>
      </c>
      <c r="C7" s="143" t="s">
        <v>222</v>
      </c>
    </row>
    <row r="8">
      <c r="A8" s="141" t="s">
        <v>223</v>
      </c>
      <c r="B8" s="143" t="s">
        <v>217</v>
      </c>
      <c r="C8" s="143" t="s">
        <v>224</v>
      </c>
    </row>
    <row r="9">
      <c r="A9" s="141"/>
      <c r="B9" s="143"/>
      <c r="C9" s="143"/>
    </row>
    <row r="10">
      <c r="A10" s="141"/>
      <c r="B10" s="143"/>
      <c r="C10" s="146"/>
    </row>
    <row r="11">
      <c r="A11" s="141"/>
      <c r="B11" s="143"/>
      <c r="C11" s="143"/>
    </row>
    <row r="12">
      <c r="A12" s="141"/>
      <c r="B12" s="143"/>
      <c r="C12" s="143"/>
    </row>
    <row r="13">
      <c r="A13" s="141"/>
      <c r="B13" s="143"/>
      <c r="C13" s="143"/>
    </row>
    <row r="14">
      <c r="A14" s="141"/>
      <c r="B14" s="143"/>
      <c r="C14" s="143"/>
    </row>
    <row r="15">
      <c r="A15" s="141"/>
      <c r="B15" s="143"/>
      <c r="C15" s="143"/>
    </row>
    <row r="16">
      <c r="A16" s="141"/>
      <c r="B16" s="143"/>
      <c r="C16" s="143"/>
    </row>
    <row r="17">
      <c r="A17" s="141"/>
      <c r="B17" s="143"/>
      <c r="C17" s="14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7.13"/>
    <col customWidth="1" hidden="1" min="2" max="2" width="4.75"/>
    <col customWidth="1" hidden="1" min="3" max="3" width="4.63"/>
    <col customWidth="1" hidden="1" min="4" max="4" width="17.5"/>
    <col customWidth="1" hidden="1" min="5" max="5" width="51.25"/>
    <col customWidth="1" min="6" max="6" width="12.13"/>
    <col customWidth="1" hidden="1" min="7" max="7" width="14.88"/>
    <col customWidth="1" hidden="1" min="8" max="8" width="45.25"/>
    <col customWidth="1" min="9" max="9" width="40.38"/>
    <col customWidth="1" min="10" max="10" width="10.63"/>
    <col customWidth="1" min="11" max="11" width="15.88"/>
    <col customWidth="1" min="12" max="12" width="16.38"/>
    <col customWidth="1" min="13" max="13" width="10.5"/>
    <col customWidth="1" hidden="1" min="14" max="14" width="9.75"/>
    <col customWidth="1" hidden="1" min="15" max="15" width="9.25"/>
    <col customWidth="1" hidden="1" min="16" max="16" width="10.5"/>
    <col customWidth="1" hidden="1" min="17" max="17" width="7.38"/>
    <col customWidth="1" min="18" max="18" width="14.75"/>
    <col customWidth="1" hidden="1" min="19" max="19" width="6.75"/>
    <col customWidth="1" hidden="1" min="20" max="20" width="5.75"/>
    <col customWidth="1" min="21" max="21" width="12.88"/>
    <col customWidth="1" hidden="1" min="22" max="22" width="13.25"/>
    <col customWidth="1" hidden="1" min="23" max="23" width="14.88"/>
    <col customWidth="1" hidden="1" min="24" max="24" width="10.75"/>
    <col customWidth="1" hidden="1" min="25" max="25" width="20.38"/>
    <col customWidth="1" hidden="1" min="26" max="37" width="8.13"/>
    <col customWidth="1" hidden="1" min="38" max="38" width="6.38"/>
    <col customWidth="1" hidden="1" min="39" max="39" width="9.25"/>
    <col customWidth="1" hidden="1" min="40" max="40" width="2.0"/>
    <col customWidth="1" hidden="1" min="41" max="41" width="7.38"/>
    <col customWidth="1" hidden="1" min="42" max="42" width="13.75"/>
    <col customWidth="1" hidden="1" min="43" max="43" width="3.13"/>
    <col customWidth="1" hidden="1" min="44" max="44" width="12.13"/>
    <col customWidth="1" hidden="1" min="45" max="45" width="14.88"/>
    <col customWidth="1" hidden="1" min="46" max="46" width="10.0"/>
    <col customWidth="1" hidden="1" min="47" max="47" width="13.75"/>
    <col customWidth="1" hidden="1" min="48" max="48" width="6.63"/>
    <col customWidth="1" hidden="1" min="49" max="49" width="15.88"/>
    <col customWidth="1" hidden="1" min="50" max="50" width="16.38"/>
    <col customWidth="1" hidden="1" min="51" max="52" width="9.75"/>
    <col customWidth="1" hidden="1" min="53" max="53" width="7.0"/>
    <col customWidth="1" hidden="1" min="54" max="54" width="7.63"/>
    <col customWidth="1" hidden="1" min="55" max="55" width="7.0"/>
    <col customWidth="1" hidden="1" min="56" max="56" width="14.75"/>
    <col customWidth="1" hidden="1" min="57" max="57" width="6.75"/>
    <col customWidth="1" hidden="1" min="58" max="58" width="3.25"/>
    <col customWidth="1" hidden="1" min="59" max="59" width="11.63"/>
    <col customWidth="1" hidden="1" min="60" max="60" width="13.25"/>
    <col customWidth="1" hidden="1" min="61" max="61" width="14.88"/>
    <col customWidth="1" hidden="1" min="62" max="62" width="10.75"/>
    <col customWidth="1" hidden="1" min="63" max="63" width="20.38"/>
    <col customWidth="1" hidden="1" min="64" max="75" width="8.13"/>
    <col customWidth="1" hidden="1" min="76" max="76" width="6.38"/>
    <col hidden="1" min="77" max="97" width="12.63"/>
  </cols>
  <sheetData>
    <row r="1">
      <c r="A1" s="149" t="s">
        <v>225</v>
      </c>
      <c r="B1" s="149" t="s">
        <v>226</v>
      </c>
      <c r="C1" s="149" t="s">
        <v>227</v>
      </c>
      <c r="D1" s="149" t="s">
        <v>228</v>
      </c>
      <c r="E1" s="150" t="s">
        <v>229</v>
      </c>
      <c r="F1" s="149" t="s">
        <v>230</v>
      </c>
      <c r="G1" s="149" t="s">
        <v>231</v>
      </c>
      <c r="H1" s="149" t="s">
        <v>193</v>
      </c>
      <c r="I1" s="149" t="s">
        <v>1</v>
      </c>
      <c r="J1" s="149" t="s">
        <v>32</v>
      </c>
      <c r="K1" s="149" t="s">
        <v>232</v>
      </c>
      <c r="L1" s="149" t="s">
        <v>233</v>
      </c>
      <c r="M1" s="149" t="s">
        <v>234</v>
      </c>
      <c r="N1" s="149" t="s">
        <v>235</v>
      </c>
      <c r="O1" s="149" t="s">
        <v>236</v>
      </c>
      <c r="P1" s="149" t="s">
        <v>237</v>
      </c>
      <c r="Q1" s="149" t="s">
        <v>238</v>
      </c>
      <c r="R1" s="149" t="s">
        <v>239</v>
      </c>
      <c r="S1" s="149" t="s">
        <v>240</v>
      </c>
      <c r="T1" s="149" t="s">
        <v>241</v>
      </c>
      <c r="U1" s="149" t="s">
        <v>242</v>
      </c>
      <c r="V1" s="149" t="s">
        <v>243</v>
      </c>
      <c r="W1" s="149" t="s">
        <v>244</v>
      </c>
      <c r="X1" s="149" t="s">
        <v>208</v>
      </c>
      <c r="Y1" s="149" t="s">
        <v>245</v>
      </c>
      <c r="Z1" s="151">
        <v>0.012</v>
      </c>
      <c r="AA1" s="151">
        <v>0.0135</v>
      </c>
      <c r="AB1" s="151">
        <v>0.015</v>
      </c>
      <c r="AC1" s="151">
        <v>0.017</v>
      </c>
      <c r="AD1" s="151">
        <v>0.0185</v>
      </c>
      <c r="AE1" s="151">
        <v>0.022</v>
      </c>
      <c r="AF1" s="151">
        <v>0.025</v>
      </c>
      <c r="AG1" s="151">
        <v>0.0275</v>
      </c>
      <c r="AH1" s="151">
        <v>0.03</v>
      </c>
      <c r="AI1" s="151">
        <v>0.01</v>
      </c>
      <c r="AJ1" s="151">
        <v>0.015</v>
      </c>
      <c r="AK1" s="151">
        <v>0.02</v>
      </c>
      <c r="AL1" s="149">
        <v>500.0</v>
      </c>
      <c r="AM1" s="149" t="s">
        <v>225</v>
      </c>
      <c r="AN1" s="149" t="s">
        <v>226</v>
      </c>
      <c r="AO1" s="149" t="s">
        <v>227</v>
      </c>
      <c r="AP1" s="149" t="s">
        <v>228</v>
      </c>
      <c r="AQ1" s="149" t="s">
        <v>229</v>
      </c>
      <c r="AR1" s="149" t="s">
        <v>230</v>
      </c>
      <c r="AS1" s="149" t="s">
        <v>231</v>
      </c>
      <c r="AT1" s="149" t="s">
        <v>193</v>
      </c>
      <c r="AU1" s="149" t="s">
        <v>1</v>
      </c>
      <c r="AV1" s="149" t="s">
        <v>32</v>
      </c>
      <c r="AW1" s="149" t="s">
        <v>232</v>
      </c>
      <c r="AX1" s="149" t="s">
        <v>233</v>
      </c>
      <c r="AY1" s="149" t="s">
        <v>234</v>
      </c>
      <c r="AZ1" s="149" t="s">
        <v>235</v>
      </c>
      <c r="BA1" s="149" t="s">
        <v>236</v>
      </c>
      <c r="BB1" s="149" t="s">
        <v>237</v>
      </c>
      <c r="BC1" s="149" t="s">
        <v>238</v>
      </c>
      <c r="BD1" s="149" t="s">
        <v>239</v>
      </c>
      <c r="BE1" s="149" t="s">
        <v>240</v>
      </c>
      <c r="BF1" s="149" t="s">
        <v>241</v>
      </c>
      <c r="BG1" s="149" t="s">
        <v>242</v>
      </c>
      <c r="BH1" s="149" t="s">
        <v>243</v>
      </c>
      <c r="BI1" s="149" t="s">
        <v>244</v>
      </c>
      <c r="BJ1" s="149" t="s">
        <v>208</v>
      </c>
      <c r="BK1" s="149" t="s">
        <v>245</v>
      </c>
      <c r="BL1" s="151">
        <v>0.012</v>
      </c>
      <c r="BM1" s="151">
        <v>0.0135</v>
      </c>
      <c r="BN1" s="151">
        <v>0.015</v>
      </c>
      <c r="BO1" s="151">
        <v>0.017</v>
      </c>
      <c r="BP1" s="151">
        <v>0.0185</v>
      </c>
      <c r="BQ1" s="151">
        <v>0.022</v>
      </c>
      <c r="BR1" s="151">
        <v>0.025</v>
      </c>
      <c r="BS1" s="151">
        <v>0.0275</v>
      </c>
      <c r="BT1" s="151">
        <v>0.03</v>
      </c>
      <c r="BU1" s="151">
        <v>0.01</v>
      </c>
      <c r="BV1" s="151">
        <v>0.015</v>
      </c>
      <c r="BW1" s="151">
        <v>0.02</v>
      </c>
      <c r="BX1" s="149">
        <v>500.0</v>
      </c>
      <c r="BY1" s="152"/>
      <c r="BZ1" s="152"/>
      <c r="CA1" s="152"/>
      <c r="CB1" s="152"/>
      <c r="CC1" s="152"/>
      <c r="CD1" s="152"/>
      <c r="CE1" s="152"/>
      <c r="CF1" s="152"/>
      <c r="CG1" s="152"/>
      <c r="CH1" s="152"/>
      <c r="CI1" s="152"/>
      <c r="CJ1" s="152"/>
      <c r="CK1" s="152"/>
      <c r="CL1" s="152"/>
      <c r="CM1" s="152"/>
      <c r="CN1" s="152"/>
      <c r="CO1" s="152"/>
      <c r="CP1" s="152"/>
      <c r="CQ1" s="152"/>
      <c r="CR1" s="152"/>
      <c r="CS1" s="152"/>
    </row>
    <row r="2" hidden="1">
      <c r="A2" s="153">
        <v>46023.0</v>
      </c>
      <c r="B2" s="116">
        <v>2026.0</v>
      </c>
      <c r="C2" s="116">
        <v>1.0</v>
      </c>
      <c r="D2" s="154"/>
      <c r="E2" s="106"/>
      <c r="F2" s="116" t="s">
        <v>246</v>
      </c>
      <c r="G2" s="155">
        <v>46047.0</v>
      </c>
      <c r="H2" s="116" t="s">
        <v>247</v>
      </c>
      <c r="I2" s="116" t="s">
        <v>248</v>
      </c>
      <c r="J2" s="156" t="s">
        <v>249</v>
      </c>
      <c r="K2" s="157">
        <v>70000.0</v>
      </c>
      <c r="L2" s="106"/>
      <c r="M2" s="106"/>
      <c r="N2" s="106"/>
      <c r="O2" s="106"/>
      <c r="P2" s="106"/>
      <c r="Q2" s="106"/>
      <c r="R2" s="154"/>
      <c r="S2" s="116" t="s">
        <v>250</v>
      </c>
      <c r="T2" s="106"/>
      <c r="U2" s="116" t="s">
        <v>251</v>
      </c>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106"/>
      <c r="BG2" s="106"/>
      <c r="BH2" s="106"/>
      <c r="BI2" s="106"/>
      <c r="BJ2" s="106"/>
      <c r="BK2" s="106"/>
      <c r="BL2" s="106"/>
      <c r="BM2" s="106"/>
      <c r="BN2" s="106"/>
      <c r="BO2" s="106"/>
      <c r="BP2" s="106"/>
      <c r="BQ2" s="106"/>
      <c r="BR2" s="106"/>
      <c r="BS2" s="106"/>
      <c r="BT2" s="106"/>
      <c r="BU2" s="106"/>
      <c r="BV2" s="106"/>
      <c r="BW2" s="106"/>
      <c r="BX2" s="106"/>
      <c r="BY2" s="106"/>
      <c r="BZ2" s="106"/>
      <c r="CA2" s="106"/>
      <c r="CB2" s="106"/>
      <c r="CC2" s="106"/>
      <c r="CD2" s="106"/>
      <c r="CE2" s="106"/>
      <c r="CF2" s="106"/>
      <c r="CG2" s="106"/>
      <c r="CH2" s="106"/>
      <c r="CI2" s="106"/>
      <c r="CJ2" s="106"/>
      <c r="CK2" s="106"/>
      <c r="CL2" s="106"/>
      <c r="CM2" s="106"/>
      <c r="CN2" s="106"/>
      <c r="CO2" s="106"/>
      <c r="CP2" s="106"/>
      <c r="CQ2" s="106"/>
      <c r="CR2" s="106"/>
      <c r="CS2" s="106"/>
    </row>
    <row r="3" hidden="1">
      <c r="A3" s="153">
        <v>46023.0</v>
      </c>
      <c r="B3" s="116">
        <v>2026.0</v>
      </c>
      <c r="C3" s="116">
        <v>1.0</v>
      </c>
      <c r="D3" s="154"/>
      <c r="E3" s="106"/>
      <c r="F3" s="116" t="s">
        <v>246</v>
      </c>
      <c r="G3" s="155">
        <v>46047.0</v>
      </c>
      <c r="H3" s="116" t="s">
        <v>252</v>
      </c>
      <c r="I3" s="116" t="s">
        <v>248</v>
      </c>
      <c r="J3" s="156" t="s">
        <v>253</v>
      </c>
      <c r="K3" s="157">
        <v>100000.0</v>
      </c>
      <c r="L3" s="106"/>
      <c r="M3" s="106"/>
      <c r="N3" s="106"/>
      <c r="O3" s="106"/>
      <c r="P3" s="106"/>
      <c r="Q3" s="106"/>
      <c r="R3" s="154"/>
      <c r="S3" s="116" t="s">
        <v>250</v>
      </c>
      <c r="T3" s="106"/>
      <c r="U3" s="116" t="s">
        <v>251</v>
      </c>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c r="AZ3" s="106"/>
      <c r="BA3" s="106"/>
      <c r="BB3" s="106"/>
      <c r="BC3" s="106"/>
      <c r="BD3" s="106"/>
      <c r="BE3" s="106"/>
      <c r="BF3" s="106"/>
      <c r="BG3" s="106"/>
      <c r="BH3" s="106"/>
      <c r="BI3" s="106"/>
      <c r="BJ3" s="106"/>
      <c r="BK3" s="106"/>
      <c r="BL3" s="106"/>
      <c r="BM3" s="106"/>
      <c r="BN3" s="106"/>
      <c r="BO3" s="106"/>
      <c r="BP3" s="106"/>
      <c r="BQ3" s="106"/>
      <c r="BR3" s="106"/>
      <c r="BS3" s="106"/>
      <c r="BT3" s="106"/>
      <c r="BU3" s="106"/>
      <c r="BV3" s="106"/>
      <c r="BW3" s="106"/>
      <c r="BX3" s="106"/>
      <c r="BY3" s="106"/>
      <c r="BZ3" s="106"/>
      <c r="CA3" s="106"/>
      <c r="CB3" s="106"/>
      <c r="CC3" s="106"/>
      <c r="CD3" s="106"/>
      <c r="CE3" s="106"/>
      <c r="CF3" s="106"/>
      <c r="CG3" s="106"/>
      <c r="CH3" s="106"/>
      <c r="CI3" s="106"/>
      <c r="CJ3" s="106"/>
      <c r="CK3" s="106"/>
      <c r="CL3" s="106"/>
      <c r="CM3" s="106"/>
      <c r="CN3" s="106"/>
      <c r="CO3" s="106"/>
      <c r="CP3" s="106"/>
      <c r="CQ3" s="106"/>
      <c r="CR3" s="106"/>
      <c r="CS3" s="106"/>
    </row>
    <row r="4" hidden="1">
      <c r="A4" s="153">
        <v>46054.0</v>
      </c>
      <c r="B4" s="116">
        <v>2026.0</v>
      </c>
      <c r="C4" s="116">
        <v>2.0</v>
      </c>
      <c r="D4" s="154"/>
      <c r="E4" s="106"/>
      <c r="F4" s="116" t="s">
        <v>246</v>
      </c>
      <c r="G4" s="155">
        <v>46068.0</v>
      </c>
      <c r="H4" s="116" t="s">
        <v>254</v>
      </c>
      <c r="I4" s="116" t="s">
        <v>248</v>
      </c>
      <c r="J4" s="156" t="s">
        <v>255</v>
      </c>
      <c r="K4" s="106"/>
      <c r="L4" s="106"/>
      <c r="M4" s="106"/>
      <c r="N4" s="106"/>
      <c r="O4" s="106"/>
      <c r="P4" s="106"/>
      <c r="Q4" s="106"/>
      <c r="R4" s="154"/>
      <c r="S4" s="116" t="s">
        <v>250</v>
      </c>
      <c r="T4" s="106"/>
      <c r="U4" s="116" t="s">
        <v>251</v>
      </c>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c r="AZ4" s="106"/>
      <c r="BA4" s="106"/>
      <c r="BB4" s="106"/>
      <c r="BC4" s="106"/>
      <c r="BD4" s="106"/>
      <c r="BE4" s="106"/>
      <c r="BF4" s="106"/>
      <c r="BG4" s="106"/>
      <c r="BH4" s="106"/>
      <c r="BI4" s="106"/>
      <c r="BJ4" s="106"/>
      <c r="BK4" s="106"/>
      <c r="BL4" s="106"/>
      <c r="BM4" s="106"/>
      <c r="BN4" s="106"/>
      <c r="BO4" s="106"/>
      <c r="BP4" s="106"/>
      <c r="BQ4" s="106"/>
      <c r="BR4" s="106"/>
      <c r="BS4" s="106"/>
      <c r="BT4" s="106"/>
      <c r="BU4" s="106"/>
      <c r="BV4" s="106"/>
      <c r="BW4" s="106"/>
      <c r="BX4" s="106"/>
      <c r="BY4" s="106"/>
      <c r="BZ4" s="106"/>
      <c r="CA4" s="106"/>
      <c r="CB4" s="106"/>
      <c r="CC4" s="106"/>
      <c r="CD4" s="106"/>
      <c r="CE4" s="106"/>
      <c r="CF4" s="106"/>
      <c r="CG4" s="106"/>
      <c r="CH4" s="106"/>
      <c r="CI4" s="106"/>
      <c r="CJ4" s="106"/>
      <c r="CK4" s="106"/>
      <c r="CL4" s="106"/>
      <c r="CM4" s="106"/>
      <c r="CN4" s="106"/>
      <c r="CO4" s="106"/>
      <c r="CP4" s="106"/>
      <c r="CQ4" s="106"/>
      <c r="CR4" s="106"/>
      <c r="CS4" s="106"/>
    </row>
    <row r="5" hidden="1">
      <c r="A5" s="153">
        <v>46054.0</v>
      </c>
      <c r="B5" s="116">
        <v>2026.0</v>
      </c>
      <c r="C5" s="116">
        <v>2.0</v>
      </c>
      <c r="D5" s="154"/>
      <c r="E5" s="106"/>
      <c r="F5" s="116" t="s">
        <v>246</v>
      </c>
      <c r="G5" s="155">
        <v>46068.0</v>
      </c>
      <c r="H5" s="116" t="s">
        <v>256</v>
      </c>
      <c r="I5" s="116" t="s">
        <v>248</v>
      </c>
      <c r="J5" s="156" t="s">
        <v>257</v>
      </c>
      <c r="K5" s="157">
        <v>90000.0</v>
      </c>
      <c r="L5" s="106"/>
      <c r="M5" s="106"/>
      <c r="N5" s="106"/>
      <c r="O5" s="106"/>
      <c r="P5" s="106"/>
      <c r="Q5" s="106"/>
      <c r="R5" s="154"/>
      <c r="S5" s="116" t="s">
        <v>250</v>
      </c>
      <c r="T5" s="106"/>
      <c r="U5" s="116" t="s">
        <v>251</v>
      </c>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c r="AZ5" s="106"/>
      <c r="BA5" s="106"/>
      <c r="BB5" s="106"/>
      <c r="BC5" s="106"/>
      <c r="BD5" s="106"/>
      <c r="BE5" s="106"/>
      <c r="BF5" s="106"/>
      <c r="BG5" s="106"/>
      <c r="BH5" s="106"/>
      <c r="BI5" s="106"/>
      <c r="BJ5" s="106"/>
      <c r="BK5" s="106"/>
      <c r="BL5" s="106"/>
      <c r="BM5" s="106"/>
      <c r="BN5" s="106"/>
      <c r="BO5" s="106"/>
      <c r="BP5" s="106"/>
      <c r="BQ5" s="106"/>
      <c r="BR5" s="106"/>
      <c r="BS5" s="106"/>
      <c r="BT5" s="106"/>
      <c r="BU5" s="106"/>
      <c r="BV5" s="106"/>
      <c r="BW5" s="106"/>
      <c r="BX5" s="106"/>
      <c r="BY5" s="106"/>
      <c r="BZ5" s="106"/>
      <c r="CA5" s="106"/>
      <c r="CB5" s="106"/>
      <c r="CC5" s="106"/>
      <c r="CD5" s="106"/>
      <c r="CE5" s="106"/>
      <c r="CF5" s="106"/>
      <c r="CG5" s="106"/>
      <c r="CH5" s="106"/>
      <c r="CI5" s="106"/>
      <c r="CJ5" s="106"/>
      <c r="CK5" s="106"/>
      <c r="CL5" s="106"/>
      <c r="CM5" s="106"/>
      <c r="CN5" s="106"/>
      <c r="CO5" s="106"/>
      <c r="CP5" s="106"/>
      <c r="CQ5" s="106"/>
      <c r="CR5" s="106"/>
      <c r="CS5" s="106"/>
    </row>
    <row r="6">
      <c r="A6" s="153">
        <v>45931.0</v>
      </c>
      <c r="B6" s="116">
        <v>2025.0</v>
      </c>
      <c r="C6" s="116">
        <v>36.0</v>
      </c>
      <c r="D6" s="154"/>
      <c r="E6" s="116" t="s">
        <v>258</v>
      </c>
      <c r="F6" s="116" t="s">
        <v>246</v>
      </c>
      <c r="G6" s="155">
        <v>45949.0</v>
      </c>
      <c r="H6" s="116" t="s">
        <v>259</v>
      </c>
      <c r="I6" s="116" t="s">
        <v>79</v>
      </c>
      <c r="J6" s="156">
        <v>510.0</v>
      </c>
      <c r="K6" s="157">
        <v>11401.87</v>
      </c>
      <c r="L6" s="157">
        <v>12200.0</v>
      </c>
      <c r="M6" s="106"/>
      <c r="N6" s="106"/>
      <c r="O6" s="106"/>
      <c r="P6" s="157">
        <v>11401.87</v>
      </c>
      <c r="Q6" s="158">
        <v>1.0</v>
      </c>
      <c r="R6" s="154"/>
      <c r="S6" s="116" t="s">
        <v>260</v>
      </c>
      <c r="T6" s="116" t="s">
        <v>261</v>
      </c>
      <c r="U6" s="116" t="s">
        <v>262</v>
      </c>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c r="AZ6" s="106"/>
      <c r="BA6" s="106"/>
      <c r="BB6" s="106"/>
      <c r="BC6" s="106"/>
      <c r="BD6" s="106"/>
      <c r="BE6" s="106"/>
      <c r="BF6" s="106"/>
      <c r="BG6" s="106"/>
      <c r="BH6" s="106"/>
      <c r="BI6" s="106"/>
      <c r="BJ6" s="106"/>
      <c r="BK6" s="106"/>
      <c r="BL6" s="106"/>
      <c r="BM6" s="106"/>
      <c r="BN6" s="106"/>
      <c r="BO6" s="106"/>
      <c r="BP6" s="106"/>
      <c r="BQ6" s="106"/>
      <c r="BR6" s="106"/>
      <c r="BS6" s="106"/>
      <c r="BT6" s="106"/>
      <c r="BU6" s="106"/>
      <c r="BV6" s="106"/>
      <c r="BW6" s="106"/>
      <c r="BX6" s="106"/>
      <c r="BY6" s="106"/>
      <c r="BZ6" s="106"/>
      <c r="CA6" s="106"/>
      <c r="CB6" s="106"/>
      <c r="CC6" s="106"/>
      <c r="CD6" s="106"/>
      <c r="CE6" s="106"/>
      <c r="CF6" s="106"/>
      <c r="CG6" s="106"/>
      <c r="CH6" s="106"/>
      <c r="CI6" s="106"/>
      <c r="CJ6" s="106"/>
      <c r="CK6" s="106"/>
      <c r="CL6" s="106"/>
      <c r="CM6" s="106"/>
      <c r="CN6" s="106"/>
      <c r="CO6" s="106"/>
      <c r="CP6" s="106"/>
      <c r="CQ6" s="106"/>
      <c r="CR6" s="106"/>
      <c r="CS6" s="106"/>
    </row>
    <row r="7">
      <c r="A7" s="153">
        <v>45839.0</v>
      </c>
      <c r="B7" s="116">
        <v>2025.0</v>
      </c>
      <c r="C7" s="116">
        <v>46.0</v>
      </c>
      <c r="D7" s="154"/>
      <c r="E7" s="116" t="s">
        <v>263</v>
      </c>
      <c r="F7" s="116" t="s">
        <v>246</v>
      </c>
      <c r="G7" s="155">
        <v>45850.0</v>
      </c>
      <c r="H7" s="116" t="s">
        <v>264</v>
      </c>
      <c r="I7" s="116" t="s">
        <v>79</v>
      </c>
      <c r="J7" s="156">
        <v>540.0</v>
      </c>
      <c r="K7" s="157">
        <v>16261.68</v>
      </c>
      <c r="L7" s="157">
        <v>17400.0</v>
      </c>
      <c r="M7" s="106"/>
      <c r="N7" s="106"/>
      <c r="O7" s="106"/>
      <c r="P7" s="157">
        <v>16261.68</v>
      </c>
      <c r="Q7" s="158">
        <v>1.0</v>
      </c>
      <c r="R7" s="154"/>
      <c r="S7" s="116" t="s">
        <v>260</v>
      </c>
      <c r="T7" s="116" t="s">
        <v>265</v>
      </c>
      <c r="U7" s="116" t="s">
        <v>262</v>
      </c>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c r="AT7" s="106"/>
      <c r="AU7" s="106"/>
      <c r="AV7" s="106"/>
      <c r="AW7" s="106"/>
      <c r="AX7" s="106"/>
      <c r="AY7" s="106"/>
      <c r="AZ7" s="106"/>
      <c r="BA7" s="106"/>
      <c r="BB7" s="106"/>
      <c r="BC7" s="106"/>
      <c r="BD7" s="106"/>
      <c r="BE7" s="106"/>
      <c r="BF7" s="106"/>
      <c r="BG7" s="106"/>
      <c r="BH7" s="106"/>
      <c r="BI7" s="106"/>
      <c r="BJ7" s="106"/>
      <c r="BK7" s="106"/>
      <c r="BL7" s="106"/>
      <c r="BM7" s="106"/>
      <c r="BN7" s="106"/>
      <c r="BO7" s="106"/>
      <c r="BP7" s="106"/>
      <c r="BQ7" s="106"/>
      <c r="BR7" s="106"/>
      <c r="BS7" s="106"/>
      <c r="BT7" s="106"/>
      <c r="BU7" s="106"/>
      <c r="BV7" s="106"/>
      <c r="BW7" s="106"/>
      <c r="BX7" s="106"/>
      <c r="BY7" s="106"/>
      <c r="BZ7" s="106"/>
      <c r="CA7" s="106"/>
      <c r="CB7" s="106"/>
      <c r="CC7" s="106"/>
      <c r="CD7" s="106"/>
      <c r="CE7" s="106"/>
      <c r="CF7" s="106"/>
      <c r="CG7" s="106"/>
      <c r="CH7" s="106"/>
      <c r="CI7" s="106"/>
      <c r="CJ7" s="106"/>
      <c r="CK7" s="106"/>
      <c r="CL7" s="106"/>
      <c r="CM7" s="106"/>
      <c r="CN7" s="106"/>
      <c r="CO7" s="106"/>
      <c r="CP7" s="106"/>
      <c r="CQ7" s="106"/>
      <c r="CR7" s="106"/>
      <c r="CS7" s="106"/>
    </row>
    <row r="8">
      <c r="A8" s="153">
        <v>45658.0</v>
      </c>
      <c r="B8" s="116">
        <v>2025.0</v>
      </c>
      <c r="C8" s="116">
        <v>37.0</v>
      </c>
      <c r="D8" s="154"/>
      <c r="E8" s="116" t="s">
        <v>266</v>
      </c>
      <c r="F8" s="116" t="s">
        <v>246</v>
      </c>
      <c r="G8" s="155">
        <v>45668.0</v>
      </c>
      <c r="H8" s="116" t="s">
        <v>267</v>
      </c>
      <c r="I8" s="116" t="s">
        <v>79</v>
      </c>
      <c r="J8" s="156">
        <v>621.0</v>
      </c>
      <c r="K8" s="157">
        <v>79439.25</v>
      </c>
      <c r="L8" s="157">
        <v>85000.0</v>
      </c>
      <c r="M8" s="106"/>
      <c r="N8" s="106"/>
      <c r="O8" s="106"/>
      <c r="P8" s="157">
        <v>79439.25</v>
      </c>
      <c r="Q8" s="158">
        <v>1.0</v>
      </c>
      <c r="R8" s="154"/>
      <c r="S8" s="116" t="s">
        <v>260</v>
      </c>
      <c r="T8" s="116" t="s">
        <v>265</v>
      </c>
      <c r="U8" s="116" t="s">
        <v>262</v>
      </c>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6"/>
      <c r="BK8" s="106"/>
      <c r="BL8" s="106"/>
      <c r="BM8" s="106"/>
      <c r="BN8" s="106"/>
      <c r="BO8" s="106"/>
      <c r="BP8" s="106"/>
      <c r="BQ8" s="106"/>
      <c r="BR8" s="106"/>
      <c r="BS8" s="106"/>
      <c r="BT8" s="106"/>
      <c r="BU8" s="106"/>
      <c r="BV8" s="106"/>
      <c r="BW8" s="106"/>
      <c r="BX8" s="106"/>
      <c r="BY8" s="106"/>
      <c r="BZ8" s="106"/>
      <c r="CA8" s="106"/>
      <c r="CB8" s="106"/>
      <c r="CC8" s="106"/>
      <c r="CD8" s="106"/>
      <c r="CE8" s="106"/>
      <c r="CF8" s="106"/>
      <c r="CG8" s="106"/>
      <c r="CH8" s="106"/>
      <c r="CI8" s="106"/>
      <c r="CJ8" s="106"/>
      <c r="CK8" s="106"/>
      <c r="CL8" s="106"/>
      <c r="CM8" s="106"/>
      <c r="CN8" s="106"/>
      <c r="CO8" s="106"/>
      <c r="CP8" s="106"/>
      <c r="CQ8" s="106"/>
      <c r="CR8" s="106"/>
      <c r="CS8" s="106"/>
    </row>
    <row r="9">
      <c r="A9" s="153">
        <v>45870.0</v>
      </c>
      <c r="B9" s="116">
        <v>2025.0</v>
      </c>
      <c r="C9" s="116">
        <v>8.0</v>
      </c>
      <c r="D9" s="156"/>
      <c r="E9" s="157"/>
      <c r="F9" s="116" t="s">
        <v>246</v>
      </c>
      <c r="G9" s="155">
        <v>45893.0</v>
      </c>
      <c r="H9" s="116" t="s">
        <v>268</v>
      </c>
      <c r="I9" s="116" t="s">
        <v>79</v>
      </c>
      <c r="J9" s="156">
        <v>640.0</v>
      </c>
      <c r="K9" s="157">
        <v>51100.0</v>
      </c>
      <c r="L9" s="106"/>
      <c r="M9" s="157">
        <v>51100.0</v>
      </c>
      <c r="N9" s="106"/>
      <c r="O9" s="106"/>
      <c r="P9" s="106"/>
      <c r="Q9" s="106"/>
      <c r="R9" s="159">
        <v>1.0</v>
      </c>
      <c r="S9" s="116" t="s">
        <v>260</v>
      </c>
      <c r="T9" s="116" t="s">
        <v>261</v>
      </c>
      <c r="U9" s="116" t="s">
        <v>251</v>
      </c>
      <c r="V9" s="106"/>
      <c r="W9" s="106"/>
      <c r="X9" s="106"/>
      <c r="Y9" s="106"/>
      <c r="Z9" s="106"/>
      <c r="AA9" s="106"/>
      <c r="AB9" s="106"/>
      <c r="AC9" s="106"/>
      <c r="AD9" s="106"/>
      <c r="AE9" s="106"/>
      <c r="AF9" s="106"/>
      <c r="AG9" s="106"/>
      <c r="AH9" s="106"/>
      <c r="AI9" s="106"/>
      <c r="AJ9" s="106"/>
      <c r="AK9" s="106"/>
      <c r="AL9" s="106"/>
      <c r="AM9" s="106"/>
      <c r="AN9" s="106"/>
      <c r="AO9" s="106"/>
      <c r="AP9" s="106"/>
      <c r="AQ9" s="106"/>
      <c r="AR9" s="106"/>
      <c r="AS9" s="106"/>
      <c r="AT9" s="106"/>
      <c r="AU9" s="106"/>
      <c r="AV9" s="106"/>
      <c r="AW9" s="106"/>
      <c r="AX9" s="106"/>
      <c r="AY9" s="106"/>
      <c r="AZ9" s="106"/>
      <c r="BA9" s="106"/>
      <c r="BB9" s="106"/>
      <c r="BC9" s="106"/>
      <c r="BD9" s="106"/>
      <c r="BE9" s="106"/>
      <c r="BF9" s="106"/>
      <c r="BG9" s="106"/>
      <c r="BH9" s="106"/>
      <c r="BI9" s="106"/>
      <c r="BJ9" s="106"/>
      <c r="BK9" s="106"/>
      <c r="BL9" s="106"/>
      <c r="BM9" s="106"/>
      <c r="BN9" s="106"/>
      <c r="BO9" s="106"/>
      <c r="BP9" s="106"/>
      <c r="BQ9" s="106"/>
      <c r="BR9" s="106"/>
      <c r="BS9" s="106"/>
      <c r="BT9" s="106"/>
      <c r="BU9" s="106"/>
      <c r="BV9" s="106"/>
      <c r="BW9" s="106"/>
      <c r="BX9" s="106"/>
      <c r="BY9" s="106"/>
      <c r="BZ9" s="106"/>
      <c r="CA9" s="106"/>
      <c r="CB9" s="106"/>
      <c r="CC9" s="106"/>
      <c r="CD9" s="106"/>
      <c r="CE9" s="106"/>
      <c r="CF9" s="106"/>
      <c r="CG9" s="106"/>
      <c r="CH9" s="106"/>
      <c r="CI9" s="106"/>
      <c r="CJ9" s="106"/>
      <c r="CK9" s="106"/>
      <c r="CL9" s="106"/>
      <c r="CM9" s="106"/>
      <c r="CN9" s="106"/>
      <c r="CO9" s="106"/>
      <c r="CP9" s="106"/>
      <c r="CQ9" s="106"/>
      <c r="CR9" s="106"/>
      <c r="CS9" s="106"/>
    </row>
    <row r="10">
      <c r="A10" s="153">
        <v>45962.0</v>
      </c>
      <c r="B10" s="116">
        <v>2025.0</v>
      </c>
      <c r="C10" s="116">
        <v>45.0</v>
      </c>
      <c r="D10" s="154"/>
      <c r="E10" s="116" t="s">
        <v>269</v>
      </c>
      <c r="F10" s="116" t="s">
        <v>246</v>
      </c>
      <c r="G10" s="154"/>
      <c r="H10" s="116" t="s">
        <v>270</v>
      </c>
      <c r="I10" s="116" t="s">
        <v>79</v>
      </c>
      <c r="J10" s="156">
        <v>646.0</v>
      </c>
      <c r="K10" s="157">
        <v>69158.88</v>
      </c>
      <c r="L10" s="157">
        <v>74000.0</v>
      </c>
      <c r="M10" s="106"/>
      <c r="N10" s="106"/>
      <c r="O10" s="106"/>
      <c r="P10" s="157">
        <v>69158.88</v>
      </c>
      <c r="Q10" s="158">
        <v>1.0</v>
      </c>
      <c r="R10" s="154"/>
      <c r="S10" s="116" t="s">
        <v>260</v>
      </c>
      <c r="T10" s="116" t="s">
        <v>265</v>
      </c>
      <c r="U10" s="116" t="s">
        <v>262</v>
      </c>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c r="AZ10" s="106"/>
      <c r="BA10" s="106"/>
      <c r="BB10" s="106"/>
      <c r="BC10" s="106"/>
      <c r="BD10" s="106"/>
      <c r="BE10" s="106"/>
      <c r="BF10" s="106"/>
      <c r="BG10" s="106"/>
      <c r="BH10" s="106"/>
      <c r="BI10" s="106"/>
      <c r="BJ10" s="106"/>
      <c r="BK10" s="106"/>
      <c r="BL10" s="106"/>
      <c r="BM10" s="106"/>
      <c r="BN10" s="106"/>
      <c r="BO10" s="106"/>
      <c r="BP10" s="106"/>
      <c r="BQ10" s="106"/>
      <c r="BR10" s="106"/>
      <c r="BS10" s="106"/>
      <c r="BT10" s="106"/>
      <c r="BU10" s="106"/>
      <c r="BV10" s="106"/>
      <c r="BW10" s="106"/>
      <c r="BX10" s="106"/>
      <c r="BY10" s="106"/>
      <c r="BZ10" s="106"/>
      <c r="CA10" s="106"/>
      <c r="CB10" s="106"/>
      <c r="CC10" s="106"/>
      <c r="CD10" s="106"/>
      <c r="CE10" s="106"/>
      <c r="CF10" s="106"/>
      <c r="CG10" s="106"/>
      <c r="CH10" s="106"/>
      <c r="CI10" s="106"/>
      <c r="CJ10" s="106"/>
      <c r="CK10" s="106"/>
      <c r="CL10" s="106"/>
      <c r="CM10" s="106"/>
      <c r="CN10" s="106"/>
      <c r="CO10" s="106"/>
      <c r="CP10" s="106"/>
      <c r="CQ10" s="106"/>
      <c r="CR10" s="106"/>
      <c r="CS10" s="106"/>
    </row>
    <row r="11">
      <c r="A11" s="153">
        <v>45931.0</v>
      </c>
      <c r="B11" s="116">
        <v>2025.0</v>
      </c>
      <c r="C11" s="116">
        <v>50.0</v>
      </c>
      <c r="D11" s="154"/>
      <c r="E11" s="116" t="s">
        <v>271</v>
      </c>
      <c r="F11" s="116" t="s">
        <v>246</v>
      </c>
      <c r="G11" s="154"/>
      <c r="H11" s="116" t="s">
        <v>272</v>
      </c>
      <c r="I11" s="116" t="s">
        <v>79</v>
      </c>
      <c r="J11" s="156">
        <v>704.0</v>
      </c>
      <c r="K11" s="157">
        <v>54672.9</v>
      </c>
      <c r="L11" s="157">
        <v>58500.0</v>
      </c>
      <c r="M11" s="106"/>
      <c r="N11" s="106"/>
      <c r="O11" s="106"/>
      <c r="P11" s="157">
        <v>54672.9</v>
      </c>
      <c r="Q11" s="158">
        <v>1.0</v>
      </c>
      <c r="R11" s="154"/>
      <c r="S11" s="116" t="s">
        <v>260</v>
      </c>
      <c r="T11" s="116" t="s">
        <v>265</v>
      </c>
      <c r="U11" s="116" t="s">
        <v>262</v>
      </c>
      <c r="V11" s="106"/>
      <c r="W11" s="106"/>
      <c r="X11" s="106"/>
      <c r="Y11" s="106"/>
      <c r="Z11" s="106"/>
      <c r="AA11" s="106"/>
      <c r="AB11" s="106"/>
      <c r="AC11" s="106"/>
      <c r="AD11" s="106"/>
      <c r="AE11" s="106"/>
      <c r="AF11" s="106"/>
      <c r="AG11" s="106"/>
      <c r="AH11" s="106"/>
      <c r="AI11" s="106"/>
      <c r="AJ11" s="106"/>
      <c r="AK11" s="106"/>
      <c r="AL11" s="106"/>
      <c r="AM11" s="106"/>
      <c r="AN11" s="106"/>
      <c r="AO11" s="106"/>
      <c r="AP11" s="106"/>
      <c r="AQ11" s="106"/>
      <c r="AR11" s="106"/>
      <c r="AS11" s="106"/>
      <c r="AT11" s="106"/>
      <c r="AU11" s="106"/>
      <c r="AV11" s="106"/>
      <c r="AW11" s="106"/>
      <c r="AX11" s="106"/>
      <c r="AY11" s="106"/>
      <c r="AZ11" s="106"/>
      <c r="BA11" s="106"/>
      <c r="BB11" s="106"/>
      <c r="BC11" s="106"/>
      <c r="BD11" s="106"/>
      <c r="BE11" s="106"/>
      <c r="BF11" s="106"/>
      <c r="BG11" s="106"/>
      <c r="BH11" s="106"/>
      <c r="BI11" s="106"/>
      <c r="BJ11" s="106"/>
      <c r="BK11" s="106"/>
      <c r="BL11" s="106"/>
      <c r="BM11" s="106"/>
      <c r="BN11" s="106"/>
      <c r="BO11" s="106"/>
      <c r="BP11" s="106"/>
      <c r="BQ11" s="106"/>
      <c r="BR11" s="106"/>
      <c r="BS11" s="106"/>
      <c r="BT11" s="106"/>
      <c r="BU11" s="106"/>
      <c r="BV11" s="106"/>
      <c r="BW11" s="106"/>
      <c r="BX11" s="106"/>
      <c r="BY11" s="106"/>
      <c r="BZ11" s="106"/>
      <c r="CA11" s="106"/>
      <c r="CB11" s="106"/>
      <c r="CC11" s="106"/>
      <c r="CD11" s="106"/>
      <c r="CE11" s="106"/>
      <c r="CF11" s="106"/>
      <c r="CG11" s="106"/>
      <c r="CH11" s="106"/>
      <c r="CI11" s="106"/>
      <c r="CJ11" s="106"/>
      <c r="CK11" s="106"/>
      <c r="CL11" s="106"/>
      <c r="CM11" s="106"/>
      <c r="CN11" s="106"/>
      <c r="CO11" s="106"/>
      <c r="CP11" s="106"/>
      <c r="CQ11" s="106"/>
      <c r="CR11" s="106"/>
      <c r="CS11" s="106"/>
    </row>
    <row r="12">
      <c r="A12" s="153">
        <v>45931.0</v>
      </c>
      <c r="B12" s="116">
        <v>2025.0</v>
      </c>
      <c r="C12" s="116">
        <v>49.0</v>
      </c>
      <c r="D12" s="154"/>
      <c r="E12" s="116" t="s">
        <v>273</v>
      </c>
      <c r="F12" s="116" t="s">
        <v>246</v>
      </c>
      <c r="G12" s="154"/>
      <c r="H12" s="116" t="s">
        <v>274</v>
      </c>
      <c r="I12" s="116" t="s">
        <v>79</v>
      </c>
      <c r="J12" s="156">
        <v>808.0</v>
      </c>
      <c r="K12" s="157">
        <v>20560.75</v>
      </c>
      <c r="L12" s="157">
        <v>22000.0</v>
      </c>
      <c r="M12" s="106"/>
      <c r="N12" s="106"/>
      <c r="O12" s="106"/>
      <c r="P12" s="157">
        <v>20560.75</v>
      </c>
      <c r="Q12" s="158">
        <v>1.0</v>
      </c>
      <c r="R12" s="154"/>
      <c r="S12" s="116" t="s">
        <v>260</v>
      </c>
      <c r="T12" s="116" t="s">
        <v>265</v>
      </c>
      <c r="U12" s="116" t="s">
        <v>262</v>
      </c>
      <c r="V12" s="106"/>
      <c r="W12" s="106"/>
      <c r="X12" s="106"/>
      <c r="Y12" s="106"/>
      <c r="Z12" s="106"/>
      <c r="AA12" s="106"/>
      <c r="AB12" s="106"/>
      <c r="AC12" s="106"/>
      <c r="AD12" s="106"/>
      <c r="AE12" s="106"/>
      <c r="AF12" s="106"/>
      <c r="AG12" s="106"/>
      <c r="AH12" s="106"/>
      <c r="AI12" s="106"/>
      <c r="AJ12" s="106"/>
      <c r="AK12" s="106"/>
      <c r="AL12" s="106"/>
      <c r="AM12" s="106"/>
      <c r="AN12" s="106"/>
      <c r="AO12" s="106"/>
      <c r="AP12" s="106"/>
      <c r="AQ12" s="106"/>
      <c r="AR12" s="106"/>
      <c r="AS12" s="106"/>
      <c r="AT12" s="106"/>
      <c r="AU12" s="106"/>
      <c r="AV12" s="106"/>
      <c r="AW12" s="106"/>
      <c r="AX12" s="106"/>
      <c r="AY12" s="106"/>
      <c r="AZ12" s="106"/>
      <c r="BA12" s="106"/>
      <c r="BB12" s="106"/>
      <c r="BC12" s="106"/>
      <c r="BD12" s="106"/>
      <c r="BE12" s="106"/>
      <c r="BF12" s="106"/>
      <c r="BG12" s="106"/>
      <c r="BH12" s="106"/>
      <c r="BI12" s="106"/>
      <c r="BJ12" s="106"/>
      <c r="BK12" s="106"/>
      <c r="BL12" s="106"/>
      <c r="BM12" s="106"/>
      <c r="BN12" s="106"/>
      <c r="BO12" s="106"/>
      <c r="BP12" s="106"/>
      <c r="BQ12" s="106"/>
      <c r="BR12" s="106"/>
      <c r="BS12" s="106"/>
      <c r="BT12" s="106"/>
      <c r="BU12" s="106"/>
      <c r="BV12" s="106"/>
      <c r="BW12" s="106"/>
      <c r="BX12" s="106"/>
      <c r="BY12" s="106"/>
      <c r="BZ12" s="106"/>
      <c r="CA12" s="106"/>
      <c r="CB12" s="106"/>
      <c r="CC12" s="106"/>
      <c r="CD12" s="106"/>
      <c r="CE12" s="106"/>
      <c r="CF12" s="106"/>
      <c r="CG12" s="106"/>
      <c r="CH12" s="106"/>
      <c r="CI12" s="106"/>
      <c r="CJ12" s="106"/>
      <c r="CK12" s="106"/>
      <c r="CL12" s="106"/>
      <c r="CM12" s="106"/>
      <c r="CN12" s="106"/>
      <c r="CO12" s="106"/>
      <c r="CP12" s="106"/>
      <c r="CQ12" s="106"/>
      <c r="CR12" s="106"/>
      <c r="CS12" s="106"/>
    </row>
    <row r="13">
      <c r="A13" s="153">
        <v>45931.0</v>
      </c>
      <c r="B13" s="116">
        <v>2025.0</v>
      </c>
      <c r="C13" s="116">
        <v>35.0</v>
      </c>
      <c r="D13" s="154"/>
      <c r="E13" s="116" t="s">
        <v>275</v>
      </c>
      <c r="F13" s="116" t="s">
        <v>246</v>
      </c>
      <c r="G13" s="155">
        <v>45948.0</v>
      </c>
      <c r="H13" s="116" t="s">
        <v>276</v>
      </c>
      <c r="I13" s="116" t="s">
        <v>79</v>
      </c>
      <c r="J13" s="156">
        <v>832.0</v>
      </c>
      <c r="K13" s="157">
        <v>104897.2</v>
      </c>
      <c r="L13" s="157">
        <v>112240.0</v>
      </c>
      <c r="M13" s="106"/>
      <c r="N13" s="106"/>
      <c r="O13" s="106"/>
      <c r="P13" s="157">
        <v>104897.2</v>
      </c>
      <c r="Q13" s="158">
        <v>1.0</v>
      </c>
      <c r="R13" s="154"/>
      <c r="S13" s="116" t="s">
        <v>260</v>
      </c>
      <c r="T13" s="116" t="s">
        <v>265</v>
      </c>
      <c r="U13" s="116" t="s">
        <v>262</v>
      </c>
      <c r="V13" s="106"/>
      <c r="W13" s="106"/>
      <c r="X13" s="106"/>
      <c r="Y13" s="106"/>
      <c r="Z13" s="106"/>
      <c r="AA13" s="106"/>
      <c r="AB13" s="106"/>
      <c r="AC13" s="106"/>
      <c r="AD13" s="106"/>
      <c r="AE13" s="106"/>
      <c r="AF13" s="106"/>
      <c r="AG13" s="106"/>
      <c r="AH13" s="106"/>
      <c r="AI13" s="106"/>
      <c r="AJ13" s="106"/>
      <c r="AK13" s="106"/>
      <c r="AL13" s="106"/>
      <c r="AM13" s="106"/>
      <c r="AN13" s="106"/>
      <c r="AO13" s="106"/>
      <c r="AP13" s="106"/>
      <c r="AQ13" s="106"/>
      <c r="AR13" s="106"/>
      <c r="AS13" s="106"/>
      <c r="AT13" s="106"/>
      <c r="AU13" s="106"/>
      <c r="AV13" s="106"/>
      <c r="AW13" s="106"/>
      <c r="AX13" s="106"/>
      <c r="AY13" s="106"/>
      <c r="AZ13" s="106"/>
      <c r="BA13" s="106"/>
      <c r="BB13" s="106"/>
      <c r="BC13" s="106"/>
      <c r="BD13" s="106"/>
      <c r="BE13" s="106"/>
      <c r="BF13" s="106"/>
      <c r="BG13" s="106"/>
      <c r="BH13" s="106"/>
      <c r="BI13" s="106"/>
      <c r="BJ13" s="106"/>
      <c r="BK13" s="106"/>
      <c r="BL13" s="106"/>
      <c r="BM13" s="106"/>
      <c r="BN13" s="106"/>
      <c r="BO13" s="106"/>
      <c r="BP13" s="106"/>
      <c r="BQ13" s="106"/>
      <c r="BR13" s="106"/>
      <c r="BS13" s="106"/>
      <c r="BT13" s="106"/>
      <c r="BU13" s="106"/>
      <c r="BV13" s="106"/>
      <c r="BW13" s="106"/>
      <c r="BX13" s="106"/>
      <c r="BY13" s="106"/>
      <c r="BZ13" s="106"/>
      <c r="CA13" s="106"/>
      <c r="CB13" s="106"/>
      <c r="CC13" s="106"/>
      <c r="CD13" s="106"/>
      <c r="CE13" s="106"/>
      <c r="CF13" s="106"/>
      <c r="CG13" s="106"/>
      <c r="CH13" s="106"/>
      <c r="CI13" s="106"/>
      <c r="CJ13" s="106"/>
      <c r="CK13" s="106"/>
      <c r="CL13" s="106"/>
      <c r="CM13" s="106"/>
      <c r="CN13" s="106"/>
      <c r="CO13" s="106"/>
      <c r="CP13" s="106"/>
      <c r="CQ13" s="106"/>
      <c r="CR13" s="106"/>
      <c r="CS13" s="106"/>
    </row>
    <row r="14">
      <c r="A14" s="153">
        <v>45992.0</v>
      </c>
      <c r="B14" s="116">
        <v>2025.0</v>
      </c>
      <c r="C14" s="116">
        <v>51.0</v>
      </c>
      <c r="D14" s="154"/>
      <c r="E14" s="116" t="s">
        <v>277</v>
      </c>
      <c r="F14" s="116" t="s">
        <v>246</v>
      </c>
      <c r="G14" s="154"/>
      <c r="H14" s="116" t="s">
        <v>278</v>
      </c>
      <c r="I14" s="116" t="s">
        <v>79</v>
      </c>
      <c r="J14" s="156">
        <v>940.0</v>
      </c>
      <c r="K14" s="157">
        <v>59532.71</v>
      </c>
      <c r="L14" s="157">
        <v>63700.0</v>
      </c>
      <c r="M14" s="106"/>
      <c r="N14" s="106"/>
      <c r="O14" s="106"/>
      <c r="P14" s="157">
        <v>59532.71</v>
      </c>
      <c r="Q14" s="158">
        <v>1.0</v>
      </c>
      <c r="R14" s="154"/>
      <c r="S14" s="116" t="s">
        <v>260</v>
      </c>
      <c r="T14" s="116" t="s">
        <v>265</v>
      </c>
      <c r="U14" s="116" t="s">
        <v>262</v>
      </c>
      <c r="V14" s="106"/>
      <c r="W14" s="106"/>
      <c r="X14" s="106"/>
      <c r="Y14" s="106"/>
      <c r="Z14" s="106"/>
      <c r="AA14" s="106"/>
      <c r="AB14" s="106"/>
      <c r="AC14" s="106"/>
      <c r="AD14" s="106"/>
      <c r="AE14" s="106"/>
      <c r="AF14" s="106"/>
      <c r="AG14" s="106"/>
      <c r="AH14" s="106"/>
      <c r="AI14" s="106"/>
      <c r="AJ14" s="106"/>
      <c r="AK14" s="106"/>
      <c r="AL14" s="106"/>
      <c r="AM14" s="106"/>
      <c r="AN14" s="106"/>
      <c r="AO14" s="106"/>
      <c r="AP14" s="106"/>
      <c r="AQ14" s="106"/>
      <c r="AR14" s="106"/>
      <c r="AS14" s="106"/>
      <c r="AT14" s="106"/>
      <c r="AU14" s="106"/>
      <c r="AV14" s="106"/>
      <c r="AW14" s="106"/>
      <c r="AX14" s="106"/>
      <c r="AY14" s="106"/>
      <c r="AZ14" s="106"/>
      <c r="BA14" s="106"/>
      <c r="BB14" s="106"/>
      <c r="BC14" s="106"/>
      <c r="BD14" s="106"/>
      <c r="BE14" s="106"/>
      <c r="BF14" s="106"/>
      <c r="BG14" s="106"/>
      <c r="BH14" s="106"/>
      <c r="BI14" s="106"/>
      <c r="BJ14" s="106"/>
      <c r="BK14" s="106"/>
      <c r="BL14" s="106"/>
      <c r="BM14" s="106"/>
      <c r="BN14" s="106"/>
      <c r="BO14" s="106"/>
      <c r="BP14" s="106"/>
      <c r="BQ14" s="106"/>
      <c r="BR14" s="106"/>
      <c r="BS14" s="106"/>
      <c r="BT14" s="106"/>
      <c r="BU14" s="106"/>
      <c r="BV14" s="106"/>
      <c r="BW14" s="106"/>
      <c r="BX14" s="106"/>
      <c r="BY14" s="106"/>
      <c r="BZ14" s="106"/>
      <c r="CA14" s="106"/>
      <c r="CB14" s="106"/>
      <c r="CC14" s="106"/>
      <c r="CD14" s="106"/>
      <c r="CE14" s="106"/>
      <c r="CF14" s="106"/>
      <c r="CG14" s="106"/>
      <c r="CH14" s="106"/>
      <c r="CI14" s="106"/>
      <c r="CJ14" s="106"/>
      <c r="CK14" s="106"/>
      <c r="CL14" s="106"/>
      <c r="CM14" s="106"/>
      <c r="CN14" s="106"/>
      <c r="CO14" s="106"/>
      <c r="CP14" s="106"/>
      <c r="CQ14" s="106"/>
      <c r="CR14" s="106"/>
      <c r="CS14" s="106"/>
    </row>
    <row r="15">
      <c r="A15" s="153">
        <v>46054.0</v>
      </c>
      <c r="B15" s="116">
        <v>2026.0</v>
      </c>
      <c r="C15" s="116">
        <v>38.0</v>
      </c>
      <c r="D15" s="154"/>
      <c r="E15" s="116" t="s">
        <v>279</v>
      </c>
      <c r="F15" s="116" t="s">
        <v>246</v>
      </c>
      <c r="G15" s="155">
        <v>46074.0</v>
      </c>
      <c r="H15" s="116" t="s">
        <v>280</v>
      </c>
      <c r="I15" s="116" t="s">
        <v>79</v>
      </c>
      <c r="J15" s="156">
        <v>1138.0</v>
      </c>
      <c r="K15" s="157">
        <v>14018.69</v>
      </c>
      <c r="L15" s="157">
        <v>15000.0</v>
      </c>
      <c r="M15" s="106"/>
      <c r="N15" s="106"/>
      <c r="O15" s="106"/>
      <c r="P15" s="157">
        <v>14018.69</v>
      </c>
      <c r="Q15" s="158">
        <v>1.0</v>
      </c>
      <c r="R15" s="154"/>
      <c r="S15" s="116" t="s">
        <v>260</v>
      </c>
      <c r="T15" s="116" t="s">
        <v>265</v>
      </c>
      <c r="U15" s="116" t="s">
        <v>262</v>
      </c>
      <c r="V15" s="106"/>
      <c r="W15" s="106"/>
      <c r="X15" s="106"/>
      <c r="Y15" s="106"/>
      <c r="Z15" s="106"/>
      <c r="AA15" s="106"/>
      <c r="AB15" s="106"/>
      <c r="AC15" s="106"/>
      <c r="AD15" s="106"/>
      <c r="AE15" s="106"/>
      <c r="AF15" s="106"/>
      <c r="AG15" s="106"/>
      <c r="AH15" s="106"/>
      <c r="AI15" s="106"/>
      <c r="AJ15" s="106"/>
      <c r="AK15" s="106"/>
      <c r="AL15" s="106"/>
      <c r="AM15" s="106"/>
      <c r="AN15" s="106"/>
      <c r="AO15" s="106"/>
      <c r="AP15" s="106"/>
      <c r="AQ15" s="106"/>
      <c r="AR15" s="106"/>
      <c r="AS15" s="106"/>
      <c r="AT15" s="106"/>
      <c r="AU15" s="106"/>
      <c r="AV15" s="106"/>
      <c r="AW15" s="106"/>
      <c r="AX15" s="106"/>
      <c r="AY15" s="106"/>
      <c r="AZ15" s="106"/>
      <c r="BA15" s="106"/>
      <c r="BB15" s="106"/>
      <c r="BC15" s="106"/>
      <c r="BD15" s="106"/>
      <c r="BE15" s="106"/>
      <c r="BF15" s="106"/>
      <c r="BG15" s="106"/>
      <c r="BH15" s="106"/>
      <c r="BI15" s="106"/>
      <c r="BJ15" s="106"/>
      <c r="BK15" s="106"/>
      <c r="BL15" s="106"/>
      <c r="BM15" s="106"/>
      <c r="BN15" s="106"/>
      <c r="BO15" s="106"/>
      <c r="BP15" s="106"/>
      <c r="BQ15" s="106"/>
      <c r="BR15" s="106"/>
      <c r="BS15" s="106"/>
      <c r="BT15" s="106"/>
      <c r="BU15" s="106"/>
      <c r="BV15" s="106"/>
      <c r="BW15" s="106"/>
      <c r="BX15" s="106"/>
      <c r="BY15" s="106"/>
      <c r="BZ15" s="106"/>
      <c r="CA15" s="106"/>
      <c r="CB15" s="106"/>
      <c r="CC15" s="106"/>
      <c r="CD15" s="106"/>
      <c r="CE15" s="106"/>
      <c r="CF15" s="106"/>
      <c r="CG15" s="106"/>
      <c r="CH15" s="106"/>
      <c r="CI15" s="106"/>
      <c r="CJ15" s="106"/>
      <c r="CK15" s="106"/>
      <c r="CL15" s="106"/>
      <c r="CM15" s="106"/>
      <c r="CN15" s="106"/>
      <c r="CO15" s="106"/>
      <c r="CP15" s="106"/>
      <c r="CQ15" s="106"/>
      <c r="CR15" s="106"/>
      <c r="CS15" s="106"/>
    </row>
    <row r="16">
      <c r="A16" s="153">
        <v>45931.0</v>
      </c>
      <c r="B16" s="116">
        <v>2025.0</v>
      </c>
      <c r="C16" s="116">
        <v>10.0</v>
      </c>
      <c r="D16" s="156"/>
      <c r="E16" s="157"/>
      <c r="F16" s="116" t="s">
        <v>246</v>
      </c>
      <c r="G16" s="155">
        <v>45949.0</v>
      </c>
      <c r="H16" s="116" t="s">
        <v>281</v>
      </c>
      <c r="I16" s="116" t="s">
        <v>79</v>
      </c>
      <c r="J16" s="156">
        <v>1204.0</v>
      </c>
      <c r="K16" s="157">
        <v>21500.0</v>
      </c>
      <c r="L16" s="106"/>
      <c r="M16" s="157">
        <v>5000.0</v>
      </c>
      <c r="N16" s="106"/>
      <c r="O16" s="106"/>
      <c r="P16" s="106"/>
      <c r="Q16" s="106"/>
      <c r="R16" s="156" t="s">
        <v>282</v>
      </c>
      <c r="S16" s="116" t="s">
        <v>283</v>
      </c>
      <c r="T16" s="106"/>
      <c r="U16" s="116" t="s">
        <v>251</v>
      </c>
      <c r="V16" s="106"/>
      <c r="W16" s="106"/>
      <c r="X16" s="106"/>
      <c r="Y16" s="106"/>
      <c r="Z16" s="106"/>
      <c r="AA16" s="106"/>
      <c r="AB16" s="106"/>
      <c r="AC16" s="106"/>
      <c r="AD16" s="106"/>
      <c r="AE16" s="106"/>
      <c r="AF16" s="106"/>
      <c r="AG16" s="106"/>
      <c r="AH16" s="106"/>
      <c r="AI16" s="106"/>
      <c r="AJ16" s="106"/>
      <c r="AK16" s="106"/>
      <c r="AL16" s="106"/>
      <c r="AM16" s="106"/>
      <c r="AN16" s="106"/>
      <c r="AO16" s="106"/>
      <c r="AP16" s="106"/>
      <c r="AQ16" s="106"/>
      <c r="AR16" s="106"/>
      <c r="AS16" s="106"/>
      <c r="AT16" s="106"/>
      <c r="AU16" s="106"/>
      <c r="AV16" s="106"/>
      <c r="AW16" s="106"/>
      <c r="AX16" s="106"/>
      <c r="AY16" s="106"/>
      <c r="AZ16" s="106"/>
      <c r="BA16" s="106"/>
      <c r="BB16" s="106"/>
      <c r="BC16" s="106"/>
      <c r="BD16" s="106"/>
      <c r="BE16" s="106"/>
      <c r="BF16" s="106"/>
      <c r="BG16" s="106"/>
      <c r="BH16" s="106"/>
      <c r="BI16" s="106"/>
      <c r="BJ16" s="106"/>
      <c r="BK16" s="106"/>
      <c r="BL16" s="106"/>
      <c r="BM16" s="106"/>
      <c r="BN16" s="106"/>
      <c r="BO16" s="106"/>
      <c r="BP16" s="106"/>
      <c r="BQ16" s="106"/>
      <c r="BR16" s="106"/>
      <c r="BS16" s="106"/>
      <c r="BT16" s="106"/>
      <c r="BU16" s="106"/>
      <c r="BV16" s="106"/>
      <c r="BW16" s="106"/>
      <c r="BX16" s="106"/>
      <c r="BY16" s="106"/>
      <c r="BZ16" s="106"/>
      <c r="CA16" s="106"/>
      <c r="CB16" s="106"/>
      <c r="CC16" s="106"/>
      <c r="CD16" s="106"/>
      <c r="CE16" s="106"/>
      <c r="CF16" s="106"/>
      <c r="CG16" s="106"/>
      <c r="CH16" s="106"/>
      <c r="CI16" s="106"/>
      <c r="CJ16" s="106"/>
      <c r="CK16" s="106"/>
      <c r="CL16" s="106"/>
      <c r="CM16" s="106"/>
      <c r="CN16" s="106"/>
      <c r="CO16" s="106"/>
      <c r="CP16" s="106"/>
      <c r="CQ16" s="106"/>
      <c r="CR16" s="106"/>
      <c r="CS16" s="106"/>
    </row>
    <row r="17">
      <c r="A17" s="153">
        <v>45931.0</v>
      </c>
      <c r="B17" s="116">
        <v>2025.0</v>
      </c>
      <c r="C17" s="116">
        <v>10.0</v>
      </c>
      <c r="D17" s="156"/>
      <c r="E17" s="157"/>
      <c r="F17" s="116" t="s">
        <v>246</v>
      </c>
      <c r="G17" s="155">
        <v>45949.0</v>
      </c>
      <c r="H17" s="116" t="s">
        <v>284</v>
      </c>
      <c r="I17" s="116" t="s">
        <v>79</v>
      </c>
      <c r="J17" s="156">
        <v>1239.0</v>
      </c>
      <c r="K17" s="157">
        <v>450000.0</v>
      </c>
      <c r="L17" s="106"/>
      <c r="M17" s="157">
        <v>230000.0</v>
      </c>
      <c r="N17" s="106"/>
      <c r="O17" s="106"/>
      <c r="P17" s="106"/>
      <c r="Q17" s="106"/>
      <c r="R17" s="159">
        <v>0.5</v>
      </c>
      <c r="S17" s="116" t="s">
        <v>260</v>
      </c>
      <c r="T17" s="116" t="s">
        <v>265</v>
      </c>
      <c r="U17" s="116" t="s">
        <v>251</v>
      </c>
      <c r="V17" s="106"/>
      <c r="W17" s="106"/>
      <c r="X17" s="106"/>
      <c r="Y17" s="106"/>
      <c r="Z17" s="106"/>
      <c r="AA17" s="106"/>
      <c r="AB17" s="106"/>
      <c r="AC17" s="106"/>
      <c r="AD17" s="106"/>
      <c r="AE17" s="106"/>
      <c r="AF17" s="106"/>
      <c r="AG17" s="106"/>
      <c r="AH17" s="106"/>
      <c r="AI17" s="106"/>
      <c r="AJ17" s="106"/>
      <c r="AK17" s="106"/>
      <c r="AL17" s="106"/>
      <c r="AM17" s="106"/>
      <c r="AN17" s="106"/>
      <c r="AO17" s="106"/>
      <c r="AP17" s="106"/>
      <c r="AQ17" s="106"/>
      <c r="AR17" s="106"/>
      <c r="AS17" s="106"/>
      <c r="AT17" s="106"/>
      <c r="AU17" s="106"/>
      <c r="AV17" s="106"/>
      <c r="AW17" s="106"/>
      <c r="AX17" s="106"/>
      <c r="AY17" s="106"/>
      <c r="AZ17" s="106"/>
      <c r="BA17" s="106"/>
      <c r="BB17" s="106"/>
      <c r="BC17" s="106"/>
      <c r="BD17" s="106"/>
      <c r="BE17" s="106"/>
      <c r="BF17" s="106"/>
      <c r="BG17" s="106"/>
      <c r="BH17" s="106"/>
      <c r="BI17" s="106"/>
      <c r="BJ17" s="106"/>
      <c r="BK17" s="106"/>
      <c r="BL17" s="106"/>
      <c r="BM17" s="106"/>
      <c r="BN17" s="106"/>
      <c r="BO17" s="106"/>
      <c r="BP17" s="106"/>
      <c r="BQ17" s="106"/>
      <c r="BR17" s="106"/>
      <c r="BS17" s="106"/>
      <c r="BT17" s="106"/>
      <c r="BU17" s="106"/>
      <c r="BV17" s="106"/>
      <c r="BW17" s="106"/>
      <c r="BX17" s="106"/>
      <c r="BY17" s="106"/>
      <c r="BZ17" s="106"/>
      <c r="CA17" s="106"/>
      <c r="CB17" s="106"/>
      <c r="CC17" s="106"/>
      <c r="CD17" s="106"/>
      <c r="CE17" s="106"/>
      <c r="CF17" s="106"/>
      <c r="CG17" s="106"/>
      <c r="CH17" s="106"/>
      <c r="CI17" s="106"/>
      <c r="CJ17" s="106"/>
      <c r="CK17" s="106"/>
      <c r="CL17" s="106"/>
      <c r="CM17" s="106"/>
      <c r="CN17" s="106"/>
      <c r="CO17" s="106"/>
      <c r="CP17" s="106"/>
      <c r="CQ17" s="106"/>
      <c r="CR17" s="106"/>
      <c r="CS17" s="106"/>
    </row>
    <row r="18">
      <c r="A18" s="153">
        <v>45931.0</v>
      </c>
      <c r="B18" s="116">
        <v>2025.0</v>
      </c>
      <c r="C18" s="116">
        <v>10.0</v>
      </c>
      <c r="D18" s="156"/>
      <c r="E18" s="157"/>
      <c r="F18" s="116" t="s">
        <v>246</v>
      </c>
      <c r="G18" s="155">
        <v>45949.0</v>
      </c>
      <c r="H18" s="116" t="s">
        <v>285</v>
      </c>
      <c r="I18" s="116" t="s">
        <v>79</v>
      </c>
      <c r="J18" s="156">
        <v>1241.0</v>
      </c>
      <c r="K18" s="157">
        <v>43000.0</v>
      </c>
      <c r="L18" s="106"/>
      <c r="M18" s="157">
        <v>5000.0</v>
      </c>
      <c r="N18" s="106"/>
      <c r="O18" s="106"/>
      <c r="P18" s="106"/>
      <c r="Q18" s="106"/>
      <c r="R18" s="156" t="s">
        <v>282</v>
      </c>
      <c r="S18" s="116" t="s">
        <v>260</v>
      </c>
      <c r="T18" s="106"/>
      <c r="U18" s="116" t="s">
        <v>251</v>
      </c>
      <c r="V18" s="106"/>
      <c r="W18" s="106"/>
      <c r="X18" s="106"/>
      <c r="Y18" s="106"/>
      <c r="Z18" s="106"/>
      <c r="AA18" s="106"/>
      <c r="AB18" s="106"/>
      <c r="AC18" s="106"/>
      <c r="AD18" s="106"/>
      <c r="AE18" s="106"/>
      <c r="AF18" s="106"/>
      <c r="AG18" s="106"/>
      <c r="AH18" s="106"/>
      <c r="AI18" s="106"/>
      <c r="AJ18" s="106"/>
      <c r="AK18" s="106"/>
      <c r="AL18" s="106"/>
      <c r="AM18" s="106"/>
      <c r="AN18" s="106"/>
      <c r="AO18" s="106"/>
      <c r="AP18" s="106"/>
      <c r="AQ18" s="106"/>
      <c r="AR18" s="106"/>
      <c r="AS18" s="106"/>
      <c r="AT18" s="106"/>
      <c r="AU18" s="106"/>
      <c r="AV18" s="106"/>
      <c r="AW18" s="106"/>
      <c r="AX18" s="106"/>
      <c r="AY18" s="106"/>
      <c r="AZ18" s="106"/>
      <c r="BA18" s="106"/>
      <c r="BB18" s="106"/>
      <c r="BC18" s="106"/>
      <c r="BD18" s="106"/>
      <c r="BE18" s="106"/>
      <c r="BF18" s="106"/>
      <c r="BG18" s="106"/>
      <c r="BH18" s="106"/>
      <c r="BI18" s="106"/>
      <c r="BJ18" s="106"/>
      <c r="BK18" s="106"/>
      <c r="BL18" s="106"/>
      <c r="BM18" s="106"/>
      <c r="BN18" s="106"/>
      <c r="BO18" s="106"/>
      <c r="BP18" s="106"/>
      <c r="BQ18" s="106"/>
      <c r="BR18" s="106"/>
      <c r="BS18" s="106"/>
      <c r="BT18" s="106"/>
      <c r="BU18" s="106"/>
      <c r="BV18" s="106"/>
      <c r="BW18" s="106"/>
      <c r="BX18" s="106"/>
      <c r="BY18" s="106"/>
      <c r="BZ18" s="106"/>
      <c r="CA18" s="106"/>
      <c r="CB18" s="106"/>
      <c r="CC18" s="106"/>
      <c r="CD18" s="106"/>
      <c r="CE18" s="106"/>
      <c r="CF18" s="106"/>
      <c r="CG18" s="106"/>
      <c r="CH18" s="106"/>
      <c r="CI18" s="106"/>
      <c r="CJ18" s="106"/>
      <c r="CK18" s="106"/>
      <c r="CL18" s="106"/>
      <c r="CM18" s="106"/>
      <c r="CN18" s="106"/>
      <c r="CO18" s="106"/>
      <c r="CP18" s="106"/>
      <c r="CQ18" s="106"/>
      <c r="CR18" s="106"/>
      <c r="CS18" s="106"/>
    </row>
    <row r="19">
      <c r="A19" s="153">
        <v>45931.0</v>
      </c>
      <c r="B19" s="116">
        <v>2025.0</v>
      </c>
      <c r="C19" s="116">
        <v>10.0</v>
      </c>
      <c r="D19" s="156"/>
      <c r="E19" s="157"/>
      <c r="F19" s="116" t="s">
        <v>246</v>
      </c>
      <c r="G19" s="155">
        <v>45949.0</v>
      </c>
      <c r="H19" s="116" t="s">
        <v>285</v>
      </c>
      <c r="I19" s="116" t="s">
        <v>79</v>
      </c>
      <c r="J19" s="156">
        <v>1241.0</v>
      </c>
      <c r="K19" s="157">
        <v>106300.0</v>
      </c>
      <c r="L19" s="106"/>
      <c r="M19" s="157">
        <v>5000.0</v>
      </c>
      <c r="N19" s="106"/>
      <c r="O19" s="106"/>
      <c r="P19" s="106"/>
      <c r="Q19" s="106"/>
      <c r="R19" s="156" t="s">
        <v>282</v>
      </c>
      <c r="S19" s="116" t="s">
        <v>260</v>
      </c>
      <c r="T19" s="106"/>
      <c r="U19" s="116" t="s">
        <v>251</v>
      </c>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06"/>
      <c r="BJ19" s="106"/>
      <c r="BK19" s="106"/>
      <c r="BL19" s="106"/>
      <c r="BM19" s="106"/>
      <c r="BN19" s="106"/>
      <c r="BO19" s="106"/>
      <c r="BP19" s="106"/>
      <c r="BQ19" s="106"/>
      <c r="BR19" s="106"/>
      <c r="BS19" s="106"/>
      <c r="BT19" s="106"/>
      <c r="BU19" s="106"/>
      <c r="BV19" s="106"/>
      <c r="BW19" s="106"/>
      <c r="BX19" s="106"/>
      <c r="BY19" s="106"/>
      <c r="BZ19" s="106"/>
      <c r="CA19" s="106"/>
      <c r="CB19" s="106"/>
      <c r="CC19" s="106"/>
      <c r="CD19" s="106"/>
      <c r="CE19" s="106"/>
      <c r="CF19" s="106"/>
      <c r="CG19" s="106"/>
      <c r="CH19" s="106"/>
      <c r="CI19" s="106"/>
      <c r="CJ19" s="106"/>
      <c r="CK19" s="106"/>
      <c r="CL19" s="106"/>
      <c r="CM19" s="106"/>
      <c r="CN19" s="106"/>
      <c r="CO19" s="106"/>
      <c r="CP19" s="106"/>
      <c r="CQ19" s="106"/>
      <c r="CR19" s="106"/>
      <c r="CS19" s="106"/>
    </row>
    <row r="20">
      <c r="A20" s="153">
        <v>45931.0</v>
      </c>
      <c r="B20" s="116">
        <v>2025.0</v>
      </c>
      <c r="C20" s="116">
        <v>10.0</v>
      </c>
      <c r="D20" s="156"/>
      <c r="E20" s="157"/>
      <c r="F20" s="116" t="s">
        <v>246</v>
      </c>
      <c r="G20" s="155">
        <v>45949.0</v>
      </c>
      <c r="H20" s="116" t="s">
        <v>285</v>
      </c>
      <c r="I20" s="116" t="s">
        <v>79</v>
      </c>
      <c r="J20" s="156">
        <v>1241.0</v>
      </c>
      <c r="K20" s="157">
        <v>148600.0</v>
      </c>
      <c r="L20" s="106"/>
      <c r="M20" s="157">
        <v>3000.0</v>
      </c>
      <c r="N20" s="106"/>
      <c r="O20" s="106"/>
      <c r="P20" s="106"/>
      <c r="Q20" s="106"/>
      <c r="R20" s="156" t="s">
        <v>282</v>
      </c>
      <c r="S20" s="116" t="s">
        <v>260</v>
      </c>
      <c r="T20" s="106"/>
      <c r="U20" s="116" t="s">
        <v>251</v>
      </c>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06"/>
      <c r="BJ20" s="106"/>
      <c r="BK20" s="106"/>
      <c r="BL20" s="106"/>
      <c r="BM20" s="106"/>
      <c r="BN20" s="106"/>
      <c r="BO20" s="106"/>
      <c r="BP20" s="106"/>
      <c r="BQ20" s="106"/>
      <c r="BR20" s="106"/>
      <c r="BS20" s="106"/>
      <c r="BT20" s="106"/>
      <c r="BU20" s="106"/>
      <c r="BV20" s="106"/>
      <c r="BW20" s="106"/>
      <c r="BX20" s="106"/>
      <c r="BY20" s="106"/>
      <c r="BZ20" s="106"/>
      <c r="CA20" s="106"/>
      <c r="CB20" s="106"/>
      <c r="CC20" s="106"/>
      <c r="CD20" s="106"/>
      <c r="CE20" s="106"/>
      <c r="CF20" s="106"/>
      <c r="CG20" s="106"/>
      <c r="CH20" s="106"/>
      <c r="CI20" s="106"/>
      <c r="CJ20" s="106"/>
      <c r="CK20" s="106"/>
      <c r="CL20" s="106"/>
      <c r="CM20" s="106"/>
      <c r="CN20" s="106"/>
      <c r="CO20" s="106"/>
      <c r="CP20" s="106"/>
      <c r="CQ20" s="106"/>
      <c r="CR20" s="106"/>
      <c r="CS20" s="106"/>
    </row>
    <row r="21" hidden="1">
      <c r="A21" s="153">
        <v>46054.0</v>
      </c>
      <c r="B21" s="116">
        <v>2026.0</v>
      </c>
      <c r="C21" s="116">
        <v>2.0</v>
      </c>
      <c r="D21" s="154"/>
      <c r="E21" s="106"/>
      <c r="F21" s="116" t="s">
        <v>246</v>
      </c>
      <c r="G21" s="155">
        <v>46071.0</v>
      </c>
      <c r="H21" s="116" t="s">
        <v>286</v>
      </c>
      <c r="I21" s="116" t="s">
        <v>23</v>
      </c>
      <c r="J21" s="156" t="s">
        <v>287</v>
      </c>
      <c r="K21" s="157">
        <v>36030.0</v>
      </c>
      <c r="L21" s="106"/>
      <c r="M21" s="157">
        <v>8015.0</v>
      </c>
      <c r="N21" s="106"/>
      <c r="O21" s="106"/>
      <c r="P21" s="106"/>
      <c r="Q21" s="106"/>
      <c r="R21" s="159">
        <v>0.5</v>
      </c>
      <c r="S21" s="116" t="s">
        <v>283</v>
      </c>
      <c r="T21" s="116" t="s">
        <v>288</v>
      </c>
      <c r="U21" s="116" t="s">
        <v>251</v>
      </c>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c r="BC21" s="106"/>
      <c r="BD21" s="106"/>
      <c r="BE21" s="106"/>
      <c r="BF21" s="106"/>
      <c r="BG21" s="106"/>
      <c r="BH21" s="106"/>
      <c r="BI21" s="106"/>
      <c r="BJ21" s="106"/>
      <c r="BK21" s="106"/>
      <c r="BL21" s="106"/>
      <c r="BM21" s="106"/>
      <c r="BN21" s="106"/>
      <c r="BO21" s="106"/>
      <c r="BP21" s="106"/>
      <c r="BQ21" s="106"/>
      <c r="BR21" s="106"/>
      <c r="BS21" s="106"/>
      <c r="BT21" s="106"/>
      <c r="BU21" s="106"/>
      <c r="BV21" s="106"/>
      <c r="BW21" s="106"/>
      <c r="BX21" s="106"/>
      <c r="BY21" s="106"/>
      <c r="BZ21" s="106"/>
      <c r="CA21" s="106"/>
      <c r="CB21" s="106"/>
      <c r="CC21" s="106"/>
      <c r="CD21" s="106"/>
      <c r="CE21" s="106"/>
      <c r="CF21" s="106"/>
      <c r="CG21" s="106"/>
      <c r="CH21" s="106"/>
      <c r="CI21" s="106"/>
      <c r="CJ21" s="106"/>
      <c r="CK21" s="106"/>
      <c r="CL21" s="106"/>
      <c r="CM21" s="106"/>
      <c r="CN21" s="106"/>
      <c r="CO21" s="106"/>
      <c r="CP21" s="106"/>
      <c r="CQ21" s="106"/>
      <c r="CR21" s="106"/>
      <c r="CS21" s="106"/>
    </row>
    <row r="22" hidden="1">
      <c r="A22" s="153">
        <v>46023.0</v>
      </c>
      <c r="B22" s="116">
        <v>2026.0</v>
      </c>
      <c r="C22" s="116">
        <v>1.0</v>
      </c>
      <c r="D22" s="154"/>
      <c r="E22" s="106"/>
      <c r="F22" s="116" t="s">
        <v>246</v>
      </c>
      <c r="G22" s="155">
        <v>46047.0</v>
      </c>
      <c r="H22" s="116" t="s">
        <v>289</v>
      </c>
      <c r="I22" s="116" t="s">
        <v>23</v>
      </c>
      <c r="J22" s="156" t="s">
        <v>290</v>
      </c>
      <c r="K22" s="157">
        <v>108360.0</v>
      </c>
      <c r="L22" s="106"/>
      <c r="M22" s="157">
        <v>5000.0</v>
      </c>
      <c r="N22" s="106"/>
      <c r="O22" s="106"/>
      <c r="P22" s="106"/>
      <c r="Q22" s="106"/>
      <c r="R22" s="156" t="s">
        <v>282</v>
      </c>
      <c r="S22" s="116" t="s">
        <v>283</v>
      </c>
      <c r="T22" s="106"/>
      <c r="U22" s="116" t="s">
        <v>251</v>
      </c>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106"/>
      <c r="AS22" s="106"/>
      <c r="AT22" s="106"/>
      <c r="AU22" s="106"/>
      <c r="AV22" s="106"/>
      <c r="AW22" s="106"/>
      <c r="AX22" s="106"/>
      <c r="AY22" s="106"/>
      <c r="AZ22" s="106"/>
      <c r="BA22" s="106"/>
      <c r="BB22" s="106"/>
      <c r="BC22" s="106"/>
      <c r="BD22" s="106"/>
      <c r="BE22" s="106"/>
      <c r="BF22" s="106"/>
      <c r="BG22" s="106"/>
      <c r="BH22" s="106"/>
      <c r="BI22" s="106"/>
      <c r="BJ22" s="106"/>
      <c r="BK22" s="106"/>
      <c r="BL22" s="106"/>
      <c r="BM22" s="106"/>
      <c r="BN22" s="106"/>
      <c r="BO22" s="106"/>
      <c r="BP22" s="106"/>
      <c r="BQ22" s="106"/>
      <c r="BR22" s="106"/>
      <c r="BS22" s="106"/>
      <c r="BT22" s="106"/>
      <c r="BU22" s="106"/>
      <c r="BV22" s="106"/>
      <c r="BW22" s="106"/>
      <c r="BX22" s="106"/>
      <c r="BY22" s="106"/>
      <c r="BZ22" s="106"/>
      <c r="CA22" s="106"/>
      <c r="CB22" s="106"/>
      <c r="CC22" s="106"/>
      <c r="CD22" s="106"/>
      <c r="CE22" s="106"/>
      <c r="CF22" s="106"/>
      <c r="CG22" s="106"/>
      <c r="CH22" s="106"/>
      <c r="CI22" s="106"/>
      <c r="CJ22" s="106"/>
      <c r="CK22" s="106"/>
      <c r="CL22" s="106"/>
      <c r="CM22" s="106"/>
      <c r="CN22" s="106"/>
      <c r="CO22" s="106"/>
      <c r="CP22" s="106"/>
      <c r="CQ22" s="106"/>
      <c r="CR22" s="106"/>
      <c r="CS22" s="106"/>
    </row>
    <row r="23" hidden="1">
      <c r="A23" s="153">
        <v>46054.0</v>
      </c>
      <c r="B23" s="116">
        <v>2026.0</v>
      </c>
      <c r="C23" s="116">
        <v>2.0</v>
      </c>
      <c r="D23" s="154"/>
      <c r="E23" s="106"/>
      <c r="F23" s="116" t="s">
        <v>246</v>
      </c>
      <c r="G23" s="155">
        <v>46054.0</v>
      </c>
      <c r="H23" s="116" t="s">
        <v>291</v>
      </c>
      <c r="I23" s="116" t="s">
        <v>23</v>
      </c>
      <c r="J23" s="156" t="s">
        <v>292</v>
      </c>
      <c r="K23" s="157">
        <v>300000.0</v>
      </c>
      <c r="L23" s="106"/>
      <c r="M23" s="157">
        <v>5000.0</v>
      </c>
      <c r="N23" s="106"/>
      <c r="O23" s="106"/>
      <c r="P23" s="106"/>
      <c r="Q23" s="106"/>
      <c r="R23" s="156" t="s">
        <v>282</v>
      </c>
      <c r="S23" s="116" t="s">
        <v>283</v>
      </c>
      <c r="T23" s="106"/>
      <c r="U23" s="116" t="s">
        <v>251</v>
      </c>
      <c r="V23" s="106"/>
      <c r="W23" s="106"/>
      <c r="X23" s="106"/>
      <c r="Y23" s="106"/>
      <c r="Z23" s="106"/>
      <c r="AA23" s="106"/>
      <c r="AB23" s="106"/>
      <c r="AC23" s="106"/>
      <c r="AD23" s="106"/>
      <c r="AE23" s="106"/>
      <c r="AF23" s="106"/>
      <c r="AG23" s="106"/>
      <c r="AH23" s="106"/>
      <c r="AI23" s="106"/>
      <c r="AJ23" s="106"/>
      <c r="AK23" s="106"/>
      <c r="AL23" s="106"/>
      <c r="AM23" s="106"/>
      <c r="AN23" s="106"/>
      <c r="AO23" s="106"/>
      <c r="AP23" s="106"/>
      <c r="AQ23" s="106"/>
      <c r="AR23" s="106"/>
      <c r="AS23" s="106"/>
      <c r="AT23" s="106"/>
      <c r="AU23" s="106"/>
      <c r="AV23" s="106"/>
      <c r="AW23" s="106"/>
      <c r="AX23" s="106"/>
      <c r="AY23" s="106"/>
      <c r="AZ23" s="106"/>
      <c r="BA23" s="106"/>
      <c r="BB23" s="106"/>
      <c r="BC23" s="106"/>
      <c r="BD23" s="106"/>
      <c r="BE23" s="106"/>
      <c r="BF23" s="106"/>
      <c r="BG23" s="106"/>
      <c r="BH23" s="106"/>
      <c r="BI23" s="106"/>
      <c r="BJ23" s="106"/>
      <c r="BK23" s="106"/>
      <c r="BL23" s="106"/>
      <c r="BM23" s="106"/>
      <c r="BN23" s="106"/>
      <c r="BO23" s="106"/>
      <c r="BP23" s="106"/>
      <c r="BQ23" s="106"/>
      <c r="BR23" s="106"/>
      <c r="BS23" s="106"/>
      <c r="BT23" s="106"/>
      <c r="BU23" s="106"/>
      <c r="BV23" s="106"/>
      <c r="BW23" s="106"/>
      <c r="BX23" s="106"/>
      <c r="BY23" s="106"/>
      <c r="BZ23" s="106"/>
      <c r="CA23" s="106"/>
      <c r="CB23" s="106"/>
      <c r="CC23" s="106"/>
      <c r="CD23" s="106"/>
      <c r="CE23" s="106"/>
      <c r="CF23" s="106"/>
      <c r="CG23" s="106"/>
      <c r="CH23" s="106"/>
      <c r="CI23" s="106"/>
      <c r="CJ23" s="106"/>
      <c r="CK23" s="106"/>
      <c r="CL23" s="106"/>
      <c r="CM23" s="106"/>
      <c r="CN23" s="106"/>
      <c r="CO23" s="106"/>
      <c r="CP23" s="106"/>
      <c r="CQ23" s="106"/>
      <c r="CR23" s="106"/>
      <c r="CS23" s="106"/>
    </row>
    <row r="24" hidden="1">
      <c r="A24" s="153">
        <v>46023.0</v>
      </c>
      <c r="B24" s="116">
        <v>2026.0</v>
      </c>
      <c r="C24" s="116">
        <v>1.0</v>
      </c>
      <c r="D24" s="154"/>
      <c r="E24" s="106"/>
      <c r="F24" s="116" t="s">
        <v>246</v>
      </c>
      <c r="G24" s="154"/>
      <c r="H24" s="116" t="s">
        <v>289</v>
      </c>
      <c r="I24" s="116" t="s">
        <v>23</v>
      </c>
      <c r="J24" s="156" t="s">
        <v>290</v>
      </c>
      <c r="K24" s="157">
        <v>108360.0</v>
      </c>
      <c r="L24" s="106"/>
      <c r="M24" s="157">
        <v>5000.0</v>
      </c>
      <c r="N24" s="106"/>
      <c r="O24" s="106"/>
      <c r="P24" s="106"/>
      <c r="Q24" s="106"/>
      <c r="R24" s="156" t="s">
        <v>282</v>
      </c>
      <c r="S24" s="116" t="s">
        <v>283</v>
      </c>
      <c r="T24" s="106"/>
      <c r="U24" s="116" t="s">
        <v>251</v>
      </c>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c r="AZ24" s="106"/>
      <c r="BA24" s="106"/>
      <c r="BB24" s="106"/>
      <c r="BC24" s="106"/>
      <c r="BD24" s="106"/>
      <c r="BE24" s="106"/>
      <c r="BF24" s="106"/>
      <c r="BG24" s="106"/>
      <c r="BH24" s="106"/>
      <c r="BI24" s="106"/>
      <c r="BJ24" s="106"/>
      <c r="BK24" s="106"/>
      <c r="BL24" s="106"/>
      <c r="BM24" s="106"/>
      <c r="BN24" s="106"/>
      <c r="BO24" s="106"/>
      <c r="BP24" s="106"/>
      <c r="BQ24" s="106"/>
      <c r="BR24" s="106"/>
      <c r="BS24" s="106"/>
      <c r="BT24" s="106"/>
      <c r="BU24" s="106"/>
      <c r="BV24" s="106"/>
      <c r="BW24" s="106"/>
      <c r="BX24" s="106"/>
      <c r="BY24" s="106"/>
      <c r="BZ24" s="106"/>
      <c r="CA24" s="106"/>
      <c r="CB24" s="106"/>
      <c r="CC24" s="106"/>
      <c r="CD24" s="106"/>
      <c r="CE24" s="106"/>
      <c r="CF24" s="106"/>
      <c r="CG24" s="106"/>
      <c r="CH24" s="106"/>
      <c r="CI24" s="106"/>
      <c r="CJ24" s="106"/>
      <c r="CK24" s="106"/>
      <c r="CL24" s="106"/>
      <c r="CM24" s="106"/>
      <c r="CN24" s="106"/>
      <c r="CO24" s="106"/>
      <c r="CP24" s="106"/>
      <c r="CQ24" s="106"/>
      <c r="CR24" s="106"/>
      <c r="CS24" s="106"/>
    </row>
    <row r="25" hidden="1">
      <c r="A25" s="153">
        <v>46054.0</v>
      </c>
      <c r="B25" s="116">
        <v>2026.0</v>
      </c>
      <c r="C25" s="116">
        <v>2.0</v>
      </c>
      <c r="D25" s="154"/>
      <c r="E25" s="106"/>
      <c r="F25" s="116" t="s">
        <v>246</v>
      </c>
      <c r="G25" s="155">
        <v>46054.0</v>
      </c>
      <c r="H25" s="116" t="s">
        <v>291</v>
      </c>
      <c r="I25" s="116" t="s">
        <v>23</v>
      </c>
      <c r="J25" s="156" t="s">
        <v>292</v>
      </c>
      <c r="K25" s="157">
        <v>300000.0</v>
      </c>
      <c r="L25" s="106"/>
      <c r="M25" s="157">
        <v>5000.0</v>
      </c>
      <c r="N25" s="106"/>
      <c r="O25" s="106"/>
      <c r="P25" s="106"/>
      <c r="Q25" s="106"/>
      <c r="R25" s="156" t="s">
        <v>282</v>
      </c>
      <c r="S25" s="116" t="s">
        <v>283</v>
      </c>
      <c r="T25" s="106"/>
      <c r="U25" s="116" t="s">
        <v>251</v>
      </c>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c r="AZ25" s="106"/>
      <c r="BA25" s="106"/>
      <c r="BB25" s="106"/>
      <c r="BC25" s="106"/>
      <c r="BD25" s="106"/>
      <c r="BE25" s="106"/>
      <c r="BF25" s="106"/>
      <c r="BG25" s="106"/>
      <c r="BH25" s="106"/>
      <c r="BI25" s="106"/>
      <c r="BJ25" s="106"/>
      <c r="BK25" s="106"/>
      <c r="BL25" s="106"/>
      <c r="BM25" s="106"/>
      <c r="BN25" s="106"/>
      <c r="BO25" s="106"/>
      <c r="BP25" s="106"/>
      <c r="BQ25" s="106"/>
      <c r="BR25" s="106"/>
      <c r="BS25" s="106"/>
      <c r="BT25" s="106"/>
      <c r="BU25" s="106"/>
      <c r="BV25" s="106"/>
      <c r="BW25" s="106"/>
      <c r="BX25" s="106"/>
      <c r="BY25" s="106"/>
      <c r="BZ25" s="106"/>
      <c r="CA25" s="106"/>
      <c r="CB25" s="106"/>
      <c r="CC25" s="106"/>
      <c r="CD25" s="106"/>
      <c r="CE25" s="106"/>
      <c r="CF25" s="106"/>
      <c r="CG25" s="106"/>
      <c r="CH25" s="106"/>
      <c r="CI25" s="106"/>
      <c r="CJ25" s="106"/>
      <c r="CK25" s="106"/>
      <c r="CL25" s="106"/>
      <c r="CM25" s="106"/>
      <c r="CN25" s="106"/>
      <c r="CO25" s="106"/>
      <c r="CP25" s="106"/>
      <c r="CQ25" s="106"/>
      <c r="CR25" s="106"/>
      <c r="CS25" s="106"/>
    </row>
    <row r="26" hidden="1">
      <c r="A26" s="153">
        <v>46023.0</v>
      </c>
      <c r="B26" s="116">
        <v>2026.0</v>
      </c>
      <c r="C26" s="116">
        <v>1.0</v>
      </c>
      <c r="D26" s="154"/>
      <c r="E26" s="106"/>
      <c r="F26" s="116" t="s">
        <v>246</v>
      </c>
      <c r="G26" s="155">
        <v>46047.0</v>
      </c>
      <c r="H26" s="116" t="s">
        <v>293</v>
      </c>
      <c r="I26" s="116" t="s">
        <v>23</v>
      </c>
      <c r="J26" s="156" t="s">
        <v>294</v>
      </c>
      <c r="K26" s="157">
        <v>30000.0</v>
      </c>
      <c r="L26" s="106"/>
      <c r="M26" s="106"/>
      <c r="N26" s="106"/>
      <c r="O26" s="106"/>
      <c r="P26" s="106"/>
      <c r="Q26" s="106"/>
      <c r="R26" s="154"/>
      <c r="S26" s="116" t="s">
        <v>250</v>
      </c>
      <c r="T26" s="106"/>
      <c r="U26" s="116" t="s">
        <v>251</v>
      </c>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c r="AZ26" s="106"/>
      <c r="BA26" s="106"/>
      <c r="BB26" s="106"/>
      <c r="BC26" s="106"/>
      <c r="BD26" s="106"/>
      <c r="BE26" s="106"/>
      <c r="BF26" s="106"/>
      <c r="BG26" s="106"/>
      <c r="BH26" s="106"/>
      <c r="BI26" s="106"/>
      <c r="BJ26" s="106"/>
      <c r="BK26" s="106"/>
      <c r="BL26" s="106"/>
      <c r="BM26" s="106"/>
      <c r="BN26" s="106"/>
      <c r="BO26" s="106"/>
      <c r="BP26" s="106"/>
      <c r="BQ26" s="106"/>
      <c r="BR26" s="106"/>
      <c r="BS26" s="106"/>
      <c r="BT26" s="106"/>
      <c r="BU26" s="106"/>
      <c r="BV26" s="106"/>
      <c r="BW26" s="106"/>
      <c r="BX26" s="106"/>
      <c r="BY26" s="106"/>
      <c r="BZ26" s="106"/>
      <c r="CA26" s="106"/>
      <c r="CB26" s="106"/>
      <c r="CC26" s="106"/>
      <c r="CD26" s="106"/>
      <c r="CE26" s="106"/>
      <c r="CF26" s="106"/>
      <c r="CG26" s="106"/>
      <c r="CH26" s="106"/>
      <c r="CI26" s="106"/>
      <c r="CJ26" s="106"/>
      <c r="CK26" s="106"/>
      <c r="CL26" s="106"/>
      <c r="CM26" s="106"/>
      <c r="CN26" s="106"/>
      <c r="CO26" s="106"/>
      <c r="CP26" s="106"/>
      <c r="CQ26" s="106"/>
      <c r="CR26" s="106"/>
      <c r="CS26" s="106"/>
    </row>
    <row r="27" hidden="1">
      <c r="A27" s="153">
        <v>46023.0</v>
      </c>
      <c r="B27" s="116">
        <v>2026.0</v>
      </c>
      <c r="C27" s="116">
        <v>1.0</v>
      </c>
      <c r="D27" s="154"/>
      <c r="E27" s="106"/>
      <c r="F27" s="116" t="s">
        <v>246</v>
      </c>
      <c r="G27" s="155">
        <v>46047.0</v>
      </c>
      <c r="H27" s="116" t="s">
        <v>295</v>
      </c>
      <c r="I27" s="116" t="s">
        <v>23</v>
      </c>
      <c r="J27" s="156" t="s">
        <v>296</v>
      </c>
      <c r="K27" s="157">
        <v>200000.0</v>
      </c>
      <c r="L27" s="106"/>
      <c r="M27" s="106"/>
      <c r="N27" s="106"/>
      <c r="O27" s="106"/>
      <c r="P27" s="106"/>
      <c r="Q27" s="106"/>
      <c r="R27" s="154"/>
      <c r="S27" s="116" t="s">
        <v>250</v>
      </c>
      <c r="T27" s="106"/>
      <c r="U27" s="116" t="s">
        <v>251</v>
      </c>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c r="AZ27" s="106"/>
      <c r="BA27" s="106"/>
      <c r="BB27" s="106"/>
      <c r="BC27" s="106"/>
      <c r="BD27" s="106"/>
      <c r="BE27" s="106"/>
      <c r="BF27" s="106"/>
      <c r="BG27" s="106"/>
      <c r="BH27" s="106"/>
      <c r="BI27" s="106"/>
      <c r="BJ27" s="106"/>
      <c r="BK27" s="106"/>
      <c r="BL27" s="106"/>
      <c r="BM27" s="106"/>
      <c r="BN27" s="106"/>
      <c r="BO27" s="106"/>
      <c r="BP27" s="106"/>
      <c r="BQ27" s="106"/>
      <c r="BR27" s="106"/>
      <c r="BS27" s="106"/>
      <c r="BT27" s="106"/>
      <c r="BU27" s="106"/>
      <c r="BV27" s="106"/>
      <c r="BW27" s="106"/>
      <c r="BX27" s="106"/>
      <c r="BY27" s="106"/>
      <c r="BZ27" s="106"/>
      <c r="CA27" s="106"/>
      <c r="CB27" s="106"/>
      <c r="CC27" s="106"/>
      <c r="CD27" s="106"/>
      <c r="CE27" s="106"/>
      <c r="CF27" s="106"/>
      <c r="CG27" s="106"/>
      <c r="CH27" s="106"/>
      <c r="CI27" s="106"/>
      <c r="CJ27" s="106"/>
      <c r="CK27" s="106"/>
      <c r="CL27" s="106"/>
      <c r="CM27" s="106"/>
      <c r="CN27" s="106"/>
      <c r="CO27" s="106"/>
      <c r="CP27" s="106"/>
      <c r="CQ27" s="106"/>
      <c r="CR27" s="106"/>
      <c r="CS27" s="106"/>
    </row>
    <row r="28" hidden="1">
      <c r="A28" s="153">
        <v>46023.0</v>
      </c>
      <c r="B28" s="116">
        <v>2026.0</v>
      </c>
      <c r="C28" s="116">
        <v>1.0</v>
      </c>
      <c r="D28" s="154"/>
      <c r="E28" s="106"/>
      <c r="F28" s="116" t="s">
        <v>246</v>
      </c>
      <c r="G28" s="155">
        <v>46047.0</v>
      </c>
      <c r="H28" s="116" t="s">
        <v>297</v>
      </c>
      <c r="I28" s="116" t="s">
        <v>23</v>
      </c>
      <c r="J28" s="156" t="s">
        <v>298</v>
      </c>
      <c r="K28" s="157">
        <v>200000.0</v>
      </c>
      <c r="L28" s="106"/>
      <c r="M28" s="106"/>
      <c r="N28" s="106"/>
      <c r="O28" s="106"/>
      <c r="P28" s="106"/>
      <c r="Q28" s="106"/>
      <c r="R28" s="154"/>
      <c r="S28" s="116" t="s">
        <v>250</v>
      </c>
      <c r="T28" s="106"/>
      <c r="U28" s="116" t="s">
        <v>251</v>
      </c>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c r="AZ28" s="106"/>
      <c r="BA28" s="106"/>
      <c r="BB28" s="106"/>
      <c r="BC28" s="106"/>
      <c r="BD28" s="106"/>
      <c r="BE28" s="106"/>
      <c r="BF28" s="106"/>
      <c r="BG28" s="106"/>
      <c r="BH28" s="106"/>
      <c r="BI28" s="106"/>
      <c r="BJ28" s="106"/>
      <c r="BK28" s="106"/>
      <c r="BL28" s="106"/>
      <c r="BM28" s="106"/>
      <c r="BN28" s="106"/>
      <c r="BO28" s="106"/>
      <c r="BP28" s="106"/>
      <c r="BQ28" s="106"/>
      <c r="BR28" s="106"/>
      <c r="BS28" s="106"/>
      <c r="BT28" s="106"/>
      <c r="BU28" s="106"/>
      <c r="BV28" s="106"/>
      <c r="BW28" s="106"/>
      <c r="BX28" s="106"/>
      <c r="BY28" s="106"/>
      <c r="BZ28" s="106"/>
      <c r="CA28" s="106"/>
      <c r="CB28" s="106"/>
      <c r="CC28" s="106"/>
      <c r="CD28" s="106"/>
      <c r="CE28" s="106"/>
      <c r="CF28" s="106"/>
      <c r="CG28" s="106"/>
      <c r="CH28" s="106"/>
      <c r="CI28" s="106"/>
      <c r="CJ28" s="106"/>
      <c r="CK28" s="106"/>
      <c r="CL28" s="106"/>
      <c r="CM28" s="106"/>
      <c r="CN28" s="106"/>
      <c r="CO28" s="106"/>
      <c r="CP28" s="106"/>
      <c r="CQ28" s="106"/>
      <c r="CR28" s="106"/>
      <c r="CS28" s="106"/>
    </row>
    <row r="29" hidden="1">
      <c r="A29" s="153">
        <v>46023.0</v>
      </c>
      <c r="B29" s="116">
        <v>2026.0</v>
      </c>
      <c r="C29" s="116">
        <v>1.0</v>
      </c>
      <c r="D29" s="154"/>
      <c r="E29" s="106"/>
      <c r="F29" s="116" t="s">
        <v>246</v>
      </c>
      <c r="G29" s="155">
        <v>46047.0</v>
      </c>
      <c r="H29" s="116" t="s">
        <v>299</v>
      </c>
      <c r="I29" s="116" t="s">
        <v>23</v>
      </c>
      <c r="J29" s="156" t="s">
        <v>300</v>
      </c>
      <c r="K29" s="157">
        <v>300000.0</v>
      </c>
      <c r="L29" s="106"/>
      <c r="M29" s="106"/>
      <c r="N29" s="106"/>
      <c r="O29" s="106"/>
      <c r="P29" s="106"/>
      <c r="Q29" s="106"/>
      <c r="R29" s="154"/>
      <c r="S29" s="116" t="s">
        <v>250</v>
      </c>
      <c r="T29" s="106"/>
      <c r="U29" s="116" t="s">
        <v>251</v>
      </c>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c r="AZ29" s="106"/>
      <c r="BA29" s="106"/>
      <c r="BB29" s="106"/>
      <c r="BC29" s="106"/>
      <c r="BD29" s="106"/>
      <c r="BE29" s="106"/>
      <c r="BF29" s="106"/>
      <c r="BG29" s="106"/>
      <c r="BH29" s="106"/>
      <c r="BI29" s="106"/>
      <c r="BJ29" s="106"/>
      <c r="BK29" s="106"/>
      <c r="BL29" s="106"/>
      <c r="BM29" s="106"/>
      <c r="BN29" s="106"/>
      <c r="BO29" s="106"/>
      <c r="BP29" s="106"/>
      <c r="BQ29" s="106"/>
      <c r="BR29" s="106"/>
      <c r="BS29" s="106"/>
      <c r="BT29" s="106"/>
      <c r="BU29" s="106"/>
      <c r="BV29" s="106"/>
      <c r="BW29" s="106"/>
      <c r="BX29" s="106"/>
      <c r="BY29" s="106"/>
      <c r="BZ29" s="106"/>
      <c r="CA29" s="106"/>
      <c r="CB29" s="106"/>
      <c r="CC29" s="106"/>
      <c r="CD29" s="106"/>
      <c r="CE29" s="106"/>
      <c r="CF29" s="106"/>
      <c r="CG29" s="106"/>
      <c r="CH29" s="106"/>
      <c r="CI29" s="106"/>
      <c r="CJ29" s="106"/>
      <c r="CK29" s="106"/>
      <c r="CL29" s="106"/>
      <c r="CM29" s="106"/>
      <c r="CN29" s="106"/>
      <c r="CO29" s="106"/>
      <c r="CP29" s="106"/>
      <c r="CQ29" s="106"/>
      <c r="CR29" s="106"/>
      <c r="CS29" s="106"/>
    </row>
    <row r="30" hidden="1">
      <c r="A30" s="153">
        <v>46023.0</v>
      </c>
      <c r="B30" s="116">
        <v>2026.0</v>
      </c>
      <c r="C30" s="116">
        <v>1.0</v>
      </c>
      <c r="D30" s="154"/>
      <c r="E30" s="106"/>
      <c r="F30" s="116" t="s">
        <v>246</v>
      </c>
      <c r="G30" s="155">
        <v>46047.0</v>
      </c>
      <c r="H30" s="116" t="s">
        <v>301</v>
      </c>
      <c r="I30" s="116" t="s">
        <v>23</v>
      </c>
      <c r="J30" s="156" t="s">
        <v>302</v>
      </c>
      <c r="K30" s="157">
        <v>27560.0</v>
      </c>
      <c r="L30" s="106"/>
      <c r="M30" s="106"/>
      <c r="N30" s="106"/>
      <c r="O30" s="106"/>
      <c r="P30" s="106"/>
      <c r="Q30" s="106"/>
      <c r="R30" s="154"/>
      <c r="S30" s="116" t="s">
        <v>250</v>
      </c>
      <c r="T30" s="106"/>
      <c r="U30" s="116" t="s">
        <v>251</v>
      </c>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c r="AZ30" s="106"/>
      <c r="BA30" s="106"/>
      <c r="BB30" s="106"/>
      <c r="BC30" s="106"/>
      <c r="BD30" s="106"/>
      <c r="BE30" s="106"/>
      <c r="BF30" s="106"/>
      <c r="BG30" s="106"/>
      <c r="BH30" s="106"/>
      <c r="BI30" s="106"/>
      <c r="BJ30" s="106"/>
      <c r="BK30" s="106"/>
      <c r="BL30" s="106"/>
      <c r="BM30" s="106"/>
      <c r="BN30" s="106"/>
      <c r="BO30" s="106"/>
      <c r="BP30" s="106"/>
      <c r="BQ30" s="106"/>
      <c r="BR30" s="106"/>
      <c r="BS30" s="106"/>
      <c r="BT30" s="106"/>
      <c r="BU30" s="106"/>
      <c r="BV30" s="106"/>
      <c r="BW30" s="106"/>
      <c r="BX30" s="106"/>
      <c r="BY30" s="106"/>
      <c r="BZ30" s="106"/>
      <c r="CA30" s="106"/>
      <c r="CB30" s="106"/>
      <c r="CC30" s="106"/>
      <c r="CD30" s="106"/>
      <c r="CE30" s="106"/>
      <c r="CF30" s="106"/>
      <c r="CG30" s="106"/>
      <c r="CH30" s="106"/>
      <c r="CI30" s="106"/>
      <c r="CJ30" s="106"/>
      <c r="CK30" s="106"/>
      <c r="CL30" s="106"/>
      <c r="CM30" s="106"/>
      <c r="CN30" s="106"/>
      <c r="CO30" s="106"/>
      <c r="CP30" s="106"/>
      <c r="CQ30" s="106"/>
      <c r="CR30" s="106"/>
      <c r="CS30" s="106"/>
    </row>
    <row r="31" hidden="1">
      <c r="A31" s="153">
        <v>46023.0</v>
      </c>
      <c r="B31" s="116">
        <v>2026.0</v>
      </c>
      <c r="C31" s="116">
        <v>1.0</v>
      </c>
      <c r="D31" s="154"/>
      <c r="E31" s="106"/>
      <c r="F31" s="116" t="s">
        <v>246</v>
      </c>
      <c r="G31" s="155">
        <v>46047.0</v>
      </c>
      <c r="H31" s="116" t="s">
        <v>303</v>
      </c>
      <c r="I31" s="116" t="s">
        <v>23</v>
      </c>
      <c r="J31" s="156" t="s">
        <v>304</v>
      </c>
      <c r="K31" s="157">
        <v>79000.0</v>
      </c>
      <c r="L31" s="106"/>
      <c r="M31" s="106"/>
      <c r="N31" s="106"/>
      <c r="O31" s="106"/>
      <c r="P31" s="106"/>
      <c r="Q31" s="106"/>
      <c r="R31" s="154"/>
      <c r="S31" s="116" t="s">
        <v>250</v>
      </c>
      <c r="T31" s="106"/>
      <c r="U31" s="116" t="s">
        <v>251</v>
      </c>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106"/>
      <c r="BD31" s="106"/>
      <c r="BE31" s="106"/>
      <c r="BF31" s="106"/>
      <c r="BG31" s="106"/>
      <c r="BH31" s="106"/>
      <c r="BI31" s="106"/>
      <c r="BJ31" s="106"/>
      <c r="BK31" s="106"/>
      <c r="BL31" s="106"/>
      <c r="BM31" s="106"/>
      <c r="BN31" s="106"/>
      <c r="BO31" s="106"/>
      <c r="BP31" s="106"/>
      <c r="BQ31" s="106"/>
      <c r="BR31" s="106"/>
      <c r="BS31" s="106"/>
      <c r="BT31" s="106"/>
      <c r="BU31" s="106"/>
      <c r="BV31" s="106"/>
      <c r="BW31" s="106"/>
      <c r="BX31" s="106"/>
      <c r="BY31" s="106"/>
      <c r="BZ31" s="106"/>
      <c r="CA31" s="106"/>
      <c r="CB31" s="106"/>
      <c r="CC31" s="106"/>
      <c r="CD31" s="106"/>
      <c r="CE31" s="106"/>
      <c r="CF31" s="106"/>
      <c r="CG31" s="106"/>
      <c r="CH31" s="106"/>
      <c r="CI31" s="106"/>
      <c r="CJ31" s="106"/>
      <c r="CK31" s="106"/>
      <c r="CL31" s="106"/>
      <c r="CM31" s="106"/>
      <c r="CN31" s="106"/>
      <c r="CO31" s="106"/>
      <c r="CP31" s="106"/>
      <c r="CQ31" s="106"/>
      <c r="CR31" s="106"/>
      <c r="CS31" s="106"/>
    </row>
    <row r="32" hidden="1">
      <c r="A32" s="153">
        <v>46023.0</v>
      </c>
      <c r="B32" s="116">
        <v>2026.0</v>
      </c>
      <c r="C32" s="116">
        <v>1.0</v>
      </c>
      <c r="D32" s="154"/>
      <c r="E32" s="106"/>
      <c r="F32" s="116" t="s">
        <v>246</v>
      </c>
      <c r="G32" s="155">
        <v>46047.0</v>
      </c>
      <c r="H32" s="116" t="s">
        <v>303</v>
      </c>
      <c r="I32" s="116" t="s">
        <v>23</v>
      </c>
      <c r="J32" s="156" t="s">
        <v>305</v>
      </c>
      <c r="K32" s="157">
        <v>66000.0</v>
      </c>
      <c r="L32" s="106"/>
      <c r="M32" s="106"/>
      <c r="N32" s="106"/>
      <c r="O32" s="106"/>
      <c r="P32" s="106"/>
      <c r="Q32" s="106"/>
      <c r="R32" s="154"/>
      <c r="S32" s="116" t="s">
        <v>250</v>
      </c>
      <c r="T32" s="106"/>
      <c r="U32" s="116" t="s">
        <v>251</v>
      </c>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106"/>
      <c r="BD32" s="106"/>
      <c r="BE32" s="106"/>
      <c r="BF32" s="106"/>
      <c r="BG32" s="106"/>
      <c r="BH32" s="106"/>
      <c r="BI32" s="106"/>
      <c r="BJ32" s="106"/>
      <c r="BK32" s="106"/>
      <c r="BL32" s="106"/>
      <c r="BM32" s="106"/>
      <c r="BN32" s="106"/>
      <c r="BO32" s="106"/>
      <c r="BP32" s="106"/>
      <c r="BQ32" s="106"/>
      <c r="BR32" s="106"/>
      <c r="BS32" s="106"/>
      <c r="BT32" s="106"/>
      <c r="BU32" s="106"/>
      <c r="BV32" s="106"/>
      <c r="BW32" s="106"/>
      <c r="BX32" s="106"/>
      <c r="BY32" s="106"/>
      <c r="BZ32" s="106"/>
      <c r="CA32" s="106"/>
      <c r="CB32" s="106"/>
      <c r="CC32" s="106"/>
      <c r="CD32" s="106"/>
      <c r="CE32" s="106"/>
      <c r="CF32" s="106"/>
      <c r="CG32" s="106"/>
      <c r="CH32" s="106"/>
      <c r="CI32" s="106"/>
      <c r="CJ32" s="106"/>
      <c r="CK32" s="106"/>
      <c r="CL32" s="106"/>
      <c r="CM32" s="106"/>
      <c r="CN32" s="106"/>
      <c r="CO32" s="106"/>
      <c r="CP32" s="106"/>
      <c r="CQ32" s="106"/>
      <c r="CR32" s="106"/>
      <c r="CS32" s="106"/>
    </row>
    <row r="33" hidden="1">
      <c r="A33" s="153">
        <v>46023.0</v>
      </c>
      <c r="B33" s="116">
        <v>2026.0</v>
      </c>
      <c r="C33" s="116">
        <v>1.0</v>
      </c>
      <c r="D33" s="154"/>
      <c r="E33" s="106"/>
      <c r="F33" s="116" t="s">
        <v>246</v>
      </c>
      <c r="G33" s="155">
        <v>46047.0</v>
      </c>
      <c r="H33" s="116" t="s">
        <v>306</v>
      </c>
      <c r="I33" s="116" t="s">
        <v>23</v>
      </c>
      <c r="J33" s="156" t="s">
        <v>307</v>
      </c>
      <c r="K33" s="157">
        <v>30560.0</v>
      </c>
      <c r="L33" s="106"/>
      <c r="M33" s="106"/>
      <c r="N33" s="106"/>
      <c r="O33" s="106"/>
      <c r="P33" s="106"/>
      <c r="Q33" s="106"/>
      <c r="R33" s="154"/>
      <c r="S33" s="116" t="s">
        <v>250</v>
      </c>
      <c r="T33" s="106"/>
      <c r="U33" s="116" t="s">
        <v>251</v>
      </c>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c r="AZ33" s="106"/>
      <c r="BA33" s="106"/>
      <c r="BB33" s="106"/>
      <c r="BC33" s="106"/>
      <c r="BD33" s="106"/>
      <c r="BE33" s="106"/>
      <c r="BF33" s="106"/>
      <c r="BG33" s="106"/>
      <c r="BH33" s="106"/>
      <c r="BI33" s="106"/>
      <c r="BJ33" s="106"/>
      <c r="BK33" s="106"/>
      <c r="BL33" s="106"/>
      <c r="BM33" s="106"/>
      <c r="BN33" s="106"/>
      <c r="BO33" s="106"/>
      <c r="BP33" s="106"/>
      <c r="BQ33" s="106"/>
      <c r="BR33" s="106"/>
      <c r="BS33" s="106"/>
      <c r="BT33" s="106"/>
      <c r="BU33" s="106"/>
      <c r="BV33" s="106"/>
      <c r="BW33" s="106"/>
      <c r="BX33" s="106"/>
      <c r="BY33" s="106"/>
      <c r="BZ33" s="106"/>
      <c r="CA33" s="106"/>
      <c r="CB33" s="106"/>
      <c r="CC33" s="106"/>
      <c r="CD33" s="106"/>
      <c r="CE33" s="106"/>
      <c r="CF33" s="106"/>
      <c r="CG33" s="106"/>
      <c r="CH33" s="106"/>
      <c r="CI33" s="106"/>
      <c r="CJ33" s="106"/>
      <c r="CK33" s="106"/>
      <c r="CL33" s="106"/>
      <c r="CM33" s="106"/>
      <c r="CN33" s="106"/>
      <c r="CO33" s="106"/>
      <c r="CP33" s="106"/>
      <c r="CQ33" s="106"/>
      <c r="CR33" s="106"/>
      <c r="CS33" s="106"/>
    </row>
    <row r="34" hidden="1">
      <c r="A34" s="153">
        <v>46023.0</v>
      </c>
      <c r="B34" s="116">
        <v>2026.0</v>
      </c>
      <c r="C34" s="116">
        <v>1.0</v>
      </c>
      <c r="D34" s="154"/>
      <c r="E34" s="106"/>
      <c r="F34" s="116" t="s">
        <v>246</v>
      </c>
      <c r="G34" s="155">
        <v>46047.0</v>
      </c>
      <c r="H34" s="116" t="s">
        <v>306</v>
      </c>
      <c r="I34" s="116" t="s">
        <v>23</v>
      </c>
      <c r="J34" s="156" t="s">
        <v>308</v>
      </c>
      <c r="K34" s="157">
        <v>31840.0</v>
      </c>
      <c r="L34" s="106"/>
      <c r="M34" s="106"/>
      <c r="N34" s="106"/>
      <c r="O34" s="106"/>
      <c r="P34" s="106"/>
      <c r="Q34" s="106"/>
      <c r="R34" s="154"/>
      <c r="S34" s="116" t="s">
        <v>250</v>
      </c>
      <c r="T34" s="106"/>
      <c r="U34" s="116" t="s">
        <v>251</v>
      </c>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c r="AZ34" s="106"/>
      <c r="BA34" s="106"/>
      <c r="BB34" s="106"/>
      <c r="BC34" s="106"/>
      <c r="BD34" s="106"/>
      <c r="BE34" s="106"/>
      <c r="BF34" s="106"/>
      <c r="BG34" s="106"/>
      <c r="BH34" s="106"/>
      <c r="BI34" s="106"/>
      <c r="BJ34" s="106"/>
      <c r="BK34" s="106"/>
      <c r="BL34" s="106"/>
      <c r="BM34" s="106"/>
      <c r="BN34" s="106"/>
      <c r="BO34" s="106"/>
      <c r="BP34" s="106"/>
      <c r="BQ34" s="106"/>
      <c r="BR34" s="106"/>
      <c r="BS34" s="106"/>
      <c r="BT34" s="106"/>
      <c r="BU34" s="106"/>
      <c r="BV34" s="106"/>
      <c r="BW34" s="106"/>
      <c r="BX34" s="106"/>
      <c r="BY34" s="106"/>
      <c r="BZ34" s="106"/>
      <c r="CA34" s="106"/>
      <c r="CB34" s="106"/>
      <c r="CC34" s="106"/>
      <c r="CD34" s="106"/>
      <c r="CE34" s="106"/>
      <c r="CF34" s="106"/>
      <c r="CG34" s="106"/>
      <c r="CH34" s="106"/>
      <c r="CI34" s="106"/>
      <c r="CJ34" s="106"/>
      <c r="CK34" s="106"/>
      <c r="CL34" s="106"/>
      <c r="CM34" s="106"/>
      <c r="CN34" s="106"/>
      <c r="CO34" s="106"/>
      <c r="CP34" s="106"/>
      <c r="CQ34" s="106"/>
      <c r="CR34" s="106"/>
      <c r="CS34" s="106"/>
    </row>
    <row r="35" hidden="1">
      <c r="A35" s="153">
        <v>46023.0</v>
      </c>
      <c r="B35" s="116">
        <v>2026.0</v>
      </c>
      <c r="C35" s="116">
        <v>1.0</v>
      </c>
      <c r="D35" s="154"/>
      <c r="E35" s="106"/>
      <c r="F35" s="116" t="s">
        <v>246</v>
      </c>
      <c r="G35" s="155">
        <v>46047.0</v>
      </c>
      <c r="H35" s="116" t="s">
        <v>309</v>
      </c>
      <c r="I35" s="116" t="s">
        <v>23</v>
      </c>
      <c r="J35" s="156" t="s">
        <v>310</v>
      </c>
      <c r="K35" s="157">
        <v>150000.0</v>
      </c>
      <c r="L35" s="106"/>
      <c r="M35" s="106"/>
      <c r="N35" s="106"/>
      <c r="O35" s="106"/>
      <c r="P35" s="106"/>
      <c r="Q35" s="106"/>
      <c r="R35" s="154"/>
      <c r="S35" s="116" t="s">
        <v>250</v>
      </c>
      <c r="T35" s="106"/>
      <c r="U35" s="116" t="s">
        <v>251</v>
      </c>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c r="AZ35" s="106"/>
      <c r="BA35" s="106"/>
      <c r="BB35" s="106"/>
      <c r="BC35" s="106"/>
      <c r="BD35" s="106"/>
      <c r="BE35" s="106"/>
      <c r="BF35" s="106"/>
      <c r="BG35" s="106"/>
      <c r="BH35" s="106"/>
      <c r="BI35" s="106"/>
      <c r="BJ35" s="106"/>
      <c r="BK35" s="106"/>
      <c r="BL35" s="106"/>
      <c r="BM35" s="106"/>
      <c r="BN35" s="106"/>
      <c r="BO35" s="106"/>
      <c r="BP35" s="106"/>
      <c r="BQ35" s="106"/>
      <c r="BR35" s="106"/>
      <c r="BS35" s="106"/>
      <c r="BT35" s="106"/>
      <c r="BU35" s="106"/>
      <c r="BV35" s="106"/>
      <c r="BW35" s="106"/>
      <c r="BX35" s="106"/>
      <c r="BY35" s="106"/>
      <c r="BZ35" s="106"/>
      <c r="CA35" s="106"/>
      <c r="CB35" s="106"/>
      <c r="CC35" s="106"/>
      <c r="CD35" s="106"/>
      <c r="CE35" s="106"/>
      <c r="CF35" s="106"/>
      <c r="CG35" s="106"/>
      <c r="CH35" s="106"/>
      <c r="CI35" s="106"/>
      <c r="CJ35" s="106"/>
      <c r="CK35" s="106"/>
      <c r="CL35" s="106"/>
      <c r="CM35" s="106"/>
      <c r="CN35" s="106"/>
      <c r="CO35" s="106"/>
      <c r="CP35" s="106"/>
      <c r="CQ35" s="106"/>
      <c r="CR35" s="106"/>
      <c r="CS35" s="106"/>
    </row>
    <row r="36" hidden="1">
      <c r="A36" s="153">
        <v>46054.0</v>
      </c>
      <c r="B36" s="116">
        <v>2026.0</v>
      </c>
      <c r="C36" s="116">
        <v>2.0</v>
      </c>
      <c r="D36" s="154"/>
      <c r="E36" s="106"/>
      <c r="F36" s="116" t="s">
        <v>246</v>
      </c>
      <c r="G36" s="155">
        <v>46068.0</v>
      </c>
      <c r="H36" s="116" t="s">
        <v>311</v>
      </c>
      <c r="I36" s="116" t="s">
        <v>23</v>
      </c>
      <c r="J36" s="156" t="s">
        <v>312</v>
      </c>
      <c r="K36" s="106"/>
      <c r="L36" s="106"/>
      <c r="M36" s="106"/>
      <c r="N36" s="106"/>
      <c r="O36" s="106"/>
      <c r="P36" s="106"/>
      <c r="Q36" s="106"/>
      <c r="R36" s="154"/>
      <c r="S36" s="116" t="s">
        <v>250</v>
      </c>
      <c r="T36" s="106"/>
      <c r="U36" s="116" t="s">
        <v>251</v>
      </c>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06"/>
      <c r="BJ36" s="106"/>
      <c r="BK36" s="106"/>
      <c r="BL36" s="106"/>
      <c r="BM36" s="106"/>
      <c r="BN36" s="106"/>
      <c r="BO36" s="106"/>
      <c r="BP36" s="106"/>
      <c r="BQ36" s="106"/>
      <c r="BR36" s="106"/>
      <c r="BS36" s="106"/>
      <c r="BT36" s="106"/>
      <c r="BU36" s="106"/>
      <c r="BV36" s="106"/>
      <c r="BW36" s="106"/>
      <c r="BX36" s="106"/>
      <c r="BY36" s="106"/>
      <c r="BZ36" s="106"/>
      <c r="CA36" s="106"/>
      <c r="CB36" s="106"/>
      <c r="CC36" s="106"/>
      <c r="CD36" s="106"/>
      <c r="CE36" s="106"/>
      <c r="CF36" s="106"/>
      <c r="CG36" s="106"/>
      <c r="CH36" s="106"/>
      <c r="CI36" s="106"/>
      <c r="CJ36" s="106"/>
      <c r="CK36" s="106"/>
      <c r="CL36" s="106"/>
      <c r="CM36" s="106"/>
      <c r="CN36" s="106"/>
      <c r="CO36" s="106"/>
      <c r="CP36" s="106"/>
      <c r="CQ36" s="106"/>
      <c r="CR36" s="106"/>
      <c r="CS36" s="106"/>
    </row>
    <row r="37" hidden="1">
      <c r="A37" s="153">
        <v>46054.0</v>
      </c>
      <c r="B37" s="116">
        <v>2026.0</v>
      </c>
      <c r="C37" s="116">
        <v>2.0</v>
      </c>
      <c r="D37" s="154"/>
      <c r="E37" s="106"/>
      <c r="F37" s="116" t="s">
        <v>246</v>
      </c>
      <c r="G37" s="155">
        <v>46068.0</v>
      </c>
      <c r="H37" s="116" t="s">
        <v>313</v>
      </c>
      <c r="I37" s="116" t="s">
        <v>23</v>
      </c>
      <c r="J37" s="156" t="s">
        <v>314</v>
      </c>
      <c r="K37" s="157">
        <v>377000.0</v>
      </c>
      <c r="L37" s="106"/>
      <c r="M37" s="106"/>
      <c r="N37" s="106"/>
      <c r="O37" s="106"/>
      <c r="P37" s="106"/>
      <c r="Q37" s="106"/>
      <c r="R37" s="154"/>
      <c r="S37" s="116" t="s">
        <v>250</v>
      </c>
      <c r="T37" s="106"/>
      <c r="U37" s="116" t="s">
        <v>251</v>
      </c>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c r="AZ37" s="106"/>
      <c r="BA37" s="106"/>
      <c r="BB37" s="106"/>
      <c r="BC37" s="106"/>
      <c r="BD37" s="106"/>
      <c r="BE37" s="106"/>
      <c r="BF37" s="106"/>
      <c r="BG37" s="106"/>
      <c r="BH37" s="106"/>
      <c r="BI37" s="106"/>
      <c r="BJ37" s="106"/>
      <c r="BK37" s="106"/>
      <c r="BL37" s="106"/>
      <c r="BM37" s="106"/>
      <c r="BN37" s="106"/>
      <c r="BO37" s="106"/>
      <c r="BP37" s="106"/>
      <c r="BQ37" s="106"/>
      <c r="BR37" s="106"/>
      <c r="BS37" s="106"/>
      <c r="BT37" s="106"/>
      <c r="BU37" s="106"/>
      <c r="BV37" s="106"/>
      <c r="BW37" s="106"/>
      <c r="BX37" s="106"/>
      <c r="BY37" s="106"/>
      <c r="BZ37" s="106"/>
      <c r="CA37" s="106"/>
      <c r="CB37" s="106"/>
      <c r="CC37" s="106"/>
      <c r="CD37" s="106"/>
      <c r="CE37" s="106"/>
      <c r="CF37" s="106"/>
      <c r="CG37" s="106"/>
      <c r="CH37" s="106"/>
      <c r="CI37" s="106"/>
      <c r="CJ37" s="106"/>
      <c r="CK37" s="106"/>
      <c r="CL37" s="106"/>
      <c r="CM37" s="106"/>
      <c r="CN37" s="106"/>
      <c r="CO37" s="106"/>
      <c r="CP37" s="106"/>
      <c r="CQ37" s="106"/>
      <c r="CR37" s="106"/>
      <c r="CS37" s="106"/>
    </row>
    <row r="38" hidden="1">
      <c r="A38" s="153">
        <v>45870.0</v>
      </c>
      <c r="B38" s="116">
        <v>2025.0</v>
      </c>
      <c r="C38" s="116">
        <v>8.0</v>
      </c>
      <c r="D38" s="160"/>
      <c r="E38" s="161"/>
      <c r="F38" s="116" t="s">
        <v>246</v>
      </c>
      <c r="G38" s="155">
        <v>45880.0</v>
      </c>
      <c r="H38" s="116" t="s">
        <v>315</v>
      </c>
      <c r="I38" s="116" t="s">
        <v>81</v>
      </c>
      <c r="J38" s="156">
        <v>1012.0</v>
      </c>
      <c r="K38" s="157">
        <v>179000.0</v>
      </c>
      <c r="L38" s="106"/>
      <c r="M38" s="157">
        <v>94500.0</v>
      </c>
      <c r="N38" s="106"/>
      <c r="O38" s="106"/>
      <c r="P38" s="106"/>
      <c r="Q38" s="106"/>
      <c r="R38" s="159">
        <v>0.5</v>
      </c>
      <c r="S38" s="116" t="s">
        <v>316</v>
      </c>
      <c r="T38" s="106"/>
      <c r="U38" s="116" t="s">
        <v>251</v>
      </c>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106"/>
      <c r="AW38" s="106"/>
      <c r="AX38" s="106"/>
      <c r="AY38" s="106"/>
      <c r="AZ38" s="106"/>
      <c r="BA38" s="106"/>
      <c r="BB38" s="106"/>
      <c r="BC38" s="106"/>
      <c r="BD38" s="106"/>
      <c r="BE38" s="106"/>
      <c r="BF38" s="106"/>
      <c r="BG38" s="106"/>
      <c r="BH38" s="106"/>
      <c r="BI38" s="106"/>
      <c r="BJ38" s="106"/>
      <c r="BK38" s="106"/>
      <c r="BL38" s="106"/>
      <c r="BM38" s="106"/>
      <c r="BN38" s="106"/>
      <c r="BO38" s="106"/>
      <c r="BP38" s="106"/>
      <c r="BQ38" s="106"/>
      <c r="BR38" s="106"/>
      <c r="BS38" s="106"/>
      <c r="BT38" s="106"/>
      <c r="BU38" s="106"/>
      <c r="BV38" s="106"/>
      <c r="BW38" s="106"/>
      <c r="BX38" s="106"/>
      <c r="BY38" s="106"/>
      <c r="BZ38" s="106"/>
      <c r="CA38" s="106"/>
      <c r="CB38" s="106"/>
      <c r="CC38" s="106"/>
      <c r="CD38" s="106"/>
      <c r="CE38" s="106"/>
      <c r="CF38" s="106"/>
      <c r="CG38" s="106"/>
      <c r="CH38" s="106"/>
      <c r="CI38" s="106"/>
      <c r="CJ38" s="106"/>
      <c r="CK38" s="106"/>
      <c r="CL38" s="106"/>
      <c r="CM38" s="106"/>
      <c r="CN38" s="106"/>
      <c r="CO38" s="106"/>
      <c r="CP38" s="106"/>
      <c r="CQ38" s="106"/>
      <c r="CR38" s="106"/>
      <c r="CS38" s="106"/>
    </row>
    <row r="39" hidden="1">
      <c r="A39" s="153">
        <v>45870.0</v>
      </c>
      <c r="B39" s="116">
        <v>2025.0</v>
      </c>
      <c r="C39" s="116">
        <v>8.0</v>
      </c>
      <c r="D39" s="160"/>
      <c r="E39" s="162"/>
      <c r="F39" s="116" t="s">
        <v>246</v>
      </c>
      <c r="G39" s="155">
        <v>45880.0</v>
      </c>
      <c r="H39" s="116" t="s">
        <v>317</v>
      </c>
      <c r="I39" s="116" t="s">
        <v>81</v>
      </c>
      <c r="J39" s="156">
        <v>1512.0</v>
      </c>
      <c r="K39" s="157">
        <v>13000.0</v>
      </c>
      <c r="L39" s="106"/>
      <c r="M39" s="157">
        <v>11500.0</v>
      </c>
      <c r="N39" s="106"/>
      <c r="O39" s="106"/>
      <c r="P39" s="106"/>
      <c r="Q39" s="106"/>
      <c r="R39" s="159">
        <v>0.5</v>
      </c>
      <c r="S39" s="116" t="s">
        <v>316</v>
      </c>
      <c r="T39" s="106"/>
      <c r="U39" s="116" t="s">
        <v>251</v>
      </c>
      <c r="V39" s="106"/>
      <c r="W39" s="106"/>
      <c r="X39" s="106"/>
      <c r="Y39" s="106"/>
      <c r="Z39" s="106"/>
      <c r="AA39" s="106"/>
      <c r="AB39" s="106"/>
      <c r="AC39" s="106"/>
      <c r="AD39" s="106"/>
      <c r="AE39" s="106"/>
      <c r="AF39" s="106"/>
      <c r="AG39" s="106"/>
      <c r="AH39" s="106"/>
      <c r="AI39" s="106"/>
      <c r="AJ39" s="106"/>
      <c r="AK39" s="106"/>
      <c r="AL39" s="106"/>
      <c r="AM39" s="106"/>
      <c r="AN39" s="106"/>
      <c r="AO39" s="106"/>
      <c r="AP39" s="106"/>
      <c r="AQ39" s="106"/>
      <c r="AR39" s="106"/>
      <c r="AS39" s="106"/>
      <c r="AT39" s="106"/>
      <c r="AU39" s="106"/>
      <c r="AV39" s="106"/>
      <c r="AW39" s="106"/>
      <c r="AX39" s="106"/>
      <c r="AY39" s="106"/>
      <c r="AZ39" s="106"/>
      <c r="BA39" s="106"/>
      <c r="BB39" s="106"/>
      <c r="BC39" s="106"/>
      <c r="BD39" s="106"/>
      <c r="BE39" s="106"/>
      <c r="BF39" s="106"/>
      <c r="BG39" s="106"/>
      <c r="BH39" s="106"/>
      <c r="BI39" s="106"/>
      <c r="BJ39" s="106"/>
      <c r="BK39" s="106"/>
      <c r="BL39" s="106"/>
      <c r="BM39" s="106"/>
      <c r="BN39" s="106"/>
      <c r="BO39" s="106"/>
      <c r="BP39" s="106"/>
      <c r="BQ39" s="106"/>
      <c r="BR39" s="106"/>
      <c r="BS39" s="106"/>
      <c r="BT39" s="106"/>
      <c r="BU39" s="106"/>
      <c r="BV39" s="106"/>
      <c r="BW39" s="106"/>
      <c r="BX39" s="106"/>
      <c r="BY39" s="106"/>
      <c r="BZ39" s="106"/>
      <c r="CA39" s="106"/>
      <c r="CB39" s="106"/>
      <c r="CC39" s="106"/>
      <c r="CD39" s="106"/>
      <c r="CE39" s="106"/>
      <c r="CF39" s="106"/>
      <c r="CG39" s="106"/>
      <c r="CH39" s="106"/>
      <c r="CI39" s="106"/>
      <c r="CJ39" s="106"/>
      <c r="CK39" s="106"/>
      <c r="CL39" s="106"/>
      <c r="CM39" s="106"/>
      <c r="CN39" s="106"/>
      <c r="CO39" s="106"/>
      <c r="CP39" s="106"/>
      <c r="CQ39" s="106"/>
      <c r="CR39" s="106"/>
      <c r="CS39" s="106"/>
    </row>
    <row r="40" hidden="1">
      <c r="A40" s="153">
        <v>45870.0</v>
      </c>
      <c r="B40" s="116">
        <v>2025.0</v>
      </c>
      <c r="C40" s="116">
        <v>8.0</v>
      </c>
      <c r="D40" s="160"/>
      <c r="E40" s="163" t="s">
        <v>318</v>
      </c>
      <c r="F40" s="116" t="s">
        <v>246</v>
      </c>
      <c r="G40" s="155">
        <v>45880.0</v>
      </c>
      <c r="H40" s="116" t="s">
        <v>319</v>
      </c>
      <c r="I40" s="116" t="s">
        <v>81</v>
      </c>
      <c r="J40" s="156">
        <v>1908.0</v>
      </c>
      <c r="K40" s="157">
        <v>27690.0</v>
      </c>
      <c r="L40" s="106"/>
      <c r="M40" s="157">
        <v>16345.0</v>
      </c>
      <c r="N40" s="106"/>
      <c r="O40" s="106"/>
      <c r="P40" s="106"/>
      <c r="Q40" s="106"/>
      <c r="R40" s="159">
        <v>0.5</v>
      </c>
      <c r="S40" s="116" t="s">
        <v>320</v>
      </c>
      <c r="T40" s="116" t="s">
        <v>321</v>
      </c>
      <c r="U40" s="116" t="s">
        <v>251</v>
      </c>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c r="BP40" s="106"/>
      <c r="BQ40" s="106"/>
      <c r="BR40" s="106"/>
      <c r="BS40" s="106"/>
      <c r="BT40" s="106"/>
      <c r="BU40" s="106"/>
      <c r="BV40" s="106"/>
      <c r="BW40" s="106"/>
      <c r="BX40" s="106"/>
      <c r="BY40" s="106"/>
      <c r="BZ40" s="106"/>
      <c r="CA40" s="106"/>
      <c r="CB40" s="106"/>
      <c r="CC40" s="106"/>
      <c r="CD40" s="106"/>
      <c r="CE40" s="106"/>
      <c r="CF40" s="106"/>
      <c r="CG40" s="106"/>
      <c r="CH40" s="106"/>
      <c r="CI40" s="106"/>
      <c r="CJ40" s="106"/>
      <c r="CK40" s="106"/>
      <c r="CL40" s="106"/>
      <c r="CM40" s="106"/>
      <c r="CN40" s="106"/>
      <c r="CO40" s="106"/>
      <c r="CP40" s="106"/>
      <c r="CQ40" s="106"/>
      <c r="CR40" s="106"/>
      <c r="CS40" s="106"/>
    </row>
    <row r="41" hidden="1">
      <c r="A41" s="153">
        <v>45870.0</v>
      </c>
      <c r="B41" s="116">
        <v>2025.0</v>
      </c>
      <c r="C41" s="116">
        <v>8.0</v>
      </c>
      <c r="D41" s="160"/>
      <c r="E41" s="162"/>
      <c r="F41" s="116" t="s">
        <v>246</v>
      </c>
      <c r="G41" s="155">
        <v>45880.0</v>
      </c>
      <c r="H41" s="116" t="s">
        <v>322</v>
      </c>
      <c r="I41" s="116" t="s">
        <v>81</v>
      </c>
      <c r="J41" s="156" t="s">
        <v>323</v>
      </c>
      <c r="K41" s="157">
        <v>310930.0</v>
      </c>
      <c r="L41" s="106"/>
      <c r="M41" s="157">
        <v>160465.0</v>
      </c>
      <c r="N41" s="106"/>
      <c r="O41" s="106"/>
      <c r="P41" s="106"/>
      <c r="Q41" s="106"/>
      <c r="R41" s="159">
        <v>0.5</v>
      </c>
      <c r="S41" s="116" t="s">
        <v>260</v>
      </c>
      <c r="T41" s="116" t="s">
        <v>261</v>
      </c>
      <c r="U41" s="116" t="s">
        <v>251</v>
      </c>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c r="CA41" s="106"/>
      <c r="CB41" s="106"/>
      <c r="CC41" s="106"/>
      <c r="CD41" s="106"/>
      <c r="CE41" s="106"/>
      <c r="CF41" s="106"/>
      <c r="CG41" s="106"/>
      <c r="CH41" s="106"/>
      <c r="CI41" s="106"/>
      <c r="CJ41" s="106"/>
      <c r="CK41" s="106"/>
      <c r="CL41" s="106"/>
      <c r="CM41" s="106"/>
      <c r="CN41" s="106"/>
      <c r="CO41" s="106"/>
      <c r="CP41" s="106"/>
      <c r="CQ41" s="106"/>
      <c r="CR41" s="106"/>
      <c r="CS41" s="106"/>
    </row>
    <row r="42" hidden="1">
      <c r="A42" s="153">
        <v>45870.0</v>
      </c>
      <c r="B42" s="116">
        <v>2025.0</v>
      </c>
      <c r="C42" s="116">
        <v>8.0</v>
      </c>
      <c r="D42" s="154"/>
      <c r="E42" s="106"/>
      <c r="F42" s="116" t="s">
        <v>246</v>
      </c>
      <c r="G42" s="155">
        <v>45880.0</v>
      </c>
      <c r="H42" s="116" t="s">
        <v>324</v>
      </c>
      <c r="I42" s="116" t="s">
        <v>81</v>
      </c>
      <c r="J42" s="156">
        <v>1113.0</v>
      </c>
      <c r="K42" s="157">
        <v>80000.0</v>
      </c>
      <c r="L42" s="106"/>
      <c r="M42" s="157">
        <v>42500.0</v>
      </c>
      <c r="N42" s="106"/>
      <c r="O42" s="106"/>
      <c r="P42" s="106"/>
      <c r="Q42" s="106"/>
      <c r="R42" s="159">
        <v>0.5</v>
      </c>
      <c r="S42" s="116" t="s">
        <v>320</v>
      </c>
      <c r="T42" s="106"/>
      <c r="U42" s="116" t="s">
        <v>251</v>
      </c>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06"/>
      <c r="BU42" s="106"/>
      <c r="BV42" s="106"/>
      <c r="BW42" s="106"/>
      <c r="BX42" s="106"/>
      <c r="BY42" s="106"/>
      <c r="BZ42" s="106"/>
      <c r="CA42" s="106"/>
      <c r="CB42" s="106"/>
      <c r="CC42" s="106"/>
      <c r="CD42" s="106"/>
      <c r="CE42" s="106"/>
      <c r="CF42" s="106"/>
      <c r="CG42" s="106"/>
      <c r="CH42" s="106"/>
      <c r="CI42" s="106"/>
      <c r="CJ42" s="106"/>
      <c r="CK42" s="106"/>
      <c r="CL42" s="106"/>
      <c r="CM42" s="106"/>
      <c r="CN42" s="106"/>
      <c r="CO42" s="106"/>
      <c r="CP42" s="106"/>
      <c r="CQ42" s="106"/>
      <c r="CR42" s="106"/>
      <c r="CS42" s="106"/>
    </row>
    <row r="43" hidden="1">
      <c r="A43" s="153">
        <v>45962.0</v>
      </c>
      <c r="B43" s="116">
        <v>2025.0</v>
      </c>
      <c r="C43" s="116">
        <v>11.0</v>
      </c>
      <c r="D43" s="154"/>
      <c r="E43" s="116" t="s">
        <v>325</v>
      </c>
      <c r="F43" s="116" t="s">
        <v>246</v>
      </c>
      <c r="G43" s="155">
        <v>45990.0</v>
      </c>
      <c r="H43" s="116" t="s">
        <v>326</v>
      </c>
      <c r="I43" s="116" t="s">
        <v>81</v>
      </c>
      <c r="J43" s="156" t="s">
        <v>327</v>
      </c>
      <c r="K43" s="157">
        <v>12300.0</v>
      </c>
      <c r="L43" s="106"/>
      <c r="M43" s="157">
        <v>12300.0</v>
      </c>
      <c r="N43" s="106"/>
      <c r="O43" s="106"/>
      <c r="P43" s="106"/>
      <c r="Q43" s="106"/>
      <c r="R43" s="159">
        <v>0.5</v>
      </c>
      <c r="S43" s="116" t="s">
        <v>316</v>
      </c>
      <c r="T43" s="116" t="s">
        <v>321</v>
      </c>
      <c r="U43" s="116" t="s">
        <v>251</v>
      </c>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06"/>
      <c r="BU43" s="106"/>
      <c r="BV43" s="106"/>
      <c r="BW43" s="106"/>
      <c r="BX43" s="106"/>
      <c r="BY43" s="106"/>
      <c r="BZ43" s="106"/>
      <c r="CA43" s="106"/>
      <c r="CB43" s="106"/>
      <c r="CC43" s="106"/>
      <c r="CD43" s="106"/>
      <c r="CE43" s="106"/>
      <c r="CF43" s="106"/>
      <c r="CG43" s="106"/>
      <c r="CH43" s="106"/>
      <c r="CI43" s="106"/>
      <c r="CJ43" s="106"/>
      <c r="CK43" s="106"/>
      <c r="CL43" s="106"/>
      <c r="CM43" s="106"/>
      <c r="CN43" s="106"/>
      <c r="CO43" s="106"/>
      <c r="CP43" s="106"/>
      <c r="CQ43" s="106"/>
      <c r="CR43" s="106"/>
      <c r="CS43" s="106"/>
    </row>
    <row r="44" hidden="1">
      <c r="A44" s="153">
        <v>45809.0</v>
      </c>
      <c r="B44" s="116">
        <v>2025.0</v>
      </c>
      <c r="C44" s="116">
        <v>6.0</v>
      </c>
      <c r="D44" s="154"/>
      <c r="E44" s="116" t="s">
        <v>328</v>
      </c>
      <c r="F44" s="116" t="s">
        <v>246</v>
      </c>
      <c r="G44" s="155">
        <v>45820.0</v>
      </c>
      <c r="H44" s="116" t="s">
        <v>329</v>
      </c>
      <c r="I44" s="116" t="s">
        <v>81</v>
      </c>
      <c r="J44" s="156">
        <v>812.0</v>
      </c>
      <c r="K44" s="157">
        <v>167620.0</v>
      </c>
      <c r="L44" s="106"/>
      <c r="M44" s="157">
        <v>88810.0</v>
      </c>
      <c r="N44" s="106"/>
      <c r="O44" s="106"/>
      <c r="P44" s="106"/>
      <c r="Q44" s="106"/>
      <c r="R44" s="159">
        <v>1.0</v>
      </c>
      <c r="S44" s="116" t="s">
        <v>260</v>
      </c>
      <c r="T44" s="116" t="s">
        <v>261</v>
      </c>
      <c r="U44" s="116" t="s">
        <v>251</v>
      </c>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06"/>
      <c r="BU44" s="106"/>
      <c r="BV44" s="106"/>
      <c r="BW44" s="106"/>
      <c r="BX44" s="106"/>
      <c r="BY44" s="106"/>
      <c r="BZ44" s="106"/>
      <c r="CA44" s="106"/>
      <c r="CB44" s="106"/>
      <c r="CC44" s="106"/>
      <c r="CD44" s="106"/>
      <c r="CE44" s="106"/>
      <c r="CF44" s="106"/>
      <c r="CG44" s="106"/>
      <c r="CH44" s="106"/>
      <c r="CI44" s="106"/>
      <c r="CJ44" s="106"/>
      <c r="CK44" s="106"/>
      <c r="CL44" s="106"/>
      <c r="CM44" s="106"/>
      <c r="CN44" s="106"/>
      <c r="CO44" s="106"/>
      <c r="CP44" s="106"/>
      <c r="CQ44" s="106"/>
      <c r="CR44" s="106"/>
      <c r="CS44" s="106"/>
    </row>
    <row r="45" hidden="1">
      <c r="A45" s="153">
        <v>45839.0</v>
      </c>
      <c r="B45" s="116">
        <v>2025.0</v>
      </c>
      <c r="C45" s="116">
        <v>7.0</v>
      </c>
      <c r="D45" s="154"/>
      <c r="E45" s="106"/>
      <c r="F45" s="116" t="s">
        <v>246</v>
      </c>
      <c r="G45" s="155">
        <v>45850.0</v>
      </c>
      <c r="H45" s="116" t="s">
        <v>330</v>
      </c>
      <c r="I45" s="116" t="s">
        <v>81</v>
      </c>
      <c r="J45" s="156">
        <v>1520.0</v>
      </c>
      <c r="K45" s="157">
        <v>31000.0</v>
      </c>
      <c r="L45" s="106"/>
      <c r="M45" s="157">
        <v>31000.0</v>
      </c>
      <c r="N45" s="106"/>
      <c r="O45" s="106"/>
      <c r="P45" s="106"/>
      <c r="Q45" s="106"/>
      <c r="R45" s="159">
        <v>1.0</v>
      </c>
      <c r="S45" s="116" t="s">
        <v>260</v>
      </c>
      <c r="T45" s="116" t="s">
        <v>261</v>
      </c>
      <c r="U45" s="116" t="s">
        <v>251</v>
      </c>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06"/>
      <c r="BU45" s="106"/>
      <c r="BV45" s="106"/>
      <c r="BW45" s="106"/>
      <c r="BX45" s="106"/>
      <c r="BY45" s="106"/>
      <c r="BZ45" s="106"/>
      <c r="CA45" s="106"/>
      <c r="CB45" s="106"/>
      <c r="CC45" s="106"/>
      <c r="CD45" s="106"/>
      <c r="CE45" s="106"/>
      <c r="CF45" s="106"/>
      <c r="CG45" s="106"/>
      <c r="CH45" s="106"/>
      <c r="CI45" s="106"/>
      <c r="CJ45" s="106"/>
      <c r="CK45" s="106"/>
      <c r="CL45" s="106"/>
      <c r="CM45" s="106"/>
      <c r="CN45" s="106"/>
      <c r="CO45" s="106"/>
      <c r="CP45" s="106"/>
      <c r="CQ45" s="106"/>
      <c r="CR45" s="106"/>
      <c r="CS45" s="106"/>
    </row>
    <row r="46" hidden="1">
      <c r="A46" s="153">
        <v>46082.0</v>
      </c>
      <c r="B46" s="116">
        <v>2026.0</v>
      </c>
      <c r="C46" s="116">
        <v>3.0</v>
      </c>
      <c r="D46" s="154"/>
      <c r="E46" s="116" t="s">
        <v>331</v>
      </c>
      <c r="F46" s="116" t="s">
        <v>246</v>
      </c>
      <c r="G46" s="155">
        <v>46088.0</v>
      </c>
      <c r="H46" s="116" t="s">
        <v>332</v>
      </c>
      <c r="I46" s="116" t="s">
        <v>81</v>
      </c>
      <c r="J46" s="156">
        <v>1611.0</v>
      </c>
      <c r="K46" s="157">
        <v>15800.0</v>
      </c>
      <c r="L46" s="106"/>
      <c r="M46" s="157">
        <v>15800.0</v>
      </c>
      <c r="N46" s="106"/>
      <c r="O46" s="106"/>
      <c r="P46" s="106"/>
      <c r="Q46" s="106"/>
      <c r="R46" s="159">
        <v>1.0</v>
      </c>
      <c r="S46" s="116" t="s">
        <v>320</v>
      </c>
      <c r="T46" s="116" t="s">
        <v>321</v>
      </c>
      <c r="U46" s="116" t="s">
        <v>251</v>
      </c>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c r="BP46" s="106"/>
      <c r="BQ46" s="106"/>
      <c r="BR46" s="106"/>
      <c r="BS46" s="106"/>
      <c r="BT46" s="106"/>
      <c r="BU46" s="106"/>
      <c r="BV46" s="106"/>
      <c r="BW46" s="106"/>
      <c r="BX46" s="106"/>
      <c r="BY46" s="106"/>
      <c r="BZ46" s="106"/>
      <c r="CA46" s="106"/>
      <c r="CB46" s="106"/>
      <c r="CC46" s="106"/>
      <c r="CD46" s="106"/>
      <c r="CE46" s="106"/>
      <c r="CF46" s="106"/>
      <c r="CG46" s="106"/>
      <c r="CH46" s="106"/>
      <c r="CI46" s="106"/>
      <c r="CJ46" s="106"/>
      <c r="CK46" s="106"/>
      <c r="CL46" s="106"/>
      <c r="CM46" s="106"/>
      <c r="CN46" s="106"/>
      <c r="CO46" s="106"/>
      <c r="CP46" s="106"/>
      <c r="CQ46" s="106"/>
      <c r="CR46" s="106"/>
      <c r="CS46" s="106"/>
    </row>
    <row r="47" hidden="1">
      <c r="A47" s="153">
        <v>45870.0</v>
      </c>
      <c r="B47" s="116">
        <v>2025.0</v>
      </c>
      <c r="C47" s="116">
        <v>8.0</v>
      </c>
      <c r="D47" s="160"/>
      <c r="E47" s="161"/>
      <c r="F47" s="116" t="s">
        <v>246</v>
      </c>
      <c r="G47" s="155">
        <v>45880.0</v>
      </c>
      <c r="H47" s="116" t="s">
        <v>333</v>
      </c>
      <c r="I47" s="116" t="s">
        <v>81</v>
      </c>
      <c r="J47" s="156">
        <v>922.0</v>
      </c>
      <c r="K47" s="157">
        <v>36760.0</v>
      </c>
      <c r="L47" s="106"/>
      <c r="M47" s="157">
        <v>5000.0</v>
      </c>
      <c r="N47" s="106"/>
      <c r="O47" s="106"/>
      <c r="P47" s="106"/>
      <c r="Q47" s="106"/>
      <c r="R47" s="156" t="s">
        <v>282</v>
      </c>
      <c r="S47" s="116" t="s">
        <v>316</v>
      </c>
      <c r="T47" s="106"/>
      <c r="U47" s="116" t="s">
        <v>251</v>
      </c>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c r="BP47" s="106"/>
      <c r="BQ47" s="106"/>
      <c r="BR47" s="106"/>
      <c r="BS47" s="106"/>
      <c r="BT47" s="106"/>
      <c r="BU47" s="106"/>
      <c r="BV47" s="106"/>
      <c r="BW47" s="106"/>
      <c r="BX47" s="106"/>
      <c r="BY47" s="106"/>
      <c r="BZ47" s="106"/>
      <c r="CA47" s="106"/>
      <c r="CB47" s="106"/>
      <c r="CC47" s="106"/>
      <c r="CD47" s="106"/>
      <c r="CE47" s="106"/>
      <c r="CF47" s="106"/>
      <c r="CG47" s="106"/>
      <c r="CH47" s="106"/>
      <c r="CI47" s="106"/>
      <c r="CJ47" s="106"/>
      <c r="CK47" s="106"/>
      <c r="CL47" s="106"/>
      <c r="CM47" s="106"/>
      <c r="CN47" s="106"/>
      <c r="CO47" s="106"/>
      <c r="CP47" s="106"/>
      <c r="CQ47" s="106"/>
      <c r="CR47" s="106"/>
      <c r="CS47" s="106"/>
    </row>
    <row r="48" hidden="1">
      <c r="A48" s="153">
        <v>45870.0</v>
      </c>
      <c r="B48" s="116">
        <v>2025.0</v>
      </c>
      <c r="C48" s="116">
        <v>8.0</v>
      </c>
      <c r="D48" s="160"/>
      <c r="E48" s="162"/>
      <c r="F48" s="116" t="s">
        <v>246</v>
      </c>
      <c r="G48" s="155">
        <v>45880.0</v>
      </c>
      <c r="H48" s="116" t="s">
        <v>334</v>
      </c>
      <c r="I48" s="116" t="s">
        <v>81</v>
      </c>
      <c r="J48" s="156">
        <v>1205.0</v>
      </c>
      <c r="K48" s="157">
        <v>12000.0</v>
      </c>
      <c r="L48" s="106"/>
      <c r="M48" s="157">
        <v>5000.0</v>
      </c>
      <c r="N48" s="106"/>
      <c r="O48" s="106"/>
      <c r="P48" s="106"/>
      <c r="Q48" s="106"/>
      <c r="R48" s="156" t="s">
        <v>282</v>
      </c>
      <c r="S48" s="116" t="s">
        <v>316</v>
      </c>
      <c r="T48" s="106"/>
      <c r="U48" s="116" t="s">
        <v>251</v>
      </c>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06"/>
      <c r="BU48" s="106"/>
      <c r="BV48" s="106"/>
      <c r="BW48" s="106"/>
      <c r="BX48" s="106"/>
      <c r="BY48" s="106"/>
      <c r="BZ48" s="106"/>
      <c r="CA48" s="106"/>
      <c r="CB48" s="106"/>
      <c r="CC48" s="106"/>
      <c r="CD48" s="106"/>
      <c r="CE48" s="106"/>
      <c r="CF48" s="106"/>
      <c r="CG48" s="106"/>
      <c r="CH48" s="106"/>
      <c r="CI48" s="106"/>
      <c r="CJ48" s="106"/>
      <c r="CK48" s="106"/>
      <c r="CL48" s="106"/>
      <c r="CM48" s="106"/>
      <c r="CN48" s="106"/>
      <c r="CO48" s="106"/>
      <c r="CP48" s="106"/>
      <c r="CQ48" s="106"/>
      <c r="CR48" s="106"/>
      <c r="CS48" s="106"/>
    </row>
    <row r="49" hidden="1">
      <c r="A49" s="153">
        <v>45870.0</v>
      </c>
      <c r="B49" s="116">
        <v>2025.0</v>
      </c>
      <c r="C49" s="116">
        <v>8.0</v>
      </c>
      <c r="D49" s="160"/>
      <c r="E49" s="162"/>
      <c r="F49" s="116" t="s">
        <v>246</v>
      </c>
      <c r="G49" s="155">
        <v>45880.0</v>
      </c>
      <c r="H49" s="116" t="s">
        <v>335</v>
      </c>
      <c r="I49" s="116" t="s">
        <v>81</v>
      </c>
      <c r="J49" s="156">
        <v>1507.0</v>
      </c>
      <c r="K49" s="157">
        <v>350000.0</v>
      </c>
      <c r="L49" s="106"/>
      <c r="M49" s="157">
        <v>5000.0</v>
      </c>
      <c r="N49" s="106"/>
      <c r="O49" s="106"/>
      <c r="P49" s="106"/>
      <c r="Q49" s="106"/>
      <c r="R49" s="156" t="s">
        <v>282</v>
      </c>
      <c r="S49" s="116" t="s">
        <v>316</v>
      </c>
      <c r="T49" s="106"/>
      <c r="U49" s="116" t="s">
        <v>251</v>
      </c>
      <c r="V49" s="106"/>
      <c r="W49" s="106"/>
      <c r="X49" s="106"/>
      <c r="Y49" s="106"/>
      <c r="Z49" s="106"/>
      <c r="AA49" s="106"/>
      <c r="AB49" s="106"/>
      <c r="AC49" s="106"/>
      <c r="AD49" s="106"/>
      <c r="AE49" s="106"/>
      <c r="AF49" s="106"/>
      <c r="AG49" s="106"/>
      <c r="AH49" s="106"/>
      <c r="AI49" s="106"/>
      <c r="AJ49" s="106"/>
      <c r="AK49" s="106"/>
      <c r="AL49" s="106"/>
      <c r="AM49" s="106"/>
      <c r="AN49" s="106"/>
      <c r="AO49" s="106"/>
      <c r="AP49" s="106"/>
      <c r="AQ49" s="106"/>
      <c r="AR49" s="106"/>
      <c r="AS49" s="106"/>
      <c r="AT49" s="106"/>
      <c r="AU49" s="106"/>
      <c r="AV49" s="106"/>
      <c r="AW49" s="106"/>
      <c r="AX49" s="106"/>
      <c r="AY49" s="106"/>
      <c r="AZ49" s="106"/>
      <c r="BA49" s="106"/>
      <c r="BB49" s="106"/>
      <c r="BC49" s="106"/>
      <c r="BD49" s="106"/>
      <c r="BE49" s="106"/>
      <c r="BF49" s="106"/>
      <c r="BG49" s="106"/>
      <c r="BH49" s="106"/>
      <c r="BI49" s="106"/>
      <c r="BJ49" s="106"/>
      <c r="BK49" s="106"/>
      <c r="BL49" s="106"/>
      <c r="BM49" s="106"/>
      <c r="BN49" s="106"/>
      <c r="BO49" s="106"/>
      <c r="BP49" s="106"/>
      <c r="BQ49" s="106"/>
      <c r="BR49" s="106"/>
      <c r="BS49" s="106"/>
      <c r="BT49" s="106"/>
      <c r="BU49" s="106"/>
      <c r="BV49" s="106"/>
      <c r="BW49" s="106"/>
      <c r="BX49" s="106"/>
      <c r="BY49" s="106"/>
      <c r="BZ49" s="106"/>
      <c r="CA49" s="106"/>
      <c r="CB49" s="106"/>
      <c r="CC49" s="106"/>
      <c r="CD49" s="106"/>
      <c r="CE49" s="106"/>
      <c r="CF49" s="106"/>
      <c r="CG49" s="106"/>
      <c r="CH49" s="106"/>
      <c r="CI49" s="106"/>
      <c r="CJ49" s="106"/>
      <c r="CK49" s="106"/>
      <c r="CL49" s="106"/>
      <c r="CM49" s="106"/>
      <c r="CN49" s="106"/>
      <c r="CO49" s="106"/>
      <c r="CP49" s="106"/>
      <c r="CQ49" s="106"/>
      <c r="CR49" s="106"/>
      <c r="CS49" s="106"/>
    </row>
    <row r="50" hidden="1">
      <c r="A50" s="153">
        <v>45870.0</v>
      </c>
      <c r="B50" s="116">
        <v>2025.0</v>
      </c>
      <c r="C50" s="116">
        <v>8.0</v>
      </c>
      <c r="D50" s="160"/>
      <c r="E50" s="164"/>
      <c r="F50" s="116" t="s">
        <v>246</v>
      </c>
      <c r="G50" s="155">
        <v>45880.0</v>
      </c>
      <c r="H50" s="116" t="s">
        <v>336</v>
      </c>
      <c r="I50" s="116" t="s">
        <v>81</v>
      </c>
      <c r="J50" s="156">
        <v>804.0</v>
      </c>
      <c r="K50" s="157">
        <v>200000.0</v>
      </c>
      <c r="L50" s="106"/>
      <c r="M50" s="157">
        <v>5000.0</v>
      </c>
      <c r="N50" s="106"/>
      <c r="O50" s="106"/>
      <c r="P50" s="106"/>
      <c r="Q50" s="106"/>
      <c r="R50" s="156" t="s">
        <v>282</v>
      </c>
      <c r="S50" s="116" t="s">
        <v>320</v>
      </c>
      <c r="T50" s="106"/>
      <c r="U50" s="116" t="s">
        <v>251</v>
      </c>
      <c r="V50" s="106"/>
      <c r="W50" s="106"/>
      <c r="X50" s="106"/>
      <c r="Y50" s="106"/>
      <c r="Z50" s="106"/>
      <c r="AA50" s="106"/>
      <c r="AB50" s="106"/>
      <c r="AC50" s="106"/>
      <c r="AD50" s="106"/>
      <c r="AE50" s="106"/>
      <c r="AF50" s="106"/>
      <c r="AG50" s="106"/>
      <c r="AH50" s="106"/>
      <c r="AI50" s="106"/>
      <c r="AJ50" s="106"/>
      <c r="AK50" s="106"/>
      <c r="AL50" s="106"/>
      <c r="AM50" s="106"/>
      <c r="AN50" s="106"/>
      <c r="AO50" s="106"/>
      <c r="AP50" s="106"/>
      <c r="AQ50" s="106"/>
      <c r="AR50" s="106"/>
      <c r="AS50" s="106"/>
      <c r="AT50" s="106"/>
      <c r="AU50" s="106"/>
      <c r="AV50" s="106"/>
      <c r="AW50" s="106"/>
      <c r="AX50" s="106"/>
      <c r="AY50" s="106"/>
      <c r="AZ50" s="106"/>
      <c r="BA50" s="106"/>
      <c r="BB50" s="106"/>
      <c r="BC50" s="106"/>
      <c r="BD50" s="106"/>
      <c r="BE50" s="106"/>
      <c r="BF50" s="106"/>
      <c r="BG50" s="106"/>
      <c r="BH50" s="106"/>
      <c r="BI50" s="106"/>
      <c r="BJ50" s="106"/>
      <c r="BK50" s="106"/>
      <c r="BL50" s="106"/>
      <c r="BM50" s="106"/>
      <c r="BN50" s="106"/>
      <c r="BO50" s="106"/>
      <c r="BP50" s="106"/>
      <c r="BQ50" s="106"/>
      <c r="BR50" s="106"/>
      <c r="BS50" s="106"/>
      <c r="BT50" s="106"/>
      <c r="BU50" s="106"/>
      <c r="BV50" s="106"/>
      <c r="BW50" s="106"/>
      <c r="BX50" s="106"/>
      <c r="BY50" s="106"/>
      <c r="BZ50" s="106"/>
      <c r="CA50" s="106"/>
      <c r="CB50" s="106"/>
      <c r="CC50" s="106"/>
      <c r="CD50" s="106"/>
      <c r="CE50" s="106"/>
      <c r="CF50" s="106"/>
      <c r="CG50" s="106"/>
      <c r="CH50" s="106"/>
      <c r="CI50" s="106"/>
      <c r="CJ50" s="106"/>
      <c r="CK50" s="106"/>
      <c r="CL50" s="106"/>
      <c r="CM50" s="106"/>
      <c r="CN50" s="106"/>
      <c r="CO50" s="106"/>
      <c r="CP50" s="106"/>
      <c r="CQ50" s="106"/>
      <c r="CR50" s="106"/>
      <c r="CS50" s="106"/>
    </row>
    <row r="51" hidden="1">
      <c r="A51" s="153">
        <v>45870.0</v>
      </c>
      <c r="B51" s="116">
        <v>2025.0</v>
      </c>
      <c r="C51" s="116">
        <v>8.0</v>
      </c>
      <c r="D51" s="160"/>
      <c r="E51" s="161"/>
      <c r="F51" s="116" t="s">
        <v>246</v>
      </c>
      <c r="G51" s="155">
        <v>45880.0</v>
      </c>
      <c r="H51" s="116" t="s">
        <v>337</v>
      </c>
      <c r="I51" s="116" t="s">
        <v>81</v>
      </c>
      <c r="J51" s="156">
        <v>1421.0</v>
      </c>
      <c r="K51" s="157">
        <v>300000.0</v>
      </c>
      <c r="L51" s="106"/>
      <c r="M51" s="157">
        <v>5000.0</v>
      </c>
      <c r="N51" s="106"/>
      <c r="O51" s="106"/>
      <c r="P51" s="106"/>
      <c r="Q51" s="106"/>
      <c r="R51" s="156" t="s">
        <v>282</v>
      </c>
      <c r="S51" s="116" t="s">
        <v>316</v>
      </c>
      <c r="T51" s="106"/>
      <c r="U51" s="116" t="s">
        <v>251</v>
      </c>
      <c r="V51" s="106"/>
      <c r="W51" s="106"/>
      <c r="X51" s="106"/>
      <c r="Y51" s="106"/>
      <c r="Z51" s="106"/>
      <c r="AA51" s="106"/>
      <c r="AB51" s="106"/>
      <c r="AC51" s="106"/>
      <c r="AD51" s="106"/>
      <c r="AE51" s="106"/>
      <c r="AF51" s="106"/>
      <c r="AG51" s="106"/>
      <c r="AH51" s="106"/>
      <c r="AI51" s="106"/>
      <c r="AJ51" s="106"/>
      <c r="AK51" s="106"/>
      <c r="AL51" s="106"/>
      <c r="AM51" s="106"/>
      <c r="AN51" s="106"/>
      <c r="AO51" s="106"/>
      <c r="AP51" s="106"/>
      <c r="AQ51" s="106"/>
      <c r="AR51" s="106"/>
      <c r="AS51" s="106"/>
      <c r="AT51" s="106"/>
      <c r="AU51" s="106"/>
      <c r="AV51" s="106"/>
      <c r="AW51" s="106"/>
      <c r="AX51" s="106"/>
      <c r="AY51" s="106"/>
      <c r="AZ51" s="106"/>
      <c r="BA51" s="106"/>
      <c r="BB51" s="106"/>
      <c r="BC51" s="106"/>
      <c r="BD51" s="106"/>
      <c r="BE51" s="106"/>
      <c r="BF51" s="106"/>
      <c r="BG51" s="106"/>
      <c r="BH51" s="106"/>
      <c r="BI51" s="106"/>
      <c r="BJ51" s="106"/>
      <c r="BK51" s="106"/>
      <c r="BL51" s="106"/>
      <c r="BM51" s="106"/>
      <c r="BN51" s="106"/>
      <c r="BO51" s="106"/>
      <c r="BP51" s="106"/>
      <c r="BQ51" s="106"/>
      <c r="BR51" s="106"/>
      <c r="BS51" s="106"/>
      <c r="BT51" s="106"/>
      <c r="BU51" s="106"/>
      <c r="BV51" s="106"/>
      <c r="BW51" s="106"/>
      <c r="BX51" s="106"/>
      <c r="BY51" s="106"/>
      <c r="BZ51" s="106"/>
      <c r="CA51" s="106"/>
      <c r="CB51" s="106"/>
      <c r="CC51" s="106"/>
      <c r="CD51" s="106"/>
      <c r="CE51" s="106"/>
      <c r="CF51" s="106"/>
      <c r="CG51" s="106"/>
      <c r="CH51" s="106"/>
      <c r="CI51" s="106"/>
      <c r="CJ51" s="106"/>
      <c r="CK51" s="106"/>
      <c r="CL51" s="106"/>
      <c r="CM51" s="106"/>
      <c r="CN51" s="106"/>
      <c r="CO51" s="106"/>
      <c r="CP51" s="106"/>
      <c r="CQ51" s="106"/>
      <c r="CR51" s="106"/>
      <c r="CS51" s="106"/>
    </row>
    <row r="52" hidden="1">
      <c r="A52" s="153">
        <v>45870.0</v>
      </c>
      <c r="B52" s="116">
        <v>2025.0</v>
      </c>
      <c r="C52" s="116">
        <v>8.0</v>
      </c>
      <c r="D52" s="160"/>
      <c r="E52" s="162"/>
      <c r="F52" s="116" t="s">
        <v>246</v>
      </c>
      <c r="G52" s="155">
        <v>45880.0</v>
      </c>
      <c r="H52" s="116" t="s">
        <v>338</v>
      </c>
      <c r="I52" s="116" t="s">
        <v>81</v>
      </c>
      <c r="J52" s="156">
        <v>1525.0</v>
      </c>
      <c r="K52" s="157">
        <v>150000.0</v>
      </c>
      <c r="L52" s="106"/>
      <c r="M52" s="157">
        <v>5000.0</v>
      </c>
      <c r="N52" s="106"/>
      <c r="O52" s="106"/>
      <c r="P52" s="106"/>
      <c r="Q52" s="106"/>
      <c r="R52" s="156" t="s">
        <v>282</v>
      </c>
      <c r="S52" s="116" t="s">
        <v>320</v>
      </c>
      <c r="T52" s="106"/>
      <c r="U52" s="116" t="s">
        <v>251</v>
      </c>
      <c r="V52" s="106"/>
      <c r="W52" s="106"/>
      <c r="X52" s="106"/>
      <c r="Y52" s="106"/>
      <c r="Z52" s="106"/>
      <c r="AA52" s="106"/>
      <c r="AB52" s="106"/>
      <c r="AC52" s="106"/>
      <c r="AD52" s="106"/>
      <c r="AE52" s="106"/>
      <c r="AF52" s="106"/>
      <c r="AG52" s="106"/>
      <c r="AH52" s="106"/>
      <c r="AI52" s="106"/>
      <c r="AJ52" s="106"/>
      <c r="AK52" s="106"/>
      <c r="AL52" s="106"/>
      <c r="AM52" s="106"/>
      <c r="AN52" s="106"/>
      <c r="AO52" s="106"/>
      <c r="AP52" s="106"/>
      <c r="AQ52" s="106"/>
      <c r="AR52" s="106"/>
      <c r="AS52" s="106"/>
      <c r="AT52" s="106"/>
      <c r="AU52" s="106"/>
      <c r="AV52" s="106"/>
      <c r="AW52" s="106"/>
      <c r="AX52" s="106"/>
      <c r="AY52" s="106"/>
      <c r="AZ52" s="106"/>
      <c r="BA52" s="106"/>
      <c r="BB52" s="106"/>
      <c r="BC52" s="106"/>
      <c r="BD52" s="106"/>
      <c r="BE52" s="106"/>
      <c r="BF52" s="106"/>
      <c r="BG52" s="106"/>
      <c r="BH52" s="106"/>
      <c r="BI52" s="106"/>
      <c r="BJ52" s="106"/>
      <c r="BK52" s="106"/>
      <c r="BL52" s="106"/>
      <c r="BM52" s="106"/>
      <c r="BN52" s="106"/>
      <c r="BO52" s="106"/>
      <c r="BP52" s="106"/>
      <c r="BQ52" s="106"/>
      <c r="BR52" s="106"/>
      <c r="BS52" s="106"/>
      <c r="BT52" s="106"/>
      <c r="BU52" s="106"/>
      <c r="BV52" s="106"/>
      <c r="BW52" s="106"/>
      <c r="BX52" s="106"/>
      <c r="BY52" s="106"/>
      <c r="BZ52" s="106"/>
      <c r="CA52" s="106"/>
      <c r="CB52" s="106"/>
      <c r="CC52" s="106"/>
      <c r="CD52" s="106"/>
      <c r="CE52" s="106"/>
      <c r="CF52" s="106"/>
      <c r="CG52" s="106"/>
      <c r="CH52" s="106"/>
      <c r="CI52" s="106"/>
      <c r="CJ52" s="106"/>
      <c r="CK52" s="106"/>
      <c r="CL52" s="106"/>
      <c r="CM52" s="106"/>
      <c r="CN52" s="106"/>
      <c r="CO52" s="106"/>
      <c r="CP52" s="106"/>
      <c r="CQ52" s="106"/>
      <c r="CR52" s="106"/>
      <c r="CS52" s="106"/>
    </row>
    <row r="53" hidden="1">
      <c r="A53" s="153">
        <v>45870.0</v>
      </c>
      <c r="B53" s="116">
        <v>2025.0</v>
      </c>
      <c r="C53" s="116">
        <v>8.0</v>
      </c>
      <c r="D53" s="160"/>
      <c r="E53" s="161"/>
      <c r="F53" s="116" t="s">
        <v>246</v>
      </c>
      <c r="G53" s="155">
        <v>45880.0</v>
      </c>
      <c r="H53" s="116" t="s">
        <v>339</v>
      </c>
      <c r="I53" s="116" t="s">
        <v>81</v>
      </c>
      <c r="J53" s="156">
        <v>901.0</v>
      </c>
      <c r="K53" s="157">
        <v>46900.0</v>
      </c>
      <c r="L53" s="106"/>
      <c r="M53" s="157">
        <v>5000.0</v>
      </c>
      <c r="N53" s="106"/>
      <c r="O53" s="106"/>
      <c r="P53" s="106"/>
      <c r="Q53" s="106"/>
      <c r="R53" s="156" t="s">
        <v>282</v>
      </c>
      <c r="S53" s="116" t="s">
        <v>320</v>
      </c>
      <c r="T53" s="106"/>
      <c r="U53" s="116" t="s">
        <v>251</v>
      </c>
      <c r="V53" s="106"/>
      <c r="W53" s="106"/>
      <c r="X53" s="106"/>
      <c r="Y53" s="106"/>
      <c r="Z53" s="106"/>
      <c r="AA53" s="106"/>
      <c r="AB53" s="106"/>
      <c r="AC53" s="106"/>
      <c r="AD53" s="106"/>
      <c r="AE53" s="106"/>
      <c r="AF53" s="106"/>
      <c r="AG53" s="106"/>
      <c r="AH53" s="106"/>
      <c r="AI53" s="106"/>
      <c r="AJ53" s="106"/>
      <c r="AK53" s="106"/>
      <c r="AL53" s="106"/>
      <c r="AM53" s="106"/>
      <c r="AN53" s="106"/>
      <c r="AO53" s="106"/>
      <c r="AP53" s="106"/>
      <c r="AQ53" s="106"/>
      <c r="AR53" s="106"/>
      <c r="AS53" s="106"/>
      <c r="AT53" s="106"/>
      <c r="AU53" s="106"/>
      <c r="AV53" s="106"/>
      <c r="AW53" s="106"/>
      <c r="AX53" s="106"/>
      <c r="AY53" s="106"/>
      <c r="AZ53" s="106"/>
      <c r="BA53" s="106"/>
      <c r="BB53" s="106"/>
      <c r="BC53" s="106"/>
      <c r="BD53" s="106"/>
      <c r="BE53" s="106"/>
      <c r="BF53" s="106"/>
      <c r="BG53" s="106"/>
      <c r="BH53" s="106"/>
      <c r="BI53" s="106"/>
      <c r="BJ53" s="106"/>
      <c r="BK53" s="106"/>
      <c r="BL53" s="106"/>
      <c r="BM53" s="106"/>
      <c r="BN53" s="106"/>
      <c r="BO53" s="106"/>
      <c r="BP53" s="106"/>
      <c r="BQ53" s="106"/>
      <c r="BR53" s="106"/>
      <c r="BS53" s="106"/>
      <c r="BT53" s="106"/>
      <c r="BU53" s="106"/>
      <c r="BV53" s="106"/>
      <c r="BW53" s="106"/>
      <c r="BX53" s="106"/>
      <c r="BY53" s="106"/>
      <c r="BZ53" s="106"/>
      <c r="CA53" s="106"/>
      <c r="CB53" s="106"/>
      <c r="CC53" s="106"/>
      <c r="CD53" s="106"/>
      <c r="CE53" s="106"/>
      <c r="CF53" s="106"/>
      <c r="CG53" s="106"/>
      <c r="CH53" s="106"/>
      <c r="CI53" s="106"/>
      <c r="CJ53" s="106"/>
      <c r="CK53" s="106"/>
      <c r="CL53" s="106"/>
      <c r="CM53" s="106"/>
      <c r="CN53" s="106"/>
      <c r="CO53" s="106"/>
      <c r="CP53" s="106"/>
      <c r="CQ53" s="106"/>
      <c r="CR53" s="106"/>
      <c r="CS53" s="106"/>
    </row>
    <row r="54" hidden="1">
      <c r="A54" s="153">
        <v>45870.0</v>
      </c>
      <c r="B54" s="116">
        <v>2025.0</v>
      </c>
      <c r="C54" s="116">
        <v>8.0</v>
      </c>
      <c r="D54" s="160"/>
      <c r="E54" s="161"/>
      <c r="F54" s="116" t="s">
        <v>246</v>
      </c>
      <c r="G54" s="155">
        <v>45880.0</v>
      </c>
      <c r="H54" s="116" t="s">
        <v>340</v>
      </c>
      <c r="I54" s="116" t="s">
        <v>81</v>
      </c>
      <c r="J54" s="156">
        <v>2008.0</v>
      </c>
      <c r="K54" s="157">
        <v>156000.0</v>
      </c>
      <c r="L54" s="106"/>
      <c r="M54" s="157">
        <v>5000.0</v>
      </c>
      <c r="N54" s="106"/>
      <c r="O54" s="106"/>
      <c r="P54" s="106"/>
      <c r="Q54" s="106"/>
      <c r="R54" s="156" t="s">
        <v>282</v>
      </c>
      <c r="S54" s="116" t="s">
        <v>320</v>
      </c>
      <c r="T54" s="106"/>
      <c r="U54" s="116" t="s">
        <v>251</v>
      </c>
      <c r="V54" s="106"/>
      <c r="W54" s="106"/>
      <c r="X54" s="106"/>
      <c r="Y54" s="106"/>
      <c r="Z54" s="106"/>
      <c r="AA54" s="106"/>
      <c r="AB54" s="106"/>
      <c r="AC54" s="106"/>
      <c r="AD54" s="106"/>
      <c r="AE54" s="106"/>
      <c r="AF54" s="106"/>
      <c r="AG54" s="106"/>
      <c r="AH54" s="106"/>
      <c r="AI54" s="106"/>
      <c r="AJ54" s="106"/>
      <c r="AK54" s="106"/>
      <c r="AL54" s="106"/>
      <c r="AM54" s="106"/>
      <c r="AN54" s="106"/>
      <c r="AO54" s="106"/>
      <c r="AP54" s="106"/>
      <c r="AQ54" s="106"/>
      <c r="AR54" s="106"/>
      <c r="AS54" s="106"/>
      <c r="AT54" s="106"/>
      <c r="AU54" s="106"/>
      <c r="AV54" s="106"/>
      <c r="AW54" s="106"/>
      <c r="AX54" s="106"/>
      <c r="AY54" s="106"/>
      <c r="AZ54" s="106"/>
      <c r="BA54" s="106"/>
      <c r="BB54" s="106"/>
      <c r="BC54" s="106"/>
      <c r="BD54" s="106"/>
      <c r="BE54" s="106"/>
      <c r="BF54" s="106"/>
      <c r="BG54" s="106"/>
      <c r="BH54" s="106"/>
      <c r="BI54" s="106"/>
      <c r="BJ54" s="106"/>
      <c r="BK54" s="106"/>
      <c r="BL54" s="106"/>
      <c r="BM54" s="106"/>
      <c r="BN54" s="106"/>
      <c r="BO54" s="106"/>
      <c r="BP54" s="106"/>
      <c r="BQ54" s="106"/>
      <c r="BR54" s="106"/>
      <c r="BS54" s="106"/>
      <c r="BT54" s="106"/>
      <c r="BU54" s="106"/>
      <c r="BV54" s="106"/>
      <c r="BW54" s="106"/>
      <c r="BX54" s="106"/>
      <c r="BY54" s="106"/>
      <c r="BZ54" s="106"/>
      <c r="CA54" s="106"/>
      <c r="CB54" s="106"/>
      <c r="CC54" s="106"/>
      <c r="CD54" s="106"/>
      <c r="CE54" s="106"/>
      <c r="CF54" s="106"/>
      <c r="CG54" s="106"/>
      <c r="CH54" s="106"/>
      <c r="CI54" s="106"/>
      <c r="CJ54" s="106"/>
      <c r="CK54" s="106"/>
      <c r="CL54" s="106"/>
      <c r="CM54" s="106"/>
      <c r="CN54" s="106"/>
      <c r="CO54" s="106"/>
      <c r="CP54" s="106"/>
      <c r="CQ54" s="106"/>
      <c r="CR54" s="106"/>
      <c r="CS54" s="106"/>
    </row>
    <row r="55" hidden="1">
      <c r="A55" s="153">
        <v>45870.0</v>
      </c>
      <c r="B55" s="116">
        <v>2025.0</v>
      </c>
      <c r="C55" s="116">
        <v>8.0</v>
      </c>
      <c r="D55" s="160"/>
      <c r="E55" s="162"/>
      <c r="F55" s="116" t="s">
        <v>246</v>
      </c>
      <c r="G55" s="155">
        <v>45880.0</v>
      </c>
      <c r="H55" s="116" t="s">
        <v>341</v>
      </c>
      <c r="I55" s="116" t="s">
        <v>81</v>
      </c>
      <c r="J55" s="156">
        <v>1902.0</v>
      </c>
      <c r="K55" s="157">
        <v>39000.0</v>
      </c>
      <c r="L55" s="106"/>
      <c r="M55" s="157">
        <v>5000.0</v>
      </c>
      <c r="N55" s="106"/>
      <c r="O55" s="106"/>
      <c r="P55" s="106"/>
      <c r="Q55" s="106"/>
      <c r="R55" s="156" t="s">
        <v>282</v>
      </c>
      <c r="S55" s="116" t="s">
        <v>316</v>
      </c>
      <c r="T55" s="106"/>
      <c r="U55" s="116" t="s">
        <v>251</v>
      </c>
      <c r="V55" s="106"/>
      <c r="W55" s="106"/>
      <c r="X55" s="106"/>
      <c r="Y55" s="106"/>
      <c r="Z55" s="106"/>
      <c r="AA55" s="106"/>
      <c r="AB55" s="106"/>
      <c r="AC55" s="106"/>
      <c r="AD55" s="106"/>
      <c r="AE55" s="106"/>
      <c r="AF55" s="106"/>
      <c r="AG55" s="106"/>
      <c r="AH55" s="106"/>
      <c r="AI55" s="106"/>
      <c r="AJ55" s="106"/>
      <c r="AK55" s="106"/>
      <c r="AL55" s="106"/>
      <c r="AM55" s="106"/>
      <c r="AN55" s="106"/>
      <c r="AO55" s="106"/>
      <c r="AP55" s="106"/>
      <c r="AQ55" s="106"/>
      <c r="AR55" s="106"/>
      <c r="AS55" s="106"/>
      <c r="AT55" s="106"/>
      <c r="AU55" s="106"/>
      <c r="AV55" s="106"/>
      <c r="AW55" s="106"/>
      <c r="AX55" s="106"/>
      <c r="AY55" s="106"/>
      <c r="AZ55" s="106"/>
      <c r="BA55" s="106"/>
      <c r="BB55" s="106"/>
      <c r="BC55" s="106"/>
      <c r="BD55" s="106"/>
      <c r="BE55" s="106"/>
      <c r="BF55" s="106"/>
      <c r="BG55" s="106"/>
      <c r="BH55" s="106"/>
      <c r="BI55" s="106"/>
      <c r="BJ55" s="106"/>
      <c r="BK55" s="106"/>
      <c r="BL55" s="106"/>
      <c r="BM55" s="106"/>
      <c r="BN55" s="106"/>
      <c r="BO55" s="106"/>
      <c r="BP55" s="106"/>
      <c r="BQ55" s="106"/>
      <c r="BR55" s="106"/>
      <c r="BS55" s="106"/>
      <c r="BT55" s="106"/>
      <c r="BU55" s="106"/>
      <c r="BV55" s="106"/>
      <c r="BW55" s="106"/>
      <c r="BX55" s="106"/>
      <c r="BY55" s="106"/>
      <c r="BZ55" s="106"/>
      <c r="CA55" s="106"/>
      <c r="CB55" s="106"/>
      <c r="CC55" s="106"/>
      <c r="CD55" s="106"/>
      <c r="CE55" s="106"/>
      <c r="CF55" s="106"/>
      <c r="CG55" s="106"/>
      <c r="CH55" s="106"/>
      <c r="CI55" s="106"/>
      <c r="CJ55" s="106"/>
      <c r="CK55" s="106"/>
      <c r="CL55" s="106"/>
      <c r="CM55" s="106"/>
      <c r="CN55" s="106"/>
      <c r="CO55" s="106"/>
      <c r="CP55" s="106"/>
      <c r="CQ55" s="106"/>
      <c r="CR55" s="106"/>
      <c r="CS55" s="106"/>
    </row>
    <row r="56" hidden="1">
      <c r="A56" s="153">
        <v>45870.0</v>
      </c>
      <c r="B56" s="116">
        <v>2025.0</v>
      </c>
      <c r="C56" s="116">
        <v>8.0</v>
      </c>
      <c r="D56" s="160"/>
      <c r="E56" s="162"/>
      <c r="F56" s="116" t="s">
        <v>246</v>
      </c>
      <c r="G56" s="155">
        <v>45880.0</v>
      </c>
      <c r="H56" s="116" t="s">
        <v>342</v>
      </c>
      <c r="I56" s="116" t="s">
        <v>81</v>
      </c>
      <c r="J56" s="156">
        <v>1401.0</v>
      </c>
      <c r="K56" s="157">
        <v>200000.0</v>
      </c>
      <c r="L56" s="106"/>
      <c r="M56" s="157">
        <v>3000.0</v>
      </c>
      <c r="N56" s="106"/>
      <c r="O56" s="106"/>
      <c r="P56" s="106"/>
      <c r="Q56" s="106"/>
      <c r="R56" s="156" t="s">
        <v>282</v>
      </c>
      <c r="S56" s="116" t="s">
        <v>260</v>
      </c>
      <c r="T56" s="106"/>
      <c r="U56" s="116" t="s">
        <v>251</v>
      </c>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c r="AZ56" s="106"/>
      <c r="BA56" s="106"/>
      <c r="BB56" s="106"/>
      <c r="BC56" s="106"/>
      <c r="BD56" s="106"/>
      <c r="BE56" s="106"/>
      <c r="BF56" s="106"/>
      <c r="BG56" s="106"/>
      <c r="BH56" s="106"/>
      <c r="BI56" s="106"/>
      <c r="BJ56" s="106"/>
      <c r="BK56" s="106"/>
      <c r="BL56" s="106"/>
      <c r="BM56" s="106"/>
      <c r="BN56" s="106"/>
      <c r="BO56" s="106"/>
      <c r="BP56" s="106"/>
      <c r="BQ56" s="106"/>
      <c r="BR56" s="106"/>
      <c r="BS56" s="106"/>
      <c r="BT56" s="106"/>
      <c r="BU56" s="106"/>
      <c r="BV56" s="106"/>
      <c r="BW56" s="106"/>
      <c r="BX56" s="106"/>
      <c r="BY56" s="106"/>
      <c r="BZ56" s="106"/>
      <c r="CA56" s="106"/>
      <c r="CB56" s="106"/>
      <c r="CC56" s="106"/>
      <c r="CD56" s="106"/>
      <c r="CE56" s="106"/>
      <c r="CF56" s="106"/>
      <c r="CG56" s="106"/>
      <c r="CH56" s="106"/>
      <c r="CI56" s="106"/>
      <c r="CJ56" s="106"/>
      <c r="CK56" s="106"/>
      <c r="CL56" s="106"/>
      <c r="CM56" s="106"/>
      <c r="CN56" s="106"/>
      <c r="CO56" s="106"/>
      <c r="CP56" s="106"/>
      <c r="CQ56" s="106"/>
      <c r="CR56" s="106"/>
      <c r="CS56" s="106"/>
    </row>
    <row r="57" hidden="1">
      <c r="A57" s="153">
        <v>45870.0</v>
      </c>
      <c r="B57" s="116">
        <v>2025.0</v>
      </c>
      <c r="C57" s="116">
        <v>8.0</v>
      </c>
      <c r="D57" s="160"/>
      <c r="E57" s="161"/>
      <c r="F57" s="116" t="s">
        <v>246</v>
      </c>
      <c r="G57" s="155">
        <v>45880.0</v>
      </c>
      <c r="H57" s="116" t="s">
        <v>343</v>
      </c>
      <c r="I57" s="116" t="s">
        <v>81</v>
      </c>
      <c r="J57" s="156">
        <v>1601.0</v>
      </c>
      <c r="K57" s="157">
        <v>200000.0</v>
      </c>
      <c r="L57" s="106"/>
      <c r="M57" s="157">
        <v>3000.0</v>
      </c>
      <c r="N57" s="106"/>
      <c r="O57" s="106"/>
      <c r="P57" s="106"/>
      <c r="Q57" s="106"/>
      <c r="R57" s="156" t="s">
        <v>282</v>
      </c>
      <c r="S57" s="116" t="s">
        <v>260</v>
      </c>
      <c r="T57" s="106"/>
      <c r="U57" s="116" t="s">
        <v>251</v>
      </c>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c r="AZ57" s="106"/>
      <c r="BA57" s="106"/>
      <c r="BB57" s="106"/>
      <c r="BC57" s="106"/>
      <c r="BD57" s="106"/>
      <c r="BE57" s="106"/>
      <c r="BF57" s="106"/>
      <c r="BG57" s="106"/>
      <c r="BH57" s="106"/>
      <c r="BI57" s="106"/>
      <c r="BJ57" s="106"/>
      <c r="BK57" s="106"/>
      <c r="BL57" s="106"/>
      <c r="BM57" s="106"/>
      <c r="BN57" s="106"/>
      <c r="BO57" s="106"/>
      <c r="BP57" s="106"/>
      <c r="BQ57" s="106"/>
      <c r="BR57" s="106"/>
      <c r="BS57" s="106"/>
      <c r="BT57" s="106"/>
      <c r="BU57" s="106"/>
      <c r="BV57" s="106"/>
      <c r="BW57" s="106"/>
      <c r="BX57" s="106"/>
      <c r="BY57" s="106"/>
      <c r="BZ57" s="106"/>
      <c r="CA57" s="106"/>
      <c r="CB57" s="106"/>
      <c r="CC57" s="106"/>
      <c r="CD57" s="106"/>
      <c r="CE57" s="106"/>
      <c r="CF57" s="106"/>
      <c r="CG57" s="106"/>
      <c r="CH57" s="106"/>
      <c r="CI57" s="106"/>
      <c r="CJ57" s="106"/>
      <c r="CK57" s="106"/>
      <c r="CL57" s="106"/>
      <c r="CM57" s="106"/>
      <c r="CN57" s="106"/>
      <c r="CO57" s="106"/>
      <c r="CP57" s="106"/>
      <c r="CQ57" s="106"/>
      <c r="CR57" s="106"/>
      <c r="CS57" s="106"/>
    </row>
    <row r="58" hidden="1">
      <c r="A58" s="153">
        <v>45870.0</v>
      </c>
      <c r="B58" s="116">
        <v>2025.0</v>
      </c>
      <c r="C58" s="116">
        <v>8.0</v>
      </c>
      <c r="D58" s="160"/>
      <c r="E58" s="162"/>
      <c r="F58" s="116" t="s">
        <v>246</v>
      </c>
      <c r="G58" s="155">
        <v>45880.0</v>
      </c>
      <c r="H58" s="116" t="s">
        <v>344</v>
      </c>
      <c r="I58" s="116" t="s">
        <v>81</v>
      </c>
      <c r="J58" s="156">
        <v>1402.0</v>
      </c>
      <c r="K58" s="157">
        <v>136000.0</v>
      </c>
      <c r="L58" s="106"/>
      <c r="M58" s="157">
        <v>5000.0</v>
      </c>
      <c r="N58" s="106"/>
      <c r="O58" s="106"/>
      <c r="P58" s="106"/>
      <c r="Q58" s="106"/>
      <c r="R58" s="156" t="s">
        <v>282</v>
      </c>
      <c r="S58" s="116" t="s">
        <v>260</v>
      </c>
      <c r="T58" s="106"/>
      <c r="U58" s="116" t="s">
        <v>251</v>
      </c>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c r="AZ58" s="106"/>
      <c r="BA58" s="106"/>
      <c r="BB58" s="106"/>
      <c r="BC58" s="106"/>
      <c r="BD58" s="106"/>
      <c r="BE58" s="106"/>
      <c r="BF58" s="106"/>
      <c r="BG58" s="106"/>
      <c r="BH58" s="106"/>
      <c r="BI58" s="106"/>
      <c r="BJ58" s="106"/>
      <c r="BK58" s="106"/>
      <c r="BL58" s="106"/>
      <c r="BM58" s="106"/>
      <c r="BN58" s="106"/>
      <c r="BO58" s="106"/>
      <c r="BP58" s="106"/>
      <c r="BQ58" s="106"/>
      <c r="BR58" s="106"/>
      <c r="BS58" s="106"/>
      <c r="BT58" s="106"/>
      <c r="BU58" s="106"/>
      <c r="BV58" s="106"/>
      <c r="BW58" s="106"/>
      <c r="BX58" s="106"/>
      <c r="BY58" s="106"/>
      <c r="BZ58" s="106"/>
      <c r="CA58" s="106"/>
      <c r="CB58" s="106"/>
      <c r="CC58" s="106"/>
      <c r="CD58" s="106"/>
      <c r="CE58" s="106"/>
      <c r="CF58" s="106"/>
      <c r="CG58" s="106"/>
      <c r="CH58" s="106"/>
      <c r="CI58" s="106"/>
      <c r="CJ58" s="106"/>
      <c r="CK58" s="106"/>
      <c r="CL58" s="106"/>
      <c r="CM58" s="106"/>
      <c r="CN58" s="106"/>
      <c r="CO58" s="106"/>
      <c r="CP58" s="106"/>
      <c r="CQ58" s="106"/>
      <c r="CR58" s="106"/>
      <c r="CS58" s="106"/>
    </row>
    <row r="59" hidden="1">
      <c r="A59" s="153">
        <v>45870.0</v>
      </c>
      <c r="B59" s="116">
        <v>2025.0</v>
      </c>
      <c r="C59" s="116">
        <v>8.0</v>
      </c>
      <c r="D59" s="160"/>
      <c r="E59" s="162"/>
      <c r="F59" s="116" t="s">
        <v>246</v>
      </c>
      <c r="G59" s="155">
        <v>45880.0</v>
      </c>
      <c r="H59" s="116" t="s">
        <v>345</v>
      </c>
      <c r="I59" s="116" t="s">
        <v>81</v>
      </c>
      <c r="J59" s="156">
        <v>1804.0</v>
      </c>
      <c r="K59" s="157">
        <v>200000.0</v>
      </c>
      <c r="L59" s="106"/>
      <c r="M59" s="157">
        <v>3000.0</v>
      </c>
      <c r="N59" s="106"/>
      <c r="O59" s="106"/>
      <c r="P59" s="106"/>
      <c r="Q59" s="106"/>
      <c r="R59" s="156" t="s">
        <v>282</v>
      </c>
      <c r="S59" s="116" t="s">
        <v>260</v>
      </c>
      <c r="T59" s="106"/>
      <c r="U59" s="116" t="s">
        <v>251</v>
      </c>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c r="AZ59" s="106"/>
      <c r="BA59" s="106"/>
      <c r="BB59" s="106"/>
      <c r="BC59" s="106"/>
      <c r="BD59" s="106"/>
      <c r="BE59" s="106"/>
      <c r="BF59" s="106"/>
      <c r="BG59" s="106"/>
      <c r="BH59" s="106"/>
      <c r="BI59" s="106"/>
      <c r="BJ59" s="106"/>
      <c r="BK59" s="106"/>
      <c r="BL59" s="106"/>
      <c r="BM59" s="106"/>
      <c r="BN59" s="106"/>
      <c r="BO59" s="106"/>
      <c r="BP59" s="106"/>
      <c r="BQ59" s="106"/>
      <c r="BR59" s="106"/>
      <c r="BS59" s="106"/>
      <c r="BT59" s="106"/>
      <c r="BU59" s="106"/>
      <c r="BV59" s="106"/>
      <c r="BW59" s="106"/>
      <c r="BX59" s="106"/>
      <c r="BY59" s="106"/>
      <c r="BZ59" s="106"/>
      <c r="CA59" s="106"/>
      <c r="CB59" s="106"/>
      <c r="CC59" s="106"/>
      <c r="CD59" s="106"/>
      <c r="CE59" s="106"/>
      <c r="CF59" s="106"/>
      <c r="CG59" s="106"/>
      <c r="CH59" s="106"/>
      <c r="CI59" s="106"/>
      <c r="CJ59" s="106"/>
      <c r="CK59" s="106"/>
      <c r="CL59" s="106"/>
      <c r="CM59" s="106"/>
      <c r="CN59" s="106"/>
      <c r="CO59" s="106"/>
      <c r="CP59" s="106"/>
      <c r="CQ59" s="106"/>
      <c r="CR59" s="106"/>
      <c r="CS59" s="106"/>
    </row>
    <row r="60" hidden="1">
      <c r="A60" s="153">
        <v>45870.0</v>
      </c>
      <c r="B60" s="116">
        <v>2025.0</v>
      </c>
      <c r="C60" s="116">
        <v>8.0</v>
      </c>
      <c r="D60" s="160"/>
      <c r="E60" s="162"/>
      <c r="F60" s="116" t="s">
        <v>246</v>
      </c>
      <c r="G60" s="155">
        <v>45880.0</v>
      </c>
      <c r="H60" s="116" t="s">
        <v>346</v>
      </c>
      <c r="I60" s="116" t="s">
        <v>81</v>
      </c>
      <c r="J60" s="156">
        <v>1621.0</v>
      </c>
      <c r="K60" s="157">
        <v>24680.0</v>
      </c>
      <c r="L60" s="106"/>
      <c r="M60" s="157">
        <v>5000.0</v>
      </c>
      <c r="N60" s="106"/>
      <c r="O60" s="106"/>
      <c r="P60" s="106"/>
      <c r="Q60" s="106"/>
      <c r="R60" s="156" t="s">
        <v>282</v>
      </c>
      <c r="S60" s="116" t="s">
        <v>260</v>
      </c>
      <c r="T60" s="106"/>
      <c r="U60" s="116" t="s">
        <v>251</v>
      </c>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c r="AZ60" s="106"/>
      <c r="BA60" s="106"/>
      <c r="BB60" s="106"/>
      <c r="BC60" s="106"/>
      <c r="BD60" s="106"/>
      <c r="BE60" s="106"/>
      <c r="BF60" s="106"/>
      <c r="BG60" s="106"/>
      <c r="BH60" s="106"/>
      <c r="BI60" s="106"/>
      <c r="BJ60" s="106"/>
      <c r="BK60" s="106"/>
      <c r="BL60" s="106"/>
      <c r="BM60" s="106"/>
      <c r="BN60" s="106"/>
      <c r="BO60" s="106"/>
      <c r="BP60" s="106"/>
      <c r="BQ60" s="106"/>
      <c r="BR60" s="106"/>
      <c r="BS60" s="106"/>
      <c r="BT60" s="106"/>
      <c r="BU60" s="106"/>
      <c r="BV60" s="106"/>
      <c r="BW60" s="106"/>
      <c r="BX60" s="106"/>
      <c r="BY60" s="106"/>
      <c r="BZ60" s="106"/>
      <c r="CA60" s="106"/>
      <c r="CB60" s="106"/>
      <c r="CC60" s="106"/>
      <c r="CD60" s="106"/>
      <c r="CE60" s="106"/>
      <c r="CF60" s="106"/>
      <c r="CG60" s="106"/>
      <c r="CH60" s="106"/>
      <c r="CI60" s="106"/>
      <c r="CJ60" s="106"/>
      <c r="CK60" s="106"/>
      <c r="CL60" s="106"/>
      <c r="CM60" s="106"/>
      <c r="CN60" s="106"/>
      <c r="CO60" s="106"/>
      <c r="CP60" s="106"/>
      <c r="CQ60" s="106"/>
      <c r="CR60" s="106"/>
      <c r="CS60" s="106"/>
    </row>
    <row r="61" hidden="1">
      <c r="A61" s="153">
        <v>45870.0</v>
      </c>
      <c r="B61" s="116">
        <v>2025.0</v>
      </c>
      <c r="C61" s="116">
        <v>8.0</v>
      </c>
      <c r="D61" s="160"/>
      <c r="E61" s="162"/>
      <c r="F61" s="116" t="s">
        <v>246</v>
      </c>
      <c r="G61" s="155">
        <v>45880.0</v>
      </c>
      <c r="H61" s="116" t="s">
        <v>347</v>
      </c>
      <c r="I61" s="116" t="s">
        <v>81</v>
      </c>
      <c r="J61" s="156">
        <v>1909.0</v>
      </c>
      <c r="K61" s="157">
        <v>93000.0</v>
      </c>
      <c r="L61" s="106"/>
      <c r="M61" s="157">
        <v>5000.0</v>
      </c>
      <c r="N61" s="106"/>
      <c r="O61" s="106"/>
      <c r="P61" s="106"/>
      <c r="Q61" s="106"/>
      <c r="R61" s="156" t="s">
        <v>282</v>
      </c>
      <c r="S61" s="116" t="s">
        <v>260</v>
      </c>
      <c r="T61" s="106"/>
      <c r="U61" s="116" t="s">
        <v>251</v>
      </c>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c r="AZ61" s="106"/>
      <c r="BA61" s="106"/>
      <c r="BB61" s="106"/>
      <c r="BC61" s="106"/>
      <c r="BD61" s="106"/>
      <c r="BE61" s="106"/>
      <c r="BF61" s="106"/>
      <c r="BG61" s="106"/>
      <c r="BH61" s="106"/>
      <c r="BI61" s="106"/>
      <c r="BJ61" s="106"/>
      <c r="BK61" s="106"/>
      <c r="BL61" s="106"/>
      <c r="BM61" s="106"/>
      <c r="BN61" s="106"/>
      <c r="BO61" s="106"/>
      <c r="BP61" s="106"/>
      <c r="BQ61" s="106"/>
      <c r="BR61" s="106"/>
      <c r="BS61" s="106"/>
      <c r="BT61" s="106"/>
      <c r="BU61" s="106"/>
      <c r="BV61" s="106"/>
      <c r="BW61" s="106"/>
      <c r="BX61" s="106"/>
      <c r="BY61" s="106"/>
      <c r="BZ61" s="106"/>
      <c r="CA61" s="106"/>
      <c r="CB61" s="106"/>
      <c r="CC61" s="106"/>
      <c r="CD61" s="106"/>
      <c r="CE61" s="106"/>
      <c r="CF61" s="106"/>
      <c r="CG61" s="106"/>
      <c r="CH61" s="106"/>
      <c r="CI61" s="106"/>
      <c r="CJ61" s="106"/>
      <c r="CK61" s="106"/>
      <c r="CL61" s="106"/>
      <c r="CM61" s="106"/>
      <c r="CN61" s="106"/>
      <c r="CO61" s="106"/>
      <c r="CP61" s="106"/>
      <c r="CQ61" s="106"/>
      <c r="CR61" s="106"/>
      <c r="CS61" s="106"/>
    </row>
    <row r="62" hidden="1">
      <c r="A62" s="153">
        <v>45870.0</v>
      </c>
      <c r="B62" s="116">
        <v>2025.0</v>
      </c>
      <c r="C62" s="116">
        <v>8.0</v>
      </c>
      <c r="D62" s="160"/>
      <c r="E62" s="162"/>
      <c r="F62" s="116" t="s">
        <v>246</v>
      </c>
      <c r="G62" s="155">
        <v>45880.0</v>
      </c>
      <c r="H62" s="116" t="s">
        <v>348</v>
      </c>
      <c r="I62" s="116" t="s">
        <v>81</v>
      </c>
      <c r="J62" s="156">
        <v>1922.0</v>
      </c>
      <c r="K62" s="157">
        <v>360000.0</v>
      </c>
      <c r="L62" s="106"/>
      <c r="M62" s="157">
        <v>50000.0</v>
      </c>
      <c r="N62" s="106"/>
      <c r="O62" s="106"/>
      <c r="P62" s="106"/>
      <c r="Q62" s="106"/>
      <c r="R62" s="156" t="s">
        <v>282</v>
      </c>
      <c r="S62" s="116" t="s">
        <v>260</v>
      </c>
      <c r="T62" s="106"/>
      <c r="U62" s="116" t="s">
        <v>251</v>
      </c>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c r="AZ62" s="106"/>
      <c r="BA62" s="106"/>
      <c r="BB62" s="106"/>
      <c r="BC62" s="106"/>
      <c r="BD62" s="106"/>
      <c r="BE62" s="106"/>
      <c r="BF62" s="106"/>
      <c r="BG62" s="106"/>
      <c r="BH62" s="106"/>
      <c r="BI62" s="106"/>
      <c r="BJ62" s="106"/>
      <c r="BK62" s="106"/>
      <c r="BL62" s="106"/>
      <c r="BM62" s="106"/>
      <c r="BN62" s="106"/>
      <c r="BO62" s="106"/>
      <c r="BP62" s="106"/>
      <c r="BQ62" s="106"/>
      <c r="BR62" s="106"/>
      <c r="BS62" s="106"/>
      <c r="BT62" s="106"/>
      <c r="BU62" s="106"/>
      <c r="BV62" s="106"/>
      <c r="BW62" s="106"/>
      <c r="BX62" s="106"/>
      <c r="BY62" s="106"/>
      <c r="BZ62" s="106"/>
      <c r="CA62" s="106"/>
      <c r="CB62" s="106"/>
      <c r="CC62" s="106"/>
      <c r="CD62" s="106"/>
      <c r="CE62" s="106"/>
      <c r="CF62" s="106"/>
      <c r="CG62" s="106"/>
      <c r="CH62" s="106"/>
      <c r="CI62" s="106"/>
      <c r="CJ62" s="106"/>
      <c r="CK62" s="106"/>
      <c r="CL62" s="106"/>
      <c r="CM62" s="106"/>
      <c r="CN62" s="106"/>
      <c r="CO62" s="106"/>
      <c r="CP62" s="106"/>
      <c r="CQ62" s="106"/>
      <c r="CR62" s="106"/>
      <c r="CS62" s="106"/>
    </row>
    <row r="63" hidden="1">
      <c r="A63" s="153">
        <v>45870.0</v>
      </c>
      <c r="B63" s="116">
        <v>2025.0</v>
      </c>
      <c r="C63" s="116">
        <v>8.0</v>
      </c>
      <c r="D63" s="154"/>
      <c r="E63" s="106"/>
      <c r="F63" s="116" t="s">
        <v>246</v>
      </c>
      <c r="G63" s="155">
        <v>45880.0</v>
      </c>
      <c r="H63" s="116" t="s">
        <v>349</v>
      </c>
      <c r="I63" s="116" t="s">
        <v>81</v>
      </c>
      <c r="J63" s="156">
        <v>2207.0</v>
      </c>
      <c r="K63" s="157">
        <v>220000.0</v>
      </c>
      <c r="L63" s="106"/>
      <c r="M63" s="157">
        <v>5000.0</v>
      </c>
      <c r="N63" s="106"/>
      <c r="O63" s="106"/>
      <c r="P63" s="106"/>
      <c r="Q63" s="106"/>
      <c r="R63" s="156" t="s">
        <v>282</v>
      </c>
      <c r="S63" s="116" t="s">
        <v>260</v>
      </c>
      <c r="T63" s="106"/>
      <c r="U63" s="116" t="s">
        <v>251</v>
      </c>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c r="AZ63" s="106"/>
      <c r="BA63" s="106"/>
      <c r="BB63" s="106"/>
      <c r="BC63" s="106"/>
      <c r="BD63" s="106"/>
      <c r="BE63" s="106"/>
      <c r="BF63" s="106"/>
      <c r="BG63" s="106"/>
      <c r="BH63" s="106"/>
      <c r="BI63" s="106"/>
      <c r="BJ63" s="106"/>
      <c r="BK63" s="106"/>
      <c r="BL63" s="106"/>
      <c r="BM63" s="106"/>
      <c r="BN63" s="106"/>
      <c r="BO63" s="106"/>
      <c r="BP63" s="106"/>
      <c r="BQ63" s="106"/>
      <c r="BR63" s="106"/>
      <c r="BS63" s="106"/>
      <c r="BT63" s="106"/>
      <c r="BU63" s="106"/>
      <c r="BV63" s="106"/>
      <c r="BW63" s="106"/>
      <c r="BX63" s="106"/>
      <c r="BY63" s="106"/>
      <c r="BZ63" s="106"/>
      <c r="CA63" s="106"/>
      <c r="CB63" s="106"/>
      <c r="CC63" s="106"/>
      <c r="CD63" s="106"/>
      <c r="CE63" s="106"/>
      <c r="CF63" s="106"/>
      <c r="CG63" s="106"/>
      <c r="CH63" s="106"/>
      <c r="CI63" s="106"/>
      <c r="CJ63" s="106"/>
      <c r="CK63" s="106"/>
      <c r="CL63" s="106"/>
      <c r="CM63" s="106"/>
      <c r="CN63" s="106"/>
      <c r="CO63" s="106"/>
      <c r="CP63" s="106"/>
      <c r="CQ63" s="106"/>
      <c r="CR63" s="106"/>
      <c r="CS63" s="106"/>
    </row>
    <row r="64" hidden="1">
      <c r="A64" s="153">
        <v>45870.0</v>
      </c>
      <c r="B64" s="116">
        <v>2025.0</v>
      </c>
      <c r="C64" s="116">
        <v>8.0</v>
      </c>
      <c r="D64" s="154"/>
      <c r="E64" s="106"/>
      <c r="F64" s="116" t="s">
        <v>246</v>
      </c>
      <c r="G64" s="155">
        <v>45880.0</v>
      </c>
      <c r="H64" s="116" t="s">
        <v>350</v>
      </c>
      <c r="I64" s="116" t="s">
        <v>81</v>
      </c>
      <c r="J64" s="156">
        <v>2208.0</v>
      </c>
      <c r="K64" s="157">
        <v>156000.0</v>
      </c>
      <c r="L64" s="106"/>
      <c r="M64" s="157">
        <v>5000.0</v>
      </c>
      <c r="N64" s="106"/>
      <c r="O64" s="106"/>
      <c r="P64" s="106"/>
      <c r="Q64" s="106"/>
      <c r="R64" s="156" t="s">
        <v>282</v>
      </c>
      <c r="S64" s="116" t="s">
        <v>320</v>
      </c>
      <c r="T64" s="106"/>
      <c r="U64" s="116" t="s">
        <v>251</v>
      </c>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c r="AZ64" s="106"/>
      <c r="BA64" s="106"/>
      <c r="BB64" s="106"/>
      <c r="BC64" s="106"/>
      <c r="BD64" s="106"/>
      <c r="BE64" s="106"/>
      <c r="BF64" s="106"/>
      <c r="BG64" s="106"/>
      <c r="BH64" s="106"/>
      <c r="BI64" s="106"/>
      <c r="BJ64" s="106"/>
      <c r="BK64" s="106"/>
      <c r="BL64" s="106"/>
      <c r="BM64" s="106"/>
      <c r="BN64" s="106"/>
      <c r="BO64" s="106"/>
      <c r="BP64" s="106"/>
      <c r="BQ64" s="106"/>
      <c r="BR64" s="106"/>
      <c r="BS64" s="106"/>
      <c r="BT64" s="106"/>
      <c r="BU64" s="106"/>
      <c r="BV64" s="106"/>
      <c r="BW64" s="106"/>
      <c r="BX64" s="106"/>
      <c r="BY64" s="106"/>
      <c r="BZ64" s="106"/>
      <c r="CA64" s="106"/>
      <c r="CB64" s="106"/>
      <c r="CC64" s="106"/>
      <c r="CD64" s="106"/>
      <c r="CE64" s="106"/>
      <c r="CF64" s="106"/>
      <c r="CG64" s="106"/>
      <c r="CH64" s="106"/>
      <c r="CI64" s="106"/>
      <c r="CJ64" s="106"/>
      <c r="CK64" s="106"/>
      <c r="CL64" s="106"/>
      <c r="CM64" s="106"/>
      <c r="CN64" s="106"/>
      <c r="CO64" s="106"/>
      <c r="CP64" s="106"/>
      <c r="CQ64" s="106"/>
      <c r="CR64" s="106"/>
      <c r="CS64" s="106"/>
    </row>
    <row r="65" hidden="1">
      <c r="A65" s="153">
        <v>45870.0</v>
      </c>
      <c r="B65" s="116">
        <v>2025.0</v>
      </c>
      <c r="C65" s="116">
        <v>8.0</v>
      </c>
      <c r="D65" s="154"/>
      <c r="E65" s="106"/>
      <c r="F65" s="116" t="s">
        <v>246</v>
      </c>
      <c r="G65" s="155">
        <v>45880.0</v>
      </c>
      <c r="H65" s="116" t="s">
        <v>351</v>
      </c>
      <c r="I65" s="116" t="s">
        <v>81</v>
      </c>
      <c r="J65" s="156">
        <v>2224.0</v>
      </c>
      <c r="K65" s="157">
        <v>160000.0</v>
      </c>
      <c r="L65" s="106"/>
      <c r="M65" s="157">
        <v>5000.0</v>
      </c>
      <c r="N65" s="106"/>
      <c r="O65" s="106"/>
      <c r="P65" s="106"/>
      <c r="Q65" s="106"/>
      <c r="R65" s="156" t="s">
        <v>282</v>
      </c>
      <c r="S65" s="116" t="s">
        <v>260</v>
      </c>
      <c r="T65" s="106"/>
      <c r="U65" s="116" t="s">
        <v>251</v>
      </c>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c r="AZ65" s="106"/>
      <c r="BA65" s="106"/>
      <c r="BB65" s="106"/>
      <c r="BC65" s="106"/>
      <c r="BD65" s="106"/>
      <c r="BE65" s="106"/>
      <c r="BF65" s="106"/>
      <c r="BG65" s="106"/>
      <c r="BH65" s="106"/>
      <c r="BI65" s="106"/>
      <c r="BJ65" s="106"/>
      <c r="BK65" s="106"/>
      <c r="BL65" s="106"/>
      <c r="BM65" s="106"/>
      <c r="BN65" s="106"/>
      <c r="BO65" s="106"/>
      <c r="BP65" s="106"/>
      <c r="BQ65" s="106"/>
      <c r="BR65" s="106"/>
      <c r="BS65" s="106"/>
      <c r="BT65" s="106"/>
      <c r="BU65" s="106"/>
      <c r="BV65" s="106"/>
      <c r="BW65" s="106"/>
      <c r="BX65" s="106"/>
      <c r="BY65" s="106"/>
      <c r="BZ65" s="106"/>
      <c r="CA65" s="106"/>
      <c r="CB65" s="106"/>
      <c r="CC65" s="106"/>
      <c r="CD65" s="106"/>
      <c r="CE65" s="106"/>
      <c r="CF65" s="106"/>
      <c r="CG65" s="106"/>
      <c r="CH65" s="106"/>
      <c r="CI65" s="106"/>
      <c r="CJ65" s="106"/>
      <c r="CK65" s="106"/>
      <c r="CL65" s="106"/>
      <c r="CM65" s="106"/>
      <c r="CN65" s="106"/>
      <c r="CO65" s="106"/>
      <c r="CP65" s="106"/>
      <c r="CQ65" s="106"/>
      <c r="CR65" s="106"/>
      <c r="CS65" s="106"/>
    </row>
    <row r="66" hidden="1">
      <c r="A66" s="153">
        <v>45870.0</v>
      </c>
      <c r="B66" s="116">
        <v>2025.0</v>
      </c>
      <c r="C66" s="116">
        <v>8.0</v>
      </c>
      <c r="D66" s="154"/>
      <c r="E66" s="106"/>
      <c r="F66" s="116" t="s">
        <v>246</v>
      </c>
      <c r="G66" s="155">
        <v>45880.0</v>
      </c>
      <c r="H66" s="116" t="s">
        <v>352</v>
      </c>
      <c r="I66" s="116" t="s">
        <v>81</v>
      </c>
      <c r="J66" s="156">
        <v>2324.0</v>
      </c>
      <c r="K66" s="157">
        <v>200000.0</v>
      </c>
      <c r="L66" s="106"/>
      <c r="M66" s="157">
        <v>5000.0</v>
      </c>
      <c r="N66" s="106"/>
      <c r="O66" s="106"/>
      <c r="P66" s="106"/>
      <c r="Q66" s="106"/>
      <c r="R66" s="156" t="s">
        <v>282</v>
      </c>
      <c r="S66" s="116" t="s">
        <v>260</v>
      </c>
      <c r="T66" s="106"/>
      <c r="U66" s="116" t="s">
        <v>251</v>
      </c>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c r="AZ66" s="106"/>
      <c r="BA66" s="106"/>
      <c r="BB66" s="106"/>
      <c r="BC66" s="106"/>
      <c r="BD66" s="106"/>
      <c r="BE66" s="106"/>
      <c r="BF66" s="106"/>
      <c r="BG66" s="106"/>
      <c r="BH66" s="106"/>
      <c r="BI66" s="106"/>
      <c r="BJ66" s="106"/>
      <c r="BK66" s="106"/>
      <c r="BL66" s="106"/>
      <c r="BM66" s="106"/>
      <c r="BN66" s="106"/>
      <c r="BO66" s="106"/>
      <c r="BP66" s="106"/>
      <c r="BQ66" s="106"/>
      <c r="BR66" s="106"/>
      <c r="BS66" s="106"/>
      <c r="BT66" s="106"/>
      <c r="BU66" s="106"/>
      <c r="BV66" s="106"/>
      <c r="BW66" s="106"/>
      <c r="BX66" s="106"/>
      <c r="BY66" s="106"/>
      <c r="BZ66" s="106"/>
      <c r="CA66" s="106"/>
      <c r="CB66" s="106"/>
      <c r="CC66" s="106"/>
      <c r="CD66" s="106"/>
      <c r="CE66" s="106"/>
      <c r="CF66" s="106"/>
      <c r="CG66" s="106"/>
      <c r="CH66" s="106"/>
      <c r="CI66" s="106"/>
      <c r="CJ66" s="106"/>
      <c r="CK66" s="106"/>
      <c r="CL66" s="106"/>
      <c r="CM66" s="106"/>
      <c r="CN66" s="106"/>
      <c r="CO66" s="106"/>
      <c r="CP66" s="106"/>
      <c r="CQ66" s="106"/>
      <c r="CR66" s="106"/>
      <c r="CS66" s="106"/>
    </row>
    <row r="67" hidden="1">
      <c r="A67" s="153">
        <v>45870.0</v>
      </c>
      <c r="B67" s="116">
        <v>2025.0</v>
      </c>
      <c r="C67" s="116">
        <v>8.0</v>
      </c>
      <c r="D67" s="154"/>
      <c r="E67" s="106"/>
      <c r="F67" s="116" t="s">
        <v>246</v>
      </c>
      <c r="G67" s="155">
        <v>45880.0</v>
      </c>
      <c r="H67" s="116" t="s">
        <v>353</v>
      </c>
      <c r="I67" s="116" t="s">
        <v>81</v>
      </c>
      <c r="J67" s="156">
        <v>2412.0</v>
      </c>
      <c r="K67" s="157">
        <v>200000.0</v>
      </c>
      <c r="L67" s="106"/>
      <c r="M67" s="157">
        <v>5000.0</v>
      </c>
      <c r="N67" s="106"/>
      <c r="O67" s="106"/>
      <c r="P67" s="106"/>
      <c r="Q67" s="106"/>
      <c r="R67" s="156" t="s">
        <v>282</v>
      </c>
      <c r="S67" s="116" t="s">
        <v>260</v>
      </c>
      <c r="T67" s="106"/>
      <c r="U67" s="116" t="s">
        <v>251</v>
      </c>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c r="AZ67" s="106"/>
      <c r="BA67" s="106"/>
      <c r="BB67" s="106"/>
      <c r="BC67" s="106"/>
      <c r="BD67" s="106"/>
      <c r="BE67" s="106"/>
      <c r="BF67" s="106"/>
      <c r="BG67" s="106"/>
      <c r="BH67" s="106"/>
      <c r="BI67" s="106"/>
      <c r="BJ67" s="106"/>
      <c r="BK67" s="106"/>
      <c r="BL67" s="106"/>
      <c r="BM67" s="106"/>
      <c r="BN67" s="106"/>
      <c r="BO67" s="106"/>
      <c r="BP67" s="106"/>
      <c r="BQ67" s="106"/>
      <c r="BR67" s="106"/>
      <c r="BS67" s="106"/>
      <c r="BT67" s="106"/>
      <c r="BU67" s="106"/>
      <c r="BV67" s="106"/>
      <c r="BW67" s="106"/>
      <c r="BX67" s="106"/>
      <c r="BY67" s="106"/>
      <c r="BZ67" s="106"/>
      <c r="CA67" s="106"/>
      <c r="CB67" s="106"/>
      <c r="CC67" s="106"/>
      <c r="CD67" s="106"/>
      <c r="CE67" s="106"/>
      <c r="CF67" s="106"/>
      <c r="CG67" s="106"/>
      <c r="CH67" s="106"/>
      <c r="CI67" s="106"/>
      <c r="CJ67" s="106"/>
      <c r="CK67" s="106"/>
      <c r="CL67" s="106"/>
      <c r="CM67" s="106"/>
      <c r="CN67" s="106"/>
      <c r="CO67" s="106"/>
      <c r="CP67" s="106"/>
      <c r="CQ67" s="106"/>
      <c r="CR67" s="106"/>
      <c r="CS67" s="106"/>
    </row>
    <row r="68" hidden="1">
      <c r="A68" s="153">
        <v>45870.0</v>
      </c>
      <c r="B68" s="116">
        <v>2025.0</v>
      </c>
      <c r="C68" s="116">
        <v>8.0</v>
      </c>
      <c r="D68" s="154"/>
      <c r="E68" s="106"/>
      <c r="F68" s="116" t="s">
        <v>246</v>
      </c>
      <c r="G68" s="155">
        <v>45880.0</v>
      </c>
      <c r="H68" s="116" t="s">
        <v>354</v>
      </c>
      <c r="I68" s="116" t="s">
        <v>81</v>
      </c>
      <c r="J68" s="156">
        <v>2513.0</v>
      </c>
      <c r="K68" s="157">
        <v>260000.0</v>
      </c>
      <c r="L68" s="106"/>
      <c r="M68" s="157">
        <v>5000.0</v>
      </c>
      <c r="N68" s="106"/>
      <c r="O68" s="106"/>
      <c r="P68" s="106"/>
      <c r="Q68" s="106"/>
      <c r="R68" s="156" t="s">
        <v>282</v>
      </c>
      <c r="S68" s="116" t="s">
        <v>260</v>
      </c>
      <c r="T68" s="106"/>
      <c r="U68" s="116" t="s">
        <v>251</v>
      </c>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c r="AZ68" s="106"/>
      <c r="BA68" s="106"/>
      <c r="BB68" s="106"/>
      <c r="BC68" s="106"/>
      <c r="BD68" s="106"/>
      <c r="BE68" s="106"/>
      <c r="BF68" s="106"/>
      <c r="BG68" s="106"/>
      <c r="BH68" s="106"/>
      <c r="BI68" s="106"/>
      <c r="BJ68" s="106"/>
      <c r="BK68" s="106"/>
      <c r="BL68" s="106"/>
      <c r="BM68" s="106"/>
      <c r="BN68" s="106"/>
      <c r="BO68" s="106"/>
      <c r="BP68" s="106"/>
      <c r="BQ68" s="106"/>
      <c r="BR68" s="106"/>
      <c r="BS68" s="106"/>
      <c r="BT68" s="106"/>
      <c r="BU68" s="106"/>
      <c r="BV68" s="106"/>
      <c r="BW68" s="106"/>
      <c r="BX68" s="106"/>
      <c r="BY68" s="106"/>
      <c r="BZ68" s="106"/>
      <c r="CA68" s="106"/>
      <c r="CB68" s="106"/>
      <c r="CC68" s="106"/>
      <c r="CD68" s="106"/>
      <c r="CE68" s="106"/>
      <c r="CF68" s="106"/>
      <c r="CG68" s="106"/>
      <c r="CH68" s="106"/>
      <c r="CI68" s="106"/>
      <c r="CJ68" s="106"/>
      <c r="CK68" s="106"/>
      <c r="CL68" s="106"/>
      <c r="CM68" s="106"/>
      <c r="CN68" s="106"/>
      <c r="CO68" s="106"/>
      <c r="CP68" s="106"/>
      <c r="CQ68" s="106"/>
      <c r="CR68" s="106"/>
      <c r="CS68" s="106"/>
    </row>
    <row r="69" hidden="1">
      <c r="A69" s="153">
        <v>45962.0</v>
      </c>
      <c r="B69" s="116">
        <v>2025.0</v>
      </c>
      <c r="C69" s="116">
        <v>11.0</v>
      </c>
      <c r="D69" s="154"/>
      <c r="E69" s="106"/>
      <c r="F69" s="116" t="s">
        <v>246</v>
      </c>
      <c r="G69" s="155">
        <v>45990.0</v>
      </c>
      <c r="H69" s="116" t="s">
        <v>355</v>
      </c>
      <c r="I69" s="116" t="s">
        <v>81</v>
      </c>
      <c r="J69" s="156">
        <v>701.0</v>
      </c>
      <c r="K69" s="157">
        <v>150000.0</v>
      </c>
      <c r="L69" s="106"/>
      <c r="M69" s="157">
        <v>5000.0</v>
      </c>
      <c r="N69" s="106"/>
      <c r="O69" s="106"/>
      <c r="P69" s="106"/>
      <c r="Q69" s="106"/>
      <c r="R69" s="156" t="s">
        <v>282</v>
      </c>
      <c r="S69" s="116" t="s">
        <v>320</v>
      </c>
      <c r="T69" s="106"/>
      <c r="U69" s="116" t="s">
        <v>251</v>
      </c>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c r="AZ69" s="106"/>
      <c r="BA69" s="106"/>
      <c r="BB69" s="106"/>
      <c r="BC69" s="106"/>
      <c r="BD69" s="106"/>
      <c r="BE69" s="106"/>
      <c r="BF69" s="106"/>
      <c r="BG69" s="106"/>
      <c r="BH69" s="106"/>
      <c r="BI69" s="106"/>
      <c r="BJ69" s="106"/>
      <c r="BK69" s="106"/>
      <c r="BL69" s="106"/>
      <c r="BM69" s="106"/>
      <c r="BN69" s="106"/>
      <c r="BO69" s="106"/>
      <c r="BP69" s="106"/>
      <c r="BQ69" s="106"/>
      <c r="BR69" s="106"/>
      <c r="BS69" s="106"/>
      <c r="BT69" s="106"/>
      <c r="BU69" s="106"/>
      <c r="BV69" s="106"/>
      <c r="BW69" s="106"/>
      <c r="BX69" s="106"/>
      <c r="BY69" s="106"/>
      <c r="BZ69" s="106"/>
      <c r="CA69" s="106"/>
      <c r="CB69" s="106"/>
      <c r="CC69" s="106"/>
      <c r="CD69" s="106"/>
      <c r="CE69" s="106"/>
      <c r="CF69" s="106"/>
      <c r="CG69" s="106"/>
      <c r="CH69" s="106"/>
      <c r="CI69" s="106"/>
      <c r="CJ69" s="106"/>
      <c r="CK69" s="106"/>
      <c r="CL69" s="106"/>
      <c r="CM69" s="106"/>
      <c r="CN69" s="106"/>
      <c r="CO69" s="106"/>
      <c r="CP69" s="106"/>
      <c r="CQ69" s="106"/>
      <c r="CR69" s="106"/>
      <c r="CS69" s="106"/>
    </row>
    <row r="70" hidden="1">
      <c r="A70" s="153">
        <v>45962.0</v>
      </c>
      <c r="B70" s="116">
        <v>2025.0</v>
      </c>
      <c r="C70" s="116">
        <v>11.0</v>
      </c>
      <c r="D70" s="154"/>
      <c r="E70" s="106"/>
      <c r="F70" s="116" t="s">
        <v>246</v>
      </c>
      <c r="G70" s="155">
        <v>45990.0</v>
      </c>
      <c r="H70" s="116" t="s">
        <v>356</v>
      </c>
      <c r="I70" s="116" t="s">
        <v>81</v>
      </c>
      <c r="J70" s="156">
        <v>1201.0</v>
      </c>
      <c r="K70" s="157">
        <v>300000.0</v>
      </c>
      <c r="L70" s="106"/>
      <c r="M70" s="157">
        <v>5000.0</v>
      </c>
      <c r="N70" s="106"/>
      <c r="O70" s="106"/>
      <c r="P70" s="106"/>
      <c r="Q70" s="106"/>
      <c r="R70" s="156" t="s">
        <v>282</v>
      </c>
      <c r="S70" s="116" t="s">
        <v>320</v>
      </c>
      <c r="T70" s="106"/>
      <c r="U70" s="116" t="s">
        <v>251</v>
      </c>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c r="AZ70" s="106"/>
      <c r="BA70" s="106"/>
      <c r="BB70" s="106"/>
      <c r="BC70" s="106"/>
      <c r="BD70" s="106"/>
      <c r="BE70" s="106"/>
      <c r="BF70" s="106"/>
      <c r="BG70" s="106"/>
      <c r="BH70" s="106"/>
      <c r="BI70" s="106"/>
      <c r="BJ70" s="106"/>
      <c r="BK70" s="106"/>
      <c r="BL70" s="106"/>
      <c r="BM70" s="106"/>
      <c r="BN70" s="106"/>
      <c r="BO70" s="106"/>
      <c r="BP70" s="106"/>
      <c r="BQ70" s="106"/>
      <c r="BR70" s="106"/>
      <c r="BS70" s="106"/>
      <c r="BT70" s="106"/>
      <c r="BU70" s="106"/>
      <c r="BV70" s="106"/>
      <c r="BW70" s="106"/>
      <c r="BX70" s="106"/>
      <c r="BY70" s="106"/>
      <c r="BZ70" s="106"/>
      <c r="CA70" s="106"/>
      <c r="CB70" s="106"/>
      <c r="CC70" s="106"/>
      <c r="CD70" s="106"/>
      <c r="CE70" s="106"/>
      <c r="CF70" s="106"/>
      <c r="CG70" s="106"/>
      <c r="CH70" s="106"/>
      <c r="CI70" s="106"/>
      <c r="CJ70" s="106"/>
      <c r="CK70" s="106"/>
      <c r="CL70" s="106"/>
      <c r="CM70" s="106"/>
      <c r="CN70" s="106"/>
      <c r="CO70" s="106"/>
      <c r="CP70" s="106"/>
      <c r="CQ70" s="106"/>
      <c r="CR70" s="106"/>
      <c r="CS70" s="106"/>
    </row>
    <row r="71" hidden="1">
      <c r="A71" s="153">
        <v>45962.0</v>
      </c>
      <c r="B71" s="116">
        <v>2025.0</v>
      </c>
      <c r="C71" s="116">
        <v>11.0</v>
      </c>
      <c r="D71" s="154"/>
      <c r="E71" s="106"/>
      <c r="F71" s="116" t="s">
        <v>246</v>
      </c>
      <c r="G71" s="155">
        <v>45990.0</v>
      </c>
      <c r="H71" s="116" t="s">
        <v>357</v>
      </c>
      <c r="I71" s="116" t="s">
        <v>81</v>
      </c>
      <c r="J71" s="156">
        <v>1111.0</v>
      </c>
      <c r="K71" s="157">
        <v>200000.0</v>
      </c>
      <c r="L71" s="106"/>
      <c r="M71" s="157">
        <v>5000.0</v>
      </c>
      <c r="N71" s="106"/>
      <c r="O71" s="106"/>
      <c r="P71" s="106"/>
      <c r="Q71" s="106"/>
      <c r="R71" s="156" t="s">
        <v>282</v>
      </c>
      <c r="S71" s="116" t="s">
        <v>320</v>
      </c>
      <c r="T71" s="106"/>
      <c r="U71" s="116" t="s">
        <v>251</v>
      </c>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c r="AV71" s="106"/>
      <c r="AW71" s="106"/>
      <c r="AX71" s="106"/>
      <c r="AY71" s="106"/>
      <c r="AZ71" s="106"/>
      <c r="BA71" s="106"/>
      <c r="BB71" s="106"/>
      <c r="BC71" s="106"/>
      <c r="BD71" s="106"/>
      <c r="BE71" s="106"/>
      <c r="BF71" s="106"/>
      <c r="BG71" s="106"/>
      <c r="BH71" s="106"/>
      <c r="BI71" s="106"/>
      <c r="BJ71" s="106"/>
      <c r="BK71" s="106"/>
      <c r="BL71" s="106"/>
      <c r="BM71" s="106"/>
      <c r="BN71" s="106"/>
      <c r="BO71" s="106"/>
      <c r="BP71" s="106"/>
      <c r="BQ71" s="106"/>
      <c r="BR71" s="106"/>
      <c r="BS71" s="106"/>
      <c r="BT71" s="106"/>
      <c r="BU71" s="106"/>
      <c r="BV71" s="106"/>
      <c r="BW71" s="106"/>
      <c r="BX71" s="106"/>
      <c r="BY71" s="106"/>
      <c r="BZ71" s="106"/>
      <c r="CA71" s="106"/>
      <c r="CB71" s="106"/>
      <c r="CC71" s="106"/>
      <c r="CD71" s="106"/>
      <c r="CE71" s="106"/>
      <c r="CF71" s="106"/>
      <c r="CG71" s="106"/>
      <c r="CH71" s="106"/>
      <c r="CI71" s="106"/>
      <c r="CJ71" s="106"/>
      <c r="CK71" s="106"/>
      <c r="CL71" s="106"/>
      <c r="CM71" s="106"/>
      <c r="CN71" s="106"/>
      <c r="CO71" s="106"/>
      <c r="CP71" s="106"/>
      <c r="CQ71" s="106"/>
      <c r="CR71" s="106"/>
      <c r="CS71" s="106"/>
    </row>
    <row r="72" hidden="1">
      <c r="A72" s="153">
        <v>45962.0</v>
      </c>
      <c r="B72" s="116">
        <v>2025.0</v>
      </c>
      <c r="C72" s="116">
        <v>11.0</v>
      </c>
      <c r="D72" s="154"/>
      <c r="E72" s="106"/>
      <c r="F72" s="116" t="s">
        <v>246</v>
      </c>
      <c r="G72" s="155">
        <v>45990.0</v>
      </c>
      <c r="H72" s="116" t="s">
        <v>358</v>
      </c>
      <c r="I72" s="116" t="s">
        <v>81</v>
      </c>
      <c r="J72" s="156">
        <v>1121.0</v>
      </c>
      <c r="K72" s="157">
        <v>200000.0</v>
      </c>
      <c r="L72" s="106"/>
      <c r="M72" s="157">
        <v>5000.0</v>
      </c>
      <c r="N72" s="106"/>
      <c r="O72" s="106"/>
      <c r="P72" s="106"/>
      <c r="Q72" s="106"/>
      <c r="R72" s="156" t="s">
        <v>282</v>
      </c>
      <c r="S72" s="116" t="s">
        <v>316</v>
      </c>
      <c r="T72" s="106"/>
      <c r="U72" s="116" t="s">
        <v>251</v>
      </c>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c r="AV72" s="106"/>
      <c r="AW72" s="106"/>
      <c r="AX72" s="106"/>
      <c r="AY72" s="106"/>
      <c r="AZ72" s="106"/>
      <c r="BA72" s="106"/>
      <c r="BB72" s="106"/>
      <c r="BC72" s="106"/>
      <c r="BD72" s="106"/>
      <c r="BE72" s="106"/>
      <c r="BF72" s="106"/>
      <c r="BG72" s="106"/>
      <c r="BH72" s="106"/>
      <c r="BI72" s="106"/>
      <c r="BJ72" s="106"/>
      <c r="BK72" s="106"/>
      <c r="BL72" s="106"/>
      <c r="BM72" s="106"/>
      <c r="BN72" s="106"/>
      <c r="BO72" s="106"/>
      <c r="BP72" s="106"/>
      <c r="BQ72" s="106"/>
      <c r="BR72" s="106"/>
      <c r="BS72" s="106"/>
      <c r="BT72" s="106"/>
      <c r="BU72" s="106"/>
      <c r="BV72" s="106"/>
      <c r="BW72" s="106"/>
      <c r="BX72" s="106"/>
      <c r="BY72" s="106"/>
      <c r="BZ72" s="106"/>
      <c r="CA72" s="106"/>
      <c r="CB72" s="106"/>
      <c r="CC72" s="106"/>
      <c r="CD72" s="106"/>
      <c r="CE72" s="106"/>
      <c r="CF72" s="106"/>
      <c r="CG72" s="106"/>
      <c r="CH72" s="106"/>
      <c r="CI72" s="106"/>
      <c r="CJ72" s="106"/>
      <c r="CK72" s="106"/>
      <c r="CL72" s="106"/>
      <c r="CM72" s="106"/>
      <c r="CN72" s="106"/>
      <c r="CO72" s="106"/>
      <c r="CP72" s="106"/>
      <c r="CQ72" s="106"/>
      <c r="CR72" s="106"/>
      <c r="CS72" s="106"/>
    </row>
    <row r="73" hidden="1">
      <c r="A73" s="153">
        <v>45962.0</v>
      </c>
      <c r="B73" s="116">
        <v>2025.0</v>
      </c>
      <c r="C73" s="116">
        <v>11.0</v>
      </c>
      <c r="D73" s="154"/>
      <c r="E73" s="106"/>
      <c r="F73" s="116" t="s">
        <v>246</v>
      </c>
      <c r="G73" s="155">
        <v>45991.0</v>
      </c>
      <c r="H73" s="116" t="s">
        <v>359</v>
      </c>
      <c r="I73" s="116" t="s">
        <v>81</v>
      </c>
      <c r="J73" s="156">
        <v>711.0</v>
      </c>
      <c r="K73" s="157">
        <v>174500.0</v>
      </c>
      <c r="L73" s="106"/>
      <c r="M73" s="157">
        <v>5000.0</v>
      </c>
      <c r="N73" s="106"/>
      <c r="O73" s="106"/>
      <c r="P73" s="106"/>
      <c r="Q73" s="106"/>
      <c r="R73" s="156" t="s">
        <v>282</v>
      </c>
      <c r="S73" s="116" t="s">
        <v>316</v>
      </c>
      <c r="T73" s="106"/>
      <c r="U73" s="116" t="s">
        <v>251</v>
      </c>
      <c r="V73" s="106"/>
      <c r="W73" s="106"/>
      <c r="X73" s="106"/>
      <c r="Y73" s="106"/>
      <c r="Z73" s="106"/>
      <c r="AA73" s="106"/>
      <c r="AB73" s="106"/>
      <c r="AC73" s="106"/>
      <c r="AD73" s="106"/>
      <c r="AE73" s="106"/>
      <c r="AF73" s="106"/>
      <c r="AG73" s="106"/>
      <c r="AH73" s="106"/>
      <c r="AI73" s="106"/>
      <c r="AJ73" s="106"/>
      <c r="AK73" s="106"/>
      <c r="AL73" s="106"/>
      <c r="AM73" s="106"/>
      <c r="AN73" s="106"/>
      <c r="AO73" s="106"/>
      <c r="AP73" s="106"/>
      <c r="AQ73" s="106"/>
      <c r="AR73" s="106"/>
      <c r="AS73" s="106"/>
      <c r="AT73" s="106"/>
      <c r="AU73" s="106"/>
      <c r="AV73" s="106"/>
      <c r="AW73" s="106"/>
      <c r="AX73" s="106"/>
      <c r="AY73" s="106"/>
      <c r="AZ73" s="106"/>
      <c r="BA73" s="106"/>
      <c r="BB73" s="106"/>
      <c r="BC73" s="106"/>
      <c r="BD73" s="106"/>
      <c r="BE73" s="106"/>
      <c r="BF73" s="106"/>
      <c r="BG73" s="106"/>
      <c r="BH73" s="106"/>
      <c r="BI73" s="106"/>
      <c r="BJ73" s="106"/>
      <c r="BK73" s="106"/>
      <c r="BL73" s="106"/>
      <c r="BM73" s="106"/>
      <c r="BN73" s="106"/>
      <c r="BO73" s="106"/>
      <c r="BP73" s="106"/>
      <c r="BQ73" s="106"/>
      <c r="BR73" s="106"/>
      <c r="BS73" s="106"/>
      <c r="BT73" s="106"/>
      <c r="BU73" s="106"/>
      <c r="BV73" s="106"/>
      <c r="BW73" s="106"/>
      <c r="BX73" s="106"/>
      <c r="BY73" s="106"/>
      <c r="BZ73" s="106"/>
      <c r="CA73" s="106"/>
      <c r="CB73" s="106"/>
      <c r="CC73" s="106"/>
      <c r="CD73" s="106"/>
      <c r="CE73" s="106"/>
      <c r="CF73" s="106"/>
      <c r="CG73" s="106"/>
      <c r="CH73" s="106"/>
      <c r="CI73" s="106"/>
      <c r="CJ73" s="106"/>
      <c r="CK73" s="106"/>
      <c r="CL73" s="106"/>
      <c r="CM73" s="106"/>
      <c r="CN73" s="106"/>
      <c r="CO73" s="106"/>
      <c r="CP73" s="106"/>
      <c r="CQ73" s="106"/>
      <c r="CR73" s="106"/>
      <c r="CS73" s="106"/>
    </row>
    <row r="74" hidden="1">
      <c r="A74" s="153">
        <v>45962.0</v>
      </c>
      <c r="B74" s="116">
        <v>2025.0</v>
      </c>
      <c r="C74" s="116">
        <v>11.0</v>
      </c>
      <c r="D74" s="154"/>
      <c r="E74" s="106"/>
      <c r="F74" s="116" t="s">
        <v>246</v>
      </c>
      <c r="G74" s="155">
        <v>45991.0</v>
      </c>
      <c r="H74" s="116" t="s">
        <v>360</v>
      </c>
      <c r="I74" s="116" t="s">
        <v>81</v>
      </c>
      <c r="J74" s="156">
        <v>712.0</v>
      </c>
      <c r="K74" s="157">
        <v>300000.0</v>
      </c>
      <c r="L74" s="106"/>
      <c r="M74" s="157">
        <v>5000.0</v>
      </c>
      <c r="N74" s="106"/>
      <c r="O74" s="106"/>
      <c r="P74" s="106"/>
      <c r="Q74" s="106"/>
      <c r="R74" s="156" t="s">
        <v>282</v>
      </c>
      <c r="S74" s="116" t="s">
        <v>260</v>
      </c>
      <c r="T74" s="106"/>
      <c r="U74" s="116" t="s">
        <v>251</v>
      </c>
      <c r="V74" s="106"/>
      <c r="W74" s="106"/>
      <c r="X74" s="106"/>
      <c r="Y74" s="106"/>
      <c r="Z74" s="106"/>
      <c r="AA74" s="106"/>
      <c r="AB74" s="106"/>
      <c r="AC74" s="106"/>
      <c r="AD74" s="106"/>
      <c r="AE74" s="106"/>
      <c r="AF74" s="106"/>
      <c r="AG74" s="106"/>
      <c r="AH74" s="106"/>
      <c r="AI74" s="106"/>
      <c r="AJ74" s="106"/>
      <c r="AK74" s="106"/>
      <c r="AL74" s="106"/>
      <c r="AM74" s="106"/>
      <c r="AN74" s="106"/>
      <c r="AO74" s="106"/>
      <c r="AP74" s="106"/>
      <c r="AQ74" s="106"/>
      <c r="AR74" s="106"/>
      <c r="AS74" s="106"/>
      <c r="AT74" s="106"/>
      <c r="AU74" s="106"/>
      <c r="AV74" s="106"/>
      <c r="AW74" s="106"/>
      <c r="AX74" s="106"/>
      <c r="AY74" s="106"/>
      <c r="AZ74" s="106"/>
      <c r="BA74" s="106"/>
      <c r="BB74" s="106"/>
      <c r="BC74" s="106"/>
      <c r="BD74" s="106"/>
      <c r="BE74" s="106"/>
      <c r="BF74" s="106"/>
      <c r="BG74" s="106"/>
      <c r="BH74" s="106"/>
      <c r="BI74" s="106"/>
      <c r="BJ74" s="106"/>
      <c r="BK74" s="106"/>
      <c r="BL74" s="106"/>
      <c r="BM74" s="106"/>
      <c r="BN74" s="106"/>
      <c r="BO74" s="106"/>
      <c r="BP74" s="106"/>
      <c r="BQ74" s="106"/>
      <c r="BR74" s="106"/>
      <c r="BS74" s="106"/>
      <c r="BT74" s="106"/>
      <c r="BU74" s="106"/>
      <c r="BV74" s="106"/>
      <c r="BW74" s="106"/>
      <c r="BX74" s="106"/>
      <c r="BY74" s="106"/>
      <c r="BZ74" s="106"/>
      <c r="CA74" s="106"/>
      <c r="CB74" s="106"/>
      <c r="CC74" s="106"/>
      <c r="CD74" s="106"/>
      <c r="CE74" s="106"/>
      <c r="CF74" s="106"/>
      <c r="CG74" s="106"/>
      <c r="CH74" s="106"/>
      <c r="CI74" s="106"/>
      <c r="CJ74" s="106"/>
      <c r="CK74" s="106"/>
      <c r="CL74" s="106"/>
      <c r="CM74" s="106"/>
      <c r="CN74" s="106"/>
      <c r="CO74" s="106"/>
      <c r="CP74" s="106"/>
      <c r="CQ74" s="106"/>
      <c r="CR74" s="106"/>
      <c r="CS74" s="106"/>
    </row>
    <row r="75" hidden="1">
      <c r="A75" s="153">
        <v>45809.0</v>
      </c>
      <c r="B75" s="116">
        <v>2025.0</v>
      </c>
      <c r="C75" s="116">
        <v>6.0</v>
      </c>
      <c r="D75" s="154"/>
      <c r="E75" s="106"/>
      <c r="F75" s="116" t="s">
        <v>246</v>
      </c>
      <c r="G75" s="155">
        <v>45820.0</v>
      </c>
      <c r="H75" s="116" t="s">
        <v>361</v>
      </c>
      <c r="I75" s="116" t="s">
        <v>81</v>
      </c>
      <c r="J75" s="156">
        <v>1418.0</v>
      </c>
      <c r="K75" s="157">
        <v>98000.0</v>
      </c>
      <c r="L75" s="106"/>
      <c r="M75" s="157">
        <v>5000.0</v>
      </c>
      <c r="N75" s="106"/>
      <c r="O75" s="106"/>
      <c r="P75" s="106"/>
      <c r="Q75" s="106"/>
      <c r="R75" s="156" t="s">
        <v>282</v>
      </c>
      <c r="S75" s="116" t="s">
        <v>260</v>
      </c>
      <c r="T75" s="106"/>
      <c r="U75" s="116" t="s">
        <v>251</v>
      </c>
      <c r="V75" s="106"/>
      <c r="W75" s="106"/>
      <c r="X75" s="106"/>
      <c r="Y75" s="106"/>
      <c r="Z75" s="106"/>
      <c r="AA75" s="106"/>
      <c r="AB75" s="106"/>
      <c r="AC75" s="106"/>
      <c r="AD75" s="106"/>
      <c r="AE75" s="106"/>
      <c r="AF75" s="106"/>
      <c r="AG75" s="106"/>
      <c r="AH75" s="106"/>
      <c r="AI75" s="106"/>
      <c r="AJ75" s="106"/>
      <c r="AK75" s="106"/>
      <c r="AL75" s="106"/>
      <c r="AM75" s="106"/>
      <c r="AN75" s="106"/>
      <c r="AO75" s="106"/>
      <c r="AP75" s="106"/>
      <c r="AQ75" s="106"/>
      <c r="AR75" s="106"/>
      <c r="AS75" s="106"/>
      <c r="AT75" s="106"/>
      <c r="AU75" s="106"/>
      <c r="AV75" s="106"/>
      <c r="AW75" s="106"/>
      <c r="AX75" s="106"/>
      <c r="AY75" s="106"/>
      <c r="AZ75" s="106"/>
      <c r="BA75" s="106"/>
      <c r="BB75" s="106"/>
      <c r="BC75" s="106"/>
      <c r="BD75" s="106"/>
      <c r="BE75" s="106"/>
      <c r="BF75" s="106"/>
      <c r="BG75" s="106"/>
      <c r="BH75" s="106"/>
      <c r="BI75" s="106"/>
      <c r="BJ75" s="106"/>
      <c r="BK75" s="106"/>
      <c r="BL75" s="106"/>
      <c r="BM75" s="106"/>
      <c r="BN75" s="106"/>
      <c r="BO75" s="106"/>
      <c r="BP75" s="106"/>
      <c r="BQ75" s="106"/>
      <c r="BR75" s="106"/>
      <c r="BS75" s="106"/>
      <c r="BT75" s="106"/>
      <c r="BU75" s="106"/>
      <c r="BV75" s="106"/>
      <c r="BW75" s="106"/>
      <c r="BX75" s="106"/>
      <c r="BY75" s="106"/>
      <c r="BZ75" s="106"/>
      <c r="CA75" s="106"/>
      <c r="CB75" s="106"/>
      <c r="CC75" s="106"/>
      <c r="CD75" s="106"/>
      <c r="CE75" s="106"/>
      <c r="CF75" s="106"/>
      <c r="CG75" s="106"/>
      <c r="CH75" s="106"/>
      <c r="CI75" s="106"/>
      <c r="CJ75" s="106"/>
      <c r="CK75" s="106"/>
      <c r="CL75" s="106"/>
      <c r="CM75" s="106"/>
      <c r="CN75" s="106"/>
      <c r="CO75" s="106"/>
      <c r="CP75" s="106"/>
      <c r="CQ75" s="106"/>
      <c r="CR75" s="106"/>
      <c r="CS75" s="106"/>
    </row>
    <row r="76" hidden="1">
      <c r="A76" s="153">
        <v>45839.0</v>
      </c>
      <c r="B76" s="116">
        <v>2025.0</v>
      </c>
      <c r="C76" s="116">
        <v>7.0</v>
      </c>
      <c r="D76" s="154"/>
      <c r="E76" s="106"/>
      <c r="F76" s="116" t="s">
        <v>246</v>
      </c>
      <c r="G76" s="155">
        <v>45850.0</v>
      </c>
      <c r="H76" s="116" t="s">
        <v>362</v>
      </c>
      <c r="I76" s="116" t="s">
        <v>81</v>
      </c>
      <c r="J76" s="156">
        <v>1510.0</v>
      </c>
      <c r="K76" s="157">
        <v>150000.0</v>
      </c>
      <c r="L76" s="106"/>
      <c r="M76" s="157">
        <v>5000.0</v>
      </c>
      <c r="N76" s="106"/>
      <c r="O76" s="106"/>
      <c r="P76" s="106"/>
      <c r="Q76" s="106"/>
      <c r="R76" s="156" t="s">
        <v>282</v>
      </c>
      <c r="S76" s="116" t="s">
        <v>260</v>
      </c>
      <c r="T76" s="106"/>
      <c r="U76" s="116" t="s">
        <v>251</v>
      </c>
      <c r="V76" s="106"/>
      <c r="W76" s="106"/>
      <c r="X76" s="106"/>
      <c r="Y76" s="106"/>
      <c r="Z76" s="106"/>
      <c r="AA76" s="106"/>
      <c r="AB76" s="106"/>
      <c r="AC76" s="106"/>
      <c r="AD76" s="106"/>
      <c r="AE76" s="106"/>
      <c r="AF76" s="106"/>
      <c r="AG76" s="106"/>
      <c r="AH76" s="106"/>
      <c r="AI76" s="106"/>
      <c r="AJ76" s="106"/>
      <c r="AK76" s="106"/>
      <c r="AL76" s="106"/>
      <c r="AM76" s="106"/>
      <c r="AN76" s="106"/>
      <c r="AO76" s="106"/>
      <c r="AP76" s="106"/>
      <c r="AQ76" s="106"/>
      <c r="AR76" s="106"/>
      <c r="AS76" s="106"/>
      <c r="AT76" s="106"/>
      <c r="AU76" s="106"/>
      <c r="AV76" s="106"/>
      <c r="AW76" s="106"/>
      <c r="AX76" s="106"/>
      <c r="AY76" s="106"/>
      <c r="AZ76" s="106"/>
      <c r="BA76" s="106"/>
      <c r="BB76" s="106"/>
      <c r="BC76" s="106"/>
      <c r="BD76" s="106"/>
      <c r="BE76" s="106"/>
      <c r="BF76" s="106"/>
      <c r="BG76" s="106"/>
      <c r="BH76" s="106"/>
      <c r="BI76" s="106"/>
      <c r="BJ76" s="106"/>
      <c r="BK76" s="106"/>
      <c r="BL76" s="106"/>
      <c r="BM76" s="106"/>
      <c r="BN76" s="106"/>
      <c r="BO76" s="106"/>
      <c r="BP76" s="106"/>
      <c r="BQ76" s="106"/>
      <c r="BR76" s="106"/>
      <c r="BS76" s="106"/>
      <c r="BT76" s="106"/>
      <c r="BU76" s="106"/>
      <c r="BV76" s="106"/>
      <c r="BW76" s="106"/>
      <c r="BX76" s="106"/>
      <c r="BY76" s="106"/>
      <c r="BZ76" s="106"/>
      <c r="CA76" s="106"/>
      <c r="CB76" s="106"/>
      <c r="CC76" s="106"/>
      <c r="CD76" s="106"/>
      <c r="CE76" s="106"/>
      <c r="CF76" s="106"/>
      <c r="CG76" s="106"/>
      <c r="CH76" s="106"/>
      <c r="CI76" s="106"/>
      <c r="CJ76" s="106"/>
      <c r="CK76" s="106"/>
      <c r="CL76" s="106"/>
      <c r="CM76" s="106"/>
      <c r="CN76" s="106"/>
      <c r="CO76" s="106"/>
      <c r="CP76" s="106"/>
      <c r="CQ76" s="106"/>
      <c r="CR76" s="106"/>
      <c r="CS76" s="106"/>
    </row>
    <row r="77" hidden="1">
      <c r="A77" s="153">
        <v>45839.0</v>
      </c>
      <c r="B77" s="116">
        <v>2025.0</v>
      </c>
      <c r="C77" s="116">
        <v>7.0</v>
      </c>
      <c r="D77" s="154"/>
      <c r="E77" s="106"/>
      <c r="F77" s="116" t="s">
        <v>246</v>
      </c>
      <c r="G77" s="155">
        <v>45850.0</v>
      </c>
      <c r="H77" s="116" t="s">
        <v>363</v>
      </c>
      <c r="I77" s="116" t="s">
        <v>81</v>
      </c>
      <c r="J77" s="156">
        <v>2103.0</v>
      </c>
      <c r="K77" s="157">
        <v>200000.0</v>
      </c>
      <c r="L77" s="106"/>
      <c r="M77" s="157">
        <v>5000.0</v>
      </c>
      <c r="N77" s="106"/>
      <c r="O77" s="106"/>
      <c r="P77" s="106"/>
      <c r="Q77" s="106"/>
      <c r="R77" s="156" t="s">
        <v>282</v>
      </c>
      <c r="S77" s="116" t="s">
        <v>260</v>
      </c>
      <c r="T77" s="106"/>
      <c r="U77" s="116" t="s">
        <v>251</v>
      </c>
      <c r="V77" s="106"/>
      <c r="W77" s="106"/>
      <c r="X77" s="106"/>
      <c r="Y77" s="106"/>
      <c r="Z77" s="106"/>
      <c r="AA77" s="106"/>
      <c r="AB77" s="106"/>
      <c r="AC77" s="106"/>
      <c r="AD77" s="106"/>
      <c r="AE77" s="106"/>
      <c r="AF77" s="106"/>
      <c r="AG77" s="106"/>
      <c r="AH77" s="106"/>
      <c r="AI77" s="106"/>
      <c r="AJ77" s="106"/>
      <c r="AK77" s="106"/>
      <c r="AL77" s="106"/>
      <c r="AM77" s="106"/>
      <c r="AN77" s="106"/>
      <c r="AO77" s="106"/>
      <c r="AP77" s="106"/>
      <c r="AQ77" s="106"/>
      <c r="AR77" s="106"/>
      <c r="AS77" s="106"/>
      <c r="AT77" s="106"/>
      <c r="AU77" s="106"/>
      <c r="AV77" s="106"/>
      <c r="AW77" s="106"/>
      <c r="AX77" s="106"/>
      <c r="AY77" s="106"/>
      <c r="AZ77" s="106"/>
      <c r="BA77" s="106"/>
      <c r="BB77" s="106"/>
      <c r="BC77" s="106"/>
      <c r="BD77" s="106"/>
      <c r="BE77" s="106"/>
      <c r="BF77" s="106"/>
      <c r="BG77" s="106"/>
      <c r="BH77" s="106"/>
      <c r="BI77" s="106"/>
      <c r="BJ77" s="106"/>
      <c r="BK77" s="106"/>
      <c r="BL77" s="106"/>
      <c r="BM77" s="106"/>
      <c r="BN77" s="106"/>
      <c r="BO77" s="106"/>
      <c r="BP77" s="106"/>
      <c r="BQ77" s="106"/>
      <c r="BR77" s="106"/>
      <c r="BS77" s="106"/>
      <c r="BT77" s="106"/>
      <c r="BU77" s="106"/>
      <c r="BV77" s="106"/>
      <c r="BW77" s="106"/>
      <c r="BX77" s="106"/>
      <c r="BY77" s="106"/>
      <c r="BZ77" s="106"/>
      <c r="CA77" s="106"/>
      <c r="CB77" s="106"/>
      <c r="CC77" s="106"/>
      <c r="CD77" s="106"/>
      <c r="CE77" s="106"/>
      <c r="CF77" s="106"/>
      <c r="CG77" s="106"/>
      <c r="CH77" s="106"/>
      <c r="CI77" s="106"/>
      <c r="CJ77" s="106"/>
      <c r="CK77" s="106"/>
      <c r="CL77" s="106"/>
      <c r="CM77" s="106"/>
      <c r="CN77" s="106"/>
      <c r="CO77" s="106"/>
      <c r="CP77" s="106"/>
      <c r="CQ77" s="106"/>
      <c r="CR77" s="106"/>
      <c r="CS77" s="106"/>
    </row>
    <row r="78" hidden="1">
      <c r="A78" s="153">
        <v>45992.0</v>
      </c>
      <c r="B78" s="116">
        <v>2025.0</v>
      </c>
      <c r="C78" s="116">
        <v>12.0</v>
      </c>
      <c r="D78" s="154"/>
      <c r="E78" s="106"/>
      <c r="F78" s="116" t="s">
        <v>246</v>
      </c>
      <c r="G78" s="155">
        <v>46004.0</v>
      </c>
      <c r="H78" s="116" t="s">
        <v>364</v>
      </c>
      <c r="I78" s="116" t="s">
        <v>81</v>
      </c>
      <c r="J78" s="156">
        <v>1615.0</v>
      </c>
      <c r="K78" s="157">
        <v>110000.0</v>
      </c>
      <c r="L78" s="106"/>
      <c r="M78" s="157">
        <v>5000.0</v>
      </c>
      <c r="N78" s="106"/>
      <c r="O78" s="106"/>
      <c r="P78" s="106"/>
      <c r="Q78" s="106"/>
      <c r="R78" s="156" t="s">
        <v>282</v>
      </c>
      <c r="S78" s="116" t="s">
        <v>260</v>
      </c>
      <c r="T78" s="106"/>
      <c r="U78" s="116" t="s">
        <v>251</v>
      </c>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06"/>
      <c r="AZ78" s="106"/>
      <c r="BA78" s="106"/>
      <c r="BB78" s="106"/>
      <c r="BC78" s="106"/>
      <c r="BD78" s="106"/>
      <c r="BE78" s="106"/>
      <c r="BF78" s="106"/>
      <c r="BG78" s="106"/>
      <c r="BH78" s="106"/>
      <c r="BI78" s="106"/>
      <c r="BJ78" s="106"/>
      <c r="BK78" s="106"/>
      <c r="BL78" s="106"/>
      <c r="BM78" s="106"/>
      <c r="BN78" s="106"/>
      <c r="BO78" s="106"/>
      <c r="BP78" s="106"/>
      <c r="BQ78" s="106"/>
      <c r="BR78" s="106"/>
      <c r="BS78" s="106"/>
      <c r="BT78" s="106"/>
      <c r="BU78" s="106"/>
      <c r="BV78" s="106"/>
      <c r="BW78" s="106"/>
      <c r="BX78" s="106"/>
      <c r="BY78" s="106"/>
      <c r="BZ78" s="106"/>
      <c r="CA78" s="106"/>
      <c r="CB78" s="106"/>
      <c r="CC78" s="106"/>
      <c r="CD78" s="106"/>
      <c r="CE78" s="106"/>
      <c r="CF78" s="106"/>
      <c r="CG78" s="106"/>
      <c r="CH78" s="106"/>
      <c r="CI78" s="106"/>
      <c r="CJ78" s="106"/>
      <c r="CK78" s="106"/>
      <c r="CL78" s="106"/>
      <c r="CM78" s="106"/>
      <c r="CN78" s="106"/>
      <c r="CO78" s="106"/>
      <c r="CP78" s="106"/>
      <c r="CQ78" s="106"/>
      <c r="CR78" s="106"/>
      <c r="CS78" s="106"/>
    </row>
    <row r="79" hidden="1">
      <c r="A79" s="153">
        <v>45992.0</v>
      </c>
      <c r="B79" s="116">
        <v>2025.0</v>
      </c>
      <c r="C79" s="116">
        <v>12.0</v>
      </c>
      <c r="D79" s="154"/>
      <c r="E79" s="106"/>
      <c r="F79" s="116" t="s">
        <v>246</v>
      </c>
      <c r="G79" s="155">
        <v>46005.0</v>
      </c>
      <c r="H79" s="116" t="s">
        <v>365</v>
      </c>
      <c r="I79" s="116" t="s">
        <v>81</v>
      </c>
      <c r="J79" s="156">
        <v>1809.0</v>
      </c>
      <c r="K79" s="157">
        <v>200000.0</v>
      </c>
      <c r="L79" s="106"/>
      <c r="M79" s="157">
        <v>5000.0</v>
      </c>
      <c r="N79" s="106"/>
      <c r="O79" s="106"/>
      <c r="P79" s="106"/>
      <c r="Q79" s="106"/>
      <c r="R79" s="156" t="s">
        <v>282</v>
      </c>
      <c r="S79" s="116" t="s">
        <v>260</v>
      </c>
      <c r="T79" s="106"/>
      <c r="U79" s="116" t="s">
        <v>251</v>
      </c>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6"/>
      <c r="AZ79" s="106"/>
      <c r="BA79" s="106"/>
      <c r="BB79" s="106"/>
      <c r="BC79" s="106"/>
      <c r="BD79" s="106"/>
      <c r="BE79" s="106"/>
      <c r="BF79" s="106"/>
      <c r="BG79" s="106"/>
      <c r="BH79" s="106"/>
      <c r="BI79" s="106"/>
      <c r="BJ79" s="106"/>
      <c r="BK79" s="106"/>
      <c r="BL79" s="106"/>
      <c r="BM79" s="106"/>
      <c r="BN79" s="106"/>
      <c r="BO79" s="106"/>
      <c r="BP79" s="106"/>
      <c r="BQ79" s="106"/>
      <c r="BR79" s="106"/>
      <c r="BS79" s="106"/>
      <c r="BT79" s="106"/>
      <c r="BU79" s="106"/>
      <c r="BV79" s="106"/>
      <c r="BW79" s="106"/>
      <c r="BX79" s="106"/>
      <c r="BY79" s="106"/>
      <c r="BZ79" s="106"/>
      <c r="CA79" s="106"/>
      <c r="CB79" s="106"/>
      <c r="CC79" s="106"/>
      <c r="CD79" s="106"/>
      <c r="CE79" s="106"/>
      <c r="CF79" s="106"/>
      <c r="CG79" s="106"/>
      <c r="CH79" s="106"/>
      <c r="CI79" s="106"/>
      <c r="CJ79" s="106"/>
      <c r="CK79" s="106"/>
      <c r="CL79" s="106"/>
      <c r="CM79" s="106"/>
      <c r="CN79" s="106"/>
      <c r="CO79" s="106"/>
      <c r="CP79" s="106"/>
      <c r="CQ79" s="106"/>
      <c r="CR79" s="106"/>
      <c r="CS79" s="106"/>
    </row>
    <row r="80" hidden="1">
      <c r="A80" s="153">
        <v>46054.0</v>
      </c>
      <c r="B80" s="116">
        <v>2026.0</v>
      </c>
      <c r="C80" s="116">
        <v>2.0</v>
      </c>
      <c r="D80" s="154"/>
      <c r="E80" s="106"/>
      <c r="F80" s="116" t="s">
        <v>246</v>
      </c>
      <c r="G80" s="155">
        <v>46062.0</v>
      </c>
      <c r="H80" s="116" t="s">
        <v>366</v>
      </c>
      <c r="I80" s="116" t="s">
        <v>81</v>
      </c>
      <c r="J80" s="156">
        <v>1623.0</v>
      </c>
      <c r="K80" s="157">
        <v>50000.0</v>
      </c>
      <c r="L80" s="106"/>
      <c r="M80" s="157">
        <v>5000.0</v>
      </c>
      <c r="N80" s="106"/>
      <c r="O80" s="106"/>
      <c r="P80" s="106"/>
      <c r="Q80" s="106"/>
      <c r="R80" s="156" t="s">
        <v>282</v>
      </c>
      <c r="S80" s="116" t="s">
        <v>320</v>
      </c>
      <c r="T80" s="106"/>
      <c r="U80" s="116" t="s">
        <v>251</v>
      </c>
      <c r="V80" s="106"/>
      <c r="W80" s="106"/>
      <c r="X80" s="106"/>
      <c r="Y80" s="106"/>
      <c r="Z80" s="106"/>
      <c r="AA80" s="106"/>
      <c r="AB80" s="106"/>
      <c r="AC80" s="106"/>
      <c r="AD80" s="106"/>
      <c r="AE80" s="106"/>
      <c r="AF80" s="106"/>
      <c r="AG80" s="106"/>
      <c r="AH80" s="106"/>
      <c r="AI80" s="106"/>
      <c r="AJ80" s="106"/>
      <c r="AK80" s="106"/>
      <c r="AL80" s="106"/>
      <c r="AM80" s="106"/>
      <c r="AN80" s="106"/>
      <c r="AO80" s="106"/>
      <c r="AP80" s="106"/>
      <c r="AQ80" s="106"/>
      <c r="AR80" s="106"/>
      <c r="AS80" s="106"/>
      <c r="AT80" s="106"/>
      <c r="AU80" s="106"/>
      <c r="AV80" s="106"/>
      <c r="AW80" s="106"/>
      <c r="AX80" s="106"/>
      <c r="AY80" s="106"/>
      <c r="AZ80" s="106"/>
      <c r="BA80" s="106"/>
      <c r="BB80" s="106"/>
      <c r="BC80" s="106"/>
      <c r="BD80" s="106"/>
      <c r="BE80" s="106"/>
      <c r="BF80" s="106"/>
      <c r="BG80" s="106"/>
      <c r="BH80" s="106"/>
      <c r="BI80" s="106"/>
      <c r="BJ80" s="106"/>
      <c r="BK80" s="106"/>
      <c r="BL80" s="106"/>
      <c r="BM80" s="106"/>
      <c r="BN80" s="106"/>
      <c r="BO80" s="106"/>
      <c r="BP80" s="106"/>
      <c r="BQ80" s="106"/>
      <c r="BR80" s="106"/>
      <c r="BS80" s="106"/>
      <c r="BT80" s="106"/>
      <c r="BU80" s="106"/>
      <c r="BV80" s="106"/>
      <c r="BW80" s="106"/>
      <c r="BX80" s="106"/>
      <c r="BY80" s="106"/>
      <c r="BZ80" s="106"/>
      <c r="CA80" s="106"/>
      <c r="CB80" s="106"/>
      <c r="CC80" s="106"/>
      <c r="CD80" s="106"/>
      <c r="CE80" s="106"/>
      <c r="CF80" s="106"/>
      <c r="CG80" s="106"/>
      <c r="CH80" s="106"/>
      <c r="CI80" s="106"/>
      <c r="CJ80" s="106"/>
      <c r="CK80" s="106"/>
      <c r="CL80" s="106"/>
      <c r="CM80" s="106"/>
      <c r="CN80" s="106"/>
      <c r="CO80" s="106"/>
      <c r="CP80" s="106"/>
      <c r="CQ80" s="106"/>
      <c r="CR80" s="106"/>
      <c r="CS80" s="106"/>
    </row>
    <row r="81" hidden="1">
      <c r="A81" s="153">
        <v>45870.0</v>
      </c>
      <c r="B81" s="116">
        <v>2025.0</v>
      </c>
      <c r="C81" s="116">
        <v>8.0</v>
      </c>
      <c r="D81" s="160"/>
      <c r="E81" s="161"/>
      <c r="F81" s="116" t="s">
        <v>246</v>
      </c>
      <c r="G81" s="155">
        <v>45880.0</v>
      </c>
      <c r="H81" s="116" t="s">
        <v>367</v>
      </c>
      <c r="I81" s="116" t="s">
        <v>81</v>
      </c>
      <c r="J81" s="156">
        <v>1906.0</v>
      </c>
      <c r="K81" s="157">
        <v>300000.0</v>
      </c>
      <c r="L81" s="106"/>
      <c r="M81" s="157">
        <v>15000.0</v>
      </c>
      <c r="N81" s="106"/>
      <c r="O81" s="106"/>
      <c r="P81" s="106"/>
      <c r="Q81" s="106"/>
      <c r="R81" s="156" t="s">
        <v>282</v>
      </c>
      <c r="S81" s="116" t="s">
        <v>320</v>
      </c>
      <c r="T81" s="106"/>
      <c r="U81" s="116" t="s">
        <v>251</v>
      </c>
      <c r="V81" s="106"/>
      <c r="W81" s="106"/>
      <c r="X81" s="106"/>
      <c r="Y81" s="106"/>
      <c r="Z81" s="106"/>
      <c r="AA81" s="106"/>
      <c r="AB81" s="106"/>
      <c r="AC81" s="106"/>
      <c r="AD81" s="106"/>
      <c r="AE81" s="106"/>
      <c r="AF81" s="106"/>
      <c r="AG81" s="106"/>
      <c r="AH81" s="106"/>
      <c r="AI81" s="106"/>
      <c r="AJ81" s="106"/>
      <c r="AK81" s="106"/>
      <c r="AL81" s="106"/>
      <c r="AM81" s="106"/>
      <c r="AN81" s="106"/>
      <c r="AO81" s="106"/>
      <c r="AP81" s="106"/>
      <c r="AQ81" s="106"/>
      <c r="AR81" s="106"/>
      <c r="AS81" s="106"/>
      <c r="AT81" s="106"/>
      <c r="AU81" s="106"/>
      <c r="AV81" s="106"/>
      <c r="AW81" s="106"/>
      <c r="AX81" s="106"/>
      <c r="AY81" s="106"/>
      <c r="AZ81" s="106"/>
      <c r="BA81" s="106"/>
      <c r="BB81" s="106"/>
      <c r="BC81" s="106"/>
      <c r="BD81" s="106"/>
      <c r="BE81" s="106"/>
      <c r="BF81" s="106"/>
      <c r="BG81" s="106"/>
      <c r="BH81" s="106"/>
      <c r="BI81" s="106"/>
      <c r="BJ81" s="106"/>
      <c r="BK81" s="106"/>
      <c r="BL81" s="106"/>
      <c r="BM81" s="106"/>
      <c r="BN81" s="106"/>
      <c r="BO81" s="106"/>
      <c r="BP81" s="106"/>
      <c r="BQ81" s="106"/>
      <c r="BR81" s="106"/>
      <c r="BS81" s="106"/>
      <c r="BT81" s="106"/>
      <c r="BU81" s="106"/>
      <c r="BV81" s="106"/>
      <c r="BW81" s="106"/>
      <c r="BX81" s="106"/>
      <c r="BY81" s="106"/>
      <c r="BZ81" s="106"/>
      <c r="CA81" s="106"/>
      <c r="CB81" s="106"/>
      <c r="CC81" s="106"/>
      <c r="CD81" s="106"/>
      <c r="CE81" s="106"/>
      <c r="CF81" s="106"/>
      <c r="CG81" s="106"/>
      <c r="CH81" s="106"/>
      <c r="CI81" s="106"/>
      <c r="CJ81" s="106"/>
      <c r="CK81" s="106"/>
      <c r="CL81" s="106"/>
      <c r="CM81" s="106"/>
      <c r="CN81" s="106"/>
      <c r="CO81" s="106"/>
      <c r="CP81" s="106"/>
      <c r="CQ81" s="106"/>
      <c r="CR81" s="106"/>
      <c r="CS81" s="106"/>
    </row>
    <row r="82" hidden="1">
      <c r="A82" s="153">
        <v>45992.0</v>
      </c>
      <c r="B82" s="116">
        <v>2025.0</v>
      </c>
      <c r="C82" s="116">
        <v>12.0</v>
      </c>
      <c r="D82" s="154"/>
      <c r="E82" s="106"/>
      <c r="F82" s="116" t="s">
        <v>246</v>
      </c>
      <c r="G82" s="155">
        <v>46004.0</v>
      </c>
      <c r="H82" s="116" t="s">
        <v>368</v>
      </c>
      <c r="I82" s="116" t="s">
        <v>81</v>
      </c>
      <c r="J82" s="156">
        <v>2018.0</v>
      </c>
      <c r="K82" s="157">
        <v>412000.0</v>
      </c>
      <c r="L82" s="106"/>
      <c r="M82" s="157">
        <v>10000.0</v>
      </c>
      <c r="N82" s="106"/>
      <c r="O82" s="106"/>
      <c r="P82" s="106"/>
      <c r="Q82" s="106"/>
      <c r="R82" s="156" t="s">
        <v>282</v>
      </c>
      <c r="S82" s="116" t="s">
        <v>260</v>
      </c>
      <c r="T82" s="106"/>
      <c r="U82" s="116" t="s">
        <v>251</v>
      </c>
      <c r="V82" s="106"/>
      <c r="W82" s="106"/>
      <c r="X82" s="106"/>
      <c r="Y82" s="106"/>
      <c r="Z82" s="106"/>
      <c r="AA82" s="106"/>
      <c r="AB82" s="106"/>
      <c r="AC82" s="106"/>
      <c r="AD82" s="106"/>
      <c r="AE82" s="106"/>
      <c r="AF82" s="106"/>
      <c r="AG82" s="106"/>
      <c r="AH82" s="106"/>
      <c r="AI82" s="106"/>
      <c r="AJ82" s="106"/>
      <c r="AK82" s="106"/>
      <c r="AL82" s="106"/>
      <c r="AM82" s="106"/>
      <c r="AN82" s="106"/>
      <c r="AO82" s="106"/>
      <c r="AP82" s="106"/>
      <c r="AQ82" s="106"/>
      <c r="AR82" s="106"/>
      <c r="AS82" s="106"/>
      <c r="AT82" s="106"/>
      <c r="AU82" s="106"/>
      <c r="AV82" s="106"/>
      <c r="AW82" s="106"/>
      <c r="AX82" s="106"/>
      <c r="AY82" s="106"/>
      <c r="AZ82" s="106"/>
      <c r="BA82" s="106"/>
      <c r="BB82" s="106"/>
      <c r="BC82" s="106"/>
      <c r="BD82" s="106"/>
      <c r="BE82" s="106"/>
      <c r="BF82" s="106"/>
      <c r="BG82" s="106"/>
      <c r="BH82" s="106"/>
      <c r="BI82" s="106"/>
      <c r="BJ82" s="106"/>
      <c r="BK82" s="106"/>
      <c r="BL82" s="106"/>
      <c r="BM82" s="106"/>
      <c r="BN82" s="106"/>
      <c r="BO82" s="106"/>
      <c r="BP82" s="106"/>
      <c r="BQ82" s="106"/>
      <c r="BR82" s="106"/>
      <c r="BS82" s="106"/>
      <c r="BT82" s="106"/>
      <c r="BU82" s="106"/>
      <c r="BV82" s="106"/>
      <c r="BW82" s="106"/>
      <c r="BX82" s="106"/>
      <c r="BY82" s="106"/>
      <c r="BZ82" s="106"/>
      <c r="CA82" s="106"/>
      <c r="CB82" s="106"/>
      <c r="CC82" s="106"/>
      <c r="CD82" s="106"/>
      <c r="CE82" s="106"/>
      <c r="CF82" s="106"/>
      <c r="CG82" s="106"/>
      <c r="CH82" s="106"/>
      <c r="CI82" s="106"/>
      <c r="CJ82" s="106"/>
      <c r="CK82" s="106"/>
      <c r="CL82" s="106"/>
      <c r="CM82" s="106"/>
      <c r="CN82" s="106"/>
      <c r="CO82" s="106"/>
      <c r="CP82" s="106"/>
      <c r="CQ82" s="106"/>
      <c r="CR82" s="106"/>
      <c r="CS82" s="106"/>
    </row>
    <row r="83" hidden="1">
      <c r="A83" s="153">
        <v>46082.0</v>
      </c>
      <c r="B83" s="116">
        <v>2026.0</v>
      </c>
      <c r="C83" s="116">
        <v>3.0</v>
      </c>
      <c r="D83" s="154"/>
      <c r="E83" s="116" t="s">
        <v>331</v>
      </c>
      <c r="F83" s="116" t="s">
        <v>246</v>
      </c>
      <c r="G83" s="155">
        <v>46088.0</v>
      </c>
      <c r="H83" s="116" t="s">
        <v>369</v>
      </c>
      <c r="I83" s="116" t="s">
        <v>81</v>
      </c>
      <c r="J83" s="156">
        <v>2803.0</v>
      </c>
      <c r="K83" s="157">
        <v>350000.0</v>
      </c>
      <c r="L83" s="106"/>
      <c r="M83" s="157">
        <v>20000.0</v>
      </c>
      <c r="N83" s="106"/>
      <c r="O83" s="106"/>
      <c r="P83" s="106"/>
      <c r="Q83" s="106"/>
      <c r="R83" s="156" t="s">
        <v>282</v>
      </c>
      <c r="S83" s="116" t="s">
        <v>260</v>
      </c>
      <c r="T83" s="106"/>
      <c r="U83" s="116" t="s">
        <v>251</v>
      </c>
      <c r="V83" s="106"/>
      <c r="W83" s="106"/>
      <c r="X83" s="106"/>
      <c r="Y83" s="106"/>
      <c r="Z83" s="106"/>
      <c r="AA83" s="106"/>
      <c r="AB83" s="106"/>
      <c r="AC83" s="106"/>
      <c r="AD83" s="106"/>
      <c r="AE83" s="106"/>
      <c r="AF83" s="106"/>
      <c r="AG83" s="106"/>
      <c r="AH83" s="106"/>
      <c r="AI83" s="106"/>
      <c r="AJ83" s="106"/>
      <c r="AK83" s="106"/>
      <c r="AL83" s="106"/>
      <c r="AM83" s="106"/>
      <c r="AN83" s="106"/>
      <c r="AO83" s="106"/>
      <c r="AP83" s="106"/>
      <c r="AQ83" s="106"/>
      <c r="AR83" s="106"/>
      <c r="AS83" s="106"/>
      <c r="AT83" s="106"/>
      <c r="AU83" s="106"/>
      <c r="AV83" s="106"/>
      <c r="AW83" s="106"/>
      <c r="AX83" s="106"/>
      <c r="AY83" s="106"/>
      <c r="AZ83" s="106"/>
      <c r="BA83" s="106"/>
      <c r="BB83" s="106"/>
      <c r="BC83" s="106"/>
      <c r="BD83" s="106"/>
      <c r="BE83" s="106"/>
      <c r="BF83" s="106"/>
      <c r="BG83" s="106"/>
      <c r="BH83" s="106"/>
      <c r="BI83" s="106"/>
      <c r="BJ83" s="106"/>
      <c r="BK83" s="106"/>
      <c r="BL83" s="106"/>
      <c r="BM83" s="106"/>
      <c r="BN83" s="106"/>
      <c r="BO83" s="106"/>
      <c r="BP83" s="106"/>
      <c r="BQ83" s="106"/>
      <c r="BR83" s="106"/>
      <c r="BS83" s="106"/>
      <c r="BT83" s="106"/>
      <c r="BU83" s="106"/>
      <c r="BV83" s="106"/>
      <c r="BW83" s="106"/>
      <c r="BX83" s="106"/>
      <c r="BY83" s="106"/>
      <c r="BZ83" s="106"/>
      <c r="CA83" s="106"/>
      <c r="CB83" s="106"/>
      <c r="CC83" s="106"/>
      <c r="CD83" s="106"/>
      <c r="CE83" s="106"/>
      <c r="CF83" s="106"/>
      <c r="CG83" s="106"/>
      <c r="CH83" s="106"/>
      <c r="CI83" s="106"/>
      <c r="CJ83" s="106"/>
      <c r="CK83" s="106"/>
      <c r="CL83" s="106"/>
      <c r="CM83" s="106"/>
      <c r="CN83" s="106"/>
      <c r="CO83" s="106"/>
      <c r="CP83" s="106"/>
      <c r="CQ83" s="106"/>
      <c r="CR83" s="106"/>
      <c r="CS83" s="106"/>
    </row>
    <row r="84" hidden="1">
      <c r="A84" s="153">
        <v>46082.0</v>
      </c>
      <c r="B84" s="116">
        <v>2026.0</v>
      </c>
      <c r="C84" s="116">
        <v>3.0</v>
      </c>
      <c r="D84" s="154"/>
      <c r="E84" s="116" t="s">
        <v>370</v>
      </c>
      <c r="F84" s="116" t="s">
        <v>246</v>
      </c>
      <c r="G84" s="155">
        <v>46096.0</v>
      </c>
      <c r="H84" s="116" t="s">
        <v>371</v>
      </c>
      <c r="I84" s="116" t="s">
        <v>81</v>
      </c>
      <c r="J84" s="156">
        <v>2707.0</v>
      </c>
      <c r="K84" s="157">
        <v>350000.0</v>
      </c>
      <c r="L84" s="106"/>
      <c r="M84" s="157">
        <v>20000.0</v>
      </c>
      <c r="N84" s="106"/>
      <c r="O84" s="106"/>
      <c r="P84" s="106"/>
      <c r="Q84" s="106"/>
      <c r="R84" s="156" t="s">
        <v>282</v>
      </c>
      <c r="S84" s="116" t="s">
        <v>260</v>
      </c>
      <c r="T84" s="106"/>
      <c r="U84" s="116" t="s">
        <v>251</v>
      </c>
      <c r="V84" s="106"/>
      <c r="W84" s="106"/>
      <c r="X84" s="106"/>
      <c r="Y84" s="106"/>
      <c r="Z84" s="106"/>
      <c r="AA84" s="106"/>
      <c r="AB84" s="106"/>
      <c r="AC84" s="106"/>
      <c r="AD84" s="106"/>
      <c r="AE84" s="106"/>
      <c r="AF84" s="106"/>
      <c r="AG84" s="106"/>
      <c r="AH84" s="106"/>
      <c r="AI84" s="106"/>
      <c r="AJ84" s="106"/>
      <c r="AK84" s="106"/>
      <c r="AL84" s="106"/>
      <c r="AM84" s="106"/>
      <c r="AN84" s="106"/>
      <c r="AO84" s="106"/>
      <c r="AP84" s="106"/>
      <c r="AQ84" s="106"/>
      <c r="AR84" s="106"/>
      <c r="AS84" s="106"/>
      <c r="AT84" s="106"/>
      <c r="AU84" s="106"/>
      <c r="AV84" s="106"/>
      <c r="AW84" s="106"/>
      <c r="AX84" s="106"/>
      <c r="AY84" s="106"/>
      <c r="AZ84" s="106"/>
      <c r="BA84" s="106"/>
      <c r="BB84" s="106"/>
      <c r="BC84" s="106"/>
      <c r="BD84" s="106"/>
      <c r="BE84" s="106"/>
      <c r="BF84" s="106"/>
      <c r="BG84" s="106"/>
      <c r="BH84" s="106"/>
      <c r="BI84" s="106"/>
      <c r="BJ84" s="106"/>
      <c r="BK84" s="106"/>
      <c r="BL84" s="106"/>
      <c r="BM84" s="106"/>
      <c r="BN84" s="106"/>
      <c r="BO84" s="106"/>
      <c r="BP84" s="106"/>
      <c r="BQ84" s="106"/>
      <c r="BR84" s="106"/>
      <c r="BS84" s="106"/>
      <c r="BT84" s="106"/>
      <c r="BU84" s="106"/>
      <c r="BV84" s="106"/>
      <c r="BW84" s="106"/>
      <c r="BX84" s="106"/>
      <c r="BY84" s="106"/>
      <c r="BZ84" s="106"/>
      <c r="CA84" s="106"/>
      <c r="CB84" s="106"/>
      <c r="CC84" s="106"/>
      <c r="CD84" s="106"/>
      <c r="CE84" s="106"/>
      <c r="CF84" s="106"/>
      <c r="CG84" s="106"/>
      <c r="CH84" s="106"/>
      <c r="CI84" s="106"/>
      <c r="CJ84" s="106"/>
      <c r="CK84" s="106"/>
      <c r="CL84" s="106"/>
      <c r="CM84" s="106"/>
      <c r="CN84" s="106"/>
      <c r="CO84" s="106"/>
      <c r="CP84" s="106"/>
      <c r="CQ84" s="106"/>
      <c r="CR84" s="106"/>
      <c r="CS84" s="106"/>
    </row>
    <row r="85" hidden="1">
      <c r="A85" s="153">
        <v>45962.0</v>
      </c>
      <c r="B85" s="116">
        <v>2025.0</v>
      </c>
      <c r="C85" s="116">
        <v>55.0</v>
      </c>
      <c r="D85" s="154"/>
      <c r="E85" s="116" t="s">
        <v>372</v>
      </c>
      <c r="F85" s="116" t="s">
        <v>246</v>
      </c>
      <c r="G85" s="154"/>
      <c r="H85" s="116" t="s">
        <v>345</v>
      </c>
      <c r="I85" s="116" t="s">
        <v>81</v>
      </c>
      <c r="J85" s="156" t="s">
        <v>373</v>
      </c>
      <c r="K85" s="157">
        <v>11214.95</v>
      </c>
      <c r="L85" s="157">
        <v>12000.0</v>
      </c>
      <c r="M85" s="106"/>
      <c r="N85" s="106"/>
      <c r="O85" s="106"/>
      <c r="P85" s="157">
        <v>11214.95</v>
      </c>
      <c r="Q85" s="158">
        <v>1.0</v>
      </c>
      <c r="R85" s="154"/>
      <c r="S85" s="116" t="s">
        <v>260</v>
      </c>
      <c r="T85" s="116" t="s">
        <v>261</v>
      </c>
      <c r="U85" s="116" t="s">
        <v>262</v>
      </c>
      <c r="V85" s="106"/>
      <c r="W85" s="106"/>
      <c r="X85" s="106"/>
      <c r="Y85" s="106"/>
      <c r="Z85" s="106"/>
      <c r="AA85" s="106"/>
      <c r="AB85" s="106"/>
      <c r="AC85" s="106"/>
      <c r="AD85" s="106"/>
      <c r="AE85" s="106"/>
      <c r="AF85" s="106"/>
      <c r="AG85" s="106"/>
      <c r="AH85" s="106"/>
      <c r="AI85" s="106"/>
      <c r="AJ85" s="106"/>
      <c r="AK85" s="106"/>
      <c r="AL85" s="106"/>
      <c r="AM85" s="106"/>
      <c r="AN85" s="106"/>
      <c r="AO85" s="106"/>
      <c r="AP85" s="106"/>
      <c r="AQ85" s="106"/>
      <c r="AR85" s="106"/>
      <c r="AS85" s="106"/>
      <c r="AT85" s="106"/>
      <c r="AU85" s="106"/>
      <c r="AV85" s="106"/>
      <c r="AW85" s="106"/>
      <c r="AX85" s="106"/>
      <c r="AY85" s="106"/>
      <c r="AZ85" s="106"/>
      <c r="BA85" s="106"/>
      <c r="BB85" s="106"/>
      <c r="BC85" s="106"/>
      <c r="BD85" s="106"/>
      <c r="BE85" s="106"/>
      <c r="BF85" s="106"/>
      <c r="BG85" s="106"/>
      <c r="BH85" s="106"/>
      <c r="BI85" s="106"/>
      <c r="BJ85" s="106"/>
      <c r="BK85" s="106"/>
      <c r="BL85" s="106"/>
      <c r="BM85" s="106"/>
      <c r="BN85" s="106"/>
      <c r="BO85" s="106"/>
      <c r="BP85" s="106"/>
      <c r="BQ85" s="106"/>
      <c r="BR85" s="106"/>
      <c r="BS85" s="106"/>
      <c r="BT85" s="106"/>
      <c r="BU85" s="106"/>
      <c r="BV85" s="106"/>
      <c r="BW85" s="106"/>
      <c r="BX85" s="106"/>
      <c r="BY85" s="106"/>
      <c r="BZ85" s="106"/>
      <c r="CA85" s="106"/>
      <c r="CB85" s="106"/>
      <c r="CC85" s="106"/>
      <c r="CD85" s="106"/>
      <c r="CE85" s="106"/>
      <c r="CF85" s="106"/>
      <c r="CG85" s="106"/>
      <c r="CH85" s="106"/>
      <c r="CI85" s="106"/>
      <c r="CJ85" s="106"/>
      <c r="CK85" s="106"/>
      <c r="CL85" s="106"/>
      <c r="CM85" s="106"/>
      <c r="CN85" s="106"/>
      <c r="CO85" s="106"/>
      <c r="CP85" s="106"/>
      <c r="CQ85" s="106"/>
      <c r="CR85" s="106"/>
      <c r="CS85" s="106"/>
    </row>
    <row r="86" hidden="1">
      <c r="A86" s="153">
        <v>45870.0</v>
      </c>
      <c r="B86" s="116">
        <v>2025.0</v>
      </c>
      <c r="C86" s="116">
        <v>21.0</v>
      </c>
      <c r="D86" s="154"/>
      <c r="E86" s="116" t="s">
        <v>374</v>
      </c>
      <c r="F86" s="116" t="s">
        <v>246</v>
      </c>
      <c r="G86" s="155">
        <v>45880.0</v>
      </c>
      <c r="H86" s="116" t="s">
        <v>375</v>
      </c>
      <c r="I86" s="116" t="s">
        <v>81</v>
      </c>
      <c r="J86" s="156" t="s">
        <v>376</v>
      </c>
      <c r="K86" s="157">
        <v>101308.41</v>
      </c>
      <c r="L86" s="157">
        <v>108400.0</v>
      </c>
      <c r="M86" s="106"/>
      <c r="N86" s="106"/>
      <c r="O86" s="157">
        <v>62153.28</v>
      </c>
      <c r="P86" s="157">
        <v>39155.13</v>
      </c>
      <c r="Q86" s="158">
        <v>0.3865</v>
      </c>
      <c r="R86" s="154"/>
      <c r="S86" s="116" t="s">
        <v>320</v>
      </c>
      <c r="T86" s="116" t="s">
        <v>261</v>
      </c>
      <c r="U86" s="116" t="s">
        <v>262</v>
      </c>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06"/>
      <c r="AZ86" s="106"/>
      <c r="BA86" s="106"/>
      <c r="BB86" s="106"/>
      <c r="BC86" s="106"/>
      <c r="BD86" s="106"/>
      <c r="BE86" s="106"/>
      <c r="BF86" s="106"/>
      <c r="BG86" s="106"/>
      <c r="BH86" s="106"/>
      <c r="BI86" s="106"/>
      <c r="BJ86" s="106"/>
      <c r="BK86" s="106"/>
      <c r="BL86" s="106"/>
      <c r="BM86" s="106"/>
      <c r="BN86" s="106"/>
      <c r="BO86" s="106"/>
      <c r="BP86" s="106"/>
      <c r="BQ86" s="106"/>
      <c r="BR86" s="106"/>
      <c r="BS86" s="106"/>
      <c r="BT86" s="106"/>
      <c r="BU86" s="106"/>
      <c r="BV86" s="106"/>
      <c r="BW86" s="106"/>
      <c r="BX86" s="106"/>
      <c r="BY86" s="106"/>
      <c r="BZ86" s="106"/>
      <c r="CA86" s="106"/>
      <c r="CB86" s="106"/>
      <c r="CC86" s="106"/>
      <c r="CD86" s="106"/>
      <c r="CE86" s="106"/>
      <c r="CF86" s="106"/>
      <c r="CG86" s="106"/>
      <c r="CH86" s="106"/>
      <c r="CI86" s="106"/>
      <c r="CJ86" s="106"/>
      <c r="CK86" s="106"/>
      <c r="CL86" s="106"/>
      <c r="CM86" s="106"/>
      <c r="CN86" s="106"/>
      <c r="CO86" s="106"/>
      <c r="CP86" s="106"/>
      <c r="CQ86" s="106"/>
      <c r="CR86" s="106"/>
      <c r="CS86" s="106"/>
    </row>
    <row r="87" hidden="1">
      <c r="A87" s="153">
        <v>45809.0</v>
      </c>
      <c r="B87" s="116">
        <v>2025.0</v>
      </c>
      <c r="C87" s="116">
        <v>39.0</v>
      </c>
      <c r="D87" s="154"/>
      <c r="E87" s="116" t="s">
        <v>377</v>
      </c>
      <c r="F87" s="116" t="s">
        <v>246</v>
      </c>
      <c r="G87" s="155">
        <v>45820.0</v>
      </c>
      <c r="H87" s="116" t="s">
        <v>378</v>
      </c>
      <c r="I87" s="116" t="s">
        <v>81</v>
      </c>
      <c r="J87" s="156" t="s">
        <v>379</v>
      </c>
      <c r="K87" s="157">
        <v>56560.75</v>
      </c>
      <c r="L87" s="157">
        <v>60520.0</v>
      </c>
      <c r="M87" s="106"/>
      <c r="N87" s="106"/>
      <c r="O87" s="106"/>
      <c r="P87" s="157">
        <v>56560.75</v>
      </c>
      <c r="Q87" s="158">
        <v>1.0</v>
      </c>
      <c r="R87" s="154"/>
      <c r="S87" s="116" t="s">
        <v>260</v>
      </c>
      <c r="T87" s="116" t="s">
        <v>261</v>
      </c>
      <c r="U87" s="116" t="s">
        <v>262</v>
      </c>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06"/>
      <c r="AZ87" s="106"/>
      <c r="BA87" s="106"/>
      <c r="BB87" s="106"/>
      <c r="BC87" s="106"/>
      <c r="BD87" s="106"/>
      <c r="BE87" s="106"/>
      <c r="BF87" s="106"/>
      <c r="BG87" s="106"/>
      <c r="BH87" s="106"/>
      <c r="BI87" s="106"/>
      <c r="BJ87" s="106"/>
      <c r="BK87" s="106"/>
      <c r="BL87" s="106"/>
      <c r="BM87" s="106"/>
      <c r="BN87" s="106"/>
      <c r="BO87" s="106"/>
      <c r="BP87" s="106"/>
      <c r="BQ87" s="106"/>
      <c r="BR87" s="106"/>
      <c r="BS87" s="106"/>
      <c r="BT87" s="106"/>
      <c r="BU87" s="106"/>
      <c r="BV87" s="106"/>
      <c r="BW87" s="106"/>
      <c r="BX87" s="106"/>
      <c r="BY87" s="106"/>
      <c r="BZ87" s="106"/>
      <c r="CA87" s="106"/>
      <c r="CB87" s="106"/>
      <c r="CC87" s="106"/>
      <c r="CD87" s="106"/>
      <c r="CE87" s="106"/>
      <c r="CF87" s="106"/>
      <c r="CG87" s="106"/>
      <c r="CH87" s="106"/>
      <c r="CI87" s="106"/>
      <c r="CJ87" s="106"/>
      <c r="CK87" s="106"/>
      <c r="CL87" s="106"/>
      <c r="CM87" s="106"/>
      <c r="CN87" s="106"/>
      <c r="CO87" s="106"/>
      <c r="CP87" s="106"/>
      <c r="CQ87" s="106"/>
      <c r="CR87" s="106"/>
      <c r="CS87" s="106"/>
    </row>
    <row r="88" hidden="1">
      <c r="A88" s="153">
        <v>45839.0</v>
      </c>
      <c r="B88" s="116">
        <v>2025.0</v>
      </c>
      <c r="C88" s="116">
        <v>40.0</v>
      </c>
      <c r="D88" s="154"/>
      <c r="E88" s="116" t="s">
        <v>380</v>
      </c>
      <c r="F88" s="116" t="s">
        <v>246</v>
      </c>
      <c r="G88" s="155">
        <v>45850.0</v>
      </c>
      <c r="H88" s="116" t="s">
        <v>381</v>
      </c>
      <c r="I88" s="116" t="s">
        <v>81</v>
      </c>
      <c r="J88" s="156" t="s">
        <v>382</v>
      </c>
      <c r="K88" s="157">
        <v>19719.63</v>
      </c>
      <c r="L88" s="157">
        <v>21100.0</v>
      </c>
      <c r="M88" s="106"/>
      <c r="N88" s="106"/>
      <c r="O88" s="106"/>
      <c r="P88" s="157">
        <v>19719.63</v>
      </c>
      <c r="Q88" s="158">
        <v>1.0</v>
      </c>
      <c r="R88" s="154"/>
      <c r="S88" s="116" t="s">
        <v>260</v>
      </c>
      <c r="T88" s="116" t="s">
        <v>261</v>
      </c>
      <c r="U88" s="116" t="s">
        <v>262</v>
      </c>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c r="AR88" s="106"/>
      <c r="AS88" s="106"/>
      <c r="AT88" s="106"/>
      <c r="AU88" s="106"/>
      <c r="AV88" s="106"/>
      <c r="AW88" s="106"/>
      <c r="AX88" s="106"/>
      <c r="AY88" s="106"/>
      <c r="AZ88" s="106"/>
      <c r="BA88" s="106"/>
      <c r="BB88" s="106"/>
      <c r="BC88" s="106"/>
      <c r="BD88" s="106"/>
      <c r="BE88" s="106"/>
      <c r="BF88" s="106"/>
      <c r="BG88" s="106"/>
      <c r="BH88" s="106"/>
      <c r="BI88" s="106"/>
      <c r="BJ88" s="106"/>
      <c r="BK88" s="106"/>
      <c r="BL88" s="106"/>
      <c r="BM88" s="106"/>
      <c r="BN88" s="106"/>
      <c r="BO88" s="106"/>
      <c r="BP88" s="106"/>
      <c r="BQ88" s="106"/>
      <c r="BR88" s="106"/>
      <c r="BS88" s="106"/>
      <c r="BT88" s="106"/>
      <c r="BU88" s="106"/>
      <c r="BV88" s="106"/>
      <c r="BW88" s="106"/>
      <c r="BX88" s="106"/>
      <c r="BY88" s="106"/>
      <c r="BZ88" s="106"/>
      <c r="CA88" s="106"/>
      <c r="CB88" s="106"/>
      <c r="CC88" s="106"/>
      <c r="CD88" s="106"/>
      <c r="CE88" s="106"/>
      <c r="CF88" s="106"/>
      <c r="CG88" s="106"/>
      <c r="CH88" s="106"/>
      <c r="CI88" s="106"/>
      <c r="CJ88" s="106"/>
      <c r="CK88" s="106"/>
      <c r="CL88" s="106"/>
      <c r="CM88" s="106"/>
      <c r="CN88" s="106"/>
      <c r="CO88" s="106"/>
      <c r="CP88" s="106"/>
      <c r="CQ88" s="106"/>
      <c r="CR88" s="106"/>
      <c r="CS88" s="106"/>
    </row>
    <row r="89" hidden="1">
      <c r="A89" s="153">
        <v>45839.0</v>
      </c>
      <c r="B89" s="116">
        <v>2025.0</v>
      </c>
      <c r="C89" s="116">
        <v>41.0</v>
      </c>
      <c r="D89" s="154"/>
      <c r="E89" s="116" t="s">
        <v>383</v>
      </c>
      <c r="F89" s="116" t="s">
        <v>246</v>
      </c>
      <c r="G89" s="155">
        <v>45850.0</v>
      </c>
      <c r="H89" s="116" t="s">
        <v>384</v>
      </c>
      <c r="I89" s="116" t="s">
        <v>81</v>
      </c>
      <c r="J89" s="156" t="s">
        <v>385</v>
      </c>
      <c r="K89" s="157">
        <v>39710.28</v>
      </c>
      <c r="L89" s="157">
        <v>42490.0</v>
      </c>
      <c r="M89" s="106"/>
      <c r="N89" s="106"/>
      <c r="O89" s="106"/>
      <c r="P89" s="157">
        <v>39710.28</v>
      </c>
      <c r="Q89" s="158">
        <v>1.0</v>
      </c>
      <c r="R89" s="154"/>
      <c r="S89" s="116" t="s">
        <v>260</v>
      </c>
      <c r="T89" s="116" t="s">
        <v>261</v>
      </c>
      <c r="U89" s="116" t="s">
        <v>262</v>
      </c>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06"/>
      <c r="AZ89" s="106"/>
      <c r="BA89" s="106"/>
      <c r="BB89" s="106"/>
      <c r="BC89" s="106"/>
      <c r="BD89" s="106"/>
      <c r="BE89" s="106"/>
      <c r="BF89" s="106"/>
      <c r="BG89" s="106"/>
      <c r="BH89" s="106"/>
      <c r="BI89" s="106"/>
      <c r="BJ89" s="106"/>
      <c r="BK89" s="106"/>
      <c r="BL89" s="106"/>
      <c r="BM89" s="106"/>
      <c r="BN89" s="106"/>
      <c r="BO89" s="106"/>
      <c r="BP89" s="106"/>
      <c r="BQ89" s="106"/>
      <c r="BR89" s="106"/>
      <c r="BS89" s="106"/>
      <c r="BT89" s="106"/>
      <c r="BU89" s="106"/>
      <c r="BV89" s="106"/>
      <c r="BW89" s="106"/>
      <c r="BX89" s="106"/>
      <c r="BY89" s="106"/>
      <c r="BZ89" s="106"/>
      <c r="CA89" s="106"/>
      <c r="CB89" s="106"/>
      <c r="CC89" s="106"/>
      <c r="CD89" s="106"/>
      <c r="CE89" s="106"/>
      <c r="CF89" s="106"/>
      <c r="CG89" s="106"/>
      <c r="CH89" s="106"/>
      <c r="CI89" s="106"/>
      <c r="CJ89" s="106"/>
      <c r="CK89" s="106"/>
      <c r="CL89" s="106"/>
      <c r="CM89" s="106"/>
      <c r="CN89" s="106"/>
      <c r="CO89" s="106"/>
      <c r="CP89" s="106"/>
      <c r="CQ89" s="106"/>
      <c r="CR89" s="106"/>
      <c r="CS89" s="106"/>
    </row>
    <row r="90" hidden="1">
      <c r="A90" s="153">
        <v>45870.0</v>
      </c>
      <c r="B90" s="116">
        <v>2025.0</v>
      </c>
      <c r="C90" s="116">
        <v>48.0</v>
      </c>
      <c r="D90" s="154"/>
      <c r="E90" s="116" t="s">
        <v>386</v>
      </c>
      <c r="F90" s="116" t="s">
        <v>246</v>
      </c>
      <c r="G90" s="155">
        <v>45880.0</v>
      </c>
      <c r="H90" s="116" t="s">
        <v>387</v>
      </c>
      <c r="I90" s="116" t="s">
        <v>81</v>
      </c>
      <c r="J90" s="156" t="s">
        <v>388</v>
      </c>
      <c r="K90" s="157">
        <v>155962.62</v>
      </c>
      <c r="L90" s="157">
        <v>166880.0</v>
      </c>
      <c r="M90" s="106"/>
      <c r="N90" s="106"/>
      <c r="O90" s="157">
        <v>105366.5</v>
      </c>
      <c r="P90" s="157">
        <v>50596.12</v>
      </c>
      <c r="Q90" s="158">
        <v>0.3244</v>
      </c>
      <c r="R90" s="154"/>
      <c r="S90" s="116" t="s">
        <v>320</v>
      </c>
      <c r="T90" s="116" t="s">
        <v>321</v>
      </c>
      <c r="U90" s="116" t="s">
        <v>262</v>
      </c>
      <c r="V90" s="106"/>
      <c r="W90" s="106"/>
      <c r="X90" s="106"/>
      <c r="Y90" s="106"/>
      <c r="Z90" s="106"/>
      <c r="AA90" s="106"/>
      <c r="AB90" s="106"/>
      <c r="AC90" s="106"/>
      <c r="AD90" s="106"/>
      <c r="AE90" s="106"/>
      <c r="AF90" s="106"/>
      <c r="AG90" s="106"/>
      <c r="AH90" s="106"/>
      <c r="AI90" s="106"/>
      <c r="AJ90" s="106"/>
      <c r="AK90" s="106"/>
      <c r="AL90" s="106"/>
      <c r="AM90" s="106"/>
      <c r="AN90" s="106"/>
      <c r="AO90" s="106"/>
      <c r="AP90" s="106"/>
      <c r="AQ90" s="106"/>
      <c r="AR90" s="106"/>
      <c r="AS90" s="106"/>
      <c r="AT90" s="106"/>
      <c r="AU90" s="106"/>
      <c r="AV90" s="106"/>
      <c r="AW90" s="106"/>
      <c r="AX90" s="106"/>
      <c r="AY90" s="106"/>
      <c r="AZ90" s="106"/>
      <c r="BA90" s="106"/>
      <c r="BB90" s="106"/>
      <c r="BC90" s="106"/>
      <c r="BD90" s="106"/>
      <c r="BE90" s="106"/>
      <c r="BF90" s="106"/>
      <c r="BG90" s="106"/>
      <c r="BH90" s="106"/>
      <c r="BI90" s="106"/>
      <c r="BJ90" s="106"/>
      <c r="BK90" s="106"/>
      <c r="BL90" s="106"/>
      <c r="BM90" s="106"/>
      <c r="BN90" s="106"/>
      <c r="BO90" s="106"/>
      <c r="BP90" s="106"/>
      <c r="BQ90" s="106"/>
      <c r="BR90" s="106"/>
      <c r="BS90" s="106"/>
      <c r="BT90" s="106"/>
      <c r="BU90" s="106"/>
      <c r="BV90" s="106"/>
      <c r="BW90" s="106"/>
      <c r="BX90" s="106"/>
      <c r="BY90" s="106"/>
      <c r="BZ90" s="106"/>
      <c r="CA90" s="106"/>
      <c r="CB90" s="106"/>
      <c r="CC90" s="106"/>
      <c r="CD90" s="106"/>
      <c r="CE90" s="106"/>
      <c r="CF90" s="106"/>
      <c r="CG90" s="106"/>
      <c r="CH90" s="106"/>
      <c r="CI90" s="106"/>
      <c r="CJ90" s="106"/>
      <c r="CK90" s="106"/>
      <c r="CL90" s="106"/>
      <c r="CM90" s="106"/>
      <c r="CN90" s="106"/>
      <c r="CO90" s="106"/>
      <c r="CP90" s="106"/>
      <c r="CQ90" s="106"/>
      <c r="CR90" s="106"/>
      <c r="CS90" s="106"/>
    </row>
    <row r="91" hidden="1">
      <c r="A91" s="153">
        <v>45962.0</v>
      </c>
      <c r="B91" s="116">
        <v>2025.0</v>
      </c>
      <c r="C91" s="116">
        <v>49.0</v>
      </c>
      <c r="D91" s="154"/>
      <c r="E91" s="116" t="s">
        <v>389</v>
      </c>
      <c r="F91" s="116" t="s">
        <v>246</v>
      </c>
      <c r="G91" s="155">
        <v>45991.0</v>
      </c>
      <c r="H91" s="116" t="s">
        <v>390</v>
      </c>
      <c r="I91" s="116" t="s">
        <v>81</v>
      </c>
      <c r="J91" s="156" t="s">
        <v>391</v>
      </c>
      <c r="K91" s="157">
        <v>87829.91</v>
      </c>
      <c r="L91" s="157">
        <v>93978.0</v>
      </c>
      <c r="M91" s="106"/>
      <c r="N91" s="106"/>
      <c r="O91" s="157">
        <v>69004.0</v>
      </c>
      <c r="P91" s="157">
        <v>18825.91</v>
      </c>
      <c r="Q91" s="158">
        <v>0.2143</v>
      </c>
      <c r="R91" s="154"/>
      <c r="S91" s="116" t="s">
        <v>320</v>
      </c>
      <c r="T91" s="116" t="s">
        <v>321</v>
      </c>
      <c r="U91" s="116" t="s">
        <v>262</v>
      </c>
      <c r="V91" s="106"/>
      <c r="W91" s="106"/>
      <c r="X91" s="106"/>
      <c r="Y91" s="106"/>
      <c r="Z91" s="106"/>
      <c r="AA91" s="106"/>
      <c r="AB91" s="106"/>
      <c r="AC91" s="106"/>
      <c r="AD91" s="106"/>
      <c r="AE91" s="106"/>
      <c r="AF91" s="106"/>
      <c r="AG91" s="106"/>
      <c r="AH91" s="106"/>
      <c r="AI91" s="106"/>
      <c r="AJ91" s="106"/>
      <c r="AK91" s="106"/>
      <c r="AL91" s="106"/>
      <c r="AM91" s="106"/>
      <c r="AN91" s="106"/>
      <c r="AO91" s="106"/>
      <c r="AP91" s="106"/>
      <c r="AQ91" s="106"/>
      <c r="AR91" s="106"/>
      <c r="AS91" s="106"/>
      <c r="AT91" s="106"/>
      <c r="AU91" s="106"/>
      <c r="AV91" s="106"/>
      <c r="AW91" s="106"/>
      <c r="AX91" s="106"/>
      <c r="AY91" s="106"/>
      <c r="AZ91" s="106"/>
      <c r="BA91" s="106"/>
      <c r="BB91" s="106"/>
      <c r="BC91" s="106"/>
      <c r="BD91" s="106"/>
      <c r="BE91" s="106"/>
      <c r="BF91" s="106"/>
      <c r="BG91" s="106"/>
      <c r="BH91" s="106"/>
      <c r="BI91" s="106"/>
      <c r="BJ91" s="106"/>
      <c r="BK91" s="106"/>
      <c r="BL91" s="106"/>
      <c r="BM91" s="106"/>
      <c r="BN91" s="106"/>
      <c r="BO91" s="106"/>
      <c r="BP91" s="106"/>
      <c r="BQ91" s="106"/>
      <c r="BR91" s="106"/>
      <c r="BS91" s="106"/>
      <c r="BT91" s="106"/>
      <c r="BU91" s="106"/>
      <c r="BV91" s="106"/>
      <c r="BW91" s="106"/>
      <c r="BX91" s="106"/>
      <c r="BY91" s="106"/>
      <c r="BZ91" s="106"/>
      <c r="CA91" s="106"/>
      <c r="CB91" s="106"/>
      <c r="CC91" s="106"/>
      <c r="CD91" s="106"/>
      <c r="CE91" s="106"/>
      <c r="CF91" s="106"/>
      <c r="CG91" s="106"/>
      <c r="CH91" s="106"/>
      <c r="CI91" s="106"/>
      <c r="CJ91" s="106"/>
      <c r="CK91" s="106"/>
      <c r="CL91" s="106"/>
      <c r="CM91" s="106"/>
      <c r="CN91" s="106"/>
      <c r="CO91" s="106"/>
      <c r="CP91" s="106"/>
      <c r="CQ91" s="106"/>
      <c r="CR91" s="106"/>
      <c r="CS91" s="106"/>
    </row>
    <row r="92" hidden="1">
      <c r="A92" s="153">
        <v>45962.0</v>
      </c>
      <c r="B92" s="116">
        <v>2025.0</v>
      </c>
      <c r="C92" s="116">
        <v>11.0</v>
      </c>
      <c r="D92" s="156"/>
      <c r="E92" s="157"/>
      <c r="F92" s="116" t="s">
        <v>246</v>
      </c>
      <c r="G92" s="155">
        <v>45983.0</v>
      </c>
      <c r="H92" s="116" t="s">
        <v>392</v>
      </c>
      <c r="I92" s="116" t="s">
        <v>80</v>
      </c>
      <c r="J92" s="156">
        <v>1408.0</v>
      </c>
      <c r="K92" s="157">
        <v>74670.0</v>
      </c>
      <c r="L92" s="106"/>
      <c r="M92" s="157">
        <v>42335.0</v>
      </c>
      <c r="N92" s="106"/>
      <c r="O92" s="106"/>
      <c r="P92" s="106"/>
      <c r="Q92" s="106"/>
      <c r="R92" s="159">
        <v>0.5</v>
      </c>
      <c r="S92" s="116" t="s">
        <v>316</v>
      </c>
      <c r="T92" s="116" t="s">
        <v>393</v>
      </c>
      <c r="U92" s="116" t="s">
        <v>251</v>
      </c>
      <c r="V92" s="106"/>
      <c r="W92" s="106"/>
      <c r="X92" s="106"/>
      <c r="Y92" s="106"/>
      <c r="Z92" s="106"/>
      <c r="AA92" s="106"/>
      <c r="AB92" s="106"/>
      <c r="AC92" s="106"/>
      <c r="AD92" s="106"/>
      <c r="AE92" s="106"/>
      <c r="AF92" s="106"/>
      <c r="AG92" s="106"/>
      <c r="AH92" s="106"/>
      <c r="AI92" s="106"/>
      <c r="AJ92" s="106"/>
      <c r="AK92" s="106"/>
      <c r="AL92" s="106"/>
      <c r="AM92" s="106"/>
      <c r="AN92" s="106"/>
      <c r="AO92" s="106"/>
      <c r="AP92" s="106"/>
      <c r="AQ92" s="106"/>
      <c r="AR92" s="106"/>
      <c r="AS92" s="106"/>
      <c r="AT92" s="106"/>
      <c r="AU92" s="106"/>
      <c r="AV92" s="106"/>
      <c r="AW92" s="106"/>
      <c r="AX92" s="106"/>
      <c r="AY92" s="106"/>
      <c r="AZ92" s="106"/>
      <c r="BA92" s="106"/>
      <c r="BB92" s="106"/>
      <c r="BC92" s="106"/>
      <c r="BD92" s="106"/>
      <c r="BE92" s="106"/>
      <c r="BF92" s="106"/>
      <c r="BG92" s="106"/>
      <c r="BH92" s="106"/>
      <c r="BI92" s="106"/>
      <c r="BJ92" s="106"/>
      <c r="BK92" s="106"/>
      <c r="BL92" s="106"/>
      <c r="BM92" s="106"/>
      <c r="BN92" s="106"/>
      <c r="BO92" s="106"/>
      <c r="BP92" s="106"/>
      <c r="BQ92" s="106"/>
      <c r="BR92" s="106"/>
      <c r="BS92" s="106"/>
      <c r="BT92" s="106"/>
      <c r="BU92" s="106"/>
      <c r="BV92" s="106"/>
      <c r="BW92" s="106"/>
      <c r="BX92" s="106"/>
      <c r="BY92" s="106"/>
      <c r="BZ92" s="106"/>
      <c r="CA92" s="106"/>
      <c r="CB92" s="106"/>
      <c r="CC92" s="106"/>
      <c r="CD92" s="106"/>
      <c r="CE92" s="106"/>
      <c r="CF92" s="106"/>
      <c r="CG92" s="106"/>
      <c r="CH92" s="106"/>
      <c r="CI92" s="106"/>
      <c r="CJ92" s="106"/>
      <c r="CK92" s="106"/>
      <c r="CL92" s="106"/>
      <c r="CM92" s="106"/>
      <c r="CN92" s="106"/>
      <c r="CO92" s="106"/>
      <c r="CP92" s="106"/>
      <c r="CQ92" s="106"/>
      <c r="CR92" s="106"/>
      <c r="CS92" s="106"/>
    </row>
    <row r="93" hidden="1">
      <c r="A93" s="153">
        <v>45962.0</v>
      </c>
      <c r="B93" s="116">
        <v>2025.0</v>
      </c>
      <c r="C93" s="116">
        <v>11.0</v>
      </c>
      <c r="D93" s="156"/>
      <c r="E93" s="157"/>
      <c r="F93" s="116" t="s">
        <v>246</v>
      </c>
      <c r="G93" s="155">
        <v>45983.0</v>
      </c>
      <c r="H93" s="116" t="s">
        <v>394</v>
      </c>
      <c r="I93" s="116" t="s">
        <v>80</v>
      </c>
      <c r="J93" s="156">
        <v>1606.0</v>
      </c>
      <c r="K93" s="157">
        <v>185000.0</v>
      </c>
      <c r="L93" s="106"/>
      <c r="M93" s="157">
        <v>102500.0</v>
      </c>
      <c r="N93" s="106"/>
      <c r="O93" s="106"/>
      <c r="P93" s="106"/>
      <c r="Q93" s="106"/>
      <c r="R93" s="159">
        <v>0.5</v>
      </c>
      <c r="S93" s="116" t="s">
        <v>316</v>
      </c>
      <c r="T93" s="116" t="s">
        <v>393</v>
      </c>
      <c r="U93" s="116" t="s">
        <v>251</v>
      </c>
      <c r="V93" s="106"/>
      <c r="W93" s="106"/>
      <c r="X93" s="106"/>
      <c r="Y93" s="106"/>
      <c r="Z93" s="106"/>
      <c r="AA93" s="106"/>
      <c r="AB93" s="106"/>
      <c r="AC93" s="106"/>
      <c r="AD93" s="106"/>
      <c r="AE93" s="106"/>
      <c r="AF93" s="106"/>
      <c r="AG93" s="106"/>
      <c r="AH93" s="106"/>
      <c r="AI93" s="106"/>
      <c r="AJ93" s="106"/>
      <c r="AK93" s="106"/>
      <c r="AL93" s="106"/>
      <c r="AM93" s="106"/>
      <c r="AN93" s="106"/>
      <c r="AO93" s="106"/>
      <c r="AP93" s="106"/>
      <c r="AQ93" s="106"/>
      <c r="AR93" s="106"/>
      <c r="AS93" s="106"/>
      <c r="AT93" s="106"/>
      <c r="AU93" s="106"/>
      <c r="AV93" s="106"/>
      <c r="AW93" s="106"/>
      <c r="AX93" s="106"/>
      <c r="AY93" s="106"/>
      <c r="AZ93" s="106"/>
      <c r="BA93" s="106"/>
      <c r="BB93" s="106"/>
      <c r="BC93" s="106"/>
      <c r="BD93" s="106"/>
      <c r="BE93" s="106"/>
      <c r="BF93" s="106"/>
      <c r="BG93" s="106"/>
      <c r="BH93" s="106"/>
      <c r="BI93" s="106"/>
      <c r="BJ93" s="106"/>
      <c r="BK93" s="106"/>
      <c r="BL93" s="106"/>
      <c r="BM93" s="106"/>
      <c r="BN93" s="106"/>
      <c r="BO93" s="106"/>
      <c r="BP93" s="106"/>
      <c r="BQ93" s="106"/>
      <c r="BR93" s="106"/>
      <c r="BS93" s="106"/>
      <c r="BT93" s="106"/>
      <c r="BU93" s="106"/>
      <c r="BV93" s="106"/>
      <c r="BW93" s="106"/>
      <c r="BX93" s="106"/>
      <c r="BY93" s="106"/>
      <c r="BZ93" s="106"/>
      <c r="CA93" s="106"/>
      <c r="CB93" s="106"/>
      <c r="CC93" s="106"/>
      <c r="CD93" s="106"/>
      <c r="CE93" s="106"/>
      <c r="CF93" s="106"/>
      <c r="CG93" s="106"/>
      <c r="CH93" s="106"/>
      <c r="CI93" s="106"/>
      <c r="CJ93" s="106"/>
      <c r="CK93" s="106"/>
      <c r="CL93" s="106"/>
      <c r="CM93" s="106"/>
      <c r="CN93" s="106"/>
      <c r="CO93" s="106"/>
      <c r="CP93" s="106"/>
      <c r="CQ93" s="106"/>
      <c r="CR93" s="106"/>
      <c r="CS93" s="106"/>
    </row>
    <row r="94" hidden="1">
      <c r="A94" s="153">
        <v>45962.0</v>
      </c>
      <c r="B94" s="116">
        <v>2025.0</v>
      </c>
      <c r="C94" s="116">
        <v>11.0</v>
      </c>
      <c r="D94" s="156"/>
      <c r="E94" s="157" t="s">
        <v>395</v>
      </c>
      <c r="F94" s="116" t="s">
        <v>246</v>
      </c>
      <c r="G94" s="155">
        <v>45983.0</v>
      </c>
      <c r="H94" s="116" t="s">
        <v>396</v>
      </c>
      <c r="I94" s="116" t="s">
        <v>80</v>
      </c>
      <c r="J94" s="156">
        <v>1018.0</v>
      </c>
      <c r="K94" s="157">
        <v>275550.0</v>
      </c>
      <c r="L94" s="106"/>
      <c r="M94" s="157">
        <v>147775.0</v>
      </c>
      <c r="N94" s="106"/>
      <c r="O94" s="106"/>
      <c r="P94" s="106"/>
      <c r="Q94" s="106"/>
      <c r="R94" s="159">
        <v>0.5</v>
      </c>
      <c r="S94" s="116" t="s">
        <v>316</v>
      </c>
      <c r="T94" s="116" t="s">
        <v>393</v>
      </c>
      <c r="U94" s="116" t="s">
        <v>251</v>
      </c>
      <c r="V94" s="106"/>
      <c r="W94" s="106"/>
      <c r="X94" s="106"/>
      <c r="Y94" s="106"/>
      <c r="Z94" s="106"/>
      <c r="AA94" s="106"/>
      <c r="AB94" s="106"/>
      <c r="AC94" s="106"/>
      <c r="AD94" s="106"/>
      <c r="AE94" s="106"/>
      <c r="AF94" s="106"/>
      <c r="AG94" s="106"/>
      <c r="AH94" s="106"/>
      <c r="AI94" s="106"/>
      <c r="AJ94" s="106"/>
      <c r="AK94" s="106"/>
      <c r="AL94" s="106"/>
      <c r="AM94" s="106"/>
      <c r="AN94" s="106"/>
      <c r="AO94" s="106"/>
      <c r="AP94" s="106"/>
      <c r="AQ94" s="106"/>
      <c r="AR94" s="106"/>
      <c r="AS94" s="106"/>
      <c r="AT94" s="106"/>
      <c r="AU94" s="106"/>
      <c r="AV94" s="106"/>
      <c r="AW94" s="106"/>
      <c r="AX94" s="106"/>
      <c r="AY94" s="106"/>
      <c r="AZ94" s="106"/>
      <c r="BA94" s="106"/>
      <c r="BB94" s="106"/>
      <c r="BC94" s="106"/>
      <c r="BD94" s="106"/>
      <c r="BE94" s="106"/>
      <c r="BF94" s="106"/>
      <c r="BG94" s="106"/>
      <c r="BH94" s="106"/>
      <c r="BI94" s="106"/>
      <c r="BJ94" s="106"/>
      <c r="BK94" s="106"/>
      <c r="BL94" s="106"/>
      <c r="BM94" s="106"/>
      <c r="BN94" s="106"/>
      <c r="BO94" s="106"/>
      <c r="BP94" s="106"/>
      <c r="BQ94" s="106"/>
      <c r="BR94" s="106"/>
      <c r="BS94" s="106"/>
      <c r="BT94" s="106"/>
      <c r="BU94" s="106"/>
      <c r="BV94" s="106"/>
      <c r="BW94" s="106"/>
      <c r="BX94" s="106"/>
      <c r="BY94" s="106"/>
      <c r="BZ94" s="106"/>
      <c r="CA94" s="106"/>
      <c r="CB94" s="106"/>
      <c r="CC94" s="106"/>
      <c r="CD94" s="106"/>
      <c r="CE94" s="106"/>
      <c r="CF94" s="106"/>
      <c r="CG94" s="106"/>
      <c r="CH94" s="106"/>
      <c r="CI94" s="106"/>
      <c r="CJ94" s="106"/>
      <c r="CK94" s="106"/>
      <c r="CL94" s="106"/>
      <c r="CM94" s="106"/>
      <c r="CN94" s="106"/>
      <c r="CO94" s="106"/>
      <c r="CP94" s="106"/>
      <c r="CQ94" s="106"/>
      <c r="CR94" s="106"/>
      <c r="CS94" s="106"/>
    </row>
    <row r="95" hidden="1">
      <c r="A95" s="153">
        <v>45962.0</v>
      </c>
      <c r="B95" s="116">
        <v>2025.0</v>
      </c>
      <c r="C95" s="116">
        <v>11.0</v>
      </c>
      <c r="D95" s="156"/>
      <c r="E95" s="157" t="s">
        <v>397</v>
      </c>
      <c r="F95" s="116" t="s">
        <v>246</v>
      </c>
      <c r="G95" s="155">
        <v>45983.0</v>
      </c>
      <c r="H95" s="116" t="s">
        <v>398</v>
      </c>
      <c r="I95" s="116" t="s">
        <v>80</v>
      </c>
      <c r="J95" s="156">
        <v>911.0</v>
      </c>
      <c r="K95" s="157">
        <v>99900.0</v>
      </c>
      <c r="L95" s="106"/>
      <c r="M95" s="157">
        <v>54950.0</v>
      </c>
      <c r="N95" s="106"/>
      <c r="O95" s="106"/>
      <c r="P95" s="106"/>
      <c r="Q95" s="106"/>
      <c r="R95" s="159">
        <v>0.5</v>
      </c>
      <c r="S95" s="116" t="s">
        <v>316</v>
      </c>
      <c r="T95" s="116" t="s">
        <v>393</v>
      </c>
      <c r="U95" s="116" t="s">
        <v>251</v>
      </c>
      <c r="V95" s="106"/>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c r="AZ95" s="106"/>
      <c r="BA95" s="106"/>
      <c r="BB95" s="106"/>
      <c r="BC95" s="106"/>
      <c r="BD95" s="106"/>
      <c r="BE95" s="106"/>
      <c r="BF95" s="106"/>
      <c r="BG95" s="106"/>
      <c r="BH95" s="106"/>
      <c r="BI95" s="106"/>
      <c r="BJ95" s="106"/>
      <c r="BK95" s="106"/>
      <c r="BL95" s="106"/>
      <c r="BM95" s="106"/>
      <c r="BN95" s="106"/>
      <c r="BO95" s="106"/>
      <c r="BP95" s="106"/>
      <c r="BQ95" s="106"/>
      <c r="BR95" s="106"/>
      <c r="BS95" s="106"/>
      <c r="BT95" s="106"/>
      <c r="BU95" s="106"/>
      <c r="BV95" s="106"/>
      <c r="BW95" s="106"/>
      <c r="BX95" s="106"/>
      <c r="BY95" s="106"/>
      <c r="BZ95" s="106"/>
      <c r="CA95" s="106"/>
      <c r="CB95" s="106"/>
      <c r="CC95" s="106"/>
      <c r="CD95" s="106"/>
      <c r="CE95" s="106"/>
      <c r="CF95" s="106"/>
      <c r="CG95" s="106"/>
      <c r="CH95" s="106"/>
      <c r="CI95" s="106"/>
      <c r="CJ95" s="106"/>
      <c r="CK95" s="106"/>
      <c r="CL95" s="106"/>
      <c r="CM95" s="106"/>
      <c r="CN95" s="106"/>
      <c r="CO95" s="106"/>
      <c r="CP95" s="106"/>
      <c r="CQ95" s="106"/>
      <c r="CR95" s="106"/>
      <c r="CS95" s="106"/>
    </row>
    <row r="96" hidden="1">
      <c r="A96" s="153">
        <v>45962.0</v>
      </c>
      <c r="B96" s="116">
        <v>2025.0</v>
      </c>
      <c r="C96" s="116">
        <v>11.0</v>
      </c>
      <c r="D96" s="156"/>
      <c r="E96" s="157"/>
      <c r="F96" s="116" t="s">
        <v>246</v>
      </c>
      <c r="G96" s="155">
        <v>45984.0</v>
      </c>
      <c r="H96" s="116" t="s">
        <v>399</v>
      </c>
      <c r="I96" s="116" t="s">
        <v>80</v>
      </c>
      <c r="J96" s="156">
        <v>1615.0</v>
      </c>
      <c r="K96" s="157">
        <v>184120.0</v>
      </c>
      <c r="L96" s="106"/>
      <c r="M96" s="157">
        <v>97060.0</v>
      </c>
      <c r="N96" s="106"/>
      <c r="O96" s="106"/>
      <c r="P96" s="106"/>
      <c r="Q96" s="106"/>
      <c r="R96" s="159">
        <v>0.5</v>
      </c>
      <c r="S96" s="116" t="s">
        <v>316</v>
      </c>
      <c r="T96" s="106"/>
      <c r="U96" s="116" t="s">
        <v>251</v>
      </c>
      <c r="V96" s="106"/>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c r="AZ96" s="106"/>
      <c r="BA96" s="106"/>
      <c r="BB96" s="106"/>
      <c r="BC96" s="106"/>
      <c r="BD96" s="106"/>
      <c r="BE96" s="106"/>
      <c r="BF96" s="106"/>
      <c r="BG96" s="106"/>
      <c r="BH96" s="106"/>
      <c r="BI96" s="106"/>
      <c r="BJ96" s="106"/>
      <c r="BK96" s="106"/>
      <c r="BL96" s="106"/>
      <c r="BM96" s="106"/>
      <c r="BN96" s="106"/>
      <c r="BO96" s="106"/>
      <c r="BP96" s="106"/>
      <c r="BQ96" s="106"/>
      <c r="BR96" s="106"/>
      <c r="BS96" s="106"/>
      <c r="BT96" s="106"/>
      <c r="BU96" s="106"/>
      <c r="BV96" s="106"/>
      <c r="BW96" s="106"/>
      <c r="BX96" s="106"/>
      <c r="BY96" s="106"/>
      <c r="BZ96" s="106"/>
      <c r="CA96" s="106"/>
      <c r="CB96" s="106"/>
      <c r="CC96" s="106"/>
      <c r="CD96" s="106"/>
      <c r="CE96" s="106"/>
      <c r="CF96" s="106"/>
      <c r="CG96" s="106"/>
      <c r="CH96" s="106"/>
      <c r="CI96" s="106"/>
      <c r="CJ96" s="106"/>
      <c r="CK96" s="106"/>
      <c r="CL96" s="106"/>
      <c r="CM96" s="106"/>
      <c r="CN96" s="106"/>
      <c r="CO96" s="106"/>
      <c r="CP96" s="106"/>
      <c r="CQ96" s="106"/>
      <c r="CR96" s="106"/>
      <c r="CS96" s="106"/>
    </row>
    <row r="97" hidden="1">
      <c r="A97" s="153">
        <v>45962.0</v>
      </c>
      <c r="B97" s="116">
        <v>2025.0</v>
      </c>
      <c r="C97" s="116">
        <v>11.0</v>
      </c>
      <c r="D97" s="156"/>
      <c r="E97" s="157" t="s">
        <v>400</v>
      </c>
      <c r="F97" s="116" t="s">
        <v>246</v>
      </c>
      <c r="G97" s="155">
        <v>45991.0</v>
      </c>
      <c r="H97" s="116" t="s">
        <v>401</v>
      </c>
      <c r="I97" s="116" t="s">
        <v>80</v>
      </c>
      <c r="J97" s="156">
        <v>1720.0</v>
      </c>
      <c r="K97" s="157">
        <v>51540.0</v>
      </c>
      <c r="L97" s="106"/>
      <c r="M97" s="157">
        <v>30770.0</v>
      </c>
      <c r="N97" s="106"/>
      <c r="O97" s="106"/>
      <c r="P97" s="106"/>
      <c r="Q97" s="106"/>
      <c r="R97" s="159">
        <v>0.5</v>
      </c>
      <c r="S97" s="116" t="s">
        <v>316</v>
      </c>
      <c r="T97" s="116" t="s">
        <v>393</v>
      </c>
      <c r="U97" s="116" t="s">
        <v>251</v>
      </c>
      <c r="V97" s="106"/>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c r="AZ97" s="106"/>
      <c r="BA97" s="106"/>
      <c r="BB97" s="106"/>
      <c r="BC97" s="106"/>
      <c r="BD97" s="106"/>
      <c r="BE97" s="106"/>
      <c r="BF97" s="106"/>
      <c r="BG97" s="106"/>
      <c r="BH97" s="106"/>
      <c r="BI97" s="106"/>
      <c r="BJ97" s="106"/>
      <c r="BK97" s="106"/>
      <c r="BL97" s="106"/>
      <c r="BM97" s="106"/>
      <c r="BN97" s="106"/>
      <c r="BO97" s="106"/>
      <c r="BP97" s="106"/>
      <c r="BQ97" s="106"/>
      <c r="BR97" s="106"/>
      <c r="BS97" s="106"/>
      <c r="BT97" s="106"/>
      <c r="BU97" s="106"/>
      <c r="BV97" s="106"/>
      <c r="BW97" s="106"/>
      <c r="BX97" s="106"/>
      <c r="BY97" s="106"/>
      <c r="BZ97" s="106"/>
      <c r="CA97" s="106"/>
      <c r="CB97" s="106"/>
      <c r="CC97" s="106"/>
      <c r="CD97" s="106"/>
      <c r="CE97" s="106"/>
      <c r="CF97" s="106"/>
      <c r="CG97" s="106"/>
      <c r="CH97" s="106"/>
      <c r="CI97" s="106"/>
      <c r="CJ97" s="106"/>
      <c r="CK97" s="106"/>
      <c r="CL97" s="106"/>
      <c r="CM97" s="106"/>
      <c r="CN97" s="106"/>
      <c r="CO97" s="106"/>
      <c r="CP97" s="106"/>
      <c r="CQ97" s="106"/>
      <c r="CR97" s="106"/>
      <c r="CS97" s="106"/>
    </row>
    <row r="98" hidden="1">
      <c r="A98" s="153">
        <v>45962.0</v>
      </c>
      <c r="B98" s="116">
        <v>2025.0</v>
      </c>
      <c r="C98" s="116">
        <v>11.0</v>
      </c>
      <c r="D98" s="156"/>
      <c r="E98" s="157"/>
      <c r="F98" s="116" t="s">
        <v>246</v>
      </c>
      <c r="G98" s="155">
        <v>45990.0</v>
      </c>
      <c r="H98" s="116" t="s">
        <v>402</v>
      </c>
      <c r="I98" s="116" t="s">
        <v>80</v>
      </c>
      <c r="J98" s="156">
        <v>2119.0</v>
      </c>
      <c r="K98" s="157">
        <v>147700.0</v>
      </c>
      <c r="L98" s="106"/>
      <c r="M98" s="157">
        <v>78860.0</v>
      </c>
      <c r="N98" s="106"/>
      <c r="O98" s="106"/>
      <c r="P98" s="106"/>
      <c r="Q98" s="106"/>
      <c r="R98" s="159">
        <v>0.5</v>
      </c>
      <c r="S98" s="116" t="s">
        <v>316</v>
      </c>
      <c r="T98" s="116" t="s">
        <v>393</v>
      </c>
      <c r="U98" s="116" t="s">
        <v>251</v>
      </c>
      <c r="V98" s="106"/>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c r="AZ98" s="106"/>
      <c r="BA98" s="106"/>
      <c r="BB98" s="106"/>
      <c r="BC98" s="106"/>
      <c r="BD98" s="106"/>
      <c r="BE98" s="106"/>
      <c r="BF98" s="106"/>
      <c r="BG98" s="106"/>
      <c r="BH98" s="106"/>
      <c r="BI98" s="106"/>
      <c r="BJ98" s="106"/>
      <c r="BK98" s="106"/>
      <c r="BL98" s="106"/>
      <c r="BM98" s="106"/>
      <c r="BN98" s="106"/>
      <c r="BO98" s="106"/>
      <c r="BP98" s="106"/>
      <c r="BQ98" s="106"/>
      <c r="BR98" s="106"/>
      <c r="BS98" s="106"/>
      <c r="BT98" s="106"/>
      <c r="BU98" s="106"/>
      <c r="BV98" s="106"/>
      <c r="BW98" s="106"/>
      <c r="BX98" s="106"/>
      <c r="BY98" s="106"/>
      <c r="BZ98" s="106"/>
      <c r="CA98" s="106"/>
      <c r="CB98" s="106"/>
      <c r="CC98" s="106"/>
      <c r="CD98" s="106"/>
      <c r="CE98" s="106"/>
      <c r="CF98" s="106"/>
      <c r="CG98" s="106"/>
      <c r="CH98" s="106"/>
      <c r="CI98" s="106"/>
      <c r="CJ98" s="106"/>
      <c r="CK98" s="106"/>
      <c r="CL98" s="106"/>
      <c r="CM98" s="106"/>
      <c r="CN98" s="106"/>
      <c r="CO98" s="106"/>
      <c r="CP98" s="106"/>
      <c r="CQ98" s="106"/>
      <c r="CR98" s="106"/>
      <c r="CS98" s="106"/>
    </row>
    <row r="99" hidden="1">
      <c r="A99" s="153">
        <v>45839.0</v>
      </c>
      <c r="B99" s="116">
        <v>2025.0</v>
      </c>
      <c r="C99" s="116">
        <v>7.0</v>
      </c>
      <c r="D99" s="156"/>
      <c r="E99" s="157"/>
      <c r="F99" s="116" t="s">
        <v>246</v>
      </c>
      <c r="G99" s="155">
        <v>45850.0</v>
      </c>
      <c r="H99" s="116" t="s">
        <v>403</v>
      </c>
      <c r="I99" s="116" t="s">
        <v>80</v>
      </c>
      <c r="J99" s="156">
        <v>2006.0</v>
      </c>
      <c r="K99" s="157">
        <v>17280.0</v>
      </c>
      <c r="L99" s="106"/>
      <c r="M99" s="157">
        <v>13640.0</v>
      </c>
      <c r="N99" s="106"/>
      <c r="O99" s="106"/>
      <c r="P99" s="106"/>
      <c r="Q99" s="106"/>
      <c r="R99" s="159">
        <v>0.5</v>
      </c>
      <c r="S99" s="116" t="s">
        <v>316</v>
      </c>
      <c r="T99" s="116" t="s">
        <v>393</v>
      </c>
      <c r="U99" s="116" t="s">
        <v>251</v>
      </c>
      <c r="V99" s="106"/>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c r="AZ99" s="106"/>
      <c r="BA99" s="106"/>
      <c r="BB99" s="106"/>
      <c r="BC99" s="106"/>
      <c r="BD99" s="106"/>
      <c r="BE99" s="106"/>
      <c r="BF99" s="106"/>
      <c r="BG99" s="106"/>
      <c r="BH99" s="106"/>
      <c r="BI99" s="106"/>
      <c r="BJ99" s="106"/>
      <c r="BK99" s="106"/>
      <c r="BL99" s="106"/>
      <c r="BM99" s="106"/>
      <c r="BN99" s="106"/>
      <c r="BO99" s="106"/>
      <c r="BP99" s="106"/>
      <c r="BQ99" s="106"/>
      <c r="BR99" s="106"/>
      <c r="BS99" s="106"/>
      <c r="BT99" s="106"/>
      <c r="BU99" s="106"/>
      <c r="BV99" s="106"/>
      <c r="BW99" s="106"/>
      <c r="BX99" s="106"/>
      <c r="BY99" s="106"/>
      <c r="BZ99" s="106"/>
      <c r="CA99" s="106"/>
      <c r="CB99" s="106"/>
      <c r="CC99" s="106"/>
      <c r="CD99" s="106"/>
      <c r="CE99" s="106"/>
      <c r="CF99" s="106"/>
      <c r="CG99" s="106"/>
      <c r="CH99" s="106"/>
      <c r="CI99" s="106"/>
      <c r="CJ99" s="106"/>
      <c r="CK99" s="106"/>
      <c r="CL99" s="106"/>
      <c r="CM99" s="106"/>
      <c r="CN99" s="106"/>
      <c r="CO99" s="106"/>
      <c r="CP99" s="106"/>
      <c r="CQ99" s="106"/>
      <c r="CR99" s="106"/>
      <c r="CS99" s="106"/>
    </row>
    <row r="100" hidden="1">
      <c r="A100" s="153">
        <v>45839.0</v>
      </c>
      <c r="B100" s="116">
        <v>2025.0</v>
      </c>
      <c r="C100" s="116">
        <v>7.0</v>
      </c>
      <c r="D100" s="156"/>
      <c r="E100" s="157" t="s">
        <v>404</v>
      </c>
      <c r="F100" s="116" t="s">
        <v>246</v>
      </c>
      <c r="G100" s="155">
        <v>45850.0</v>
      </c>
      <c r="H100" s="116" t="s">
        <v>405</v>
      </c>
      <c r="I100" s="116" t="s">
        <v>80</v>
      </c>
      <c r="J100" s="156">
        <v>1901.0</v>
      </c>
      <c r="K100" s="157">
        <v>125610.0</v>
      </c>
      <c r="L100" s="106"/>
      <c r="M100" s="157">
        <v>67805.0</v>
      </c>
      <c r="N100" s="106"/>
      <c r="O100" s="106"/>
      <c r="P100" s="106"/>
      <c r="Q100" s="106"/>
      <c r="R100" s="159">
        <v>0.5</v>
      </c>
      <c r="S100" s="116" t="s">
        <v>316</v>
      </c>
      <c r="T100" s="116" t="s">
        <v>393</v>
      </c>
      <c r="U100" s="116" t="s">
        <v>251</v>
      </c>
      <c r="V100" s="106"/>
      <c r="W100" s="106"/>
      <c r="X100" s="106"/>
      <c r="Y100" s="106"/>
      <c r="Z100" s="106"/>
      <c r="AA100" s="106"/>
      <c r="AB100" s="106"/>
      <c r="AC100" s="106"/>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c r="AX100" s="106"/>
      <c r="AY100" s="106"/>
      <c r="AZ100" s="106"/>
      <c r="BA100" s="106"/>
      <c r="BB100" s="106"/>
      <c r="BC100" s="106"/>
      <c r="BD100" s="106"/>
      <c r="BE100" s="106"/>
      <c r="BF100" s="106"/>
      <c r="BG100" s="106"/>
      <c r="BH100" s="106"/>
      <c r="BI100" s="106"/>
      <c r="BJ100" s="106"/>
      <c r="BK100" s="106"/>
      <c r="BL100" s="106"/>
      <c r="BM100" s="106"/>
      <c r="BN100" s="106"/>
      <c r="BO100" s="106"/>
      <c r="BP100" s="106"/>
      <c r="BQ100" s="106"/>
      <c r="BR100" s="106"/>
      <c r="BS100" s="106"/>
      <c r="BT100" s="106"/>
      <c r="BU100" s="106"/>
      <c r="BV100" s="106"/>
      <c r="BW100" s="106"/>
      <c r="BX100" s="106"/>
      <c r="BY100" s="106"/>
      <c r="BZ100" s="106"/>
      <c r="CA100" s="106"/>
      <c r="CB100" s="106"/>
      <c r="CC100" s="106"/>
      <c r="CD100" s="106"/>
      <c r="CE100" s="106"/>
      <c r="CF100" s="106"/>
      <c r="CG100" s="106"/>
      <c r="CH100" s="106"/>
      <c r="CI100" s="106"/>
      <c r="CJ100" s="106"/>
      <c r="CK100" s="106"/>
      <c r="CL100" s="106"/>
      <c r="CM100" s="106"/>
      <c r="CN100" s="106"/>
      <c r="CO100" s="106"/>
      <c r="CP100" s="106"/>
      <c r="CQ100" s="106"/>
      <c r="CR100" s="106"/>
      <c r="CS100" s="106"/>
    </row>
    <row r="101" hidden="1">
      <c r="A101" s="153">
        <v>45992.0</v>
      </c>
      <c r="B101" s="116">
        <v>2025.0</v>
      </c>
      <c r="C101" s="116">
        <v>12.0</v>
      </c>
      <c r="D101" s="156"/>
      <c r="E101" s="157" t="s">
        <v>406</v>
      </c>
      <c r="F101" s="116" t="s">
        <v>246</v>
      </c>
      <c r="G101" s="155">
        <v>46004.0</v>
      </c>
      <c r="H101" s="116" t="s">
        <v>407</v>
      </c>
      <c r="I101" s="116" t="s">
        <v>80</v>
      </c>
      <c r="J101" s="156">
        <v>2308.0</v>
      </c>
      <c r="K101" s="157">
        <v>207000.0</v>
      </c>
      <c r="L101" s="106"/>
      <c r="M101" s="157">
        <v>108500.0</v>
      </c>
      <c r="N101" s="106"/>
      <c r="O101" s="106"/>
      <c r="P101" s="106"/>
      <c r="Q101" s="106"/>
      <c r="R101" s="159">
        <v>0.5</v>
      </c>
      <c r="S101" s="116" t="s">
        <v>316</v>
      </c>
      <c r="T101" s="116" t="s">
        <v>393</v>
      </c>
      <c r="U101" s="116" t="s">
        <v>251</v>
      </c>
      <c r="V101" s="106"/>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c r="AZ101" s="106"/>
      <c r="BA101" s="106"/>
      <c r="BB101" s="106"/>
      <c r="BC101" s="106"/>
      <c r="BD101" s="106"/>
      <c r="BE101" s="106"/>
      <c r="BF101" s="106"/>
      <c r="BG101" s="106"/>
      <c r="BH101" s="106"/>
      <c r="BI101" s="106"/>
      <c r="BJ101" s="106"/>
      <c r="BK101" s="106"/>
      <c r="BL101" s="106"/>
      <c r="BM101" s="106"/>
      <c r="BN101" s="106"/>
      <c r="BO101" s="106"/>
      <c r="BP101" s="106"/>
      <c r="BQ101" s="106"/>
      <c r="BR101" s="106"/>
      <c r="BS101" s="106"/>
      <c r="BT101" s="106"/>
      <c r="BU101" s="106"/>
      <c r="BV101" s="106"/>
      <c r="BW101" s="106"/>
      <c r="BX101" s="106"/>
      <c r="BY101" s="106"/>
      <c r="BZ101" s="106"/>
      <c r="CA101" s="106"/>
      <c r="CB101" s="106"/>
      <c r="CC101" s="106"/>
      <c r="CD101" s="106"/>
      <c r="CE101" s="106"/>
      <c r="CF101" s="106"/>
      <c r="CG101" s="106"/>
      <c r="CH101" s="106"/>
      <c r="CI101" s="106"/>
      <c r="CJ101" s="106"/>
      <c r="CK101" s="106"/>
      <c r="CL101" s="106"/>
      <c r="CM101" s="106"/>
      <c r="CN101" s="106"/>
      <c r="CO101" s="106"/>
      <c r="CP101" s="106"/>
      <c r="CQ101" s="106"/>
      <c r="CR101" s="106"/>
      <c r="CS101" s="106"/>
    </row>
    <row r="102" hidden="1">
      <c r="A102" s="153">
        <v>46023.0</v>
      </c>
      <c r="B102" s="116">
        <v>2026.0</v>
      </c>
      <c r="C102" s="116">
        <v>1.0</v>
      </c>
      <c r="D102" s="156"/>
      <c r="E102" s="157"/>
      <c r="F102" s="116" t="s">
        <v>246</v>
      </c>
      <c r="G102" s="155">
        <v>46031.0</v>
      </c>
      <c r="H102" s="116" t="s">
        <v>408</v>
      </c>
      <c r="I102" s="116" t="s">
        <v>80</v>
      </c>
      <c r="J102" s="156">
        <v>1515.0</v>
      </c>
      <c r="K102" s="157">
        <v>19200.0</v>
      </c>
      <c r="L102" s="106"/>
      <c r="M102" s="157">
        <v>9600.0</v>
      </c>
      <c r="N102" s="106"/>
      <c r="O102" s="106"/>
      <c r="P102" s="106"/>
      <c r="Q102" s="106"/>
      <c r="R102" s="159">
        <v>0.5</v>
      </c>
      <c r="S102" s="116" t="s">
        <v>316</v>
      </c>
      <c r="T102" s="116" t="s">
        <v>393</v>
      </c>
      <c r="U102" s="116" t="s">
        <v>251</v>
      </c>
      <c r="V102" s="106"/>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c r="AZ102" s="106"/>
      <c r="BA102" s="106"/>
      <c r="BB102" s="106"/>
      <c r="BC102" s="106"/>
      <c r="BD102" s="106"/>
      <c r="BE102" s="106"/>
      <c r="BF102" s="106"/>
      <c r="BG102" s="106"/>
      <c r="BH102" s="106"/>
      <c r="BI102" s="106"/>
      <c r="BJ102" s="106"/>
      <c r="BK102" s="106"/>
      <c r="BL102" s="106"/>
      <c r="BM102" s="106"/>
      <c r="BN102" s="106"/>
      <c r="BO102" s="106"/>
      <c r="BP102" s="106"/>
      <c r="BQ102" s="106"/>
      <c r="BR102" s="106"/>
      <c r="BS102" s="106"/>
      <c r="BT102" s="106"/>
      <c r="BU102" s="106"/>
      <c r="BV102" s="106"/>
      <c r="BW102" s="106"/>
      <c r="BX102" s="106"/>
      <c r="BY102" s="106"/>
      <c r="BZ102" s="106"/>
      <c r="CA102" s="106"/>
      <c r="CB102" s="106"/>
      <c r="CC102" s="106"/>
      <c r="CD102" s="106"/>
      <c r="CE102" s="106"/>
      <c r="CF102" s="106"/>
      <c r="CG102" s="106"/>
      <c r="CH102" s="106"/>
      <c r="CI102" s="106"/>
      <c r="CJ102" s="106"/>
      <c r="CK102" s="106"/>
      <c r="CL102" s="106"/>
      <c r="CM102" s="106"/>
      <c r="CN102" s="106"/>
      <c r="CO102" s="106"/>
      <c r="CP102" s="106"/>
      <c r="CQ102" s="106"/>
      <c r="CR102" s="106"/>
      <c r="CS102" s="106"/>
    </row>
    <row r="103" hidden="1">
      <c r="A103" s="153">
        <v>46023.0</v>
      </c>
      <c r="B103" s="116">
        <v>2026.0</v>
      </c>
      <c r="C103" s="116">
        <v>1.0</v>
      </c>
      <c r="D103" s="156"/>
      <c r="E103" s="157"/>
      <c r="F103" s="116" t="s">
        <v>246</v>
      </c>
      <c r="G103" s="155">
        <v>46039.0</v>
      </c>
      <c r="H103" s="116" t="s">
        <v>409</v>
      </c>
      <c r="I103" s="116" t="s">
        <v>80</v>
      </c>
      <c r="J103" s="156">
        <v>803.0</v>
      </c>
      <c r="K103" s="157">
        <v>166230.0</v>
      </c>
      <c r="L103" s="106"/>
      <c r="M103" s="157">
        <v>83115.0</v>
      </c>
      <c r="N103" s="106"/>
      <c r="O103" s="106"/>
      <c r="P103" s="106"/>
      <c r="Q103" s="106"/>
      <c r="R103" s="159">
        <v>0.5</v>
      </c>
      <c r="S103" s="116" t="s">
        <v>316</v>
      </c>
      <c r="T103" s="116" t="s">
        <v>393</v>
      </c>
      <c r="U103" s="116" t="s">
        <v>251</v>
      </c>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c r="AZ103" s="106"/>
      <c r="BA103" s="106"/>
      <c r="BB103" s="106"/>
      <c r="BC103" s="106"/>
      <c r="BD103" s="106"/>
      <c r="BE103" s="106"/>
      <c r="BF103" s="106"/>
      <c r="BG103" s="106"/>
      <c r="BH103" s="106"/>
      <c r="BI103" s="106"/>
      <c r="BJ103" s="106"/>
      <c r="BK103" s="106"/>
      <c r="BL103" s="106"/>
      <c r="BM103" s="106"/>
      <c r="BN103" s="106"/>
      <c r="BO103" s="106"/>
      <c r="BP103" s="106"/>
      <c r="BQ103" s="106"/>
      <c r="BR103" s="106"/>
      <c r="BS103" s="106"/>
      <c r="BT103" s="106"/>
      <c r="BU103" s="106"/>
      <c r="BV103" s="106"/>
      <c r="BW103" s="106"/>
      <c r="BX103" s="106"/>
      <c r="BY103" s="106"/>
      <c r="BZ103" s="106"/>
      <c r="CA103" s="106"/>
      <c r="CB103" s="106"/>
      <c r="CC103" s="106"/>
      <c r="CD103" s="106"/>
      <c r="CE103" s="106"/>
      <c r="CF103" s="106"/>
      <c r="CG103" s="106"/>
      <c r="CH103" s="106"/>
      <c r="CI103" s="106"/>
      <c r="CJ103" s="106"/>
      <c r="CK103" s="106"/>
      <c r="CL103" s="106"/>
      <c r="CM103" s="106"/>
      <c r="CN103" s="106"/>
      <c r="CO103" s="106"/>
      <c r="CP103" s="106"/>
      <c r="CQ103" s="106"/>
      <c r="CR103" s="106"/>
      <c r="CS103" s="106"/>
    </row>
    <row r="104" hidden="1">
      <c r="A104" s="153">
        <v>45962.0</v>
      </c>
      <c r="B104" s="116">
        <v>2025.0</v>
      </c>
      <c r="C104" s="116">
        <v>11.0</v>
      </c>
      <c r="D104" s="156"/>
      <c r="E104" s="157" t="s">
        <v>410</v>
      </c>
      <c r="F104" s="116" t="s">
        <v>246</v>
      </c>
      <c r="G104" s="155">
        <v>45983.0</v>
      </c>
      <c r="H104" s="116" t="s">
        <v>411</v>
      </c>
      <c r="I104" s="116" t="s">
        <v>80</v>
      </c>
      <c r="J104" s="156">
        <v>802.0</v>
      </c>
      <c r="K104" s="157">
        <v>5000.0</v>
      </c>
      <c r="L104" s="106"/>
      <c r="M104" s="157">
        <v>5000.0</v>
      </c>
      <c r="N104" s="106"/>
      <c r="O104" s="106"/>
      <c r="P104" s="106"/>
      <c r="Q104" s="106"/>
      <c r="R104" s="159">
        <v>1.0</v>
      </c>
      <c r="S104" s="116" t="s">
        <v>316</v>
      </c>
      <c r="T104" s="116" t="s">
        <v>393</v>
      </c>
      <c r="U104" s="116" t="s">
        <v>251</v>
      </c>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c r="AZ104" s="106"/>
      <c r="BA104" s="106"/>
      <c r="BB104" s="106"/>
      <c r="BC104" s="106"/>
      <c r="BD104" s="106"/>
      <c r="BE104" s="106"/>
      <c r="BF104" s="106"/>
      <c r="BG104" s="106"/>
      <c r="BH104" s="106"/>
      <c r="BI104" s="106"/>
      <c r="BJ104" s="106"/>
      <c r="BK104" s="106"/>
      <c r="BL104" s="106"/>
      <c r="BM104" s="106"/>
      <c r="BN104" s="106"/>
      <c r="BO104" s="106"/>
      <c r="BP104" s="106"/>
      <c r="BQ104" s="106"/>
      <c r="BR104" s="106"/>
      <c r="BS104" s="106"/>
      <c r="BT104" s="106"/>
      <c r="BU104" s="106"/>
      <c r="BV104" s="106"/>
      <c r="BW104" s="106"/>
      <c r="BX104" s="106"/>
      <c r="BY104" s="106"/>
      <c r="BZ104" s="106"/>
      <c r="CA104" s="106"/>
      <c r="CB104" s="106"/>
      <c r="CC104" s="106"/>
      <c r="CD104" s="106"/>
      <c r="CE104" s="106"/>
      <c r="CF104" s="106"/>
      <c r="CG104" s="106"/>
      <c r="CH104" s="106"/>
      <c r="CI104" s="106"/>
      <c r="CJ104" s="106"/>
      <c r="CK104" s="106"/>
      <c r="CL104" s="106"/>
      <c r="CM104" s="106"/>
      <c r="CN104" s="106"/>
      <c r="CO104" s="106"/>
      <c r="CP104" s="106"/>
      <c r="CQ104" s="106"/>
      <c r="CR104" s="106"/>
      <c r="CS104" s="106"/>
    </row>
    <row r="105" hidden="1">
      <c r="A105" s="153">
        <v>45962.0</v>
      </c>
      <c r="B105" s="116">
        <v>2025.0</v>
      </c>
      <c r="C105" s="116">
        <v>11.0</v>
      </c>
      <c r="D105" s="156"/>
      <c r="E105" s="157" t="s">
        <v>412</v>
      </c>
      <c r="F105" s="116" t="s">
        <v>246</v>
      </c>
      <c r="G105" s="155">
        <v>45984.0</v>
      </c>
      <c r="H105" s="116" t="s">
        <v>413</v>
      </c>
      <c r="I105" s="116" t="s">
        <v>80</v>
      </c>
      <c r="J105" s="156">
        <v>1713.0</v>
      </c>
      <c r="K105" s="157">
        <v>5000.0</v>
      </c>
      <c r="L105" s="106"/>
      <c r="M105" s="157">
        <v>5000.0</v>
      </c>
      <c r="N105" s="106"/>
      <c r="O105" s="106"/>
      <c r="P105" s="106"/>
      <c r="Q105" s="106"/>
      <c r="R105" s="159">
        <v>1.0</v>
      </c>
      <c r="S105" s="116" t="s">
        <v>316</v>
      </c>
      <c r="T105" s="116" t="s">
        <v>393</v>
      </c>
      <c r="U105" s="116" t="s">
        <v>251</v>
      </c>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c r="AZ105" s="106"/>
      <c r="BA105" s="106"/>
      <c r="BB105" s="106"/>
      <c r="BC105" s="106"/>
      <c r="BD105" s="106"/>
      <c r="BE105" s="106"/>
      <c r="BF105" s="106"/>
      <c r="BG105" s="106"/>
      <c r="BH105" s="106"/>
      <c r="BI105" s="106"/>
      <c r="BJ105" s="106"/>
      <c r="BK105" s="106"/>
      <c r="BL105" s="106"/>
      <c r="BM105" s="106"/>
      <c r="BN105" s="106"/>
      <c r="BO105" s="106"/>
      <c r="BP105" s="106"/>
      <c r="BQ105" s="106"/>
      <c r="BR105" s="106"/>
      <c r="BS105" s="106"/>
      <c r="BT105" s="106"/>
      <c r="BU105" s="106"/>
      <c r="BV105" s="106"/>
      <c r="BW105" s="106"/>
      <c r="BX105" s="106"/>
      <c r="BY105" s="106"/>
      <c r="BZ105" s="106"/>
      <c r="CA105" s="106"/>
      <c r="CB105" s="106"/>
      <c r="CC105" s="106"/>
      <c r="CD105" s="106"/>
      <c r="CE105" s="106"/>
      <c r="CF105" s="106"/>
      <c r="CG105" s="106"/>
      <c r="CH105" s="106"/>
      <c r="CI105" s="106"/>
      <c r="CJ105" s="106"/>
      <c r="CK105" s="106"/>
      <c r="CL105" s="106"/>
      <c r="CM105" s="106"/>
      <c r="CN105" s="106"/>
      <c r="CO105" s="106"/>
      <c r="CP105" s="106"/>
      <c r="CQ105" s="106"/>
      <c r="CR105" s="106"/>
      <c r="CS105" s="106"/>
    </row>
    <row r="106" hidden="1">
      <c r="A106" s="153">
        <v>45839.0</v>
      </c>
      <c r="B106" s="116">
        <v>2025.0</v>
      </c>
      <c r="C106" s="116">
        <v>7.0</v>
      </c>
      <c r="D106" s="156"/>
      <c r="E106" s="157"/>
      <c r="F106" s="116" t="s">
        <v>246</v>
      </c>
      <c r="G106" s="155">
        <v>45850.0</v>
      </c>
      <c r="H106" s="116" t="s">
        <v>414</v>
      </c>
      <c r="I106" s="116" t="s">
        <v>80</v>
      </c>
      <c r="J106" s="156">
        <v>2107.0</v>
      </c>
      <c r="K106" s="157">
        <v>5000.0</v>
      </c>
      <c r="L106" s="106"/>
      <c r="M106" s="157">
        <v>5000.0</v>
      </c>
      <c r="N106" s="106"/>
      <c r="O106" s="106"/>
      <c r="P106" s="106"/>
      <c r="Q106" s="106"/>
      <c r="R106" s="159">
        <v>1.0</v>
      </c>
      <c r="S106" s="116" t="s">
        <v>316</v>
      </c>
      <c r="T106" s="116" t="s">
        <v>393</v>
      </c>
      <c r="U106" s="116" t="s">
        <v>251</v>
      </c>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c r="AZ106" s="106"/>
      <c r="BA106" s="106"/>
      <c r="BB106" s="106"/>
      <c r="BC106" s="106"/>
      <c r="BD106" s="106"/>
      <c r="BE106" s="106"/>
      <c r="BF106" s="106"/>
      <c r="BG106" s="106"/>
      <c r="BH106" s="106"/>
      <c r="BI106" s="106"/>
      <c r="BJ106" s="106"/>
      <c r="BK106" s="106"/>
      <c r="BL106" s="106"/>
      <c r="BM106" s="106"/>
      <c r="BN106" s="106"/>
      <c r="BO106" s="106"/>
      <c r="BP106" s="106"/>
      <c r="BQ106" s="106"/>
      <c r="BR106" s="106"/>
      <c r="BS106" s="106"/>
      <c r="BT106" s="106"/>
      <c r="BU106" s="106"/>
      <c r="BV106" s="106"/>
      <c r="BW106" s="106"/>
      <c r="BX106" s="106"/>
      <c r="BY106" s="106"/>
      <c r="BZ106" s="106"/>
      <c r="CA106" s="106"/>
      <c r="CB106" s="106"/>
      <c r="CC106" s="106"/>
      <c r="CD106" s="106"/>
      <c r="CE106" s="106"/>
      <c r="CF106" s="106"/>
      <c r="CG106" s="106"/>
      <c r="CH106" s="106"/>
      <c r="CI106" s="106"/>
      <c r="CJ106" s="106"/>
      <c r="CK106" s="106"/>
      <c r="CL106" s="106"/>
      <c r="CM106" s="106"/>
      <c r="CN106" s="106"/>
      <c r="CO106" s="106"/>
      <c r="CP106" s="106"/>
      <c r="CQ106" s="106"/>
      <c r="CR106" s="106"/>
      <c r="CS106" s="106"/>
    </row>
    <row r="107" hidden="1">
      <c r="A107" s="153">
        <v>45992.0</v>
      </c>
      <c r="B107" s="116">
        <v>2025.0</v>
      </c>
      <c r="C107" s="116">
        <v>12.0</v>
      </c>
      <c r="D107" s="156"/>
      <c r="E107" s="157" t="s">
        <v>415</v>
      </c>
      <c r="F107" s="116" t="s">
        <v>246</v>
      </c>
      <c r="G107" s="155">
        <v>46011.0</v>
      </c>
      <c r="H107" s="116" t="s">
        <v>416</v>
      </c>
      <c r="I107" s="116" t="s">
        <v>80</v>
      </c>
      <c r="J107" s="156">
        <v>1709.0</v>
      </c>
      <c r="K107" s="157">
        <v>5000.0</v>
      </c>
      <c r="L107" s="106"/>
      <c r="M107" s="157">
        <v>5000.0</v>
      </c>
      <c r="N107" s="106"/>
      <c r="O107" s="106"/>
      <c r="P107" s="106"/>
      <c r="Q107" s="106"/>
      <c r="R107" s="159">
        <v>1.0</v>
      </c>
      <c r="S107" s="116" t="s">
        <v>316</v>
      </c>
      <c r="T107" s="116" t="s">
        <v>393</v>
      </c>
      <c r="U107" s="116" t="s">
        <v>251</v>
      </c>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c r="AZ107" s="106"/>
      <c r="BA107" s="106"/>
      <c r="BB107" s="106"/>
      <c r="BC107" s="106"/>
      <c r="BD107" s="106"/>
      <c r="BE107" s="106"/>
      <c r="BF107" s="106"/>
      <c r="BG107" s="106"/>
      <c r="BH107" s="106"/>
      <c r="BI107" s="106"/>
      <c r="BJ107" s="106"/>
      <c r="BK107" s="106"/>
      <c r="BL107" s="106"/>
      <c r="BM107" s="106"/>
      <c r="BN107" s="106"/>
      <c r="BO107" s="106"/>
      <c r="BP107" s="106"/>
      <c r="BQ107" s="106"/>
      <c r="BR107" s="106"/>
      <c r="BS107" s="106"/>
      <c r="BT107" s="106"/>
      <c r="BU107" s="106"/>
      <c r="BV107" s="106"/>
      <c r="BW107" s="106"/>
      <c r="BX107" s="106"/>
      <c r="BY107" s="106"/>
      <c r="BZ107" s="106"/>
      <c r="CA107" s="106"/>
      <c r="CB107" s="106"/>
      <c r="CC107" s="106"/>
      <c r="CD107" s="106"/>
      <c r="CE107" s="106"/>
      <c r="CF107" s="106"/>
      <c r="CG107" s="106"/>
      <c r="CH107" s="106"/>
      <c r="CI107" s="106"/>
      <c r="CJ107" s="106"/>
      <c r="CK107" s="106"/>
      <c r="CL107" s="106"/>
      <c r="CM107" s="106"/>
      <c r="CN107" s="106"/>
      <c r="CO107" s="106"/>
      <c r="CP107" s="106"/>
      <c r="CQ107" s="106"/>
      <c r="CR107" s="106"/>
      <c r="CS107" s="106"/>
    </row>
    <row r="108" hidden="1">
      <c r="A108" s="153">
        <v>46023.0</v>
      </c>
      <c r="B108" s="116">
        <v>2026.0</v>
      </c>
      <c r="C108" s="116">
        <v>1.0</v>
      </c>
      <c r="D108" s="156"/>
      <c r="E108" s="157"/>
      <c r="F108" s="116" t="s">
        <v>246</v>
      </c>
      <c r="G108" s="155">
        <v>46051.0</v>
      </c>
      <c r="H108" s="116" t="s">
        <v>417</v>
      </c>
      <c r="I108" s="116" t="s">
        <v>80</v>
      </c>
      <c r="J108" s="156">
        <v>1210.0</v>
      </c>
      <c r="K108" s="157">
        <v>18500.0</v>
      </c>
      <c r="L108" s="106"/>
      <c r="M108" s="157">
        <v>18500.0</v>
      </c>
      <c r="N108" s="106"/>
      <c r="O108" s="106"/>
      <c r="P108" s="106"/>
      <c r="Q108" s="106"/>
      <c r="R108" s="159">
        <v>1.0</v>
      </c>
      <c r="S108" s="116" t="s">
        <v>316</v>
      </c>
      <c r="T108" s="116" t="s">
        <v>393</v>
      </c>
      <c r="U108" s="116" t="s">
        <v>251</v>
      </c>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c r="AZ108" s="106"/>
      <c r="BA108" s="106"/>
      <c r="BB108" s="106"/>
      <c r="BC108" s="106"/>
      <c r="BD108" s="106"/>
      <c r="BE108" s="106"/>
      <c r="BF108" s="106"/>
      <c r="BG108" s="106"/>
      <c r="BH108" s="106"/>
      <c r="BI108" s="106"/>
      <c r="BJ108" s="106"/>
      <c r="BK108" s="106"/>
      <c r="BL108" s="106"/>
      <c r="BM108" s="106"/>
      <c r="BN108" s="106"/>
      <c r="BO108" s="106"/>
      <c r="BP108" s="106"/>
      <c r="BQ108" s="106"/>
      <c r="BR108" s="106"/>
      <c r="BS108" s="106"/>
      <c r="BT108" s="106"/>
      <c r="BU108" s="106"/>
      <c r="BV108" s="106"/>
      <c r="BW108" s="106"/>
      <c r="BX108" s="106"/>
      <c r="BY108" s="106"/>
      <c r="BZ108" s="106"/>
      <c r="CA108" s="106"/>
      <c r="CB108" s="106"/>
      <c r="CC108" s="106"/>
      <c r="CD108" s="106"/>
      <c r="CE108" s="106"/>
      <c r="CF108" s="106"/>
      <c r="CG108" s="106"/>
      <c r="CH108" s="106"/>
      <c r="CI108" s="106"/>
      <c r="CJ108" s="106"/>
      <c r="CK108" s="106"/>
      <c r="CL108" s="106"/>
      <c r="CM108" s="106"/>
      <c r="CN108" s="106"/>
      <c r="CO108" s="106"/>
      <c r="CP108" s="106"/>
      <c r="CQ108" s="106"/>
      <c r="CR108" s="106"/>
      <c r="CS108" s="106"/>
    </row>
    <row r="109" hidden="1">
      <c r="A109" s="153">
        <v>46054.0</v>
      </c>
      <c r="B109" s="116">
        <v>2026.0</v>
      </c>
      <c r="C109" s="116">
        <v>2.0</v>
      </c>
      <c r="D109" s="156"/>
      <c r="E109" s="157" t="s">
        <v>418</v>
      </c>
      <c r="F109" s="116" t="s">
        <v>246</v>
      </c>
      <c r="G109" s="155">
        <v>46061.0</v>
      </c>
      <c r="H109" s="106"/>
      <c r="I109" s="116" t="s">
        <v>80</v>
      </c>
      <c r="J109" s="156">
        <v>2116.0</v>
      </c>
      <c r="K109" s="157">
        <v>3000.0</v>
      </c>
      <c r="L109" s="106"/>
      <c r="M109" s="157">
        <v>3000.0</v>
      </c>
      <c r="N109" s="106"/>
      <c r="O109" s="106"/>
      <c r="P109" s="106"/>
      <c r="Q109" s="106"/>
      <c r="R109" s="159">
        <v>1.0</v>
      </c>
      <c r="S109" s="116" t="s">
        <v>316</v>
      </c>
      <c r="T109" s="116" t="s">
        <v>393</v>
      </c>
      <c r="U109" s="116" t="s">
        <v>251</v>
      </c>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c r="AZ109" s="106"/>
      <c r="BA109" s="106"/>
      <c r="BB109" s="106"/>
      <c r="BC109" s="106"/>
      <c r="BD109" s="106"/>
      <c r="BE109" s="106"/>
      <c r="BF109" s="106"/>
      <c r="BG109" s="106"/>
      <c r="BH109" s="106"/>
      <c r="BI109" s="106"/>
      <c r="BJ109" s="106"/>
      <c r="BK109" s="106"/>
      <c r="BL109" s="106"/>
      <c r="BM109" s="106"/>
      <c r="BN109" s="106"/>
      <c r="BO109" s="106"/>
      <c r="BP109" s="106"/>
      <c r="BQ109" s="106"/>
      <c r="BR109" s="106"/>
      <c r="BS109" s="106"/>
      <c r="BT109" s="106"/>
      <c r="BU109" s="106"/>
      <c r="BV109" s="106"/>
      <c r="BW109" s="106"/>
      <c r="BX109" s="106"/>
      <c r="BY109" s="106"/>
      <c r="BZ109" s="106"/>
      <c r="CA109" s="106"/>
      <c r="CB109" s="106"/>
      <c r="CC109" s="106"/>
      <c r="CD109" s="106"/>
      <c r="CE109" s="106"/>
      <c r="CF109" s="106"/>
      <c r="CG109" s="106"/>
      <c r="CH109" s="106"/>
      <c r="CI109" s="106"/>
      <c r="CJ109" s="106"/>
      <c r="CK109" s="106"/>
      <c r="CL109" s="106"/>
      <c r="CM109" s="106"/>
      <c r="CN109" s="106"/>
      <c r="CO109" s="106"/>
      <c r="CP109" s="106"/>
      <c r="CQ109" s="106"/>
      <c r="CR109" s="106"/>
      <c r="CS109" s="106"/>
    </row>
    <row r="110" hidden="1">
      <c r="A110" s="153">
        <v>46082.0</v>
      </c>
      <c r="B110" s="116">
        <v>2026.0</v>
      </c>
      <c r="C110" s="116">
        <v>3.0</v>
      </c>
      <c r="D110" s="156"/>
      <c r="E110" s="157" t="s">
        <v>419</v>
      </c>
      <c r="F110" s="116" t="s">
        <v>246</v>
      </c>
      <c r="G110" s="155">
        <v>46083.0</v>
      </c>
      <c r="H110" s="116" t="s">
        <v>420</v>
      </c>
      <c r="I110" s="116" t="s">
        <v>80</v>
      </c>
      <c r="J110" s="156">
        <v>2202.0</v>
      </c>
      <c r="K110" s="157">
        <v>11000.0</v>
      </c>
      <c r="L110" s="106"/>
      <c r="M110" s="157">
        <v>11000.0</v>
      </c>
      <c r="N110" s="157">
        <v>10000.0</v>
      </c>
      <c r="O110" s="106"/>
      <c r="P110" s="106"/>
      <c r="Q110" s="106"/>
      <c r="R110" s="159">
        <v>1.0</v>
      </c>
      <c r="S110" s="116" t="s">
        <v>316</v>
      </c>
      <c r="T110" s="116" t="s">
        <v>393</v>
      </c>
      <c r="U110" s="116" t="s">
        <v>251</v>
      </c>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c r="AZ110" s="106"/>
      <c r="BA110" s="106"/>
      <c r="BB110" s="106"/>
      <c r="BC110" s="106"/>
      <c r="BD110" s="106"/>
      <c r="BE110" s="106"/>
      <c r="BF110" s="106"/>
      <c r="BG110" s="106"/>
      <c r="BH110" s="106"/>
      <c r="BI110" s="106"/>
      <c r="BJ110" s="106"/>
      <c r="BK110" s="106"/>
      <c r="BL110" s="106"/>
      <c r="BM110" s="106"/>
      <c r="BN110" s="106"/>
      <c r="BO110" s="106"/>
      <c r="BP110" s="106"/>
      <c r="BQ110" s="106"/>
      <c r="BR110" s="106"/>
      <c r="BS110" s="106"/>
      <c r="BT110" s="106"/>
      <c r="BU110" s="106"/>
      <c r="BV110" s="106"/>
      <c r="BW110" s="106"/>
      <c r="BX110" s="106"/>
      <c r="BY110" s="106"/>
      <c r="BZ110" s="106"/>
      <c r="CA110" s="106"/>
      <c r="CB110" s="106"/>
      <c r="CC110" s="106"/>
      <c r="CD110" s="106"/>
      <c r="CE110" s="106"/>
      <c r="CF110" s="106"/>
      <c r="CG110" s="106"/>
      <c r="CH110" s="106"/>
      <c r="CI110" s="106"/>
      <c r="CJ110" s="106"/>
      <c r="CK110" s="106"/>
      <c r="CL110" s="106"/>
      <c r="CM110" s="106"/>
      <c r="CN110" s="106"/>
      <c r="CO110" s="106"/>
      <c r="CP110" s="106"/>
      <c r="CQ110" s="106"/>
      <c r="CR110" s="106"/>
      <c r="CS110" s="106"/>
    </row>
    <row r="111" hidden="1">
      <c r="A111" s="153">
        <v>46082.0</v>
      </c>
      <c r="B111" s="116">
        <v>2026.0</v>
      </c>
      <c r="C111" s="116">
        <v>3.0</v>
      </c>
      <c r="D111" s="156"/>
      <c r="E111" s="157" t="s">
        <v>421</v>
      </c>
      <c r="F111" s="157" t="s">
        <v>246</v>
      </c>
      <c r="G111" s="155">
        <v>46090.0</v>
      </c>
      <c r="H111" s="116" t="s">
        <v>422</v>
      </c>
      <c r="I111" s="116" t="s">
        <v>80</v>
      </c>
      <c r="J111" s="156">
        <v>2220.0</v>
      </c>
      <c r="K111" s="157">
        <v>13000.0</v>
      </c>
      <c r="L111" s="106"/>
      <c r="M111" s="157">
        <v>13000.0</v>
      </c>
      <c r="N111" s="157">
        <v>10000.0</v>
      </c>
      <c r="O111" s="106"/>
      <c r="P111" s="106"/>
      <c r="Q111" s="106"/>
      <c r="R111" s="159">
        <v>1.0</v>
      </c>
      <c r="S111" s="116" t="s">
        <v>316</v>
      </c>
      <c r="T111" s="116" t="s">
        <v>393</v>
      </c>
      <c r="U111" s="116" t="s">
        <v>251</v>
      </c>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c r="AZ111" s="106"/>
      <c r="BA111" s="106"/>
      <c r="BB111" s="106"/>
      <c r="BC111" s="106"/>
      <c r="BD111" s="106"/>
      <c r="BE111" s="106"/>
      <c r="BF111" s="106"/>
      <c r="BG111" s="106"/>
      <c r="BH111" s="106"/>
      <c r="BI111" s="106"/>
      <c r="BJ111" s="106"/>
      <c r="BK111" s="106"/>
      <c r="BL111" s="106"/>
      <c r="BM111" s="106"/>
      <c r="BN111" s="106"/>
      <c r="BO111" s="106"/>
      <c r="BP111" s="106"/>
      <c r="BQ111" s="106"/>
      <c r="BR111" s="106"/>
      <c r="BS111" s="106"/>
      <c r="BT111" s="106"/>
      <c r="BU111" s="106"/>
      <c r="BV111" s="106"/>
      <c r="BW111" s="106"/>
      <c r="BX111" s="106"/>
      <c r="BY111" s="106"/>
      <c r="BZ111" s="106"/>
      <c r="CA111" s="106"/>
      <c r="CB111" s="106"/>
      <c r="CC111" s="106"/>
      <c r="CD111" s="106"/>
      <c r="CE111" s="106"/>
      <c r="CF111" s="106"/>
      <c r="CG111" s="106"/>
      <c r="CH111" s="106"/>
      <c r="CI111" s="106"/>
      <c r="CJ111" s="106"/>
      <c r="CK111" s="106"/>
      <c r="CL111" s="106"/>
      <c r="CM111" s="106"/>
      <c r="CN111" s="106"/>
      <c r="CO111" s="106"/>
      <c r="CP111" s="106"/>
      <c r="CQ111" s="106"/>
      <c r="CR111" s="106"/>
      <c r="CS111" s="106"/>
    </row>
    <row r="112" hidden="1">
      <c r="A112" s="153">
        <v>45931.0</v>
      </c>
      <c r="B112" s="116">
        <v>2025.0</v>
      </c>
      <c r="C112" s="116">
        <v>10.0</v>
      </c>
      <c r="D112" s="156"/>
      <c r="E112" s="157"/>
      <c r="F112" s="116" t="s">
        <v>246</v>
      </c>
      <c r="G112" s="155">
        <v>45954.0</v>
      </c>
      <c r="H112" s="116" t="s">
        <v>423</v>
      </c>
      <c r="I112" s="116" t="s">
        <v>80</v>
      </c>
      <c r="J112" s="156">
        <v>2215.0</v>
      </c>
      <c r="K112" s="157">
        <v>11000.0</v>
      </c>
      <c r="L112" s="106"/>
      <c r="M112" s="157">
        <v>5000.0</v>
      </c>
      <c r="N112" s="106"/>
      <c r="O112" s="106"/>
      <c r="P112" s="106"/>
      <c r="Q112" s="106"/>
      <c r="R112" s="156" t="s">
        <v>282</v>
      </c>
      <c r="S112" s="116" t="s">
        <v>316</v>
      </c>
      <c r="T112" s="106"/>
      <c r="U112" s="116" t="s">
        <v>251</v>
      </c>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c r="AZ112" s="106"/>
      <c r="BA112" s="106"/>
      <c r="BB112" s="106"/>
      <c r="BC112" s="106"/>
      <c r="BD112" s="106"/>
      <c r="BE112" s="106"/>
      <c r="BF112" s="106"/>
      <c r="BG112" s="106"/>
      <c r="BH112" s="106"/>
      <c r="BI112" s="106"/>
      <c r="BJ112" s="106"/>
      <c r="BK112" s="106"/>
      <c r="BL112" s="106"/>
      <c r="BM112" s="106"/>
      <c r="BN112" s="106"/>
      <c r="BO112" s="106"/>
      <c r="BP112" s="106"/>
      <c r="BQ112" s="106"/>
      <c r="BR112" s="106"/>
      <c r="BS112" s="106"/>
      <c r="BT112" s="106"/>
      <c r="BU112" s="106"/>
      <c r="BV112" s="106"/>
      <c r="BW112" s="106"/>
      <c r="BX112" s="106"/>
      <c r="BY112" s="106"/>
      <c r="BZ112" s="106"/>
      <c r="CA112" s="106"/>
      <c r="CB112" s="106"/>
      <c r="CC112" s="106"/>
      <c r="CD112" s="106"/>
      <c r="CE112" s="106"/>
      <c r="CF112" s="106"/>
      <c r="CG112" s="106"/>
      <c r="CH112" s="106"/>
      <c r="CI112" s="106"/>
      <c r="CJ112" s="106"/>
      <c r="CK112" s="106"/>
      <c r="CL112" s="106"/>
      <c r="CM112" s="106"/>
      <c r="CN112" s="106"/>
      <c r="CO112" s="106"/>
      <c r="CP112" s="106"/>
      <c r="CQ112" s="106"/>
      <c r="CR112" s="106"/>
      <c r="CS112" s="106"/>
    </row>
    <row r="113" hidden="1">
      <c r="A113" s="153">
        <v>45931.0</v>
      </c>
      <c r="B113" s="116">
        <v>2025.0</v>
      </c>
      <c r="C113" s="116">
        <v>10.0</v>
      </c>
      <c r="D113" s="156"/>
      <c r="E113" s="157"/>
      <c r="F113" s="116" t="s">
        <v>246</v>
      </c>
      <c r="G113" s="155">
        <v>45954.0</v>
      </c>
      <c r="H113" s="116" t="s">
        <v>424</v>
      </c>
      <c r="I113" s="116" t="s">
        <v>80</v>
      </c>
      <c r="J113" s="156">
        <v>1501.0</v>
      </c>
      <c r="K113" s="157">
        <v>134320.0</v>
      </c>
      <c r="L113" s="106"/>
      <c r="M113" s="157">
        <v>5000.0</v>
      </c>
      <c r="N113" s="106"/>
      <c r="O113" s="106"/>
      <c r="P113" s="106"/>
      <c r="Q113" s="106"/>
      <c r="R113" s="156" t="s">
        <v>282</v>
      </c>
      <c r="S113" s="116" t="s">
        <v>316</v>
      </c>
      <c r="T113" s="106"/>
      <c r="U113" s="116" t="s">
        <v>251</v>
      </c>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c r="AZ113" s="106"/>
      <c r="BA113" s="106"/>
      <c r="BB113" s="106"/>
      <c r="BC113" s="106"/>
      <c r="BD113" s="106"/>
      <c r="BE113" s="106"/>
      <c r="BF113" s="106"/>
      <c r="BG113" s="106"/>
      <c r="BH113" s="106"/>
      <c r="BI113" s="106"/>
      <c r="BJ113" s="106"/>
      <c r="BK113" s="106"/>
      <c r="BL113" s="106"/>
      <c r="BM113" s="106"/>
      <c r="BN113" s="106"/>
      <c r="BO113" s="106"/>
      <c r="BP113" s="106"/>
      <c r="BQ113" s="106"/>
      <c r="BR113" s="106"/>
      <c r="BS113" s="106"/>
      <c r="BT113" s="106"/>
      <c r="BU113" s="106"/>
      <c r="BV113" s="106"/>
      <c r="BW113" s="106"/>
      <c r="BX113" s="106"/>
      <c r="BY113" s="106"/>
      <c r="BZ113" s="106"/>
      <c r="CA113" s="106"/>
      <c r="CB113" s="106"/>
      <c r="CC113" s="106"/>
      <c r="CD113" s="106"/>
      <c r="CE113" s="106"/>
      <c r="CF113" s="106"/>
      <c r="CG113" s="106"/>
      <c r="CH113" s="106"/>
      <c r="CI113" s="106"/>
      <c r="CJ113" s="106"/>
      <c r="CK113" s="106"/>
      <c r="CL113" s="106"/>
      <c r="CM113" s="106"/>
      <c r="CN113" s="106"/>
      <c r="CO113" s="106"/>
      <c r="CP113" s="106"/>
      <c r="CQ113" s="106"/>
      <c r="CR113" s="106"/>
      <c r="CS113" s="106"/>
    </row>
    <row r="114" hidden="1">
      <c r="A114" s="153">
        <v>45931.0</v>
      </c>
      <c r="B114" s="116">
        <v>2025.0</v>
      </c>
      <c r="C114" s="116">
        <v>10.0</v>
      </c>
      <c r="D114" s="156"/>
      <c r="E114" s="157"/>
      <c r="F114" s="116" t="s">
        <v>246</v>
      </c>
      <c r="G114" s="155">
        <v>45954.0</v>
      </c>
      <c r="H114" s="116" t="s">
        <v>425</v>
      </c>
      <c r="I114" s="116" t="s">
        <v>80</v>
      </c>
      <c r="J114" s="156">
        <v>1204.0</v>
      </c>
      <c r="K114" s="157">
        <v>232720.0</v>
      </c>
      <c r="L114" s="106"/>
      <c r="M114" s="157">
        <v>5000.0</v>
      </c>
      <c r="N114" s="106"/>
      <c r="O114" s="106"/>
      <c r="P114" s="106"/>
      <c r="Q114" s="106"/>
      <c r="R114" s="156" t="s">
        <v>282</v>
      </c>
      <c r="S114" s="116" t="s">
        <v>316</v>
      </c>
      <c r="T114" s="106"/>
      <c r="U114" s="116" t="s">
        <v>251</v>
      </c>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c r="AZ114" s="106"/>
      <c r="BA114" s="106"/>
      <c r="BB114" s="106"/>
      <c r="BC114" s="106"/>
      <c r="BD114" s="106"/>
      <c r="BE114" s="106"/>
      <c r="BF114" s="106"/>
      <c r="BG114" s="106"/>
      <c r="BH114" s="106"/>
      <c r="BI114" s="106"/>
      <c r="BJ114" s="106"/>
      <c r="BK114" s="106"/>
      <c r="BL114" s="106"/>
      <c r="BM114" s="106"/>
      <c r="BN114" s="106"/>
      <c r="BO114" s="106"/>
      <c r="BP114" s="106"/>
      <c r="BQ114" s="106"/>
      <c r="BR114" s="106"/>
      <c r="BS114" s="106"/>
      <c r="BT114" s="106"/>
      <c r="BU114" s="106"/>
      <c r="BV114" s="106"/>
      <c r="BW114" s="106"/>
      <c r="BX114" s="106"/>
      <c r="BY114" s="106"/>
      <c r="BZ114" s="106"/>
      <c r="CA114" s="106"/>
      <c r="CB114" s="106"/>
      <c r="CC114" s="106"/>
      <c r="CD114" s="106"/>
      <c r="CE114" s="106"/>
      <c r="CF114" s="106"/>
      <c r="CG114" s="106"/>
      <c r="CH114" s="106"/>
      <c r="CI114" s="106"/>
      <c r="CJ114" s="106"/>
      <c r="CK114" s="106"/>
      <c r="CL114" s="106"/>
      <c r="CM114" s="106"/>
      <c r="CN114" s="106"/>
      <c r="CO114" s="106"/>
      <c r="CP114" s="106"/>
      <c r="CQ114" s="106"/>
      <c r="CR114" s="106"/>
      <c r="CS114" s="106"/>
    </row>
    <row r="115" hidden="1">
      <c r="A115" s="153">
        <v>45962.0</v>
      </c>
      <c r="B115" s="116">
        <v>2025.0</v>
      </c>
      <c r="C115" s="116">
        <v>11.0</v>
      </c>
      <c r="D115" s="156"/>
      <c r="E115" s="157"/>
      <c r="F115" s="116" t="s">
        <v>246</v>
      </c>
      <c r="G115" s="155">
        <v>45984.0</v>
      </c>
      <c r="H115" s="116" t="s">
        <v>426</v>
      </c>
      <c r="I115" s="116" t="s">
        <v>80</v>
      </c>
      <c r="J115" s="156">
        <v>1708.0</v>
      </c>
      <c r="K115" s="157">
        <v>91000.0</v>
      </c>
      <c r="L115" s="106"/>
      <c r="M115" s="157">
        <v>5000.0</v>
      </c>
      <c r="N115" s="106"/>
      <c r="O115" s="106"/>
      <c r="P115" s="106"/>
      <c r="Q115" s="106"/>
      <c r="R115" s="156" t="s">
        <v>282</v>
      </c>
      <c r="S115" s="116" t="s">
        <v>316</v>
      </c>
      <c r="T115" s="106"/>
      <c r="U115" s="116" t="s">
        <v>251</v>
      </c>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c r="AZ115" s="106"/>
      <c r="BA115" s="106"/>
      <c r="BB115" s="106"/>
      <c r="BC115" s="106"/>
      <c r="BD115" s="106"/>
      <c r="BE115" s="106"/>
      <c r="BF115" s="106"/>
      <c r="BG115" s="106"/>
      <c r="BH115" s="106"/>
      <c r="BI115" s="106"/>
      <c r="BJ115" s="106"/>
      <c r="BK115" s="106"/>
      <c r="BL115" s="106"/>
      <c r="BM115" s="106"/>
      <c r="BN115" s="106"/>
      <c r="BO115" s="106"/>
      <c r="BP115" s="106"/>
      <c r="BQ115" s="106"/>
      <c r="BR115" s="106"/>
      <c r="BS115" s="106"/>
      <c r="BT115" s="106"/>
      <c r="BU115" s="106"/>
      <c r="BV115" s="106"/>
      <c r="BW115" s="106"/>
      <c r="BX115" s="106"/>
      <c r="BY115" s="106"/>
      <c r="BZ115" s="106"/>
      <c r="CA115" s="106"/>
      <c r="CB115" s="106"/>
      <c r="CC115" s="106"/>
      <c r="CD115" s="106"/>
      <c r="CE115" s="106"/>
      <c r="CF115" s="106"/>
      <c r="CG115" s="106"/>
      <c r="CH115" s="106"/>
      <c r="CI115" s="106"/>
      <c r="CJ115" s="106"/>
      <c r="CK115" s="106"/>
      <c r="CL115" s="106"/>
      <c r="CM115" s="106"/>
      <c r="CN115" s="106"/>
      <c r="CO115" s="106"/>
      <c r="CP115" s="106"/>
      <c r="CQ115" s="106"/>
      <c r="CR115" s="106"/>
      <c r="CS115" s="106"/>
    </row>
    <row r="116" hidden="1">
      <c r="A116" s="153">
        <v>45962.0</v>
      </c>
      <c r="B116" s="116">
        <v>2025.0</v>
      </c>
      <c r="C116" s="116">
        <v>11.0</v>
      </c>
      <c r="D116" s="156"/>
      <c r="E116" s="157"/>
      <c r="F116" s="116" t="s">
        <v>246</v>
      </c>
      <c r="G116" s="155">
        <v>45987.0</v>
      </c>
      <c r="H116" s="116" t="s">
        <v>427</v>
      </c>
      <c r="I116" s="116" t="s">
        <v>80</v>
      </c>
      <c r="J116" s="156">
        <v>2212.0</v>
      </c>
      <c r="K116" s="157">
        <v>200000.0</v>
      </c>
      <c r="L116" s="106"/>
      <c r="M116" s="157">
        <v>10000.0</v>
      </c>
      <c r="N116" s="106"/>
      <c r="O116" s="106"/>
      <c r="P116" s="106"/>
      <c r="Q116" s="106"/>
      <c r="R116" s="156" t="s">
        <v>282</v>
      </c>
      <c r="S116" s="116" t="s">
        <v>316</v>
      </c>
      <c r="T116" s="106"/>
      <c r="U116" s="116" t="s">
        <v>251</v>
      </c>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106"/>
      <c r="BG116" s="106"/>
      <c r="BH116" s="106"/>
      <c r="BI116" s="106"/>
      <c r="BJ116" s="106"/>
      <c r="BK116" s="106"/>
      <c r="BL116" s="106"/>
      <c r="BM116" s="106"/>
      <c r="BN116" s="106"/>
      <c r="BO116" s="106"/>
      <c r="BP116" s="106"/>
      <c r="BQ116" s="106"/>
      <c r="BR116" s="106"/>
      <c r="BS116" s="106"/>
      <c r="BT116" s="106"/>
      <c r="BU116" s="106"/>
      <c r="BV116" s="106"/>
      <c r="BW116" s="106"/>
      <c r="BX116" s="106"/>
      <c r="BY116" s="106"/>
      <c r="BZ116" s="106"/>
      <c r="CA116" s="106"/>
      <c r="CB116" s="106"/>
      <c r="CC116" s="106"/>
      <c r="CD116" s="106"/>
      <c r="CE116" s="106"/>
      <c r="CF116" s="106"/>
      <c r="CG116" s="106"/>
      <c r="CH116" s="106"/>
      <c r="CI116" s="106"/>
      <c r="CJ116" s="106"/>
      <c r="CK116" s="106"/>
      <c r="CL116" s="106"/>
      <c r="CM116" s="106"/>
      <c r="CN116" s="106"/>
      <c r="CO116" s="106"/>
      <c r="CP116" s="106"/>
      <c r="CQ116" s="106"/>
      <c r="CR116" s="106"/>
      <c r="CS116" s="106"/>
    </row>
    <row r="117" hidden="1">
      <c r="A117" s="153">
        <v>45962.0</v>
      </c>
      <c r="B117" s="116">
        <v>2025.0</v>
      </c>
      <c r="C117" s="116">
        <v>11.0</v>
      </c>
      <c r="D117" s="156"/>
      <c r="E117" s="157"/>
      <c r="F117" s="116" t="s">
        <v>246</v>
      </c>
      <c r="G117" s="155">
        <v>45984.0</v>
      </c>
      <c r="H117" s="116" t="s">
        <v>428</v>
      </c>
      <c r="I117" s="116" t="s">
        <v>80</v>
      </c>
      <c r="J117" s="156">
        <v>1215.0</v>
      </c>
      <c r="K117" s="157">
        <v>140000.0</v>
      </c>
      <c r="L117" s="106"/>
      <c r="M117" s="157">
        <v>5000.0</v>
      </c>
      <c r="N117" s="106"/>
      <c r="O117" s="106"/>
      <c r="P117" s="106"/>
      <c r="Q117" s="106"/>
      <c r="R117" s="156" t="s">
        <v>282</v>
      </c>
      <c r="S117" s="116" t="s">
        <v>316</v>
      </c>
      <c r="T117" s="106"/>
      <c r="U117" s="116" t="s">
        <v>251</v>
      </c>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106"/>
      <c r="BG117" s="106"/>
      <c r="BH117" s="106"/>
      <c r="BI117" s="106"/>
      <c r="BJ117" s="106"/>
      <c r="BK117" s="106"/>
      <c r="BL117" s="106"/>
      <c r="BM117" s="106"/>
      <c r="BN117" s="106"/>
      <c r="BO117" s="106"/>
      <c r="BP117" s="106"/>
      <c r="BQ117" s="106"/>
      <c r="BR117" s="106"/>
      <c r="BS117" s="106"/>
      <c r="BT117" s="106"/>
      <c r="BU117" s="106"/>
      <c r="BV117" s="106"/>
      <c r="BW117" s="106"/>
      <c r="BX117" s="106"/>
      <c r="BY117" s="106"/>
      <c r="BZ117" s="106"/>
      <c r="CA117" s="106"/>
      <c r="CB117" s="106"/>
      <c r="CC117" s="106"/>
      <c r="CD117" s="106"/>
      <c r="CE117" s="106"/>
      <c r="CF117" s="106"/>
      <c r="CG117" s="106"/>
      <c r="CH117" s="106"/>
      <c r="CI117" s="106"/>
      <c r="CJ117" s="106"/>
      <c r="CK117" s="106"/>
      <c r="CL117" s="106"/>
      <c r="CM117" s="106"/>
      <c r="CN117" s="106"/>
      <c r="CO117" s="106"/>
      <c r="CP117" s="106"/>
      <c r="CQ117" s="106"/>
      <c r="CR117" s="106"/>
      <c r="CS117" s="106"/>
    </row>
    <row r="118" hidden="1">
      <c r="A118" s="153">
        <v>45962.0</v>
      </c>
      <c r="B118" s="116">
        <v>2025.0</v>
      </c>
      <c r="C118" s="116">
        <v>11.0</v>
      </c>
      <c r="D118" s="156"/>
      <c r="E118" s="157"/>
      <c r="F118" s="116" t="s">
        <v>246</v>
      </c>
      <c r="G118" s="155">
        <v>45990.0</v>
      </c>
      <c r="H118" s="116" t="s">
        <v>429</v>
      </c>
      <c r="I118" s="116" t="s">
        <v>80</v>
      </c>
      <c r="J118" s="156">
        <v>1121.0</v>
      </c>
      <c r="K118" s="157">
        <v>88110.0</v>
      </c>
      <c r="L118" s="106"/>
      <c r="M118" s="157">
        <v>5000.0</v>
      </c>
      <c r="N118" s="106"/>
      <c r="O118" s="106"/>
      <c r="P118" s="106"/>
      <c r="Q118" s="106"/>
      <c r="R118" s="156" t="s">
        <v>282</v>
      </c>
      <c r="S118" s="116" t="s">
        <v>316</v>
      </c>
      <c r="T118" s="106"/>
      <c r="U118" s="116" t="s">
        <v>251</v>
      </c>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106"/>
      <c r="BG118" s="106"/>
      <c r="BH118" s="106"/>
      <c r="BI118" s="106"/>
      <c r="BJ118" s="106"/>
      <c r="BK118" s="106"/>
      <c r="BL118" s="106"/>
      <c r="BM118" s="106"/>
      <c r="BN118" s="106"/>
      <c r="BO118" s="106"/>
      <c r="BP118" s="106"/>
      <c r="BQ118" s="106"/>
      <c r="BR118" s="106"/>
      <c r="BS118" s="106"/>
      <c r="BT118" s="106"/>
      <c r="BU118" s="106"/>
      <c r="BV118" s="106"/>
      <c r="BW118" s="106"/>
      <c r="BX118" s="106"/>
      <c r="BY118" s="106"/>
      <c r="BZ118" s="106"/>
      <c r="CA118" s="106"/>
      <c r="CB118" s="106"/>
      <c r="CC118" s="106"/>
      <c r="CD118" s="106"/>
      <c r="CE118" s="106"/>
      <c r="CF118" s="106"/>
      <c r="CG118" s="106"/>
      <c r="CH118" s="106"/>
      <c r="CI118" s="106"/>
      <c r="CJ118" s="106"/>
      <c r="CK118" s="106"/>
      <c r="CL118" s="106"/>
      <c r="CM118" s="106"/>
      <c r="CN118" s="106"/>
      <c r="CO118" s="106"/>
      <c r="CP118" s="106"/>
      <c r="CQ118" s="106"/>
      <c r="CR118" s="106"/>
      <c r="CS118" s="106"/>
    </row>
    <row r="119" hidden="1">
      <c r="A119" s="153">
        <v>45962.0</v>
      </c>
      <c r="B119" s="116">
        <v>2025.0</v>
      </c>
      <c r="C119" s="116">
        <v>11.0</v>
      </c>
      <c r="D119" s="156"/>
      <c r="E119" s="157"/>
      <c r="F119" s="116" t="s">
        <v>246</v>
      </c>
      <c r="G119" s="155">
        <v>45990.0</v>
      </c>
      <c r="H119" s="116" t="s">
        <v>430</v>
      </c>
      <c r="I119" s="116" t="s">
        <v>80</v>
      </c>
      <c r="J119" s="156">
        <v>1216.0</v>
      </c>
      <c r="K119" s="157">
        <v>6500.0</v>
      </c>
      <c r="L119" s="106"/>
      <c r="M119" s="157">
        <v>6500.0</v>
      </c>
      <c r="N119" s="106"/>
      <c r="O119" s="106"/>
      <c r="P119" s="106"/>
      <c r="Q119" s="106"/>
      <c r="R119" s="156" t="s">
        <v>282</v>
      </c>
      <c r="S119" s="116" t="s">
        <v>316</v>
      </c>
      <c r="T119" s="106"/>
      <c r="U119" s="116" t="s">
        <v>251</v>
      </c>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106"/>
      <c r="BG119" s="106"/>
      <c r="BH119" s="106"/>
      <c r="BI119" s="106"/>
      <c r="BJ119" s="106"/>
      <c r="BK119" s="106"/>
      <c r="BL119" s="106"/>
      <c r="BM119" s="106"/>
      <c r="BN119" s="106"/>
      <c r="BO119" s="106"/>
      <c r="BP119" s="106"/>
      <c r="BQ119" s="106"/>
      <c r="BR119" s="106"/>
      <c r="BS119" s="106"/>
      <c r="BT119" s="106"/>
      <c r="BU119" s="106"/>
      <c r="BV119" s="106"/>
      <c r="BW119" s="106"/>
      <c r="BX119" s="106"/>
      <c r="BY119" s="106"/>
      <c r="BZ119" s="106"/>
      <c r="CA119" s="106"/>
      <c r="CB119" s="106"/>
      <c r="CC119" s="106"/>
      <c r="CD119" s="106"/>
      <c r="CE119" s="106"/>
      <c r="CF119" s="106"/>
      <c r="CG119" s="106"/>
      <c r="CH119" s="106"/>
      <c r="CI119" s="106"/>
      <c r="CJ119" s="106"/>
      <c r="CK119" s="106"/>
      <c r="CL119" s="106"/>
      <c r="CM119" s="106"/>
      <c r="CN119" s="106"/>
      <c r="CO119" s="106"/>
      <c r="CP119" s="106"/>
      <c r="CQ119" s="106"/>
      <c r="CR119" s="106"/>
      <c r="CS119" s="106"/>
    </row>
    <row r="120" hidden="1">
      <c r="A120" s="153">
        <v>45839.0</v>
      </c>
      <c r="B120" s="116">
        <v>2025.0</v>
      </c>
      <c r="C120" s="116">
        <v>7.0</v>
      </c>
      <c r="D120" s="156"/>
      <c r="E120" s="157"/>
      <c r="F120" s="116" t="s">
        <v>246</v>
      </c>
      <c r="G120" s="155">
        <v>45850.0</v>
      </c>
      <c r="H120" s="116" t="s">
        <v>431</v>
      </c>
      <c r="I120" s="116" t="s">
        <v>80</v>
      </c>
      <c r="J120" s="156">
        <v>2108.0</v>
      </c>
      <c r="K120" s="157">
        <v>185180.0</v>
      </c>
      <c r="L120" s="106"/>
      <c r="M120" s="157">
        <v>5000.0</v>
      </c>
      <c r="N120" s="106"/>
      <c r="O120" s="106"/>
      <c r="P120" s="106"/>
      <c r="Q120" s="106"/>
      <c r="R120" s="156" t="s">
        <v>282</v>
      </c>
      <c r="S120" s="116" t="s">
        <v>316</v>
      </c>
      <c r="T120" s="106"/>
      <c r="U120" s="116" t="s">
        <v>251</v>
      </c>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106"/>
      <c r="BG120" s="106"/>
      <c r="BH120" s="106"/>
      <c r="BI120" s="106"/>
      <c r="BJ120" s="106"/>
      <c r="BK120" s="106"/>
      <c r="BL120" s="106"/>
      <c r="BM120" s="106"/>
      <c r="BN120" s="106"/>
      <c r="BO120" s="106"/>
      <c r="BP120" s="106"/>
      <c r="BQ120" s="106"/>
      <c r="BR120" s="106"/>
      <c r="BS120" s="106"/>
      <c r="BT120" s="106"/>
      <c r="BU120" s="106"/>
      <c r="BV120" s="106"/>
      <c r="BW120" s="106"/>
      <c r="BX120" s="106"/>
      <c r="BY120" s="106"/>
      <c r="BZ120" s="106"/>
      <c r="CA120" s="106"/>
      <c r="CB120" s="106"/>
      <c r="CC120" s="106"/>
      <c r="CD120" s="106"/>
      <c r="CE120" s="106"/>
      <c r="CF120" s="106"/>
      <c r="CG120" s="106"/>
      <c r="CH120" s="106"/>
      <c r="CI120" s="106"/>
      <c r="CJ120" s="106"/>
      <c r="CK120" s="106"/>
      <c r="CL120" s="106"/>
      <c r="CM120" s="106"/>
      <c r="CN120" s="106"/>
      <c r="CO120" s="106"/>
      <c r="CP120" s="106"/>
      <c r="CQ120" s="106"/>
      <c r="CR120" s="106"/>
      <c r="CS120" s="106"/>
    </row>
    <row r="121" hidden="1">
      <c r="A121" s="153">
        <v>45839.0</v>
      </c>
      <c r="B121" s="116">
        <v>2025.0</v>
      </c>
      <c r="C121" s="116">
        <v>7.0</v>
      </c>
      <c r="D121" s="156"/>
      <c r="E121" s="157"/>
      <c r="F121" s="116" t="s">
        <v>246</v>
      </c>
      <c r="G121" s="155">
        <v>45850.0</v>
      </c>
      <c r="H121" s="116" t="s">
        <v>432</v>
      </c>
      <c r="I121" s="116" t="s">
        <v>80</v>
      </c>
      <c r="J121" s="156">
        <v>2016.0</v>
      </c>
      <c r="K121" s="157">
        <v>135180.0</v>
      </c>
      <c r="L121" s="106"/>
      <c r="M121" s="157">
        <v>5000.0</v>
      </c>
      <c r="N121" s="106"/>
      <c r="O121" s="106"/>
      <c r="P121" s="106"/>
      <c r="Q121" s="106"/>
      <c r="R121" s="156" t="s">
        <v>282</v>
      </c>
      <c r="S121" s="116" t="s">
        <v>316</v>
      </c>
      <c r="T121" s="106"/>
      <c r="U121" s="116" t="s">
        <v>251</v>
      </c>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106"/>
      <c r="BG121" s="106"/>
      <c r="BH121" s="106"/>
      <c r="BI121" s="106"/>
      <c r="BJ121" s="106"/>
      <c r="BK121" s="106"/>
      <c r="BL121" s="106"/>
      <c r="BM121" s="106"/>
      <c r="BN121" s="106"/>
      <c r="BO121" s="106"/>
      <c r="BP121" s="106"/>
      <c r="BQ121" s="106"/>
      <c r="BR121" s="106"/>
      <c r="BS121" s="106"/>
      <c r="BT121" s="106"/>
      <c r="BU121" s="106"/>
      <c r="BV121" s="106"/>
      <c r="BW121" s="106"/>
      <c r="BX121" s="106"/>
      <c r="BY121" s="106"/>
      <c r="BZ121" s="106"/>
      <c r="CA121" s="106"/>
      <c r="CB121" s="106"/>
      <c r="CC121" s="106"/>
      <c r="CD121" s="106"/>
      <c r="CE121" s="106"/>
      <c r="CF121" s="106"/>
      <c r="CG121" s="106"/>
      <c r="CH121" s="106"/>
      <c r="CI121" s="106"/>
      <c r="CJ121" s="106"/>
      <c r="CK121" s="106"/>
      <c r="CL121" s="106"/>
      <c r="CM121" s="106"/>
      <c r="CN121" s="106"/>
      <c r="CO121" s="106"/>
      <c r="CP121" s="106"/>
      <c r="CQ121" s="106"/>
      <c r="CR121" s="106"/>
      <c r="CS121" s="106"/>
    </row>
    <row r="122" hidden="1">
      <c r="A122" s="153">
        <v>45992.0</v>
      </c>
      <c r="B122" s="116">
        <v>2025.0</v>
      </c>
      <c r="C122" s="116">
        <v>12.0</v>
      </c>
      <c r="D122" s="156"/>
      <c r="E122" s="157"/>
      <c r="F122" s="116" t="s">
        <v>246</v>
      </c>
      <c r="G122" s="155">
        <v>46010.0</v>
      </c>
      <c r="H122" s="116" t="s">
        <v>433</v>
      </c>
      <c r="I122" s="116" t="s">
        <v>80</v>
      </c>
      <c r="J122" s="156">
        <v>2021.0</v>
      </c>
      <c r="K122" s="157">
        <v>156200.0</v>
      </c>
      <c r="L122" s="106"/>
      <c r="M122" s="157">
        <v>5000.0</v>
      </c>
      <c r="N122" s="106"/>
      <c r="O122" s="106"/>
      <c r="P122" s="106"/>
      <c r="Q122" s="106"/>
      <c r="R122" s="156" t="s">
        <v>282</v>
      </c>
      <c r="S122" s="116" t="s">
        <v>316</v>
      </c>
      <c r="T122" s="106"/>
      <c r="U122" s="116" t="s">
        <v>251</v>
      </c>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106"/>
      <c r="BG122" s="106"/>
      <c r="BH122" s="106"/>
      <c r="BI122" s="106"/>
      <c r="BJ122" s="106"/>
      <c r="BK122" s="106"/>
      <c r="BL122" s="106"/>
      <c r="BM122" s="106"/>
      <c r="BN122" s="106"/>
      <c r="BO122" s="106"/>
      <c r="BP122" s="106"/>
      <c r="BQ122" s="106"/>
      <c r="BR122" s="106"/>
      <c r="BS122" s="106"/>
      <c r="BT122" s="106"/>
      <c r="BU122" s="106"/>
      <c r="BV122" s="106"/>
      <c r="BW122" s="106"/>
      <c r="BX122" s="106"/>
      <c r="BY122" s="106"/>
      <c r="BZ122" s="106"/>
      <c r="CA122" s="106"/>
      <c r="CB122" s="106"/>
      <c r="CC122" s="106"/>
      <c r="CD122" s="106"/>
      <c r="CE122" s="106"/>
      <c r="CF122" s="106"/>
      <c r="CG122" s="106"/>
      <c r="CH122" s="106"/>
      <c r="CI122" s="106"/>
      <c r="CJ122" s="106"/>
      <c r="CK122" s="106"/>
      <c r="CL122" s="106"/>
      <c r="CM122" s="106"/>
      <c r="CN122" s="106"/>
      <c r="CO122" s="106"/>
      <c r="CP122" s="106"/>
      <c r="CQ122" s="106"/>
      <c r="CR122" s="106"/>
      <c r="CS122" s="106"/>
    </row>
    <row r="123" hidden="1">
      <c r="A123" s="153">
        <v>46082.0</v>
      </c>
      <c r="B123" s="116">
        <v>2026.0</v>
      </c>
      <c r="C123" s="116">
        <v>3.0</v>
      </c>
      <c r="D123" s="156"/>
      <c r="E123" s="157" t="s">
        <v>434</v>
      </c>
      <c r="F123" s="116" t="s">
        <v>246</v>
      </c>
      <c r="G123" s="155">
        <v>46093.0</v>
      </c>
      <c r="H123" s="106"/>
      <c r="I123" s="116" t="s">
        <v>80</v>
      </c>
      <c r="J123" s="156" t="s">
        <v>435</v>
      </c>
      <c r="K123" s="157">
        <v>2000.0</v>
      </c>
      <c r="L123" s="106"/>
      <c r="M123" s="157">
        <v>2000.0</v>
      </c>
      <c r="N123" s="106"/>
      <c r="O123" s="106"/>
      <c r="P123" s="106"/>
      <c r="Q123" s="106"/>
      <c r="R123" s="159">
        <v>1.0</v>
      </c>
      <c r="S123" s="116" t="s">
        <v>316</v>
      </c>
      <c r="T123" s="116" t="s">
        <v>393</v>
      </c>
      <c r="U123" s="116" t="s">
        <v>262</v>
      </c>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106"/>
      <c r="BG123" s="106"/>
      <c r="BH123" s="106"/>
      <c r="BI123" s="106"/>
      <c r="BJ123" s="106"/>
      <c r="BK123" s="106"/>
      <c r="BL123" s="106"/>
      <c r="BM123" s="106"/>
      <c r="BN123" s="106"/>
      <c r="BO123" s="106"/>
      <c r="BP123" s="106"/>
      <c r="BQ123" s="106"/>
      <c r="BR123" s="106"/>
      <c r="BS123" s="106"/>
      <c r="BT123" s="106"/>
      <c r="BU123" s="106"/>
      <c r="BV123" s="106"/>
      <c r="BW123" s="106"/>
      <c r="BX123" s="106"/>
      <c r="BY123" s="106"/>
      <c r="BZ123" s="106"/>
      <c r="CA123" s="106"/>
      <c r="CB123" s="106"/>
      <c r="CC123" s="106"/>
      <c r="CD123" s="106"/>
      <c r="CE123" s="106"/>
      <c r="CF123" s="106"/>
      <c r="CG123" s="106"/>
      <c r="CH123" s="106"/>
      <c r="CI123" s="106"/>
      <c r="CJ123" s="106"/>
      <c r="CK123" s="106"/>
      <c r="CL123" s="106"/>
      <c r="CM123" s="106"/>
      <c r="CN123" s="106"/>
      <c r="CO123" s="106"/>
      <c r="CP123" s="106"/>
      <c r="CQ123" s="106"/>
      <c r="CR123" s="106"/>
      <c r="CS123" s="106"/>
    </row>
    <row r="124" hidden="1">
      <c r="A124" s="153">
        <v>2009.0</v>
      </c>
      <c r="B124" s="116">
        <v>1905.0</v>
      </c>
      <c r="C124" s="116">
        <v>9.0</v>
      </c>
      <c r="D124" s="154"/>
      <c r="E124" s="116" t="s">
        <v>436</v>
      </c>
      <c r="F124" s="116" t="s">
        <v>246</v>
      </c>
      <c r="G124" s="155">
        <v>2025.0</v>
      </c>
      <c r="H124" s="106"/>
      <c r="I124" s="116" t="s">
        <v>80</v>
      </c>
      <c r="J124" s="156" t="s">
        <v>437</v>
      </c>
      <c r="K124" s="157">
        <v>21616.82</v>
      </c>
      <c r="L124" s="157">
        <v>23130.0</v>
      </c>
      <c r="M124" s="106"/>
      <c r="N124" s="106"/>
      <c r="O124" s="157">
        <v>13400.0</v>
      </c>
      <c r="P124" s="157">
        <v>8216.82</v>
      </c>
      <c r="Q124" s="158">
        <v>0.3801</v>
      </c>
      <c r="R124" s="154"/>
      <c r="S124" s="116" t="s">
        <v>316</v>
      </c>
      <c r="T124" s="116" t="s">
        <v>393</v>
      </c>
      <c r="U124" s="116" t="s">
        <v>262</v>
      </c>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106"/>
      <c r="BG124" s="106"/>
      <c r="BH124" s="106"/>
      <c r="BI124" s="106"/>
      <c r="BJ124" s="106"/>
      <c r="BK124" s="106"/>
      <c r="BL124" s="106"/>
      <c r="BM124" s="106"/>
      <c r="BN124" s="106"/>
      <c r="BO124" s="106"/>
      <c r="BP124" s="106"/>
      <c r="BQ124" s="106"/>
      <c r="BR124" s="106"/>
      <c r="BS124" s="106"/>
      <c r="BT124" s="106"/>
      <c r="BU124" s="106"/>
      <c r="BV124" s="106"/>
      <c r="BW124" s="106"/>
      <c r="BX124" s="106"/>
      <c r="BY124" s="106"/>
      <c r="BZ124" s="106"/>
      <c r="CA124" s="106"/>
      <c r="CB124" s="106"/>
      <c r="CC124" s="106"/>
      <c r="CD124" s="106"/>
      <c r="CE124" s="106"/>
      <c r="CF124" s="106"/>
      <c r="CG124" s="106"/>
      <c r="CH124" s="106"/>
      <c r="CI124" s="106"/>
      <c r="CJ124" s="106"/>
      <c r="CK124" s="106"/>
      <c r="CL124" s="106"/>
      <c r="CM124" s="106"/>
      <c r="CN124" s="106"/>
      <c r="CO124" s="106"/>
      <c r="CP124" s="106"/>
      <c r="CQ124" s="106"/>
      <c r="CR124" s="106"/>
      <c r="CS124" s="106"/>
    </row>
    <row r="125" hidden="1">
      <c r="A125" s="153">
        <v>45962.0</v>
      </c>
      <c r="B125" s="116">
        <v>2025.0</v>
      </c>
      <c r="C125" s="116">
        <v>42.0</v>
      </c>
      <c r="D125" s="154"/>
      <c r="E125" s="116" t="s">
        <v>438</v>
      </c>
      <c r="F125" s="116" t="s">
        <v>246</v>
      </c>
      <c r="G125" s="154"/>
      <c r="H125" s="116" t="s">
        <v>439</v>
      </c>
      <c r="I125" s="116" t="s">
        <v>80</v>
      </c>
      <c r="J125" s="156" t="s">
        <v>440</v>
      </c>
      <c r="K125" s="157">
        <v>4672.9</v>
      </c>
      <c r="L125" s="157">
        <v>5000.0</v>
      </c>
      <c r="M125" s="106"/>
      <c r="N125" s="106"/>
      <c r="O125" s="157">
        <v>2543.1</v>
      </c>
      <c r="P125" s="157">
        <v>2129.8</v>
      </c>
      <c r="Q125" s="158">
        <v>0.4558</v>
      </c>
      <c r="R125" s="154"/>
      <c r="S125" s="116" t="s">
        <v>316</v>
      </c>
      <c r="T125" s="116" t="s">
        <v>393</v>
      </c>
      <c r="U125" s="116" t="s">
        <v>262</v>
      </c>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c r="AZ125" s="106"/>
      <c r="BA125" s="106"/>
      <c r="BB125" s="106"/>
      <c r="BC125" s="106"/>
      <c r="BD125" s="106"/>
      <c r="BE125" s="106"/>
      <c r="BF125" s="106"/>
      <c r="BG125" s="106"/>
      <c r="BH125" s="106"/>
      <c r="BI125" s="106"/>
      <c r="BJ125" s="106"/>
      <c r="BK125" s="106"/>
      <c r="BL125" s="106"/>
      <c r="BM125" s="106"/>
      <c r="BN125" s="106"/>
      <c r="BO125" s="106"/>
      <c r="BP125" s="106"/>
      <c r="BQ125" s="106"/>
      <c r="BR125" s="106"/>
      <c r="BS125" s="106"/>
      <c r="BT125" s="106"/>
      <c r="BU125" s="106"/>
      <c r="BV125" s="106"/>
      <c r="BW125" s="106"/>
      <c r="BX125" s="106"/>
      <c r="BY125" s="106"/>
      <c r="BZ125" s="106"/>
      <c r="CA125" s="106"/>
      <c r="CB125" s="106"/>
      <c r="CC125" s="106"/>
      <c r="CD125" s="106"/>
      <c r="CE125" s="106"/>
      <c r="CF125" s="106"/>
      <c r="CG125" s="106"/>
      <c r="CH125" s="106"/>
      <c r="CI125" s="106"/>
      <c r="CJ125" s="106"/>
      <c r="CK125" s="106"/>
      <c r="CL125" s="106"/>
      <c r="CM125" s="106"/>
      <c r="CN125" s="106"/>
      <c r="CO125" s="106"/>
      <c r="CP125" s="106"/>
      <c r="CQ125" s="106"/>
      <c r="CR125" s="106"/>
      <c r="CS125" s="106"/>
    </row>
    <row r="126" hidden="1">
      <c r="A126" s="153">
        <v>45931.0</v>
      </c>
      <c r="B126" s="116">
        <v>2025.0</v>
      </c>
      <c r="C126" s="116">
        <v>100.0</v>
      </c>
      <c r="D126" s="154"/>
      <c r="E126" s="116" t="s">
        <v>441</v>
      </c>
      <c r="F126" s="116" t="s">
        <v>246</v>
      </c>
      <c r="G126" s="155">
        <v>45954.0</v>
      </c>
      <c r="H126" s="116" t="s">
        <v>442</v>
      </c>
      <c r="I126" s="116" t="s">
        <v>80</v>
      </c>
      <c r="J126" s="156" t="s">
        <v>443</v>
      </c>
      <c r="K126" s="157">
        <v>72672.9</v>
      </c>
      <c r="L126" s="157">
        <v>77760.0</v>
      </c>
      <c r="M126" s="106"/>
      <c r="N126" s="106"/>
      <c r="O126" s="157">
        <v>50094.0</v>
      </c>
      <c r="P126" s="157">
        <v>22578.9</v>
      </c>
      <c r="Q126" s="158">
        <v>0.3107</v>
      </c>
      <c r="R126" s="154"/>
      <c r="S126" s="116" t="s">
        <v>316</v>
      </c>
      <c r="T126" s="116" t="s">
        <v>393</v>
      </c>
      <c r="U126" s="116" t="s">
        <v>262</v>
      </c>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c r="AZ126" s="106"/>
      <c r="BA126" s="106"/>
      <c r="BB126" s="106"/>
      <c r="BC126" s="106"/>
      <c r="BD126" s="106"/>
      <c r="BE126" s="106"/>
      <c r="BF126" s="106"/>
      <c r="BG126" s="106"/>
      <c r="BH126" s="106"/>
      <c r="BI126" s="106"/>
      <c r="BJ126" s="106"/>
      <c r="BK126" s="106"/>
      <c r="BL126" s="106"/>
      <c r="BM126" s="106"/>
      <c r="BN126" s="106"/>
      <c r="BO126" s="106"/>
      <c r="BP126" s="106"/>
      <c r="BQ126" s="106"/>
      <c r="BR126" s="106"/>
      <c r="BS126" s="106"/>
      <c r="BT126" s="106"/>
      <c r="BU126" s="106"/>
      <c r="BV126" s="106"/>
      <c r="BW126" s="106"/>
      <c r="BX126" s="106"/>
      <c r="BY126" s="106"/>
      <c r="BZ126" s="106"/>
      <c r="CA126" s="106"/>
      <c r="CB126" s="106"/>
      <c r="CC126" s="106"/>
      <c r="CD126" s="106"/>
      <c r="CE126" s="106"/>
      <c r="CF126" s="106"/>
      <c r="CG126" s="106"/>
      <c r="CH126" s="106"/>
      <c r="CI126" s="106"/>
      <c r="CJ126" s="106"/>
      <c r="CK126" s="106"/>
      <c r="CL126" s="106"/>
      <c r="CM126" s="106"/>
      <c r="CN126" s="106"/>
      <c r="CO126" s="106"/>
      <c r="CP126" s="106"/>
      <c r="CQ126" s="106"/>
      <c r="CR126" s="106"/>
      <c r="CS126" s="106"/>
    </row>
    <row r="127" hidden="1">
      <c r="A127" s="153">
        <v>45962.0</v>
      </c>
      <c r="B127" s="116">
        <v>2025.0</v>
      </c>
      <c r="C127" s="116">
        <v>17.0</v>
      </c>
      <c r="D127" s="154"/>
      <c r="E127" s="116" t="s">
        <v>444</v>
      </c>
      <c r="F127" s="116" t="s">
        <v>246</v>
      </c>
      <c r="G127" s="155">
        <v>45983.0</v>
      </c>
      <c r="H127" s="116" t="s">
        <v>445</v>
      </c>
      <c r="I127" s="116" t="s">
        <v>80</v>
      </c>
      <c r="J127" s="156" t="s">
        <v>446</v>
      </c>
      <c r="K127" s="157">
        <v>14018.69</v>
      </c>
      <c r="L127" s="157">
        <v>15000.0</v>
      </c>
      <c r="M127" s="106"/>
      <c r="N127" s="106"/>
      <c r="O127" s="157">
        <v>8400.0</v>
      </c>
      <c r="P127" s="157">
        <v>5618.69</v>
      </c>
      <c r="Q127" s="158">
        <v>0.4008</v>
      </c>
      <c r="R127" s="154"/>
      <c r="S127" s="116" t="s">
        <v>316</v>
      </c>
      <c r="T127" s="116" t="s">
        <v>393</v>
      </c>
      <c r="U127" s="116" t="s">
        <v>262</v>
      </c>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c r="AZ127" s="106"/>
      <c r="BA127" s="106"/>
      <c r="BB127" s="106"/>
      <c r="BC127" s="106"/>
      <c r="BD127" s="106"/>
      <c r="BE127" s="106"/>
      <c r="BF127" s="106"/>
      <c r="BG127" s="106"/>
      <c r="BH127" s="106"/>
      <c r="BI127" s="106"/>
      <c r="BJ127" s="106"/>
      <c r="BK127" s="106"/>
      <c r="BL127" s="106"/>
      <c r="BM127" s="106"/>
      <c r="BN127" s="106"/>
      <c r="BO127" s="106"/>
      <c r="BP127" s="106"/>
      <c r="BQ127" s="106"/>
      <c r="BR127" s="106"/>
      <c r="BS127" s="106"/>
      <c r="BT127" s="106"/>
      <c r="BU127" s="106"/>
      <c r="BV127" s="106"/>
      <c r="BW127" s="106"/>
      <c r="BX127" s="106"/>
      <c r="BY127" s="106"/>
      <c r="BZ127" s="106"/>
      <c r="CA127" s="106"/>
      <c r="CB127" s="106"/>
      <c r="CC127" s="106"/>
      <c r="CD127" s="106"/>
      <c r="CE127" s="106"/>
      <c r="CF127" s="106"/>
      <c r="CG127" s="106"/>
      <c r="CH127" s="106"/>
      <c r="CI127" s="106"/>
      <c r="CJ127" s="106"/>
      <c r="CK127" s="106"/>
      <c r="CL127" s="106"/>
      <c r="CM127" s="106"/>
      <c r="CN127" s="106"/>
      <c r="CO127" s="106"/>
      <c r="CP127" s="106"/>
      <c r="CQ127" s="106"/>
      <c r="CR127" s="106"/>
      <c r="CS127" s="106"/>
    </row>
    <row r="128" hidden="1">
      <c r="A128" s="153">
        <v>45962.0</v>
      </c>
      <c r="B128" s="116">
        <v>2025.0</v>
      </c>
      <c r="C128" s="116">
        <v>18.0</v>
      </c>
      <c r="D128" s="154"/>
      <c r="E128" s="116" t="s">
        <v>447</v>
      </c>
      <c r="F128" s="116" t="s">
        <v>246</v>
      </c>
      <c r="G128" s="155">
        <v>45990.0</v>
      </c>
      <c r="H128" s="116" t="s">
        <v>448</v>
      </c>
      <c r="I128" s="116" t="s">
        <v>80</v>
      </c>
      <c r="J128" s="156" t="s">
        <v>449</v>
      </c>
      <c r="K128" s="157">
        <v>92523.36</v>
      </c>
      <c r="L128" s="157">
        <v>99000.0</v>
      </c>
      <c r="M128" s="106"/>
      <c r="N128" s="106"/>
      <c r="O128" s="157">
        <v>54146.18</v>
      </c>
      <c r="P128" s="157">
        <v>38377.18</v>
      </c>
      <c r="Q128" s="158">
        <v>0.4148</v>
      </c>
      <c r="R128" s="154"/>
      <c r="S128" s="116" t="s">
        <v>316</v>
      </c>
      <c r="T128" s="116" t="s">
        <v>393</v>
      </c>
      <c r="U128" s="116" t="s">
        <v>262</v>
      </c>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c r="AZ128" s="106"/>
      <c r="BA128" s="106"/>
      <c r="BB128" s="106"/>
      <c r="BC128" s="106"/>
      <c r="BD128" s="106"/>
      <c r="BE128" s="106"/>
      <c r="BF128" s="106"/>
      <c r="BG128" s="106"/>
      <c r="BH128" s="106"/>
      <c r="BI128" s="106"/>
      <c r="BJ128" s="106"/>
      <c r="BK128" s="106"/>
      <c r="BL128" s="106"/>
      <c r="BM128" s="106"/>
      <c r="BN128" s="106"/>
      <c r="BO128" s="106"/>
      <c r="BP128" s="106"/>
      <c r="BQ128" s="106"/>
      <c r="BR128" s="106"/>
      <c r="BS128" s="106"/>
      <c r="BT128" s="106"/>
      <c r="BU128" s="106"/>
      <c r="BV128" s="106"/>
      <c r="BW128" s="106"/>
      <c r="BX128" s="106"/>
      <c r="BY128" s="106"/>
      <c r="BZ128" s="106"/>
      <c r="CA128" s="106"/>
      <c r="CB128" s="106"/>
      <c r="CC128" s="106"/>
      <c r="CD128" s="106"/>
      <c r="CE128" s="106"/>
      <c r="CF128" s="106"/>
      <c r="CG128" s="106"/>
      <c r="CH128" s="106"/>
      <c r="CI128" s="106"/>
      <c r="CJ128" s="106"/>
      <c r="CK128" s="106"/>
      <c r="CL128" s="106"/>
      <c r="CM128" s="106"/>
      <c r="CN128" s="106"/>
      <c r="CO128" s="106"/>
      <c r="CP128" s="106"/>
      <c r="CQ128" s="106"/>
      <c r="CR128" s="106"/>
      <c r="CS128" s="106"/>
    </row>
    <row r="129" hidden="1">
      <c r="A129" s="153">
        <v>45962.0</v>
      </c>
      <c r="B129" s="116">
        <v>2025.0</v>
      </c>
      <c r="C129" s="116">
        <v>52.0</v>
      </c>
      <c r="D129" s="154"/>
      <c r="E129" s="116" t="s">
        <v>450</v>
      </c>
      <c r="F129" s="116" t="s">
        <v>246</v>
      </c>
      <c r="G129" s="155">
        <v>45983.0</v>
      </c>
      <c r="H129" s="116" t="s">
        <v>392</v>
      </c>
      <c r="I129" s="116" t="s">
        <v>80</v>
      </c>
      <c r="J129" s="156" t="s">
        <v>451</v>
      </c>
      <c r="K129" s="157">
        <v>69785.05</v>
      </c>
      <c r="L129" s="157">
        <v>74670.0</v>
      </c>
      <c r="M129" s="106"/>
      <c r="N129" s="106"/>
      <c r="O129" s="106"/>
      <c r="P129" s="157">
        <v>69785.05</v>
      </c>
      <c r="Q129" s="158">
        <v>1.0</v>
      </c>
      <c r="R129" s="154"/>
      <c r="S129" s="116" t="s">
        <v>316</v>
      </c>
      <c r="T129" s="116" t="s">
        <v>393</v>
      </c>
      <c r="U129" s="116" t="s">
        <v>262</v>
      </c>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c r="AZ129" s="106"/>
      <c r="BA129" s="106"/>
      <c r="BB129" s="106"/>
      <c r="BC129" s="106"/>
      <c r="BD129" s="106"/>
      <c r="BE129" s="106"/>
      <c r="BF129" s="106"/>
      <c r="BG129" s="106"/>
      <c r="BH129" s="106"/>
      <c r="BI129" s="106"/>
      <c r="BJ129" s="106"/>
      <c r="BK129" s="106"/>
      <c r="BL129" s="106"/>
      <c r="BM129" s="106"/>
      <c r="BN129" s="106"/>
      <c r="BO129" s="106"/>
      <c r="BP129" s="106"/>
      <c r="BQ129" s="106"/>
      <c r="BR129" s="106"/>
      <c r="BS129" s="106"/>
      <c r="BT129" s="106"/>
      <c r="BU129" s="106"/>
      <c r="BV129" s="106"/>
      <c r="BW129" s="106"/>
      <c r="BX129" s="106"/>
      <c r="BY129" s="106"/>
      <c r="BZ129" s="106"/>
      <c r="CA129" s="106"/>
      <c r="CB129" s="106"/>
      <c r="CC129" s="106"/>
      <c r="CD129" s="106"/>
      <c r="CE129" s="106"/>
      <c r="CF129" s="106"/>
      <c r="CG129" s="106"/>
      <c r="CH129" s="106"/>
      <c r="CI129" s="106"/>
      <c r="CJ129" s="106"/>
      <c r="CK129" s="106"/>
      <c r="CL129" s="106"/>
      <c r="CM129" s="106"/>
      <c r="CN129" s="106"/>
      <c r="CO129" s="106"/>
      <c r="CP129" s="106"/>
      <c r="CQ129" s="106"/>
      <c r="CR129" s="106"/>
      <c r="CS129" s="106"/>
    </row>
    <row r="130" hidden="1">
      <c r="A130" s="153">
        <v>46082.0</v>
      </c>
      <c r="B130" s="116">
        <v>2026.0</v>
      </c>
      <c r="C130" s="116">
        <v>3.0</v>
      </c>
      <c r="D130" s="154"/>
      <c r="E130" s="116" t="s">
        <v>452</v>
      </c>
      <c r="F130" s="116" t="s">
        <v>246</v>
      </c>
      <c r="G130" s="155">
        <v>46096.0</v>
      </c>
      <c r="H130" s="106"/>
      <c r="I130" s="116" t="s">
        <v>24</v>
      </c>
      <c r="J130" s="156">
        <v>707.0</v>
      </c>
      <c r="K130" s="157">
        <v>250000.0</v>
      </c>
      <c r="L130" s="157">
        <v>5000.0</v>
      </c>
      <c r="M130" s="157">
        <v>5000.0</v>
      </c>
      <c r="N130" s="106"/>
      <c r="O130" s="106"/>
      <c r="P130" s="106"/>
      <c r="Q130" s="106"/>
      <c r="R130" s="156" t="s">
        <v>282</v>
      </c>
      <c r="S130" s="116" t="s">
        <v>316</v>
      </c>
      <c r="T130" s="106"/>
      <c r="U130" s="116" t="s">
        <v>251</v>
      </c>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c r="AZ130" s="106"/>
      <c r="BA130" s="106"/>
      <c r="BB130" s="106"/>
      <c r="BC130" s="106"/>
      <c r="BD130" s="106"/>
      <c r="BE130" s="106"/>
      <c r="BF130" s="106"/>
      <c r="BG130" s="106"/>
      <c r="BH130" s="106"/>
      <c r="BI130" s="106"/>
      <c r="BJ130" s="106"/>
      <c r="BK130" s="106"/>
      <c r="BL130" s="106"/>
      <c r="BM130" s="106"/>
      <c r="BN130" s="106"/>
      <c r="BO130" s="106"/>
      <c r="BP130" s="106"/>
      <c r="BQ130" s="106"/>
      <c r="BR130" s="106"/>
      <c r="BS130" s="106"/>
      <c r="BT130" s="106"/>
      <c r="BU130" s="106"/>
      <c r="BV130" s="106"/>
      <c r="BW130" s="106"/>
      <c r="BX130" s="106"/>
      <c r="BY130" s="106"/>
      <c r="BZ130" s="106"/>
      <c r="CA130" s="106"/>
      <c r="CB130" s="106"/>
      <c r="CC130" s="106"/>
      <c r="CD130" s="106"/>
      <c r="CE130" s="106"/>
      <c r="CF130" s="106"/>
      <c r="CG130" s="106"/>
      <c r="CH130" s="106"/>
      <c r="CI130" s="106"/>
      <c r="CJ130" s="106"/>
      <c r="CK130" s="106"/>
      <c r="CL130" s="106"/>
      <c r="CM130" s="106"/>
      <c r="CN130" s="106"/>
      <c r="CO130" s="106"/>
      <c r="CP130" s="106"/>
      <c r="CQ130" s="106"/>
      <c r="CR130" s="106"/>
      <c r="CS130" s="106"/>
    </row>
    <row r="131" hidden="1">
      <c r="A131" s="153">
        <v>46082.0</v>
      </c>
      <c r="B131" s="116">
        <v>2026.0</v>
      </c>
      <c r="C131" s="116">
        <v>3.0</v>
      </c>
      <c r="D131" s="154"/>
      <c r="E131" s="116" t="s">
        <v>453</v>
      </c>
      <c r="F131" s="116" t="s">
        <v>246</v>
      </c>
      <c r="G131" s="155">
        <v>46096.0</v>
      </c>
      <c r="H131" s="106"/>
      <c r="I131" s="116" t="s">
        <v>24</v>
      </c>
      <c r="J131" s="156" t="s">
        <v>454</v>
      </c>
      <c r="K131" s="157">
        <v>200000.0</v>
      </c>
      <c r="L131" s="157">
        <v>5000.0</v>
      </c>
      <c r="M131" s="157">
        <v>5000.0</v>
      </c>
      <c r="N131" s="106"/>
      <c r="O131" s="106"/>
      <c r="P131" s="106"/>
      <c r="Q131" s="106"/>
      <c r="R131" s="156" t="s">
        <v>282</v>
      </c>
      <c r="S131" s="116" t="s">
        <v>316</v>
      </c>
      <c r="T131" s="106"/>
      <c r="U131" s="116" t="s">
        <v>251</v>
      </c>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c r="AZ131" s="106"/>
      <c r="BA131" s="106"/>
      <c r="BB131" s="106"/>
      <c r="BC131" s="106"/>
      <c r="BD131" s="106"/>
      <c r="BE131" s="106"/>
      <c r="BF131" s="106"/>
      <c r="BG131" s="106"/>
      <c r="BH131" s="106"/>
      <c r="BI131" s="106"/>
      <c r="BJ131" s="106"/>
      <c r="BK131" s="106"/>
      <c r="BL131" s="106"/>
      <c r="BM131" s="106"/>
      <c r="BN131" s="106"/>
      <c r="BO131" s="106"/>
      <c r="BP131" s="106"/>
      <c r="BQ131" s="106"/>
      <c r="BR131" s="106"/>
      <c r="BS131" s="106"/>
      <c r="BT131" s="106"/>
      <c r="BU131" s="106"/>
      <c r="BV131" s="106"/>
      <c r="BW131" s="106"/>
      <c r="BX131" s="106"/>
      <c r="BY131" s="106"/>
      <c r="BZ131" s="106"/>
      <c r="CA131" s="106"/>
      <c r="CB131" s="106"/>
      <c r="CC131" s="106"/>
      <c r="CD131" s="106"/>
      <c r="CE131" s="106"/>
      <c r="CF131" s="106"/>
      <c r="CG131" s="106"/>
      <c r="CH131" s="106"/>
      <c r="CI131" s="106"/>
      <c r="CJ131" s="106"/>
      <c r="CK131" s="106"/>
      <c r="CL131" s="106"/>
      <c r="CM131" s="106"/>
      <c r="CN131" s="106"/>
      <c r="CO131" s="106"/>
      <c r="CP131" s="106"/>
      <c r="CQ131" s="106"/>
      <c r="CR131" s="106"/>
      <c r="CS131" s="106"/>
    </row>
    <row r="132" hidden="1">
      <c r="A132" s="153">
        <v>46082.0</v>
      </c>
      <c r="B132" s="116">
        <v>2026.0</v>
      </c>
      <c r="C132" s="116">
        <v>3.0</v>
      </c>
      <c r="D132" s="154"/>
      <c r="E132" s="116" t="s">
        <v>455</v>
      </c>
      <c r="F132" s="116" t="s">
        <v>246</v>
      </c>
      <c r="G132" s="155">
        <v>46096.0</v>
      </c>
      <c r="H132" s="106"/>
      <c r="I132" s="116" t="s">
        <v>24</v>
      </c>
      <c r="J132" s="156">
        <v>1401.0</v>
      </c>
      <c r="K132" s="157">
        <v>200000.0</v>
      </c>
      <c r="L132" s="157">
        <v>5000.0</v>
      </c>
      <c r="M132" s="157">
        <v>5000.0</v>
      </c>
      <c r="N132" s="106"/>
      <c r="O132" s="106"/>
      <c r="P132" s="106"/>
      <c r="Q132" s="106"/>
      <c r="R132" s="156" t="s">
        <v>282</v>
      </c>
      <c r="S132" s="116" t="s">
        <v>316</v>
      </c>
      <c r="T132" s="106"/>
      <c r="U132" s="116" t="s">
        <v>251</v>
      </c>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c r="AZ132" s="106"/>
      <c r="BA132" s="106"/>
      <c r="BB132" s="106"/>
      <c r="BC132" s="106"/>
      <c r="BD132" s="106"/>
      <c r="BE132" s="106"/>
      <c r="BF132" s="106"/>
      <c r="BG132" s="106"/>
      <c r="BH132" s="106"/>
      <c r="BI132" s="106"/>
      <c r="BJ132" s="106"/>
      <c r="BK132" s="106"/>
      <c r="BL132" s="106"/>
      <c r="BM132" s="106"/>
      <c r="BN132" s="106"/>
      <c r="BO132" s="106"/>
      <c r="BP132" s="106"/>
      <c r="BQ132" s="106"/>
      <c r="BR132" s="106"/>
      <c r="BS132" s="106"/>
      <c r="BT132" s="106"/>
      <c r="BU132" s="106"/>
      <c r="BV132" s="106"/>
      <c r="BW132" s="106"/>
      <c r="BX132" s="106"/>
      <c r="BY132" s="106"/>
      <c r="BZ132" s="106"/>
      <c r="CA132" s="106"/>
      <c r="CB132" s="106"/>
      <c r="CC132" s="106"/>
      <c r="CD132" s="106"/>
      <c r="CE132" s="106"/>
      <c r="CF132" s="106"/>
      <c r="CG132" s="106"/>
      <c r="CH132" s="106"/>
      <c r="CI132" s="106"/>
      <c r="CJ132" s="106"/>
      <c r="CK132" s="106"/>
      <c r="CL132" s="106"/>
      <c r="CM132" s="106"/>
      <c r="CN132" s="106"/>
      <c r="CO132" s="106"/>
      <c r="CP132" s="106"/>
      <c r="CQ132" s="106"/>
      <c r="CR132" s="106"/>
      <c r="CS132" s="106"/>
    </row>
    <row r="133" hidden="1">
      <c r="A133" s="153">
        <v>46082.0</v>
      </c>
      <c r="B133" s="116">
        <v>2026.0</v>
      </c>
      <c r="C133" s="116">
        <v>3.0</v>
      </c>
      <c r="D133" s="154"/>
      <c r="E133" s="116" t="s">
        <v>456</v>
      </c>
      <c r="F133" s="116" t="s">
        <v>246</v>
      </c>
      <c r="G133" s="155">
        <v>46096.0</v>
      </c>
      <c r="H133" s="106"/>
      <c r="I133" s="116" t="s">
        <v>24</v>
      </c>
      <c r="J133" s="156">
        <v>612.0</v>
      </c>
      <c r="K133" s="157">
        <v>386240.0</v>
      </c>
      <c r="L133" s="157">
        <v>5000.0</v>
      </c>
      <c r="M133" s="157">
        <v>5000.0</v>
      </c>
      <c r="N133" s="106"/>
      <c r="O133" s="106"/>
      <c r="P133" s="106"/>
      <c r="Q133" s="106"/>
      <c r="R133" s="156" t="s">
        <v>282</v>
      </c>
      <c r="S133" s="116" t="s">
        <v>320</v>
      </c>
      <c r="T133" s="106"/>
      <c r="U133" s="116" t="s">
        <v>251</v>
      </c>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c r="AZ133" s="106"/>
      <c r="BA133" s="106"/>
      <c r="BB133" s="106"/>
      <c r="BC133" s="106"/>
      <c r="BD133" s="106"/>
      <c r="BE133" s="106"/>
      <c r="BF133" s="106"/>
      <c r="BG133" s="106"/>
      <c r="BH133" s="106"/>
      <c r="BI133" s="106"/>
      <c r="BJ133" s="106"/>
      <c r="BK133" s="106"/>
      <c r="BL133" s="106"/>
      <c r="BM133" s="106"/>
      <c r="BN133" s="106"/>
      <c r="BO133" s="106"/>
      <c r="BP133" s="106"/>
      <c r="BQ133" s="106"/>
      <c r="BR133" s="106"/>
      <c r="BS133" s="106"/>
      <c r="BT133" s="106"/>
      <c r="BU133" s="106"/>
      <c r="BV133" s="106"/>
      <c r="BW133" s="106"/>
      <c r="BX133" s="106"/>
      <c r="BY133" s="106"/>
      <c r="BZ133" s="106"/>
      <c r="CA133" s="106"/>
      <c r="CB133" s="106"/>
      <c r="CC133" s="106"/>
      <c r="CD133" s="106"/>
      <c r="CE133" s="106"/>
      <c r="CF133" s="106"/>
      <c r="CG133" s="106"/>
      <c r="CH133" s="106"/>
      <c r="CI133" s="106"/>
      <c r="CJ133" s="106"/>
      <c r="CK133" s="106"/>
      <c r="CL133" s="106"/>
      <c r="CM133" s="106"/>
      <c r="CN133" s="106"/>
      <c r="CO133" s="106"/>
      <c r="CP133" s="106"/>
      <c r="CQ133" s="106"/>
      <c r="CR133" s="106"/>
      <c r="CS133" s="106"/>
    </row>
    <row r="134" hidden="1">
      <c r="A134" s="153">
        <v>46082.0</v>
      </c>
      <c r="B134" s="116">
        <v>2026.0</v>
      </c>
      <c r="C134" s="116">
        <v>3.0</v>
      </c>
      <c r="D134" s="154"/>
      <c r="E134" s="116" t="s">
        <v>457</v>
      </c>
      <c r="F134" s="116" t="s">
        <v>246</v>
      </c>
      <c r="G134" s="155">
        <v>46096.0</v>
      </c>
      <c r="H134" s="106"/>
      <c r="I134" s="116" t="s">
        <v>24</v>
      </c>
      <c r="J134" s="156">
        <v>606.0</v>
      </c>
      <c r="K134" s="157">
        <v>300000.0</v>
      </c>
      <c r="L134" s="157">
        <v>5000.0</v>
      </c>
      <c r="M134" s="157">
        <v>5000.0</v>
      </c>
      <c r="N134" s="106"/>
      <c r="O134" s="106"/>
      <c r="P134" s="106"/>
      <c r="Q134" s="106"/>
      <c r="R134" s="156" t="s">
        <v>282</v>
      </c>
      <c r="S134" s="116" t="s">
        <v>320</v>
      </c>
      <c r="T134" s="106"/>
      <c r="U134" s="116" t="s">
        <v>251</v>
      </c>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c r="AZ134" s="106"/>
      <c r="BA134" s="106"/>
      <c r="BB134" s="106"/>
      <c r="BC134" s="106"/>
      <c r="BD134" s="106"/>
      <c r="BE134" s="106"/>
      <c r="BF134" s="106"/>
      <c r="BG134" s="106"/>
      <c r="BH134" s="106"/>
      <c r="BI134" s="106"/>
      <c r="BJ134" s="106"/>
      <c r="BK134" s="106"/>
      <c r="BL134" s="106"/>
      <c r="BM134" s="106"/>
      <c r="BN134" s="106"/>
      <c r="BO134" s="106"/>
      <c r="BP134" s="106"/>
      <c r="BQ134" s="106"/>
      <c r="BR134" s="106"/>
      <c r="BS134" s="106"/>
      <c r="BT134" s="106"/>
      <c r="BU134" s="106"/>
      <c r="BV134" s="106"/>
      <c r="BW134" s="106"/>
      <c r="BX134" s="106"/>
      <c r="BY134" s="106"/>
      <c r="BZ134" s="106"/>
      <c r="CA134" s="106"/>
      <c r="CB134" s="106"/>
      <c r="CC134" s="106"/>
      <c r="CD134" s="106"/>
      <c r="CE134" s="106"/>
      <c r="CF134" s="106"/>
      <c r="CG134" s="106"/>
      <c r="CH134" s="106"/>
      <c r="CI134" s="106"/>
      <c r="CJ134" s="106"/>
      <c r="CK134" s="106"/>
      <c r="CL134" s="106"/>
      <c r="CM134" s="106"/>
      <c r="CN134" s="106"/>
      <c r="CO134" s="106"/>
      <c r="CP134" s="106"/>
      <c r="CQ134" s="106"/>
      <c r="CR134" s="106"/>
      <c r="CS134" s="106"/>
    </row>
    <row r="135" hidden="1">
      <c r="A135" s="153">
        <v>46082.0</v>
      </c>
      <c r="B135" s="116">
        <v>2026.0</v>
      </c>
      <c r="C135" s="116">
        <v>3.0</v>
      </c>
      <c r="D135" s="154"/>
      <c r="E135" s="116" t="s">
        <v>458</v>
      </c>
      <c r="F135" s="116" t="s">
        <v>246</v>
      </c>
      <c r="G135" s="155">
        <v>46096.0</v>
      </c>
      <c r="H135" s="106"/>
      <c r="I135" s="116" t="s">
        <v>24</v>
      </c>
      <c r="J135" s="156">
        <v>906.0</v>
      </c>
      <c r="K135" s="157">
        <v>260000.0</v>
      </c>
      <c r="L135" s="157">
        <v>5000.0</v>
      </c>
      <c r="M135" s="157">
        <v>5000.0</v>
      </c>
      <c r="N135" s="106"/>
      <c r="O135" s="106"/>
      <c r="P135" s="106"/>
      <c r="Q135" s="106"/>
      <c r="R135" s="156" t="s">
        <v>282</v>
      </c>
      <c r="S135" s="116" t="s">
        <v>320</v>
      </c>
      <c r="T135" s="106"/>
      <c r="U135" s="116" t="s">
        <v>251</v>
      </c>
      <c r="V135" s="106"/>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c r="AZ135" s="106"/>
      <c r="BA135" s="106"/>
      <c r="BB135" s="106"/>
      <c r="BC135" s="106"/>
      <c r="BD135" s="106"/>
      <c r="BE135" s="106"/>
      <c r="BF135" s="106"/>
      <c r="BG135" s="106"/>
      <c r="BH135" s="106"/>
      <c r="BI135" s="106"/>
      <c r="BJ135" s="106"/>
      <c r="BK135" s="106"/>
      <c r="BL135" s="106"/>
      <c r="BM135" s="106"/>
      <c r="BN135" s="106"/>
      <c r="BO135" s="106"/>
      <c r="BP135" s="106"/>
      <c r="BQ135" s="106"/>
      <c r="BR135" s="106"/>
      <c r="BS135" s="106"/>
      <c r="BT135" s="106"/>
      <c r="BU135" s="106"/>
      <c r="BV135" s="106"/>
      <c r="BW135" s="106"/>
      <c r="BX135" s="106"/>
      <c r="BY135" s="106"/>
      <c r="BZ135" s="106"/>
      <c r="CA135" s="106"/>
      <c r="CB135" s="106"/>
      <c r="CC135" s="106"/>
      <c r="CD135" s="106"/>
      <c r="CE135" s="106"/>
      <c r="CF135" s="106"/>
      <c r="CG135" s="106"/>
      <c r="CH135" s="106"/>
      <c r="CI135" s="106"/>
      <c r="CJ135" s="106"/>
      <c r="CK135" s="106"/>
      <c r="CL135" s="106"/>
      <c r="CM135" s="106"/>
      <c r="CN135" s="106"/>
      <c r="CO135" s="106"/>
      <c r="CP135" s="106"/>
      <c r="CQ135" s="106"/>
      <c r="CR135" s="106"/>
      <c r="CS135" s="106"/>
    </row>
    <row r="136" hidden="1">
      <c r="A136" s="153">
        <v>46082.0</v>
      </c>
      <c r="B136" s="116">
        <v>2026.0</v>
      </c>
      <c r="C136" s="116">
        <v>3.0</v>
      </c>
      <c r="D136" s="154"/>
      <c r="E136" s="116" t="s">
        <v>459</v>
      </c>
      <c r="F136" s="116" t="s">
        <v>246</v>
      </c>
      <c r="G136" s="155">
        <v>46096.0</v>
      </c>
      <c r="H136" s="106"/>
      <c r="I136" s="116" t="s">
        <v>24</v>
      </c>
      <c r="J136" s="156">
        <v>714.0</v>
      </c>
      <c r="K136" s="157">
        <v>53760.0</v>
      </c>
      <c r="L136" s="157">
        <v>5000.0</v>
      </c>
      <c r="M136" s="157">
        <v>5000.0</v>
      </c>
      <c r="N136" s="106"/>
      <c r="O136" s="106"/>
      <c r="P136" s="106"/>
      <c r="Q136" s="106"/>
      <c r="R136" s="156" t="s">
        <v>282</v>
      </c>
      <c r="S136" s="116" t="s">
        <v>283</v>
      </c>
      <c r="T136" s="106"/>
      <c r="U136" s="116" t="s">
        <v>251</v>
      </c>
      <c r="V136" s="106"/>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c r="AZ136" s="106"/>
      <c r="BA136" s="106"/>
      <c r="BB136" s="106"/>
      <c r="BC136" s="106"/>
      <c r="BD136" s="106"/>
      <c r="BE136" s="106"/>
      <c r="BF136" s="106"/>
      <c r="BG136" s="106"/>
      <c r="BH136" s="106"/>
      <c r="BI136" s="106"/>
      <c r="BJ136" s="106"/>
      <c r="BK136" s="106"/>
      <c r="BL136" s="106"/>
      <c r="BM136" s="106"/>
      <c r="BN136" s="106"/>
      <c r="BO136" s="106"/>
      <c r="BP136" s="106"/>
      <c r="BQ136" s="106"/>
      <c r="BR136" s="106"/>
      <c r="BS136" s="106"/>
      <c r="BT136" s="106"/>
      <c r="BU136" s="106"/>
      <c r="BV136" s="106"/>
      <c r="BW136" s="106"/>
      <c r="BX136" s="106"/>
      <c r="BY136" s="106"/>
      <c r="BZ136" s="106"/>
      <c r="CA136" s="106"/>
      <c r="CB136" s="106"/>
      <c r="CC136" s="106"/>
      <c r="CD136" s="106"/>
      <c r="CE136" s="106"/>
      <c r="CF136" s="106"/>
      <c r="CG136" s="106"/>
      <c r="CH136" s="106"/>
      <c r="CI136" s="106"/>
      <c r="CJ136" s="106"/>
      <c r="CK136" s="106"/>
      <c r="CL136" s="106"/>
      <c r="CM136" s="106"/>
      <c r="CN136" s="106"/>
      <c r="CO136" s="106"/>
      <c r="CP136" s="106"/>
      <c r="CQ136" s="106"/>
      <c r="CR136" s="106"/>
      <c r="CS136" s="106"/>
    </row>
    <row r="137" hidden="1">
      <c r="A137" s="153">
        <v>46082.0</v>
      </c>
      <c r="B137" s="116">
        <v>2026.0</v>
      </c>
      <c r="C137" s="116">
        <v>3.0</v>
      </c>
      <c r="D137" s="154"/>
      <c r="E137" s="116" t="s">
        <v>460</v>
      </c>
      <c r="F137" s="116" t="s">
        <v>246</v>
      </c>
      <c r="G137" s="155">
        <v>46096.0</v>
      </c>
      <c r="H137" s="106"/>
      <c r="I137" s="116" t="s">
        <v>24</v>
      </c>
      <c r="J137" s="156">
        <v>1808.0</v>
      </c>
      <c r="K137" s="157">
        <v>800000.0</v>
      </c>
      <c r="L137" s="157">
        <v>5000.0</v>
      </c>
      <c r="M137" s="157">
        <v>5000.0</v>
      </c>
      <c r="N137" s="106"/>
      <c r="O137" s="106"/>
      <c r="P137" s="106"/>
      <c r="Q137" s="106"/>
      <c r="R137" s="156" t="s">
        <v>282</v>
      </c>
      <c r="S137" s="116" t="s">
        <v>283</v>
      </c>
      <c r="T137" s="106"/>
      <c r="U137" s="116" t="s">
        <v>251</v>
      </c>
      <c r="V137" s="106"/>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c r="AZ137" s="106"/>
      <c r="BA137" s="106"/>
      <c r="BB137" s="106"/>
      <c r="BC137" s="106"/>
      <c r="BD137" s="106"/>
      <c r="BE137" s="106"/>
      <c r="BF137" s="106"/>
      <c r="BG137" s="106"/>
      <c r="BH137" s="106"/>
      <c r="BI137" s="106"/>
      <c r="BJ137" s="106"/>
      <c r="BK137" s="106"/>
      <c r="BL137" s="106"/>
      <c r="BM137" s="106"/>
      <c r="BN137" s="106"/>
      <c r="BO137" s="106"/>
      <c r="BP137" s="106"/>
      <c r="BQ137" s="106"/>
      <c r="BR137" s="106"/>
      <c r="BS137" s="106"/>
      <c r="BT137" s="106"/>
      <c r="BU137" s="106"/>
      <c r="BV137" s="106"/>
      <c r="BW137" s="106"/>
      <c r="BX137" s="106"/>
      <c r="BY137" s="106"/>
      <c r="BZ137" s="106"/>
      <c r="CA137" s="106"/>
      <c r="CB137" s="106"/>
      <c r="CC137" s="106"/>
      <c r="CD137" s="106"/>
      <c r="CE137" s="106"/>
      <c r="CF137" s="106"/>
      <c r="CG137" s="106"/>
      <c r="CH137" s="106"/>
      <c r="CI137" s="106"/>
      <c r="CJ137" s="106"/>
      <c r="CK137" s="106"/>
      <c r="CL137" s="106"/>
      <c r="CM137" s="106"/>
      <c r="CN137" s="106"/>
      <c r="CO137" s="106"/>
      <c r="CP137" s="106"/>
      <c r="CQ137" s="106"/>
      <c r="CR137" s="106"/>
      <c r="CS137" s="106"/>
    </row>
    <row r="138" hidden="1">
      <c r="A138" s="153">
        <v>46082.0</v>
      </c>
      <c r="B138" s="116">
        <v>2026.0</v>
      </c>
      <c r="C138" s="116">
        <v>3.0</v>
      </c>
      <c r="D138" s="154"/>
      <c r="E138" s="116" t="s">
        <v>461</v>
      </c>
      <c r="F138" s="116" t="s">
        <v>246</v>
      </c>
      <c r="G138" s="155">
        <v>46096.0</v>
      </c>
      <c r="H138" s="106"/>
      <c r="I138" s="116" t="s">
        <v>24</v>
      </c>
      <c r="J138" s="156">
        <v>1111.0</v>
      </c>
      <c r="K138" s="157">
        <v>1000000.0</v>
      </c>
      <c r="L138" s="157">
        <v>5000.0</v>
      </c>
      <c r="M138" s="157">
        <v>5000.0</v>
      </c>
      <c r="N138" s="106"/>
      <c r="O138" s="106"/>
      <c r="P138" s="106"/>
      <c r="Q138" s="106"/>
      <c r="R138" s="156" t="s">
        <v>282</v>
      </c>
      <c r="S138" s="116" t="s">
        <v>283</v>
      </c>
      <c r="T138" s="106"/>
      <c r="U138" s="116" t="s">
        <v>251</v>
      </c>
      <c r="V138" s="106"/>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c r="AZ138" s="106"/>
      <c r="BA138" s="106"/>
      <c r="BB138" s="106"/>
      <c r="BC138" s="106"/>
      <c r="BD138" s="106"/>
      <c r="BE138" s="106"/>
      <c r="BF138" s="106"/>
      <c r="BG138" s="106"/>
      <c r="BH138" s="106"/>
      <c r="BI138" s="106"/>
      <c r="BJ138" s="106"/>
      <c r="BK138" s="106"/>
      <c r="BL138" s="106"/>
      <c r="BM138" s="106"/>
      <c r="BN138" s="106"/>
      <c r="BO138" s="106"/>
      <c r="BP138" s="106"/>
      <c r="BQ138" s="106"/>
      <c r="BR138" s="106"/>
      <c r="BS138" s="106"/>
      <c r="BT138" s="106"/>
      <c r="BU138" s="106"/>
      <c r="BV138" s="106"/>
      <c r="BW138" s="106"/>
      <c r="BX138" s="106"/>
      <c r="BY138" s="106"/>
      <c r="BZ138" s="106"/>
      <c r="CA138" s="106"/>
      <c r="CB138" s="106"/>
      <c r="CC138" s="106"/>
      <c r="CD138" s="106"/>
      <c r="CE138" s="106"/>
      <c r="CF138" s="106"/>
      <c r="CG138" s="106"/>
      <c r="CH138" s="106"/>
      <c r="CI138" s="106"/>
      <c r="CJ138" s="106"/>
      <c r="CK138" s="106"/>
      <c r="CL138" s="106"/>
      <c r="CM138" s="106"/>
      <c r="CN138" s="106"/>
      <c r="CO138" s="106"/>
      <c r="CP138" s="106"/>
      <c r="CQ138" s="106"/>
      <c r="CR138" s="106"/>
      <c r="CS138" s="106"/>
    </row>
    <row r="139" hidden="1">
      <c r="A139" s="153">
        <v>46082.0</v>
      </c>
      <c r="B139" s="116">
        <v>2026.0</v>
      </c>
      <c r="C139" s="116">
        <v>3.0</v>
      </c>
      <c r="D139" s="154"/>
      <c r="E139" s="116" t="s">
        <v>462</v>
      </c>
      <c r="F139" s="116" t="s">
        <v>246</v>
      </c>
      <c r="G139" s="155">
        <v>46096.0</v>
      </c>
      <c r="H139" s="106"/>
      <c r="I139" s="116" t="s">
        <v>24</v>
      </c>
      <c r="J139" s="156">
        <v>716.0</v>
      </c>
      <c r="K139" s="157">
        <v>300000.0</v>
      </c>
      <c r="L139" s="157">
        <v>5000.0</v>
      </c>
      <c r="M139" s="157">
        <v>5000.0</v>
      </c>
      <c r="N139" s="106"/>
      <c r="O139" s="106"/>
      <c r="P139" s="106"/>
      <c r="Q139" s="106"/>
      <c r="R139" s="156" t="s">
        <v>282</v>
      </c>
      <c r="S139" s="116" t="s">
        <v>283</v>
      </c>
      <c r="T139" s="106"/>
      <c r="U139" s="116" t="s">
        <v>251</v>
      </c>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c r="AZ139" s="106"/>
      <c r="BA139" s="106"/>
      <c r="BB139" s="106"/>
      <c r="BC139" s="106"/>
      <c r="BD139" s="106"/>
      <c r="BE139" s="106"/>
      <c r="BF139" s="106"/>
      <c r="BG139" s="106"/>
      <c r="BH139" s="106"/>
      <c r="BI139" s="106"/>
      <c r="BJ139" s="106"/>
      <c r="BK139" s="106"/>
      <c r="BL139" s="106"/>
      <c r="BM139" s="106"/>
      <c r="BN139" s="106"/>
      <c r="BO139" s="106"/>
      <c r="BP139" s="106"/>
      <c r="BQ139" s="106"/>
      <c r="BR139" s="106"/>
      <c r="BS139" s="106"/>
      <c r="BT139" s="106"/>
      <c r="BU139" s="106"/>
      <c r="BV139" s="106"/>
      <c r="BW139" s="106"/>
      <c r="BX139" s="106"/>
      <c r="BY139" s="106"/>
      <c r="BZ139" s="106"/>
      <c r="CA139" s="106"/>
      <c r="CB139" s="106"/>
      <c r="CC139" s="106"/>
      <c r="CD139" s="106"/>
      <c r="CE139" s="106"/>
      <c r="CF139" s="106"/>
      <c r="CG139" s="106"/>
      <c r="CH139" s="106"/>
      <c r="CI139" s="106"/>
      <c r="CJ139" s="106"/>
      <c r="CK139" s="106"/>
      <c r="CL139" s="106"/>
      <c r="CM139" s="106"/>
      <c r="CN139" s="106"/>
      <c r="CO139" s="106"/>
      <c r="CP139" s="106"/>
      <c r="CQ139" s="106"/>
      <c r="CR139" s="106"/>
      <c r="CS139" s="106"/>
    </row>
    <row r="140" hidden="1">
      <c r="A140" s="153">
        <v>46082.0</v>
      </c>
      <c r="B140" s="116">
        <v>2026.0</v>
      </c>
      <c r="C140" s="116">
        <v>3.0</v>
      </c>
      <c r="D140" s="154"/>
      <c r="E140" s="116" t="s">
        <v>452</v>
      </c>
      <c r="F140" s="116" t="s">
        <v>246</v>
      </c>
      <c r="G140" s="155">
        <v>46096.0</v>
      </c>
      <c r="H140" s="106"/>
      <c r="I140" s="116" t="s">
        <v>24</v>
      </c>
      <c r="J140" s="156">
        <v>707.0</v>
      </c>
      <c r="K140" s="157">
        <v>250000.0</v>
      </c>
      <c r="L140" s="157">
        <v>5000.0</v>
      </c>
      <c r="M140" s="157">
        <v>5000.0</v>
      </c>
      <c r="N140" s="106"/>
      <c r="O140" s="106"/>
      <c r="P140" s="106"/>
      <c r="Q140" s="106"/>
      <c r="R140" s="156" t="s">
        <v>282</v>
      </c>
      <c r="S140" s="116" t="s">
        <v>316</v>
      </c>
      <c r="T140" s="106"/>
      <c r="U140" s="116" t="s">
        <v>251</v>
      </c>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c r="AZ140" s="106"/>
      <c r="BA140" s="106"/>
      <c r="BB140" s="106"/>
      <c r="BC140" s="106"/>
      <c r="BD140" s="106"/>
      <c r="BE140" s="106"/>
      <c r="BF140" s="106"/>
      <c r="BG140" s="106"/>
      <c r="BH140" s="106"/>
      <c r="BI140" s="106"/>
      <c r="BJ140" s="106"/>
      <c r="BK140" s="106"/>
      <c r="BL140" s="106"/>
      <c r="BM140" s="106"/>
      <c r="BN140" s="106"/>
      <c r="BO140" s="106"/>
      <c r="BP140" s="106"/>
      <c r="BQ140" s="106"/>
      <c r="BR140" s="106"/>
      <c r="BS140" s="106"/>
      <c r="BT140" s="106"/>
      <c r="BU140" s="106"/>
      <c r="BV140" s="106"/>
      <c r="BW140" s="106"/>
      <c r="BX140" s="106"/>
      <c r="BY140" s="106"/>
      <c r="BZ140" s="106"/>
      <c r="CA140" s="106"/>
      <c r="CB140" s="106"/>
      <c r="CC140" s="106"/>
      <c r="CD140" s="106"/>
      <c r="CE140" s="106"/>
      <c r="CF140" s="106"/>
      <c r="CG140" s="106"/>
      <c r="CH140" s="106"/>
      <c r="CI140" s="106"/>
      <c r="CJ140" s="106"/>
      <c r="CK140" s="106"/>
      <c r="CL140" s="106"/>
      <c r="CM140" s="106"/>
      <c r="CN140" s="106"/>
      <c r="CO140" s="106"/>
      <c r="CP140" s="106"/>
      <c r="CQ140" s="106"/>
      <c r="CR140" s="106"/>
      <c r="CS140" s="106"/>
    </row>
    <row r="141" hidden="1">
      <c r="A141" s="153">
        <v>46082.0</v>
      </c>
      <c r="B141" s="116">
        <v>2026.0</v>
      </c>
      <c r="C141" s="116">
        <v>3.0</v>
      </c>
      <c r="D141" s="154"/>
      <c r="E141" s="116" t="s">
        <v>463</v>
      </c>
      <c r="F141" s="116" t="s">
        <v>246</v>
      </c>
      <c r="G141" s="155">
        <v>46096.0</v>
      </c>
      <c r="H141" s="106"/>
      <c r="I141" s="116" t="s">
        <v>24</v>
      </c>
      <c r="J141" s="156">
        <v>1017.0</v>
      </c>
      <c r="K141" s="157">
        <v>280000.0</v>
      </c>
      <c r="L141" s="157">
        <v>5000.0</v>
      </c>
      <c r="M141" s="157">
        <v>5000.0</v>
      </c>
      <c r="N141" s="106"/>
      <c r="O141" s="106"/>
      <c r="P141" s="106"/>
      <c r="Q141" s="106"/>
      <c r="R141" s="156" t="s">
        <v>282</v>
      </c>
      <c r="S141" s="116" t="s">
        <v>260</v>
      </c>
      <c r="T141" s="106"/>
      <c r="U141" s="116" t="s">
        <v>251</v>
      </c>
      <c r="V141" s="106"/>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c r="AX141" s="106"/>
      <c r="AY141" s="106"/>
      <c r="AZ141" s="106"/>
      <c r="BA141" s="106"/>
      <c r="BB141" s="106"/>
      <c r="BC141" s="106"/>
      <c r="BD141" s="106"/>
      <c r="BE141" s="106"/>
      <c r="BF141" s="106"/>
      <c r="BG141" s="106"/>
      <c r="BH141" s="106"/>
      <c r="BI141" s="106"/>
      <c r="BJ141" s="106"/>
      <c r="BK141" s="106"/>
      <c r="BL141" s="106"/>
      <c r="BM141" s="106"/>
      <c r="BN141" s="106"/>
      <c r="BO141" s="106"/>
      <c r="BP141" s="106"/>
      <c r="BQ141" s="106"/>
      <c r="BR141" s="106"/>
      <c r="BS141" s="106"/>
      <c r="BT141" s="106"/>
      <c r="BU141" s="106"/>
      <c r="BV141" s="106"/>
      <c r="BW141" s="106"/>
      <c r="BX141" s="106"/>
      <c r="BY141" s="106"/>
      <c r="BZ141" s="106"/>
      <c r="CA141" s="106"/>
      <c r="CB141" s="106"/>
      <c r="CC141" s="106"/>
      <c r="CD141" s="106"/>
      <c r="CE141" s="106"/>
      <c r="CF141" s="106"/>
      <c r="CG141" s="106"/>
      <c r="CH141" s="106"/>
      <c r="CI141" s="106"/>
      <c r="CJ141" s="106"/>
      <c r="CK141" s="106"/>
      <c r="CL141" s="106"/>
      <c r="CM141" s="106"/>
      <c r="CN141" s="106"/>
      <c r="CO141" s="106"/>
      <c r="CP141" s="106"/>
      <c r="CQ141" s="106"/>
      <c r="CR141" s="106"/>
      <c r="CS141" s="106"/>
    </row>
    <row r="142" hidden="1">
      <c r="A142" s="153">
        <v>46082.0</v>
      </c>
      <c r="B142" s="116">
        <v>2026.0</v>
      </c>
      <c r="C142" s="116">
        <v>3.0</v>
      </c>
      <c r="D142" s="154"/>
      <c r="E142" s="116" t="s">
        <v>464</v>
      </c>
      <c r="F142" s="116" t="s">
        <v>246</v>
      </c>
      <c r="G142" s="155">
        <v>46096.0</v>
      </c>
      <c r="H142" s="106"/>
      <c r="I142" s="116" t="s">
        <v>24</v>
      </c>
      <c r="J142" s="156">
        <v>817.0</v>
      </c>
      <c r="K142" s="157">
        <v>150000.0</v>
      </c>
      <c r="L142" s="157">
        <v>5000.0</v>
      </c>
      <c r="M142" s="157">
        <v>5000.0</v>
      </c>
      <c r="N142" s="106"/>
      <c r="O142" s="106"/>
      <c r="P142" s="106"/>
      <c r="Q142" s="106"/>
      <c r="R142" s="156" t="s">
        <v>282</v>
      </c>
      <c r="S142" s="116" t="s">
        <v>260</v>
      </c>
      <c r="T142" s="106"/>
      <c r="U142" s="116" t="s">
        <v>251</v>
      </c>
      <c r="V142" s="106"/>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c r="AX142" s="106"/>
      <c r="AY142" s="106"/>
      <c r="AZ142" s="106"/>
      <c r="BA142" s="106"/>
      <c r="BB142" s="106"/>
      <c r="BC142" s="106"/>
      <c r="BD142" s="106"/>
      <c r="BE142" s="106"/>
      <c r="BF142" s="106"/>
      <c r="BG142" s="106"/>
      <c r="BH142" s="106"/>
      <c r="BI142" s="106"/>
      <c r="BJ142" s="106"/>
      <c r="BK142" s="106"/>
      <c r="BL142" s="106"/>
      <c r="BM142" s="106"/>
      <c r="BN142" s="106"/>
      <c r="BO142" s="106"/>
      <c r="BP142" s="106"/>
      <c r="BQ142" s="106"/>
      <c r="BR142" s="106"/>
      <c r="BS142" s="106"/>
      <c r="BT142" s="106"/>
      <c r="BU142" s="106"/>
      <c r="BV142" s="106"/>
      <c r="BW142" s="106"/>
      <c r="BX142" s="106"/>
      <c r="BY142" s="106"/>
      <c r="BZ142" s="106"/>
      <c r="CA142" s="106"/>
      <c r="CB142" s="106"/>
      <c r="CC142" s="106"/>
      <c r="CD142" s="106"/>
      <c r="CE142" s="106"/>
      <c r="CF142" s="106"/>
      <c r="CG142" s="106"/>
      <c r="CH142" s="106"/>
      <c r="CI142" s="106"/>
      <c r="CJ142" s="106"/>
      <c r="CK142" s="106"/>
      <c r="CL142" s="106"/>
      <c r="CM142" s="106"/>
      <c r="CN142" s="106"/>
      <c r="CO142" s="106"/>
      <c r="CP142" s="106"/>
      <c r="CQ142" s="106"/>
      <c r="CR142" s="106"/>
      <c r="CS142" s="106"/>
    </row>
    <row r="143" hidden="1">
      <c r="A143" s="153">
        <v>46082.0</v>
      </c>
      <c r="B143" s="116">
        <v>2026.0</v>
      </c>
      <c r="C143" s="116">
        <v>3.0</v>
      </c>
      <c r="D143" s="154"/>
      <c r="E143" s="116" t="s">
        <v>465</v>
      </c>
      <c r="F143" s="116" t="s">
        <v>246</v>
      </c>
      <c r="G143" s="155">
        <v>46096.0</v>
      </c>
      <c r="H143" s="106"/>
      <c r="I143" s="116" t="s">
        <v>24</v>
      </c>
      <c r="J143" s="156">
        <v>419.0</v>
      </c>
      <c r="K143" s="157">
        <v>100000.0</v>
      </c>
      <c r="L143" s="157">
        <v>5000.0</v>
      </c>
      <c r="M143" s="157">
        <v>5000.0</v>
      </c>
      <c r="N143" s="106"/>
      <c r="O143" s="106"/>
      <c r="P143" s="106"/>
      <c r="Q143" s="106"/>
      <c r="R143" s="156" t="s">
        <v>282</v>
      </c>
      <c r="S143" s="116" t="s">
        <v>260</v>
      </c>
      <c r="T143" s="106"/>
      <c r="U143" s="116" t="s">
        <v>251</v>
      </c>
      <c r="V143" s="106"/>
      <c r="W143" s="106"/>
      <c r="X143" s="106"/>
      <c r="Y143" s="106"/>
      <c r="Z143" s="106"/>
      <c r="AA143" s="106"/>
      <c r="AB143" s="106"/>
      <c r="AC143" s="106"/>
      <c r="AD143" s="106"/>
      <c r="AE143" s="106"/>
      <c r="AF143" s="106"/>
      <c r="AG143" s="106"/>
      <c r="AH143" s="106"/>
      <c r="AI143" s="106"/>
      <c r="AJ143" s="106"/>
      <c r="AK143" s="106"/>
      <c r="AL143" s="106"/>
      <c r="AM143" s="106"/>
      <c r="AN143" s="106"/>
      <c r="AO143" s="106"/>
      <c r="AP143" s="106"/>
      <c r="AQ143" s="106"/>
      <c r="AR143" s="106"/>
      <c r="AS143" s="106"/>
      <c r="AT143" s="106"/>
      <c r="AU143" s="106"/>
      <c r="AV143" s="106"/>
      <c r="AW143" s="106"/>
      <c r="AX143" s="106"/>
      <c r="AY143" s="106"/>
      <c r="AZ143" s="106"/>
      <c r="BA143" s="106"/>
      <c r="BB143" s="106"/>
      <c r="BC143" s="106"/>
      <c r="BD143" s="106"/>
      <c r="BE143" s="106"/>
      <c r="BF143" s="106"/>
      <c r="BG143" s="106"/>
      <c r="BH143" s="106"/>
      <c r="BI143" s="106"/>
      <c r="BJ143" s="106"/>
      <c r="BK143" s="106"/>
      <c r="BL143" s="106"/>
      <c r="BM143" s="106"/>
      <c r="BN143" s="106"/>
      <c r="BO143" s="106"/>
      <c r="BP143" s="106"/>
      <c r="BQ143" s="106"/>
      <c r="BR143" s="106"/>
      <c r="BS143" s="106"/>
      <c r="BT143" s="106"/>
      <c r="BU143" s="106"/>
      <c r="BV143" s="106"/>
      <c r="BW143" s="106"/>
      <c r="BX143" s="106"/>
      <c r="BY143" s="106"/>
      <c r="BZ143" s="106"/>
      <c r="CA143" s="106"/>
      <c r="CB143" s="106"/>
      <c r="CC143" s="106"/>
      <c r="CD143" s="106"/>
      <c r="CE143" s="106"/>
      <c r="CF143" s="106"/>
      <c r="CG143" s="106"/>
      <c r="CH143" s="106"/>
      <c r="CI143" s="106"/>
      <c r="CJ143" s="106"/>
      <c r="CK143" s="106"/>
      <c r="CL143" s="106"/>
      <c r="CM143" s="106"/>
      <c r="CN143" s="106"/>
      <c r="CO143" s="106"/>
      <c r="CP143" s="106"/>
      <c r="CQ143" s="106"/>
      <c r="CR143" s="106"/>
      <c r="CS143" s="106"/>
    </row>
    <row r="144" hidden="1">
      <c r="A144" s="153">
        <v>46082.0</v>
      </c>
      <c r="B144" s="116">
        <v>2026.0</v>
      </c>
      <c r="C144" s="116">
        <v>3.0</v>
      </c>
      <c r="D144" s="154"/>
      <c r="E144" s="116" t="s">
        <v>466</v>
      </c>
      <c r="F144" s="116" t="s">
        <v>246</v>
      </c>
      <c r="G144" s="155">
        <v>46096.0</v>
      </c>
      <c r="H144" s="106"/>
      <c r="I144" s="116" t="s">
        <v>24</v>
      </c>
      <c r="J144" s="156">
        <v>1509.0</v>
      </c>
      <c r="K144" s="157">
        <v>50000.0</v>
      </c>
      <c r="L144" s="157">
        <v>5000.0</v>
      </c>
      <c r="M144" s="157">
        <v>5000.0</v>
      </c>
      <c r="N144" s="106"/>
      <c r="O144" s="106"/>
      <c r="P144" s="106"/>
      <c r="Q144" s="106"/>
      <c r="R144" s="156" t="s">
        <v>282</v>
      </c>
      <c r="S144" s="116" t="s">
        <v>260</v>
      </c>
      <c r="T144" s="106"/>
      <c r="U144" s="116" t="s">
        <v>251</v>
      </c>
      <c r="V144" s="106"/>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c r="AX144" s="106"/>
      <c r="AY144" s="106"/>
      <c r="AZ144" s="106"/>
      <c r="BA144" s="106"/>
      <c r="BB144" s="106"/>
      <c r="BC144" s="106"/>
      <c r="BD144" s="106"/>
      <c r="BE144" s="106"/>
      <c r="BF144" s="106"/>
      <c r="BG144" s="106"/>
      <c r="BH144" s="106"/>
      <c r="BI144" s="106"/>
      <c r="BJ144" s="106"/>
      <c r="BK144" s="106"/>
      <c r="BL144" s="106"/>
      <c r="BM144" s="106"/>
      <c r="BN144" s="106"/>
      <c r="BO144" s="106"/>
      <c r="BP144" s="106"/>
      <c r="BQ144" s="106"/>
      <c r="BR144" s="106"/>
      <c r="BS144" s="106"/>
      <c r="BT144" s="106"/>
      <c r="BU144" s="106"/>
      <c r="BV144" s="106"/>
      <c r="BW144" s="106"/>
      <c r="BX144" s="106"/>
      <c r="BY144" s="106"/>
      <c r="BZ144" s="106"/>
      <c r="CA144" s="106"/>
      <c r="CB144" s="106"/>
      <c r="CC144" s="106"/>
      <c r="CD144" s="106"/>
      <c r="CE144" s="106"/>
      <c r="CF144" s="106"/>
      <c r="CG144" s="106"/>
      <c r="CH144" s="106"/>
      <c r="CI144" s="106"/>
      <c r="CJ144" s="106"/>
      <c r="CK144" s="106"/>
      <c r="CL144" s="106"/>
      <c r="CM144" s="106"/>
      <c r="CN144" s="106"/>
      <c r="CO144" s="106"/>
      <c r="CP144" s="106"/>
      <c r="CQ144" s="106"/>
      <c r="CR144" s="106"/>
      <c r="CS144" s="106"/>
    </row>
    <row r="145" hidden="1">
      <c r="A145" s="153">
        <v>46082.0</v>
      </c>
      <c r="B145" s="116">
        <v>2026.0</v>
      </c>
      <c r="C145" s="116">
        <v>3.0</v>
      </c>
      <c r="D145" s="154"/>
      <c r="E145" s="116" t="s">
        <v>467</v>
      </c>
      <c r="F145" s="116" t="s">
        <v>246</v>
      </c>
      <c r="G145" s="155">
        <v>46096.0</v>
      </c>
      <c r="H145" s="106"/>
      <c r="I145" s="116" t="s">
        <v>24</v>
      </c>
      <c r="J145" s="156">
        <v>901.0</v>
      </c>
      <c r="K145" s="157">
        <v>250000.0</v>
      </c>
      <c r="L145" s="157">
        <v>5000.0</v>
      </c>
      <c r="M145" s="157">
        <v>5000.0</v>
      </c>
      <c r="N145" s="106"/>
      <c r="O145" s="106"/>
      <c r="P145" s="106"/>
      <c r="Q145" s="106"/>
      <c r="R145" s="156" t="s">
        <v>282</v>
      </c>
      <c r="S145" s="116" t="s">
        <v>260</v>
      </c>
      <c r="T145" s="106"/>
      <c r="U145" s="116" t="s">
        <v>251</v>
      </c>
      <c r="V145" s="106"/>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c r="AX145" s="106"/>
      <c r="AY145" s="106"/>
      <c r="AZ145" s="106"/>
      <c r="BA145" s="106"/>
      <c r="BB145" s="106"/>
      <c r="BC145" s="106"/>
      <c r="BD145" s="106"/>
      <c r="BE145" s="106"/>
      <c r="BF145" s="106"/>
      <c r="BG145" s="106"/>
      <c r="BH145" s="106"/>
      <c r="BI145" s="106"/>
      <c r="BJ145" s="106"/>
      <c r="BK145" s="106"/>
      <c r="BL145" s="106"/>
      <c r="BM145" s="106"/>
      <c r="BN145" s="106"/>
      <c r="BO145" s="106"/>
      <c r="BP145" s="106"/>
      <c r="BQ145" s="106"/>
      <c r="BR145" s="106"/>
      <c r="BS145" s="106"/>
      <c r="BT145" s="106"/>
      <c r="BU145" s="106"/>
      <c r="BV145" s="106"/>
      <c r="BW145" s="106"/>
      <c r="BX145" s="106"/>
      <c r="BY145" s="106"/>
      <c r="BZ145" s="106"/>
      <c r="CA145" s="106"/>
      <c r="CB145" s="106"/>
      <c r="CC145" s="106"/>
      <c r="CD145" s="106"/>
      <c r="CE145" s="106"/>
      <c r="CF145" s="106"/>
      <c r="CG145" s="106"/>
      <c r="CH145" s="106"/>
      <c r="CI145" s="106"/>
      <c r="CJ145" s="106"/>
      <c r="CK145" s="106"/>
      <c r="CL145" s="106"/>
      <c r="CM145" s="106"/>
      <c r="CN145" s="106"/>
      <c r="CO145" s="106"/>
      <c r="CP145" s="106"/>
      <c r="CQ145" s="106"/>
      <c r="CR145" s="106"/>
      <c r="CS145" s="106"/>
    </row>
    <row r="146" hidden="1">
      <c r="A146" s="153">
        <v>46082.0</v>
      </c>
      <c r="B146" s="116">
        <v>2026.0</v>
      </c>
      <c r="C146" s="116">
        <v>3.0</v>
      </c>
      <c r="D146" s="154"/>
      <c r="E146" s="116" t="s">
        <v>468</v>
      </c>
      <c r="F146" s="116" t="s">
        <v>246</v>
      </c>
      <c r="G146" s="155">
        <v>46096.0</v>
      </c>
      <c r="H146" s="106"/>
      <c r="I146" s="116" t="s">
        <v>24</v>
      </c>
      <c r="J146" s="156">
        <v>1503.0</v>
      </c>
      <c r="K146" s="157">
        <v>16640.0</v>
      </c>
      <c r="L146" s="157">
        <v>5000.0</v>
      </c>
      <c r="M146" s="157">
        <v>5000.0</v>
      </c>
      <c r="N146" s="106"/>
      <c r="O146" s="106"/>
      <c r="P146" s="106"/>
      <c r="Q146" s="106"/>
      <c r="R146" s="156" t="s">
        <v>282</v>
      </c>
      <c r="S146" s="116" t="s">
        <v>260</v>
      </c>
      <c r="T146" s="106"/>
      <c r="U146" s="116" t="s">
        <v>251</v>
      </c>
      <c r="V146" s="106"/>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c r="AX146" s="106"/>
      <c r="AY146" s="106"/>
      <c r="AZ146" s="106"/>
      <c r="BA146" s="106"/>
      <c r="BB146" s="106"/>
      <c r="BC146" s="106"/>
      <c r="BD146" s="106"/>
      <c r="BE146" s="106"/>
      <c r="BF146" s="106"/>
      <c r="BG146" s="106"/>
      <c r="BH146" s="106"/>
      <c r="BI146" s="106"/>
      <c r="BJ146" s="106"/>
      <c r="BK146" s="106"/>
      <c r="BL146" s="106"/>
      <c r="BM146" s="106"/>
      <c r="BN146" s="106"/>
      <c r="BO146" s="106"/>
      <c r="BP146" s="106"/>
      <c r="BQ146" s="106"/>
      <c r="BR146" s="106"/>
      <c r="BS146" s="106"/>
      <c r="BT146" s="106"/>
      <c r="BU146" s="106"/>
      <c r="BV146" s="106"/>
      <c r="BW146" s="106"/>
      <c r="BX146" s="106"/>
      <c r="BY146" s="106"/>
      <c r="BZ146" s="106"/>
      <c r="CA146" s="106"/>
      <c r="CB146" s="106"/>
      <c r="CC146" s="106"/>
      <c r="CD146" s="106"/>
      <c r="CE146" s="106"/>
      <c r="CF146" s="106"/>
      <c r="CG146" s="106"/>
      <c r="CH146" s="106"/>
      <c r="CI146" s="106"/>
      <c r="CJ146" s="106"/>
      <c r="CK146" s="106"/>
      <c r="CL146" s="106"/>
      <c r="CM146" s="106"/>
      <c r="CN146" s="106"/>
      <c r="CO146" s="106"/>
      <c r="CP146" s="106"/>
      <c r="CQ146" s="106"/>
      <c r="CR146" s="106"/>
      <c r="CS146" s="106"/>
    </row>
    <row r="147" hidden="1">
      <c r="A147" s="153">
        <v>46082.0</v>
      </c>
      <c r="B147" s="116">
        <v>2026.0</v>
      </c>
      <c r="C147" s="116">
        <v>3.0</v>
      </c>
      <c r="D147" s="154"/>
      <c r="E147" s="116" t="s">
        <v>469</v>
      </c>
      <c r="F147" s="116" t="s">
        <v>246</v>
      </c>
      <c r="G147" s="155">
        <v>46096.0</v>
      </c>
      <c r="H147" s="106"/>
      <c r="I147" s="116" t="s">
        <v>24</v>
      </c>
      <c r="J147" s="156">
        <v>1504.0</v>
      </c>
      <c r="K147" s="157">
        <v>16640.0</v>
      </c>
      <c r="L147" s="157">
        <v>5000.0</v>
      </c>
      <c r="M147" s="157">
        <v>5000.0</v>
      </c>
      <c r="N147" s="106"/>
      <c r="O147" s="106"/>
      <c r="P147" s="106"/>
      <c r="Q147" s="106"/>
      <c r="R147" s="156" t="s">
        <v>282</v>
      </c>
      <c r="S147" s="116" t="s">
        <v>260</v>
      </c>
      <c r="T147" s="106"/>
      <c r="U147" s="116" t="s">
        <v>251</v>
      </c>
      <c r="V147" s="106"/>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c r="AX147" s="106"/>
      <c r="AY147" s="106"/>
      <c r="AZ147" s="106"/>
      <c r="BA147" s="106"/>
      <c r="BB147" s="106"/>
      <c r="BC147" s="106"/>
      <c r="BD147" s="106"/>
      <c r="BE147" s="106"/>
      <c r="BF147" s="106"/>
      <c r="BG147" s="106"/>
      <c r="BH147" s="106"/>
      <c r="BI147" s="106"/>
      <c r="BJ147" s="106"/>
      <c r="BK147" s="106"/>
      <c r="BL147" s="106"/>
      <c r="BM147" s="106"/>
      <c r="BN147" s="106"/>
      <c r="BO147" s="106"/>
      <c r="BP147" s="106"/>
      <c r="BQ147" s="106"/>
      <c r="BR147" s="106"/>
      <c r="BS147" s="106"/>
      <c r="BT147" s="106"/>
      <c r="BU147" s="106"/>
      <c r="BV147" s="106"/>
      <c r="BW147" s="106"/>
      <c r="BX147" s="106"/>
      <c r="BY147" s="106"/>
      <c r="BZ147" s="106"/>
      <c r="CA147" s="106"/>
      <c r="CB147" s="106"/>
      <c r="CC147" s="106"/>
      <c r="CD147" s="106"/>
      <c r="CE147" s="106"/>
      <c r="CF147" s="106"/>
      <c r="CG147" s="106"/>
      <c r="CH147" s="106"/>
      <c r="CI147" s="106"/>
      <c r="CJ147" s="106"/>
      <c r="CK147" s="106"/>
      <c r="CL147" s="106"/>
      <c r="CM147" s="106"/>
      <c r="CN147" s="106"/>
      <c r="CO147" s="106"/>
      <c r="CP147" s="106"/>
      <c r="CQ147" s="106"/>
      <c r="CR147" s="106"/>
      <c r="CS147" s="106"/>
    </row>
    <row r="148" hidden="1">
      <c r="A148" s="153">
        <v>46082.0</v>
      </c>
      <c r="B148" s="116">
        <v>2026.0</v>
      </c>
      <c r="C148" s="116">
        <v>3.0</v>
      </c>
      <c r="D148" s="154"/>
      <c r="E148" s="116" t="s">
        <v>470</v>
      </c>
      <c r="F148" s="116" t="s">
        <v>246</v>
      </c>
      <c r="G148" s="155">
        <v>46096.0</v>
      </c>
      <c r="H148" s="106"/>
      <c r="I148" s="116" t="s">
        <v>24</v>
      </c>
      <c r="J148" s="156">
        <v>1004.0</v>
      </c>
      <c r="K148" s="157">
        <v>48000.0</v>
      </c>
      <c r="L148" s="157">
        <v>5000.0</v>
      </c>
      <c r="M148" s="157">
        <v>5000.0</v>
      </c>
      <c r="N148" s="106"/>
      <c r="O148" s="106"/>
      <c r="P148" s="106"/>
      <c r="Q148" s="106"/>
      <c r="R148" s="156" t="s">
        <v>282</v>
      </c>
      <c r="S148" s="116" t="s">
        <v>260</v>
      </c>
      <c r="T148" s="106"/>
      <c r="U148" s="116" t="s">
        <v>251</v>
      </c>
      <c r="V148" s="106"/>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c r="AX148" s="106"/>
      <c r="AY148" s="106"/>
      <c r="AZ148" s="106"/>
      <c r="BA148" s="106"/>
      <c r="BB148" s="106"/>
      <c r="BC148" s="106"/>
      <c r="BD148" s="106"/>
      <c r="BE148" s="106"/>
      <c r="BF148" s="106"/>
      <c r="BG148" s="106"/>
      <c r="BH148" s="106"/>
      <c r="BI148" s="106"/>
      <c r="BJ148" s="106"/>
      <c r="BK148" s="106"/>
      <c r="BL148" s="106"/>
      <c r="BM148" s="106"/>
      <c r="BN148" s="106"/>
      <c r="BO148" s="106"/>
      <c r="BP148" s="106"/>
      <c r="BQ148" s="106"/>
      <c r="BR148" s="106"/>
      <c r="BS148" s="106"/>
      <c r="BT148" s="106"/>
      <c r="BU148" s="106"/>
      <c r="BV148" s="106"/>
      <c r="BW148" s="106"/>
      <c r="BX148" s="106"/>
      <c r="BY148" s="106"/>
      <c r="BZ148" s="106"/>
      <c r="CA148" s="106"/>
      <c r="CB148" s="106"/>
      <c r="CC148" s="106"/>
      <c r="CD148" s="106"/>
      <c r="CE148" s="106"/>
      <c r="CF148" s="106"/>
      <c r="CG148" s="106"/>
      <c r="CH148" s="106"/>
      <c r="CI148" s="106"/>
      <c r="CJ148" s="106"/>
      <c r="CK148" s="106"/>
      <c r="CL148" s="106"/>
      <c r="CM148" s="106"/>
      <c r="CN148" s="106"/>
      <c r="CO148" s="106"/>
      <c r="CP148" s="106"/>
      <c r="CQ148" s="106"/>
      <c r="CR148" s="106"/>
      <c r="CS148" s="106"/>
    </row>
    <row r="149" hidden="1">
      <c r="A149" s="153">
        <v>46082.0</v>
      </c>
      <c r="B149" s="116">
        <v>2026.0</v>
      </c>
      <c r="C149" s="116">
        <v>3.0</v>
      </c>
      <c r="D149" s="154"/>
      <c r="E149" s="116" t="s">
        <v>471</v>
      </c>
      <c r="F149" s="116" t="s">
        <v>246</v>
      </c>
      <c r="G149" s="155">
        <v>46110.0</v>
      </c>
      <c r="H149" s="106"/>
      <c r="I149" s="116" t="s">
        <v>24</v>
      </c>
      <c r="J149" s="156">
        <v>1707.0</v>
      </c>
      <c r="K149" s="157">
        <v>400000.0</v>
      </c>
      <c r="L149" s="106"/>
      <c r="M149" s="157">
        <v>5000.0</v>
      </c>
      <c r="N149" s="106"/>
      <c r="O149" s="106"/>
      <c r="P149" s="106"/>
      <c r="Q149" s="106"/>
      <c r="R149" s="156" t="s">
        <v>282</v>
      </c>
      <c r="S149" s="116" t="s">
        <v>320</v>
      </c>
      <c r="T149" s="106"/>
      <c r="U149" s="116" t="s">
        <v>251</v>
      </c>
      <c r="V149" s="106"/>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c r="AX149" s="106"/>
      <c r="AY149" s="106"/>
      <c r="AZ149" s="106"/>
      <c r="BA149" s="106"/>
      <c r="BB149" s="106"/>
      <c r="BC149" s="106"/>
      <c r="BD149" s="106"/>
      <c r="BE149" s="106"/>
      <c r="BF149" s="106"/>
      <c r="BG149" s="106"/>
      <c r="BH149" s="106"/>
      <c r="BI149" s="106"/>
      <c r="BJ149" s="106"/>
      <c r="BK149" s="106"/>
      <c r="BL149" s="106"/>
      <c r="BM149" s="106"/>
      <c r="BN149" s="106"/>
      <c r="BO149" s="106"/>
      <c r="BP149" s="106"/>
      <c r="BQ149" s="106"/>
      <c r="BR149" s="106"/>
      <c r="BS149" s="106"/>
      <c r="BT149" s="106"/>
      <c r="BU149" s="106"/>
      <c r="BV149" s="106"/>
      <c r="BW149" s="106"/>
      <c r="BX149" s="106"/>
      <c r="BY149" s="106"/>
      <c r="BZ149" s="106"/>
      <c r="CA149" s="106"/>
      <c r="CB149" s="106"/>
      <c r="CC149" s="106"/>
      <c r="CD149" s="106"/>
      <c r="CE149" s="106"/>
      <c r="CF149" s="106"/>
      <c r="CG149" s="106"/>
      <c r="CH149" s="106"/>
      <c r="CI149" s="106"/>
      <c r="CJ149" s="106"/>
      <c r="CK149" s="106"/>
      <c r="CL149" s="106"/>
      <c r="CM149" s="106"/>
      <c r="CN149" s="106"/>
      <c r="CO149" s="106"/>
      <c r="CP149" s="106"/>
      <c r="CQ149" s="106"/>
      <c r="CR149" s="106"/>
      <c r="CS149" s="106"/>
    </row>
    <row r="150" hidden="1">
      <c r="A150" s="153">
        <v>46082.0</v>
      </c>
      <c r="B150" s="116">
        <v>2026.0</v>
      </c>
      <c r="C150" s="116">
        <v>3.0</v>
      </c>
      <c r="D150" s="154"/>
      <c r="E150" s="116" t="s">
        <v>472</v>
      </c>
      <c r="F150" s="116" t="s">
        <v>246</v>
      </c>
      <c r="G150" s="155">
        <v>46096.0</v>
      </c>
      <c r="H150" s="106"/>
      <c r="I150" s="116" t="s">
        <v>24</v>
      </c>
      <c r="J150" s="156">
        <v>1908.0</v>
      </c>
      <c r="K150" s="157">
        <v>450000.0</v>
      </c>
      <c r="L150" s="106"/>
      <c r="M150" s="157">
        <v>5000.0</v>
      </c>
      <c r="N150" s="106"/>
      <c r="O150" s="106"/>
      <c r="P150" s="106"/>
      <c r="Q150" s="106"/>
      <c r="R150" s="156" t="s">
        <v>282</v>
      </c>
      <c r="S150" s="116" t="s">
        <v>260</v>
      </c>
      <c r="T150" s="106"/>
      <c r="U150" s="116" t="s">
        <v>251</v>
      </c>
      <c r="V150" s="106"/>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c r="AX150" s="106"/>
      <c r="AY150" s="106"/>
      <c r="AZ150" s="106"/>
      <c r="BA150" s="106"/>
      <c r="BB150" s="106"/>
      <c r="BC150" s="106"/>
      <c r="BD150" s="106"/>
      <c r="BE150" s="106"/>
      <c r="BF150" s="106"/>
      <c r="BG150" s="106"/>
      <c r="BH150" s="106"/>
      <c r="BI150" s="106"/>
      <c r="BJ150" s="106"/>
      <c r="BK150" s="106"/>
      <c r="BL150" s="106"/>
      <c r="BM150" s="106"/>
      <c r="BN150" s="106"/>
      <c r="BO150" s="106"/>
      <c r="BP150" s="106"/>
      <c r="BQ150" s="106"/>
      <c r="BR150" s="106"/>
      <c r="BS150" s="106"/>
      <c r="BT150" s="106"/>
      <c r="BU150" s="106"/>
      <c r="BV150" s="106"/>
      <c r="BW150" s="106"/>
      <c r="BX150" s="106"/>
      <c r="BY150" s="106"/>
      <c r="BZ150" s="106"/>
      <c r="CA150" s="106"/>
      <c r="CB150" s="106"/>
      <c r="CC150" s="106"/>
      <c r="CD150" s="106"/>
      <c r="CE150" s="106"/>
      <c r="CF150" s="106"/>
      <c r="CG150" s="106"/>
      <c r="CH150" s="106"/>
      <c r="CI150" s="106"/>
      <c r="CJ150" s="106"/>
      <c r="CK150" s="106"/>
      <c r="CL150" s="106"/>
      <c r="CM150" s="106"/>
      <c r="CN150" s="106"/>
      <c r="CO150" s="106"/>
      <c r="CP150" s="106"/>
      <c r="CQ150" s="106"/>
      <c r="CR150" s="106"/>
      <c r="CS150" s="106"/>
    </row>
    <row r="151" hidden="1">
      <c r="A151" s="153">
        <v>46082.0</v>
      </c>
      <c r="B151" s="116">
        <v>2026.0</v>
      </c>
      <c r="C151" s="116">
        <v>3.0</v>
      </c>
      <c r="D151" s="154"/>
      <c r="E151" s="116" t="s">
        <v>473</v>
      </c>
      <c r="F151" s="116" t="s">
        <v>246</v>
      </c>
      <c r="G151" s="155">
        <v>46096.0</v>
      </c>
      <c r="H151" s="106"/>
      <c r="I151" s="116" t="s">
        <v>24</v>
      </c>
      <c r="J151" s="156">
        <v>1108.0</v>
      </c>
      <c r="K151" s="157">
        <v>300000.0</v>
      </c>
      <c r="L151" s="157">
        <v>10000.0</v>
      </c>
      <c r="M151" s="157">
        <v>10000.0</v>
      </c>
      <c r="N151" s="106"/>
      <c r="O151" s="106"/>
      <c r="P151" s="106"/>
      <c r="Q151" s="106"/>
      <c r="R151" s="156" t="s">
        <v>282</v>
      </c>
      <c r="S151" s="116" t="s">
        <v>316</v>
      </c>
      <c r="T151" s="106"/>
      <c r="U151" s="116" t="s">
        <v>251</v>
      </c>
      <c r="V151" s="106"/>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c r="AX151" s="106"/>
      <c r="AY151" s="106"/>
      <c r="AZ151" s="106"/>
      <c r="BA151" s="106"/>
      <c r="BB151" s="106"/>
      <c r="BC151" s="106"/>
      <c r="BD151" s="106"/>
      <c r="BE151" s="106"/>
      <c r="BF151" s="106"/>
      <c r="BG151" s="106"/>
      <c r="BH151" s="106"/>
      <c r="BI151" s="106"/>
      <c r="BJ151" s="106"/>
      <c r="BK151" s="106"/>
      <c r="BL151" s="106"/>
      <c r="BM151" s="106"/>
      <c r="BN151" s="106"/>
      <c r="BO151" s="106"/>
      <c r="BP151" s="106"/>
      <c r="BQ151" s="106"/>
      <c r="BR151" s="106"/>
      <c r="BS151" s="106"/>
      <c r="BT151" s="106"/>
      <c r="BU151" s="106"/>
      <c r="BV151" s="106"/>
      <c r="BW151" s="106"/>
      <c r="BX151" s="106"/>
      <c r="BY151" s="106"/>
      <c r="BZ151" s="106"/>
      <c r="CA151" s="106"/>
      <c r="CB151" s="106"/>
      <c r="CC151" s="106"/>
      <c r="CD151" s="106"/>
      <c r="CE151" s="106"/>
      <c r="CF151" s="106"/>
      <c r="CG151" s="106"/>
      <c r="CH151" s="106"/>
      <c r="CI151" s="106"/>
      <c r="CJ151" s="106"/>
      <c r="CK151" s="106"/>
      <c r="CL151" s="106"/>
      <c r="CM151" s="106"/>
      <c r="CN151" s="106"/>
      <c r="CO151" s="106"/>
      <c r="CP151" s="106"/>
      <c r="CQ151" s="106"/>
      <c r="CR151" s="106"/>
      <c r="CS151" s="106"/>
    </row>
    <row r="152" hidden="1">
      <c r="A152" s="153">
        <v>46082.0</v>
      </c>
      <c r="B152" s="116">
        <v>2026.0</v>
      </c>
      <c r="C152" s="116">
        <v>3.0</v>
      </c>
      <c r="D152" s="154"/>
      <c r="E152" s="116" t="s">
        <v>474</v>
      </c>
      <c r="F152" s="116" t="s">
        <v>246</v>
      </c>
      <c r="G152" s="155">
        <v>46096.0</v>
      </c>
      <c r="H152" s="106"/>
      <c r="I152" s="116" t="s">
        <v>24</v>
      </c>
      <c r="J152" s="156">
        <v>1814.0</v>
      </c>
      <c r="K152" s="157">
        <v>300000.0</v>
      </c>
      <c r="L152" s="157">
        <v>10000.0</v>
      </c>
      <c r="M152" s="157">
        <v>10000.0</v>
      </c>
      <c r="N152" s="106"/>
      <c r="O152" s="106"/>
      <c r="P152" s="106"/>
      <c r="Q152" s="106"/>
      <c r="R152" s="156" t="s">
        <v>282</v>
      </c>
      <c r="S152" s="116" t="s">
        <v>316</v>
      </c>
      <c r="T152" s="106"/>
      <c r="U152" s="116" t="s">
        <v>251</v>
      </c>
      <c r="V152" s="106"/>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c r="AX152" s="106"/>
      <c r="AY152" s="106"/>
      <c r="AZ152" s="106"/>
      <c r="BA152" s="106"/>
      <c r="BB152" s="106"/>
      <c r="BC152" s="106"/>
      <c r="BD152" s="106"/>
      <c r="BE152" s="106"/>
      <c r="BF152" s="106"/>
      <c r="BG152" s="106"/>
      <c r="BH152" s="106"/>
      <c r="BI152" s="106"/>
      <c r="BJ152" s="106"/>
      <c r="BK152" s="106"/>
      <c r="BL152" s="106"/>
      <c r="BM152" s="106"/>
      <c r="BN152" s="106"/>
      <c r="BO152" s="106"/>
      <c r="BP152" s="106"/>
      <c r="BQ152" s="106"/>
      <c r="BR152" s="106"/>
      <c r="BS152" s="106"/>
      <c r="BT152" s="106"/>
      <c r="BU152" s="106"/>
      <c r="BV152" s="106"/>
      <c r="BW152" s="106"/>
      <c r="BX152" s="106"/>
      <c r="BY152" s="106"/>
      <c r="BZ152" s="106"/>
      <c r="CA152" s="106"/>
      <c r="CB152" s="106"/>
      <c r="CC152" s="106"/>
      <c r="CD152" s="106"/>
      <c r="CE152" s="106"/>
      <c r="CF152" s="106"/>
      <c r="CG152" s="106"/>
      <c r="CH152" s="106"/>
      <c r="CI152" s="106"/>
      <c r="CJ152" s="106"/>
      <c r="CK152" s="106"/>
      <c r="CL152" s="106"/>
      <c r="CM152" s="106"/>
      <c r="CN152" s="106"/>
      <c r="CO152" s="106"/>
      <c r="CP152" s="106"/>
      <c r="CQ152" s="106"/>
      <c r="CR152" s="106"/>
      <c r="CS152" s="106"/>
    </row>
    <row r="153" hidden="1">
      <c r="A153" s="153">
        <v>45566.0</v>
      </c>
      <c r="B153" s="116">
        <v>2024.0</v>
      </c>
      <c r="C153" s="116">
        <v>10.0</v>
      </c>
      <c r="D153" s="156"/>
      <c r="E153" s="157"/>
      <c r="F153" s="116" t="s">
        <v>246</v>
      </c>
      <c r="G153" s="155">
        <v>45572.0</v>
      </c>
      <c r="H153" s="116" t="s">
        <v>475</v>
      </c>
      <c r="I153" s="116" t="s">
        <v>22</v>
      </c>
      <c r="J153" s="156" t="s">
        <v>476</v>
      </c>
      <c r="K153" s="157">
        <v>72200.0</v>
      </c>
      <c r="L153" s="106"/>
      <c r="M153" s="157">
        <v>60400.0</v>
      </c>
      <c r="N153" s="106"/>
      <c r="O153" s="106"/>
      <c r="P153" s="106"/>
      <c r="Q153" s="106"/>
      <c r="R153" s="159">
        <v>0.5</v>
      </c>
      <c r="S153" s="116" t="s">
        <v>316</v>
      </c>
      <c r="T153" s="116" t="s">
        <v>261</v>
      </c>
      <c r="U153" s="116" t="s">
        <v>251</v>
      </c>
      <c r="V153" s="106"/>
      <c r="W153" s="106"/>
      <c r="X153" s="106"/>
      <c r="Y153" s="106"/>
      <c r="Z153" s="106"/>
      <c r="AA153" s="106"/>
      <c r="AB153" s="106"/>
      <c r="AC153" s="106"/>
      <c r="AD153" s="106"/>
      <c r="AE153" s="106"/>
      <c r="AF153" s="106"/>
      <c r="AG153" s="106"/>
      <c r="AH153" s="106"/>
      <c r="AI153" s="106"/>
      <c r="AJ153" s="106"/>
      <c r="AK153" s="106"/>
      <c r="AL153" s="106"/>
      <c r="AM153" s="106"/>
      <c r="AN153" s="106"/>
      <c r="AO153" s="106"/>
      <c r="AP153" s="106"/>
      <c r="AQ153" s="106"/>
      <c r="AR153" s="106"/>
      <c r="AS153" s="106"/>
      <c r="AT153" s="106"/>
      <c r="AU153" s="106"/>
      <c r="AV153" s="106"/>
      <c r="AW153" s="106"/>
      <c r="AX153" s="106"/>
      <c r="AY153" s="106"/>
      <c r="AZ153" s="106"/>
      <c r="BA153" s="106"/>
      <c r="BB153" s="106"/>
      <c r="BC153" s="106"/>
      <c r="BD153" s="106"/>
      <c r="BE153" s="106"/>
      <c r="BF153" s="106"/>
      <c r="BG153" s="106"/>
      <c r="BH153" s="106"/>
      <c r="BI153" s="106"/>
      <c r="BJ153" s="106"/>
      <c r="BK153" s="106"/>
      <c r="BL153" s="106"/>
      <c r="BM153" s="106"/>
      <c r="BN153" s="106"/>
      <c r="BO153" s="106"/>
      <c r="BP153" s="106"/>
      <c r="BQ153" s="106"/>
      <c r="BR153" s="106"/>
      <c r="BS153" s="106"/>
      <c r="BT153" s="106"/>
      <c r="BU153" s="106"/>
      <c r="BV153" s="106"/>
      <c r="BW153" s="106"/>
      <c r="BX153" s="106"/>
      <c r="BY153" s="106"/>
      <c r="BZ153" s="106"/>
      <c r="CA153" s="106"/>
      <c r="CB153" s="106"/>
      <c r="CC153" s="106"/>
      <c r="CD153" s="106"/>
      <c r="CE153" s="106"/>
      <c r="CF153" s="106"/>
      <c r="CG153" s="106"/>
      <c r="CH153" s="106"/>
      <c r="CI153" s="106"/>
      <c r="CJ153" s="106"/>
      <c r="CK153" s="106"/>
      <c r="CL153" s="106"/>
      <c r="CM153" s="106"/>
      <c r="CN153" s="106"/>
      <c r="CO153" s="106"/>
      <c r="CP153" s="106"/>
      <c r="CQ153" s="106"/>
      <c r="CR153" s="106"/>
      <c r="CS153" s="106"/>
    </row>
    <row r="154" hidden="1">
      <c r="A154" s="153">
        <v>46054.0</v>
      </c>
      <c r="B154" s="116">
        <v>2026.0</v>
      </c>
      <c r="C154" s="116">
        <v>2.0</v>
      </c>
      <c r="D154" s="156"/>
      <c r="E154" s="157" t="s">
        <v>477</v>
      </c>
      <c r="F154" s="157" t="s">
        <v>246</v>
      </c>
      <c r="G154" s="155">
        <v>46078.0</v>
      </c>
      <c r="H154" s="116" t="s">
        <v>478</v>
      </c>
      <c r="I154" s="116" t="s">
        <v>479</v>
      </c>
      <c r="J154" s="156" t="s">
        <v>480</v>
      </c>
      <c r="K154" s="157">
        <v>43000.0</v>
      </c>
      <c r="L154" s="106"/>
      <c r="M154" s="157">
        <v>21500.0</v>
      </c>
      <c r="N154" s="106"/>
      <c r="O154" s="106"/>
      <c r="P154" s="106"/>
      <c r="Q154" s="106"/>
      <c r="R154" s="159">
        <v>0.5</v>
      </c>
      <c r="S154" s="116" t="s">
        <v>320</v>
      </c>
      <c r="T154" s="116" t="s">
        <v>261</v>
      </c>
      <c r="U154" s="116" t="s">
        <v>251</v>
      </c>
      <c r="V154" s="106"/>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c r="AX154" s="106"/>
      <c r="AY154" s="106"/>
      <c r="AZ154" s="106"/>
      <c r="BA154" s="106"/>
      <c r="BB154" s="106"/>
      <c r="BC154" s="106"/>
      <c r="BD154" s="106"/>
      <c r="BE154" s="106"/>
      <c r="BF154" s="106"/>
      <c r="BG154" s="106"/>
      <c r="BH154" s="106"/>
      <c r="BI154" s="106"/>
      <c r="BJ154" s="106"/>
      <c r="BK154" s="106"/>
      <c r="BL154" s="106"/>
      <c r="BM154" s="106"/>
      <c r="BN154" s="106"/>
      <c r="BO154" s="106"/>
      <c r="BP154" s="106"/>
      <c r="BQ154" s="106"/>
      <c r="BR154" s="106"/>
      <c r="BS154" s="106"/>
      <c r="BT154" s="106"/>
      <c r="BU154" s="106"/>
      <c r="BV154" s="106"/>
      <c r="BW154" s="106"/>
      <c r="BX154" s="106"/>
      <c r="BY154" s="106"/>
      <c r="BZ154" s="106"/>
      <c r="CA154" s="106"/>
      <c r="CB154" s="106"/>
      <c r="CC154" s="106"/>
      <c r="CD154" s="106"/>
      <c r="CE154" s="106"/>
      <c r="CF154" s="106"/>
      <c r="CG154" s="106"/>
      <c r="CH154" s="106"/>
      <c r="CI154" s="106"/>
      <c r="CJ154" s="106"/>
      <c r="CK154" s="106"/>
      <c r="CL154" s="106"/>
      <c r="CM154" s="106"/>
      <c r="CN154" s="106"/>
      <c r="CO154" s="106"/>
      <c r="CP154" s="106"/>
      <c r="CQ154" s="106"/>
      <c r="CR154" s="106"/>
      <c r="CS154" s="106"/>
    </row>
    <row r="155" hidden="1">
      <c r="A155" s="153">
        <v>44927.0</v>
      </c>
      <c r="B155" s="116">
        <v>2023.0</v>
      </c>
      <c r="C155" s="116">
        <v>1.0</v>
      </c>
      <c r="D155" s="156"/>
      <c r="E155" s="157"/>
      <c r="F155" s="116" t="s">
        <v>246</v>
      </c>
      <c r="G155" s="155">
        <v>44930.0</v>
      </c>
      <c r="H155" s="116" t="s">
        <v>481</v>
      </c>
      <c r="I155" s="116" t="s">
        <v>22</v>
      </c>
      <c r="J155" s="156" t="s">
        <v>482</v>
      </c>
      <c r="K155" s="157">
        <v>99500.0</v>
      </c>
      <c r="L155" s="106"/>
      <c r="M155" s="157">
        <v>4975.0</v>
      </c>
      <c r="N155" s="106"/>
      <c r="O155" s="106"/>
      <c r="P155" s="106"/>
      <c r="Q155" s="106"/>
      <c r="R155" s="156" t="s">
        <v>282</v>
      </c>
      <c r="S155" s="116" t="s">
        <v>316</v>
      </c>
      <c r="T155" s="106"/>
      <c r="U155" s="116" t="s">
        <v>251</v>
      </c>
      <c r="V155" s="106"/>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c r="AX155" s="106"/>
      <c r="AY155" s="106"/>
      <c r="AZ155" s="106"/>
      <c r="BA155" s="106"/>
      <c r="BB155" s="106"/>
      <c r="BC155" s="106"/>
      <c r="BD155" s="106"/>
      <c r="BE155" s="106"/>
      <c r="BF155" s="106"/>
      <c r="BG155" s="106"/>
      <c r="BH155" s="106"/>
      <c r="BI155" s="106"/>
      <c r="BJ155" s="106"/>
      <c r="BK155" s="106"/>
      <c r="BL155" s="106"/>
      <c r="BM155" s="106"/>
      <c r="BN155" s="106"/>
      <c r="BO155" s="106"/>
      <c r="BP155" s="106"/>
      <c r="BQ155" s="106"/>
      <c r="BR155" s="106"/>
      <c r="BS155" s="106"/>
      <c r="BT155" s="106"/>
      <c r="BU155" s="106"/>
      <c r="BV155" s="106"/>
      <c r="BW155" s="106"/>
      <c r="BX155" s="106"/>
      <c r="BY155" s="106"/>
      <c r="BZ155" s="106"/>
      <c r="CA155" s="106"/>
      <c r="CB155" s="106"/>
      <c r="CC155" s="106"/>
      <c r="CD155" s="106"/>
      <c r="CE155" s="106"/>
      <c r="CF155" s="106"/>
      <c r="CG155" s="106"/>
      <c r="CH155" s="106"/>
      <c r="CI155" s="106"/>
      <c r="CJ155" s="106"/>
      <c r="CK155" s="106"/>
      <c r="CL155" s="106"/>
      <c r="CM155" s="106"/>
      <c r="CN155" s="106"/>
      <c r="CO155" s="106"/>
      <c r="CP155" s="106"/>
      <c r="CQ155" s="106"/>
      <c r="CR155" s="106"/>
      <c r="CS155" s="106"/>
    </row>
    <row r="156" hidden="1">
      <c r="A156" s="153">
        <v>44927.0</v>
      </c>
      <c r="B156" s="116">
        <v>2023.0</v>
      </c>
      <c r="C156" s="116">
        <v>1.0</v>
      </c>
      <c r="D156" s="156"/>
      <c r="E156" s="157"/>
      <c r="F156" s="116" t="s">
        <v>246</v>
      </c>
      <c r="G156" s="155">
        <v>44930.0</v>
      </c>
      <c r="H156" s="116" t="s">
        <v>483</v>
      </c>
      <c r="I156" s="116" t="s">
        <v>22</v>
      </c>
      <c r="J156" s="156" t="s">
        <v>484</v>
      </c>
      <c r="K156" s="157">
        <v>155000.0</v>
      </c>
      <c r="L156" s="106"/>
      <c r="M156" s="157">
        <v>7750.0</v>
      </c>
      <c r="N156" s="106"/>
      <c r="O156" s="106"/>
      <c r="P156" s="106"/>
      <c r="Q156" s="106"/>
      <c r="R156" s="156" t="s">
        <v>282</v>
      </c>
      <c r="S156" s="116" t="s">
        <v>316</v>
      </c>
      <c r="T156" s="106"/>
      <c r="U156" s="116" t="s">
        <v>251</v>
      </c>
      <c r="V156" s="106"/>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06"/>
      <c r="AZ156" s="106"/>
      <c r="BA156" s="106"/>
      <c r="BB156" s="106"/>
      <c r="BC156" s="106"/>
      <c r="BD156" s="106"/>
      <c r="BE156" s="106"/>
      <c r="BF156" s="106"/>
      <c r="BG156" s="106"/>
      <c r="BH156" s="106"/>
      <c r="BI156" s="106"/>
      <c r="BJ156" s="106"/>
      <c r="BK156" s="106"/>
      <c r="BL156" s="106"/>
      <c r="BM156" s="106"/>
      <c r="BN156" s="106"/>
      <c r="BO156" s="106"/>
      <c r="BP156" s="106"/>
      <c r="BQ156" s="106"/>
      <c r="BR156" s="106"/>
      <c r="BS156" s="106"/>
      <c r="BT156" s="106"/>
      <c r="BU156" s="106"/>
      <c r="BV156" s="106"/>
      <c r="BW156" s="106"/>
      <c r="BX156" s="106"/>
      <c r="BY156" s="106"/>
      <c r="BZ156" s="106"/>
      <c r="CA156" s="106"/>
      <c r="CB156" s="106"/>
      <c r="CC156" s="106"/>
      <c r="CD156" s="106"/>
      <c r="CE156" s="106"/>
      <c r="CF156" s="106"/>
      <c r="CG156" s="106"/>
      <c r="CH156" s="106"/>
      <c r="CI156" s="106"/>
      <c r="CJ156" s="106"/>
      <c r="CK156" s="106"/>
      <c r="CL156" s="106"/>
      <c r="CM156" s="106"/>
      <c r="CN156" s="106"/>
      <c r="CO156" s="106"/>
      <c r="CP156" s="106"/>
      <c r="CQ156" s="106"/>
      <c r="CR156" s="106"/>
      <c r="CS156" s="106"/>
    </row>
    <row r="157" hidden="1">
      <c r="A157" s="153">
        <v>44927.0</v>
      </c>
      <c r="B157" s="116">
        <v>2023.0</v>
      </c>
      <c r="C157" s="116">
        <v>1.0</v>
      </c>
      <c r="D157" s="156"/>
      <c r="E157" s="157"/>
      <c r="F157" s="116" t="s">
        <v>246</v>
      </c>
      <c r="G157" s="155">
        <v>44930.0</v>
      </c>
      <c r="H157" s="116" t="s">
        <v>485</v>
      </c>
      <c r="I157" s="116" t="s">
        <v>22</v>
      </c>
      <c r="J157" s="156" t="s">
        <v>486</v>
      </c>
      <c r="K157" s="157">
        <v>150000.0</v>
      </c>
      <c r="L157" s="106"/>
      <c r="M157" s="157">
        <v>7500.0</v>
      </c>
      <c r="N157" s="106"/>
      <c r="O157" s="106"/>
      <c r="P157" s="106"/>
      <c r="Q157" s="106"/>
      <c r="R157" s="156" t="s">
        <v>282</v>
      </c>
      <c r="S157" s="116" t="s">
        <v>316</v>
      </c>
      <c r="T157" s="106"/>
      <c r="U157" s="116" t="s">
        <v>251</v>
      </c>
      <c r="V157" s="106"/>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c r="AX157" s="106"/>
      <c r="AY157" s="106"/>
      <c r="AZ157" s="106"/>
      <c r="BA157" s="106"/>
      <c r="BB157" s="106"/>
      <c r="BC157" s="106"/>
      <c r="BD157" s="106"/>
      <c r="BE157" s="106"/>
      <c r="BF157" s="106"/>
      <c r="BG157" s="106"/>
      <c r="BH157" s="106"/>
      <c r="BI157" s="106"/>
      <c r="BJ157" s="106"/>
      <c r="BK157" s="106"/>
      <c r="BL157" s="106"/>
      <c r="BM157" s="106"/>
      <c r="BN157" s="106"/>
      <c r="BO157" s="106"/>
      <c r="BP157" s="106"/>
      <c r="BQ157" s="106"/>
      <c r="BR157" s="106"/>
      <c r="BS157" s="106"/>
      <c r="BT157" s="106"/>
      <c r="BU157" s="106"/>
      <c r="BV157" s="106"/>
      <c r="BW157" s="106"/>
      <c r="BX157" s="106"/>
      <c r="BY157" s="106"/>
      <c r="BZ157" s="106"/>
      <c r="CA157" s="106"/>
      <c r="CB157" s="106"/>
      <c r="CC157" s="106"/>
      <c r="CD157" s="106"/>
      <c r="CE157" s="106"/>
      <c r="CF157" s="106"/>
      <c r="CG157" s="106"/>
      <c r="CH157" s="106"/>
      <c r="CI157" s="106"/>
      <c r="CJ157" s="106"/>
      <c r="CK157" s="106"/>
      <c r="CL157" s="106"/>
      <c r="CM157" s="106"/>
      <c r="CN157" s="106"/>
      <c r="CO157" s="106"/>
      <c r="CP157" s="106"/>
      <c r="CQ157" s="106"/>
      <c r="CR157" s="106"/>
      <c r="CS157" s="106"/>
    </row>
    <row r="158" hidden="1">
      <c r="A158" s="153">
        <v>44927.0</v>
      </c>
      <c r="B158" s="116">
        <v>2023.0</v>
      </c>
      <c r="C158" s="116">
        <v>1.0</v>
      </c>
      <c r="D158" s="156"/>
      <c r="E158" s="157"/>
      <c r="F158" s="116" t="s">
        <v>246</v>
      </c>
      <c r="G158" s="155">
        <v>44930.0</v>
      </c>
      <c r="H158" s="116" t="s">
        <v>487</v>
      </c>
      <c r="I158" s="116" t="s">
        <v>22</v>
      </c>
      <c r="J158" s="156" t="s">
        <v>488</v>
      </c>
      <c r="K158" s="157">
        <v>150000.0</v>
      </c>
      <c r="L158" s="106"/>
      <c r="M158" s="157">
        <v>7500.0</v>
      </c>
      <c r="N158" s="106"/>
      <c r="O158" s="106"/>
      <c r="P158" s="106"/>
      <c r="Q158" s="106"/>
      <c r="R158" s="156" t="s">
        <v>282</v>
      </c>
      <c r="S158" s="116" t="s">
        <v>316</v>
      </c>
      <c r="T158" s="106"/>
      <c r="U158" s="116" t="s">
        <v>251</v>
      </c>
      <c r="V158" s="106"/>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c r="AX158" s="106"/>
      <c r="AY158" s="106"/>
      <c r="AZ158" s="106"/>
      <c r="BA158" s="106"/>
      <c r="BB158" s="106"/>
      <c r="BC158" s="106"/>
      <c r="BD158" s="106"/>
      <c r="BE158" s="106"/>
      <c r="BF158" s="106"/>
      <c r="BG158" s="106"/>
      <c r="BH158" s="106"/>
      <c r="BI158" s="106"/>
      <c r="BJ158" s="106"/>
      <c r="BK158" s="106"/>
      <c r="BL158" s="106"/>
      <c r="BM158" s="106"/>
      <c r="BN158" s="106"/>
      <c r="BO158" s="106"/>
      <c r="BP158" s="106"/>
      <c r="BQ158" s="106"/>
      <c r="BR158" s="106"/>
      <c r="BS158" s="106"/>
      <c r="BT158" s="106"/>
      <c r="BU158" s="106"/>
      <c r="BV158" s="106"/>
      <c r="BW158" s="106"/>
      <c r="BX158" s="106"/>
      <c r="BY158" s="106"/>
      <c r="BZ158" s="106"/>
      <c r="CA158" s="106"/>
      <c r="CB158" s="106"/>
      <c r="CC158" s="106"/>
      <c r="CD158" s="106"/>
      <c r="CE158" s="106"/>
      <c r="CF158" s="106"/>
      <c r="CG158" s="106"/>
      <c r="CH158" s="106"/>
      <c r="CI158" s="106"/>
      <c r="CJ158" s="106"/>
      <c r="CK158" s="106"/>
      <c r="CL158" s="106"/>
      <c r="CM158" s="106"/>
      <c r="CN158" s="106"/>
      <c r="CO158" s="106"/>
      <c r="CP158" s="106"/>
      <c r="CQ158" s="106"/>
      <c r="CR158" s="106"/>
      <c r="CS158" s="106"/>
    </row>
    <row r="159" hidden="1">
      <c r="A159" s="153">
        <v>44958.0</v>
      </c>
      <c r="B159" s="116">
        <v>2023.0</v>
      </c>
      <c r="C159" s="116">
        <v>2.0</v>
      </c>
      <c r="D159" s="156"/>
      <c r="E159" s="157"/>
      <c r="F159" s="116" t="s">
        <v>246</v>
      </c>
      <c r="G159" s="155">
        <v>44961.0</v>
      </c>
      <c r="H159" s="116" t="s">
        <v>489</v>
      </c>
      <c r="I159" s="116" t="s">
        <v>22</v>
      </c>
      <c r="J159" s="156" t="s">
        <v>490</v>
      </c>
      <c r="K159" s="157">
        <v>107100.0</v>
      </c>
      <c r="L159" s="106"/>
      <c r="M159" s="157">
        <v>5355.0</v>
      </c>
      <c r="N159" s="106"/>
      <c r="O159" s="106"/>
      <c r="P159" s="106"/>
      <c r="Q159" s="106"/>
      <c r="R159" s="156" t="s">
        <v>282</v>
      </c>
      <c r="S159" s="116" t="s">
        <v>316</v>
      </c>
      <c r="T159" s="106"/>
      <c r="U159" s="116" t="s">
        <v>251</v>
      </c>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c r="AZ159" s="106"/>
      <c r="BA159" s="106"/>
      <c r="BB159" s="106"/>
      <c r="BC159" s="106"/>
      <c r="BD159" s="106"/>
      <c r="BE159" s="106"/>
      <c r="BF159" s="106"/>
      <c r="BG159" s="106"/>
      <c r="BH159" s="106"/>
      <c r="BI159" s="106"/>
      <c r="BJ159" s="106"/>
      <c r="BK159" s="106"/>
      <c r="BL159" s="106"/>
      <c r="BM159" s="106"/>
      <c r="BN159" s="106"/>
      <c r="BO159" s="106"/>
      <c r="BP159" s="106"/>
      <c r="BQ159" s="106"/>
      <c r="BR159" s="106"/>
      <c r="BS159" s="106"/>
      <c r="BT159" s="106"/>
      <c r="BU159" s="106"/>
      <c r="BV159" s="106"/>
      <c r="BW159" s="106"/>
      <c r="BX159" s="106"/>
      <c r="BY159" s="106"/>
      <c r="BZ159" s="106"/>
      <c r="CA159" s="106"/>
      <c r="CB159" s="106"/>
      <c r="CC159" s="106"/>
      <c r="CD159" s="106"/>
      <c r="CE159" s="106"/>
      <c r="CF159" s="106"/>
      <c r="CG159" s="106"/>
      <c r="CH159" s="106"/>
      <c r="CI159" s="106"/>
      <c r="CJ159" s="106"/>
      <c r="CK159" s="106"/>
      <c r="CL159" s="106"/>
      <c r="CM159" s="106"/>
      <c r="CN159" s="106"/>
      <c r="CO159" s="106"/>
      <c r="CP159" s="106"/>
      <c r="CQ159" s="106"/>
      <c r="CR159" s="106"/>
      <c r="CS159" s="106"/>
    </row>
    <row r="160" hidden="1">
      <c r="A160" s="153">
        <v>44958.0</v>
      </c>
      <c r="B160" s="116">
        <v>2023.0</v>
      </c>
      <c r="C160" s="116">
        <v>2.0</v>
      </c>
      <c r="D160" s="156"/>
      <c r="E160" s="157"/>
      <c r="F160" s="116" t="s">
        <v>246</v>
      </c>
      <c r="G160" s="155">
        <v>44961.0</v>
      </c>
      <c r="H160" s="116" t="s">
        <v>491</v>
      </c>
      <c r="I160" s="116" t="s">
        <v>22</v>
      </c>
      <c r="J160" s="156" t="s">
        <v>492</v>
      </c>
      <c r="K160" s="157">
        <v>99500.0</v>
      </c>
      <c r="L160" s="106"/>
      <c r="M160" s="157">
        <v>4975.0</v>
      </c>
      <c r="N160" s="106"/>
      <c r="O160" s="106"/>
      <c r="P160" s="106"/>
      <c r="Q160" s="106"/>
      <c r="R160" s="156" t="s">
        <v>282</v>
      </c>
      <c r="S160" s="116" t="s">
        <v>316</v>
      </c>
      <c r="T160" s="106"/>
      <c r="U160" s="116" t="s">
        <v>251</v>
      </c>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c r="AZ160" s="106"/>
      <c r="BA160" s="106"/>
      <c r="BB160" s="106"/>
      <c r="BC160" s="106"/>
      <c r="BD160" s="106"/>
      <c r="BE160" s="106"/>
      <c r="BF160" s="106"/>
      <c r="BG160" s="106"/>
      <c r="BH160" s="106"/>
      <c r="BI160" s="106"/>
      <c r="BJ160" s="106"/>
      <c r="BK160" s="106"/>
      <c r="BL160" s="106"/>
      <c r="BM160" s="106"/>
      <c r="BN160" s="106"/>
      <c r="BO160" s="106"/>
      <c r="BP160" s="106"/>
      <c r="BQ160" s="106"/>
      <c r="BR160" s="106"/>
      <c r="BS160" s="106"/>
      <c r="BT160" s="106"/>
      <c r="BU160" s="106"/>
      <c r="BV160" s="106"/>
      <c r="BW160" s="106"/>
      <c r="BX160" s="106"/>
      <c r="BY160" s="106"/>
      <c r="BZ160" s="106"/>
      <c r="CA160" s="106"/>
      <c r="CB160" s="106"/>
      <c r="CC160" s="106"/>
      <c r="CD160" s="106"/>
      <c r="CE160" s="106"/>
      <c r="CF160" s="106"/>
      <c r="CG160" s="106"/>
      <c r="CH160" s="106"/>
      <c r="CI160" s="106"/>
      <c r="CJ160" s="106"/>
      <c r="CK160" s="106"/>
      <c r="CL160" s="106"/>
      <c r="CM160" s="106"/>
      <c r="CN160" s="106"/>
      <c r="CO160" s="106"/>
      <c r="CP160" s="106"/>
      <c r="CQ160" s="106"/>
      <c r="CR160" s="106"/>
      <c r="CS160" s="106"/>
    </row>
    <row r="161" hidden="1">
      <c r="A161" s="153">
        <v>44958.0</v>
      </c>
      <c r="B161" s="116">
        <v>2023.0</v>
      </c>
      <c r="C161" s="116">
        <v>2.0</v>
      </c>
      <c r="D161" s="156"/>
      <c r="E161" s="157"/>
      <c r="F161" s="116" t="s">
        <v>246</v>
      </c>
      <c r="G161" s="155">
        <v>44961.0</v>
      </c>
      <c r="H161" s="116" t="s">
        <v>493</v>
      </c>
      <c r="I161" s="116" t="s">
        <v>22</v>
      </c>
      <c r="J161" s="156" t="s">
        <v>494</v>
      </c>
      <c r="K161" s="157">
        <v>85000.0</v>
      </c>
      <c r="L161" s="106"/>
      <c r="M161" s="157">
        <v>4250.0</v>
      </c>
      <c r="N161" s="106"/>
      <c r="O161" s="106"/>
      <c r="P161" s="106"/>
      <c r="Q161" s="106"/>
      <c r="R161" s="156" t="s">
        <v>282</v>
      </c>
      <c r="S161" s="116" t="s">
        <v>316</v>
      </c>
      <c r="T161" s="106"/>
      <c r="U161" s="116" t="s">
        <v>251</v>
      </c>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c r="AZ161" s="106"/>
      <c r="BA161" s="106"/>
      <c r="BB161" s="106"/>
      <c r="BC161" s="106"/>
      <c r="BD161" s="106"/>
      <c r="BE161" s="106"/>
      <c r="BF161" s="106"/>
      <c r="BG161" s="106"/>
      <c r="BH161" s="106"/>
      <c r="BI161" s="106"/>
      <c r="BJ161" s="106"/>
      <c r="BK161" s="106"/>
      <c r="BL161" s="106"/>
      <c r="BM161" s="106"/>
      <c r="BN161" s="106"/>
      <c r="BO161" s="106"/>
      <c r="BP161" s="106"/>
      <c r="BQ161" s="106"/>
      <c r="BR161" s="106"/>
      <c r="BS161" s="106"/>
      <c r="BT161" s="106"/>
      <c r="BU161" s="106"/>
      <c r="BV161" s="106"/>
      <c r="BW161" s="106"/>
      <c r="BX161" s="106"/>
      <c r="BY161" s="106"/>
      <c r="BZ161" s="106"/>
      <c r="CA161" s="106"/>
      <c r="CB161" s="106"/>
      <c r="CC161" s="106"/>
      <c r="CD161" s="106"/>
      <c r="CE161" s="106"/>
      <c r="CF161" s="106"/>
      <c r="CG161" s="106"/>
      <c r="CH161" s="106"/>
      <c r="CI161" s="106"/>
      <c r="CJ161" s="106"/>
      <c r="CK161" s="106"/>
      <c r="CL161" s="106"/>
      <c r="CM161" s="106"/>
      <c r="CN161" s="106"/>
      <c r="CO161" s="106"/>
      <c r="CP161" s="106"/>
      <c r="CQ161" s="106"/>
      <c r="CR161" s="106"/>
      <c r="CS161" s="106"/>
    </row>
    <row r="162" hidden="1">
      <c r="A162" s="153">
        <v>44958.0</v>
      </c>
      <c r="B162" s="116">
        <v>2023.0</v>
      </c>
      <c r="C162" s="116">
        <v>2.0</v>
      </c>
      <c r="D162" s="156"/>
      <c r="E162" s="157"/>
      <c r="F162" s="116" t="s">
        <v>246</v>
      </c>
      <c r="G162" s="155">
        <v>44961.0</v>
      </c>
      <c r="H162" s="116" t="s">
        <v>495</v>
      </c>
      <c r="I162" s="116" t="s">
        <v>22</v>
      </c>
      <c r="J162" s="156" t="s">
        <v>496</v>
      </c>
      <c r="K162" s="157">
        <v>26200.0</v>
      </c>
      <c r="L162" s="106"/>
      <c r="M162" s="157">
        <v>1310.0</v>
      </c>
      <c r="N162" s="106"/>
      <c r="O162" s="106"/>
      <c r="P162" s="106"/>
      <c r="Q162" s="106"/>
      <c r="R162" s="156" t="s">
        <v>282</v>
      </c>
      <c r="S162" s="116" t="s">
        <v>316</v>
      </c>
      <c r="T162" s="106"/>
      <c r="U162" s="116" t="s">
        <v>251</v>
      </c>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c r="AZ162" s="106"/>
      <c r="BA162" s="106"/>
      <c r="BB162" s="106"/>
      <c r="BC162" s="106"/>
      <c r="BD162" s="106"/>
      <c r="BE162" s="106"/>
      <c r="BF162" s="106"/>
      <c r="BG162" s="106"/>
      <c r="BH162" s="106"/>
      <c r="BI162" s="106"/>
      <c r="BJ162" s="106"/>
      <c r="BK162" s="106"/>
      <c r="BL162" s="106"/>
      <c r="BM162" s="106"/>
      <c r="BN162" s="106"/>
      <c r="BO162" s="106"/>
      <c r="BP162" s="106"/>
      <c r="BQ162" s="106"/>
      <c r="BR162" s="106"/>
      <c r="BS162" s="106"/>
      <c r="BT162" s="106"/>
      <c r="BU162" s="106"/>
      <c r="BV162" s="106"/>
      <c r="BW162" s="106"/>
      <c r="BX162" s="106"/>
      <c r="BY162" s="106"/>
      <c r="BZ162" s="106"/>
      <c r="CA162" s="106"/>
      <c r="CB162" s="106"/>
      <c r="CC162" s="106"/>
      <c r="CD162" s="106"/>
      <c r="CE162" s="106"/>
      <c r="CF162" s="106"/>
      <c r="CG162" s="106"/>
      <c r="CH162" s="106"/>
      <c r="CI162" s="106"/>
      <c r="CJ162" s="106"/>
      <c r="CK162" s="106"/>
      <c r="CL162" s="106"/>
      <c r="CM162" s="106"/>
      <c r="CN162" s="106"/>
      <c r="CO162" s="106"/>
      <c r="CP162" s="106"/>
      <c r="CQ162" s="106"/>
      <c r="CR162" s="106"/>
      <c r="CS162" s="106"/>
    </row>
    <row r="163" hidden="1">
      <c r="A163" s="153">
        <v>44958.0</v>
      </c>
      <c r="B163" s="116">
        <v>2023.0</v>
      </c>
      <c r="C163" s="116">
        <v>2.0</v>
      </c>
      <c r="D163" s="156"/>
      <c r="E163" s="157"/>
      <c r="F163" s="116" t="s">
        <v>246</v>
      </c>
      <c r="G163" s="155">
        <v>44961.0</v>
      </c>
      <c r="H163" s="116" t="s">
        <v>497</v>
      </c>
      <c r="I163" s="116" t="s">
        <v>22</v>
      </c>
      <c r="J163" s="156" t="s">
        <v>498</v>
      </c>
      <c r="K163" s="157">
        <v>99500.0</v>
      </c>
      <c r="L163" s="106"/>
      <c r="M163" s="157">
        <v>4975.0</v>
      </c>
      <c r="N163" s="106"/>
      <c r="O163" s="106"/>
      <c r="P163" s="106"/>
      <c r="Q163" s="106"/>
      <c r="R163" s="156" t="s">
        <v>282</v>
      </c>
      <c r="S163" s="116" t="s">
        <v>316</v>
      </c>
      <c r="T163" s="106"/>
      <c r="U163" s="116" t="s">
        <v>251</v>
      </c>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c r="AZ163" s="106"/>
      <c r="BA163" s="106"/>
      <c r="BB163" s="106"/>
      <c r="BC163" s="106"/>
      <c r="BD163" s="106"/>
      <c r="BE163" s="106"/>
      <c r="BF163" s="106"/>
      <c r="BG163" s="106"/>
      <c r="BH163" s="106"/>
      <c r="BI163" s="106"/>
      <c r="BJ163" s="106"/>
      <c r="BK163" s="106"/>
      <c r="BL163" s="106"/>
      <c r="BM163" s="106"/>
      <c r="BN163" s="106"/>
      <c r="BO163" s="106"/>
      <c r="BP163" s="106"/>
      <c r="BQ163" s="106"/>
      <c r="BR163" s="106"/>
      <c r="BS163" s="106"/>
      <c r="BT163" s="106"/>
      <c r="BU163" s="106"/>
      <c r="BV163" s="106"/>
      <c r="BW163" s="106"/>
      <c r="BX163" s="106"/>
      <c r="BY163" s="106"/>
      <c r="BZ163" s="106"/>
      <c r="CA163" s="106"/>
      <c r="CB163" s="106"/>
      <c r="CC163" s="106"/>
      <c r="CD163" s="106"/>
      <c r="CE163" s="106"/>
      <c r="CF163" s="106"/>
      <c r="CG163" s="106"/>
      <c r="CH163" s="106"/>
      <c r="CI163" s="106"/>
      <c r="CJ163" s="106"/>
      <c r="CK163" s="106"/>
      <c r="CL163" s="106"/>
      <c r="CM163" s="106"/>
      <c r="CN163" s="106"/>
      <c r="CO163" s="106"/>
      <c r="CP163" s="106"/>
      <c r="CQ163" s="106"/>
      <c r="CR163" s="106"/>
      <c r="CS163" s="106"/>
    </row>
    <row r="164" hidden="1">
      <c r="A164" s="153">
        <v>44986.0</v>
      </c>
      <c r="B164" s="116">
        <v>2023.0</v>
      </c>
      <c r="C164" s="116">
        <v>3.0</v>
      </c>
      <c r="D164" s="156"/>
      <c r="E164" s="157"/>
      <c r="F164" s="116" t="s">
        <v>246</v>
      </c>
      <c r="G164" s="155">
        <v>44989.0</v>
      </c>
      <c r="H164" s="116" t="s">
        <v>499</v>
      </c>
      <c r="I164" s="116" t="s">
        <v>22</v>
      </c>
      <c r="J164" s="156" t="s">
        <v>500</v>
      </c>
      <c r="K164" s="157">
        <v>99500.0</v>
      </c>
      <c r="L164" s="106"/>
      <c r="M164" s="157">
        <v>4975.0</v>
      </c>
      <c r="N164" s="106"/>
      <c r="O164" s="106"/>
      <c r="P164" s="106"/>
      <c r="Q164" s="106"/>
      <c r="R164" s="156" t="s">
        <v>282</v>
      </c>
      <c r="S164" s="116" t="s">
        <v>316</v>
      </c>
      <c r="T164" s="106"/>
      <c r="U164" s="116" t="s">
        <v>251</v>
      </c>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c r="AZ164" s="106"/>
      <c r="BA164" s="106"/>
      <c r="BB164" s="106"/>
      <c r="BC164" s="106"/>
      <c r="BD164" s="106"/>
      <c r="BE164" s="106"/>
      <c r="BF164" s="106"/>
      <c r="BG164" s="106"/>
      <c r="BH164" s="106"/>
      <c r="BI164" s="106"/>
      <c r="BJ164" s="106"/>
      <c r="BK164" s="106"/>
      <c r="BL164" s="106"/>
      <c r="BM164" s="106"/>
      <c r="BN164" s="106"/>
      <c r="BO164" s="106"/>
      <c r="BP164" s="106"/>
      <c r="BQ164" s="106"/>
      <c r="BR164" s="106"/>
      <c r="BS164" s="106"/>
      <c r="BT164" s="106"/>
      <c r="BU164" s="106"/>
      <c r="BV164" s="106"/>
      <c r="BW164" s="106"/>
      <c r="BX164" s="106"/>
      <c r="BY164" s="106"/>
      <c r="BZ164" s="106"/>
      <c r="CA164" s="106"/>
      <c r="CB164" s="106"/>
      <c r="CC164" s="106"/>
      <c r="CD164" s="106"/>
      <c r="CE164" s="106"/>
      <c r="CF164" s="106"/>
      <c r="CG164" s="106"/>
      <c r="CH164" s="106"/>
      <c r="CI164" s="106"/>
      <c r="CJ164" s="106"/>
      <c r="CK164" s="106"/>
      <c r="CL164" s="106"/>
      <c r="CM164" s="106"/>
      <c r="CN164" s="106"/>
      <c r="CO164" s="106"/>
      <c r="CP164" s="106"/>
      <c r="CQ164" s="106"/>
      <c r="CR164" s="106"/>
      <c r="CS164" s="106"/>
    </row>
    <row r="165" hidden="1">
      <c r="A165" s="153">
        <v>45047.0</v>
      </c>
      <c r="B165" s="116">
        <v>2023.0</v>
      </c>
      <c r="C165" s="116">
        <v>5.0</v>
      </c>
      <c r="D165" s="156"/>
      <c r="E165" s="157"/>
      <c r="F165" s="116" t="s">
        <v>246</v>
      </c>
      <c r="G165" s="155">
        <v>45075.0</v>
      </c>
      <c r="H165" s="116" t="s">
        <v>501</v>
      </c>
      <c r="I165" s="116" t="s">
        <v>22</v>
      </c>
      <c r="J165" s="156" t="s">
        <v>502</v>
      </c>
      <c r="K165" s="157">
        <v>155000.0</v>
      </c>
      <c r="L165" s="106"/>
      <c r="M165" s="157">
        <v>20500.0</v>
      </c>
      <c r="N165" s="106"/>
      <c r="O165" s="106"/>
      <c r="P165" s="106"/>
      <c r="Q165" s="106"/>
      <c r="R165" s="156" t="s">
        <v>282</v>
      </c>
      <c r="S165" s="116" t="s">
        <v>320</v>
      </c>
      <c r="T165" s="106"/>
      <c r="U165" s="116" t="s">
        <v>251</v>
      </c>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c r="AZ165" s="106"/>
      <c r="BA165" s="106"/>
      <c r="BB165" s="106"/>
      <c r="BC165" s="106"/>
      <c r="BD165" s="106"/>
      <c r="BE165" s="106"/>
      <c r="BF165" s="106"/>
      <c r="BG165" s="106"/>
      <c r="BH165" s="106"/>
      <c r="BI165" s="106"/>
      <c r="BJ165" s="106"/>
      <c r="BK165" s="106"/>
      <c r="BL165" s="106"/>
      <c r="BM165" s="106"/>
      <c r="BN165" s="106"/>
      <c r="BO165" s="106"/>
      <c r="BP165" s="106"/>
      <c r="BQ165" s="106"/>
      <c r="BR165" s="106"/>
      <c r="BS165" s="106"/>
      <c r="BT165" s="106"/>
      <c r="BU165" s="106"/>
      <c r="BV165" s="106"/>
      <c r="BW165" s="106"/>
      <c r="BX165" s="106"/>
      <c r="BY165" s="106"/>
      <c r="BZ165" s="106"/>
      <c r="CA165" s="106"/>
      <c r="CB165" s="106"/>
      <c r="CC165" s="106"/>
      <c r="CD165" s="106"/>
      <c r="CE165" s="106"/>
      <c r="CF165" s="106"/>
      <c r="CG165" s="106"/>
      <c r="CH165" s="106"/>
      <c r="CI165" s="106"/>
      <c r="CJ165" s="106"/>
      <c r="CK165" s="106"/>
      <c r="CL165" s="106"/>
      <c r="CM165" s="106"/>
      <c r="CN165" s="106"/>
      <c r="CO165" s="106"/>
      <c r="CP165" s="106"/>
      <c r="CQ165" s="106"/>
      <c r="CR165" s="106"/>
      <c r="CS165" s="106"/>
    </row>
    <row r="166" hidden="1">
      <c r="A166" s="153">
        <v>45078.0</v>
      </c>
      <c r="B166" s="116">
        <v>2023.0</v>
      </c>
      <c r="C166" s="116">
        <v>6.0</v>
      </c>
      <c r="D166" s="156"/>
      <c r="E166" s="157"/>
      <c r="F166" s="116" t="s">
        <v>246</v>
      </c>
      <c r="G166" s="155">
        <v>45092.0</v>
      </c>
      <c r="H166" s="116" t="s">
        <v>503</v>
      </c>
      <c r="I166" s="116" t="s">
        <v>22</v>
      </c>
      <c r="J166" s="156" t="s">
        <v>504</v>
      </c>
      <c r="K166" s="157">
        <v>99000.0</v>
      </c>
      <c r="L166" s="106"/>
      <c r="M166" s="157">
        <v>5000.0</v>
      </c>
      <c r="N166" s="106"/>
      <c r="O166" s="106"/>
      <c r="P166" s="106"/>
      <c r="Q166" s="106"/>
      <c r="R166" s="156" t="s">
        <v>282</v>
      </c>
      <c r="S166" s="116" t="s">
        <v>316</v>
      </c>
      <c r="T166" s="106"/>
      <c r="U166" s="116" t="s">
        <v>251</v>
      </c>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c r="AZ166" s="106"/>
      <c r="BA166" s="106"/>
      <c r="BB166" s="106"/>
      <c r="BC166" s="106"/>
      <c r="BD166" s="106"/>
      <c r="BE166" s="106"/>
      <c r="BF166" s="106"/>
      <c r="BG166" s="106"/>
      <c r="BH166" s="106"/>
      <c r="BI166" s="106"/>
      <c r="BJ166" s="106"/>
      <c r="BK166" s="106"/>
      <c r="BL166" s="106"/>
      <c r="BM166" s="106"/>
      <c r="BN166" s="106"/>
      <c r="BO166" s="106"/>
      <c r="BP166" s="106"/>
      <c r="BQ166" s="106"/>
      <c r="BR166" s="106"/>
      <c r="BS166" s="106"/>
      <c r="BT166" s="106"/>
      <c r="BU166" s="106"/>
      <c r="BV166" s="106"/>
      <c r="BW166" s="106"/>
      <c r="BX166" s="106"/>
      <c r="BY166" s="106"/>
      <c r="BZ166" s="106"/>
      <c r="CA166" s="106"/>
      <c r="CB166" s="106"/>
      <c r="CC166" s="106"/>
      <c r="CD166" s="106"/>
      <c r="CE166" s="106"/>
      <c r="CF166" s="106"/>
      <c r="CG166" s="106"/>
      <c r="CH166" s="106"/>
      <c r="CI166" s="106"/>
      <c r="CJ166" s="106"/>
      <c r="CK166" s="106"/>
      <c r="CL166" s="106"/>
      <c r="CM166" s="106"/>
      <c r="CN166" s="106"/>
      <c r="CO166" s="106"/>
      <c r="CP166" s="106"/>
      <c r="CQ166" s="106"/>
      <c r="CR166" s="106"/>
      <c r="CS166" s="106"/>
    </row>
    <row r="167" hidden="1">
      <c r="A167" s="153">
        <v>45658.0</v>
      </c>
      <c r="B167" s="116">
        <v>2025.0</v>
      </c>
      <c r="C167" s="116">
        <v>1.0</v>
      </c>
      <c r="D167" s="156"/>
      <c r="E167" s="157"/>
      <c r="F167" s="157" t="s">
        <v>246</v>
      </c>
      <c r="G167" s="155">
        <v>45668.0</v>
      </c>
      <c r="H167" s="116" t="s">
        <v>505</v>
      </c>
      <c r="I167" s="116" t="s">
        <v>479</v>
      </c>
      <c r="J167" s="156" t="s">
        <v>506</v>
      </c>
      <c r="K167" s="157">
        <v>28000.0</v>
      </c>
      <c r="L167" s="106"/>
      <c r="M167" s="157">
        <v>5000.0</v>
      </c>
      <c r="N167" s="106"/>
      <c r="O167" s="106"/>
      <c r="P167" s="106"/>
      <c r="Q167" s="106"/>
      <c r="R167" s="156" t="s">
        <v>282</v>
      </c>
      <c r="S167" s="116" t="s">
        <v>320</v>
      </c>
      <c r="T167" s="106"/>
      <c r="U167" s="116" t="s">
        <v>251</v>
      </c>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c r="AZ167" s="106"/>
      <c r="BA167" s="106"/>
      <c r="BB167" s="106"/>
      <c r="BC167" s="106"/>
      <c r="BD167" s="106"/>
      <c r="BE167" s="106"/>
      <c r="BF167" s="106"/>
      <c r="BG167" s="106"/>
      <c r="BH167" s="106"/>
      <c r="BI167" s="106"/>
      <c r="BJ167" s="106"/>
      <c r="BK167" s="106"/>
      <c r="BL167" s="106"/>
      <c r="BM167" s="106"/>
      <c r="BN167" s="106"/>
      <c r="BO167" s="106"/>
      <c r="BP167" s="106"/>
      <c r="BQ167" s="106"/>
      <c r="BR167" s="106"/>
      <c r="BS167" s="106"/>
      <c r="BT167" s="106"/>
      <c r="BU167" s="106"/>
      <c r="BV167" s="106"/>
      <c r="BW167" s="106"/>
      <c r="BX167" s="106"/>
      <c r="BY167" s="106"/>
      <c r="BZ167" s="106"/>
      <c r="CA167" s="106"/>
      <c r="CB167" s="106"/>
      <c r="CC167" s="106"/>
      <c r="CD167" s="106"/>
      <c r="CE167" s="106"/>
      <c r="CF167" s="106"/>
      <c r="CG167" s="106"/>
      <c r="CH167" s="106"/>
      <c r="CI167" s="106"/>
      <c r="CJ167" s="106"/>
      <c r="CK167" s="106"/>
      <c r="CL167" s="106"/>
      <c r="CM167" s="106"/>
      <c r="CN167" s="106"/>
      <c r="CO167" s="106"/>
      <c r="CP167" s="106"/>
      <c r="CQ167" s="106"/>
      <c r="CR167" s="106"/>
      <c r="CS167" s="106"/>
    </row>
    <row r="168" hidden="1">
      <c r="A168" s="153">
        <v>45658.0</v>
      </c>
      <c r="B168" s="116">
        <v>2025.0</v>
      </c>
      <c r="C168" s="116">
        <v>1.0</v>
      </c>
      <c r="D168" s="156"/>
      <c r="E168" s="157"/>
      <c r="F168" s="157" t="s">
        <v>246</v>
      </c>
      <c r="G168" s="155">
        <v>45668.0</v>
      </c>
      <c r="H168" s="116" t="s">
        <v>507</v>
      </c>
      <c r="I168" s="116" t="s">
        <v>479</v>
      </c>
      <c r="J168" s="156" t="s">
        <v>508</v>
      </c>
      <c r="K168" s="157">
        <v>100000.0</v>
      </c>
      <c r="L168" s="106"/>
      <c r="M168" s="157">
        <v>5000.0</v>
      </c>
      <c r="N168" s="106"/>
      <c r="O168" s="106"/>
      <c r="P168" s="106"/>
      <c r="Q168" s="106"/>
      <c r="R168" s="156" t="s">
        <v>282</v>
      </c>
      <c r="S168" s="116" t="s">
        <v>320</v>
      </c>
      <c r="T168" s="106"/>
      <c r="U168" s="116" t="s">
        <v>251</v>
      </c>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c r="AZ168" s="106"/>
      <c r="BA168" s="106"/>
      <c r="BB168" s="106"/>
      <c r="BC168" s="106"/>
      <c r="BD168" s="106"/>
      <c r="BE168" s="106"/>
      <c r="BF168" s="106"/>
      <c r="BG168" s="106"/>
      <c r="BH168" s="106"/>
      <c r="BI168" s="106"/>
      <c r="BJ168" s="106"/>
      <c r="BK168" s="106"/>
      <c r="BL168" s="106"/>
      <c r="BM168" s="106"/>
      <c r="BN168" s="106"/>
      <c r="BO168" s="106"/>
      <c r="BP168" s="106"/>
      <c r="BQ168" s="106"/>
      <c r="BR168" s="106"/>
      <c r="BS168" s="106"/>
      <c r="BT168" s="106"/>
      <c r="BU168" s="106"/>
      <c r="BV168" s="106"/>
      <c r="BW168" s="106"/>
      <c r="BX168" s="106"/>
      <c r="BY168" s="106"/>
      <c r="BZ168" s="106"/>
      <c r="CA168" s="106"/>
      <c r="CB168" s="106"/>
      <c r="CC168" s="106"/>
      <c r="CD168" s="106"/>
      <c r="CE168" s="106"/>
      <c r="CF168" s="106"/>
      <c r="CG168" s="106"/>
      <c r="CH168" s="106"/>
      <c r="CI168" s="106"/>
      <c r="CJ168" s="106"/>
      <c r="CK168" s="106"/>
      <c r="CL168" s="106"/>
      <c r="CM168" s="106"/>
      <c r="CN168" s="106"/>
      <c r="CO168" s="106"/>
      <c r="CP168" s="106"/>
      <c r="CQ168" s="106"/>
      <c r="CR168" s="106"/>
      <c r="CS168" s="106"/>
    </row>
    <row r="169" hidden="1">
      <c r="A169" s="153">
        <v>45658.0</v>
      </c>
      <c r="B169" s="116">
        <v>2025.0</v>
      </c>
      <c r="C169" s="116">
        <v>1.0</v>
      </c>
      <c r="D169" s="156"/>
      <c r="E169" s="157"/>
      <c r="F169" s="157" t="s">
        <v>246</v>
      </c>
      <c r="G169" s="155">
        <v>45668.0</v>
      </c>
      <c r="H169" s="116" t="s">
        <v>509</v>
      </c>
      <c r="I169" s="116" t="s">
        <v>479</v>
      </c>
      <c r="J169" s="156" t="s">
        <v>510</v>
      </c>
      <c r="K169" s="157">
        <v>59520.0</v>
      </c>
      <c r="L169" s="106"/>
      <c r="M169" s="157">
        <v>5000.0</v>
      </c>
      <c r="N169" s="106"/>
      <c r="O169" s="106"/>
      <c r="P169" s="106"/>
      <c r="Q169" s="106"/>
      <c r="R169" s="156" t="s">
        <v>282</v>
      </c>
      <c r="S169" s="116" t="s">
        <v>320</v>
      </c>
      <c r="T169" s="106"/>
      <c r="U169" s="116" t="s">
        <v>251</v>
      </c>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c r="AZ169" s="106"/>
      <c r="BA169" s="106"/>
      <c r="BB169" s="106"/>
      <c r="BC169" s="106"/>
      <c r="BD169" s="106"/>
      <c r="BE169" s="106"/>
      <c r="BF169" s="106"/>
      <c r="BG169" s="106"/>
      <c r="BH169" s="106"/>
      <c r="BI169" s="106"/>
      <c r="BJ169" s="106"/>
      <c r="BK169" s="106"/>
      <c r="BL169" s="106"/>
      <c r="BM169" s="106"/>
      <c r="BN169" s="106"/>
      <c r="BO169" s="106"/>
      <c r="BP169" s="106"/>
      <c r="BQ169" s="106"/>
      <c r="BR169" s="106"/>
      <c r="BS169" s="106"/>
      <c r="BT169" s="106"/>
      <c r="BU169" s="106"/>
      <c r="BV169" s="106"/>
      <c r="BW169" s="106"/>
      <c r="BX169" s="106"/>
      <c r="BY169" s="106"/>
      <c r="BZ169" s="106"/>
      <c r="CA169" s="106"/>
      <c r="CB169" s="106"/>
      <c r="CC169" s="106"/>
      <c r="CD169" s="106"/>
      <c r="CE169" s="106"/>
      <c r="CF169" s="106"/>
      <c r="CG169" s="106"/>
      <c r="CH169" s="106"/>
      <c r="CI169" s="106"/>
      <c r="CJ169" s="106"/>
      <c r="CK169" s="106"/>
      <c r="CL169" s="106"/>
      <c r="CM169" s="106"/>
      <c r="CN169" s="106"/>
      <c r="CO169" s="106"/>
      <c r="CP169" s="106"/>
      <c r="CQ169" s="106"/>
      <c r="CR169" s="106"/>
      <c r="CS169" s="106"/>
    </row>
    <row r="170" hidden="1">
      <c r="A170" s="153">
        <v>45658.0</v>
      </c>
      <c r="B170" s="116">
        <v>2025.0</v>
      </c>
      <c r="C170" s="116">
        <v>1.0</v>
      </c>
      <c r="D170" s="156"/>
      <c r="E170" s="157"/>
      <c r="F170" s="157" t="s">
        <v>246</v>
      </c>
      <c r="G170" s="155">
        <v>45668.0</v>
      </c>
      <c r="H170" s="116" t="s">
        <v>511</v>
      </c>
      <c r="I170" s="116" t="s">
        <v>479</v>
      </c>
      <c r="J170" s="156" t="s">
        <v>512</v>
      </c>
      <c r="K170" s="157">
        <v>149900.0</v>
      </c>
      <c r="L170" s="106"/>
      <c r="M170" s="157">
        <v>5000.0</v>
      </c>
      <c r="N170" s="106"/>
      <c r="O170" s="106"/>
      <c r="P170" s="106"/>
      <c r="Q170" s="106"/>
      <c r="R170" s="156" t="s">
        <v>282</v>
      </c>
      <c r="S170" s="116" t="s">
        <v>320</v>
      </c>
      <c r="T170" s="106"/>
      <c r="U170" s="116" t="s">
        <v>251</v>
      </c>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c r="AZ170" s="106"/>
      <c r="BA170" s="106"/>
      <c r="BB170" s="106"/>
      <c r="BC170" s="106"/>
      <c r="BD170" s="106"/>
      <c r="BE170" s="106"/>
      <c r="BF170" s="106"/>
      <c r="BG170" s="106"/>
      <c r="BH170" s="106"/>
      <c r="BI170" s="106"/>
      <c r="BJ170" s="106"/>
      <c r="BK170" s="106"/>
      <c r="BL170" s="106"/>
      <c r="BM170" s="106"/>
      <c r="BN170" s="106"/>
      <c r="BO170" s="106"/>
      <c r="BP170" s="106"/>
      <c r="BQ170" s="106"/>
      <c r="BR170" s="106"/>
      <c r="BS170" s="106"/>
      <c r="BT170" s="106"/>
      <c r="BU170" s="106"/>
      <c r="BV170" s="106"/>
      <c r="BW170" s="106"/>
      <c r="BX170" s="106"/>
      <c r="BY170" s="106"/>
      <c r="BZ170" s="106"/>
      <c r="CA170" s="106"/>
      <c r="CB170" s="106"/>
      <c r="CC170" s="106"/>
      <c r="CD170" s="106"/>
      <c r="CE170" s="106"/>
      <c r="CF170" s="106"/>
      <c r="CG170" s="106"/>
      <c r="CH170" s="106"/>
      <c r="CI170" s="106"/>
      <c r="CJ170" s="106"/>
      <c r="CK170" s="106"/>
      <c r="CL170" s="106"/>
      <c r="CM170" s="106"/>
      <c r="CN170" s="106"/>
      <c r="CO170" s="106"/>
      <c r="CP170" s="106"/>
      <c r="CQ170" s="106"/>
      <c r="CR170" s="106"/>
      <c r="CS170" s="106"/>
    </row>
    <row r="171" hidden="1">
      <c r="A171" s="153">
        <v>45658.0</v>
      </c>
      <c r="B171" s="116">
        <v>2025.0</v>
      </c>
      <c r="C171" s="116">
        <v>1.0</v>
      </c>
      <c r="D171" s="156"/>
      <c r="E171" s="157"/>
      <c r="F171" s="157" t="s">
        <v>246</v>
      </c>
      <c r="G171" s="155">
        <v>45668.0</v>
      </c>
      <c r="H171" s="116" t="s">
        <v>513</v>
      </c>
      <c r="I171" s="116" t="s">
        <v>479</v>
      </c>
      <c r="J171" s="156" t="s">
        <v>514</v>
      </c>
      <c r="K171" s="157">
        <v>25600.0</v>
      </c>
      <c r="L171" s="106"/>
      <c r="M171" s="157">
        <v>5000.0</v>
      </c>
      <c r="N171" s="106"/>
      <c r="O171" s="106"/>
      <c r="P171" s="106"/>
      <c r="Q171" s="106"/>
      <c r="R171" s="156" t="s">
        <v>282</v>
      </c>
      <c r="S171" s="116" t="s">
        <v>320</v>
      </c>
      <c r="T171" s="106"/>
      <c r="U171" s="116" t="s">
        <v>251</v>
      </c>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c r="AZ171" s="106"/>
      <c r="BA171" s="106"/>
      <c r="BB171" s="106"/>
      <c r="BC171" s="106"/>
      <c r="BD171" s="106"/>
      <c r="BE171" s="106"/>
      <c r="BF171" s="106"/>
      <c r="BG171" s="106"/>
      <c r="BH171" s="106"/>
      <c r="BI171" s="106"/>
      <c r="BJ171" s="106"/>
      <c r="BK171" s="106"/>
      <c r="BL171" s="106"/>
      <c r="BM171" s="106"/>
      <c r="BN171" s="106"/>
      <c r="BO171" s="106"/>
      <c r="BP171" s="106"/>
      <c r="BQ171" s="106"/>
      <c r="BR171" s="106"/>
      <c r="BS171" s="106"/>
      <c r="BT171" s="106"/>
      <c r="BU171" s="106"/>
      <c r="BV171" s="106"/>
      <c r="BW171" s="106"/>
      <c r="BX171" s="106"/>
      <c r="BY171" s="106"/>
      <c r="BZ171" s="106"/>
      <c r="CA171" s="106"/>
      <c r="CB171" s="106"/>
      <c r="CC171" s="106"/>
      <c r="CD171" s="106"/>
      <c r="CE171" s="106"/>
      <c r="CF171" s="106"/>
      <c r="CG171" s="106"/>
      <c r="CH171" s="106"/>
      <c r="CI171" s="106"/>
      <c r="CJ171" s="106"/>
      <c r="CK171" s="106"/>
      <c r="CL171" s="106"/>
      <c r="CM171" s="106"/>
      <c r="CN171" s="106"/>
      <c r="CO171" s="106"/>
      <c r="CP171" s="106"/>
      <c r="CQ171" s="106"/>
      <c r="CR171" s="106"/>
      <c r="CS171" s="106"/>
    </row>
    <row r="172" hidden="1">
      <c r="A172" s="153">
        <v>45658.0</v>
      </c>
      <c r="B172" s="116">
        <v>2025.0</v>
      </c>
      <c r="C172" s="116">
        <v>1.0</v>
      </c>
      <c r="D172" s="156"/>
      <c r="E172" s="157"/>
      <c r="F172" s="157" t="s">
        <v>246</v>
      </c>
      <c r="G172" s="155">
        <v>45668.0</v>
      </c>
      <c r="H172" s="116" t="s">
        <v>515</v>
      </c>
      <c r="I172" s="116" t="s">
        <v>479</v>
      </c>
      <c r="J172" s="156" t="s">
        <v>516</v>
      </c>
      <c r="K172" s="157">
        <v>25600.0</v>
      </c>
      <c r="L172" s="106"/>
      <c r="M172" s="157">
        <v>5000.0</v>
      </c>
      <c r="N172" s="106"/>
      <c r="O172" s="106"/>
      <c r="P172" s="106"/>
      <c r="Q172" s="106"/>
      <c r="R172" s="156" t="s">
        <v>282</v>
      </c>
      <c r="S172" s="116" t="s">
        <v>283</v>
      </c>
      <c r="T172" s="106"/>
      <c r="U172" s="116" t="s">
        <v>251</v>
      </c>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c r="AZ172" s="106"/>
      <c r="BA172" s="106"/>
      <c r="BB172" s="106"/>
      <c r="BC172" s="106"/>
      <c r="BD172" s="106"/>
      <c r="BE172" s="106"/>
      <c r="BF172" s="106"/>
      <c r="BG172" s="106"/>
      <c r="BH172" s="106"/>
      <c r="BI172" s="106"/>
      <c r="BJ172" s="106"/>
      <c r="BK172" s="106"/>
      <c r="BL172" s="106"/>
      <c r="BM172" s="106"/>
      <c r="BN172" s="106"/>
      <c r="BO172" s="106"/>
      <c r="BP172" s="106"/>
      <c r="BQ172" s="106"/>
      <c r="BR172" s="106"/>
      <c r="BS172" s="106"/>
      <c r="BT172" s="106"/>
      <c r="BU172" s="106"/>
      <c r="BV172" s="106"/>
      <c r="BW172" s="106"/>
      <c r="BX172" s="106"/>
      <c r="BY172" s="106"/>
      <c r="BZ172" s="106"/>
      <c r="CA172" s="106"/>
      <c r="CB172" s="106"/>
      <c r="CC172" s="106"/>
      <c r="CD172" s="106"/>
      <c r="CE172" s="106"/>
      <c r="CF172" s="106"/>
      <c r="CG172" s="106"/>
      <c r="CH172" s="106"/>
      <c r="CI172" s="106"/>
      <c r="CJ172" s="106"/>
      <c r="CK172" s="106"/>
      <c r="CL172" s="106"/>
      <c r="CM172" s="106"/>
      <c r="CN172" s="106"/>
      <c r="CO172" s="106"/>
      <c r="CP172" s="106"/>
      <c r="CQ172" s="106"/>
      <c r="CR172" s="106"/>
      <c r="CS172" s="106"/>
    </row>
    <row r="173" hidden="1">
      <c r="A173" s="153">
        <v>45658.0</v>
      </c>
      <c r="B173" s="116">
        <v>2025.0</v>
      </c>
      <c r="C173" s="116">
        <v>1.0</v>
      </c>
      <c r="D173" s="156"/>
      <c r="E173" s="157"/>
      <c r="F173" s="157" t="s">
        <v>246</v>
      </c>
      <c r="G173" s="155">
        <v>45668.0</v>
      </c>
      <c r="H173" s="116" t="s">
        <v>517</v>
      </c>
      <c r="I173" s="116" t="s">
        <v>479</v>
      </c>
      <c r="J173" s="156" t="s">
        <v>518</v>
      </c>
      <c r="K173" s="157">
        <v>249420.0</v>
      </c>
      <c r="L173" s="106"/>
      <c r="M173" s="157">
        <v>5000.0</v>
      </c>
      <c r="N173" s="106"/>
      <c r="O173" s="106"/>
      <c r="P173" s="106"/>
      <c r="Q173" s="106"/>
      <c r="R173" s="156" t="s">
        <v>282</v>
      </c>
      <c r="S173" s="116" t="s">
        <v>283</v>
      </c>
      <c r="T173" s="106"/>
      <c r="U173" s="116" t="s">
        <v>251</v>
      </c>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c r="AZ173" s="106"/>
      <c r="BA173" s="106"/>
      <c r="BB173" s="106"/>
      <c r="BC173" s="106"/>
      <c r="BD173" s="106"/>
      <c r="BE173" s="106"/>
      <c r="BF173" s="106"/>
      <c r="BG173" s="106"/>
      <c r="BH173" s="106"/>
      <c r="BI173" s="106"/>
      <c r="BJ173" s="106"/>
      <c r="BK173" s="106"/>
      <c r="BL173" s="106"/>
      <c r="BM173" s="106"/>
      <c r="BN173" s="106"/>
      <c r="BO173" s="106"/>
      <c r="BP173" s="106"/>
      <c r="BQ173" s="106"/>
      <c r="BR173" s="106"/>
      <c r="BS173" s="106"/>
      <c r="BT173" s="106"/>
      <c r="BU173" s="106"/>
      <c r="BV173" s="106"/>
      <c r="BW173" s="106"/>
      <c r="BX173" s="106"/>
      <c r="BY173" s="106"/>
      <c r="BZ173" s="106"/>
      <c r="CA173" s="106"/>
      <c r="CB173" s="106"/>
      <c r="CC173" s="106"/>
      <c r="CD173" s="106"/>
      <c r="CE173" s="106"/>
      <c r="CF173" s="106"/>
      <c r="CG173" s="106"/>
      <c r="CH173" s="106"/>
      <c r="CI173" s="106"/>
      <c r="CJ173" s="106"/>
      <c r="CK173" s="106"/>
      <c r="CL173" s="106"/>
      <c r="CM173" s="106"/>
      <c r="CN173" s="106"/>
      <c r="CO173" s="106"/>
      <c r="CP173" s="106"/>
      <c r="CQ173" s="106"/>
      <c r="CR173" s="106"/>
      <c r="CS173" s="106"/>
    </row>
    <row r="174" hidden="1">
      <c r="A174" s="153">
        <v>45992.0</v>
      </c>
      <c r="B174" s="116">
        <v>2025.0</v>
      </c>
      <c r="C174" s="116">
        <v>12.0</v>
      </c>
      <c r="D174" s="156"/>
      <c r="E174" s="157"/>
      <c r="F174" s="157" t="s">
        <v>246</v>
      </c>
      <c r="G174" s="155">
        <v>46004.0</v>
      </c>
      <c r="H174" s="116" t="s">
        <v>519</v>
      </c>
      <c r="I174" s="116" t="s">
        <v>479</v>
      </c>
      <c r="J174" s="156" t="s">
        <v>520</v>
      </c>
      <c r="K174" s="157">
        <v>43000.0</v>
      </c>
      <c r="L174" s="106"/>
      <c r="M174" s="157">
        <v>5000.0</v>
      </c>
      <c r="N174" s="106"/>
      <c r="O174" s="106"/>
      <c r="P174" s="106"/>
      <c r="Q174" s="106"/>
      <c r="R174" s="156" t="s">
        <v>282</v>
      </c>
      <c r="S174" s="116" t="s">
        <v>320</v>
      </c>
      <c r="T174" s="106"/>
      <c r="U174" s="116" t="s">
        <v>251</v>
      </c>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c r="AZ174" s="106"/>
      <c r="BA174" s="106"/>
      <c r="BB174" s="106"/>
      <c r="BC174" s="106"/>
      <c r="BD174" s="106"/>
      <c r="BE174" s="106"/>
      <c r="BF174" s="106"/>
      <c r="BG174" s="106"/>
      <c r="BH174" s="106"/>
      <c r="BI174" s="106"/>
      <c r="BJ174" s="106"/>
      <c r="BK174" s="106"/>
      <c r="BL174" s="106"/>
      <c r="BM174" s="106"/>
      <c r="BN174" s="106"/>
      <c r="BO174" s="106"/>
      <c r="BP174" s="106"/>
      <c r="BQ174" s="106"/>
      <c r="BR174" s="106"/>
      <c r="BS174" s="106"/>
      <c r="BT174" s="106"/>
      <c r="BU174" s="106"/>
      <c r="BV174" s="106"/>
      <c r="BW174" s="106"/>
      <c r="BX174" s="106"/>
      <c r="BY174" s="106"/>
      <c r="BZ174" s="106"/>
      <c r="CA174" s="106"/>
      <c r="CB174" s="106"/>
      <c r="CC174" s="106"/>
      <c r="CD174" s="106"/>
      <c r="CE174" s="106"/>
      <c r="CF174" s="106"/>
      <c r="CG174" s="106"/>
      <c r="CH174" s="106"/>
      <c r="CI174" s="106"/>
      <c r="CJ174" s="106"/>
      <c r="CK174" s="106"/>
      <c r="CL174" s="106"/>
      <c r="CM174" s="106"/>
      <c r="CN174" s="106"/>
      <c r="CO174" s="106"/>
      <c r="CP174" s="106"/>
      <c r="CQ174" s="106"/>
      <c r="CR174" s="106"/>
      <c r="CS174" s="106"/>
    </row>
    <row r="175" hidden="1">
      <c r="A175" s="153">
        <v>45992.0</v>
      </c>
      <c r="B175" s="116">
        <v>2025.0</v>
      </c>
      <c r="C175" s="116">
        <v>12.0</v>
      </c>
      <c r="D175" s="156"/>
      <c r="E175" s="157"/>
      <c r="F175" s="157" t="s">
        <v>246</v>
      </c>
      <c r="G175" s="155">
        <v>46004.0</v>
      </c>
      <c r="H175" s="116" t="s">
        <v>521</v>
      </c>
      <c r="I175" s="116" t="s">
        <v>479</v>
      </c>
      <c r="J175" s="156" t="s">
        <v>522</v>
      </c>
      <c r="K175" s="157">
        <v>15000.0</v>
      </c>
      <c r="L175" s="106"/>
      <c r="M175" s="157">
        <v>5000.0</v>
      </c>
      <c r="N175" s="106"/>
      <c r="O175" s="106"/>
      <c r="P175" s="106"/>
      <c r="Q175" s="106"/>
      <c r="R175" s="156" t="s">
        <v>282</v>
      </c>
      <c r="S175" s="116" t="s">
        <v>320</v>
      </c>
      <c r="T175" s="106"/>
      <c r="U175" s="116" t="s">
        <v>251</v>
      </c>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c r="AZ175" s="106"/>
      <c r="BA175" s="106"/>
      <c r="BB175" s="106"/>
      <c r="BC175" s="106"/>
      <c r="BD175" s="106"/>
      <c r="BE175" s="106"/>
      <c r="BF175" s="106"/>
      <c r="BG175" s="106"/>
      <c r="BH175" s="106"/>
      <c r="BI175" s="106"/>
      <c r="BJ175" s="106"/>
      <c r="BK175" s="106"/>
      <c r="BL175" s="106"/>
      <c r="BM175" s="106"/>
      <c r="BN175" s="106"/>
      <c r="BO175" s="106"/>
      <c r="BP175" s="106"/>
      <c r="BQ175" s="106"/>
      <c r="BR175" s="106"/>
      <c r="BS175" s="106"/>
      <c r="BT175" s="106"/>
      <c r="BU175" s="106"/>
      <c r="BV175" s="106"/>
      <c r="BW175" s="106"/>
      <c r="BX175" s="106"/>
      <c r="BY175" s="106"/>
      <c r="BZ175" s="106"/>
      <c r="CA175" s="106"/>
      <c r="CB175" s="106"/>
      <c r="CC175" s="106"/>
      <c r="CD175" s="106"/>
      <c r="CE175" s="106"/>
      <c r="CF175" s="106"/>
      <c r="CG175" s="106"/>
      <c r="CH175" s="106"/>
      <c r="CI175" s="106"/>
      <c r="CJ175" s="106"/>
      <c r="CK175" s="106"/>
      <c r="CL175" s="106"/>
      <c r="CM175" s="106"/>
      <c r="CN175" s="106"/>
      <c r="CO175" s="106"/>
      <c r="CP175" s="106"/>
      <c r="CQ175" s="106"/>
      <c r="CR175" s="106"/>
      <c r="CS175" s="106"/>
    </row>
    <row r="176" hidden="1">
      <c r="A176" s="153">
        <v>45992.0</v>
      </c>
      <c r="B176" s="116">
        <v>2025.0</v>
      </c>
      <c r="C176" s="116">
        <v>12.0</v>
      </c>
      <c r="D176" s="156"/>
      <c r="E176" s="157"/>
      <c r="F176" s="157" t="s">
        <v>246</v>
      </c>
      <c r="G176" s="155">
        <v>46005.0</v>
      </c>
      <c r="H176" s="116" t="s">
        <v>523</v>
      </c>
      <c r="I176" s="116" t="s">
        <v>479</v>
      </c>
      <c r="J176" s="156" t="s">
        <v>524</v>
      </c>
      <c r="K176" s="157">
        <v>54100.0</v>
      </c>
      <c r="L176" s="106"/>
      <c r="M176" s="157">
        <v>5000.0</v>
      </c>
      <c r="N176" s="106"/>
      <c r="O176" s="106"/>
      <c r="P176" s="106"/>
      <c r="Q176" s="106"/>
      <c r="R176" s="156" t="s">
        <v>282</v>
      </c>
      <c r="S176" s="116" t="s">
        <v>320</v>
      </c>
      <c r="T176" s="106"/>
      <c r="U176" s="116" t="s">
        <v>251</v>
      </c>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c r="AZ176" s="106"/>
      <c r="BA176" s="106"/>
      <c r="BB176" s="106"/>
      <c r="BC176" s="106"/>
      <c r="BD176" s="106"/>
      <c r="BE176" s="106"/>
      <c r="BF176" s="106"/>
      <c r="BG176" s="106"/>
      <c r="BH176" s="106"/>
      <c r="BI176" s="106"/>
      <c r="BJ176" s="106"/>
      <c r="BK176" s="106"/>
      <c r="BL176" s="106"/>
      <c r="BM176" s="106"/>
      <c r="BN176" s="106"/>
      <c r="BO176" s="106"/>
      <c r="BP176" s="106"/>
      <c r="BQ176" s="106"/>
      <c r="BR176" s="106"/>
      <c r="BS176" s="106"/>
      <c r="BT176" s="106"/>
      <c r="BU176" s="106"/>
      <c r="BV176" s="106"/>
      <c r="BW176" s="106"/>
      <c r="BX176" s="106"/>
      <c r="BY176" s="106"/>
      <c r="BZ176" s="106"/>
      <c r="CA176" s="106"/>
      <c r="CB176" s="106"/>
      <c r="CC176" s="106"/>
      <c r="CD176" s="106"/>
      <c r="CE176" s="106"/>
      <c r="CF176" s="106"/>
      <c r="CG176" s="106"/>
      <c r="CH176" s="106"/>
      <c r="CI176" s="106"/>
      <c r="CJ176" s="106"/>
      <c r="CK176" s="106"/>
      <c r="CL176" s="106"/>
      <c r="CM176" s="106"/>
      <c r="CN176" s="106"/>
      <c r="CO176" s="106"/>
      <c r="CP176" s="106"/>
      <c r="CQ176" s="106"/>
      <c r="CR176" s="106"/>
      <c r="CS176" s="106"/>
    </row>
    <row r="177" hidden="1">
      <c r="A177" s="153">
        <v>45992.0</v>
      </c>
      <c r="B177" s="116">
        <v>2025.0</v>
      </c>
      <c r="C177" s="116">
        <v>12.0</v>
      </c>
      <c r="D177" s="156"/>
      <c r="E177" s="157"/>
      <c r="F177" s="157" t="s">
        <v>246</v>
      </c>
      <c r="G177" s="155">
        <v>46011.0</v>
      </c>
      <c r="H177" s="116" t="s">
        <v>525</v>
      </c>
      <c r="I177" s="116" t="s">
        <v>479</v>
      </c>
      <c r="J177" s="156" t="s">
        <v>526</v>
      </c>
      <c r="K177" s="157">
        <v>110000.0</v>
      </c>
      <c r="L177" s="106"/>
      <c r="M177" s="157">
        <v>5000.0</v>
      </c>
      <c r="N177" s="106"/>
      <c r="O177" s="106"/>
      <c r="P177" s="106"/>
      <c r="Q177" s="106"/>
      <c r="R177" s="156" t="s">
        <v>282</v>
      </c>
      <c r="S177" s="116" t="s">
        <v>320</v>
      </c>
      <c r="T177" s="106"/>
      <c r="U177" s="116" t="s">
        <v>251</v>
      </c>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c r="AZ177" s="106"/>
      <c r="BA177" s="106"/>
      <c r="BB177" s="106"/>
      <c r="BC177" s="106"/>
      <c r="BD177" s="106"/>
      <c r="BE177" s="106"/>
      <c r="BF177" s="106"/>
      <c r="BG177" s="106"/>
      <c r="BH177" s="106"/>
      <c r="BI177" s="106"/>
      <c r="BJ177" s="106"/>
      <c r="BK177" s="106"/>
      <c r="BL177" s="106"/>
      <c r="BM177" s="106"/>
      <c r="BN177" s="106"/>
      <c r="BO177" s="106"/>
      <c r="BP177" s="106"/>
      <c r="BQ177" s="106"/>
      <c r="BR177" s="106"/>
      <c r="BS177" s="106"/>
      <c r="BT177" s="106"/>
      <c r="BU177" s="106"/>
      <c r="BV177" s="106"/>
      <c r="BW177" s="106"/>
      <c r="BX177" s="106"/>
      <c r="BY177" s="106"/>
      <c r="BZ177" s="106"/>
      <c r="CA177" s="106"/>
      <c r="CB177" s="106"/>
      <c r="CC177" s="106"/>
      <c r="CD177" s="106"/>
      <c r="CE177" s="106"/>
      <c r="CF177" s="106"/>
      <c r="CG177" s="106"/>
      <c r="CH177" s="106"/>
      <c r="CI177" s="106"/>
      <c r="CJ177" s="106"/>
      <c r="CK177" s="106"/>
      <c r="CL177" s="106"/>
      <c r="CM177" s="106"/>
      <c r="CN177" s="106"/>
      <c r="CO177" s="106"/>
      <c r="CP177" s="106"/>
      <c r="CQ177" s="106"/>
      <c r="CR177" s="106"/>
      <c r="CS177" s="106"/>
    </row>
    <row r="178" hidden="1">
      <c r="A178" s="153">
        <v>45992.0</v>
      </c>
      <c r="B178" s="116">
        <v>2025.0</v>
      </c>
      <c r="C178" s="116">
        <v>12.0</v>
      </c>
      <c r="D178" s="156"/>
      <c r="E178" s="157"/>
      <c r="F178" s="157" t="s">
        <v>246</v>
      </c>
      <c r="G178" s="155">
        <v>46011.0</v>
      </c>
      <c r="H178" s="116" t="s">
        <v>527</v>
      </c>
      <c r="I178" s="116" t="s">
        <v>479</v>
      </c>
      <c r="J178" s="156" t="s">
        <v>528</v>
      </c>
      <c r="K178" s="157">
        <v>28500.0</v>
      </c>
      <c r="L178" s="106"/>
      <c r="M178" s="157">
        <v>5000.0</v>
      </c>
      <c r="N178" s="106"/>
      <c r="O178" s="106"/>
      <c r="P178" s="106"/>
      <c r="Q178" s="106"/>
      <c r="R178" s="156" t="s">
        <v>282</v>
      </c>
      <c r="S178" s="116" t="s">
        <v>320</v>
      </c>
      <c r="T178" s="106"/>
      <c r="U178" s="116" t="s">
        <v>251</v>
      </c>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c r="AZ178" s="106"/>
      <c r="BA178" s="106"/>
      <c r="BB178" s="106"/>
      <c r="BC178" s="106"/>
      <c r="BD178" s="106"/>
      <c r="BE178" s="106"/>
      <c r="BF178" s="106"/>
      <c r="BG178" s="106"/>
      <c r="BH178" s="106"/>
      <c r="BI178" s="106"/>
      <c r="BJ178" s="106"/>
      <c r="BK178" s="106"/>
      <c r="BL178" s="106"/>
      <c r="BM178" s="106"/>
      <c r="BN178" s="106"/>
      <c r="BO178" s="106"/>
      <c r="BP178" s="106"/>
      <c r="BQ178" s="106"/>
      <c r="BR178" s="106"/>
      <c r="BS178" s="106"/>
      <c r="BT178" s="106"/>
      <c r="BU178" s="106"/>
      <c r="BV178" s="106"/>
      <c r="BW178" s="106"/>
      <c r="BX178" s="106"/>
      <c r="BY178" s="106"/>
      <c r="BZ178" s="106"/>
      <c r="CA178" s="106"/>
      <c r="CB178" s="106"/>
      <c r="CC178" s="106"/>
      <c r="CD178" s="106"/>
      <c r="CE178" s="106"/>
      <c r="CF178" s="106"/>
      <c r="CG178" s="106"/>
      <c r="CH178" s="106"/>
      <c r="CI178" s="106"/>
      <c r="CJ178" s="106"/>
      <c r="CK178" s="106"/>
      <c r="CL178" s="106"/>
      <c r="CM178" s="106"/>
      <c r="CN178" s="106"/>
      <c r="CO178" s="106"/>
      <c r="CP178" s="106"/>
      <c r="CQ178" s="106"/>
      <c r="CR178" s="106"/>
      <c r="CS178" s="106"/>
    </row>
    <row r="179" hidden="1">
      <c r="A179" s="153">
        <v>45992.0</v>
      </c>
      <c r="B179" s="116">
        <v>2025.0</v>
      </c>
      <c r="C179" s="116">
        <v>12.0</v>
      </c>
      <c r="D179" s="156"/>
      <c r="E179" s="157"/>
      <c r="F179" s="157" t="s">
        <v>246</v>
      </c>
      <c r="G179" s="155">
        <v>46011.0</v>
      </c>
      <c r="H179" s="116" t="s">
        <v>529</v>
      </c>
      <c r="I179" s="116" t="s">
        <v>479</v>
      </c>
      <c r="J179" s="156" t="s">
        <v>530</v>
      </c>
      <c r="K179" s="157">
        <v>135000.0</v>
      </c>
      <c r="L179" s="106"/>
      <c r="M179" s="157">
        <v>5000.0</v>
      </c>
      <c r="N179" s="106"/>
      <c r="O179" s="106"/>
      <c r="P179" s="106"/>
      <c r="Q179" s="106"/>
      <c r="R179" s="156" t="s">
        <v>282</v>
      </c>
      <c r="S179" s="116" t="s">
        <v>320</v>
      </c>
      <c r="T179" s="106"/>
      <c r="U179" s="116" t="s">
        <v>251</v>
      </c>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c r="AZ179" s="106"/>
      <c r="BA179" s="106"/>
      <c r="BB179" s="106"/>
      <c r="BC179" s="106"/>
      <c r="BD179" s="106"/>
      <c r="BE179" s="106"/>
      <c r="BF179" s="106"/>
      <c r="BG179" s="106"/>
      <c r="BH179" s="106"/>
      <c r="BI179" s="106"/>
      <c r="BJ179" s="106"/>
      <c r="BK179" s="106"/>
      <c r="BL179" s="106"/>
      <c r="BM179" s="106"/>
      <c r="BN179" s="106"/>
      <c r="BO179" s="106"/>
      <c r="BP179" s="106"/>
      <c r="BQ179" s="106"/>
      <c r="BR179" s="106"/>
      <c r="BS179" s="106"/>
      <c r="BT179" s="106"/>
      <c r="BU179" s="106"/>
      <c r="BV179" s="106"/>
      <c r="BW179" s="106"/>
      <c r="BX179" s="106"/>
      <c r="BY179" s="106"/>
      <c r="BZ179" s="106"/>
      <c r="CA179" s="106"/>
      <c r="CB179" s="106"/>
      <c r="CC179" s="106"/>
      <c r="CD179" s="106"/>
      <c r="CE179" s="106"/>
      <c r="CF179" s="106"/>
      <c r="CG179" s="106"/>
      <c r="CH179" s="106"/>
      <c r="CI179" s="106"/>
      <c r="CJ179" s="106"/>
      <c r="CK179" s="106"/>
      <c r="CL179" s="106"/>
      <c r="CM179" s="106"/>
      <c r="CN179" s="106"/>
      <c r="CO179" s="106"/>
      <c r="CP179" s="106"/>
      <c r="CQ179" s="106"/>
      <c r="CR179" s="106"/>
      <c r="CS179" s="106"/>
    </row>
    <row r="180" hidden="1">
      <c r="A180" s="153">
        <v>45992.0</v>
      </c>
      <c r="B180" s="116">
        <v>2025.0</v>
      </c>
      <c r="C180" s="116">
        <v>12.0</v>
      </c>
      <c r="D180" s="156"/>
      <c r="E180" s="157"/>
      <c r="F180" s="157" t="s">
        <v>246</v>
      </c>
      <c r="G180" s="155">
        <v>46011.0</v>
      </c>
      <c r="H180" s="116" t="s">
        <v>531</v>
      </c>
      <c r="I180" s="116" t="s">
        <v>479</v>
      </c>
      <c r="J180" s="156" t="s">
        <v>532</v>
      </c>
      <c r="K180" s="157">
        <v>70000.0</v>
      </c>
      <c r="L180" s="106"/>
      <c r="M180" s="157">
        <v>5000.0</v>
      </c>
      <c r="N180" s="106"/>
      <c r="O180" s="106"/>
      <c r="P180" s="106"/>
      <c r="Q180" s="106"/>
      <c r="R180" s="156" t="s">
        <v>282</v>
      </c>
      <c r="S180" s="116" t="s">
        <v>320</v>
      </c>
      <c r="T180" s="106"/>
      <c r="U180" s="116" t="s">
        <v>251</v>
      </c>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c r="AZ180" s="106"/>
      <c r="BA180" s="106"/>
      <c r="BB180" s="106"/>
      <c r="BC180" s="106"/>
      <c r="BD180" s="106"/>
      <c r="BE180" s="106"/>
      <c r="BF180" s="106"/>
      <c r="BG180" s="106"/>
      <c r="BH180" s="106"/>
      <c r="BI180" s="106"/>
      <c r="BJ180" s="106"/>
      <c r="BK180" s="106"/>
      <c r="BL180" s="106"/>
      <c r="BM180" s="106"/>
      <c r="BN180" s="106"/>
      <c r="BO180" s="106"/>
      <c r="BP180" s="106"/>
      <c r="BQ180" s="106"/>
      <c r="BR180" s="106"/>
      <c r="BS180" s="106"/>
      <c r="BT180" s="106"/>
      <c r="BU180" s="106"/>
      <c r="BV180" s="106"/>
      <c r="BW180" s="106"/>
      <c r="BX180" s="106"/>
      <c r="BY180" s="106"/>
      <c r="BZ180" s="106"/>
      <c r="CA180" s="106"/>
      <c r="CB180" s="106"/>
      <c r="CC180" s="106"/>
      <c r="CD180" s="106"/>
      <c r="CE180" s="106"/>
      <c r="CF180" s="106"/>
      <c r="CG180" s="106"/>
      <c r="CH180" s="106"/>
      <c r="CI180" s="106"/>
      <c r="CJ180" s="106"/>
      <c r="CK180" s="106"/>
      <c r="CL180" s="106"/>
      <c r="CM180" s="106"/>
      <c r="CN180" s="106"/>
      <c r="CO180" s="106"/>
      <c r="CP180" s="106"/>
      <c r="CQ180" s="106"/>
      <c r="CR180" s="106"/>
      <c r="CS180" s="106"/>
    </row>
    <row r="181" hidden="1">
      <c r="A181" s="153">
        <v>45992.0</v>
      </c>
      <c r="B181" s="116">
        <v>2025.0</v>
      </c>
      <c r="C181" s="116">
        <v>12.0</v>
      </c>
      <c r="D181" s="156"/>
      <c r="E181" s="157"/>
      <c r="F181" s="157" t="s">
        <v>246</v>
      </c>
      <c r="G181" s="155">
        <v>46022.0</v>
      </c>
      <c r="H181" s="116" t="s">
        <v>533</v>
      </c>
      <c r="I181" s="116" t="s">
        <v>479</v>
      </c>
      <c r="J181" s="156" t="s">
        <v>534</v>
      </c>
      <c r="K181" s="157">
        <v>108000.0</v>
      </c>
      <c r="L181" s="106"/>
      <c r="M181" s="157">
        <v>5000.0</v>
      </c>
      <c r="N181" s="106"/>
      <c r="O181" s="106"/>
      <c r="P181" s="106"/>
      <c r="Q181" s="106"/>
      <c r="R181" s="156" t="s">
        <v>282</v>
      </c>
      <c r="S181" s="116" t="s">
        <v>260</v>
      </c>
      <c r="T181" s="106"/>
      <c r="U181" s="116" t="s">
        <v>251</v>
      </c>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c r="AZ181" s="106"/>
      <c r="BA181" s="106"/>
      <c r="BB181" s="106"/>
      <c r="BC181" s="106"/>
      <c r="BD181" s="106"/>
      <c r="BE181" s="106"/>
      <c r="BF181" s="106"/>
      <c r="BG181" s="106"/>
      <c r="BH181" s="106"/>
      <c r="BI181" s="106"/>
      <c r="BJ181" s="106"/>
      <c r="BK181" s="106"/>
      <c r="BL181" s="106"/>
      <c r="BM181" s="106"/>
      <c r="BN181" s="106"/>
      <c r="BO181" s="106"/>
      <c r="BP181" s="106"/>
      <c r="BQ181" s="106"/>
      <c r="BR181" s="106"/>
      <c r="BS181" s="106"/>
      <c r="BT181" s="106"/>
      <c r="BU181" s="106"/>
      <c r="BV181" s="106"/>
      <c r="BW181" s="106"/>
      <c r="BX181" s="106"/>
      <c r="BY181" s="106"/>
      <c r="BZ181" s="106"/>
      <c r="CA181" s="106"/>
      <c r="CB181" s="106"/>
      <c r="CC181" s="106"/>
      <c r="CD181" s="106"/>
      <c r="CE181" s="106"/>
      <c r="CF181" s="106"/>
      <c r="CG181" s="106"/>
      <c r="CH181" s="106"/>
      <c r="CI181" s="106"/>
      <c r="CJ181" s="106"/>
      <c r="CK181" s="106"/>
      <c r="CL181" s="106"/>
      <c r="CM181" s="106"/>
      <c r="CN181" s="106"/>
      <c r="CO181" s="106"/>
      <c r="CP181" s="106"/>
      <c r="CQ181" s="106"/>
      <c r="CR181" s="106"/>
      <c r="CS181" s="106"/>
    </row>
    <row r="182" hidden="1">
      <c r="A182" s="153">
        <v>45931.0</v>
      </c>
      <c r="B182" s="116">
        <v>2025.0</v>
      </c>
      <c r="C182" s="116">
        <v>10.0</v>
      </c>
      <c r="D182" s="154"/>
      <c r="E182" s="106"/>
      <c r="F182" s="116" t="s">
        <v>246</v>
      </c>
      <c r="G182" s="154"/>
      <c r="H182" s="116" t="s">
        <v>535</v>
      </c>
      <c r="I182" s="116" t="s">
        <v>536</v>
      </c>
      <c r="J182" s="156" t="s">
        <v>537</v>
      </c>
      <c r="K182" s="157">
        <v>150000.0</v>
      </c>
      <c r="L182" s="106"/>
      <c r="M182" s="157">
        <v>75000.0</v>
      </c>
      <c r="N182" s="106"/>
      <c r="O182" s="106"/>
      <c r="P182" s="106"/>
      <c r="Q182" s="106"/>
      <c r="R182" s="159">
        <v>0.5</v>
      </c>
      <c r="S182" s="116" t="s">
        <v>538</v>
      </c>
      <c r="T182" s="116" t="s">
        <v>539</v>
      </c>
      <c r="U182" s="116" t="s">
        <v>251</v>
      </c>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c r="AZ182" s="106"/>
      <c r="BA182" s="106"/>
      <c r="BB182" s="106"/>
      <c r="BC182" s="106"/>
      <c r="BD182" s="106"/>
      <c r="BE182" s="106"/>
      <c r="BF182" s="106"/>
      <c r="BG182" s="106"/>
      <c r="BH182" s="106"/>
      <c r="BI182" s="106"/>
      <c r="BJ182" s="106"/>
      <c r="BK182" s="106"/>
      <c r="BL182" s="106"/>
      <c r="BM182" s="106"/>
      <c r="BN182" s="106"/>
      <c r="BO182" s="106"/>
      <c r="BP182" s="106"/>
      <c r="BQ182" s="106"/>
      <c r="BR182" s="106"/>
      <c r="BS182" s="106"/>
      <c r="BT182" s="106"/>
      <c r="BU182" s="106"/>
      <c r="BV182" s="106"/>
      <c r="BW182" s="106"/>
      <c r="BX182" s="106"/>
      <c r="BY182" s="106"/>
      <c r="BZ182" s="106"/>
      <c r="CA182" s="106"/>
      <c r="CB182" s="106"/>
      <c r="CC182" s="106"/>
      <c r="CD182" s="106"/>
      <c r="CE182" s="106"/>
      <c r="CF182" s="106"/>
      <c r="CG182" s="106"/>
      <c r="CH182" s="106"/>
      <c r="CI182" s="106"/>
      <c r="CJ182" s="106"/>
      <c r="CK182" s="106"/>
      <c r="CL182" s="106"/>
      <c r="CM182" s="106"/>
      <c r="CN182" s="106"/>
      <c r="CO182" s="106"/>
      <c r="CP182" s="106"/>
      <c r="CQ182" s="106"/>
      <c r="CR182" s="106"/>
      <c r="CS182" s="106"/>
    </row>
    <row r="183" hidden="1">
      <c r="A183" s="153">
        <v>45931.0</v>
      </c>
      <c r="B183" s="116">
        <v>2025.0</v>
      </c>
      <c r="C183" s="116">
        <v>10.0</v>
      </c>
      <c r="D183" s="154"/>
      <c r="E183" s="106"/>
      <c r="F183" s="116" t="s">
        <v>246</v>
      </c>
      <c r="G183" s="154"/>
      <c r="H183" s="116" t="s">
        <v>540</v>
      </c>
      <c r="I183" s="116" t="s">
        <v>536</v>
      </c>
      <c r="J183" s="156" t="s">
        <v>541</v>
      </c>
      <c r="K183" s="157">
        <v>192000.0</v>
      </c>
      <c r="L183" s="106"/>
      <c r="M183" s="157">
        <v>96000.0</v>
      </c>
      <c r="N183" s="106"/>
      <c r="O183" s="106"/>
      <c r="P183" s="106"/>
      <c r="Q183" s="106"/>
      <c r="R183" s="159">
        <v>0.5</v>
      </c>
      <c r="S183" s="116" t="s">
        <v>538</v>
      </c>
      <c r="T183" s="116" t="s">
        <v>539</v>
      </c>
      <c r="U183" s="116" t="s">
        <v>251</v>
      </c>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c r="AZ183" s="106"/>
      <c r="BA183" s="106"/>
      <c r="BB183" s="106"/>
      <c r="BC183" s="106"/>
      <c r="BD183" s="106"/>
      <c r="BE183" s="106"/>
      <c r="BF183" s="106"/>
      <c r="BG183" s="106"/>
      <c r="BH183" s="106"/>
      <c r="BI183" s="106"/>
      <c r="BJ183" s="106"/>
      <c r="BK183" s="106"/>
      <c r="BL183" s="106"/>
      <c r="BM183" s="106"/>
      <c r="BN183" s="106"/>
      <c r="BO183" s="106"/>
      <c r="BP183" s="106"/>
      <c r="BQ183" s="106"/>
      <c r="BR183" s="106"/>
      <c r="BS183" s="106"/>
      <c r="BT183" s="106"/>
      <c r="BU183" s="106"/>
      <c r="BV183" s="106"/>
      <c r="BW183" s="106"/>
      <c r="BX183" s="106"/>
      <c r="BY183" s="106"/>
      <c r="BZ183" s="106"/>
      <c r="CA183" s="106"/>
      <c r="CB183" s="106"/>
      <c r="CC183" s="106"/>
      <c r="CD183" s="106"/>
      <c r="CE183" s="106"/>
      <c r="CF183" s="106"/>
      <c r="CG183" s="106"/>
      <c r="CH183" s="106"/>
      <c r="CI183" s="106"/>
      <c r="CJ183" s="106"/>
      <c r="CK183" s="106"/>
      <c r="CL183" s="106"/>
      <c r="CM183" s="106"/>
      <c r="CN183" s="106"/>
      <c r="CO183" s="106"/>
      <c r="CP183" s="106"/>
      <c r="CQ183" s="106"/>
      <c r="CR183" s="106"/>
      <c r="CS183" s="106"/>
    </row>
    <row r="184" hidden="1">
      <c r="A184" s="153">
        <v>45931.0</v>
      </c>
      <c r="B184" s="116">
        <v>2025.0</v>
      </c>
      <c r="C184" s="116">
        <v>10.0</v>
      </c>
      <c r="D184" s="154"/>
      <c r="E184" s="106"/>
      <c r="F184" s="116" t="s">
        <v>246</v>
      </c>
      <c r="G184" s="154"/>
      <c r="H184" s="116" t="s">
        <v>542</v>
      </c>
      <c r="I184" s="116" t="s">
        <v>536</v>
      </c>
      <c r="J184" s="156" t="s">
        <v>543</v>
      </c>
      <c r="K184" s="157">
        <v>25440.0</v>
      </c>
      <c r="L184" s="106"/>
      <c r="M184" s="157">
        <v>5000.0</v>
      </c>
      <c r="N184" s="106"/>
      <c r="O184" s="106"/>
      <c r="P184" s="106"/>
      <c r="Q184" s="106"/>
      <c r="R184" s="156" t="s">
        <v>282</v>
      </c>
      <c r="S184" s="116" t="s">
        <v>538</v>
      </c>
      <c r="T184" s="106"/>
      <c r="U184" s="116" t="s">
        <v>251</v>
      </c>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c r="AZ184" s="106"/>
      <c r="BA184" s="106"/>
      <c r="BB184" s="106"/>
      <c r="BC184" s="106"/>
      <c r="BD184" s="106"/>
      <c r="BE184" s="106"/>
      <c r="BF184" s="106"/>
      <c r="BG184" s="106"/>
      <c r="BH184" s="106"/>
      <c r="BI184" s="106"/>
      <c r="BJ184" s="106"/>
      <c r="BK184" s="106"/>
      <c r="BL184" s="106"/>
      <c r="BM184" s="106"/>
      <c r="BN184" s="106"/>
      <c r="BO184" s="106"/>
      <c r="BP184" s="106"/>
      <c r="BQ184" s="106"/>
      <c r="BR184" s="106"/>
      <c r="BS184" s="106"/>
      <c r="BT184" s="106"/>
      <c r="BU184" s="106"/>
      <c r="BV184" s="106"/>
      <c r="BW184" s="106"/>
      <c r="BX184" s="106"/>
      <c r="BY184" s="106"/>
      <c r="BZ184" s="106"/>
      <c r="CA184" s="106"/>
      <c r="CB184" s="106"/>
      <c r="CC184" s="106"/>
      <c r="CD184" s="106"/>
      <c r="CE184" s="106"/>
      <c r="CF184" s="106"/>
      <c r="CG184" s="106"/>
      <c r="CH184" s="106"/>
      <c r="CI184" s="106"/>
      <c r="CJ184" s="106"/>
      <c r="CK184" s="106"/>
      <c r="CL184" s="106"/>
      <c r="CM184" s="106"/>
      <c r="CN184" s="106"/>
      <c r="CO184" s="106"/>
      <c r="CP184" s="106"/>
      <c r="CQ184" s="106"/>
      <c r="CR184" s="106"/>
      <c r="CS184" s="106"/>
    </row>
    <row r="185" hidden="1">
      <c r="A185" s="153">
        <v>45931.0</v>
      </c>
      <c r="B185" s="116">
        <v>2025.0</v>
      </c>
      <c r="C185" s="116">
        <v>10.0</v>
      </c>
      <c r="D185" s="154"/>
      <c r="E185" s="106"/>
      <c r="F185" s="116" t="s">
        <v>246</v>
      </c>
      <c r="G185" s="154"/>
      <c r="H185" s="116" t="s">
        <v>544</v>
      </c>
      <c r="I185" s="116" t="s">
        <v>536</v>
      </c>
      <c r="J185" s="156" t="s">
        <v>545</v>
      </c>
      <c r="K185" s="157">
        <v>192200.0</v>
      </c>
      <c r="L185" s="106"/>
      <c r="M185" s="157">
        <v>5000.0</v>
      </c>
      <c r="N185" s="106"/>
      <c r="O185" s="106"/>
      <c r="P185" s="106"/>
      <c r="Q185" s="106"/>
      <c r="R185" s="156" t="s">
        <v>282</v>
      </c>
      <c r="S185" s="116" t="s">
        <v>538</v>
      </c>
      <c r="T185" s="106"/>
      <c r="U185" s="116" t="s">
        <v>251</v>
      </c>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c r="AZ185" s="106"/>
      <c r="BA185" s="106"/>
      <c r="BB185" s="106"/>
      <c r="BC185" s="106"/>
      <c r="BD185" s="106"/>
      <c r="BE185" s="106"/>
      <c r="BF185" s="106"/>
      <c r="BG185" s="106"/>
      <c r="BH185" s="106"/>
      <c r="BI185" s="106"/>
      <c r="BJ185" s="106"/>
      <c r="BK185" s="106"/>
      <c r="BL185" s="106"/>
      <c r="BM185" s="106"/>
      <c r="BN185" s="106"/>
      <c r="BO185" s="106"/>
      <c r="BP185" s="106"/>
      <c r="BQ185" s="106"/>
      <c r="BR185" s="106"/>
      <c r="BS185" s="106"/>
      <c r="BT185" s="106"/>
      <c r="BU185" s="106"/>
      <c r="BV185" s="106"/>
      <c r="BW185" s="106"/>
      <c r="BX185" s="106"/>
      <c r="BY185" s="106"/>
      <c r="BZ185" s="106"/>
      <c r="CA185" s="106"/>
      <c r="CB185" s="106"/>
      <c r="CC185" s="106"/>
      <c r="CD185" s="106"/>
      <c r="CE185" s="106"/>
      <c r="CF185" s="106"/>
      <c r="CG185" s="106"/>
      <c r="CH185" s="106"/>
      <c r="CI185" s="106"/>
      <c r="CJ185" s="106"/>
      <c r="CK185" s="106"/>
      <c r="CL185" s="106"/>
      <c r="CM185" s="106"/>
      <c r="CN185" s="106"/>
      <c r="CO185" s="106"/>
      <c r="CP185" s="106"/>
      <c r="CQ185" s="106"/>
      <c r="CR185" s="106"/>
      <c r="CS185" s="106"/>
    </row>
    <row r="186" hidden="1">
      <c r="A186" s="153">
        <v>45931.0</v>
      </c>
      <c r="B186" s="116">
        <v>2025.0</v>
      </c>
      <c r="C186" s="116">
        <v>10.0</v>
      </c>
      <c r="D186" s="154"/>
      <c r="E186" s="106"/>
      <c r="F186" s="116" t="s">
        <v>246</v>
      </c>
      <c r="G186" s="154"/>
      <c r="H186" s="116" t="s">
        <v>546</v>
      </c>
      <c r="I186" s="116" t="s">
        <v>536</v>
      </c>
      <c r="J186" s="156" t="s">
        <v>547</v>
      </c>
      <c r="K186" s="157">
        <v>182000.0</v>
      </c>
      <c r="L186" s="106"/>
      <c r="M186" s="157">
        <v>5000.0</v>
      </c>
      <c r="N186" s="106"/>
      <c r="O186" s="106"/>
      <c r="P186" s="106"/>
      <c r="Q186" s="106"/>
      <c r="R186" s="156" t="s">
        <v>282</v>
      </c>
      <c r="S186" s="116" t="s">
        <v>538</v>
      </c>
      <c r="T186" s="106"/>
      <c r="U186" s="116" t="s">
        <v>251</v>
      </c>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c r="AZ186" s="106"/>
      <c r="BA186" s="106"/>
      <c r="BB186" s="106"/>
      <c r="BC186" s="106"/>
      <c r="BD186" s="106"/>
      <c r="BE186" s="106"/>
      <c r="BF186" s="106"/>
      <c r="BG186" s="106"/>
      <c r="BH186" s="106"/>
      <c r="BI186" s="106"/>
      <c r="BJ186" s="106"/>
      <c r="BK186" s="106"/>
      <c r="BL186" s="106"/>
      <c r="BM186" s="106"/>
      <c r="BN186" s="106"/>
      <c r="BO186" s="106"/>
      <c r="BP186" s="106"/>
      <c r="BQ186" s="106"/>
      <c r="BR186" s="106"/>
      <c r="BS186" s="106"/>
      <c r="BT186" s="106"/>
      <c r="BU186" s="106"/>
      <c r="BV186" s="106"/>
      <c r="BW186" s="106"/>
      <c r="BX186" s="106"/>
      <c r="BY186" s="106"/>
      <c r="BZ186" s="106"/>
      <c r="CA186" s="106"/>
      <c r="CB186" s="106"/>
      <c r="CC186" s="106"/>
      <c r="CD186" s="106"/>
      <c r="CE186" s="106"/>
      <c r="CF186" s="106"/>
      <c r="CG186" s="106"/>
      <c r="CH186" s="106"/>
      <c r="CI186" s="106"/>
      <c r="CJ186" s="106"/>
      <c r="CK186" s="106"/>
      <c r="CL186" s="106"/>
      <c r="CM186" s="106"/>
      <c r="CN186" s="106"/>
      <c r="CO186" s="106"/>
      <c r="CP186" s="106"/>
      <c r="CQ186" s="106"/>
      <c r="CR186" s="106"/>
      <c r="CS186" s="106"/>
    </row>
    <row r="187" hidden="1">
      <c r="A187" s="153">
        <v>45931.0</v>
      </c>
      <c r="B187" s="116">
        <v>2025.0</v>
      </c>
      <c r="C187" s="116">
        <v>10.0</v>
      </c>
      <c r="D187" s="154"/>
      <c r="E187" s="106"/>
      <c r="F187" s="116" t="s">
        <v>246</v>
      </c>
      <c r="G187" s="154"/>
      <c r="H187" s="116" t="s">
        <v>548</v>
      </c>
      <c r="I187" s="116" t="s">
        <v>536</v>
      </c>
      <c r="J187" s="156" t="s">
        <v>549</v>
      </c>
      <c r="K187" s="157">
        <v>192000.0</v>
      </c>
      <c r="L187" s="106"/>
      <c r="M187" s="157">
        <v>5000.0</v>
      </c>
      <c r="N187" s="106"/>
      <c r="O187" s="106"/>
      <c r="P187" s="106"/>
      <c r="Q187" s="106"/>
      <c r="R187" s="156" t="s">
        <v>282</v>
      </c>
      <c r="S187" s="116" t="s">
        <v>538</v>
      </c>
      <c r="T187" s="106"/>
      <c r="U187" s="116" t="s">
        <v>251</v>
      </c>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c r="AZ187" s="106"/>
      <c r="BA187" s="106"/>
      <c r="BB187" s="106"/>
      <c r="BC187" s="106"/>
      <c r="BD187" s="106"/>
      <c r="BE187" s="106"/>
      <c r="BF187" s="106"/>
      <c r="BG187" s="106"/>
      <c r="BH187" s="106"/>
      <c r="BI187" s="106"/>
      <c r="BJ187" s="106"/>
      <c r="BK187" s="106"/>
      <c r="BL187" s="106"/>
      <c r="BM187" s="106"/>
      <c r="BN187" s="106"/>
      <c r="BO187" s="106"/>
      <c r="BP187" s="106"/>
      <c r="BQ187" s="106"/>
      <c r="BR187" s="106"/>
      <c r="BS187" s="106"/>
      <c r="BT187" s="106"/>
      <c r="BU187" s="106"/>
      <c r="BV187" s="106"/>
      <c r="BW187" s="106"/>
      <c r="BX187" s="106"/>
      <c r="BY187" s="106"/>
      <c r="BZ187" s="106"/>
      <c r="CA187" s="106"/>
      <c r="CB187" s="106"/>
      <c r="CC187" s="106"/>
      <c r="CD187" s="106"/>
      <c r="CE187" s="106"/>
      <c r="CF187" s="106"/>
      <c r="CG187" s="106"/>
      <c r="CH187" s="106"/>
      <c r="CI187" s="106"/>
      <c r="CJ187" s="106"/>
      <c r="CK187" s="106"/>
      <c r="CL187" s="106"/>
      <c r="CM187" s="106"/>
      <c r="CN187" s="106"/>
      <c r="CO187" s="106"/>
      <c r="CP187" s="106"/>
      <c r="CQ187" s="106"/>
      <c r="CR187" s="106"/>
      <c r="CS187" s="106"/>
    </row>
    <row r="188" hidden="1">
      <c r="A188" s="153">
        <v>45931.0</v>
      </c>
      <c r="B188" s="116">
        <v>2025.0</v>
      </c>
      <c r="C188" s="116">
        <v>10.0</v>
      </c>
      <c r="D188" s="154"/>
      <c r="E188" s="106"/>
      <c r="F188" s="116" t="s">
        <v>246</v>
      </c>
      <c r="G188" s="154"/>
      <c r="H188" s="116" t="s">
        <v>550</v>
      </c>
      <c r="I188" s="116" t="s">
        <v>536</v>
      </c>
      <c r="J188" s="156" t="s">
        <v>551</v>
      </c>
      <c r="K188" s="157">
        <v>150000.0</v>
      </c>
      <c r="L188" s="106"/>
      <c r="M188" s="157">
        <v>5000.0</v>
      </c>
      <c r="N188" s="106"/>
      <c r="O188" s="106"/>
      <c r="P188" s="106"/>
      <c r="Q188" s="106"/>
      <c r="R188" s="156" t="s">
        <v>282</v>
      </c>
      <c r="S188" s="116" t="s">
        <v>538</v>
      </c>
      <c r="T188" s="106"/>
      <c r="U188" s="116" t="s">
        <v>251</v>
      </c>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c r="AZ188" s="106"/>
      <c r="BA188" s="106"/>
      <c r="BB188" s="106"/>
      <c r="BC188" s="106"/>
      <c r="BD188" s="106"/>
      <c r="BE188" s="106"/>
      <c r="BF188" s="106"/>
      <c r="BG188" s="106"/>
      <c r="BH188" s="106"/>
      <c r="BI188" s="106"/>
      <c r="BJ188" s="106"/>
      <c r="BK188" s="106"/>
      <c r="BL188" s="106"/>
      <c r="BM188" s="106"/>
      <c r="BN188" s="106"/>
      <c r="BO188" s="106"/>
      <c r="BP188" s="106"/>
      <c r="BQ188" s="106"/>
      <c r="BR188" s="106"/>
      <c r="BS188" s="106"/>
      <c r="BT188" s="106"/>
      <c r="BU188" s="106"/>
      <c r="BV188" s="106"/>
      <c r="BW188" s="106"/>
      <c r="BX188" s="106"/>
      <c r="BY188" s="106"/>
      <c r="BZ188" s="106"/>
      <c r="CA188" s="106"/>
      <c r="CB188" s="106"/>
      <c r="CC188" s="106"/>
      <c r="CD188" s="106"/>
      <c r="CE188" s="106"/>
      <c r="CF188" s="106"/>
      <c r="CG188" s="106"/>
      <c r="CH188" s="106"/>
      <c r="CI188" s="106"/>
      <c r="CJ188" s="106"/>
      <c r="CK188" s="106"/>
      <c r="CL188" s="106"/>
      <c r="CM188" s="106"/>
      <c r="CN188" s="106"/>
      <c r="CO188" s="106"/>
      <c r="CP188" s="106"/>
      <c r="CQ188" s="106"/>
      <c r="CR188" s="106"/>
      <c r="CS188" s="106"/>
    </row>
    <row r="189" hidden="1">
      <c r="A189" s="153">
        <v>45931.0</v>
      </c>
      <c r="B189" s="116">
        <v>2025.0</v>
      </c>
      <c r="C189" s="116">
        <v>10.0</v>
      </c>
      <c r="D189" s="154"/>
      <c r="E189" s="106"/>
      <c r="F189" s="116" t="s">
        <v>246</v>
      </c>
      <c r="G189" s="154"/>
      <c r="H189" s="116" t="s">
        <v>552</v>
      </c>
      <c r="I189" s="116" t="s">
        <v>536</v>
      </c>
      <c r="J189" s="156" t="s">
        <v>553</v>
      </c>
      <c r="K189" s="157">
        <v>110000.0</v>
      </c>
      <c r="L189" s="106"/>
      <c r="M189" s="157">
        <v>5000.0</v>
      </c>
      <c r="N189" s="106"/>
      <c r="O189" s="106"/>
      <c r="P189" s="106"/>
      <c r="Q189" s="106"/>
      <c r="R189" s="156" t="s">
        <v>282</v>
      </c>
      <c r="S189" s="116" t="s">
        <v>538</v>
      </c>
      <c r="T189" s="106"/>
      <c r="U189" s="116" t="s">
        <v>251</v>
      </c>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c r="AZ189" s="106"/>
      <c r="BA189" s="106"/>
      <c r="BB189" s="106"/>
      <c r="BC189" s="106"/>
      <c r="BD189" s="106"/>
      <c r="BE189" s="106"/>
      <c r="BF189" s="106"/>
      <c r="BG189" s="106"/>
      <c r="BH189" s="106"/>
      <c r="BI189" s="106"/>
      <c r="BJ189" s="106"/>
      <c r="BK189" s="106"/>
      <c r="BL189" s="106"/>
      <c r="BM189" s="106"/>
      <c r="BN189" s="106"/>
      <c r="BO189" s="106"/>
      <c r="BP189" s="106"/>
      <c r="BQ189" s="106"/>
      <c r="BR189" s="106"/>
      <c r="BS189" s="106"/>
      <c r="BT189" s="106"/>
      <c r="BU189" s="106"/>
      <c r="BV189" s="106"/>
      <c r="BW189" s="106"/>
      <c r="BX189" s="106"/>
      <c r="BY189" s="106"/>
      <c r="BZ189" s="106"/>
      <c r="CA189" s="106"/>
      <c r="CB189" s="106"/>
      <c r="CC189" s="106"/>
      <c r="CD189" s="106"/>
      <c r="CE189" s="106"/>
      <c r="CF189" s="106"/>
      <c r="CG189" s="106"/>
      <c r="CH189" s="106"/>
      <c r="CI189" s="106"/>
      <c r="CJ189" s="106"/>
      <c r="CK189" s="106"/>
      <c r="CL189" s="106"/>
      <c r="CM189" s="106"/>
      <c r="CN189" s="106"/>
      <c r="CO189" s="106"/>
      <c r="CP189" s="106"/>
      <c r="CQ189" s="106"/>
      <c r="CR189" s="106"/>
      <c r="CS189" s="106"/>
    </row>
    <row r="190" hidden="1">
      <c r="A190" s="153">
        <v>45931.0</v>
      </c>
      <c r="B190" s="116">
        <v>2025.0</v>
      </c>
      <c r="C190" s="116">
        <v>10.0</v>
      </c>
      <c r="D190" s="154"/>
      <c r="E190" s="106"/>
      <c r="F190" s="116" t="s">
        <v>246</v>
      </c>
      <c r="G190" s="154"/>
      <c r="H190" s="116" t="s">
        <v>552</v>
      </c>
      <c r="I190" s="116" t="s">
        <v>536</v>
      </c>
      <c r="J190" s="156" t="s">
        <v>554</v>
      </c>
      <c r="K190" s="157">
        <v>110000.0</v>
      </c>
      <c r="L190" s="106"/>
      <c r="M190" s="157">
        <v>5000.0</v>
      </c>
      <c r="N190" s="106"/>
      <c r="O190" s="106"/>
      <c r="P190" s="106"/>
      <c r="Q190" s="106"/>
      <c r="R190" s="156" t="s">
        <v>282</v>
      </c>
      <c r="S190" s="116" t="s">
        <v>538</v>
      </c>
      <c r="T190" s="106"/>
      <c r="U190" s="116" t="s">
        <v>251</v>
      </c>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c r="AZ190" s="106"/>
      <c r="BA190" s="106"/>
      <c r="BB190" s="106"/>
      <c r="BC190" s="106"/>
      <c r="BD190" s="106"/>
      <c r="BE190" s="106"/>
      <c r="BF190" s="106"/>
      <c r="BG190" s="106"/>
      <c r="BH190" s="106"/>
      <c r="BI190" s="106"/>
      <c r="BJ190" s="106"/>
      <c r="BK190" s="106"/>
      <c r="BL190" s="106"/>
      <c r="BM190" s="106"/>
      <c r="BN190" s="106"/>
      <c r="BO190" s="106"/>
      <c r="BP190" s="106"/>
      <c r="BQ190" s="106"/>
      <c r="BR190" s="106"/>
      <c r="BS190" s="106"/>
      <c r="BT190" s="106"/>
      <c r="BU190" s="106"/>
      <c r="BV190" s="106"/>
      <c r="BW190" s="106"/>
      <c r="BX190" s="106"/>
      <c r="BY190" s="106"/>
      <c r="BZ190" s="106"/>
      <c r="CA190" s="106"/>
      <c r="CB190" s="106"/>
      <c r="CC190" s="106"/>
      <c r="CD190" s="106"/>
      <c r="CE190" s="106"/>
      <c r="CF190" s="106"/>
      <c r="CG190" s="106"/>
      <c r="CH190" s="106"/>
      <c r="CI190" s="106"/>
      <c r="CJ190" s="106"/>
      <c r="CK190" s="106"/>
      <c r="CL190" s="106"/>
      <c r="CM190" s="106"/>
      <c r="CN190" s="106"/>
      <c r="CO190" s="106"/>
      <c r="CP190" s="106"/>
      <c r="CQ190" s="106"/>
      <c r="CR190" s="106"/>
      <c r="CS190" s="106"/>
    </row>
    <row r="191" hidden="1">
      <c r="A191" s="153">
        <v>45931.0</v>
      </c>
      <c r="B191" s="116">
        <v>2025.0</v>
      </c>
      <c r="C191" s="116">
        <v>10.0</v>
      </c>
      <c r="D191" s="154"/>
      <c r="E191" s="106"/>
      <c r="F191" s="116" t="s">
        <v>246</v>
      </c>
      <c r="G191" s="154"/>
      <c r="H191" s="116" t="s">
        <v>552</v>
      </c>
      <c r="I191" s="116" t="s">
        <v>536</v>
      </c>
      <c r="J191" s="156" t="s">
        <v>555</v>
      </c>
      <c r="K191" s="157">
        <v>110000.0</v>
      </c>
      <c r="L191" s="106"/>
      <c r="M191" s="157">
        <v>5000.0</v>
      </c>
      <c r="N191" s="106"/>
      <c r="O191" s="106"/>
      <c r="P191" s="106"/>
      <c r="Q191" s="106"/>
      <c r="R191" s="156" t="s">
        <v>282</v>
      </c>
      <c r="S191" s="116" t="s">
        <v>538</v>
      </c>
      <c r="T191" s="106"/>
      <c r="U191" s="116" t="s">
        <v>251</v>
      </c>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c r="AZ191" s="106"/>
      <c r="BA191" s="106"/>
      <c r="BB191" s="106"/>
      <c r="BC191" s="106"/>
      <c r="BD191" s="106"/>
      <c r="BE191" s="106"/>
      <c r="BF191" s="106"/>
      <c r="BG191" s="106"/>
      <c r="BH191" s="106"/>
      <c r="BI191" s="106"/>
      <c r="BJ191" s="106"/>
      <c r="BK191" s="106"/>
      <c r="BL191" s="106"/>
      <c r="BM191" s="106"/>
      <c r="BN191" s="106"/>
      <c r="BO191" s="106"/>
      <c r="BP191" s="106"/>
      <c r="BQ191" s="106"/>
      <c r="BR191" s="106"/>
      <c r="BS191" s="106"/>
      <c r="BT191" s="106"/>
      <c r="BU191" s="106"/>
      <c r="BV191" s="106"/>
      <c r="BW191" s="106"/>
      <c r="BX191" s="106"/>
      <c r="BY191" s="106"/>
      <c r="BZ191" s="106"/>
      <c r="CA191" s="106"/>
      <c r="CB191" s="106"/>
      <c r="CC191" s="106"/>
      <c r="CD191" s="106"/>
      <c r="CE191" s="106"/>
      <c r="CF191" s="106"/>
      <c r="CG191" s="106"/>
      <c r="CH191" s="106"/>
      <c r="CI191" s="106"/>
      <c r="CJ191" s="106"/>
      <c r="CK191" s="106"/>
      <c r="CL191" s="106"/>
      <c r="CM191" s="106"/>
      <c r="CN191" s="106"/>
      <c r="CO191" s="106"/>
      <c r="CP191" s="106"/>
      <c r="CQ191" s="106"/>
      <c r="CR191" s="106"/>
      <c r="CS191" s="106"/>
    </row>
    <row r="192" hidden="1">
      <c r="A192" s="153">
        <v>45931.0</v>
      </c>
      <c r="B192" s="116">
        <v>2025.0</v>
      </c>
      <c r="C192" s="116">
        <v>10.0</v>
      </c>
      <c r="D192" s="154"/>
      <c r="E192" s="106"/>
      <c r="F192" s="116" t="s">
        <v>246</v>
      </c>
      <c r="G192" s="154"/>
      <c r="H192" s="116" t="s">
        <v>552</v>
      </c>
      <c r="I192" s="116" t="s">
        <v>536</v>
      </c>
      <c r="J192" s="156" t="s">
        <v>556</v>
      </c>
      <c r="K192" s="157">
        <v>110000.0</v>
      </c>
      <c r="L192" s="106"/>
      <c r="M192" s="157">
        <v>5000.0</v>
      </c>
      <c r="N192" s="106"/>
      <c r="O192" s="106"/>
      <c r="P192" s="106"/>
      <c r="Q192" s="106"/>
      <c r="R192" s="156" t="s">
        <v>282</v>
      </c>
      <c r="S192" s="116" t="s">
        <v>538</v>
      </c>
      <c r="T192" s="106"/>
      <c r="U192" s="116" t="s">
        <v>251</v>
      </c>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c r="AZ192" s="106"/>
      <c r="BA192" s="106"/>
      <c r="BB192" s="106"/>
      <c r="BC192" s="106"/>
      <c r="BD192" s="106"/>
      <c r="BE192" s="106"/>
      <c r="BF192" s="106"/>
      <c r="BG192" s="106"/>
      <c r="BH192" s="106"/>
      <c r="BI192" s="106"/>
      <c r="BJ192" s="106"/>
      <c r="BK192" s="106"/>
      <c r="BL192" s="106"/>
      <c r="BM192" s="106"/>
      <c r="BN192" s="106"/>
      <c r="BO192" s="106"/>
      <c r="BP192" s="106"/>
      <c r="BQ192" s="106"/>
      <c r="BR192" s="106"/>
      <c r="BS192" s="106"/>
      <c r="BT192" s="106"/>
      <c r="BU192" s="106"/>
      <c r="BV192" s="106"/>
      <c r="BW192" s="106"/>
      <c r="BX192" s="106"/>
      <c r="BY192" s="106"/>
      <c r="BZ192" s="106"/>
      <c r="CA192" s="106"/>
      <c r="CB192" s="106"/>
      <c r="CC192" s="106"/>
      <c r="CD192" s="106"/>
      <c r="CE192" s="106"/>
      <c r="CF192" s="106"/>
      <c r="CG192" s="106"/>
      <c r="CH192" s="106"/>
      <c r="CI192" s="106"/>
      <c r="CJ192" s="106"/>
      <c r="CK192" s="106"/>
      <c r="CL192" s="106"/>
      <c r="CM192" s="106"/>
      <c r="CN192" s="106"/>
      <c r="CO192" s="106"/>
      <c r="CP192" s="106"/>
      <c r="CQ192" s="106"/>
      <c r="CR192" s="106"/>
      <c r="CS192" s="106"/>
    </row>
    <row r="193" hidden="1">
      <c r="A193" s="153">
        <v>45931.0</v>
      </c>
      <c r="B193" s="116">
        <v>2025.0</v>
      </c>
      <c r="C193" s="116">
        <v>10.0</v>
      </c>
      <c r="D193" s="154"/>
      <c r="E193" s="106"/>
      <c r="F193" s="116" t="s">
        <v>246</v>
      </c>
      <c r="G193" s="154"/>
      <c r="H193" s="116" t="s">
        <v>557</v>
      </c>
      <c r="I193" s="116" t="s">
        <v>536</v>
      </c>
      <c r="J193" s="156" t="s">
        <v>484</v>
      </c>
      <c r="K193" s="157">
        <v>192000.0</v>
      </c>
      <c r="L193" s="106"/>
      <c r="M193" s="157">
        <v>5000.0</v>
      </c>
      <c r="N193" s="106"/>
      <c r="O193" s="106"/>
      <c r="P193" s="106"/>
      <c r="Q193" s="106"/>
      <c r="R193" s="156" t="s">
        <v>282</v>
      </c>
      <c r="S193" s="116" t="s">
        <v>538</v>
      </c>
      <c r="T193" s="106"/>
      <c r="U193" s="116" t="s">
        <v>251</v>
      </c>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c r="AZ193" s="106"/>
      <c r="BA193" s="106"/>
      <c r="BB193" s="106"/>
      <c r="BC193" s="106"/>
      <c r="BD193" s="106"/>
      <c r="BE193" s="106"/>
      <c r="BF193" s="106"/>
      <c r="BG193" s="106"/>
      <c r="BH193" s="106"/>
      <c r="BI193" s="106"/>
      <c r="BJ193" s="106"/>
      <c r="BK193" s="106"/>
      <c r="BL193" s="106"/>
      <c r="BM193" s="106"/>
      <c r="BN193" s="106"/>
      <c r="BO193" s="106"/>
      <c r="BP193" s="106"/>
      <c r="BQ193" s="106"/>
      <c r="BR193" s="106"/>
      <c r="BS193" s="106"/>
      <c r="BT193" s="106"/>
      <c r="BU193" s="106"/>
      <c r="BV193" s="106"/>
      <c r="BW193" s="106"/>
      <c r="BX193" s="106"/>
      <c r="BY193" s="106"/>
      <c r="BZ193" s="106"/>
      <c r="CA193" s="106"/>
      <c r="CB193" s="106"/>
      <c r="CC193" s="106"/>
      <c r="CD193" s="106"/>
      <c r="CE193" s="106"/>
      <c r="CF193" s="106"/>
      <c r="CG193" s="106"/>
      <c r="CH193" s="106"/>
      <c r="CI193" s="106"/>
      <c r="CJ193" s="106"/>
      <c r="CK193" s="106"/>
      <c r="CL193" s="106"/>
      <c r="CM193" s="106"/>
      <c r="CN193" s="106"/>
      <c r="CO193" s="106"/>
      <c r="CP193" s="106"/>
      <c r="CQ193" s="106"/>
      <c r="CR193" s="106"/>
      <c r="CS193" s="106"/>
    </row>
    <row r="194" hidden="1">
      <c r="A194" s="153">
        <v>45931.0</v>
      </c>
      <c r="B194" s="116">
        <v>2025.0</v>
      </c>
      <c r="C194" s="116">
        <v>10.0</v>
      </c>
      <c r="D194" s="154"/>
      <c r="E194" s="106"/>
      <c r="F194" s="116" t="s">
        <v>246</v>
      </c>
      <c r="G194" s="154"/>
      <c r="H194" s="116" t="s">
        <v>558</v>
      </c>
      <c r="I194" s="116" t="s">
        <v>536</v>
      </c>
      <c r="J194" s="156" t="s">
        <v>559</v>
      </c>
      <c r="K194" s="157">
        <v>150000.0</v>
      </c>
      <c r="L194" s="106"/>
      <c r="M194" s="157">
        <v>5000.0</v>
      </c>
      <c r="N194" s="106"/>
      <c r="O194" s="106"/>
      <c r="P194" s="106"/>
      <c r="Q194" s="106"/>
      <c r="R194" s="156" t="s">
        <v>282</v>
      </c>
      <c r="S194" s="116" t="s">
        <v>538</v>
      </c>
      <c r="T194" s="106"/>
      <c r="U194" s="116" t="s">
        <v>251</v>
      </c>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c r="AZ194" s="106"/>
      <c r="BA194" s="106"/>
      <c r="BB194" s="106"/>
      <c r="BC194" s="106"/>
      <c r="BD194" s="106"/>
      <c r="BE194" s="106"/>
      <c r="BF194" s="106"/>
      <c r="BG194" s="106"/>
      <c r="BH194" s="106"/>
      <c r="BI194" s="106"/>
      <c r="BJ194" s="106"/>
      <c r="BK194" s="106"/>
      <c r="BL194" s="106"/>
      <c r="BM194" s="106"/>
      <c r="BN194" s="106"/>
      <c r="BO194" s="106"/>
      <c r="BP194" s="106"/>
      <c r="BQ194" s="106"/>
      <c r="BR194" s="106"/>
      <c r="BS194" s="106"/>
      <c r="BT194" s="106"/>
      <c r="BU194" s="106"/>
      <c r="BV194" s="106"/>
      <c r="BW194" s="106"/>
      <c r="BX194" s="106"/>
      <c r="BY194" s="106"/>
      <c r="BZ194" s="106"/>
      <c r="CA194" s="106"/>
      <c r="CB194" s="106"/>
      <c r="CC194" s="106"/>
      <c r="CD194" s="106"/>
      <c r="CE194" s="106"/>
      <c r="CF194" s="106"/>
      <c r="CG194" s="106"/>
      <c r="CH194" s="106"/>
      <c r="CI194" s="106"/>
      <c r="CJ194" s="106"/>
      <c r="CK194" s="106"/>
      <c r="CL194" s="106"/>
      <c r="CM194" s="106"/>
      <c r="CN194" s="106"/>
      <c r="CO194" s="106"/>
      <c r="CP194" s="106"/>
      <c r="CQ194" s="106"/>
      <c r="CR194" s="106"/>
      <c r="CS194" s="106"/>
    </row>
    <row r="195" hidden="1">
      <c r="A195" s="153">
        <v>45931.0</v>
      </c>
      <c r="B195" s="116">
        <v>2025.0</v>
      </c>
      <c r="C195" s="116">
        <v>10.0</v>
      </c>
      <c r="D195" s="154"/>
      <c r="E195" s="106"/>
      <c r="F195" s="116" t="s">
        <v>246</v>
      </c>
      <c r="G195" s="154"/>
      <c r="H195" s="116" t="s">
        <v>560</v>
      </c>
      <c r="I195" s="116" t="s">
        <v>536</v>
      </c>
      <c r="J195" s="156" t="s">
        <v>561</v>
      </c>
      <c r="K195" s="157">
        <v>192000.0</v>
      </c>
      <c r="L195" s="106"/>
      <c r="M195" s="157">
        <v>5000.0</v>
      </c>
      <c r="N195" s="106"/>
      <c r="O195" s="106"/>
      <c r="P195" s="106"/>
      <c r="Q195" s="106"/>
      <c r="R195" s="156" t="s">
        <v>282</v>
      </c>
      <c r="S195" s="116" t="s">
        <v>538</v>
      </c>
      <c r="T195" s="106"/>
      <c r="U195" s="116" t="s">
        <v>251</v>
      </c>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c r="AZ195" s="106"/>
      <c r="BA195" s="106"/>
      <c r="BB195" s="106"/>
      <c r="BC195" s="106"/>
      <c r="BD195" s="106"/>
      <c r="BE195" s="106"/>
      <c r="BF195" s="106"/>
      <c r="BG195" s="106"/>
      <c r="BH195" s="106"/>
      <c r="BI195" s="106"/>
      <c r="BJ195" s="106"/>
      <c r="BK195" s="106"/>
      <c r="BL195" s="106"/>
      <c r="BM195" s="106"/>
      <c r="BN195" s="106"/>
      <c r="BO195" s="106"/>
      <c r="BP195" s="106"/>
      <c r="BQ195" s="106"/>
      <c r="BR195" s="106"/>
      <c r="BS195" s="106"/>
      <c r="BT195" s="106"/>
      <c r="BU195" s="106"/>
      <c r="BV195" s="106"/>
      <c r="BW195" s="106"/>
      <c r="BX195" s="106"/>
      <c r="BY195" s="106"/>
      <c r="BZ195" s="106"/>
      <c r="CA195" s="106"/>
      <c r="CB195" s="106"/>
      <c r="CC195" s="106"/>
      <c r="CD195" s="106"/>
      <c r="CE195" s="106"/>
      <c r="CF195" s="106"/>
      <c r="CG195" s="106"/>
      <c r="CH195" s="106"/>
      <c r="CI195" s="106"/>
      <c r="CJ195" s="106"/>
      <c r="CK195" s="106"/>
      <c r="CL195" s="106"/>
      <c r="CM195" s="106"/>
      <c r="CN195" s="106"/>
      <c r="CO195" s="106"/>
      <c r="CP195" s="106"/>
      <c r="CQ195" s="106"/>
      <c r="CR195" s="106"/>
      <c r="CS195" s="106"/>
    </row>
    <row r="196" hidden="1">
      <c r="A196" s="153">
        <v>45931.0</v>
      </c>
      <c r="B196" s="116">
        <v>2025.0</v>
      </c>
      <c r="C196" s="116">
        <v>10.0</v>
      </c>
      <c r="D196" s="154"/>
      <c r="E196" s="106"/>
      <c r="F196" s="116" t="s">
        <v>246</v>
      </c>
      <c r="G196" s="154"/>
      <c r="H196" s="116" t="s">
        <v>562</v>
      </c>
      <c r="I196" s="116" t="s">
        <v>536</v>
      </c>
      <c r="J196" s="156" t="s">
        <v>563</v>
      </c>
      <c r="K196" s="157">
        <v>192000.0</v>
      </c>
      <c r="L196" s="106"/>
      <c r="M196" s="157">
        <v>5000.0</v>
      </c>
      <c r="N196" s="106"/>
      <c r="O196" s="106"/>
      <c r="P196" s="106"/>
      <c r="Q196" s="106"/>
      <c r="R196" s="156" t="s">
        <v>282</v>
      </c>
      <c r="S196" s="116" t="s">
        <v>538</v>
      </c>
      <c r="T196" s="106"/>
      <c r="U196" s="116" t="s">
        <v>251</v>
      </c>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c r="AZ196" s="106"/>
      <c r="BA196" s="106"/>
      <c r="BB196" s="106"/>
      <c r="BC196" s="106"/>
      <c r="BD196" s="106"/>
      <c r="BE196" s="106"/>
      <c r="BF196" s="106"/>
      <c r="BG196" s="106"/>
      <c r="BH196" s="106"/>
      <c r="BI196" s="106"/>
      <c r="BJ196" s="106"/>
      <c r="BK196" s="106"/>
      <c r="BL196" s="106"/>
      <c r="BM196" s="106"/>
      <c r="BN196" s="106"/>
      <c r="BO196" s="106"/>
      <c r="BP196" s="106"/>
      <c r="BQ196" s="106"/>
      <c r="BR196" s="106"/>
      <c r="BS196" s="106"/>
      <c r="BT196" s="106"/>
      <c r="BU196" s="106"/>
      <c r="BV196" s="106"/>
      <c r="BW196" s="106"/>
      <c r="BX196" s="106"/>
      <c r="BY196" s="106"/>
      <c r="BZ196" s="106"/>
      <c r="CA196" s="106"/>
      <c r="CB196" s="106"/>
      <c r="CC196" s="106"/>
      <c r="CD196" s="106"/>
      <c r="CE196" s="106"/>
      <c r="CF196" s="106"/>
      <c r="CG196" s="106"/>
      <c r="CH196" s="106"/>
      <c r="CI196" s="106"/>
      <c r="CJ196" s="106"/>
      <c r="CK196" s="106"/>
      <c r="CL196" s="106"/>
      <c r="CM196" s="106"/>
      <c r="CN196" s="106"/>
      <c r="CO196" s="106"/>
      <c r="CP196" s="106"/>
      <c r="CQ196" s="106"/>
      <c r="CR196" s="106"/>
      <c r="CS196" s="106"/>
    </row>
    <row r="197" hidden="1">
      <c r="A197" s="153">
        <v>45931.0</v>
      </c>
      <c r="B197" s="116">
        <v>2025.0</v>
      </c>
      <c r="C197" s="116">
        <v>10.0</v>
      </c>
      <c r="D197" s="154"/>
      <c r="E197" s="106"/>
      <c r="F197" s="116" t="s">
        <v>246</v>
      </c>
      <c r="G197" s="154"/>
      <c r="H197" s="116" t="s">
        <v>546</v>
      </c>
      <c r="I197" s="116" t="s">
        <v>536</v>
      </c>
      <c r="J197" s="156" t="s">
        <v>564</v>
      </c>
      <c r="K197" s="157">
        <v>289000.0</v>
      </c>
      <c r="L197" s="106"/>
      <c r="M197" s="157">
        <v>5000.0</v>
      </c>
      <c r="N197" s="106"/>
      <c r="O197" s="106"/>
      <c r="P197" s="106"/>
      <c r="Q197" s="106"/>
      <c r="R197" s="156" t="s">
        <v>282</v>
      </c>
      <c r="S197" s="116" t="s">
        <v>538</v>
      </c>
      <c r="T197" s="106"/>
      <c r="U197" s="116" t="s">
        <v>251</v>
      </c>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c r="AZ197" s="106"/>
      <c r="BA197" s="106"/>
      <c r="BB197" s="106"/>
      <c r="BC197" s="106"/>
      <c r="BD197" s="106"/>
      <c r="BE197" s="106"/>
      <c r="BF197" s="106"/>
      <c r="BG197" s="106"/>
      <c r="BH197" s="106"/>
      <c r="BI197" s="106"/>
      <c r="BJ197" s="106"/>
      <c r="BK197" s="106"/>
      <c r="BL197" s="106"/>
      <c r="BM197" s="106"/>
      <c r="BN197" s="106"/>
      <c r="BO197" s="106"/>
      <c r="BP197" s="106"/>
      <c r="BQ197" s="106"/>
      <c r="BR197" s="106"/>
      <c r="BS197" s="106"/>
      <c r="BT197" s="106"/>
      <c r="BU197" s="106"/>
      <c r="BV197" s="106"/>
      <c r="BW197" s="106"/>
      <c r="BX197" s="106"/>
      <c r="BY197" s="106"/>
      <c r="BZ197" s="106"/>
      <c r="CA197" s="106"/>
      <c r="CB197" s="106"/>
      <c r="CC197" s="106"/>
      <c r="CD197" s="106"/>
      <c r="CE197" s="106"/>
      <c r="CF197" s="106"/>
      <c r="CG197" s="106"/>
      <c r="CH197" s="106"/>
      <c r="CI197" s="106"/>
      <c r="CJ197" s="106"/>
      <c r="CK197" s="106"/>
      <c r="CL197" s="106"/>
      <c r="CM197" s="106"/>
      <c r="CN197" s="106"/>
      <c r="CO197" s="106"/>
      <c r="CP197" s="106"/>
      <c r="CQ197" s="106"/>
      <c r="CR197" s="106"/>
      <c r="CS197" s="106"/>
    </row>
    <row r="198" hidden="1">
      <c r="A198" s="153">
        <v>45931.0</v>
      </c>
      <c r="B198" s="116">
        <v>2025.0</v>
      </c>
      <c r="C198" s="116">
        <v>10.0</v>
      </c>
      <c r="D198" s="154"/>
      <c r="E198" s="106"/>
      <c r="F198" s="116" t="s">
        <v>246</v>
      </c>
      <c r="G198" s="154"/>
      <c r="H198" s="116" t="s">
        <v>565</v>
      </c>
      <c r="I198" s="116" t="s">
        <v>536</v>
      </c>
      <c r="J198" s="156" t="s">
        <v>566</v>
      </c>
      <c r="K198" s="157">
        <v>150000.0</v>
      </c>
      <c r="L198" s="106"/>
      <c r="M198" s="157">
        <v>5000.0</v>
      </c>
      <c r="N198" s="106"/>
      <c r="O198" s="106"/>
      <c r="P198" s="106"/>
      <c r="Q198" s="106"/>
      <c r="R198" s="156" t="s">
        <v>282</v>
      </c>
      <c r="S198" s="116" t="s">
        <v>538</v>
      </c>
      <c r="T198" s="106"/>
      <c r="U198" s="116" t="s">
        <v>251</v>
      </c>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c r="AZ198" s="106"/>
      <c r="BA198" s="106"/>
      <c r="BB198" s="106"/>
      <c r="BC198" s="106"/>
      <c r="BD198" s="106"/>
      <c r="BE198" s="106"/>
      <c r="BF198" s="106"/>
      <c r="BG198" s="106"/>
      <c r="BH198" s="106"/>
      <c r="BI198" s="106"/>
      <c r="BJ198" s="106"/>
      <c r="BK198" s="106"/>
      <c r="BL198" s="106"/>
      <c r="BM198" s="106"/>
      <c r="BN198" s="106"/>
      <c r="BO198" s="106"/>
      <c r="BP198" s="106"/>
      <c r="BQ198" s="106"/>
      <c r="BR198" s="106"/>
      <c r="BS198" s="106"/>
      <c r="BT198" s="106"/>
      <c r="BU198" s="106"/>
      <c r="BV198" s="106"/>
      <c r="BW198" s="106"/>
      <c r="BX198" s="106"/>
      <c r="BY198" s="106"/>
      <c r="BZ198" s="106"/>
      <c r="CA198" s="106"/>
      <c r="CB198" s="106"/>
      <c r="CC198" s="106"/>
      <c r="CD198" s="106"/>
      <c r="CE198" s="106"/>
      <c r="CF198" s="106"/>
      <c r="CG198" s="106"/>
      <c r="CH198" s="106"/>
      <c r="CI198" s="106"/>
      <c r="CJ198" s="106"/>
      <c r="CK198" s="106"/>
      <c r="CL198" s="106"/>
      <c r="CM198" s="106"/>
      <c r="CN198" s="106"/>
      <c r="CO198" s="106"/>
      <c r="CP198" s="106"/>
      <c r="CQ198" s="106"/>
      <c r="CR198" s="106"/>
      <c r="CS198" s="106"/>
    </row>
    <row r="199" hidden="1">
      <c r="A199" s="153">
        <v>45931.0</v>
      </c>
      <c r="B199" s="116">
        <v>2025.0</v>
      </c>
      <c r="C199" s="116">
        <v>10.0</v>
      </c>
      <c r="D199" s="154"/>
      <c r="E199" s="106"/>
      <c r="F199" s="116" t="s">
        <v>246</v>
      </c>
      <c r="G199" s="154"/>
      <c r="H199" s="116" t="s">
        <v>567</v>
      </c>
      <c r="I199" s="116" t="s">
        <v>536</v>
      </c>
      <c r="J199" s="156" t="s">
        <v>568</v>
      </c>
      <c r="K199" s="157">
        <v>110000.0</v>
      </c>
      <c r="L199" s="106"/>
      <c r="M199" s="157">
        <v>5000.0</v>
      </c>
      <c r="N199" s="106"/>
      <c r="O199" s="106"/>
      <c r="P199" s="106"/>
      <c r="Q199" s="106"/>
      <c r="R199" s="156" t="s">
        <v>282</v>
      </c>
      <c r="S199" s="116" t="s">
        <v>538</v>
      </c>
      <c r="T199" s="106"/>
      <c r="U199" s="116" t="s">
        <v>251</v>
      </c>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c r="AZ199" s="106"/>
      <c r="BA199" s="106"/>
      <c r="BB199" s="106"/>
      <c r="BC199" s="106"/>
      <c r="BD199" s="106"/>
      <c r="BE199" s="106"/>
      <c r="BF199" s="106"/>
      <c r="BG199" s="106"/>
      <c r="BH199" s="106"/>
      <c r="BI199" s="106"/>
      <c r="BJ199" s="106"/>
      <c r="BK199" s="106"/>
      <c r="BL199" s="106"/>
      <c r="BM199" s="106"/>
      <c r="BN199" s="106"/>
      <c r="BO199" s="106"/>
      <c r="BP199" s="106"/>
      <c r="BQ199" s="106"/>
      <c r="BR199" s="106"/>
      <c r="BS199" s="106"/>
      <c r="BT199" s="106"/>
      <c r="BU199" s="106"/>
      <c r="BV199" s="106"/>
      <c r="BW199" s="106"/>
      <c r="BX199" s="106"/>
      <c r="BY199" s="106"/>
      <c r="BZ199" s="106"/>
      <c r="CA199" s="106"/>
      <c r="CB199" s="106"/>
      <c r="CC199" s="106"/>
      <c r="CD199" s="106"/>
      <c r="CE199" s="106"/>
      <c r="CF199" s="106"/>
      <c r="CG199" s="106"/>
      <c r="CH199" s="106"/>
      <c r="CI199" s="106"/>
      <c r="CJ199" s="106"/>
      <c r="CK199" s="106"/>
      <c r="CL199" s="106"/>
      <c r="CM199" s="106"/>
      <c r="CN199" s="106"/>
      <c r="CO199" s="106"/>
      <c r="CP199" s="106"/>
      <c r="CQ199" s="106"/>
      <c r="CR199" s="106"/>
      <c r="CS199" s="106"/>
    </row>
    <row r="200" hidden="1">
      <c r="A200" s="153">
        <v>45931.0</v>
      </c>
      <c r="B200" s="116">
        <v>2025.0</v>
      </c>
      <c r="C200" s="116">
        <v>10.0</v>
      </c>
      <c r="D200" s="154"/>
      <c r="E200" s="106"/>
      <c r="F200" s="116" t="s">
        <v>246</v>
      </c>
      <c r="G200" s="154"/>
      <c r="H200" s="116" t="s">
        <v>567</v>
      </c>
      <c r="I200" s="116" t="s">
        <v>536</v>
      </c>
      <c r="J200" s="156" t="s">
        <v>569</v>
      </c>
      <c r="K200" s="157">
        <v>110000.0</v>
      </c>
      <c r="L200" s="106"/>
      <c r="M200" s="157">
        <v>5000.0</v>
      </c>
      <c r="N200" s="106"/>
      <c r="O200" s="106"/>
      <c r="P200" s="106"/>
      <c r="Q200" s="106"/>
      <c r="R200" s="156" t="s">
        <v>282</v>
      </c>
      <c r="S200" s="116" t="s">
        <v>538</v>
      </c>
      <c r="T200" s="106"/>
      <c r="U200" s="116" t="s">
        <v>251</v>
      </c>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c r="AZ200" s="106"/>
      <c r="BA200" s="106"/>
      <c r="BB200" s="106"/>
      <c r="BC200" s="106"/>
      <c r="BD200" s="106"/>
      <c r="BE200" s="106"/>
      <c r="BF200" s="106"/>
      <c r="BG200" s="106"/>
      <c r="BH200" s="106"/>
      <c r="BI200" s="106"/>
      <c r="BJ200" s="106"/>
      <c r="BK200" s="106"/>
      <c r="BL200" s="106"/>
      <c r="BM200" s="106"/>
      <c r="BN200" s="106"/>
      <c r="BO200" s="106"/>
      <c r="BP200" s="106"/>
      <c r="BQ200" s="106"/>
      <c r="BR200" s="106"/>
      <c r="BS200" s="106"/>
      <c r="BT200" s="106"/>
      <c r="BU200" s="106"/>
      <c r="BV200" s="106"/>
      <c r="BW200" s="106"/>
      <c r="BX200" s="106"/>
      <c r="BY200" s="106"/>
      <c r="BZ200" s="106"/>
      <c r="CA200" s="106"/>
      <c r="CB200" s="106"/>
      <c r="CC200" s="106"/>
      <c r="CD200" s="106"/>
      <c r="CE200" s="106"/>
      <c r="CF200" s="106"/>
      <c r="CG200" s="106"/>
      <c r="CH200" s="106"/>
      <c r="CI200" s="106"/>
      <c r="CJ200" s="106"/>
      <c r="CK200" s="106"/>
      <c r="CL200" s="106"/>
      <c r="CM200" s="106"/>
      <c r="CN200" s="106"/>
      <c r="CO200" s="106"/>
      <c r="CP200" s="106"/>
      <c r="CQ200" s="106"/>
      <c r="CR200" s="106"/>
      <c r="CS200" s="106"/>
    </row>
    <row r="201" hidden="1">
      <c r="A201" s="153">
        <v>45931.0</v>
      </c>
      <c r="B201" s="116">
        <v>2025.0</v>
      </c>
      <c r="C201" s="116">
        <v>10.0</v>
      </c>
      <c r="D201" s="154"/>
      <c r="E201" s="106"/>
      <c r="F201" s="116" t="s">
        <v>246</v>
      </c>
      <c r="G201" s="154"/>
      <c r="H201" s="116" t="s">
        <v>567</v>
      </c>
      <c r="I201" s="116" t="s">
        <v>536</v>
      </c>
      <c r="J201" s="156" t="s">
        <v>570</v>
      </c>
      <c r="K201" s="157">
        <v>110000.0</v>
      </c>
      <c r="L201" s="106"/>
      <c r="M201" s="157">
        <v>5000.0</v>
      </c>
      <c r="N201" s="106"/>
      <c r="O201" s="106"/>
      <c r="P201" s="106"/>
      <c r="Q201" s="106"/>
      <c r="R201" s="156" t="s">
        <v>282</v>
      </c>
      <c r="S201" s="116" t="s">
        <v>538</v>
      </c>
      <c r="T201" s="106"/>
      <c r="U201" s="116" t="s">
        <v>251</v>
      </c>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c r="AZ201" s="106"/>
      <c r="BA201" s="106"/>
      <c r="BB201" s="106"/>
      <c r="BC201" s="106"/>
      <c r="BD201" s="106"/>
      <c r="BE201" s="106"/>
      <c r="BF201" s="106"/>
      <c r="BG201" s="106"/>
      <c r="BH201" s="106"/>
      <c r="BI201" s="106"/>
      <c r="BJ201" s="106"/>
      <c r="BK201" s="106"/>
      <c r="BL201" s="106"/>
      <c r="BM201" s="106"/>
      <c r="BN201" s="106"/>
      <c r="BO201" s="106"/>
      <c r="BP201" s="106"/>
      <c r="BQ201" s="106"/>
      <c r="BR201" s="106"/>
      <c r="BS201" s="106"/>
      <c r="BT201" s="106"/>
      <c r="BU201" s="106"/>
      <c r="BV201" s="106"/>
      <c r="BW201" s="106"/>
      <c r="BX201" s="106"/>
      <c r="BY201" s="106"/>
      <c r="BZ201" s="106"/>
      <c r="CA201" s="106"/>
      <c r="CB201" s="106"/>
      <c r="CC201" s="106"/>
      <c r="CD201" s="106"/>
      <c r="CE201" s="106"/>
      <c r="CF201" s="106"/>
      <c r="CG201" s="106"/>
      <c r="CH201" s="106"/>
      <c r="CI201" s="106"/>
      <c r="CJ201" s="106"/>
      <c r="CK201" s="106"/>
      <c r="CL201" s="106"/>
      <c r="CM201" s="106"/>
      <c r="CN201" s="106"/>
      <c r="CO201" s="106"/>
      <c r="CP201" s="106"/>
      <c r="CQ201" s="106"/>
      <c r="CR201" s="106"/>
      <c r="CS201" s="106"/>
    </row>
    <row r="202" hidden="1">
      <c r="A202" s="153">
        <v>45931.0</v>
      </c>
      <c r="B202" s="116">
        <v>2025.0</v>
      </c>
      <c r="C202" s="116">
        <v>10.0</v>
      </c>
      <c r="D202" s="154"/>
      <c r="E202" s="106"/>
      <c r="F202" s="116" t="s">
        <v>246</v>
      </c>
      <c r="G202" s="154"/>
      <c r="H202" s="116" t="s">
        <v>567</v>
      </c>
      <c r="I202" s="116" t="s">
        <v>536</v>
      </c>
      <c r="J202" s="156" t="s">
        <v>571</v>
      </c>
      <c r="K202" s="157">
        <v>110000.0</v>
      </c>
      <c r="L202" s="106"/>
      <c r="M202" s="157">
        <v>5000.0</v>
      </c>
      <c r="N202" s="106"/>
      <c r="O202" s="106"/>
      <c r="P202" s="106"/>
      <c r="Q202" s="106"/>
      <c r="R202" s="156" t="s">
        <v>282</v>
      </c>
      <c r="S202" s="116" t="s">
        <v>538</v>
      </c>
      <c r="T202" s="106"/>
      <c r="U202" s="116" t="s">
        <v>251</v>
      </c>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c r="AZ202" s="106"/>
      <c r="BA202" s="106"/>
      <c r="BB202" s="106"/>
      <c r="BC202" s="106"/>
      <c r="BD202" s="106"/>
      <c r="BE202" s="106"/>
      <c r="BF202" s="106"/>
      <c r="BG202" s="106"/>
      <c r="BH202" s="106"/>
      <c r="BI202" s="106"/>
      <c r="BJ202" s="106"/>
      <c r="BK202" s="106"/>
      <c r="BL202" s="106"/>
      <c r="BM202" s="106"/>
      <c r="BN202" s="106"/>
      <c r="BO202" s="106"/>
      <c r="BP202" s="106"/>
      <c r="BQ202" s="106"/>
      <c r="BR202" s="106"/>
      <c r="BS202" s="106"/>
      <c r="BT202" s="106"/>
      <c r="BU202" s="106"/>
      <c r="BV202" s="106"/>
      <c r="BW202" s="106"/>
      <c r="BX202" s="106"/>
      <c r="BY202" s="106"/>
      <c r="BZ202" s="106"/>
      <c r="CA202" s="106"/>
      <c r="CB202" s="106"/>
      <c r="CC202" s="106"/>
      <c r="CD202" s="106"/>
      <c r="CE202" s="106"/>
      <c r="CF202" s="106"/>
      <c r="CG202" s="106"/>
      <c r="CH202" s="106"/>
      <c r="CI202" s="106"/>
      <c r="CJ202" s="106"/>
      <c r="CK202" s="106"/>
      <c r="CL202" s="106"/>
      <c r="CM202" s="106"/>
      <c r="CN202" s="106"/>
      <c r="CO202" s="106"/>
      <c r="CP202" s="106"/>
      <c r="CQ202" s="106"/>
      <c r="CR202" s="106"/>
      <c r="CS202" s="106"/>
    </row>
    <row r="203" hidden="1">
      <c r="A203" s="153">
        <v>45962.0</v>
      </c>
      <c r="B203" s="116">
        <v>2025.0</v>
      </c>
      <c r="C203" s="116">
        <v>11.0</v>
      </c>
      <c r="D203" s="154"/>
      <c r="E203" s="106"/>
      <c r="F203" s="116" t="s">
        <v>246</v>
      </c>
      <c r="G203" s="154"/>
      <c r="H203" s="116" t="s">
        <v>572</v>
      </c>
      <c r="I203" s="116" t="s">
        <v>536</v>
      </c>
      <c r="J203" s="156" t="s">
        <v>573</v>
      </c>
      <c r="K203" s="157">
        <v>150000.0</v>
      </c>
      <c r="L203" s="106"/>
      <c r="M203" s="157">
        <v>5000.0</v>
      </c>
      <c r="N203" s="106"/>
      <c r="O203" s="106"/>
      <c r="P203" s="106"/>
      <c r="Q203" s="106"/>
      <c r="R203" s="156" t="s">
        <v>282</v>
      </c>
      <c r="S203" s="116" t="s">
        <v>538</v>
      </c>
      <c r="T203" s="106"/>
      <c r="U203" s="116" t="s">
        <v>251</v>
      </c>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c r="AZ203" s="106"/>
      <c r="BA203" s="106"/>
      <c r="BB203" s="106"/>
      <c r="BC203" s="106"/>
      <c r="BD203" s="106"/>
      <c r="BE203" s="106"/>
      <c r="BF203" s="106"/>
      <c r="BG203" s="106"/>
      <c r="BH203" s="106"/>
      <c r="BI203" s="106"/>
      <c r="BJ203" s="106"/>
      <c r="BK203" s="106"/>
      <c r="BL203" s="106"/>
      <c r="BM203" s="106"/>
      <c r="BN203" s="106"/>
      <c r="BO203" s="106"/>
      <c r="BP203" s="106"/>
      <c r="BQ203" s="106"/>
      <c r="BR203" s="106"/>
      <c r="BS203" s="106"/>
      <c r="BT203" s="106"/>
      <c r="BU203" s="106"/>
      <c r="BV203" s="106"/>
      <c r="BW203" s="106"/>
      <c r="BX203" s="106"/>
      <c r="BY203" s="106"/>
      <c r="BZ203" s="106"/>
      <c r="CA203" s="106"/>
      <c r="CB203" s="106"/>
      <c r="CC203" s="106"/>
      <c r="CD203" s="106"/>
      <c r="CE203" s="106"/>
      <c r="CF203" s="106"/>
      <c r="CG203" s="106"/>
      <c r="CH203" s="106"/>
      <c r="CI203" s="106"/>
      <c r="CJ203" s="106"/>
      <c r="CK203" s="106"/>
      <c r="CL203" s="106"/>
      <c r="CM203" s="106"/>
      <c r="CN203" s="106"/>
      <c r="CO203" s="106"/>
      <c r="CP203" s="106"/>
      <c r="CQ203" s="106"/>
      <c r="CR203" s="106"/>
      <c r="CS203" s="106"/>
    </row>
    <row r="204" hidden="1">
      <c r="A204" s="153">
        <v>45962.0</v>
      </c>
      <c r="B204" s="116">
        <v>2025.0</v>
      </c>
      <c r="C204" s="116">
        <v>11.0</v>
      </c>
      <c r="D204" s="154"/>
      <c r="E204" s="106"/>
      <c r="F204" s="116" t="s">
        <v>246</v>
      </c>
      <c r="G204" s="154"/>
      <c r="H204" s="116" t="s">
        <v>574</v>
      </c>
      <c r="I204" s="116" t="s">
        <v>536</v>
      </c>
      <c r="J204" s="156" t="s">
        <v>575</v>
      </c>
      <c r="K204" s="157">
        <v>150000.0</v>
      </c>
      <c r="L204" s="106"/>
      <c r="M204" s="157">
        <v>5000.0</v>
      </c>
      <c r="N204" s="106"/>
      <c r="O204" s="106"/>
      <c r="P204" s="106"/>
      <c r="Q204" s="106"/>
      <c r="R204" s="156" t="s">
        <v>282</v>
      </c>
      <c r="S204" s="116" t="s">
        <v>538</v>
      </c>
      <c r="T204" s="106"/>
      <c r="U204" s="116" t="s">
        <v>251</v>
      </c>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c r="AZ204" s="106"/>
      <c r="BA204" s="106"/>
      <c r="BB204" s="106"/>
      <c r="BC204" s="106"/>
      <c r="BD204" s="106"/>
      <c r="BE204" s="106"/>
      <c r="BF204" s="106"/>
      <c r="BG204" s="106"/>
      <c r="BH204" s="106"/>
      <c r="BI204" s="106"/>
      <c r="BJ204" s="106"/>
      <c r="BK204" s="106"/>
      <c r="BL204" s="106"/>
      <c r="BM204" s="106"/>
      <c r="BN204" s="106"/>
      <c r="BO204" s="106"/>
      <c r="BP204" s="106"/>
      <c r="BQ204" s="106"/>
      <c r="BR204" s="106"/>
      <c r="BS204" s="106"/>
      <c r="BT204" s="106"/>
      <c r="BU204" s="106"/>
      <c r="BV204" s="106"/>
      <c r="BW204" s="106"/>
      <c r="BX204" s="106"/>
      <c r="BY204" s="106"/>
      <c r="BZ204" s="106"/>
      <c r="CA204" s="106"/>
      <c r="CB204" s="106"/>
      <c r="CC204" s="106"/>
      <c r="CD204" s="106"/>
      <c r="CE204" s="106"/>
      <c r="CF204" s="106"/>
      <c r="CG204" s="106"/>
      <c r="CH204" s="106"/>
      <c r="CI204" s="106"/>
      <c r="CJ204" s="106"/>
      <c r="CK204" s="106"/>
      <c r="CL204" s="106"/>
      <c r="CM204" s="106"/>
      <c r="CN204" s="106"/>
      <c r="CO204" s="106"/>
      <c r="CP204" s="106"/>
      <c r="CQ204" s="106"/>
      <c r="CR204" s="106"/>
      <c r="CS204" s="106"/>
    </row>
    <row r="205" hidden="1">
      <c r="A205" s="153">
        <v>45962.0</v>
      </c>
      <c r="B205" s="116">
        <v>2025.0</v>
      </c>
      <c r="C205" s="116">
        <v>11.0</v>
      </c>
      <c r="D205" s="154"/>
      <c r="E205" s="106"/>
      <c r="F205" s="116" t="s">
        <v>246</v>
      </c>
      <c r="G205" s="154"/>
      <c r="H205" s="116" t="s">
        <v>576</v>
      </c>
      <c r="I205" s="116" t="s">
        <v>536</v>
      </c>
      <c r="J205" s="156" t="s">
        <v>577</v>
      </c>
      <c r="K205" s="157">
        <v>350000.0</v>
      </c>
      <c r="L205" s="106"/>
      <c r="M205" s="157">
        <v>5000.0</v>
      </c>
      <c r="N205" s="106"/>
      <c r="O205" s="106"/>
      <c r="P205" s="106"/>
      <c r="Q205" s="106"/>
      <c r="R205" s="156" t="s">
        <v>282</v>
      </c>
      <c r="S205" s="116" t="s">
        <v>538</v>
      </c>
      <c r="T205" s="106"/>
      <c r="U205" s="116" t="s">
        <v>251</v>
      </c>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c r="AZ205" s="106"/>
      <c r="BA205" s="106"/>
      <c r="BB205" s="106"/>
      <c r="BC205" s="106"/>
      <c r="BD205" s="106"/>
      <c r="BE205" s="106"/>
      <c r="BF205" s="106"/>
      <c r="BG205" s="106"/>
      <c r="BH205" s="106"/>
      <c r="BI205" s="106"/>
      <c r="BJ205" s="106"/>
      <c r="BK205" s="106"/>
      <c r="BL205" s="106"/>
      <c r="BM205" s="106"/>
      <c r="BN205" s="106"/>
      <c r="BO205" s="106"/>
      <c r="BP205" s="106"/>
      <c r="BQ205" s="106"/>
      <c r="BR205" s="106"/>
      <c r="BS205" s="106"/>
      <c r="BT205" s="106"/>
      <c r="BU205" s="106"/>
      <c r="BV205" s="106"/>
      <c r="BW205" s="106"/>
      <c r="BX205" s="106"/>
      <c r="BY205" s="106"/>
      <c r="BZ205" s="106"/>
      <c r="CA205" s="106"/>
      <c r="CB205" s="106"/>
      <c r="CC205" s="106"/>
      <c r="CD205" s="106"/>
      <c r="CE205" s="106"/>
      <c r="CF205" s="106"/>
      <c r="CG205" s="106"/>
      <c r="CH205" s="106"/>
      <c r="CI205" s="106"/>
      <c r="CJ205" s="106"/>
      <c r="CK205" s="106"/>
      <c r="CL205" s="106"/>
      <c r="CM205" s="106"/>
      <c r="CN205" s="106"/>
      <c r="CO205" s="106"/>
      <c r="CP205" s="106"/>
      <c r="CQ205" s="106"/>
      <c r="CR205" s="106"/>
      <c r="CS205" s="106"/>
    </row>
    <row r="206" hidden="1">
      <c r="A206" s="153">
        <v>45962.0</v>
      </c>
      <c r="B206" s="116">
        <v>2025.0</v>
      </c>
      <c r="C206" s="116">
        <v>11.0</v>
      </c>
      <c r="D206" s="154"/>
      <c r="E206" s="106"/>
      <c r="F206" s="116" t="s">
        <v>246</v>
      </c>
      <c r="G206" s="154"/>
      <c r="H206" s="116" t="s">
        <v>578</v>
      </c>
      <c r="I206" s="116" t="s">
        <v>536</v>
      </c>
      <c r="J206" s="156" t="s">
        <v>579</v>
      </c>
      <c r="K206" s="157">
        <v>160000.0</v>
      </c>
      <c r="L206" s="106"/>
      <c r="M206" s="157">
        <v>50000.0</v>
      </c>
      <c r="N206" s="106"/>
      <c r="O206" s="106"/>
      <c r="P206" s="106"/>
      <c r="Q206" s="106"/>
      <c r="R206" s="156" t="s">
        <v>282</v>
      </c>
      <c r="S206" s="116" t="s">
        <v>538</v>
      </c>
      <c r="T206" s="106"/>
      <c r="U206" s="116" t="s">
        <v>251</v>
      </c>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c r="AZ206" s="106"/>
      <c r="BA206" s="106"/>
      <c r="BB206" s="106"/>
      <c r="BC206" s="106"/>
      <c r="BD206" s="106"/>
      <c r="BE206" s="106"/>
      <c r="BF206" s="106"/>
      <c r="BG206" s="106"/>
      <c r="BH206" s="106"/>
      <c r="BI206" s="106"/>
      <c r="BJ206" s="106"/>
      <c r="BK206" s="106"/>
      <c r="BL206" s="106"/>
      <c r="BM206" s="106"/>
      <c r="BN206" s="106"/>
      <c r="BO206" s="106"/>
      <c r="BP206" s="106"/>
      <c r="BQ206" s="106"/>
      <c r="BR206" s="106"/>
      <c r="BS206" s="106"/>
      <c r="BT206" s="106"/>
      <c r="BU206" s="106"/>
      <c r="BV206" s="106"/>
      <c r="BW206" s="106"/>
      <c r="BX206" s="106"/>
      <c r="BY206" s="106"/>
      <c r="BZ206" s="106"/>
      <c r="CA206" s="106"/>
      <c r="CB206" s="106"/>
      <c r="CC206" s="106"/>
      <c r="CD206" s="106"/>
      <c r="CE206" s="106"/>
      <c r="CF206" s="106"/>
      <c r="CG206" s="106"/>
      <c r="CH206" s="106"/>
      <c r="CI206" s="106"/>
      <c r="CJ206" s="106"/>
      <c r="CK206" s="106"/>
      <c r="CL206" s="106"/>
      <c r="CM206" s="106"/>
      <c r="CN206" s="106"/>
      <c r="CO206" s="106"/>
      <c r="CP206" s="106"/>
      <c r="CQ206" s="106"/>
      <c r="CR206" s="106"/>
      <c r="CS206" s="106"/>
    </row>
    <row r="207" hidden="1">
      <c r="A207" s="153">
        <v>45962.0</v>
      </c>
      <c r="B207" s="116">
        <v>2025.0</v>
      </c>
      <c r="C207" s="116">
        <v>11.0</v>
      </c>
      <c r="D207" s="154"/>
      <c r="E207" s="106"/>
      <c r="F207" s="116" t="s">
        <v>246</v>
      </c>
      <c r="G207" s="154"/>
      <c r="H207" s="116" t="s">
        <v>578</v>
      </c>
      <c r="I207" s="116" t="s">
        <v>536</v>
      </c>
      <c r="J207" s="156" t="s">
        <v>580</v>
      </c>
      <c r="K207" s="157">
        <v>160000.0</v>
      </c>
      <c r="L207" s="106"/>
      <c r="M207" s="157">
        <v>5000.0</v>
      </c>
      <c r="N207" s="106"/>
      <c r="O207" s="106"/>
      <c r="P207" s="106"/>
      <c r="Q207" s="106"/>
      <c r="R207" s="156" t="s">
        <v>282</v>
      </c>
      <c r="S207" s="116" t="s">
        <v>538</v>
      </c>
      <c r="T207" s="106"/>
      <c r="U207" s="116" t="s">
        <v>251</v>
      </c>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c r="AZ207" s="106"/>
      <c r="BA207" s="106"/>
      <c r="BB207" s="106"/>
      <c r="BC207" s="106"/>
      <c r="BD207" s="106"/>
      <c r="BE207" s="106"/>
      <c r="BF207" s="106"/>
      <c r="BG207" s="106"/>
      <c r="BH207" s="106"/>
      <c r="BI207" s="106"/>
      <c r="BJ207" s="106"/>
      <c r="BK207" s="106"/>
      <c r="BL207" s="106"/>
      <c r="BM207" s="106"/>
      <c r="BN207" s="106"/>
      <c r="BO207" s="106"/>
      <c r="BP207" s="106"/>
      <c r="BQ207" s="106"/>
      <c r="BR207" s="106"/>
      <c r="BS207" s="106"/>
      <c r="BT207" s="106"/>
      <c r="BU207" s="106"/>
      <c r="BV207" s="106"/>
      <c r="BW207" s="106"/>
      <c r="BX207" s="106"/>
      <c r="BY207" s="106"/>
      <c r="BZ207" s="106"/>
      <c r="CA207" s="106"/>
      <c r="CB207" s="106"/>
      <c r="CC207" s="106"/>
      <c r="CD207" s="106"/>
      <c r="CE207" s="106"/>
      <c r="CF207" s="106"/>
      <c r="CG207" s="106"/>
      <c r="CH207" s="106"/>
      <c r="CI207" s="106"/>
      <c r="CJ207" s="106"/>
      <c r="CK207" s="106"/>
      <c r="CL207" s="106"/>
      <c r="CM207" s="106"/>
      <c r="CN207" s="106"/>
      <c r="CO207" s="106"/>
      <c r="CP207" s="106"/>
      <c r="CQ207" s="106"/>
      <c r="CR207" s="106"/>
      <c r="CS207" s="106"/>
    </row>
    <row r="208" hidden="1">
      <c r="A208" s="153">
        <v>45992.0</v>
      </c>
      <c r="B208" s="116">
        <v>2025.0</v>
      </c>
      <c r="C208" s="116">
        <v>12.0</v>
      </c>
      <c r="D208" s="154"/>
      <c r="E208" s="106"/>
      <c r="F208" s="116" t="s">
        <v>246</v>
      </c>
      <c r="G208" s="155">
        <v>46011.0</v>
      </c>
      <c r="H208" s="116" t="s">
        <v>581</v>
      </c>
      <c r="I208" s="116" t="s">
        <v>536</v>
      </c>
      <c r="J208" s="156" t="s">
        <v>582</v>
      </c>
      <c r="K208" s="157">
        <v>224000.0</v>
      </c>
      <c r="L208" s="106"/>
      <c r="M208" s="157">
        <v>10000.0</v>
      </c>
      <c r="N208" s="106"/>
      <c r="O208" s="106"/>
      <c r="P208" s="106"/>
      <c r="Q208" s="106"/>
      <c r="R208" s="156" t="s">
        <v>282</v>
      </c>
      <c r="S208" s="116" t="s">
        <v>538</v>
      </c>
      <c r="T208" s="106"/>
      <c r="U208" s="116" t="s">
        <v>251</v>
      </c>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c r="AZ208" s="106"/>
      <c r="BA208" s="106"/>
      <c r="BB208" s="106"/>
      <c r="BC208" s="106"/>
      <c r="BD208" s="106"/>
      <c r="BE208" s="106"/>
      <c r="BF208" s="106"/>
      <c r="BG208" s="106"/>
      <c r="BH208" s="106"/>
      <c r="BI208" s="106"/>
      <c r="BJ208" s="106"/>
      <c r="BK208" s="106"/>
      <c r="BL208" s="106"/>
      <c r="BM208" s="106"/>
      <c r="BN208" s="106"/>
      <c r="BO208" s="106"/>
      <c r="BP208" s="106"/>
      <c r="BQ208" s="106"/>
      <c r="BR208" s="106"/>
      <c r="BS208" s="106"/>
      <c r="BT208" s="106"/>
      <c r="BU208" s="106"/>
      <c r="BV208" s="106"/>
      <c r="BW208" s="106"/>
      <c r="BX208" s="106"/>
      <c r="BY208" s="106"/>
      <c r="BZ208" s="106"/>
      <c r="CA208" s="106"/>
      <c r="CB208" s="106"/>
      <c r="CC208" s="106"/>
      <c r="CD208" s="106"/>
      <c r="CE208" s="106"/>
      <c r="CF208" s="106"/>
      <c r="CG208" s="106"/>
      <c r="CH208" s="106"/>
      <c r="CI208" s="106"/>
      <c r="CJ208" s="106"/>
      <c r="CK208" s="106"/>
      <c r="CL208" s="106"/>
      <c r="CM208" s="106"/>
      <c r="CN208" s="106"/>
      <c r="CO208" s="106"/>
      <c r="CP208" s="106"/>
      <c r="CQ208" s="106"/>
      <c r="CR208" s="106"/>
      <c r="CS208" s="106"/>
    </row>
    <row r="209" hidden="1">
      <c r="A209" s="153">
        <v>45992.0</v>
      </c>
      <c r="B209" s="116">
        <v>2025.0</v>
      </c>
      <c r="C209" s="116">
        <v>12.0</v>
      </c>
      <c r="D209" s="154"/>
      <c r="E209" s="106"/>
      <c r="F209" s="116" t="s">
        <v>246</v>
      </c>
      <c r="G209" s="155">
        <v>46011.0</v>
      </c>
      <c r="H209" s="116" t="s">
        <v>583</v>
      </c>
      <c r="I209" s="116" t="s">
        <v>536</v>
      </c>
      <c r="J209" s="156" t="s">
        <v>584</v>
      </c>
      <c r="K209" s="157">
        <v>100000.0</v>
      </c>
      <c r="L209" s="106"/>
      <c r="M209" s="157">
        <v>10000.0</v>
      </c>
      <c r="N209" s="106"/>
      <c r="O209" s="106"/>
      <c r="P209" s="106"/>
      <c r="Q209" s="106"/>
      <c r="R209" s="156" t="s">
        <v>282</v>
      </c>
      <c r="S209" s="116" t="s">
        <v>538</v>
      </c>
      <c r="T209" s="106"/>
      <c r="U209" s="116" t="s">
        <v>251</v>
      </c>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c r="AZ209" s="106"/>
      <c r="BA209" s="106"/>
      <c r="BB209" s="106"/>
      <c r="BC209" s="106"/>
      <c r="BD209" s="106"/>
      <c r="BE209" s="106"/>
      <c r="BF209" s="106"/>
      <c r="BG209" s="106"/>
      <c r="BH209" s="106"/>
      <c r="BI209" s="106"/>
      <c r="BJ209" s="106"/>
      <c r="BK209" s="106"/>
      <c r="BL209" s="106"/>
      <c r="BM209" s="106"/>
      <c r="BN209" s="106"/>
      <c r="BO209" s="106"/>
      <c r="BP209" s="106"/>
      <c r="BQ209" s="106"/>
      <c r="BR209" s="106"/>
      <c r="BS209" s="106"/>
      <c r="BT209" s="106"/>
      <c r="BU209" s="106"/>
      <c r="BV209" s="106"/>
      <c r="BW209" s="106"/>
      <c r="BX209" s="106"/>
      <c r="BY209" s="106"/>
      <c r="BZ209" s="106"/>
      <c r="CA209" s="106"/>
      <c r="CB209" s="106"/>
      <c r="CC209" s="106"/>
      <c r="CD209" s="106"/>
      <c r="CE209" s="106"/>
      <c r="CF209" s="106"/>
      <c r="CG209" s="106"/>
      <c r="CH209" s="106"/>
      <c r="CI209" s="106"/>
      <c r="CJ209" s="106"/>
      <c r="CK209" s="106"/>
      <c r="CL209" s="106"/>
      <c r="CM209" s="106"/>
      <c r="CN209" s="106"/>
      <c r="CO209" s="106"/>
      <c r="CP209" s="106"/>
      <c r="CQ209" s="106"/>
      <c r="CR209" s="106"/>
      <c r="CS209" s="106"/>
    </row>
    <row r="210" hidden="1">
      <c r="A210" s="153">
        <v>45992.0</v>
      </c>
      <c r="B210" s="116">
        <v>2025.0</v>
      </c>
      <c r="C210" s="116">
        <v>12.0</v>
      </c>
      <c r="D210" s="154"/>
      <c r="E210" s="106"/>
      <c r="F210" s="116" t="s">
        <v>246</v>
      </c>
      <c r="G210" s="154"/>
      <c r="H210" s="116" t="s">
        <v>585</v>
      </c>
      <c r="I210" s="116" t="s">
        <v>536</v>
      </c>
      <c r="J210" s="156" t="s">
        <v>586</v>
      </c>
      <c r="K210" s="157">
        <v>200360.0</v>
      </c>
      <c r="L210" s="106"/>
      <c r="M210" s="157">
        <v>10000.0</v>
      </c>
      <c r="N210" s="106"/>
      <c r="O210" s="106"/>
      <c r="P210" s="106"/>
      <c r="Q210" s="106"/>
      <c r="R210" s="156" t="s">
        <v>282</v>
      </c>
      <c r="S210" s="116" t="s">
        <v>538</v>
      </c>
      <c r="T210" s="106"/>
      <c r="U210" s="116" t="s">
        <v>251</v>
      </c>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c r="AZ210" s="106"/>
      <c r="BA210" s="106"/>
      <c r="BB210" s="106"/>
      <c r="BC210" s="106"/>
      <c r="BD210" s="106"/>
      <c r="BE210" s="106"/>
      <c r="BF210" s="106"/>
      <c r="BG210" s="106"/>
      <c r="BH210" s="106"/>
      <c r="BI210" s="106"/>
      <c r="BJ210" s="106"/>
      <c r="BK210" s="106"/>
      <c r="BL210" s="106"/>
      <c r="BM210" s="106"/>
      <c r="BN210" s="106"/>
      <c r="BO210" s="106"/>
      <c r="BP210" s="106"/>
      <c r="BQ210" s="106"/>
      <c r="BR210" s="106"/>
      <c r="BS210" s="106"/>
      <c r="BT210" s="106"/>
      <c r="BU210" s="106"/>
      <c r="BV210" s="106"/>
      <c r="BW210" s="106"/>
      <c r="BX210" s="106"/>
      <c r="BY210" s="106"/>
      <c r="BZ210" s="106"/>
      <c r="CA210" s="106"/>
      <c r="CB210" s="106"/>
      <c r="CC210" s="106"/>
      <c r="CD210" s="106"/>
      <c r="CE210" s="106"/>
      <c r="CF210" s="106"/>
      <c r="CG210" s="106"/>
      <c r="CH210" s="106"/>
      <c r="CI210" s="106"/>
      <c r="CJ210" s="106"/>
      <c r="CK210" s="106"/>
      <c r="CL210" s="106"/>
      <c r="CM210" s="106"/>
      <c r="CN210" s="106"/>
      <c r="CO210" s="106"/>
      <c r="CP210" s="106"/>
      <c r="CQ210" s="106"/>
      <c r="CR210" s="106"/>
      <c r="CS210" s="106"/>
    </row>
    <row r="211" hidden="1">
      <c r="A211" s="153">
        <v>45992.0</v>
      </c>
      <c r="B211" s="116">
        <v>2025.0</v>
      </c>
      <c r="C211" s="116">
        <v>12.0</v>
      </c>
      <c r="D211" s="154"/>
      <c r="E211" s="106"/>
      <c r="F211" s="116" t="s">
        <v>246</v>
      </c>
      <c r="G211" s="154"/>
      <c r="H211" s="116" t="s">
        <v>587</v>
      </c>
      <c r="I211" s="116" t="s">
        <v>536</v>
      </c>
      <c r="J211" s="156" t="s">
        <v>588</v>
      </c>
      <c r="K211" s="157">
        <v>15210.0</v>
      </c>
      <c r="L211" s="106"/>
      <c r="M211" s="157">
        <v>5000.0</v>
      </c>
      <c r="N211" s="106"/>
      <c r="O211" s="106"/>
      <c r="P211" s="106"/>
      <c r="Q211" s="106"/>
      <c r="R211" s="156" t="s">
        <v>282</v>
      </c>
      <c r="S211" s="116" t="s">
        <v>538</v>
      </c>
      <c r="T211" s="106"/>
      <c r="U211" s="116" t="s">
        <v>251</v>
      </c>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c r="AZ211" s="106"/>
      <c r="BA211" s="106"/>
      <c r="BB211" s="106"/>
      <c r="BC211" s="106"/>
      <c r="BD211" s="106"/>
      <c r="BE211" s="106"/>
      <c r="BF211" s="106"/>
      <c r="BG211" s="106"/>
      <c r="BH211" s="106"/>
      <c r="BI211" s="106"/>
      <c r="BJ211" s="106"/>
      <c r="BK211" s="106"/>
      <c r="BL211" s="106"/>
      <c r="BM211" s="106"/>
      <c r="BN211" s="106"/>
      <c r="BO211" s="106"/>
      <c r="BP211" s="106"/>
      <c r="BQ211" s="106"/>
      <c r="BR211" s="106"/>
      <c r="BS211" s="106"/>
      <c r="BT211" s="106"/>
      <c r="BU211" s="106"/>
      <c r="BV211" s="106"/>
      <c r="BW211" s="106"/>
      <c r="BX211" s="106"/>
      <c r="BY211" s="106"/>
      <c r="BZ211" s="106"/>
      <c r="CA211" s="106"/>
      <c r="CB211" s="106"/>
      <c r="CC211" s="106"/>
      <c r="CD211" s="106"/>
      <c r="CE211" s="106"/>
      <c r="CF211" s="106"/>
      <c r="CG211" s="106"/>
      <c r="CH211" s="106"/>
      <c r="CI211" s="106"/>
      <c r="CJ211" s="106"/>
      <c r="CK211" s="106"/>
      <c r="CL211" s="106"/>
      <c r="CM211" s="106"/>
      <c r="CN211" s="106"/>
      <c r="CO211" s="106"/>
      <c r="CP211" s="106"/>
      <c r="CQ211" s="106"/>
      <c r="CR211" s="106"/>
      <c r="CS211" s="106"/>
    </row>
    <row r="212" hidden="1">
      <c r="A212" s="153">
        <v>45901.0</v>
      </c>
      <c r="B212" s="116">
        <v>2025.0</v>
      </c>
      <c r="C212" s="116">
        <v>9.0</v>
      </c>
      <c r="D212" s="156"/>
      <c r="E212" s="157" t="s">
        <v>589</v>
      </c>
      <c r="F212" s="157" t="s">
        <v>246</v>
      </c>
      <c r="G212" s="155">
        <v>45911.0</v>
      </c>
      <c r="H212" s="116" t="s">
        <v>590</v>
      </c>
      <c r="I212" s="116" t="s">
        <v>18</v>
      </c>
      <c r="J212" s="156" t="s">
        <v>591</v>
      </c>
      <c r="K212" s="157">
        <v>12100.0</v>
      </c>
      <c r="L212" s="106"/>
      <c r="M212" s="157">
        <v>12100.0</v>
      </c>
      <c r="N212" s="106"/>
      <c r="O212" s="106"/>
      <c r="P212" s="106"/>
      <c r="Q212" s="106"/>
      <c r="R212" s="159">
        <v>1.0</v>
      </c>
      <c r="S212" s="116" t="s">
        <v>283</v>
      </c>
      <c r="T212" s="106"/>
      <c r="U212" s="116" t="s">
        <v>251</v>
      </c>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c r="AZ212" s="106"/>
      <c r="BA212" s="106"/>
      <c r="BB212" s="106"/>
      <c r="BC212" s="106"/>
      <c r="BD212" s="106"/>
      <c r="BE212" s="106"/>
      <c r="BF212" s="106"/>
      <c r="BG212" s="106"/>
      <c r="BH212" s="106"/>
      <c r="BI212" s="106"/>
      <c r="BJ212" s="106"/>
      <c r="BK212" s="106"/>
      <c r="BL212" s="106"/>
      <c r="BM212" s="106"/>
      <c r="BN212" s="106"/>
      <c r="BO212" s="106"/>
      <c r="BP212" s="106"/>
      <c r="BQ212" s="106"/>
      <c r="BR212" s="106"/>
      <c r="BS212" s="106"/>
      <c r="BT212" s="106"/>
      <c r="BU212" s="106"/>
      <c r="BV212" s="106"/>
      <c r="BW212" s="106"/>
      <c r="BX212" s="106"/>
      <c r="BY212" s="106"/>
      <c r="BZ212" s="106"/>
      <c r="CA212" s="106"/>
      <c r="CB212" s="106"/>
      <c r="CC212" s="106"/>
      <c r="CD212" s="106"/>
      <c r="CE212" s="106"/>
      <c r="CF212" s="106"/>
      <c r="CG212" s="106"/>
      <c r="CH212" s="106"/>
      <c r="CI212" s="106"/>
      <c r="CJ212" s="106"/>
      <c r="CK212" s="106"/>
      <c r="CL212" s="106"/>
      <c r="CM212" s="106"/>
      <c r="CN212" s="106"/>
      <c r="CO212" s="106"/>
      <c r="CP212" s="106"/>
      <c r="CQ212" s="106"/>
      <c r="CR212" s="106"/>
      <c r="CS212" s="106"/>
    </row>
    <row r="213" hidden="1">
      <c r="A213" s="153">
        <v>45901.0</v>
      </c>
      <c r="B213" s="116">
        <v>2025.0</v>
      </c>
      <c r="C213" s="116">
        <v>9.0</v>
      </c>
      <c r="D213" s="156"/>
      <c r="E213" s="157"/>
      <c r="F213" s="157" t="s">
        <v>246</v>
      </c>
      <c r="G213" s="155">
        <v>45911.0</v>
      </c>
      <c r="H213" s="116" t="s">
        <v>592</v>
      </c>
      <c r="I213" s="116" t="s">
        <v>18</v>
      </c>
      <c r="J213" s="156" t="s">
        <v>593</v>
      </c>
      <c r="K213" s="157">
        <v>271170.0</v>
      </c>
      <c r="L213" s="106"/>
      <c r="M213" s="157">
        <v>5000.0</v>
      </c>
      <c r="N213" s="106"/>
      <c r="O213" s="106"/>
      <c r="P213" s="106"/>
      <c r="Q213" s="106"/>
      <c r="R213" s="156" t="s">
        <v>282</v>
      </c>
      <c r="S213" s="116" t="s">
        <v>320</v>
      </c>
      <c r="T213" s="106"/>
      <c r="U213" s="116" t="s">
        <v>251</v>
      </c>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c r="AZ213" s="106"/>
      <c r="BA213" s="106"/>
      <c r="BB213" s="106"/>
      <c r="BC213" s="106"/>
      <c r="BD213" s="106"/>
      <c r="BE213" s="106"/>
      <c r="BF213" s="106"/>
      <c r="BG213" s="106"/>
      <c r="BH213" s="106"/>
      <c r="BI213" s="106"/>
      <c r="BJ213" s="106"/>
      <c r="BK213" s="106"/>
      <c r="BL213" s="106"/>
      <c r="BM213" s="106"/>
      <c r="BN213" s="106"/>
      <c r="BO213" s="106"/>
      <c r="BP213" s="106"/>
      <c r="BQ213" s="106"/>
      <c r="BR213" s="106"/>
      <c r="BS213" s="106"/>
      <c r="BT213" s="106"/>
      <c r="BU213" s="106"/>
      <c r="BV213" s="106"/>
      <c r="BW213" s="106"/>
      <c r="BX213" s="106"/>
      <c r="BY213" s="106"/>
      <c r="BZ213" s="106"/>
      <c r="CA213" s="106"/>
      <c r="CB213" s="106"/>
      <c r="CC213" s="106"/>
      <c r="CD213" s="106"/>
      <c r="CE213" s="106"/>
      <c r="CF213" s="106"/>
      <c r="CG213" s="106"/>
      <c r="CH213" s="106"/>
      <c r="CI213" s="106"/>
      <c r="CJ213" s="106"/>
      <c r="CK213" s="106"/>
      <c r="CL213" s="106"/>
      <c r="CM213" s="106"/>
      <c r="CN213" s="106"/>
      <c r="CO213" s="106"/>
      <c r="CP213" s="106"/>
      <c r="CQ213" s="106"/>
      <c r="CR213" s="106"/>
      <c r="CS213" s="106"/>
    </row>
    <row r="214" hidden="1">
      <c r="A214" s="153">
        <v>45962.0</v>
      </c>
      <c r="B214" s="116">
        <v>2025.0</v>
      </c>
      <c r="C214" s="116">
        <v>11.0</v>
      </c>
      <c r="D214" s="154"/>
      <c r="E214" s="106"/>
      <c r="F214" s="116" t="s">
        <v>246</v>
      </c>
      <c r="G214" s="155">
        <v>45984.0</v>
      </c>
      <c r="H214" s="116" t="s">
        <v>594</v>
      </c>
      <c r="I214" s="116" t="s">
        <v>18</v>
      </c>
      <c r="J214" s="156" t="s">
        <v>595</v>
      </c>
      <c r="K214" s="157">
        <v>23040.0</v>
      </c>
      <c r="L214" s="106"/>
      <c r="M214" s="157">
        <v>5000.0</v>
      </c>
      <c r="N214" s="106"/>
      <c r="O214" s="106"/>
      <c r="P214" s="106"/>
      <c r="Q214" s="106"/>
      <c r="R214" s="156" t="s">
        <v>282</v>
      </c>
      <c r="S214" s="116" t="s">
        <v>283</v>
      </c>
      <c r="T214" s="106"/>
      <c r="U214" s="116" t="s">
        <v>251</v>
      </c>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c r="AZ214" s="106"/>
      <c r="BA214" s="106"/>
      <c r="BB214" s="106"/>
      <c r="BC214" s="106"/>
      <c r="BD214" s="106"/>
      <c r="BE214" s="106"/>
      <c r="BF214" s="106"/>
      <c r="BG214" s="106"/>
      <c r="BH214" s="106"/>
      <c r="BI214" s="106"/>
      <c r="BJ214" s="106"/>
      <c r="BK214" s="106"/>
      <c r="BL214" s="106"/>
      <c r="BM214" s="106"/>
      <c r="BN214" s="106"/>
      <c r="BO214" s="106"/>
      <c r="BP214" s="106"/>
      <c r="BQ214" s="106"/>
      <c r="BR214" s="106"/>
      <c r="BS214" s="106"/>
      <c r="BT214" s="106"/>
      <c r="BU214" s="106"/>
      <c r="BV214" s="106"/>
      <c r="BW214" s="106"/>
      <c r="BX214" s="106"/>
      <c r="BY214" s="106"/>
      <c r="BZ214" s="106"/>
      <c r="CA214" s="106"/>
      <c r="CB214" s="106"/>
      <c r="CC214" s="106"/>
      <c r="CD214" s="106"/>
      <c r="CE214" s="106"/>
      <c r="CF214" s="106"/>
      <c r="CG214" s="106"/>
      <c r="CH214" s="106"/>
      <c r="CI214" s="106"/>
      <c r="CJ214" s="106"/>
      <c r="CK214" s="106"/>
      <c r="CL214" s="106"/>
      <c r="CM214" s="106"/>
      <c r="CN214" s="106"/>
      <c r="CO214" s="106"/>
      <c r="CP214" s="106"/>
      <c r="CQ214" s="106"/>
      <c r="CR214" s="106"/>
      <c r="CS214" s="106"/>
    </row>
    <row r="215" hidden="1">
      <c r="A215" s="153">
        <v>46082.0</v>
      </c>
      <c r="B215" s="116">
        <v>2026.0</v>
      </c>
      <c r="C215" s="116">
        <v>3.0</v>
      </c>
      <c r="D215" s="160"/>
      <c r="E215" s="163" t="s">
        <v>596</v>
      </c>
      <c r="F215" s="116" t="s">
        <v>246</v>
      </c>
      <c r="G215" s="155">
        <v>46099.0</v>
      </c>
      <c r="H215" s="106"/>
      <c r="I215" s="116" t="s">
        <v>18</v>
      </c>
      <c r="J215" s="156" t="s">
        <v>597</v>
      </c>
      <c r="K215" s="157">
        <v>9700.0</v>
      </c>
      <c r="L215" s="106"/>
      <c r="M215" s="157">
        <v>9700.0</v>
      </c>
      <c r="N215" s="106"/>
      <c r="O215" s="106"/>
      <c r="P215" s="106"/>
      <c r="Q215" s="106"/>
      <c r="R215" s="159">
        <v>1.0</v>
      </c>
      <c r="S215" s="116" t="s">
        <v>283</v>
      </c>
      <c r="T215" s="106"/>
      <c r="U215" s="116" t="s">
        <v>262</v>
      </c>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c r="AZ215" s="106"/>
      <c r="BA215" s="106"/>
      <c r="BB215" s="106"/>
      <c r="BC215" s="106"/>
      <c r="BD215" s="106"/>
      <c r="BE215" s="106"/>
      <c r="BF215" s="106"/>
      <c r="BG215" s="106"/>
      <c r="BH215" s="106"/>
      <c r="BI215" s="106"/>
      <c r="BJ215" s="106"/>
      <c r="BK215" s="106"/>
      <c r="BL215" s="106"/>
      <c r="BM215" s="106"/>
      <c r="BN215" s="106"/>
      <c r="BO215" s="106"/>
      <c r="BP215" s="106"/>
      <c r="BQ215" s="106"/>
      <c r="BR215" s="106"/>
      <c r="BS215" s="106"/>
      <c r="BT215" s="106"/>
      <c r="BU215" s="106"/>
      <c r="BV215" s="106"/>
      <c r="BW215" s="106"/>
      <c r="BX215" s="106"/>
      <c r="BY215" s="106"/>
      <c r="BZ215" s="106"/>
      <c r="CA215" s="106"/>
      <c r="CB215" s="106"/>
      <c r="CC215" s="106"/>
      <c r="CD215" s="106"/>
      <c r="CE215" s="106"/>
      <c r="CF215" s="106"/>
      <c r="CG215" s="106"/>
      <c r="CH215" s="106"/>
      <c r="CI215" s="106"/>
      <c r="CJ215" s="106"/>
      <c r="CK215" s="106"/>
      <c r="CL215" s="106"/>
      <c r="CM215" s="106"/>
      <c r="CN215" s="106"/>
      <c r="CO215" s="106"/>
      <c r="CP215" s="106"/>
      <c r="CQ215" s="106"/>
      <c r="CR215" s="106"/>
      <c r="CS215" s="106"/>
    </row>
    <row r="216" hidden="1">
      <c r="A216" s="153">
        <v>45962.0</v>
      </c>
      <c r="B216" s="116">
        <v>2025.0</v>
      </c>
      <c r="C216" s="116">
        <v>47.0</v>
      </c>
      <c r="D216" s="154"/>
      <c r="E216" s="116" t="s">
        <v>598</v>
      </c>
      <c r="F216" s="116" t="s">
        <v>246</v>
      </c>
      <c r="G216" s="154"/>
      <c r="H216" s="116" t="s">
        <v>599</v>
      </c>
      <c r="I216" s="116" t="s">
        <v>18</v>
      </c>
      <c r="J216" s="156" t="s">
        <v>600</v>
      </c>
      <c r="K216" s="157">
        <v>28037.38</v>
      </c>
      <c r="L216" s="157">
        <v>30000.0</v>
      </c>
      <c r="M216" s="106"/>
      <c r="N216" s="106"/>
      <c r="O216" s="106"/>
      <c r="P216" s="157">
        <v>28037.38</v>
      </c>
      <c r="Q216" s="158">
        <v>1.0</v>
      </c>
      <c r="R216" s="154"/>
      <c r="S216" s="116" t="s">
        <v>260</v>
      </c>
      <c r="T216" s="116" t="s">
        <v>261</v>
      </c>
      <c r="U216" s="116" t="s">
        <v>262</v>
      </c>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c r="AZ216" s="106"/>
      <c r="BA216" s="106"/>
      <c r="BB216" s="106"/>
      <c r="BC216" s="106"/>
      <c r="BD216" s="106"/>
      <c r="BE216" s="106"/>
      <c r="BF216" s="106"/>
      <c r="BG216" s="106"/>
      <c r="BH216" s="106"/>
      <c r="BI216" s="106"/>
      <c r="BJ216" s="106"/>
      <c r="BK216" s="106"/>
      <c r="BL216" s="106"/>
      <c r="BM216" s="106"/>
      <c r="BN216" s="106"/>
      <c r="BO216" s="106"/>
      <c r="BP216" s="106"/>
      <c r="BQ216" s="106"/>
      <c r="BR216" s="106"/>
      <c r="BS216" s="106"/>
      <c r="BT216" s="106"/>
      <c r="BU216" s="106"/>
      <c r="BV216" s="106"/>
      <c r="BW216" s="106"/>
      <c r="BX216" s="106"/>
      <c r="BY216" s="106"/>
      <c r="BZ216" s="106"/>
      <c r="CA216" s="106"/>
      <c r="CB216" s="106"/>
      <c r="CC216" s="106"/>
      <c r="CD216" s="106"/>
      <c r="CE216" s="106"/>
      <c r="CF216" s="106"/>
      <c r="CG216" s="106"/>
      <c r="CH216" s="106"/>
      <c r="CI216" s="106"/>
      <c r="CJ216" s="106"/>
      <c r="CK216" s="106"/>
      <c r="CL216" s="106"/>
      <c r="CM216" s="106"/>
      <c r="CN216" s="106"/>
      <c r="CO216" s="106"/>
      <c r="CP216" s="106"/>
      <c r="CQ216" s="106"/>
      <c r="CR216" s="106"/>
      <c r="CS216" s="106"/>
    </row>
    <row r="217" hidden="1">
      <c r="A217" s="153">
        <v>45870.0</v>
      </c>
      <c r="B217" s="116">
        <v>2025.0</v>
      </c>
      <c r="C217" s="116">
        <v>51.0</v>
      </c>
      <c r="D217" s="154"/>
      <c r="E217" s="116" t="s">
        <v>601</v>
      </c>
      <c r="F217" s="116" t="s">
        <v>246</v>
      </c>
      <c r="G217" s="155">
        <v>45880.0</v>
      </c>
      <c r="H217" s="116" t="s">
        <v>602</v>
      </c>
      <c r="I217" s="116" t="s">
        <v>18</v>
      </c>
      <c r="J217" s="156" t="s">
        <v>603</v>
      </c>
      <c r="K217" s="157">
        <v>40303.74</v>
      </c>
      <c r="L217" s="157">
        <v>43125.0</v>
      </c>
      <c r="M217" s="106"/>
      <c r="N217" s="106"/>
      <c r="O217" s="106"/>
      <c r="P217" s="157">
        <v>40303.74</v>
      </c>
      <c r="Q217" s="158">
        <v>1.0</v>
      </c>
      <c r="R217" s="154"/>
      <c r="S217" s="116" t="s">
        <v>283</v>
      </c>
      <c r="T217" s="116" t="s">
        <v>261</v>
      </c>
      <c r="U217" s="116" t="s">
        <v>262</v>
      </c>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c r="AZ217" s="106"/>
      <c r="BA217" s="106"/>
      <c r="BB217" s="106"/>
      <c r="BC217" s="106"/>
      <c r="BD217" s="106"/>
      <c r="BE217" s="106"/>
      <c r="BF217" s="106"/>
      <c r="BG217" s="106"/>
      <c r="BH217" s="106"/>
      <c r="BI217" s="106"/>
      <c r="BJ217" s="106"/>
      <c r="BK217" s="106"/>
      <c r="BL217" s="106"/>
      <c r="BM217" s="106"/>
      <c r="BN217" s="106"/>
      <c r="BO217" s="106"/>
      <c r="BP217" s="106"/>
      <c r="BQ217" s="106"/>
      <c r="BR217" s="106"/>
      <c r="BS217" s="106"/>
      <c r="BT217" s="106"/>
      <c r="BU217" s="106"/>
      <c r="BV217" s="106"/>
      <c r="BW217" s="106"/>
      <c r="BX217" s="106"/>
      <c r="BY217" s="106"/>
      <c r="BZ217" s="106"/>
      <c r="CA217" s="106"/>
      <c r="CB217" s="106"/>
      <c r="CC217" s="106"/>
      <c r="CD217" s="106"/>
      <c r="CE217" s="106"/>
      <c r="CF217" s="106"/>
      <c r="CG217" s="106"/>
      <c r="CH217" s="106"/>
      <c r="CI217" s="106"/>
      <c r="CJ217" s="106"/>
      <c r="CK217" s="106"/>
      <c r="CL217" s="106"/>
      <c r="CM217" s="106"/>
      <c r="CN217" s="106"/>
      <c r="CO217" s="106"/>
      <c r="CP217" s="106"/>
      <c r="CQ217" s="106"/>
      <c r="CR217" s="106"/>
      <c r="CS217" s="106"/>
    </row>
    <row r="218" hidden="1">
      <c r="A218" s="153">
        <v>45901.0</v>
      </c>
      <c r="B218" s="116">
        <v>2025.0</v>
      </c>
      <c r="C218" s="116">
        <v>52.0</v>
      </c>
      <c r="D218" s="154"/>
      <c r="E218" s="116" t="s">
        <v>604</v>
      </c>
      <c r="F218" s="116" t="s">
        <v>246</v>
      </c>
      <c r="G218" s="155">
        <v>45911.0</v>
      </c>
      <c r="H218" s="116" t="s">
        <v>605</v>
      </c>
      <c r="I218" s="116" t="s">
        <v>18</v>
      </c>
      <c r="J218" s="156" t="s">
        <v>606</v>
      </c>
      <c r="K218" s="157">
        <v>5046.73</v>
      </c>
      <c r="L218" s="157">
        <v>5400.0</v>
      </c>
      <c r="M218" s="106"/>
      <c r="N218" s="106"/>
      <c r="O218" s="106"/>
      <c r="P218" s="157">
        <v>5046.73</v>
      </c>
      <c r="Q218" s="158">
        <v>1.0</v>
      </c>
      <c r="R218" s="154"/>
      <c r="S218" s="116" t="s">
        <v>283</v>
      </c>
      <c r="T218" s="116" t="s">
        <v>261</v>
      </c>
      <c r="U218" s="116" t="s">
        <v>262</v>
      </c>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c r="AZ218" s="106"/>
      <c r="BA218" s="106"/>
      <c r="BB218" s="106"/>
      <c r="BC218" s="106"/>
      <c r="BD218" s="106"/>
      <c r="BE218" s="106"/>
      <c r="BF218" s="106"/>
      <c r="BG218" s="106"/>
      <c r="BH218" s="106"/>
      <c r="BI218" s="106"/>
      <c r="BJ218" s="106"/>
      <c r="BK218" s="106"/>
      <c r="BL218" s="106"/>
      <c r="BM218" s="106"/>
      <c r="BN218" s="106"/>
      <c r="BO218" s="106"/>
      <c r="BP218" s="106"/>
      <c r="BQ218" s="106"/>
      <c r="BR218" s="106"/>
      <c r="BS218" s="106"/>
      <c r="BT218" s="106"/>
      <c r="BU218" s="106"/>
      <c r="BV218" s="106"/>
      <c r="BW218" s="106"/>
      <c r="BX218" s="106"/>
      <c r="BY218" s="106"/>
      <c r="BZ218" s="106"/>
      <c r="CA218" s="106"/>
      <c r="CB218" s="106"/>
      <c r="CC218" s="106"/>
      <c r="CD218" s="106"/>
      <c r="CE218" s="106"/>
      <c r="CF218" s="106"/>
      <c r="CG218" s="106"/>
      <c r="CH218" s="106"/>
      <c r="CI218" s="106"/>
      <c r="CJ218" s="106"/>
      <c r="CK218" s="106"/>
      <c r="CL218" s="106"/>
      <c r="CM218" s="106"/>
      <c r="CN218" s="106"/>
      <c r="CO218" s="106"/>
      <c r="CP218" s="106"/>
      <c r="CQ218" s="106"/>
      <c r="CR218" s="106"/>
      <c r="CS218" s="106"/>
    </row>
    <row r="219" hidden="1">
      <c r="A219" s="153">
        <v>45901.0</v>
      </c>
      <c r="B219" s="116">
        <v>2025.0</v>
      </c>
      <c r="C219" s="116">
        <v>53.0</v>
      </c>
      <c r="D219" s="154"/>
      <c r="E219" s="116" t="s">
        <v>607</v>
      </c>
      <c r="F219" s="116" t="s">
        <v>246</v>
      </c>
      <c r="G219" s="155">
        <v>45911.0</v>
      </c>
      <c r="H219" s="116" t="s">
        <v>608</v>
      </c>
      <c r="I219" s="116" t="s">
        <v>18</v>
      </c>
      <c r="J219" s="156" t="s">
        <v>609</v>
      </c>
      <c r="K219" s="157">
        <v>15635.51</v>
      </c>
      <c r="L219" s="157">
        <v>16730.0</v>
      </c>
      <c r="M219" s="106"/>
      <c r="N219" s="106"/>
      <c r="O219" s="106"/>
      <c r="P219" s="157">
        <v>15635.51</v>
      </c>
      <c r="Q219" s="158">
        <v>1.0</v>
      </c>
      <c r="R219" s="154"/>
      <c r="S219" s="116" t="s">
        <v>283</v>
      </c>
      <c r="T219" s="116" t="s">
        <v>261</v>
      </c>
      <c r="U219" s="116" t="s">
        <v>262</v>
      </c>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c r="AZ219" s="106"/>
      <c r="BA219" s="106"/>
      <c r="BB219" s="106"/>
      <c r="BC219" s="106"/>
      <c r="BD219" s="106"/>
      <c r="BE219" s="106"/>
      <c r="BF219" s="106"/>
      <c r="BG219" s="106"/>
      <c r="BH219" s="106"/>
      <c r="BI219" s="106"/>
      <c r="BJ219" s="106"/>
      <c r="BK219" s="106"/>
      <c r="BL219" s="106"/>
      <c r="BM219" s="106"/>
      <c r="BN219" s="106"/>
      <c r="BO219" s="106"/>
      <c r="BP219" s="106"/>
      <c r="BQ219" s="106"/>
      <c r="BR219" s="106"/>
      <c r="BS219" s="106"/>
      <c r="BT219" s="106"/>
      <c r="BU219" s="106"/>
      <c r="BV219" s="106"/>
      <c r="BW219" s="106"/>
      <c r="BX219" s="106"/>
      <c r="BY219" s="106"/>
      <c r="BZ219" s="106"/>
      <c r="CA219" s="106"/>
      <c r="CB219" s="106"/>
      <c r="CC219" s="106"/>
      <c r="CD219" s="106"/>
      <c r="CE219" s="106"/>
      <c r="CF219" s="106"/>
      <c r="CG219" s="106"/>
      <c r="CH219" s="106"/>
      <c r="CI219" s="106"/>
      <c r="CJ219" s="106"/>
      <c r="CK219" s="106"/>
      <c r="CL219" s="106"/>
      <c r="CM219" s="106"/>
      <c r="CN219" s="106"/>
      <c r="CO219" s="106"/>
      <c r="CP219" s="106"/>
      <c r="CQ219" s="106"/>
      <c r="CR219" s="106"/>
      <c r="CS219" s="106"/>
    </row>
    <row r="220" hidden="1">
      <c r="A220" s="153">
        <v>2009.0</v>
      </c>
      <c r="B220" s="116">
        <v>1905.0</v>
      </c>
      <c r="C220" s="116">
        <v>54.0</v>
      </c>
      <c r="D220" s="154"/>
      <c r="E220" s="116" t="s">
        <v>610</v>
      </c>
      <c r="F220" s="116" t="s">
        <v>246</v>
      </c>
      <c r="G220" s="155">
        <v>2025.0</v>
      </c>
      <c r="H220" s="106"/>
      <c r="I220" s="116" t="s">
        <v>18</v>
      </c>
      <c r="J220" s="156" t="s">
        <v>611</v>
      </c>
      <c r="K220" s="157">
        <v>15635.51</v>
      </c>
      <c r="L220" s="157">
        <v>16730.0</v>
      </c>
      <c r="M220" s="106"/>
      <c r="N220" s="106"/>
      <c r="O220" s="106"/>
      <c r="P220" s="157">
        <v>15635.51</v>
      </c>
      <c r="Q220" s="158">
        <v>1.0</v>
      </c>
      <c r="R220" s="154"/>
      <c r="S220" s="116" t="s">
        <v>283</v>
      </c>
      <c r="T220" s="116" t="s">
        <v>261</v>
      </c>
      <c r="U220" s="116" t="s">
        <v>262</v>
      </c>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c r="AZ220" s="106"/>
      <c r="BA220" s="106"/>
      <c r="BB220" s="106"/>
      <c r="BC220" s="106"/>
      <c r="BD220" s="106"/>
      <c r="BE220" s="106"/>
      <c r="BF220" s="106"/>
      <c r="BG220" s="106"/>
      <c r="BH220" s="106"/>
      <c r="BI220" s="106"/>
      <c r="BJ220" s="106"/>
      <c r="BK220" s="106"/>
      <c r="BL220" s="106"/>
      <c r="BM220" s="106"/>
      <c r="BN220" s="106"/>
      <c r="BO220" s="106"/>
      <c r="BP220" s="106"/>
      <c r="BQ220" s="106"/>
      <c r="BR220" s="106"/>
      <c r="BS220" s="106"/>
      <c r="BT220" s="106"/>
      <c r="BU220" s="106"/>
      <c r="BV220" s="106"/>
      <c r="BW220" s="106"/>
      <c r="BX220" s="106"/>
      <c r="BY220" s="106"/>
      <c r="BZ220" s="106"/>
      <c r="CA220" s="106"/>
      <c r="CB220" s="106"/>
      <c r="CC220" s="106"/>
      <c r="CD220" s="106"/>
      <c r="CE220" s="106"/>
      <c r="CF220" s="106"/>
      <c r="CG220" s="106"/>
      <c r="CH220" s="106"/>
      <c r="CI220" s="106"/>
      <c r="CJ220" s="106"/>
      <c r="CK220" s="106"/>
      <c r="CL220" s="106"/>
      <c r="CM220" s="106"/>
      <c r="CN220" s="106"/>
      <c r="CO220" s="106"/>
      <c r="CP220" s="106"/>
      <c r="CQ220" s="106"/>
      <c r="CR220" s="106"/>
      <c r="CS220" s="106"/>
    </row>
    <row r="221" hidden="1">
      <c r="A221" s="153">
        <v>2009.0</v>
      </c>
      <c r="B221" s="116">
        <v>1905.0</v>
      </c>
      <c r="C221" s="116">
        <v>55.0</v>
      </c>
      <c r="D221" s="154"/>
      <c r="E221" s="116" t="s">
        <v>612</v>
      </c>
      <c r="F221" s="116" t="s">
        <v>246</v>
      </c>
      <c r="G221" s="155">
        <v>2025.0</v>
      </c>
      <c r="H221" s="106"/>
      <c r="I221" s="116" t="s">
        <v>18</v>
      </c>
      <c r="J221" s="156" t="s">
        <v>613</v>
      </c>
      <c r="K221" s="157">
        <v>20560.75</v>
      </c>
      <c r="L221" s="157">
        <v>22000.0</v>
      </c>
      <c r="M221" s="106"/>
      <c r="N221" s="106"/>
      <c r="O221" s="106"/>
      <c r="P221" s="157">
        <v>20560.75</v>
      </c>
      <c r="Q221" s="158">
        <v>1.0</v>
      </c>
      <c r="R221" s="154"/>
      <c r="S221" s="116" t="s">
        <v>283</v>
      </c>
      <c r="T221" s="116" t="s">
        <v>261</v>
      </c>
      <c r="U221" s="116" t="s">
        <v>262</v>
      </c>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c r="AZ221" s="106"/>
      <c r="BA221" s="106"/>
      <c r="BB221" s="106"/>
      <c r="BC221" s="106"/>
      <c r="BD221" s="106"/>
      <c r="BE221" s="106"/>
      <c r="BF221" s="106"/>
      <c r="BG221" s="106"/>
      <c r="BH221" s="106"/>
      <c r="BI221" s="106"/>
      <c r="BJ221" s="106"/>
      <c r="BK221" s="106"/>
      <c r="BL221" s="106"/>
      <c r="BM221" s="106"/>
      <c r="BN221" s="106"/>
      <c r="BO221" s="106"/>
      <c r="BP221" s="106"/>
      <c r="BQ221" s="106"/>
      <c r="BR221" s="106"/>
      <c r="BS221" s="106"/>
      <c r="BT221" s="106"/>
      <c r="BU221" s="106"/>
      <c r="BV221" s="106"/>
      <c r="BW221" s="106"/>
      <c r="BX221" s="106"/>
      <c r="BY221" s="106"/>
      <c r="BZ221" s="106"/>
      <c r="CA221" s="106"/>
      <c r="CB221" s="106"/>
      <c r="CC221" s="106"/>
      <c r="CD221" s="106"/>
      <c r="CE221" s="106"/>
      <c r="CF221" s="106"/>
      <c r="CG221" s="106"/>
      <c r="CH221" s="106"/>
      <c r="CI221" s="106"/>
      <c r="CJ221" s="106"/>
      <c r="CK221" s="106"/>
      <c r="CL221" s="106"/>
      <c r="CM221" s="106"/>
      <c r="CN221" s="106"/>
      <c r="CO221" s="106"/>
      <c r="CP221" s="106"/>
      <c r="CQ221" s="106"/>
      <c r="CR221" s="106"/>
      <c r="CS221" s="106"/>
    </row>
    <row r="222" hidden="1">
      <c r="A222" s="153">
        <v>2009.0</v>
      </c>
      <c r="B222" s="116">
        <v>1905.0</v>
      </c>
      <c r="C222" s="116">
        <v>56.0</v>
      </c>
      <c r="D222" s="154"/>
      <c r="E222" s="116" t="s">
        <v>614</v>
      </c>
      <c r="F222" s="116" t="s">
        <v>246</v>
      </c>
      <c r="G222" s="155">
        <v>2025.0</v>
      </c>
      <c r="H222" s="106"/>
      <c r="I222" s="116" t="s">
        <v>18</v>
      </c>
      <c r="J222" s="156" t="s">
        <v>615</v>
      </c>
      <c r="K222" s="157">
        <v>21532.71</v>
      </c>
      <c r="L222" s="157">
        <v>23040.0</v>
      </c>
      <c r="M222" s="106"/>
      <c r="N222" s="106"/>
      <c r="O222" s="106"/>
      <c r="P222" s="157">
        <v>21532.71</v>
      </c>
      <c r="Q222" s="158">
        <v>1.0</v>
      </c>
      <c r="R222" s="154"/>
      <c r="S222" s="116" t="s">
        <v>283</v>
      </c>
      <c r="T222" s="116" t="s">
        <v>261</v>
      </c>
      <c r="U222" s="116" t="s">
        <v>262</v>
      </c>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c r="AZ222" s="106"/>
      <c r="BA222" s="106"/>
      <c r="BB222" s="106"/>
      <c r="BC222" s="106"/>
      <c r="BD222" s="106"/>
      <c r="BE222" s="106"/>
      <c r="BF222" s="106"/>
      <c r="BG222" s="106"/>
      <c r="BH222" s="106"/>
      <c r="BI222" s="106"/>
      <c r="BJ222" s="106"/>
      <c r="BK222" s="106"/>
      <c r="BL222" s="106"/>
      <c r="BM222" s="106"/>
      <c r="BN222" s="106"/>
      <c r="BO222" s="106"/>
      <c r="BP222" s="106"/>
      <c r="BQ222" s="106"/>
      <c r="BR222" s="106"/>
      <c r="BS222" s="106"/>
      <c r="BT222" s="106"/>
      <c r="BU222" s="106"/>
      <c r="BV222" s="106"/>
      <c r="BW222" s="106"/>
      <c r="BX222" s="106"/>
      <c r="BY222" s="106"/>
      <c r="BZ222" s="106"/>
      <c r="CA222" s="106"/>
      <c r="CB222" s="106"/>
      <c r="CC222" s="106"/>
      <c r="CD222" s="106"/>
      <c r="CE222" s="106"/>
      <c r="CF222" s="106"/>
      <c r="CG222" s="106"/>
      <c r="CH222" s="106"/>
      <c r="CI222" s="106"/>
      <c r="CJ222" s="106"/>
      <c r="CK222" s="106"/>
      <c r="CL222" s="106"/>
      <c r="CM222" s="106"/>
      <c r="CN222" s="106"/>
      <c r="CO222" s="106"/>
      <c r="CP222" s="106"/>
      <c r="CQ222" s="106"/>
      <c r="CR222" s="106"/>
      <c r="CS222" s="106"/>
    </row>
    <row r="223" hidden="1">
      <c r="A223" s="153">
        <v>2009.0</v>
      </c>
      <c r="B223" s="116">
        <v>1905.0</v>
      </c>
      <c r="C223" s="116">
        <v>57.0</v>
      </c>
      <c r="D223" s="154"/>
      <c r="E223" s="116" t="s">
        <v>616</v>
      </c>
      <c r="F223" s="116" t="s">
        <v>246</v>
      </c>
      <c r="G223" s="155">
        <v>2025.0</v>
      </c>
      <c r="H223" s="106"/>
      <c r="I223" s="116" t="s">
        <v>18</v>
      </c>
      <c r="J223" s="156" t="s">
        <v>617</v>
      </c>
      <c r="K223" s="157">
        <v>33644.86</v>
      </c>
      <c r="L223" s="157">
        <v>36000.0</v>
      </c>
      <c r="M223" s="106"/>
      <c r="N223" s="106"/>
      <c r="O223" s="106"/>
      <c r="P223" s="157">
        <v>33644.86</v>
      </c>
      <c r="Q223" s="158">
        <v>1.0</v>
      </c>
      <c r="R223" s="154"/>
      <c r="S223" s="116" t="s">
        <v>283</v>
      </c>
      <c r="T223" s="116" t="s">
        <v>261</v>
      </c>
      <c r="U223" s="116" t="s">
        <v>262</v>
      </c>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c r="AZ223" s="106"/>
      <c r="BA223" s="106"/>
      <c r="BB223" s="106"/>
      <c r="BC223" s="106"/>
      <c r="BD223" s="106"/>
      <c r="BE223" s="106"/>
      <c r="BF223" s="106"/>
      <c r="BG223" s="106"/>
      <c r="BH223" s="106"/>
      <c r="BI223" s="106"/>
      <c r="BJ223" s="106"/>
      <c r="BK223" s="106"/>
      <c r="BL223" s="106"/>
      <c r="BM223" s="106"/>
      <c r="BN223" s="106"/>
      <c r="BO223" s="106"/>
      <c r="BP223" s="106"/>
      <c r="BQ223" s="106"/>
      <c r="BR223" s="106"/>
      <c r="BS223" s="106"/>
      <c r="BT223" s="106"/>
      <c r="BU223" s="106"/>
      <c r="BV223" s="106"/>
      <c r="BW223" s="106"/>
      <c r="BX223" s="106"/>
      <c r="BY223" s="106"/>
      <c r="BZ223" s="106"/>
      <c r="CA223" s="106"/>
      <c r="CB223" s="106"/>
      <c r="CC223" s="106"/>
      <c r="CD223" s="106"/>
      <c r="CE223" s="106"/>
      <c r="CF223" s="106"/>
      <c r="CG223" s="106"/>
      <c r="CH223" s="106"/>
      <c r="CI223" s="106"/>
      <c r="CJ223" s="106"/>
      <c r="CK223" s="106"/>
      <c r="CL223" s="106"/>
      <c r="CM223" s="106"/>
      <c r="CN223" s="106"/>
      <c r="CO223" s="106"/>
      <c r="CP223" s="106"/>
      <c r="CQ223" s="106"/>
      <c r="CR223" s="106"/>
      <c r="CS223" s="106"/>
    </row>
    <row r="224" hidden="1">
      <c r="A224" s="153">
        <v>2009.0</v>
      </c>
      <c r="B224" s="116">
        <v>1905.0</v>
      </c>
      <c r="C224" s="116">
        <v>58.0</v>
      </c>
      <c r="D224" s="154"/>
      <c r="E224" s="116" t="s">
        <v>618</v>
      </c>
      <c r="F224" s="116" t="s">
        <v>246</v>
      </c>
      <c r="G224" s="155">
        <v>2025.0</v>
      </c>
      <c r="H224" s="106"/>
      <c r="I224" s="116" t="s">
        <v>18</v>
      </c>
      <c r="J224" s="156" t="s">
        <v>613</v>
      </c>
      <c r="K224" s="157">
        <v>22242.99</v>
      </c>
      <c r="L224" s="157">
        <v>23800.0</v>
      </c>
      <c r="M224" s="106"/>
      <c r="N224" s="106"/>
      <c r="O224" s="106"/>
      <c r="P224" s="157">
        <v>22242.99</v>
      </c>
      <c r="Q224" s="158">
        <v>1.0</v>
      </c>
      <c r="R224" s="154"/>
      <c r="S224" s="116" t="s">
        <v>283</v>
      </c>
      <c r="T224" s="116" t="s">
        <v>261</v>
      </c>
      <c r="U224" s="116" t="s">
        <v>262</v>
      </c>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c r="AZ224" s="106"/>
      <c r="BA224" s="106"/>
      <c r="BB224" s="106"/>
      <c r="BC224" s="106"/>
      <c r="BD224" s="106"/>
      <c r="BE224" s="106"/>
      <c r="BF224" s="106"/>
      <c r="BG224" s="106"/>
      <c r="BH224" s="106"/>
      <c r="BI224" s="106"/>
      <c r="BJ224" s="106"/>
      <c r="BK224" s="106"/>
      <c r="BL224" s="106"/>
      <c r="BM224" s="106"/>
      <c r="BN224" s="106"/>
      <c r="BO224" s="106"/>
      <c r="BP224" s="106"/>
      <c r="BQ224" s="106"/>
      <c r="BR224" s="106"/>
      <c r="BS224" s="106"/>
      <c r="BT224" s="106"/>
      <c r="BU224" s="106"/>
      <c r="BV224" s="106"/>
      <c r="BW224" s="106"/>
      <c r="BX224" s="106"/>
      <c r="BY224" s="106"/>
      <c r="BZ224" s="106"/>
      <c r="CA224" s="106"/>
      <c r="CB224" s="106"/>
      <c r="CC224" s="106"/>
      <c r="CD224" s="106"/>
      <c r="CE224" s="106"/>
      <c r="CF224" s="106"/>
      <c r="CG224" s="106"/>
      <c r="CH224" s="106"/>
      <c r="CI224" s="106"/>
      <c r="CJ224" s="106"/>
      <c r="CK224" s="106"/>
      <c r="CL224" s="106"/>
      <c r="CM224" s="106"/>
      <c r="CN224" s="106"/>
      <c r="CO224" s="106"/>
      <c r="CP224" s="106"/>
      <c r="CQ224" s="106"/>
      <c r="CR224" s="106"/>
      <c r="CS224" s="106"/>
    </row>
    <row r="225" hidden="1">
      <c r="A225" s="153">
        <v>2009.0</v>
      </c>
      <c r="B225" s="116">
        <v>1905.0</v>
      </c>
      <c r="C225" s="116">
        <v>59.0</v>
      </c>
      <c r="D225" s="154"/>
      <c r="E225" s="116" t="s">
        <v>619</v>
      </c>
      <c r="F225" s="116" t="s">
        <v>246</v>
      </c>
      <c r="G225" s="155">
        <v>2025.0</v>
      </c>
      <c r="H225" s="106"/>
      <c r="I225" s="116" t="s">
        <v>18</v>
      </c>
      <c r="J225" s="156" t="s">
        <v>620</v>
      </c>
      <c r="K225" s="157">
        <v>76870.09</v>
      </c>
      <c r="L225" s="157">
        <v>82251.0</v>
      </c>
      <c r="M225" s="106"/>
      <c r="N225" s="106"/>
      <c r="O225" s="106"/>
      <c r="P225" s="157">
        <v>76870.09</v>
      </c>
      <c r="Q225" s="158">
        <v>1.0</v>
      </c>
      <c r="R225" s="154"/>
      <c r="S225" s="116" t="s">
        <v>283</v>
      </c>
      <c r="T225" s="116" t="s">
        <v>261</v>
      </c>
      <c r="U225" s="116" t="s">
        <v>262</v>
      </c>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c r="AZ225" s="106"/>
      <c r="BA225" s="106"/>
      <c r="BB225" s="106"/>
      <c r="BC225" s="106"/>
      <c r="BD225" s="106"/>
      <c r="BE225" s="106"/>
      <c r="BF225" s="106"/>
      <c r="BG225" s="106"/>
      <c r="BH225" s="106"/>
      <c r="BI225" s="106"/>
      <c r="BJ225" s="106"/>
      <c r="BK225" s="106"/>
      <c r="BL225" s="106"/>
      <c r="BM225" s="106"/>
      <c r="BN225" s="106"/>
      <c r="BO225" s="106"/>
      <c r="BP225" s="106"/>
      <c r="BQ225" s="106"/>
      <c r="BR225" s="106"/>
      <c r="BS225" s="106"/>
      <c r="BT225" s="106"/>
      <c r="BU225" s="106"/>
      <c r="BV225" s="106"/>
      <c r="BW225" s="106"/>
      <c r="BX225" s="106"/>
      <c r="BY225" s="106"/>
      <c r="BZ225" s="106"/>
      <c r="CA225" s="106"/>
      <c r="CB225" s="106"/>
      <c r="CC225" s="106"/>
      <c r="CD225" s="106"/>
      <c r="CE225" s="106"/>
      <c r="CF225" s="106"/>
      <c r="CG225" s="106"/>
      <c r="CH225" s="106"/>
      <c r="CI225" s="106"/>
      <c r="CJ225" s="106"/>
      <c r="CK225" s="106"/>
      <c r="CL225" s="106"/>
      <c r="CM225" s="106"/>
      <c r="CN225" s="106"/>
      <c r="CO225" s="106"/>
      <c r="CP225" s="106"/>
      <c r="CQ225" s="106"/>
      <c r="CR225" s="106"/>
      <c r="CS225" s="106"/>
    </row>
    <row r="226" hidden="1">
      <c r="A226" s="153">
        <v>45962.0</v>
      </c>
      <c r="B226" s="116">
        <v>2025.0</v>
      </c>
      <c r="C226" s="116">
        <v>56.0</v>
      </c>
      <c r="D226" s="154"/>
      <c r="E226" s="116" t="s">
        <v>621</v>
      </c>
      <c r="F226" s="116" t="s">
        <v>246</v>
      </c>
      <c r="G226" s="154"/>
      <c r="H226" s="116" t="s">
        <v>622</v>
      </c>
      <c r="I226" s="116" t="s">
        <v>18</v>
      </c>
      <c r="J226" s="156" t="s">
        <v>623</v>
      </c>
      <c r="K226" s="157">
        <v>30186.92</v>
      </c>
      <c r="L226" s="157">
        <v>32300.0</v>
      </c>
      <c r="M226" s="106"/>
      <c r="N226" s="106"/>
      <c r="O226" s="106"/>
      <c r="P226" s="157">
        <v>30186.92</v>
      </c>
      <c r="Q226" s="158">
        <v>1.0</v>
      </c>
      <c r="R226" s="154"/>
      <c r="S226" s="116" t="s">
        <v>283</v>
      </c>
      <c r="T226" s="116" t="s">
        <v>261</v>
      </c>
      <c r="U226" s="116" t="s">
        <v>262</v>
      </c>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c r="AZ226" s="106"/>
      <c r="BA226" s="106"/>
      <c r="BB226" s="106"/>
      <c r="BC226" s="106"/>
      <c r="BD226" s="106"/>
      <c r="BE226" s="106"/>
      <c r="BF226" s="106"/>
      <c r="BG226" s="106"/>
      <c r="BH226" s="106"/>
      <c r="BI226" s="106"/>
      <c r="BJ226" s="106"/>
      <c r="BK226" s="106"/>
      <c r="BL226" s="106"/>
      <c r="BM226" s="106"/>
      <c r="BN226" s="106"/>
      <c r="BO226" s="106"/>
      <c r="BP226" s="106"/>
      <c r="BQ226" s="106"/>
      <c r="BR226" s="106"/>
      <c r="BS226" s="106"/>
      <c r="BT226" s="106"/>
      <c r="BU226" s="106"/>
      <c r="BV226" s="106"/>
      <c r="BW226" s="106"/>
      <c r="BX226" s="106"/>
      <c r="BY226" s="106"/>
      <c r="BZ226" s="106"/>
      <c r="CA226" s="106"/>
      <c r="CB226" s="106"/>
      <c r="CC226" s="106"/>
      <c r="CD226" s="106"/>
      <c r="CE226" s="106"/>
      <c r="CF226" s="106"/>
      <c r="CG226" s="106"/>
      <c r="CH226" s="106"/>
      <c r="CI226" s="106"/>
      <c r="CJ226" s="106"/>
      <c r="CK226" s="106"/>
      <c r="CL226" s="106"/>
      <c r="CM226" s="106"/>
      <c r="CN226" s="106"/>
      <c r="CO226" s="106"/>
      <c r="CP226" s="106"/>
      <c r="CQ226" s="106"/>
      <c r="CR226" s="106"/>
      <c r="CS226" s="106"/>
    </row>
    <row r="227" hidden="1">
      <c r="A227" s="153">
        <v>45962.0</v>
      </c>
      <c r="B227" s="116">
        <v>2025.0</v>
      </c>
      <c r="C227" s="116">
        <v>57.0</v>
      </c>
      <c r="D227" s="154"/>
      <c r="E227" s="116" t="s">
        <v>624</v>
      </c>
      <c r="F227" s="116" t="s">
        <v>246</v>
      </c>
      <c r="G227" s="154"/>
      <c r="H227" s="116" t="s">
        <v>625</v>
      </c>
      <c r="I227" s="116" t="s">
        <v>18</v>
      </c>
      <c r="J227" s="156" t="s">
        <v>626</v>
      </c>
      <c r="K227" s="157">
        <v>142149.53</v>
      </c>
      <c r="L227" s="157">
        <v>152100.0</v>
      </c>
      <c r="M227" s="106"/>
      <c r="N227" s="106"/>
      <c r="O227" s="106"/>
      <c r="P227" s="157">
        <v>142149.53</v>
      </c>
      <c r="Q227" s="158">
        <v>1.0</v>
      </c>
      <c r="R227" s="154"/>
      <c r="S227" s="116" t="s">
        <v>283</v>
      </c>
      <c r="T227" s="116" t="s">
        <v>261</v>
      </c>
      <c r="U227" s="116" t="s">
        <v>262</v>
      </c>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c r="AZ227" s="106"/>
      <c r="BA227" s="106"/>
      <c r="BB227" s="106"/>
      <c r="BC227" s="106"/>
      <c r="BD227" s="106"/>
      <c r="BE227" s="106"/>
      <c r="BF227" s="106"/>
      <c r="BG227" s="106"/>
      <c r="BH227" s="106"/>
      <c r="BI227" s="106"/>
      <c r="BJ227" s="106"/>
      <c r="BK227" s="106"/>
      <c r="BL227" s="106"/>
      <c r="BM227" s="106"/>
      <c r="BN227" s="106"/>
      <c r="BO227" s="106"/>
      <c r="BP227" s="106"/>
      <c r="BQ227" s="106"/>
      <c r="BR227" s="106"/>
      <c r="BS227" s="106"/>
      <c r="BT227" s="106"/>
      <c r="BU227" s="106"/>
      <c r="BV227" s="106"/>
      <c r="BW227" s="106"/>
      <c r="BX227" s="106"/>
      <c r="BY227" s="106"/>
      <c r="BZ227" s="106"/>
      <c r="CA227" s="106"/>
      <c r="CB227" s="106"/>
      <c r="CC227" s="106"/>
      <c r="CD227" s="106"/>
      <c r="CE227" s="106"/>
      <c r="CF227" s="106"/>
      <c r="CG227" s="106"/>
      <c r="CH227" s="106"/>
      <c r="CI227" s="106"/>
      <c r="CJ227" s="106"/>
      <c r="CK227" s="106"/>
      <c r="CL227" s="106"/>
      <c r="CM227" s="106"/>
      <c r="CN227" s="106"/>
      <c r="CO227" s="106"/>
      <c r="CP227" s="106"/>
      <c r="CQ227" s="106"/>
      <c r="CR227" s="106"/>
      <c r="CS227" s="106"/>
    </row>
    <row r="228" hidden="1">
      <c r="A228" s="153">
        <v>45962.0</v>
      </c>
      <c r="B228" s="116">
        <v>2025.0</v>
      </c>
      <c r="C228" s="116">
        <v>58.0</v>
      </c>
      <c r="D228" s="154"/>
      <c r="E228" s="116" t="s">
        <v>627</v>
      </c>
      <c r="F228" s="116" t="s">
        <v>246</v>
      </c>
      <c r="G228" s="155">
        <v>45984.0</v>
      </c>
      <c r="H228" s="116" t="s">
        <v>628</v>
      </c>
      <c r="I228" s="116" t="s">
        <v>18</v>
      </c>
      <c r="J228" s="156" t="s">
        <v>629</v>
      </c>
      <c r="K228" s="157">
        <v>59345.79</v>
      </c>
      <c r="L228" s="157">
        <v>63500.0</v>
      </c>
      <c r="M228" s="106"/>
      <c r="N228" s="106"/>
      <c r="O228" s="106"/>
      <c r="P228" s="157">
        <v>59345.79</v>
      </c>
      <c r="Q228" s="158">
        <v>1.0</v>
      </c>
      <c r="R228" s="154"/>
      <c r="S228" s="116" t="s">
        <v>283</v>
      </c>
      <c r="T228" s="116" t="s">
        <v>261</v>
      </c>
      <c r="U228" s="116" t="s">
        <v>262</v>
      </c>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c r="AZ228" s="106"/>
      <c r="BA228" s="106"/>
      <c r="BB228" s="106"/>
      <c r="BC228" s="106"/>
      <c r="BD228" s="106"/>
      <c r="BE228" s="106"/>
      <c r="BF228" s="106"/>
      <c r="BG228" s="106"/>
      <c r="BH228" s="106"/>
      <c r="BI228" s="106"/>
      <c r="BJ228" s="106"/>
      <c r="BK228" s="106"/>
      <c r="BL228" s="106"/>
      <c r="BM228" s="106"/>
      <c r="BN228" s="106"/>
      <c r="BO228" s="106"/>
      <c r="BP228" s="106"/>
      <c r="BQ228" s="106"/>
      <c r="BR228" s="106"/>
      <c r="BS228" s="106"/>
      <c r="BT228" s="106"/>
      <c r="BU228" s="106"/>
      <c r="BV228" s="106"/>
      <c r="BW228" s="106"/>
      <c r="BX228" s="106"/>
      <c r="BY228" s="106"/>
      <c r="BZ228" s="106"/>
      <c r="CA228" s="106"/>
      <c r="CB228" s="106"/>
      <c r="CC228" s="106"/>
      <c r="CD228" s="106"/>
      <c r="CE228" s="106"/>
      <c r="CF228" s="106"/>
      <c r="CG228" s="106"/>
      <c r="CH228" s="106"/>
      <c r="CI228" s="106"/>
      <c r="CJ228" s="106"/>
      <c r="CK228" s="106"/>
      <c r="CL228" s="106"/>
      <c r="CM228" s="106"/>
      <c r="CN228" s="106"/>
      <c r="CO228" s="106"/>
      <c r="CP228" s="106"/>
      <c r="CQ228" s="106"/>
      <c r="CR228" s="106"/>
      <c r="CS228" s="106"/>
    </row>
    <row r="229" hidden="1">
      <c r="A229" s="153">
        <v>45992.0</v>
      </c>
      <c r="B229" s="116">
        <v>2025.0</v>
      </c>
      <c r="C229" s="116">
        <v>59.0</v>
      </c>
      <c r="D229" s="154"/>
      <c r="E229" s="116" t="s">
        <v>630</v>
      </c>
      <c r="F229" s="116" t="s">
        <v>246</v>
      </c>
      <c r="G229" s="154"/>
      <c r="H229" s="116" t="s">
        <v>631</v>
      </c>
      <c r="I229" s="116" t="s">
        <v>632</v>
      </c>
      <c r="J229" s="156" t="s">
        <v>633</v>
      </c>
      <c r="K229" s="157">
        <v>14018.69</v>
      </c>
      <c r="L229" s="157">
        <v>15000.0</v>
      </c>
      <c r="M229" s="106"/>
      <c r="N229" s="157">
        <v>10000.0</v>
      </c>
      <c r="O229" s="106"/>
      <c r="P229" s="157">
        <v>14018.69</v>
      </c>
      <c r="Q229" s="158">
        <v>1.0</v>
      </c>
      <c r="R229" s="154"/>
      <c r="S229" s="116" t="s">
        <v>283</v>
      </c>
      <c r="T229" s="116" t="s">
        <v>261</v>
      </c>
      <c r="U229" s="116" t="s">
        <v>262</v>
      </c>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c r="AZ229" s="106"/>
      <c r="BA229" s="106"/>
      <c r="BB229" s="106"/>
      <c r="BC229" s="106"/>
      <c r="BD229" s="106"/>
      <c r="BE229" s="106"/>
      <c r="BF229" s="106"/>
      <c r="BG229" s="106"/>
      <c r="BH229" s="106"/>
      <c r="BI229" s="106"/>
      <c r="BJ229" s="106"/>
      <c r="BK229" s="106"/>
      <c r="BL229" s="106"/>
      <c r="BM229" s="106"/>
      <c r="BN229" s="106"/>
      <c r="BO229" s="106"/>
      <c r="BP229" s="106"/>
      <c r="BQ229" s="106"/>
      <c r="BR229" s="106"/>
      <c r="BS229" s="106"/>
      <c r="BT229" s="106"/>
      <c r="BU229" s="106"/>
      <c r="BV229" s="106"/>
      <c r="BW229" s="106"/>
      <c r="BX229" s="106"/>
      <c r="BY229" s="106"/>
      <c r="BZ229" s="106"/>
      <c r="CA229" s="106"/>
      <c r="CB229" s="106"/>
      <c r="CC229" s="106"/>
      <c r="CD229" s="106"/>
      <c r="CE229" s="106"/>
      <c r="CF229" s="106"/>
      <c r="CG229" s="106"/>
      <c r="CH229" s="106"/>
      <c r="CI229" s="106"/>
      <c r="CJ229" s="106"/>
      <c r="CK229" s="106"/>
      <c r="CL229" s="106"/>
      <c r="CM229" s="106"/>
      <c r="CN229" s="106"/>
      <c r="CO229" s="106"/>
      <c r="CP229" s="106"/>
      <c r="CQ229" s="106"/>
      <c r="CR229" s="106"/>
      <c r="CS229" s="106"/>
    </row>
    <row r="230" hidden="1">
      <c r="A230" s="153">
        <v>45992.0</v>
      </c>
      <c r="B230" s="116">
        <v>2025.0</v>
      </c>
      <c r="C230" s="116">
        <v>60.0</v>
      </c>
      <c r="D230" s="154"/>
      <c r="E230" s="116" t="s">
        <v>634</v>
      </c>
      <c r="F230" s="116" t="s">
        <v>246</v>
      </c>
      <c r="G230" s="155">
        <v>46004.0</v>
      </c>
      <c r="H230" s="116" t="s">
        <v>635</v>
      </c>
      <c r="I230" s="116" t="s">
        <v>632</v>
      </c>
      <c r="J230" s="156" t="s">
        <v>636</v>
      </c>
      <c r="K230" s="157">
        <v>17663.55</v>
      </c>
      <c r="L230" s="157">
        <v>18900.0</v>
      </c>
      <c r="M230" s="106"/>
      <c r="N230" s="106"/>
      <c r="O230" s="106"/>
      <c r="P230" s="157">
        <v>17663.55</v>
      </c>
      <c r="Q230" s="158">
        <v>1.0</v>
      </c>
      <c r="R230" s="154"/>
      <c r="S230" s="116" t="s">
        <v>283</v>
      </c>
      <c r="T230" s="116" t="s">
        <v>261</v>
      </c>
      <c r="U230" s="116" t="s">
        <v>262</v>
      </c>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c r="AZ230" s="106"/>
      <c r="BA230" s="106"/>
      <c r="BB230" s="106"/>
      <c r="BC230" s="106"/>
      <c r="BD230" s="106"/>
      <c r="BE230" s="106"/>
      <c r="BF230" s="106"/>
      <c r="BG230" s="106"/>
      <c r="BH230" s="106"/>
      <c r="BI230" s="106"/>
      <c r="BJ230" s="106"/>
      <c r="BK230" s="106"/>
      <c r="BL230" s="106"/>
      <c r="BM230" s="106"/>
      <c r="BN230" s="106"/>
      <c r="BO230" s="106"/>
      <c r="BP230" s="106"/>
      <c r="BQ230" s="106"/>
      <c r="BR230" s="106"/>
      <c r="BS230" s="106"/>
      <c r="BT230" s="106"/>
      <c r="BU230" s="106"/>
      <c r="BV230" s="106"/>
      <c r="BW230" s="106"/>
      <c r="BX230" s="106"/>
      <c r="BY230" s="106"/>
      <c r="BZ230" s="106"/>
      <c r="CA230" s="106"/>
      <c r="CB230" s="106"/>
      <c r="CC230" s="106"/>
      <c r="CD230" s="106"/>
      <c r="CE230" s="106"/>
      <c r="CF230" s="106"/>
      <c r="CG230" s="106"/>
      <c r="CH230" s="106"/>
      <c r="CI230" s="106"/>
      <c r="CJ230" s="106"/>
      <c r="CK230" s="106"/>
      <c r="CL230" s="106"/>
      <c r="CM230" s="106"/>
      <c r="CN230" s="106"/>
      <c r="CO230" s="106"/>
      <c r="CP230" s="106"/>
      <c r="CQ230" s="106"/>
      <c r="CR230" s="106"/>
      <c r="CS230" s="106"/>
    </row>
    <row r="231" hidden="1">
      <c r="A231" s="153">
        <v>46023.0</v>
      </c>
      <c r="B231" s="116">
        <v>2026.0</v>
      </c>
      <c r="C231" s="116">
        <v>61.0</v>
      </c>
      <c r="D231" s="154"/>
      <c r="E231" s="116" t="s">
        <v>637</v>
      </c>
      <c r="F231" s="116" t="s">
        <v>246</v>
      </c>
      <c r="G231" s="155">
        <v>46037.0</v>
      </c>
      <c r="H231" s="116" t="s">
        <v>638</v>
      </c>
      <c r="I231" s="116" t="s">
        <v>632</v>
      </c>
      <c r="J231" s="156" t="s">
        <v>639</v>
      </c>
      <c r="K231" s="157">
        <v>14112.15</v>
      </c>
      <c r="L231" s="157">
        <v>15100.0</v>
      </c>
      <c r="M231" s="106"/>
      <c r="N231" s="157">
        <v>5000.0</v>
      </c>
      <c r="O231" s="106"/>
      <c r="P231" s="157">
        <v>14112.15</v>
      </c>
      <c r="Q231" s="158">
        <v>1.0</v>
      </c>
      <c r="R231" s="154"/>
      <c r="S231" s="116" t="s">
        <v>283</v>
      </c>
      <c r="T231" s="116" t="s">
        <v>261</v>
      </c>
      <c r="U231" s="116" t="s">
        <v>262</v>
      </c>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c r="AZ231" s="106"/>
      <c r="BA231" s="106"/>
      <c r="BB231" s="106"/>
      <c r="BC231" s="106"/>
      <c r="BD231" s="106"/>
      <c r="BE231" s="106"/>
      <c r="BF231" s="106"/>
      <c r="BG231" s="106"/>
      <c r="BH231" s="106"/>
      <c r="BI231" s="106"/>
      <c r="BJ231" s="106"/>
      <c r="BK231" s="106"/>
      <c r="BL231" s="106"/>
      <c r="BM231" s="106"/>
      <c r="BN231" s="106"/>
      <c r="BO231" s="106"/>
      <c r="BP231" s="106"/>
      <c r="BQ231" s="106"/>
      <c r="BR231" s="106"/>
      <c r="BS231" s="106"/>
      <c r="BT231" s="106"/>
      <c r="BU231" s="106"/>
      <c r="BV231" s="106"/>
      <c r="BW231" s="106"/>
      <c r="BX231" s="106"/>
      <c r="BY231" s="106"/>
      <c r="BZ231" s="106"/>
      <c r="CA231" s="106"/>
      <c r="CB231" s="106"/>
      <c r="CC231" s="106"/>
      <c r="CD231" s="106"/>
      <c r="CE231" s="106"/>
      <c r="CF231" s="106"/>
      <c r="CG231" s="106"/>
      <c r="CH231" s="106"/>
      <c r="CI231" s="106"/>
      <c r="CJ231" s="106"/>
      <c r="CK231" s="106"/>
      <c r="CL231" s="106"/>
      <c r="CM231" s="106"/>
      <c r="CN231" s="106"/>
      <c r="CO231" s="106"/>
      <c r="CP231" s="106"/>
      <c r="CQ231" s="106"/>
      <c r="CR231" s="106"/>
      <c r="CS231" s="106"/>
    </row>
    <row r="232" hidden="1">
      <c r="A232" s="153">
        <v>46054.0</v>
      </c>
      <c r="B232" s="116">
        <v>2026.0</v>
      </c>
      <c r="C232" s="116">
        <v>62.0</v>
      </c>
      <c r="D232" s="154"/>
      <c r="E232" s="116" t="s">
        <v>640</v>
      </c>
      <c r="F232" s="116" t="s">
        <v>246</v>
      </c>
      <c r="G232" s="154"/>
      <c r="H232" s="116" t="s">
        <v>641</v>
      </c>
      <c r="I232" s="116" t="s">
        <v>632</v>
      </c>
      <c r="J232" s="156" t="s">
        <v>642</v>
      </c>
      <c r="K232" s="157">
        <v>13644.86</v>
      </c>
      <c r="L232" s="157">
        <v>14600.0</v>
      </c>
      <c r="M232" s="106"/>
      <c r="N232" s="157">
        <v>10000.0</v>
      </c>
      <c r="O232" s="106"/>
      <c r="P232" s="157">
        <v>13644.86</v>
      </c>
      <c r="Q232" s="158">
        <v>1.0</v>
      </c>
      <c r="R232" s="154"/>
      <c r="S232" s="116" t="s">
        <v>283</v>
      </c>
      <c r="T232" s="116" t="s">
        <v>261</v>
      </c>
      <c r="U232" s="116" t="s">
        <v>262</v>
      </c>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c r="AZ232" s="106"/>
      <c r="BA232" s="106"/>
      <c r="BB232" s="106"/>
      <c r="BC232" s="106"/>
      <c r="BD232" s="106"/>
      <c r="BE232" s="106"/>
      <c r="BF232" s="106"/>
      <c r="BG232" s="106"/>
      <c r="BH232" s="106"/>
      <c r="BI232" s="106"/>
      <c r="BJ232" s="106"/>
      <c r="BK232" s="106"/>
      <c r="BL232" s="106"/>
      <c r="BM232" s="106"/>
      <c r="BN232" s="106"/>
      <c r="BO232" s="106"/>
      <c r="BP232" s="106"/>
      <c r="BQ232" s="106"/>
      <c r="BR232" s="106"/>
      <c r="BS232" s="106"/>
      <c r="BT232" s="106"/>
      <c r="BU232" s="106"/>
      <c r="BV232" s="106"/>
      <c r="BW232" s="106"/>
      <c r="BX232" s="106"/>
      <c r="BY232" s="106"/>
      <c r="BZ232" s="106"/>
      <c r="CA232" s="106"/>
      <c r="CB232" s="106"/>
      <c r="CC232" s="106"/>
      <c r="CD232" s="106"/>
      <c r="CE232" s="106"/>
      <c r="CF232" s="106"/>
      <c r="CG232" s="106"/>
      <c r="CH232" s="106"/>
      <c r="CI232" s="106"/>
      <c r="CJ232" s="106"/>
      <c r="CK232" s="106"/>
      <c r="CL232" s="106"/>
      <c r="CM232" s="106"/>
      <c r="CN232" s="106"/>
      <c r="CO232" s="106"/>
      <c r="CP232" s="106"/>
      <c r="CQ232" s="106"/>
      <c r="CR232" s="106"/>
      <c r="CS232" s="106"/>
    </row>
    <row r="233" hidden="1">
      <c r="A233" s="153">
        <v>45870.0</v>
      </c>
      <c r="B233" s="116">
        <v>2025.0</v>
      </c>
      <c r="C233" s="116">
        <v>65.0</v>
      </c>
      <c r="D233" s="154"/>
      <c r="E233" s="116" t="s">
        <v>643</v>
      </c>
      <c r="F233" s="116" t="s">
        <v>246</v>
      </c>
      <c r="G233" s="155">
        <v>45880.0</v>
      </c>
      <c r="H233" s="116" t="s">
        <v>644</v>
      </c>
      <c r="I233" s="116" t="s">
        <v>18</v>
      </c>
      <c r="J233" s="156" t="s">
        <v>645</v>
      </c>
      <c r="K233" s="157">
        <v>50383.18</v>
      </c>
      <c r="L233" s="157">
        <v>53910.0</v>
      </c>
      <c r="M233" s="106"/>
      <c r="N233" s="106"/>
      <c r="O233" s="106"/>
      <c r="P233" s="157">
        <v>50383.18</v>
      </c>
      <c r="Q233" s="158">
        <v>1.0</v>
      </c>
      <c r="R233" s="154"/>
      <c r="S233" s="116" t="s">
        <v>283</v>
      </c>
      <c r="T233" s="116" t="s">
        <v>261</v>
      </c>
      <c r="U233" s="116" t="s">
        <v>262</v>
      </c>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c r="AZ233" s="106"/>
      <c r="BA233" s="106"/>
      <c r="BB233" s="106"/>
      <c r="BC233" s="106"/>
      <c r="BD233" s="106"/>
      <c r="BE233" s="106"/>
      <c r="BF233" s="106"/>
      <c r="BG233" s="106"/>
      <c r="BH233" s="106"/>
      <c r="BI233" s="106"/>
      <c r="BJ233" s="106"/>
      <c r="BK233" s="106"/>
      <c r="BL233" s="106"/>
      <c r="BM233" s="106"/>
      <c r="BN233" s="106"/>
      <c r="BO233" s="106"/>
      <c r="BP233" s="106"/>
      <c r="BQ233" s="106"/>
      <c r="BR233" s="106"/>
      <c r="BS233" s="106"/>
      <c r="BT233" s="106"/>
      <c r="BU233" s="106"/>
      <c r="BV233" s="106"/>
      <c r="BW233" s="106"/>
      <c r="BX233" s="106"/>
      <c r="BY233" s="106"/>
      <c r="BZ233" s="106"/>
      <c r="CA233" s="106"/>
      <c r="CB233" s="106"/>
      <c r="CC233" s="106"/>
      <c r="CD233" s="106"/>
      <c r="CE233" s="106"/>
      <c r="CF233" s="106"/>
      <c r="CG233" s="106"/>
      <c r="CH233" s="106"/>
      <c r="CI233" s="106"/>
      <c r="CJ233" s="106"/>
      <c r="CK233" s="106"/>
      <c r="CL233" s="106"/>
      <c r="CM233" s="106"/>
      <c r="CN233" s="106"/>
      <c r="CO233" s="106"/>
      <c r="CP233" s="106"/>
      <c r="CQ233" s="106"/>
      <c r="CR233" s="106"/>
      <c r="CS233" s="106"/>
    </row>
    <row r="234" hidden="1">
      <c r="A234" s="153">
        <v>45809.0</v>
      </c>
      <c r="B234" s="116">
        <v>2025.0</v>
      </c>
      <c r="C234" s="116">
        <v>66.0</v>
      </c>
      <c r="D234" s="154"/>
      <c r="E234" s="116" t="s">
        <v>646</v>
      </c>
      <c r="F234" s="116" t="s">
        <v>246</v>
      </c>
      <c r="G234" s="155">
        <v>45820.0</v>
      </c>
      <c r="H234" s="116" t="s">
        <v>647</v>
      </c>
      <c r="I234" s="116" t="s">
        <v>632</v>
      </c>
      <c r="J234" s="156" t="s">
        <v>648</v>
      </c>
      <c r="K234" s="157">
        <v>167663.55</v>
      </c>
      <c r="L234" s="157">
        <v>179400.0</v>
      </c>
      <c r="M234" s="106"/>
      <c r="N234" s="106"/>
      <c r="O234" s="106"/>
      <c r="P234" s="157">
        <v>167663.55</v>
      </c>
      <c r="Q234" s="158">
        <v>1.0</v>
      </c>
      <c r="R234" s="154"/>
      <c r="S234" s="116" t="s">
        <v>283</v>
      </c>
      <c r="T234" s="116" t="s">
        <v>261</v>
      </c>
      <c r="U234" s="116" t="s">
        <v>262</v>
      </c>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c r="AZ234" s="106"/>
      <c r="BA234" s="106"/>
      <c r="BB234" s="106"/>
      <c r="BC234" s="106"/>
      <c r="BD234" s="106"/>
      <c r="BE234" s="106"/>
      <c r="BF234" s="106"/>
      <c r="BG234" s="106"/>
      <c r="BH234" s="106"/>
      <c r="BI234" s="106"/>
      <c r="BJ234" s="106"/>
      <c r="BK234" s="106"/>
      <c r="BL234" s="106"/>
      <c r="BM234" s="106"/>
      <c r="BN234" s="106"/>
      <c r="BO234" s="106"/>
      <c r="BP234" s="106"/>
      <c r="BQ234" s="106"/>
      <c r="BR234" s="106"/>
      <c r="BS234" s="106"/>
      <c r="BT234" s="106"/>
      <c r="BU234" s="106"/>
      <c r="BV234" s="106"/>
      <c r="BW234" s="106"/>
      <c r="BX234" s="106"/>
      <c r="BY234" s="106"/>
      <c r="BZ234" s="106"/>
      <c r="CA234" s="106"/>
      <c r="CB234" s="106"/>
      <c r="CC234" s="106"/>
      <c r="CD234" s="106"/>
      <c r="CE234" s="106"/>
      <c r="CF234" s="106"/>
      <c r="CG234" s="106"/>
      <c r="CH234" s="106"/>
      <c r="CI234" s="106"/>
      <c r="CJ234" s="106"/>
      <c r="CK234" s="106"/>
      <c r="CL234" s="106"/>
      <c r="CM234" s="106"/>
      <c r="CN234" s="106"/>
      <c r="CO234" s="106"/>
      <c r="CP234" s="106"/>
      <c r="CQ234" s="106"/>
      <c r="CR234" s="106"/>
      <c r="CS234" s="106"/>
    </row>
    <row r="235" hidden="1">
      <c r="A235" s="153">
        <v>46023.0</v>
      </c>
      <c r="B235" s="116">
        <v>2026.0</v>
      </c>
      <c r="C235" s="116">
        <v>67.0</v>
      </c>
      <c r="D235" s="154"/>
      <c r="E235" s="116" t="s">
        <v>649</v>
      </c>
      <c r="F235" s="116" t="s">
        <v>246</v>
      </c>
      <c r="G235" s="155">
        <v>46037.0</v>
      </c>
      <c r="H235" s="116" t="s">
        <v>650</v>
      </c>
      <c r="I235" s="116" t="s">
        <v>632</v>
      </c>
      <c r="J235" s="156" t="s">
        <v>651</v>
      </c>
      <c r="K235" s="157">
        <v>11214.95</v>
      </c>
      <c r="L235" s="157">
        <v>12000.0</v>
      </c>
      <c r="M235" s="106"/>
      <c r="N235" s="157">
        <v>5000.0</v>
      </c>
      <c r="O235" s="106"/>
      <c r="P235" s="157">
        <v>11214.95</v>
      </c>
      <c r="Q235" s="158">
        <v>1.0</v>
      </c>
      <c r="R235" s="154"/>
      <c r="S235" s="116" t="s">
        <v>283</v>
      </c>
      <c r="T235" s="116" t="s">
        <v>261</v>
      </c>
      <c r="U235" s="116" t="s">
        <v>262</v>
      </c>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c r="AZ235" s="106"/>
      <c r="BA235" s="106"/>
      <c r="BB235" s="106"/>
      <c r="BC235" s="106"/>
      <c r="BD235" s="106"/>
      <c r="BE235" s="106"/>
      <c r="BF235" s="106"/>
      <c r="BG235" s="106"/>
      <c r="BH235" s="106"/>
      <c r="BI235" s="106"/>
      <c r="BJ235" s="106"/>
      <c r="BK235" s="106"/>
      <c r="BL235" s="106"/>
      <c r="BM235" s="106"/>
      <c r="BN235" s="106"/>
      <c r="BO235" s="106"/>
      <c r="BP235" s="106"/>
      <c r="BQ235" s="106"/>
      <c r="BR235" s="106"/>
      <c r="BS235" s="106"/>
      <c r="BT235" s="106"/>
      <c r="BU235" s="106"/>
      <c r="BV235" s="106"/>
      <c r="BW235" s="106"/>
      <c r="BX235" s="106"/>
      <c r="BY235" s="106"/>
      <c r="BZ235" s="106"/>
      <c r="CA235" s="106"/>
      <c r="CB235" s="106"/>
      <c r="CC235" s="106"/>
      <c r="CD235" s="106"/>
      <c r="CE235" s="106"/>
      <c r="CF235" s="106"/>
      <c r="CG235" s="106"/>
      <c r="CH235" s="106"/>
      <c r="CI235" s="106"/>
      <c r="CJ235" s="106"/>
      <c r="CK235" s="106"/>
      <c r="CL235" s="106"/>
      <c r="CM235" s="106"/>
      <c r="CN235" s="106"/>
      <c r="CO235" s="106"/>
      <c r="CP235" s="106"/>
      <c r="CQ235" s="106"/>
      <c r="CR235" s="106"/>
      <c r="CS235" s="106"/>
    </row>
    <row r="236" hidden="1">
      <c r="A236" s="153">
        <v>45870.0</v>
      </c>
      <c r="B236" s="116">
        <v>2025.0</v>
      </c>
      <c r="C236" s="116">
        <v>42.0</v>
      </c>
      <c r="D236" s="154"/>
      <c r="E236" s="116" t="s">
        <v>652</v>
      </c>
      <c r="F236" s="116" t="s">
        <v>246</v>
      </c>
      <c r="G236" s="155">
        <v>45880.0</v>
      </c>
      <c r="H236" s="116" t="s">
        <v>653</v>
      </c>
      <c r="I236" s="116" t="s">
        <v>18</v>
      </c>
      <c r="J236" s="156" t="s">
        <v>654</v>
      </c>
      <c r="K236" s="157">
        <v>69211.21</v>
      </c>
      <c r="L236" s="157">
        <v>74056.0</v>
      </c>
      <c r="M236" s="106"/>
      <c r="N236" s="157">
        <v>10000.0</v>
      </c>
      <c r="O236" s="106"/>
      <c r="P236" s="157">
        <v>69211.21</v>
      </c>
      <c r="Q236" s="158">
        <v>1.0</v>
      </c>
      <c r="R236" s="154"/>
      <c r="S236" s="116" t="s">
        <v>283</v>
      </c>
      <c r="T236" s="116" t="s">
        <v>261</v>
      </c>
      <c r="U236" s="116" t="s">
        <v>262</v>
      </c>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c r="AZ236" s="106"/>
      <c r="BA236" s="106"/>
      <c r="BB236" s="106"/>
      <c r="BC236" s="106"/>
      <c r="BD236" s="106"/>
      <c r="BE236" s="106"/>
      <c r="BF236" s="106"/>
      <c r="BG236" s="106"/>
      <c r="BH236" s="106"/>
      <c r="BI236" s="106"/>
      <c r="BJ236" s="106"/>
      <c r="BK236" s="106"/>
      <c r="BL236" s="106"/>
      <c r="BM236" s="106"/>
      <c r="BN236" s="106"/>
      <c r="BO236" s="106"/>
      <c r="BP236" s="106"/>
      <c r="BQ236" s="106"/>
      <c r="BR236" s="106"/>
      <c r="BS236" s="106"/>
      <c r="BT236" s="106"/>
      <c r="BU236" s="106"/>
      <c r="BV236" s="106"/>
      <c r="BW236" s="106"/>
      <c r="BX236" s="106"/>
      <c r="BY236" s="106"/>
      <c r="BZ236" s="106"/>
      <c r="CA236" s="106"/>
      <c r="CB236" s="106"/>
      <c r="CC236" s="106"/>
      <c r="CD236" s="106"/>
      <c r="CE236" s="106"/>
      <c r="CF236" s="106"/>
      <c r="CG236" s="106"/>
      <c r="CH236" s="106"/>
      <c r="CI236" s="106"/>
      <c r="CJ236" s="106"/>
      <c r="CK236" s="106"/>
      <c r="CL236" s="106"/>
      <c r="CM236" s="106"/>
      <c r="CN236" s="106"/>
      <c r="CO236" s="106"/>
      <c r="CP236" s="106"/>
      <c r="CQ236" s="106"/>
      <c r="CR236" s="106"/>
      <c r="CS236" s="106"/>
    </row>
    <row r="237" hidden="1">
      <c r="A237" s="153">
        <v>45870.0</v>
      </c>
      <c r="B237" s="116">
        <v>2025.0</v>
      </c>
      <c r="C237" s="116">
        <v>43.0</v>
      </c>
      <c r="D237" s="154"/>
      <c r="E237" s="116" t="s">
        <v>655</v>
      </c>
      <c r="F237" s="116" t="s">
        <v>246</v>
      </c>
      <c r="G237" s="155">
        <v>45880.0</v>
      </c>
      <c r="H237" s="116" t="s">
        <v>656</v>
      </c>
      <c r="I237" s="116" t="s">
        <v>18</v>
      </c>
      <c r="J237" s="156" t="s">
        <v>657</v>
      </c>
      <c r="K237" s="157">
        <v>126074.77</v>
      </c>
      <c r="L237" s="157">
        <v>134900.0</v>
      </c>
      <c r="M237" s="106"/>
      <c r="N237" s="106"/>
      <c r="O237" s="106"/>
      <c r="P237" s="157">
        <v>126074.77</v>
      </c>
      <c r="Q237" s="158">
        <v>1.0</v>
      </c>
      <c r="R237" s="154"/>
      <c r="S237" s="116" t="s">
        <v>283</v>
      </c>
      <c r="T237" s="116" t="s">
        <v>261</v>
      </c>
      <c r="U237" s="116" t="s">
        <v>262</v>
      </c>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c r="AZ237" s="106"/>
      <c r="BA237" s="106"/>
      <c r="BB237" s="106"/>
      <c r="BC237" s="106"/>
      <c r="BD237" s="106"/>
      <c r="BE237" s="106"/>
      <c r="BF237" s="106"/>
      <c r="BG237" s="106"/>
      <c r="BH237" s="106"/>
      <c r="BI237" s="106"/>
      <c r="BJ237" s="106"/>
      <c r="BK237" s="106"/>
      <c r="BL237" s="106"/>
      <c r="BM237" s="106"/>
      <c r="BN237" s="106"/>
      <c r="BO237" s="106"/>
      <c r="BP237" s="106"/>
      <c r="BQ237" s="106"/>
      <c r="BR237" s="106"/>
      <c r="BS237" s="106"/>
      <c r="BT237" s="106"/>
      <c r="BU237" s="106"/>
      <c r="BV237" s="106"/>
      <c r="BW237" s="106"/>
      <c r="BX237" s="106"/>
      <c r="BY237" s="106"/>
      <c r="BZ237" s="106"/>
      <c r="CA237" s="106"/>
      <c r="CB237" s="106"/>
      <c r="CC237" s="106"/>
      <c r="CD237" s="106"/>
      <c r="CE237" s="106"/>
      <c r="CF237" s="106"/>
      <c r="CG237" s="106"/>
      <c r="CH237" s="106"/>
      <c r="CI237" s="106"/>
      <c r="CJ237" s="106"/>
      <c r="CK237" s="106"/>
      <c r="CL237" s="106"/>
      <c r="CM237" s="106"/>
      <c r="CN237" s="106"/>
      <c r="CO237" s="106"/>
      <c r="CP237" s="106"/>
      <c r="CQ237" s="106"/>
      <c r="CR237" s="106"/>
      <c r="CS237" s="106"/>
    </row>
    <row r="238" hidden="1">
      <c r="A238" s="153">
        <v>45901.0</v>
      </c>
      <c r="B238" s="116">
        <v>2025.0</v>
      </c>
      <c r="C238" s="116">
        <v>44.0</v>
      </c>
      <c r="D238" s="154"/>
      <c r="E238" s="116" t="s">
        <v>658</v>
      </c>
      <c r="F238" s="116" t="s">
        <v>246</v>
      </c>
      <c r="G238" s="155">
        <v>45911.0</v>
      </c>
      <c r="H238" s="116" t="s">
        <v>659</v>
      </c>
      <c r="I238" s="116" t="s">
        <v>18</v>
      </c>
      <c r="J238" s="156" t="s">
        <v>660</v>
      </c>
      <c r="K238" s="157">
        <v>24766.36</v>
      </c>
      <c r="L238" s="157">
        <v>26500.0</v>
      </c>
      <c r="M238" s="106"/>
      <c r="N238" s="157">
        <v>10000.0</v>
      </c>
      <c r="O238" s="106"/>
      <c r="P238" s="157">
        <v>24766.36</v>
      </c>
      <c r="Q238" s="158">
        <v>1.0</v>
      </c>
      <c r="R238" s="154"/>
      <c r="S238" s="116" t="s">
        <v>283</v>
      </c>
      <c r="T238" s="116" t="s">
        <v>261</v>
      </c>
      <c r="U238" s="116" t="s">
        <v>262</v>
      </c>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c r="AZ238" s="106"/>
      <c r="BA238" s="106"/>
      <c r="BB238" s="106"/>
      <c r="BC238" s="106"/>
      <c r="BD238" s="106"/>
      <c r="BE238" s="106"/>
      <c r="BF238" s="106"/>
      <c r="BG238" s="106"/>
      <c r="BH238" s="106"/>
      <c r="BI238" s="106"/>
      <c r="BJ238" s="106"/>
      <c r="BK238" s="106"/>
      <c r="BL238" s="106"/>
      <c r="BM238" s="106"/>
      <c r="BN238" s="106"/>
      <c r="BO238" s="106"/>
      <c r="BP238" s="106"/>
      <c r="BQ238" s="106"/>
      <c r="BR238" s="106"/>
      <c r="BS238" s="106"/>
      <c r="BT238" s="106"/>
      <c r="BU238" s="106"/>
      <c r="BV238" s="106"/>
      <c r="BW238" s="106"/>
      <c r="BX238" s="106"/>
      <c r="BY238" s="106"/>
      <c r="BZ238" s="106"/>
      <c r="CA238" s="106"/>
      <c r="CB238" s="106"/>
      <c r="CC238" s="106"/>
      <c r="CD238" s="106"/>
      <c r="CE238" s="106"/>
      <c r="CF238" s="106"/>
      <c r="CG238" s="106"/>
      <c r="CH238" s="106"/>
      <c r="CI238" s="106"/>
      <c r="CJ238" s="106"/>
      <c r="CK238" s="106"/>
      <c r="CL238" s="106"/>
      <c r="CM238" s="106"/>
      <c r="CN238" s="106"/>
      <c r="CO238" s="106"/>
      <c r="CP238" s="106"/>
      <c r="CQ238" s="106"/>
      <c r="CR238" s="106"/>
      <c r="CS238" s="106"/>
    </row>
    <row r="239" hidden="1">
      <c r="A239" s="153">
        <v>46054.0</v>
      </c>
      <c r="B239" s="116">
        <v>2026.0</v>
      </c>
      <c r="C239" s="116">
        <v>45.0</v>
      </c>
      <c r="D239" s="154"/>
      <c r="E239" s="116" t="s">
        <v>661</v>
      </c>
      <c r="F239" s="116" t="s">
        <v>246</v>
      </c>
      <c r="G239" s="155">
        <v>46071.0</v>
      </c>
      <c r="H239" s="116" t="s">
        <v>286</v>
      </c>
      <c r="I239" s="116" t="s">
        <v>18</v>
      </c>
      <c r="J239" s="156" t="s">
        <v>662</v>
      </c>
      <c r="K239" s="157">
        <v>33672.9</v>
      </c>
      <c r="L239" s="157">
        <v>36030.0</v>
      </c>
      <c r="M239" s="106"/>
      <c r="N239" s="106"/>
      <c r="O239" s="106"/>
      <c r="P239" s="157">
        <v>33672.9</v>
      </c>
      <c r="Q239" s="158">
        <v>1.0</v>
      </c>
      <c r="R239" s="154"/>
      <c r="S239" s="116" t="s">
        <v>283</v>
      </c>
      <c r="T239" s="116" t="s">
        <v>663</v>
      </c>
      <c r="U239" s="116" t="s">
        <v>262</v>
      </c>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c r="AZ239" s="106"/>
      <c r="BA239" s="106"/>
      <c r="BB239" s="106"/>
      <c r="BC239" s="106"/>
      <c r="BD239" s="106"/>
      <c r="BE239" s="106"/>
      <c r="BF239" s="106"/>
      <c r="BG239" s="106"/>
      <c r="BH239" s="106"/>
      <c r="BI239" s="106"/>
      <c r="BJ239" s="106"/>
      <c r="BK239" s="106"/>
      <c r="BL239" s="106"/>
      <c r="BM239" s="106"/>
      <c r="BN239" s="106"/>
      <c r="BO239" s="106"/>
      <c r="BP239" s="106"/>
      <c r="BQ239" s="106"/>
      <c r="BR239" s="106"/>
      <c r="BS239" s="106"/>
      <c r="BT239" s="106"/>
      <c r="BU239" s="106"/>
      <c r="BV239" s="106"/>
      <c r="BW239" s="106"/>
      <c r="BX239" s="106"/>
      <c r="BY239" s="106"/>
      <c r="BZ239" s="106"/>
      <c r="CA239" s="106"/>
      <c r="CB239" s="106"/>
      <c r="CC239" s="106"/>
      <c r="CD239" s="106"/>
      <c r="CE239" s="106"/>
      <c r="CF239" s="106"/>
      <c r="CG239" s="106"/>
      <c r="CH239" s="106"/>
      <c r="CI239" s="106"/>
      <c r="CJ239" s="106"/>
      <c r="CK239" s="106"/>
      <c r="CL239" s="106"/>
      <c r="CM239" s="106"/>
      <c r="CN239" s="106"/>
      <c r="CO239" s="106"/>
      <c r="CP239" s="106"/>
      <c r="CQ239" s="106"/>
      <c r="CR239" s="106"/>
      <c r="CS239" s="106"/>
    </row>
    <row r="240" hidden="1">
      <c r="A240" s="153">
        <v>46082.0</v>
      </c>
      <c r="B240" s="116">
        <v>2026.0</v>
      </c>
      <c r="C240" s="116">
        <v>46.0</v>
      </c>
      <c r="D240" s="154"/>
      <c r="E240" s="116" t="s">
        <v>664</v>
      </c>
      <c r="F240" s="116" t="s">
        <v>246</v>
      </c>
      <c r="G240" s="155">
        <v>46085.0</v>
      </c>
      <c r="H240" s="116" t="s">
        <v>638</v>
      </c>
      <c r="I240" s="116" t="s">
        <v>18</v>
      </c>
      <c r="J240" s="156" t="s">
        <v>639</v>
      </c>
      <c r="K240" s="157">
        <v>5046.73</v>
      </c>
      <c r="L240" s="157">
        <v>5400.0</v>
      </c>
      <c r="M240" s="106"/>
      <c r="N240" s="106"/>
      <c r="O240" s="106"/>
      <c r="P240" s="157">
        <v>5046.73</v>
      </c>
      <c r="Q240" s="158">
        <v>1.0</v>
      </c>
      <c r="R240" s="154"/>
      <c r="S240" s="116" t="s">
        <v>283</v>
      </c>
      <c r="T240" s="116" t="s">
        <v>663</v>
      </c>
      <c r="U240" s="116" t="s">
        <v>262</v>
      </c>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c r="AZ240" s="106"/>
      <c r="BA240" s="106"/>
      <c r="BB240" s="106"/>
      <c r="BC240" s="106"/>
      <c r="BD240" s="106"/>
      <c r="BE240" s="106"/>
      <c r="BF240" s="106"/>
      <c r="BG240" s="106"/>
      <c r="BH240" s="106"/>
      <c r="BI240" s="106"/>
      <c r="BJ240" s="106"/>
      <c r="BK240" s="106"/>
      <c r="BL240" s="106"/>
      <c r="BM240" s="106"/>
      <c r="BN240" s="106"/>
      <c r="BO240" s="106"/>
      <c r="BP240" s="106"/>
      <c r="BQ240" s="106"/>
      <c r="BR240" s="106"/>
      <c r="BS240" s="106"/>
      <c r="BT240" s="106"/>
      <c r="BU240" s="106"/>
      <c r="BV240" s="106"/>
      <c r="BW240" s="106"/>
      <c r="BX240" s="106"/>
      <c r="BY240" s="106"/>
      <c r="BZ240" s="106"/>
      <c r="CA240" s="106"/>
      <c r="CB240" s="106"/>
      <c r="CC240" s="106"/>
      <c r="CD240" s="106"/>
      <c r="CE240" s="106"/>
      <c r="CF240" s="106"/>
      <c r="CG240" s="106"/>
      <c r="CH240" s="106"/>
      <c r="CI240" s="106"/>
      <c r="CJ240" s="106"/>
      <c r="CK240" s="106"/>
      <c r="CL240" s="106"/>
      <c r="CM240" s="106"/>
      <c r="CN240" s="106"/>
      <c r="CO240" s="106"/>
      <c r="CP240" s="106"/>
      <c r="CQ240" s="106"/>
      <c r="CR240" s="106"/>
      <c r="CS240" s="106"/>
    </row>
    <row r="241" hidden="1">
      <c r="A241" s="153">
        <v>44958.0</v>
      </c>
      <c r="B241" s="116">
        <v>2023.0</v>
      </c>
      <c r="C241" s="116">
        <v>2.0</v>
      </c>
      <c r="D241" s="156"/>
      <c r="E241" s="157"/>
      <c r="F241" s="116" t="s">
        <v>246</v>
      </c>
      <c r="G241" s="155">
        <v>44973.0</v>
      </c>
      <c r="H241" s="116" t="s">
        <v>665</v>
      </c>
      <c r="I241" s="116" t="s">
        <v>78</v>
      </c>
      <c r="J241" s="156">
        <v>2206.0</v>
      </c>
      <c r="K241" s="157">
        <v>38100.0</v>
      </c>
      <c r="L241" s="106"/>
      <c r="M241" s="157">
        <v>29050.0</v>
      </c>
      <c r="N241" s="106"/>
      <c r="O241" s="106"/>
      <c r="P241" s="106"/>
      <c r="Q241" s="106"/>
      <c r="R241" s="159">
        <v>0.5</v>
      </c>
      <c r="S241" s="116" t="s">
        <v>316</v>
      </c>
      <c r="T241" s="116" t="s">
        <v>265</v>
      </c>
      <c r="U241" s="116" t="s">
        <v>251</v>
      </c>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c r="AZ241" s="106"/>
      <c r="BA241" s="106"/>
      <c r="BB241" s="106"/>
      <c r="BC241" s="106"/>
      <c r="BD241" s="106"/>
      <c r="BE241" s="106"/>
      <c r="BF241" s="106"/>
      <c r="BG241" s="106"/>
      <c r="BH241" s="106"/>
      <c r="BI241" s="106"/>
      <c r="BJ241" s="106"/>
      <c r="BK241" s="106"/>
      <c r="BL241" s="106"/>
      <c r="BM241" s="106"/>
      <c r="BN241" s="106"/>
      <c r="BO241" s="106"/>
      <c r="BP241" s="106"/>
      <c r="BQ241" s="106"/>
      <c r="BR241" s="106"/>
      <c r="BS241" s="106"/>
      <c r="BT241" s="106"/>
      <c r="BU241" s="106"/>
      <c r="BV241" s="106"/>
      <c r="BW241" s="106"/>
      <c r="BX241" s="106"/>
      <c r="BY241" s="106"/>
      <c r="BZ241" s="106"/>
      <c r="CA241" s="106"/>
      <c r="CB241" s="106"/>
      <c r="CC241" s="106"/>
      <c r="CD241" s="106"/>
      <c r="CE241" s="106"/>
      <c r="CF241" s="106"/>
      <c r="CG241" s="106"/>
      <c r="CH241" s="106"/>
      <c r="CI241" s="106"/>
      <c r="CJ241" s="106"/>
      <c r="CK241" s="106"/>
      <c r="CL241" s="106"/>
      <c r="CM241" s="106"/>
      <c r="CN241" s="106"/>
      <c r="CO241" s="106"/>
      <c r="CP241" s="106"/>
      <c r="CQ241" s="106"/>
      <c r="CR241" s="106"/>
      <c r="CS241" s="106"/>
    </row>
    <row r="242" hidden="1">
      <c r="A242" s="153">
        <v>44958.0</v>
      </c>
      <c r="B242" s="116">
        <v>2023.0</v>
      </c>
      <c r="C242" s="116">
        <v>2.0</v>
      </c>
      <c r="D242" s="156"/>
      <c r="E242" s="157"/>
      <c r="F242" s="116" t="s">
        <v>246</v>
      </c>
      <c r="G242" s="155">
        <v>44973.0</v>
      </c>
      <c r="H242" s="116" t="s">
        <v>665</v>
      </c>
      <c r="I242" s="116" t="s">
        <v>78</v>
      </c>
      <c r="J242" s="156">
        <v>3206.0</v>
      </c>
      <c r="K242" s="157">
        <v>38100.0</v>
      </c>
      <c r="L242" s="106"/>
      <c r="M242" s="157">
        <v>29050.0</v>
      </c>
      <c r="N242" s="106"/>
      <c r="O242" s="106"/>
      <c r="P242" s="106"/>
      <c r="Q242" s="106"/>
      <c r="R242" s="159">
        <v>0.5</v>
      </c>
      <c r="S242" s="116" t="s">
        <v>316</v>
      </c>
      <c r="T242" s="116" t="s">
        <v>265</v>
      </c>
      <c r="U242" s="116" t="s">
        <v>251</v>
      </c>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c r="AZ242" s="106"/>
      <c r="BA242" s="106"/>
      <c r="BB242" s="106"/>
      <c r="BC242" s="106"/>
      <c r="BD242" s="106"/>
      <c r="BE242" s="106"/>
      <c r="BF242" s="106"/>
      <c r="BG242" s="106"/>
      <c r="BH242" s="106"/>
      <c r="BI242" s="106"/>
      <c r="BJ242" s="106"/>
      <c r="BK242" s="106"/>
      <c r="BL242" s="106"/>
      <c r="BM242" s="106"/>
      <c r="BN242" s="106"/>
      <c r="BO242" s="106"/>
      <c r="BP242" s="106"/>
      <c r="BQ242" s="106"/>
      <c r="BR242" s="106"/>
      <c r="BS242" s="106"/>
      <c r="BT242" s="106"/>
      <c r="BU242" s="106"/>
      <c r="BV242" s="106"/>
      <c r="BW242" s="106"/>
      <c r="BX242" s="106"/>
      <c r="BY242" s="106"/>
      <c r="BZ242" s="106"/>
      <c r="CA242" s="106"/>
      <c r="CB242" s="106"/>
      <c r="CC242" s="106"/>
      <c r="CD242" s="106"/>
      <c r="CE242" s="106"/>
      <c r="CF242" s="106"/>
      <c r="CG242" s="106"/>
      <c r="CH242" s="106"/>
      <c r="CI242" s="106"/>
      <c r="CJ242" s="106"/>
      <c r="CK242" s="106"/>
      <c r="CL242" s="106"/>
      <c r="CM242" s="106"/>
      <c r="CN242" s="106"/>
      <c r="CO242" s="106"/>
      <c r="CP242" s="106"/>
      <c r="CQ242" s="106"/>
      <c r="CR242" s="106"/>
      <c r="CS242" s="106"/>
    </row>
    <row r="243" hidden="1">
      <c r="A243" s="153">
        <v>44958.0</v>
      </c>
      <c r="B243" s="116">
        <v>2023.0</v>
      </c>
      <c r="C243" s="116">
        <v>2.0</v>
      </c>
      <c r="D243" s="156"/>
      <c r="E243" s="157"/>
      <c r="F243" s="116" t="s">
        <v>246</v>
      </c>
      <c r="G243" s="155">
        <v>44975.0</v>
      </c>
      <c r="H243" s="116" t="s">
        <v>666</v>
      </c>
      <c r="I243" s="116" t="s">
        <v>78</v>
      </c>
      <c r="J243" s="156">
        <v>2614.0</v>
      </c>
      <c r="K243" s="157">
        <v>59000.0</v>
      </c>
      <c r="L243" s="106"/>
      <c r="M243" s="157">
        <v>30000.0</v>
      </c>
      <c r="N243" s="106"/>
      <c r="O243" s="106"/>
      <c r="P243" s="106"/>
      <c r="Q243" s="106"/>
      <c r="R243" s="159">
        <v>0.5</v>
      </c>
      <c r="S243" s="116" t="s">
        <v>316</v>
      </c>
      <c r="T243" s="116" t="s">
        <v>265</v>
      </c>
      <c r="U243" s="116" t="s">
        <v>251</v>
      </c>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c r="AZ243" s="106"/>
      <c r="BA243" s="106"/>
      <c r="BB243" s="106"/>
      <c r="BC243" s="106"/>
      <c r="BD243" s="106"/>
      <c r="BE243" s="106"/>
      <c r="BF243" s="106"/>
      <c r="BG243" s="106"/>
      <c r="BH243" s="106"/>
      <c r="BI243" s="106"/>
      <c r="BJ243" s="106"/>
      <c r="BK243" s="106"/>
      <c r="BL243" s="106"/>
      <c r="BM243" s="106"/>
      <c r="BN243" s="106"/>
      <c r="BO243" s="106"/>
      <c r="BP243" s="106"/>
      <c r="BQ243" s="106"/>
      <c r="BR243" s="106"/>
      <c r="BS243" s="106"/>
      <c r="BT243" s="106"/>
      <c r="BU243" s="106"/>
      <c r="BV243" s="106"/>
      <c r="BW243" s="106"/>
      <c r="BX243" s="106"/>
      <c r="BY243" s="106"/>
      <c r="BZ243" s="106"/>
      <c r="CA243" s="106"/>
      <c r="CB243" s="106"/>
      <c r="CC243" s="106"/>
      <c r="CD243" s="106"/>
      <c r="CE243" s="106"/>
      <c r="CF243" s="106"/>
      <c r="CG243" s="106"/>
      <c r="CH243" s="106"/>
      <c r="CI243" s="106"/>
      <c r="CJ243" s="106"/>
      <c r="CK243" s="106"/>
      <c r="CL243" s="106"/>
      <c r="CM243" s="106"/>
      <c r="CN243" s="106"/>
      <c r="CO243" s="106"/>
      <c r="CP243" s="106"/>
      <c r="CQ243" s="106"/>
      <c r="CR243" s="106"/>
      <c r="CS243" s="106"/>
    </row>
    <row r="244" hidden="1">
      <c r="A244" s="153">
        <v>44958.0</v>
      </c>
      <c r="B244" s="116">
        <v>2023.0</v>
      </c>
      <c r="C244" s="116">
        <v>2.0</v>
      </c>
      <c r="D244" s="156"/>
      <c r="E244" s="157"/>
      <c r="F244" s="116" t="s">
        <v>246</v>
      </c>
      <c r="G244" s="155">
        <v>44976.0</v>
      </c>
      <c r="H244" s="116" t="s">
        <v>667</v>
      </c>
      <c r="I244" s="116" t="s">
        <v>78</v>
      </c>
      <c r="J244" s="156">
        <v>1903.0</v>
      </c>
      <c r="K244" s="157">
        <v>50000.0</v>
      </c>
      <c r="L244" s="106"/>
      <c r="M244" s="157">
        <v>25000.0</v>
      </c>
      <c r="N244" s="106"/>
      <c r="O244" s="106"/>
      <c r="P244" s="106"/>
      <c r="Q244" s="106"/>
      <c r="R244" s="159">
        <v>0.5</v>
      </c>
      <c r="S244" s="116" t="s">
        <v>316</v>
      </c>
      <c r="T244" s="116" t="s">
        <v>265</v>
      </c>
      <c r="U244" s="116" t="s">
        <v>251</v>
      </c>
      <c r="V244" s="106"/>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c r="AZ244" s="106"/>
      <c r="BA244" s="106"/>
      <c r="BB244" s="106"/>
      <c r="BC244" s="106"/>
      <c r="BD244" s="106"/>
      <c r="BE244" s="106"/>
      <c r="BF244" s="106"/>
      <c r="BG244" s="106"/>
      <c r="BH244" s="106"/>
      <c r="BI244" s="106"/>
      <c r="BJ244" s="106"/>
      <c r="BK244" s="106"/>
      <c r="BL244" s="106"/>
      <c r="BM244" s="106"/>
      <c r="BN244" s="106"/>
      <c r="BO244" s="106"/>
      <c r="BP244" s="106"/>
      <c r="BQ244" s="106"/>
      <c r="BR244" s="106"/>
      <c r="BS244" s="106"/>
      <c r="BT244" s="106"/>
      <c r="BU244" s="106"/>
      <c r="BV244" s="106"/>
      <c r="BW244" s="106"/>
      <c r="BX244" s="106"/>
      <c r="BY244" s="106"/>
      <c r="BZ244" s="106"/>
      <c r="CA244" s="106"/>
      <c r="CB244" s="106"/>
      <c r="CC244" s="106"/>
      <c r="CD244" s="106"/>
      <c r="CE244" s="106"/>
      <c r="CF244" s="106"/>
      <c r="CG244" s="106"/>
      <c r="CH244" s="106"/>
      <c r="CI244" s="106"/>
      <c r="CJ244" s="106"/>
      <c r="CK244" s="106"/>
      <c r="CL244" s="106"/>
      <c r="CM244" s="106"/>
      <c r="CN244" s="106"/>
      <c r="CO244" s="106"/>
      <c r="CP244" s="106"/>
      <c r="CQ244" s="106"/>
      <c r="CR244" s="106"/>
      <c r="CS244" s="106"/>
    </row>
    <row r="245" hidden="1">
      <c r="A245" s="153">
        <v>44958.0</v>
      </c>
      <c r="B245" s="116">
        <v>2023.0</v>
      </c>
      <c r="C245" s="116">
        <v>2.0</v>
      </c>
      <c r="D245" s="156"/>
      <c r="E245" s="157"/>
      <c r="F245" s="116" t="s">
        <v>246</v>
      </c>
      <c r="G245" s="155">
        <v>44982.0</v>
      </c>
      <c r="H245" s="116" t="s">
        <v>668</v>
      </c>
      <c r="I245" s="116" t="s">
        <v>78</v>
      </c>
      <c r="J245" s="156">
        <v>1526.0</v>
      </c>
      <c r="K245" s="157">
        <v>50000.0</v>
      </c>
      <c r="L245" s="106"/>
      <c r="M245" s="157">
        <v>24050.0</v>
      </c>
      <c r="N245" s="106"/>
      <c r="O245" s="106"/>
      <c r="P245" s="106"/>
      <c r="Q245" s="106"/>
      <c r="R245" s="159">
        <v>0.5</v>
      </c>
      <c r="S245" s="116" t="s">
        <v>316</v>
      </c>
      <c r="T245" s="116" t="s">
        <v>265</v>
      </c>
      <c r="U245" s="116" t="s">
        <v>251</v>
      </c>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c r="AZ245" s="106"/>
      <c r="BA245" s="106"/>
      <c r="BB245" s="106"/>
      <c r="BC245" s="106"/>
      <c r="BD245" s="106"/>
      <c r="BE245" s="106"/>
      <c r="BF245" s="106"/>
      <c r="BG245" s="106"/>
      <c r="BH245" s="106"/>
      <c r="BI245" s="106"/>
      <c r="BJ245" s="106"/>
      <c r="BK245" s="106"/>
      <c r="BL245" s="106"/>
      <c r="BM245" s="106"/>
      <c r="BN245" s="106"/>
      <c r="BO245" s="106"/>
      <c r="BP245" s="106"/>
      <c r="BQ245" s="106"/>
      <c r="BR245" s="106"/>
      <c r="BS245" s="106"/>
      <c r="BT245" s="106"/>
      <c r="BU245" s="106"/>
      <c r="BV245" s="106"/>
      <c r="BW245" s="106"/>
      <c r="BX245" s="106"/>
      <c r="BY245" s="106"/>
      <c r="BZ245" s="106"/>
      <c r="CA245" s="106"/>
      <c r="CB245" s="106"/>
      <c r="CC245" s="106"/>
      <c r="CD245" s="106"/>
      <c r="CE245" s="106"/>
      <c r="CF245" s="106"/>
      <c r="CG245" s="106"/>
      <c r="CH245" s="106"/>
      <c r="CI245" s="106"/>
      <c r="CJ245" s="106"/>
      <c r="CK245" s="106"/>
      <c r="CL245" s="106"/>
      <c r="CM245" s="106"/>
      <c r="CN245" s="106"/>
      <c r="CO245" s="106"/>
      <c r="CP245" s="106"/>
      <c r="CQ245" s="106"/>
      <c r="CR245" s="106"/>
      <c r="CS245" s="106"/>
    </row>
    <row r="246" hidden="1">
      <c r="A246" s="153">
        <v>44958.0</v>
      </c>
      <c r="B246" s="116">
        <v>2023.0</v>
      </c>
      <c r="C246" s="116">
        <v>2.0</v>
      </c>
      <c r="D246" s="156"/>
      <c r="E246" s="157"/>
      <c r="F246" s="116" t="s">
        <v>246</v>
      </c>
      <c r="G246" s="155">
        <v>44982.0</v>
      </c>
      <c r="H246" s="116" t="s">
        <v>669</v>
      </c>
      <c r="I246" s="116" t="s">
        <v>78</v>
      </c>
      <c r="J246" s="156">
        <v>1404.0</v>
      </c>
      <c r="K246" s="157">
        <v>100000.0</v>
      </c>
      <c r="L246" s="106"/>
      <c r="M246" s="157">
        <v>50000.0</v>
      </c>
      <c r="N246" s="106"/>
      <c r="O246" s="106"/>
      <c r="P246" s="106"/>
      <c r="Q246" s="106"/>
      <c r="R246" s="159">
        <v>0.5</v>
      </c>
      <c r="S246" s="116" t="s">
        <v>316</v>
      </c>
      <c r="T246" s="116" t="s">
        <v>265</v>
      </c>
      <c r="U246" s="116" t="s">
        <v>251</v>
      </c>
      <c r="V246" s="106"/>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c r="AZ246" s="106"/>
      <c r="BA246" s="106"/>
      <c r="BB246" s="106"/>
      <c r="BC246" s="106"/>
      <c r="BD246" s="106"/>
      <c r="BE246" s="106"/>
      <c r="BF246" s="106"/>
      <c r="BG246" s="106"/>
      <c r="BH246" s="106"/>
      <c r="BI246" s="106"/>
      <c r="BJ246" s="106"/>
      <c r="BK246" s="106"/>
      <c r="BL246" s="106"/>
      <c r="BM246" s="106"/>
      <c r="BN246" s="106"/>
      <c r="BO246" s="106"/>
      <c r="BP246" s="106"/>
      <c r="BQ246" s="106"/>
      <c r="BR246" s="106"/>
      <c r="BS246" s="106"/>
      <c r="BT246" s="106"/>
      <c r="BU246" s="106"/>
      <c r="BV246" s="106"/>
      <c r="BW246" s="106"/>
      <c r="BX246" s="106"/>
      <c r="BY246" s="106"/>
      <c r="BZ246" s="106"/>
      <c r="CA246" s="106"/>
      <c r="CB246" s="106"/>
      <c r="CC246" s="106"/>
      <c r="CD246" s="106"/>
      <c r="CE246" s="106"/>
      <c r="CF246" s="106"/>
      <c r="CG246" s="106"/>
      <c r="CH246" s="106"/>
      <c r="CI246" s="106"/>
      <c r="CJ246" s="106"/>
      <c r="CK246" s="106"/>
      <c r="CL246" s="106"/>
      <c r="CM246" s="106"/>
      <c r="CN246" s="106"/>
      <c r="CO246" s="106"/>
      <c r="CP246" s="106"/>
      <c r="CQ246" s="106"/>
      <c r="CR246" s="106"/>
      <c r="CS246" s="106"/>
    </row>
    <row r="247" hidden="1">
      <c r="A247" s="153">
        <v>45078.0</v>
      </c>
      <c r="B247" s="116">
        <v>2023.0</v>
      </c>
      <c r="C247" s="116">
        <v>6.0</v>
      </c>
      <c r="D247" s="156"/>
      <c r="E247" s="157" t="s">
        <v>670</v>
      </c>
      <c r="F247" s="116" t="s">
        <v>246</v>
      </c>
      <c r="G247" s="155">
        <v>45080.0</v>
      </c>
      <c r="H247" s="116" t="s">
        <v>671</v>
      </c>
      <c r="I247" s="116" t="s">
        <v>78</v>
      </c>
      <c r="J247" s="156">
        <v>2917.0</v>
      </c>
      <c r="K247" s="157">
        <v>37000.0</v>
      </c>
      <c r="L247" s="106"/>
      <c r="M247" s="157">
        <v>23500.0</v>
      </c>
      <c r="N247" s="106"/>
      <c r="O247" s="106"/>
      <c r="P247" s="106"/>
      <c r="Q247" s="106"/>
      <c r="R247" s="159">
        <v>0.5</v>
      </c>
      <c r="S247" s="116" t="s">
        <v>316</v>
      </c>
      <c r="T247" s="116" t="s">
        <v>265</v>
      </c>
      <c r="U247" s="116" t="s">
        <v>251</v>
      </c>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c r="AZ247" s="106"/>
      <c r="BA247" s="106"/>
      <c r="BB247" s="106"/>
      <c r="BC247" s="106"/>
      <c r="BD247" s="106"/>
      <c r="BE247" s="106"/>
      <c r="BF247" s="106"/>
      <c r="BG247" s="106"/>
      <c r="BH247" s="106"/>
      <c r="BI247" s="106"/>
      <c r="BJ247" s="106"/>
      <c r="BK247" s="106"/>
      <c r="BL247" s="106"/>
      <c r="BM247" s="106"/>
      <c r="BN247" s="106"/>
      <c r="BO247" s="106"/>
      <c r="BP247" s="106"/>
      <c r="BQ247" s="106"/>
      <c r="BR247" s="106"/>
      <c r="BS247" s="106"/>
      <c r="BT247" s="106"/>
      <c r="BU247" s="106"/>
      <c r="BV247" s="106"/>
      <c r="BW247" s="106"/>
      <c r="BX247" s="106"/>
      <c r="BY247" s="106"/>
      <c r="BZ247" s="106"/>
      <c r="CA247" s="106"/>
      <c r="CB247" s="106"/>
      <c r="CC247" s="106"/>
      <c r="CD247" s="106"/>
      <c r="CE247" s="106"/>
      <c r="CF247" s="106"/>
      <c r="CG247" s="106"/>
      <c r="CH247" s="106"/>
      <c r="CI247" s="106"/>
      <c r="CJ247" s="106"/>
      <c r="CK247" s="106"/>
      <c r="CL247" s="106"/>
      <c r="CM247" s="106"/>
      <c r="CN247" s="106"/>
      <c r="CO247" s="106"/>
      <c r="CP247" s="106"/>
      <c r="CQ247" s="106"/>
      <c r="CR247" s="106"/>
      <c r="CS247" s="106"/>
    </row>
    <row r="248" hidden="1">
      <c r="A248" s="153">
        <v>45078.0</v>
      </c>
      <c r="B248" s="116">
        <v>2023.0</v>
      </c>
      <c r="C248" s="116">
        <v>6.0</v>
      </c>
      <c r="D248" s="156"/>
      <c r="E248" s="157" t="s">
        <v>672</v>
      </c>
      <c r="F248" s="116" t="s">
        <v>246</v>
      </c>
      <c r="G248" s="155">
        <v>45080.0</v>
      </c>
      <c r="H248" s="116" t="s">
        <v>671</v>
      </c>
      <c r="I248" s="116" t="s">
        <v>78</v>
      </c>
      <c r="J248" s="156">
        <v>2918.0</v>
      </c>
      <c r="K248" s="157">
        <v>26200.0</v>
      </c>
      <c r="L248" s="106"/>
      <c r="M248" s="157">
        <v>18100.0</v>
      </c>
      <c r="N248" s="106"/>
      <c r="O248" s="106"/>
      <c r="P248" s="106"/>
      <c r="Q248" s="106"/>
      <c r="R248" s="159">
        <v>0.5</v>
      </c>
      <c r="S248" s="116" t="s">
        <v>316</v>
      </c>
      <c r="T248" s="116" t="s">
        <v>265</v>
      </c>
      <c r="U248" s="116" t="s">
        <v>251</v>
      </c>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c r="AZ248" s="106"/>
      <c r="BA248" s="106"/>
      <c r="BB248" s="106"/>
      <c r="BC248" s="106"/>
      <c r="BD248" s="106"/>
      <c r="BE248" s="106"/>
      <c r="BF248" s="106"/>
      <c r="BG248" s="106"/>
      <c r="BH248" s="106"/>
      <c r="BI248" s="106"/>
      <c r="BJ248" s="106"/>
      <c r="BK248" s="106"/>
      <c r="BL248" s="106"/>
      <c r="BM248" s="106"/>
      <c r="BN248" s="106"/>
      <c r="BO248" s="106"/>
      <c r="BP248" s="106"/>
      <c r="BQ248" s="106"/>
      <c r="BR248" s="106"/>
      <c r="BS248" s="106"/>
      <c r="BT248" s="106"/>
      <c r="BU248" s="106"/>
      <c r="BV248" s="106"/>
      <c r="BW248" s="106"/>
      <c r="BX248" s="106"/>
      <c r="BY248" s="106"/>
      <c r="BZ248" s="106"/>
      <c r="CA248" s="106"/>
      <c r="CB248" s="106"/>
      <c r="CC248" s="106"/>
      <c r="CD248" s="106"/>
      <c r="CE248" s="106"/>
      <c r="CF248" s="106"/>
      <c r="CG248" s="106"/>
      <c r="CH248" s="106"/>
      <c r="CI248" s="106"/>
      <c r="CJ248" s="106"/>
      <c r="CK248" s="106"/>
      <c r="CL248" s="106"/>
      <c r="CM248" s="106"/>
      <c r="CN248" s="106"/>
      <c r="CO248" s="106"/>
      <c r="CP248" s="106"/>
      <c r="CQ248" s="106"/>
      <c r="CR248" s="106"/>
      <c r="CS248" s="106"/>
    </row>
    <row r="249" hidden="1">
      <c r="A249" s="153">
        <v>45901.0</v>
      </c>
      <c r="B249" s="116">
        <v>2025.0</v>
      </c>
      <c r="C249" s="116">
        <v>9.0</v>
      </c>
      <c r="D249" s="156"/>
      <c r="E249" s="157"/>
      <c r="F249" s="116" t="s">
        <v>246</v>
      </c>
      <c r="G249" s="155">
        <v>45914.0</v>
      </c>
      <c r="H249" s="116" t="s">
        <v>673</v>
      </c>
      <c r="I249" s="116" t="s">
        <v>78</v>
      </c>
      <c r="J249" s="156">
        <v>1410.0</v>
      </c>
      <c r="K249" s="157">
        <v>50000.0</v>
      </c>
      <c r="L249" s="106"/>
      <c r="M249" s="157">
        <v>30000.0</v>
      </c>
      <c r="N249" s="106"/>
      <c r="O249" s="106"/>
      <c r="P249" s="106"/>
      <c r="Q249" s="106"/>
      <c r="R249" s="159">
        <v>0.5</v>
      </c>
      <c r="S249" s="116" t="s">
        <v>316</v>
      </c>
      <c r="T249" s="116" t="s">
        <v>265</v>
      </c>
      <c r="U249" s="116" t="s">
        <v>251</v>
      </c>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c r="AZ249" s="106"/>
      <c r="BA249" s="106"/>
      <c r="BB249" s="106"/>
      <c r="BC249" s="106"/>
      <c r="BD249" s="106"/>
      <c r="BE249" s="106"/>
      <c r="BF249" s="106"/>
      <c r="BG249" s="106"/>
      <c r="BH249" s="106"/>
      <c r="BI249" s="106"/>
      <c r="BJ249" s="106"/>
      <c r="BK249" s="106"/>
      <c r="BL249" s="106"/>
      <c r="BM249" s="106"/>
      <c r="BN249" s="106"/>
      <c r="BO249" s="106"/>
      <c r="BP249" s="106"/>
      <c r="BQ249" s="106"/>
      <c r="BR249" s="106"/>
      <c r="BS249" s="106"/>
      <c r="BT249" s="106"/>
      <c r="BU249" s="106"/>
      <c r="BV249" s="106"/>
      <c r="BW249" s="106"/>
      <c r="BX249" s="106"/>
      <c r="BY249" s="106"/>
      <c r="BZ249" s="106"/>
      <c r="CA249" s="106"/>
      <c r="CB249" s="106"/>
      <c r="CC249" s="106"/>
      <c r="CD249" s="106"/>
      <c r="CE249" s="106"/>
      <c r="CF249" s="106"/>
      <c r="CG249" s="106"/>
      <c r="CH249" s="106"/>
      <c r="CI249" s="106"/>
      <c r="CJ249" s="106"/>
      <c r="CK249" s="106"/>
      <c r="CL249" s="106"/>
      <c r="CM249" s="106"/>
      <c r="CN249" s="106"/>
      <c r="CO249" s="106"/>
      <c r="CP249" s="106"/>
      <c r="CQ249" s="106"/>
      <c r="CR249" s="106"/>
      <c r="CS249" s="106"/>
    </row>
    <row r="250" hidden="1">
      <c r="A250" s="153">
        <v>45901.0</v>
      </c>
      <c r="B250" s="116">
        <v>2025.0</v>
      </c>
      <c r="C250" s="116">
        <v>9.0</v>
      </c>
      <c r="D250" s="156"/>
      <c r="E250" s="157"/>
      <c r="F250" s="116" t="s">
        <v>246</v>
      </c>
      <c r="G250" s="155">
        <v>45914.0</v>
      </c>
      <c r="H250" s="116" t="s">
        <v>673</v>
      </c>
      <c r="I250" s="116" t="s">
        <v>78</v>
      </c>
      <c r="J250" s="156">
        <v>1411.0</v>
      </c>
      <c r="K250" s="157">
        <v>50000.0</v>
      </c>
      <c r="L250" s="106"/>
      <c r="M250" s="157">
        <v>30000.0</v>
      </c>
      <c r="N250" s="106"/>
      <c r="O250" s="106"/>
      <c r="P250" s="106"/>
      <c r="Q250" s="106"/>
      <c r="R250" s="159">
        <v>0.5</v>
      </c>
      <c r="S250" s="116" t="s">
        <v>316</v>
      </c>
      <c r="T250" s="116" t="s">
        <v>265</v>
      </c>
      <c r="U250" s="116" t="s">
        <v>251</v>
      </c>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c r="AZ250" s="106"/>
      <c r="BA250" s="106"/>
      <c r="BB250" s="106"/>
      <c r="BC250" s="106"/>
      <c r="BD250" s="106"/>
      <c r="BE250" s="106"/>
      <c r="BF250" s="106"/>
      <c r="BG250" s="106"/>
      <c r="BH250" s="106"/>
      <c r="BI250" s="106"/>
      <c r="BJ250" s="106"/>
      <c r="BK250" s="106"/>
      <c r="BL250" s="106"/>
      <c r="BM250" s="106"/>
      <c r="BN250" s="106"/>
      <c r="BO250" s="106"/>
      <c r="BP250" s="106"/>
      <c r="BQ250" s="106"/>
      <c r="BR250" s="106"/>
      <c r="BS250" s="106"/>
      <c r="BT250" s="106"/>
      <c r="BU250" s="106"/>
      <c r="BV250" s="106"/>
      <c r="BW250" s="106"/>
      <c r="BX250" s="106"/>
      <c r="BY250" s="106"/>
      <c r="BZ250" s="106"/>
      <c r="CA250" s="106"/>
      <c r="CB250" s="106"/>
      <c r="CC250" s="106"/>
      <c r="CD250" s="106"/>
      <c r="CE250" s="106"/>
      <c r="CF250" s="106"/>
      <c r="CG250" s="106"/>
      <c r="CH250" s="106"/>
      <c r="CI250" s="106"/>
      <c r="CJ250" s="106"/>
      <c r="CK250" s="106"/>
      <c r="CL250" s="106"/>
      <c r="CM250" s="106"/>
      <c r="CN250" s="106"/>
      <c r="CO250" s="106"/>
      <c r="CP250" s="106"/>
      <c r="CQ250" s="106"/>
      <c r="CR250" s="106"/>
      <c r="CS250" s="106"/>
    </row>
    <row r="251" hidden="1">
      <c r="A251" s="153">
        <v>45901.0</v>
      </c>
      <c r="B251" s="116">
        <v>2025.0</v>
      </c>
      <c r="C251" s="116">
        <v>9.0</v>
      </c>
      <c r="D251" s="156"/>
      <c r="E251" s="157"/>
      <c r="F251" s="116" t="s">
        <v>246</v>
      </c>
      <c r="G251" s="155">
        <v>45914.0</v>
      </c>
      <c r="H251" s="116" t="s">
        <v>673</v>
      </c>
      <c r="I251" s="116" t="s">
        <v>78</v>
      </c>
      <c r="J251" s="156">
        <v>1412.0</v>
      </c>
      <c r="K251" s="157">
        <v>50000.0</v>
      </c>
      <c r="L251" s="106"/>
      <c r="M251" s="157">
        <v>30000.0</v>
      </c>
      <c r="N251" s="106"/>
      <c r="O251" s="106"/>
      <c r="P251" s="106"/>
      <c r="Q251" s="106"/>
      <c r="R251" s="159">
        <v>0.5</v>
      </c>
      <c r="S251" s="116" t="s">
        <v>316</v>
      </c>
      <c r="T251" s="116" t="s">
        <v>265</v>
      </c>
      <c r="U251" s="116" t="s">
        <v>251</v>
      </c>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c r="AZ251" s="106"/>
      <c r="BA251" s="106"/>
      <c r="BB251" s="106"/>
      <c r="BC251" s="106"/>
      <c r="BD251" s="106"/>
      <c r="BE251" s="106"/>
      <c r="BF251" s="106"/>
      <c r="BG251" s="106"/>
      <c r="BH251" s="106"/>
      <c r="BI251" s="106"/>
      <c r="BJ251" s="106"/>
      <c r="BK251" s="106"/>
      <c r="BL251" s="106"/>
      <c r="BM251" s="106"/>
      <c r="BN251" s="106"/>
      <c r="BO251" s="106"/>
      <c r="BP251" s="106"/>
      <c r="BQ251" s="106"/>
      <c r="BR251" s="106"/>
      <c r="BS251" s="106"/>
      <c r="BT251" s="106"/>
      <c r="BU251" s="106"/>
      <c r="BV251" s="106"/>
      <c r="BW251" s="106"/>
      <c r="BX251" s="106"/>
      <c r="BY251" s="106"/>
      <c r="BZ251" s="106"/>
      <c r="CA251" s="106"/>
      <c r="CB251" s="106"/>
      <c r="CC251" s="106"/>
      <c r="CD251" s="106"/>
      <c r="CE251" s="106"/>
      <c r="CF251" s="106"/>
      <c r="CG251" s="106"/>
      <c r="CH251" s="106"/>
      <c r="CI251" s="106"/>
      <c r="CJ251" s="106"/>
      <c r="CK251" s="106"/>
      <c r="CL251" s="106"/>
      <c r="CM251" s="106"/>
      <c r="CN251" s="106"/>
      <c r="CO251" s="106"/>
      <c r="CP251" s="106"/>
      <c r="CQ251" s="106"/>
      <c r="CR251" s="106"/>
      <c r="CS251" s="106"/>
    </row>
    <row r="252" hidden="1">
      <c r="A252" s="153">
        <v>45931.0</v>
      </c>
      <c r="B252" s="116">
        <v>2025.0</v>
      </c>
      <c r="C252" s="116">
        <v>10.0</v>
      </c>
      <c r="D252" s="156"/>
      <c r="E252" s="157"/>
      <c r="F252" s="116" t="s">
        <v>246</v>
      </c>
      <c r="G252" s="155">
        <v>45948.0</v>
      </c>
      <c r="H252" s="116" t="s">
        <v>674</v>
      </c>
      <c r="I252" s="116" t="s">
        <v>78</v>
      </c>
      <c r="J252" s="156">
        <v>2506.0</v>
      </c>
      <c r="K252" s="157">
        <v>53000.0</v>
      </c>
      <c r="L252" s="106"/>
      <c r="M252" s="157">
        <v>31500.0</v>
      </c>
      <c r="N252" s="106"/>
      <c r="O252" s="106"/>
      <c r="P252" s="106"/>
      <c r="Q252" s="106"/>
      <c r="R252" s="159">
        <v>0.5</v>
      </c>
      <c r="S252" s="116" t="s">
        <v>316</v>
      </c>
      <c r="T252" s="116" t="s">
        <v>265</v>
      </c>
      <c r="U252" s="116" t="s">
        <v>251</v>
      </c>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c r="AZ252" s="106"/>
      <c r="BA252" s="106"/>
      <c r="BB252" s="106"/>
      <c r="BC252" s="106"/>
      <c r="BD252" s="106"/>
      <c r="BE252" s="106"/>
      <c r="BF252" s="106"/>
      <c r="BG252" s="106"/>
      <c r="BH252" s="106"/>
      <c r="BI252" s="106"/>
      <c r="BJ252" s="106"/>
      <c r="BK252" s="106"/>
      <c r="BL252" s="106"/>
      <c r="BM252" s="106"/>
      <c r="BN252" s="106"/>
      <c r="BO252" s="106"/>
      <c r="BP252" s="106"/>
      <c r="BQ252" s="106"/>
      <c r="BR252" s="106"/>
      <c r="BS252" s="106"/>
      <c r="BT252" s="106"/>
      <c r="BU252" s="106"/>
      <c r="BV252" s="106"/>
      <c r="BW252" s="106"/>
      <c r="BX252" s="106"/>
      <c r="BY252" s="106"/>
      <c r="BZ252" s="106"/>
      <c r="CA252" s="106"/>
      <c r="CB252" s="106"/>
      <c r="CC252" s="106"/>
      <c r="CD252" s="106"/>
      <c r="CE252" s="106"/>
      <c r="CF252" s="106"/>
      <c r="CG252" s="106"/>
      <c r="CH252" s="106"/>
      <c r="CI252" s="106"/>
      <c r="CJ252" s="106"/>
      <c r="CK252" s="106"/>
      <c r="CL252" s="106"/>
      <c r="CM252" s="106"/>
      <c r="CN252" s="106"/>
      <c r="CO252" s="106"/>
      <c r="CP252" s="106"/>
      <c r="CQ252" s="106"/>
      <c r="CR252" s="106"/>
      <c r="CS252" s="106"/>
    </row>
    <row r="253" hidden="1">
      <c r="A253" s="153">
        <v>45931.0</v>
      </c>
      <c r="B253" s="116">
        <v>2025.0</v>
      </c>
      <c r="C253" s="116">
        <v>10.0</v>
      </c>
      <c r="D253" s="156"/>
      <c r="E253" s="157"/>
      <c r="F253" s="116" t="s">
        <v>246</v>
      </c>
      <c r="G253" s="155">
        <v>45948.0</v>
      </c>
      <c r="H253" s="116" t="s">
        <v>675</v>
      </c>
      <c r="I253" s="116" t="s">
        <v>78</v>
      </c>
      <c r="J253" s="156">
        <v>3104.0</v>
      </c>
      <c r="K253" s="157">
        <v>86400.0</v>
      </c>
      <c r="L253" s="106"/>
      <c r="M253" s="157">
        <v>48200.0</v>
      </c>
      <c r="N253" s="106"/>
      <c r="O253" s="106"/>
      <c r="P253" s="106"/>
      <c r="Q253" s="106"/>
      <c r="R253" s="159">
        <v>0.5</v>
      </c>
      <c r="S253" s="116" t="s">
        <v>316</v>
      </c>
      <c r="T253" s="116" t="s">
        <v>265</v>
      </c>
      <c r="U253" s="116" t="s">
        <v>251</v>
      </c>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c r="AZ253" s="106"/>
      <c r="BA253" s="106"/>
      <c r="BB253" s="106"/>
      <c r="BC253" s="106"/>
      <c r="BD253" s="106"/>
      <c r="BE253" s="106"/>
      <c r="BF253" s="106"/>
      <c r="BG253" s="106"/>
      <c r="BH253" s="106"/>
      <c r="BI253" s="106"/>
      <c r="BJ253" s="106"/>
      <c r="BK253" s="106"/>
      <c r="BL253" s="106"/>
      <c r="BM253" s="106"/>
      <c r="BN253" s="106"/>
      <c r="BO253" s="106"/>
      <c r="BP253" s="106"/>
      <c r="BQ253" s="106"/>
      <c r="BR253" s="106"/>
      <c r="BS253" s="106"/>
      <c r="BT253" s="106"/>
      <c r="BU253" s="106"/>
      <c r="BV253" s="106"/>
      <c r="BW253" s="106"/>
      <c r="BX253" s="106"/>
      <c r="BY253" s="106"/>
      <c r="BZ253" s="106"/>
      <c r="CA253" s="106"/>
      <c r="CB253" s="106"/>
      <c r="CC253" s="106"/>
      <c r="CD253" s="106"/>
      <c r="CE253" s="106"/>
      <c r="CF253" s="106"/>
      <c r="CG253" s="106"/>
      <c r="CH253" s="106"/>
      <c r="CI253" s="106"/>
      <c r="CJ253" s="106"/>
      <c r="CK253" s="106"/>
      <c r="CL253" s="106"/>
      <c r="CM253" s="106"/>
      <c r="CN253" s="106"/>
      <c r="CO253" s="106"/>
      <c r="CP253" s="106"/>
      <c r="CQ253" s="106"/>
      <c r="CR253" s="106"/>
      <c r="CS253" s="106"/>
    </row>
    <row r="254" hidden="1">
      <c r="A254" s="153">
        <v>45931.0</v>
      </c>
      <c r="B254" s="116">
        <v>2025.0</v>
      </c>
      <c r="C254" s="116">
        <v>10.0</v>
      </c>
      <c r="D254" s="156"/>
      <c r="E254" s="157"/>
      <c r="F254" s="157" t="s">
        <v>246</v>
      </c>
      <c r="G254" s="155">
        <v>45956.0</v>
      </c>
      <c r="H254" s="116" t="s">
        <v>676</v>
      </c>
      <c r="I254" s="116" t="s">
        <v>78</v>
      </c>
      <c r="J254" s="156">
        <v>2418.0</v>
      </c>
      <c r="K254" s="157">
        <v>56000.0</v>
      </c>
      <c r="L254" s="106"/>
      <c r="M254" s="157">
        <v>33000.0</v>
      </c>
      <c r="N254" s="106"/>
      <c r="O254" s="106"/>
      <c r="P254" s="106"/>
      <c r="Q254" s="106"/>
      <c r="R254" s="159">
        <v>0.5</v>
      </c>
      <c r="S254" s="116" t="s">
        <v>316</v>
      </c>
      <c r="T254" s="116" t="s">
        <v>265</v>
      </c>
      <c r="U254" s="116" t="s">
        <v>251</v>
      </c>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c r="AZ254" s="106"/>
      <c r="BA254" s="106"/>
      <c r="BB254" s="106"/>
      <c r="BC254" s="106"/>
      <c r="BD254" s="106"/>
      <c r="BE254" s="106"/>
      <c r="BF254" s="106"/>
      <c r="BG254" s="106"/>
      <c r="BH254" s="106"/>
      <c r="BI254" s="106"/>
      <c r="BJ254" s="106"/>
      <c r="BK254" s="106"/>
      <c r="BL254" s="106"/>
      <c r="BM254" s="106"/>
      <c r="BN254" s="106"/>
      <c r="BO254" s="106"/>
      <c r="BP254" s="106"/>
      <c r="BQ254" s="106"/>
      <c r="BR254" s="106"/>
      <c r="BS254" s="106"/>
      <c r="BT254" s="106"/>
      <c r="BU254" s="106"/>
      <c r="BV254" s="106"/>
      <c r="BW254" s="106"/>
      <c r="BX254" s="106"/>
      <c r="BY254" s="106"/>
      <c r="BZ254" s="106"/>
      <c r="CA254" s="106"/>
      <c r="CB254" s="106"/>
      <c r="CC254" s="106"/>
      <c r="CD254" s="106"/>
      <c r="CE254" s="106"/>
      <c r="CF254" s="106"/>
      <c r="CG254" s="106"/>
      <c r="CH254" s="106"/>
      <c r="CI254" s="106"/>
      <c r="CJ254" s="106"/>
      <c r="CK254" s="106"/>
      <c r="CL254" s="106"/>
      <c r="CM254" s="106"/>
      <c r="CN254" s="106"/>
      <c r="CO254" s="106"/>
      <c r="CP254" s="106"/>
      <c r="CQ254" s="106"/>
      <c r="CR254" s="106"/>
      <c r="CS254" s="106"/>
    </row>
    <row r="255" hidden="1">
      <c r="A255" s="153">
        <v>45931.0</v>
      </c>
      <c r="B255" s="116">
        <v>2025.0</v>
      </c>
      <c r="C255" s="116">
        <v>10.0</v>
      </c>
      <c r="D255" s="156"/>
      <c r="E255" s="157"/>
      <c r="F255" s="157" t="s">
        <v>246</v>
      </c>
      <c r="G255" s="155">
        <v>45956.0</v>
      </c>
      <c r="H255" s="116" t="s">
        <v>677</v>
      </c>
      <c r="I255" s="116" t="s">
        <v>78</v>
      </c>
      <c r="J255" s="156">
        <v>2916.0</v>
      </c>
      <c r="K255" s="157">
        <v>125000.0</v>
      </c>
      <c r="L255" s="106"/>
      <c r="M255" s="157">
        <v>67500.0</v>
      </c>
      <c r="N255" s="106"/>
      <c r="O255" s="106"/>
      <c r="P255" s="106"/>
      <c r="Q255" s="106"/>
      <c r="R255" s="159">
        <v>0.5</v>
      </c>
      <c r="S255" s="116" t="s">
        <v>316</v>
      </c>
      <c r="T255" s="116" t="s">
        <v>265</v>
      </c>
      <c r="U255" s="116" t="s">
        <v>251</v>
      </c>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c r="AZ255" s="106"/>
      <c r="BA255" s="106"/>
      <c r="BB255" s="106"/>
      <c r="BC255" s="106"/>
      <c r="BD255" s="106"/>
      <c r="BE255" s="106"/>
      <c r="BF255" s="106"/>
      <c r="BG255" s="106"/>
      <c r="BH255" s="106"/>
      <c r="BI255" s="106"/>
      <c r="BJ255" s="106"/>
      <c r="BK255" s="106"/>
      <c r="BL255" s="106"/>
      <c r="BM255" s="106"/>
      <c r="BN255" s="106"/>
      <c r="BO255" s="106"/>
      <c r="BP255" s="106"/>
      <c r="BQ255" s="106"/>
      <c r="BR255" s="106"/>
      <c r="BS255" s="106"/>
      <c r="BT255" s="106"/>
      <c r="BU255" s="106"/>
      <c r="BV255" s="106"/>
      <c r="BW255" s="106"/>
      <c r="BX255" s="106"/>
      <c r="BY255" s="106"/>
      <c r="BZ255" s="106"/>
      <c r="CA255" s="106"/>
      <c r="CB255" s="106"/>
      <c r="CC255" s="106"/>
      <c r="CD255" s="106"/>
      <c r="CE255" s="106"/>
      <c r="CF255" s="106"/>
      <c r="CG255" s="106"/>
      <c r="CH255" s="106"/>
      <c r="CI255" s="106"/>
      <c r="CJ255" s="106"/>
      <c r="CK255" s="106"/>
      <c r="CL255" s="106"/>
      <c r="CM255" s="106"/>
      <c r="CN255" s="106"/>
      <c r="CO255" s="106"/>
      <c r="CP255" s="106"/>
      <c r="CQ255" s="106"/>
      <c r="CR255" s="106"/>
      <c r="CS255" s="106"/>
    </row>
    <row r="256" hidden="1">
      <c r="A256" s="153">
        <v>45901.0</v>
      </c>
      <c r="B256" s="116">
        <v>2025.0</v>
      </c>
      <c r="C256" s="116">
        <v>9.0</v>
      </c>
      <c r="D256" s="156"/>
      <c r="E256" s="157" t="s">
        <v>678</v>
      </c>
      <c r="F256" s="157" t="s">
        <v>246</v>
      </c>
      <c r="G256" s="155">
        <v>45911.0</v>
      </c>
      <c r="H256" s="116" t="s">
        <v>679</v>
      </c>
      <c r="I256" s="116" t="s">
        <v>78</v>
      </c>
      <c r="J256" s="156">
        <v>2511.0</v>
      </c>
      <c r="K256" s="157">
        <v>10000.0</v>
      </c>
      <c r="L256" s="106"/>
      <c r="M256" s="157">
        <v>5000.0</v>
      </c>
      <c r="N256" s="106"/>
      <c r="O256" s="106"/>
      <c r="P256" s="106"/>
      <c r="Q256" s="106"/>
      <c r="R256" s="159">
        <v>0.5</v>
      </c>
      <c r="S256" s="116" t="s">
        <v>316</v>
      </c>
      <c r="T256" s="116" t="s">
        <v>265</v>
      </c>
      <c r="U256" s="116" t="s">
        <v>251</v>
      </c>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c r="AZ256" s="106"/>
      <c r="BA256" s="106"/>
      <c r="BB256" s="106"/>
      <c r="BC256" s="106"/>
      <c r="BD256" s="106"/>
      <c r="BE256" s="106"/>
      <c r="BF256" s="106"/>
      <c r="BG256" s="106"/>
      <c r="BH256" s="106"/>
      <c r="BI256" s="106"/>
      <c r="BJ256" s="106"/>
      <c r="BK256" s="106"/>
      <c r="BL256" s="106"/>
      <c r="BM256" s="106"/>
      <c r="BN256" s="106"/>
      <c r="BO256" s="106"/>
      <c r="BP256" s="106"/>
      <c r="BQ256" s="106"/>
      <c r="BR256" s="106"/>
      <c r="BS256" s="106"/>
      <c r="BT256" s="106"/>
      <c r="BU256" s="106"/>
      <c r="BV256" s="106"/>
      <c r="BW256" s="106"/>
      <c r="BX256" s="106"/>
      <c r="BY256" s="106"/>
      <c r="BZ256" s="106"/>
      <c r="CA256" s="106"/>
      <c r="CB256" s="106"/>
      <c r="CC256" s="106"/>
      <c r="CD256" s="106"/>
      <c r="CE256" s="106"/>
      <c r="CF256" s="106"/>
      <c r="CG256" s="106"/>
      <c r="CH256" s="106"/>
      <c r="CI256" s="106"/>
      <c r="CJ256" s="106"/>
      <c r="CK256" s="106"/>
      <c r="CL256" s="106"/>
      <c r="CM256" s="106"/>
      <c r="CN256" s="106"/>
      <c r="CO256" s="106"/>
      <c r="CP256" s="106"/>
      <c r="CQ256" s="106"/>
      <c r="CR256" s="106"/>
      <c r="CS256" s="106"/>
    </row>
    <row r="257" hidden="1">
      <c r="A257" s="153">
        <v>45901.0</v>
      </c>
      <c r="B257" s="116">
        <v>2025.0</v>
      </c>
      <c r="C257" s="116">
        <v>9.0</v>
      </c>
      <c r="D257" s="156"/>
      <c r="E257" s="157"/>
      <c r="F257" s="157" t="s">
        <v>246</v>
      </c>
      <c r="G257" s="155">
        <v>45911.0</v>
      </c>
      <c r="H257" s="116" t="s">
        <v>680</v>
      </c>
      <c r="I257" s="116" t="s">
        <v>78</v>
      </c>
      <c r="J257" s="156">
        <v>2211.0</v>
      </c>
      <c r="K257" s="157">
        <v>93000.0</v>
      </c>
      <c r="L257" s="106"/>
      <c r="M257" s="157">
        <v>51500.0</v>
      </c>
      <c r="N257" s="106"/>
      <c r="O257" s="106"/>
      <c r="P257" s="106"/>
      <c r="Q257" s="106"/>
      <c r="R257" s="159">
        <v>0.5</v>
      </c>
      <c r="S257" s="116" t="s">
        <v>316</v>
      </c>
      <c r="T257" s="116" t="s">
        <v>265</v>
      </c>
      <c r="U257" s="116" t="s">
        <v>251</v>
      </c>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c r="AZ257" s="106"/>
      <c r="BA257" s="106"/>
      <c r="BB257" s="106"/>
      <c r="BC257" s="106"/>
      <c r="BD257" s="106"/>
      <c r="BE257" s="106"/>
      <c r="BF257" s="106"/>
      <c r="BG257" s="106"/>
      <c r="BH257" s="106"/>
      <c r="BI257" s="106"/>
      <c r="BJ257" s="106"/>
      <c r="BK257" s="106"/>
      <c r="BL257" s="106"/>
      <c r="BM257" s="106"/>
      <c r="BN257" s="106"/>
      <c r="BO257" s="106"/>
      <c r="BP257" s="106"/>
      <c r="BQ257" s="106"/>
      <c r="BR257" s="106"/>
      <c r="BS257" s="106"/>
      <c r="BT257" s="106"/>
      <c r="BU257" s="106"/>
      <c r="BV257" s="106"/>
      <c r="BW257" s="106"/>
      <c r="BX257" s="106"/>
      <c r="BY257" s="106"/>
      <c r="BZ257" s="106"/>
      <c r="CA257" s="106"/>
      <c r="CB257" s="106"/>
      <c r="CC257" s="106"/>
      <c r="CD257" s="106"/>
      <c r="CE257" s="106"/>
      <c r="CF257" s="106"/>
      <c r="CG257" s="106"/>
      <c r="CH257" s="106"/>
      <c r="CI257" s="106"/>
      <c r="CJ257" s="106"/>
      <c r="CK257" s="106"/>
      <c r="CL257" s="106"/>
      <c r="CM257" s="106"/>
      <c r="CN257" s="106"/>
      <c r="CO257" s="106"/>
      <c r="CP257" s="106"/>
      <c r="CQ257" s="106"/>
      <c r="CR257" s="106"/>
      <c r="CS257" s="106"/>
    </row>
    <row r="258" hidden="1">
      <c r="A258" s="153">
        <v>45992.0</v>
      </c>
      <c r="B258" s="116">
        <v>2025.0</v>
      </c>
      <c r="C258" s="116">
        <v>12.0</v>
      </c>
      <c r="D258" s="156"/>
      <c r="E258" s="157"/>
      <c r="F258" s="157" t="s">
        <v>246</v>
      </c>
      <c r="G258" s="155">
        <v>46020.0</v>
      </c>
      <c r="H258" s="116" t="s">
        <v>681</v>
      </c>
      <c r="I258" s="116" t="s">
        <v>78</v>
      </c>
      <c r="J258" s="156">
        <v>2315.0</v>
      </c>
      <c r="K258" s="157">
        <v>10500.0</v>
      </c>
      <c r="L258" s="106"/>
      <c r="M258" s="157">
        <v>5250.0</v>
      </c>
      <c r="N258" s="106"/>
      <c r="O258" s="106"/>
      <c r="P258" s="106"/>
      <c r="Q258" s="106"/>
      <c r="R258" s="159">
        <v>0.5</v>
      </c>
      <c r="S258" s="116" t="s">
        <v>316</v>
      </c>
      <c r="T258" s="116" t="s">
        <v>265</v>
      </c>
      <c r="U258" s="116" t="s">
        <v>251</v>
      </c>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c r="AZ258" s="106"/>
      <c r="BA258" s="106"/>
      <c r="BB258" s="106"/>
      <c r="BC258" s="106"/>
      <c r="BD258" s="106"/>
      <c r="BE258" s="106"/>
      <c r="BF258" s="106"/>
      <c r="BG258" s="106"/>
      <c r="BH258" s="106"/>
      <c r="BI258" s="106"/>
      <c r="BJ258" s="106"/>
      <c r="BK258" s="106"/>
      <c r="BL258" s="106"/>
      <c r="BM258" s="106"/>
      <c r="BN258" s="106"/>
      <c r="BO258" s="106"/>
      <c r="BP258" s="106"/>
      <c r="BQ258" s="106"/>
      <c r="BR258" s="106"/>
      <c r="BS258" s="106"/>
      <c r="BT258" s="106"/>
      <c r="BU258" s="106"/>
      <c r="BV258" s="106"/>
      <c r="BW258" s="106"/>
      <c r="BX258" s="106"/>
      <c r="BY258" s="106"/>
      <c r="BZ258" s="106"/>
      <c r="CA258" s="106"/>
      <c r="CB258" s="106"/>
      <c r="CC258" s="106"/>
      <c r="CD258" s="106"/>
      <c r="CE258" s="106"/>
      <c r="CF258" s="106"/>
      <c r="CG258" s="106"/>
      <c r="CH258" s="106"/>
      <c r="CI258" s="106"/>
      <c r="CJ258" s="106"/>
      <c r="CK258" s="106"/>
      <c r="CL258" s="106"/>
      <c r="CM258" s="106"/>
      <c r="CN258" s="106"/>
      <c r="CO258" s="106"/>
      <c r="CP258" s="106"/>
      <c r="CQ258" s="106"/>
      <c r="CR258" s="106"/>
      <c r="CS258" s="106"/>
    </row>
    <row r="259" hidden="1">
      <c r="A259" s="153">
        <v>46023.0</v>
      </c>
      <c r="B259" s="116">
        <v>2026.0</v>
      </c>
      <c r="C259" s="116">
        <v>1.0</v>
      </c>
      <c r="D259" s="156"/>
      <c r="E259" s="157"/>
      <c r="F259" s="157" t="s">
        <v>246</v>
      </c>
      <c r="G259" s="155">
        <v>46034.0</v>
      </c>
      <c r="H259" s="116" t="s">
        <v>682</v>
      </c>
      <c r="I259" s="116" t="s">
        <v>78</v>
      </c>
      <c r="J259" s="156">
        <v>2103.0</v>
      </c>
      <c r="K259" s="157">
        <v>104100.0</v>
      </c>
      <c r="L259" s="106"/>
      <c r="M259" s="157">
        <v>52050.0</v>
      </c>
      <c r="N259" s="106"/>
      <c r="O259" s="106"/>
      <c r="P259" s="106"/>
      <c r="Q259" s="106"/>
      <c r="R259" s="159">
        <v>0.5</v>
      </c>
      <c r="S259" s="116" t="s">
        <v>316</v>
      </c>
      <c r="T259" s="116" t="s">
        <v>265</v>
      </c>
      <c r="U259" s="116" t="s">
        <v>251</v>
      </c>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c r="AZ259" s="106"/>
      <c r="BA259" s="106"/>
      <c r="BB259" s="106"/>
      <c r="BC259" s="106"/>
      <c r="BD259" s="106"/>
      <c r="BE259" s="106"/>
      <c r="BF259" s="106"/>
      <c r="BG259" s="106"/>
      <c r="BH259" s="106"/>
      <c r="BI259" s="106"/>
      <c r="BJ259" s="106"/>
      <c r="BK259" s="106"/>
      <c r="BL259" s="106"/>
      <c r="BM259" s="106"/>
      <c r="BN259" s="106"/>
      <c r="BO259" s="106"/>
      <c r="BP259" s="106"/>
      <c r="BQ259" s="106"/>
      <c r="BR259" s="106"/>
      <c r="BS259" s="106"/>
      <c r="BT259" s="106"/>
      <c r="BU259" s="106"/>
      <c r="BV259" s="106"/>
      <c r="BW259" s="106"/>
      <c r="BX259" s="106"/>
      <c r="BY259" s="106"/>
      <c r="BZ259" s="106"/>
      <c r="CA259" s="106"/>
      <c r="CB259" s="106"/>
      <c r="CC259" s="106"/>
      <c r="CD259" s="106"/>
      <c r="CE259" s="106"/>
      <c r="CF259" s="106"/>
      <c r="CG259" s="106"/>
      <c r="CH259" s="106"/>
      <c r="CI259" s="106"/>
      <c r="CJ259" s="106"/>
      <c r="CK259" s="106"/>
      <c r="CL259" s="106"/>
      <c r="CM259" s="106"/>
      <c r="CN259" s="106"/>
      <c r="CO259" s="106"/>
      <c r="CP259" s="106"/>
      <c r="CQ259" s="106"/>
      <c r="CR259" s="106"/>
      <c r="CS259" s="106"/>
    </row>
    <row r="260" hidden="1">
      <c r="A260" s="153">
        <v>45658.0</v>
      </c>
      <c r="B260" s="116">
        <v>2025.0</v>
      </c>
      <c r="C260" s="116">
        <v>1.0</v>
      </c>
      <c r="D260" s="156"/>
      <c r="E260" s="157"/>
      <c r="F260" s="157" t="s">
        <v>246</v>
      </c>
      <c r="G260" s="155">
        <v>45668.0</v>
      </c>
      <c r="H260" s="116" t="s">
        <v>683</v>
      </c>
      <c r="I260" s="116" t="s">
        <v>78</v>
      </c>
      <c r="J260" s="156" t="s">
        <v>684</v>
      </c>
      <c r="K260" s="157">
        <v>240000.0</v>
      </c>
      <c r="L260" s="106"/>
      <c r="M260" s="157">
        <v>110000.0</v>
      </c>
      <c r="N260" s="106"/>
      <c r="O260" s="106"/>
      <c r="P260" s="106"/>
      <c r="Q260" s="106"/>
      <c r="R260" s="159">
        <v>0.5</v>
      </c>
      <c r="S260" s="116" t="s">
        <v>316</v>
      </c>
      <c r="T260" s="116" t="s">
        <v>265</v>
      </c>
      <c r="U260" s="116" t="s">
        <v>251</v>
      </c>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c r="AZ260" s="106"/>
      <c r="BA260" s="106"/>
      <c r="BB260" s="106"/>
      <c r="BC260" s="106"/>
      <c r="BD260" s="106"/>
      <c r="BE260" s="106"/>
      <c r="BF260" s="106"/>
      <c r="BG260" s="106"/>
      <c r="BH260" s="106"/>
      <c r="BI260" s="106"/>
      <c r="BJ260" s="106"/>
      <c r="BK260" s="106"/>
      <c r="BL260" s="106"/>
      <c r="BM260" s="106"/>
      <c r="BN260" s="106"/>
      <c r="BO260" s="106"/>
      <c r="BP260" s="106"/>
      <c r="BQ260" s="106"/>
      <c r="BR260" s="106"/>
      <c r="BS260" s="106"/>
      <c r="BT260" s="106"/>
      <c r="BU260" s="106"/>
      <c r="BV260" s="106"/>
      <c r="BW260" s="106"/>
      <c r="BX260" s="106"/>
      <c r="BY260" s="106"/>
      <c r="BZ260" s="106"/>
      <c r="CA260" s="106"/>
      <c r="CB260" s="106"/>
      <c r="CC260" s="106"/>
      <c r="CD260" s="106"/>
      <c r="CE260" s="106"/>
      <c r="CF260" s="106"/>
      <c r="CG260" s="106"/>
      <c r="CH260" s="106"/>
      <c r="CI260" s="106"/>
      <c r="CJ260" s="106"/>
      <c r="CK260" s="106"/>
      <c r="CL260" s="106"/>
      <c r="CM260" s="106"/>
      <c r="CN260" s="106"/>
      <c r="CO260" s="106"/>
      <c r="CP260" s="106"/>
      <c r="CQ260" s="106"/>
      <c r="CR260" s="106"/>
      <c r="CS260" s="106"/>
    </row>
    <row r="261" hidden="1">
      <c r="A261" s="153">
        <v>46054.0</v>
      </c>
      <c r="B261" s="116">
        <v>2026.0</v>
      </c>
      <c r="C261" s="116">
        <v>2.0</v>
      </c>
      <c r="D261" s="156"/>
      <c r="E261" s="157" t="s">
        <v>685</v>
      </c>
      <c r="F261" s="157" t="s">
        <v>246</v>
      </c>
      <c r="G261" s="155">
        <v>46057.0</v>
      </c>
      <c r="H261" s="106"/>
      <c r="I261" s="116" t="s">
        <v>78</v>
      </c>
      <c r="J261" s="156">
        <v>1203.0</v>
      </c>
      <c r="K261" s="157">
        <v>107500.0</v>
      </c>
      <c r="L261" s="106"/>
      <c r="M261" s="157">
        <v>78750.0</v>
      </c>
      <c r="N261" s="106"/>
      <c r="O261" s="106"/>
      <c r="P261" s="106"/>
      <c r="Q261" s="106"/>
      <c r="R261" s="159">
        <v>0.5</v>
      </c>
      <c r="S261" s="116" t="s">
        <v>316</v>
      </c>
      <c r="T261" s="116" t="s">
        <v>265</v>
      </c>
      <c r="U261" s="116" t="s">
        <v>251</v>
      </c>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c r="AZ261" s="106"/>
      <c r="BA261" s="106"/>
      <c r="BB261" s="106"/>
      <c r="BC261" s="106"/>
      <c r="BD261" s="106"/>
      <c r="BE261" s="106"/>
      <c r="BF261" s="106"/>
      <c r="BG261" s="106"/>
      <c r="BH261" s="106"/>
      <c r="BI261" s="106"/>
      <c r="BJ261" s="106"/>
      <c r="BK261" s="106"/>
      <c r="BL261" s="106"/>
      <c r="BM261" s="106"/>
      <c r="BN261" s="106"/>
      <c r="BO261" s="106"/>
      <c r="BP261" s="106"/>
      <c r="BQ261" s="106"/>
      <c r="BR261" s="106"/>
      <c r="BS261" s="106"/>
      <c r="BT261" s="106"/>
      <c r="BU261" s="106"/>
      <c r="BV261" s="106"/>
      <c r="BW261" s="106"/>
      <c r="BX261" s="106"/>
      <c r="BY261" s="106"/>
      <c r="BZ261" s="106"/>
      <c r="CA261" s="106"/>
      <c r="CB261" s="106"/>
      <c r="CC261" s="106"/>
      <c r="CD261" s="106"/>
      <c r="CE261" s="106"/>
      <c r="CF261" s="106"/>
      <c r="CG261" s="106"/>
      <c r="CH261" s="106"/>
      <c r="CI261" s="106"/>
      <c r="CJ261" s="106"/>
      <c r="CK261" s="106"/>
      <c r="CL261" s="106"/>
      <c r="CM261" s="106"/>
      <c r="CN261" s="106"/>
      <c r="CO261" s="106"/>
      <c r="CP261" s="106"/>
      <c r="CQ261" s="106"/>
      <c r="CR261" s="106"/>
      <c r="CS261" s="106"/>
    </row>
    <row r="262" hidden="1">
      <c r="A262" s="153">
        <v>46054.0</v>
      </c>
      <c r="B262" s="116">
        <v>2026.0</v>
      </c>
      <c r="C262" s="116">
        <v>2.0</v>
      </c>
      <c r="D262" s="156"/>
      <c r="E262" s="157" t="s">
        <v>686</v>
      </c>
      <c r="F262" s="116" t="s">
        <v>246</v>
      </c>
      <c r="G262" s="155">
        <v>46070.0</v>
      </c>
      <c r="H262" s="116" t="s">
        <v>687</v>
      </c>
      <c r="I262" s="116" t="s">
        <v>78</v>
      </c>
      <c r="J262" s="156">
        <v>1616.0</v>
      </c>
      <c r="K262" s="157">
        <v>75000.0</v>
      </c>
      <c r="L262" s="106"/>
      <c r="M262" s="157">
        <v>62500.0</v>
      </c>
      <c r="N262" s="106"/>
      <c r="O262" s="106"/>
      <c r="P262" s="106"/>
      <c r="Q262" s="106"/>
      <c r="R262" s="159">
        <v>0.5</v>
      </c>
      <c r="S262" s="116" t="s">
        <v>316</v>
      </c>
      <c r="T262" s="116" t="s">
        <v>265</v>
      </c>
      <c r="U262" s="116" t="s">
        <v>251</v>
      </c>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c r="AZ262" s="106"/>
      <c r="BA262" s="106"/>
      <c r="BB262" s="106"/>
      <c r="BC262" s="106"/>
      <c r="BD262" s="106"/>
      <c r="BE262" s="106"/>
      <c r="BF262" s="106"/>
      <c r="BG262" s="106"/>
      <c r="BH262" s="106"/>
      <c r="BI262" s="106"/>
      <c r="BJ262" s="106"/>
      <c r="BK262" s="106"/>
      <c r="BL262" s="106"/>
      <c r="BM262" s="106"/>
      <c r="BN262" s="106"/>
      <c r="BO262" s="106"/>
      <c r="BP262" s="106"/>
      <c r="BQ262" s="106"/>
      <c r="BR262" s="106"/>
      <c r="BS262" s="106"/>
      <c r="BT262" s="106"/>
      <c r="BU262" s="106"/>
      <c r="BV262" s="106"/>
      <c r="BW262" s="106"/>
      <c r="BX262" s="106"/>
      <c r="BY262" s="106"/>
      <c r="BZ262" s="106"/>
      <c r="CA262" s="106"/>
      <c r="CB262" s="106"/>
      <c r="CC262" s="106"/>
      <c r="CD262" s="106"/>
      <c r="CE262" s="106"/>
      <c r="CF262" s="106"/>
      <c r="CG262" s="106"/>
      <c r="CH262" s="106"/>
      <c r="CI262" s="106"/>
      <c r="CJ262" s="106"/>
      <c r="CK262" s="106"/>
      <c r="CL262" s="106"/>
      <c r="CM262" s="106"/>
      <c r="CN262" s="106"/>
      <c r="CO262" s="106"/>
      <c r="CP262" s="106"/>
      <c r="CQ262" s="106"/>
      <c r="CR262" s="106"/>
      <c r="CS262" s="106"/>
    </row>
    <row r="263" hidden="1">
      <c r="A263" s="153">
        <v>46054.0</v>
      </c>
      <c r="B263" s="116">
        <v>2026.0</v>
      </c>
      <c r="C263" s="116">
        <v>2.0</v>
      </c>
      <c r="D263" s="156"/>
      <c r="E263" s="157" t="s">
        <v>688</v>
      </c>
      <c r="F263" s="116" t="s">
        <v>246</v>
      </c>
      <c r="G263" s="155">
        <v>46072.0</v>
      </c>
      <c r="H263" s="116" t="s">
        <v>689</v>
      </c>
      <c r="I263" s="116" t="s">
        <v>78</v>
      </c>
      <c r="J263" s="156">
        <v>2610.0</v>
      </c>
      <c r="K263" s="157">
        <v>46000.0</v>
      </c>
      <c r="L263" s="106"/>
      <c r="M263" s="157">
        <v>23000.0</v>
      </c>
      <c r="N263" s="106"/>
      <c r="O263" s="106"/>
      <c r="P263" s="106"/>
      <c r="Q263" s="106"/>
      <c r="R263" s="159">
        <v>0.5</v>
      </c>
      <c r="S263" s="116" t="s">
        <v>316</v>
      </c>
      <c r="T263" s="116" t="s">
        <v>265</v>
      </c>
      <c r="U263" s="116" t="s">
        <v>251</v>
      </c>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c r="AZ263" s="106"/>
      <c r="BA263" s="106"/>
      <c r="BB263" s="106"/>
      <c r="BC263" s="106"/>
      <c r="BD263" s="106"/>
      <c r="BE263" s="106"/>
      <c r="BF263" s="106"/>
      <c r="BG263" s="106"/>
      <c r="BH263" s="106"/>
      <c r="BI263" s="106"/>
      <c r="BJ263" s="106"/>
      <c r="BK263" s="106"/>
      <c r="BL263" s="106"/>
      <c r="BM263" s="106"/>
      <c r="BN263" s="106"/>
      <c r="BO263" s="106"/>
      <c r="BP263" s="106"/>
      <c r="BQ263" s="106"/>
      <c r="BR263" s="106"/>
      <c r="BS263" s="106"/>
      <c r="BT263" s="106"/>
      <c r="BU263" s="106"/>
      <c r="BV263" s="106"/>
      <c r="BW263" s="106"/>
      <c r="BX263" s="106"/>
      <c r="BY263" s="106"/>
      <c r="BZ263" s="106"/>
      <c r="CA263" s="106"/>
      <c r="CB263" s="106"/>
      <c r="CC263" s="106"/>
      <c r="CD263" s="106"/>
      <c r="CE263" s="106"/>
      <c r="CF263" s="106"/>
      <c r="CG263" s="106"/>
      <c r="CH263" s="106"/>
      <c r="CI263" s="106"/>
      <c r="CJ263" s="106"/>
      <c r="CK263" s="106"/>
      <c r="CL263" s="106"/>
      <c r="CM263" s="106"/>
      <c r="CN263" s="106"/>
      <c r="CO263" s="106"/>
      <c r="CP263" s="106"/>
      <c r="CQ263" s="106"/>
      <c r="CR263" s="106"/>
      <c r="CS263" s="106"/>
    </row>
    <row r="264" hidden="1">
      <c r="A264" s="153">
        <v>46054.0</v>
      </c>
      <c r="B264" s="116">
        <v>2026.0</v>
      </c>
      <c r="C264" s="116">
        <v>2.0</v>
      </c>
      <c r="D264" s="156"/>
      <c r="E264" s="157" t="s">
        <v>690</v>
      </c>
      <c r="F264" s="116" t="s">
        <v>246</v>
      </c>
      <c r="G264" s="155">
        <v>46075.0</v>
      </c>
      <c r="H264" s="116" t="s">
        <v>691</v>
      </c>
      <c r="I264" s="116" t="s">
        <v>78</v>
      </c>
      <c r="J264" s="156">
        <v>3009.0</v>
      </c>
      <c r="K264" s="157">
        <v>74920.0</v>
      </c>
      <c r="L264" s="106"/>
      <c r="M264" s="157">
        <v>37460.0</v>
      </c>
      <c r="N264" s="106"/>
      <c r="O264" s="106"/>
      <c r="P264" s="106"/>
      <c r="Q264" s="106"/>
      <c r="R264" s="159">
        <v>0.5</v>
      </c>
      <c r="S264" s="116" t="s">
        <v>316</v>
      </c>
      <c r="T264" s="116" t="s">
        <v>265</v>
      </c>
      <c r="U264" s="116" t="s">
        <v>251</v>
      </c>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c r="AZ264" s="106"/>
      <c r="BA264" s="106"/>
      <c r="BB264" s="106"/>
      <c r="BC264" s="106"/>
      <c r="BD264" s="106"/>
      <c r="BE264" s="106"/>
      <c r="BF264" s="106"/>
      <c r="BG264" s="106"/>
      <c r="BH264" s="106"/>
      <c r="BI264" s="106"/>
      <c r="BJ264" s="106"/>
      <c r="BK264" s="106"/>
      <c r="BL264" s="106"/>
      <c r="BM264" s="106"/>
      <c r="BN264" s="106"/>
      <c r="BO264" s="106"/>
      <c r="BP264" s="106"/>
      <c r="BQ264" s="106"/>
      <c r="BR264" s="106"/>
      <c r="BS264" s="106"/>
      <c r="BT264" s="106"/>
      <c r="BU264" s="106"/>
      <c r="BV264" s="106"/>
      <c r="BW264" s="106"/>
      <c r="BX264" s="106"/>
      <c r="BY264" s="106"/>
      <c r="BZ264" s="106"/>
      <c r="CA264" s="106"/>
      <c r="CB264" s="106"/>
      <c r="CC264" s="106"/>
      <c r="CD264" s="106"/>
      <c r="CE264" s="106"/>
      <c r="CF264" s="106"/>
      <c r="CG264" s="106"/>
      <c r="CH264" s="106"/>
      <c r="CI264" s="106"/>
      <c r="CJ264" s="106"/>
      <c r="CK264" s="106"/>
      <c r="CL264" s="106"/>
      <c r="CM264" s="106"/>
      <c r="CN264" s="106"/>
      <c r="CO264" s="106"/>
      <c r="CP264" s="106"/>
      <c r="CQ264" s="106"/>
      <c r="CR264" s="106"/>
      <c r="CS264" s="106"/>
    </row>
    <row r="265" hidden="1">
      <c r="A265" s="153">
        <v>46054.0</v>
      </c>
      <c r="B265" s="116">
        <v>2026.0</v>
      </c>
      <c r="C265" s="116">
        <v>2.0</v>
      </c>
      <c r="D265" s="156"/>
      <c r="E265" s="157" t="s">
        <v>692</v>
      </c>
      <c r="F265" s="116" t="s">
        <v>246</v>
      </c>
      <c r="G265" s="155">
        <v>46076.0</v>
      </c>
      <c r="H265" s="116" t="s">
        <v>693</v>
      </c>
      <c r="I265" s="116" t="s">
        <v>78</v>
      </c>
      <c r="J265" s="156">
        <v>2021.0</v>
      </c>
      <c r="K265" s="157">
        <v>64450.0</v>
      </c>
      <c r="L265" s="106"/>
      <c r="M265" s="157">
        <v>34725.0</v>
      </c>
      <c r="N265" s="106"/>
      <c r="O265" s="106"/>
      <c r="P265" s="106"/>
      <c r="Q265" s="106"/>
      <c r="R265" s="159">
        <v>0.5</v>
      </c>
      <c r="S265" s="116" t="s">
        <v>316</v>
      </c>
      <c r="T265" s="116" t="s">
        <v>265</v>
      </c>
      <c r="U265" s="116" t="s">
        <v>251</v>
      </c>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c r="AZ265" s="106"/>
      <c r="BA265" s="106"/>
      <c r="BB265" s="106"/>
      <c r="BC265" s="106"/>
      <c r="BD265" s="106"/>
      <c r="BE265" s="106"/>
      <c r="BF265" s="106"/>
      <c r="BG265" s="106"/>
      <c r="BH265" s="106"/>
      <c r="BI265" s="106"/>
      <c r="BJ265" s="106"/>
      <c r="BK265" s="106"/>
      <c r="BL265" s="106"/>
      <c r="BM265" s="106"/>
      <c r="BN265" s="106"/>
      <c r="BO265" s="106"/>
      <c r="BP265" s="106"/>
      <c r="BQ265" s="106"/>
      <c r="BR265" s="106"/>
      <c r="BS265" s="106"/>
      <c r="BT265" s="106"/>
      <c r="BU265" s="106"/>
      <c r="BV265" s="106"/>
      <c r="BW265" s="106"/>
      <c r="BX265" s="106"/>
      <c r="BY265" s="106"/>
      <c r="BZ265" s="106"/>
      <c r="CA265" s="106"/>
      <c r="CB265" s="106"/>
      <c r="CC265" s="106"/>
      <c r="CD265" s="106"/>
      <c r="CE265" s="106"/>
      <c r="CF265" s="106"/>
      <c r="CG265" s="106"/>
      <c r="CH265" s="106"/>
      <c r="CI265" s="106"/>
      <c r="CJ265" s="106"/>
      <c r="CK265" s="106"/>
      <c r="CL265" s="106"/>
      <c r="CM265" s="106"/>
      <c r="CN265" s="106"/>
      <c r="CO265" s="106"/>
      <c r="CP265" s="106"/>
      <c r="CQ265" s="106"/>
      <c r="CR265" s="106"/>
      <c r="CS265" s="106"/>
    </row>
    <row r="266" hidden="1">
      <c r="A266" s="153">
        <v>45870.0</v>
      </c>
      <c r="B266" s="116">
        <v>2025.0</v>
      </c>
      <c r="C266" s="116">
        <v>8.0</v>
      </c>
      <c r="D266" s="156"/>
      <c r="E266" s="157"/>
      <c r="F266" s="157" t="s">
        <v>246</v>
      </c>
      <c r="G266" s="155">
        <v>45880.0</v>
      </c>
      <c r="H266" s="116" t="s">
        <v>694</v>
      </c>
      <c r="I266" s="116" t="s">
        <v>78</v>
      </c>
      <c r="J266" s="156">
        <v>1621.0</v>
      </c>
      <c r="K266" s="157">
        <v>40000.0</v>
      </c>
      <c r="L266" s="106"/>
      <c r="M266" s="157">
        <v>40000.0</v>
      </c>
      <c r="N266" s="106"/>
      <c r="O266" s="106"/>
      <c r="P266" s="106"/>
      <c r="Q266" s="106"/>
      <c r="R266" s="159">
        <v>1.0</v>
      </c>
      <c r="S266" s="116" t="s">
        <v>316</v>
      </c>
      <c r="T266" s="116" t="s">
        <v>265</v>
      </c>
      <c r="U266" s="116" t="s">
        <v>251</v>
      </c>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c r="AZ266" s="106"/>
      <c r="BA266" s="106"/>
      <c r="BB266" s="106"/>
      <c r="BC266" s="106"/>
      <c r="BD266" s="106"/>
      <c r="BE266" s="106"/>
      <c r="BF266" s="106"/>
      <c r="BG266" s="106"/>
      <c r="BH266" s="106"/>
      <c r="BI266" s="106"/>
      <c r="BJ266" s="106"/>
      <c r="BK266" s="106"/>
      <c r="BL266" s="106"/>
      <c r="BM266" s="106"/>
      <c r="BN266" s="106"/>
      <c r="BO266" s="106"/>
      <c r="BP266" s="106"/>
      <c r="BQ266" s="106"/>
      <c r="BR266" s="106"/>
      <c r="BS266" s="106"/>
      <c r="BT266" s="106"/>
      <c r="BU266" s="106"/>
      <c r="BV266" s="106"/>
      <c r="BW266" s="106"/>
      <c r="BX266" s="106"/>
      <c r="BY266" s="106"/>
      <c r="BZ266" s="106"/>
      <c r="CA266" s="106"/>
      <c r="CB266" s="106"/>
      <c r="CC266" s="106"/>
      <c r="CD266" s="106"/>
      <c r="CE266" s="106"/>
      <c r="CF266" s="106"/>
      <c r="CG266" s="106"/>
      <c r="CH266" s="106"/>
      <c r="CI266" s="106"/>
      <c r="CJ266" s="106"/>
      <c r="CK266" s="106"/>
      <c r="CL266" s="106"/>
      <c r="CM266" s="106"/>
      <c r="CN266" s="106"/>
      <c r="CO266" s="106"/>
      <c r="CP266" s="106"/>
      <c r="CQ266" s="106"/>
      <c r="CR266" s="106"/>
      <c r="CS266" s="106"/>
    </row>
    <row r="267" hidden="1">
      <c r="A267" s="153">
        <v>46023.0</v>
      </c>
      <c r="B267" s="116">
        <v>2026.0</v>
      </c>
      <c r="C267" s="116">
        <v>1.0</v>
      </c>
      <c r="D267" s="156"/>
      <c r="E267" s="157" t="s">
        <v>695</v>
      </c>
      <c r="F267" s="157" t="s">
        <v>246</v>
      </c>
      <c r="G267" s="155">
        <v>46040.0</v>
      </c>
      <c r="H267" s="116" t="s">
        <v>696</v>
      </c>
      <c r="I267" s="116" t="s">
        <v>78</v>
      </c>
      <c r="J267" s="156">
        <v>2817.0</v>
      </c>
      <c r="K267" s="157">
        <v>24000.0</v>
      </c>
      <c r="L267" s="106"/>
      <c r="M267" s="157">
        <v>24000.0</v>
      </c>
      <c r="N267" s="106"/>
      <c r="O267" s="106"/>
      <c r="P267" s="106"/>
      <c r="Q267" s="106"/>
      <c r="R267" s="159">
        <v>1.0</v>
      </c>
      <c r="S267" s="116" t="s">
        <v>316</v>
      </c>
      <c r="T267" s="116" t="s">
        <v>265</v>
      </c>
      <c r="U267" s="116" t="s">
        <v>251</v>
      </c>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c r="AZ267" s="106"/>
      <c r="BA267" s="106"/>
      <c r="BB267" s="106"/>
      <c r="BC267" s="106"/>
      <c r="BD267" s="106"/>
      <c r="BE267" s="106"/>
      <c r="BF267" s="106"/>
      <c r="BG267" s="106"/>
      <c r="BH267" s="106"/>
      <c r="BI267" s="106"/>
      <c r="BJ267" s="106"/>
      <c r="BK267" s="106"/>
      <c r="BL267" s="106"/>
      <c r="BM267" s="106"/>
      <c r="BN267" s="106"/>
      <c r="BO267" s="106"/>
      <c r="BP267" s="106"/>
      <c r="BQ267" s="106"/>
      <c r="BR267" s="106"/>
      <c r="BS267" s="106"/>
      <c r="BT267" s="106"/>
      <c r="BU267" s="106"/>
      <c r="BV267" s="106"/>
      <c r="BW267" s="106"/>
      <c r="BX267" s="106"/>
      <c r="BY267" s="106"/>
      <c r="BZ267" s="106"/>
      <c r="CA267" s="106"/>
      <c r="CB267" s="106"/>
      <c r="CC267" s="106"/>
      <c r="CD267" s="106"/>
      <c r="CE267" s="106"/>
      <c r="CF267" s="106"/>
      <c r="CG267" s="106"/>
      <c r="CH267" s="106"/>
      <c r="CI267" s="106"/>
      <c r="CJ267" s="106"/>
      <c r="CK267" s="106"/>
      <c r="CL267" s="106"/>
      <c r="CM267" s="106"/>
      <c r="CN267" s="106"/>
      <c r="CO267" s="106"/>
      <c r="CP267" s="106"/>
      <c r="CQ267" s="106"/>
      <c r="CR267" s="106"/>
      <c r="CS267" s="106"/>
    </row>
    <row r="268" hidden="1">
      <c r="A268" s="153">
        <v>45658.0</v>
      </c>
      <c r="B268" s="116">
        <v>2025.0</v>
      </c>
      <c r="C268" s="116">
        <v>1.0</v>
      </c>
      <c r="D268" s="156"/>
      <c r="E268" s="157"/>
      <c r="F268" s="157" t="s">
        <v>246</v>
      </c>
      <c r="G268" s="155">
        <v>45668.0</v>
      </c>
      <c r="H268" s="116" t="s">
        <v>697</v>
      </c>
      <c r="I268" s="116" t="s">
        <v>78</v>
      </c>
      <c r="J268" s="156" t="s">
        <v>698</v>
      </c>
      <c r="K268" s="157">
        <v>11130.0</v>
      </c>
      <c r="L268" s="106"/>
      <c r="M268" s="157">
        <v>11130.0</v>
      </c>
      <c r="N268" s="106"/>
      <c r="O268" s="106"/>
      <c r="P268" s="106"/>
      <c r="Q268" s="106"/>
      <c r="R268" s="159">
        <v>1.0</v>
      </c>
      <c r="S268" s="116" t="s">
        <v>316</v>
      </c>
      <c r="T268" s="116" t="s">
        <v>265</v>
      </c>
      <c r="U268" s="116" t="s">
        <v>251</v>
      </c>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c r="AZ268" s="106"/>
      <c r="BA268" s="106"/>
      <c r="BB268" s="106"/>
      <c r="BC268" s="106"/>
      <c r="BD268" s="106"/>
      <c r="BE268" s="106"/>
      <c r="BF268" s="106"/>
      <c r="BG268" s="106"/>
      <c r="BH268" s="106"/>
      <c r="BI268" s="106"/>
      <c r="BJ268" s="106"/>
      <c r="BK268" s="106"/>
      <c r="BL268" s="106"/>
      <c r="BM268" s="106"/>
      <c r="BN268" s="106"/>
      <c r="BO268" s="106"/>
      <c r="BP268" s="106"/>
      <c r="BQ268" s="106"/>
      <c r="BR268" s="106"/>
      <c r="BS268" s="106"/>
      <c r="BT268" s="106"/>
      <c r="BU268" s="106"/>
      <c r="BV268" s="106"/>
      <c r="BW268" s="106"/>
      <c r="BX268" s="106"/>
      <c r="BY268" s="106"/>
      <c r="BZ268" s="106"/>
      <c r="CA268" s="106"/>
      <c r="CB268" s="106"/>
      <c r="CC268" s="106"/>
      <c r="CD268" s="106"/>
      <c r="CE268" s="106"/>
      <c r="CF268" s="106"/>
      <c r="CG268" s="106"/>
      <c r="CH268" s="106"/>
      <c r="CI268" s="106"/>
      <c r="CJ268" s="106"/>
      <c r="CK268" s="106"/>
      <c r="CL268" s="106"/>
      <c r="CM268" s="106"/>
      <c r="CN268" s="106"/>
      <c r="CO268" s="106"/>
      <c r="CP268" s="106"/>
      <c r="CQ268" s="106"/>
      <c r="CR268" s="106"/>
      <c r="CS268" s="106"/>
    </row>
    <row r="269" hidden="1">
      <c r="A269" s="153">
        <v>46054.0</v>
      </c>
      <c r="B269" s="116">
        <v>2026.0</v>
      </c>
      <c r="C269" s="116">
        <v>2.0</v>
      </c>
      <c r="D269" s="156"/>
      <c r="E269" s="157" t="s">
        <v>699</v>
      </c>
      <c r="F269" s="157" t="s">
        <v>246</v>
      </c>
      <c r="G269" s="155">
        <v>46057.0</v>
      </c>
      <c r="H269" s="106"/>
      <c r="I269" s="116" t="s">
        <v>78</v>
      </c>
      <c r="J269" s="156">
        <v>1617.0</v>
      </c>
      <c r="K269" s="157">
        <v>50000.0</v>
      </c>
      <c r="L269" s="106"/>
      <c r="M269" s="157">
        <v>50000.0</v>
      </c>
      <c r="N269" s="106"/>
      <c r="O269" s="106"/>
      <c r="P269" s="106"/>
      <c r="Q269" s="106"/>
      <c r="R269" s="159">
        <v>1.0</v>
      </c>
      <c r="S269" s="116" t="s">
        <v>316</v>
      </c>
      <c r="T269" s="116" t="s">
        <v>265</v>
      </c>
      <c r="U269" s="116" t="s">
        <v>251</v>
      </c>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c r="AZ269" s="106"/>
      <c r="BA269" s="106"/>
      <c r="BB269" s="106"/>
      <c r="BC269" s="106"/>
      <c r="BD269" s="106"/>
      <c r="BE269" s="106"/>
      <c r="BF269" s="106"/>
      <c r="BG269" s="106"/>
      <c r="BH269" s="106"/>
      <c r="BI269" s="106"/>
      <c r="BJ269" s="106"/>
      <c r="BK269" s="106"/>
      <c r="BL269" s="106"/>
      <c r="BM269" s="106"/>
      <c r="BN269" s="106"/>
      <c r="BO269" s="106"/>
      <c r="BP269" s="106"/>
      <c r="BQ269" s="106"/>
      <c r="BR269" s="106"/>
      <c r="BS269" s="106"/>
      <c r="BT269" s="106"/>
      <c r="BU269" s="106"/>
      <c r="BV269" s="106"/>
      <c r="BW269" s="106"/>
      <c r="BX269" s="106"/>
      <c r="BY269" s="106"/>
      <c r="BZ269" s="106"/>
      <c r="CA269" s="106"/>
      <c r="CB269" s="106"/>
      <c r="CC269" s="106"/>
      <c r="CD269" s="106"/>
      <c r="CE269" s="106"/>
      <c r="CF269" s="106"/>
      <c r="CG269" s="106"/>
      <c r="CH269" s="106"/>
      <c r="CI269" s="106"/>
      <c r="CJ269" s="106"/>
      <c r="CK269" s="106"/>
      <c r="CL269" s="106"/>
      <c r="CM269" s="106"/>
      <c r="CN269" s="106"/>
      <c r="CO269" s="106"/>
      <c r="CP269" s="106"/>
      <c r="CQ269" s="106"/>
      <c r="CR269" s="106"/>
      <c r="CS269" s="106"/>
    </row>
    <row r="270" hidden="1">
      <c r="A270" s="153">
        <v>46054.0</v>
      </c>
      <c r="B270" s="116">
        <v>2026.0</v>
      </c>
      <c r="C270" s="116">
        <v>2.0</v>
      </c>
      <c r="D270" s="156"/>
      <c r="E270" s="157"/>
      <c r="F270" s="157" t="s">
        <v>246</v>
      </c>
      <c r="G270" s="155">
        <v>46057.0</v>
      </c>
      <c r="H270" s="106"/>
      <c r="I270" s="116" t="s">
        <v>78</v>
      </c>
      <c r="J270" s="156" t="s">
        <v>323</v>
      </c>
      <c r="K270" s="157">
        <v>50000.0</v>
      </c>
      <c r="L270" s="106"/>
      <c r="M270" s="157">
        <v>50000.0</v>
      </c>
      <c r="N270" s="106"/>
      <c r="O270" s="106"/>
      <c r="P270" s="106"/>
      <c r="Q270" s="106"/>
      <c r="R270" s="159">
        <v>1.0</v>
      </c>
      <c r="S270" s="116" t="s">
        <v>316</v>
      </c>
      <c r="T270" s="116" t="s">
        <v>265</v>
      </c>
      <c r="U270" s="116" t="s">
        <v>251</v>
      </c>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c r="AZ270" s="106"/>
      <c r="BA270" s="106"/>
      <c r="BB270" s="106"/>
      <c r="BC270" s="106"/>
      <c r="BD270" s="106"/>
      <c r="BE270" s="106"/>
      <c r="BF270" s="106"/>
      <c r="BG270" s="106"/>
      <c r="BH270" s="106"/>
      <c r="BI270" s="106"/>
      <c r="BJ270" s="106"/>
      <c r="BK270" s="106"/>
      <c r="BL270" s="106"/>
      <c r="BM270" s="106"/>
      <c r="BN270" s="106"/>
      <c r="BO270" s="106"/>
      <c r="BP270" s="106"/>
      <c r="BQ270" s="106"/>
      <c r="BR270" s="106"/>
      <c r="BS270" s="106"/>
      <c r="BT270" s="106"/>
      <c r="BU270" s="106"/>
      <c r="BV270" s="106"/>
      <c r="BW270" s="106"/>
      <c r="BX270" s="106"/>
      <c r="BY270" s="106"/>
      <c r="BZ270" s="106"/>
      <c r="CA270" s="106"/>
      <c r="CB270" s="106"/>
      <c r="CC270" s="106"/>
      <c r="CD270" s="106"/>
      <c r="CE270" s="106"/>
      <c r="CF270" s="106"/>
      <c r="CG270" s="106"/>
      <c r="CH270" s="106"/>
      <c r="CI270" s="106"/>
      <c r="CJ270" s="106"/>
      <c r="CK270" s="106"/>
      <c r="CL270" s="106"/>
      <c r="CM270" s="106"/>
      <c r="CN270" s="106"/>
      <c r="CO270" s="106"/>
      <c r="CP270" s="106"/>
      <c r="CQ270" s="106"/>
      <c r="CR270" s="106"/>
      <c r="CS270" s="106"/>
    </row>
    <row r="271" hidden="1">
      <c r="A271" s="153">
        <v>46054.0</v>
      </c>
      <c r="B271" s="116">
        <v>2026.0</v>
      </c>
      <c r="C271" s="116">
        <v>2.0</v>
      </c>
      <c r="D271" s="156"/>
      <c r="E271" s="157" t="s">
        <v>700</v>
      </c>
      <c r="F271" s="116" t="s">
        <v>246</v>
      </c>
      <c r="G271" s="155">
        <v>46057.0</v>
      </c>
      <c r="H271" s="116" t="s">
        <v>681</v>
      </c>
      <c r="I271" s="116" t="s">
        <v>78</v>
      </c>
      <c r="J271" s="156">
        <v>2315.0</v>
      </c>
      <c r="K271" s="157">
        <v>50000.0</v>
      </c>
      <c r="L271" s="106"/>
      <c r="M271" s="157">
        <v>50000.0</v>
      </c>
      <c r="N271" s="106"/>
      <c r="O271" s="106"/>
      <c r="P271" s="106"/>
      <c r="Q271" s="106"/>
      <c r="R271" s="159">
        <v>1.0</v>
      </c>
      <c r="S271" s="116" t="s">
        <v>316</v>
      </c>
      <c r="T271" s="116" t="s">
        <v>265</v>
      </c>
      <c r="U271" s="116" t="s">
        <v>251</v>
      </c>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c r="AZ271" s="106"/>
      <c r="BA271" s="106"/>
      <c r="BB271" s="106"/>
      <c r="BC271" s="106"/>
      <c r="BD271" s="106"/>
      <c r="BE271" s="106"/>
      <c r="BF271" s="106"/>
      <c r="BG271" s="106"/>
      <c r="BH271" s="106"/>
      <c r="BI271" s="106"/>
      <c r="BJ271" s="106"/>
      <c r="BK271" s="106"/>
      <c r="BL271" s="106"/>
      <c r="BM271" s="106"/>
      <c r="BN271" s="106"/>
      <c r="BO271" s="106"/>
      <c r="BP271" s="106"/>
      <c r="BQ271" s="106"/>
      <c r="BR271" s="106"/>
      <c r="BS271" s="106"/>
      <c r="BT271" s="106"/>
      <c r="BU271" s="106"/>
      <c r="BV271" s="106"/>
      <c r="BW271" s="106"/>
      <c r="BX271" s="106"/>
      <c r="BY271" s="106"/>
      <c r="BZ271" s="106"/>
      <c r="CA271" s="106"/>
      <c r="CB271" s="106"/>
      <c r="CC271" s="106"/>
      <c r="CD271" s="106"/>
      <c r="CE271" s="106"/>
      <c r="CF271" s="106"/>
      <c r="CG271" s="106"/>
      <c r="CH271" s="106"/>
      <c r="CI271" s="106"/>
      <c r="CJ271" s="106"/>
      <c r="CK271" s="106"/>
      <c r="CL271" s="106"/>
      <c r="CM271" s="106"/>
      <c r="CN271" s="106"/>
      <c r="CO271" s="106"/>
      <c r="CP271" s="106"/>
      <c r="CQ271" s="106"/>
      <c r="CR271" s="106"/>
      <c r="CS271" s="106"/>
    </row>
    <row r="272" hidden="1">
      <c r="A272" s="153">
        <v>46054.0</v>
      </c>
      <c r="B272" s="116">
        <v>2026.0</v>
      </c>
      <c r="C272" s="116">
        <v>2.0</v>
      </c>
      <c r="D272" s="156"/>
      <c r="E272" s="157" t="s">
        <v>701</v>
      </c>
      <c r="F272" s="116" t="s">
        <v>246</v>
      </c>
      <c r="G272" s="155">
        <v>46076.0</v>
      </c>
      <c r="H272" s="116" t="s">
        <v>702</v>
      </c>
      <c r="I272" s="116" t="s">
        <v>78</v>
      </c>
      <c r="J272" s="156">
        <v>1206.0</v>
      </c>
      <c r="K272" s="157">
        <v>50000.0</v>
      </c>
      <c r="L272" s="106"/>
      <c r="M272" s="157">
        <v>50000.0</v>
      </c>
      <c r="N272" s="106"/>
      <c r="O272" s="106"/>
      <c r="P272" s="106"/>
      <c r="Q272" s="106"/>
      <c r="R272" s="159">
        <v>1.0</v>
      </c>
      <c r="S272" s="116" t="s">
        <v>316</v>
      </c>
      <c r="T272" s="116" t="s">
        <v>265</v>
      </c>
      <c r="U272" s="116" t="s">
        <v>251</v>
      </c>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c r="AZ272" s="106"/>
      <c r="BA272" s="106"/>
      <c r="BB272" s="106"/>
      <c r="BC272" s="106"/>
      <c r="BD272" s="106"/>
      <c r="BE272" s="106"/>
      <c r="BF272" s="106"/>
      <c r="BG272" s="106"/>
      <c r="BH272" s="106"/>
      <c r="BI272" s="106"/>
      <c r="BJ272" s="106"/>
      <c r="BK272" s="106"/>
      <c r="BL272" s="106"/>
      <c r="BM272" s="106"/>
      <c r="BN272" s="106"/>
      <c r="BO272" s="106"/>
      <c r="BP272" s="106"/>
      <c r="BQ272" s="106"/>
      <c r="BR272" s="106"/>
      <c r="BS272" s="106"/>
      <c r="BT272" s="106"/>
      <c r="BU272" s="106"/>
      <c r="BV272" s="106"/>
      <c r="BW272" s="106"/>
      <c r="BX272" s="106"/>
      <c r="BY272" s="106"/>
      <c r="BZ272" s="106"/>
      <c r="CA272" s="106"/>
      <c r="CB272" s="106"/>
      <c r="CC272" s="106"/>
      <c r="CD272" s="106"/>
      <c r="CE272" s="106"/>
      <c r="CF272" s="106"/>
      <c r="CG272" s="106"/>
      <c r="CH272" s="106"/>
      <c r="CI272" s="106"/>
      <c r="CJ272" s="106"/>
      <c r="CK272" s="106"/>
      <c r="CL272" s="106"/>
      <c r="CM272" s="106"/>
      <c r="CN272" s="106"/>
      <c r="CO272" s="106"/>
      <c r="CP272" s="106"/>
      <c r="CQ272" s="106"/>
      <c r="CR272" s="106"/>
      <c r="CS272" s="106"/>
    </row>
    <row r="273" hidden="1">
      <c r="A273" s="153">
        <v>46082.0</v>
      </c>
      <c r="B273" s="116">
        <v>2026.0</v>
      </c>
      <c r="C273" s="116">
        <v>3.0</v>
      </c>
      <c r="D273" s="156"/>
      <c r="E273" s="157" t="s">
        <v>703</v>
      </c>
      <c r="F273" s="116" t="s">
        <v>246</v>
      </c>
      <c r="G273" s="155">
        <v>46091.0</v>
      </c>
      <c r="H273" s="116" t="s">
        <v>691</v>
      </c>
      <c r="I273" s="116" t="s">
        <v>78</v>
      </c>
      <c r="J273" s="156">
        <v>3009.0</v>
      </c>
      <c r="K273" s="157">
        <v>6000.0</v>
      </c>
      <c r="L273" s="106"/>
      <c r="M273" s="157">
        <v>6000.0</v>
      </c>
      <c r="N273" s="106"/>
      <c r="O273" s="106"/>
      <c r="P273" s="106"/>
      <c r="Q273" s="106"/>
      <c r="R273" s="159">
        <v>1.0</v>
      </c>
      <c r="S273" s="116" t="s">
        <v>316</v>
      </c>
      <c r="T273" s="116" t="s">
        <v>265</v>
      </c>
      <c r="U273" s="116" t="s">
        <v>251</v>
      </c>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c r="AZ273" s="106"/>
      <c r="BA273" s="106"/>
      <c r="BB273" s="106"/>
      <c r="BC273" s="106"/>
      <c r="BD273" s="106"/>
      <c r="BE273" s="106"/>
      <c r="BF273" s="106"/>
      <c r="BG273" s="106"/>
      <c r="BH273" s="106"/>
      <c r="BI273" s="106"/>
      <c r="BJ273" s="106"/>
      <c r="BK273" s="106"/>
      <c r="BL273" s="106"/>
      <c r="BM273" s="106"/>
      <c r="BN273" s="106"/>
      <c r="BO273" s="106"/>
      <c r="BP273" s="106"/>
      <c r="BQ273" s="106"/>
      <c r="BR273" s="106"/>
      <c r="BS273" s="106"/>
      <c r="BT273" s="106"/>
      <c r="BU273" s="106"/>
      <c r="BV273" s="106"/>
      <c r="BW273" s="106"/>
      <c r="BX273" s="106"/>
      <c r="BY273" s="106"/>
      <c r="BZ273" s="106"/>
      <c r="CA273" s="106"/>
      <c r="CB273" s="106"/>
      <c r="CC273" s="106"/>
      <c r="CD273" s="106"/>
      <c r="CE273" s="106"/>
      <c r="CF273" s="106"/>
      <c r="CG273" s="106"/>
      <c r="CH273" s="106"/>
      <c r="CI273" s="106"/>
      <c r="CJ273" s="106"/>
      <c r="CK273" s="106"/>
      <c r="CL273" s="106"/>
      <c r="CM273" s="106"/>
      <c r="CN273" s="106"/>
      <c r="CO273" s="106"/>
      <c r="CP273" s="106"/>
      <c r="CQ273" s="106"/>
      <c r="CR273" s="106"/>
      <c r="CS273" s="106"/>
    </row>
    <row r="274" hidden="1">
      <c r="A274" s="153">
        <v>44562.0</v>
      </c>
      <c r="B274" s="116">
        <v>2022.0</v>
      </c>
      <c r="C274" s="116">
        <v>1.0</v>
      </c>
      <c r="D274" s="156"/>
      <c r="E274" s="157"/>
      <c r="F274" s="157" t="s">
        <v>246</v>
      </c>
      <c r="G274" s="155">
        <v>44573.0</v>
      </c>
      <c r="H274" s="116" t="s">
        <v>704</v>
      </c>
      <c r="I274" s="116" t="s">
        <v>78</v>
      </c>
      <c r="J274" s="156">
        <v>2718.0</v>
      </c>
      <c r="K274" s="157">
        <v>50000.0</v>
      </c>
      <c r="L274" s="106"/>
      <c r="M274" s="157">
        <v>5000.0</v>
      </c>
      <c r="N274" s="106"/>
      <c r="O274" s="106"/>
      <c r="P274" s="106"/>
      <c r="Q274" s="106"/>
      <c r="R274" s="156" t="s">
        <v>282</v>
      </c>
      <c r="S274" s="116" t="s">
        <v>316</v>
      </c>
      <c r="T274" s="106"/>
      <c r="U274" s="116" t="s">
        <v>251</v>
      </c>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c r="AZ274" s="106"/>
      <c r="BA274" s="106"/>
      <c r="BB274" s="106"/>
      <c r="BC274" s="106"/>
      <c r="BD274" s="106"/>
      <c r="BE274" s="106"/>
      <c r="BF274" s="106"/>
      <c r="BG274" s="106"/>
      <c r="BH274" s="106"/>
      <c r="BI274" s="106"/>
      <c r="BJ274" s="106"/>
      <c r="BK274" s="106"/>
      <c r="BL274" s="106"/>
      <c r="BM274" s="106"/>
      <c r="BN274" s="106"/>
      <c r="BO274" s="106"/>
      <c r="BP274" s="106"/>
      <c r="BQ274" s="106"/>
      <c r="BR274" s="106"/>
      <c r="BS274" s="106"/>
      <c r="BT274" s="106"/>
      <c r="BU274" s="106"/>
      <c r="BV274" s="106"/>
      <c r="BW274" s="106"/>
      <c r="BX274" s="106"/>
      <c r="BY274" s="106"/>
      <c r="BZ274" s="106"/>
      <c r="CA274" s="106"/>
      <c r="CB274" s="106"/>
      <c r="CC274" s="106"/>
      <c r="CD274" s="106"/>
      <c r="CE274" s="106"/>
      <c r="CF274" s="106"/>
      <c r="CG274" s="106"/>
      <c r="CH274" s="106"/>
      <c r="CI274" s="106"/>
      <c r="CJ274" s="106"/>
      <c r="CK274" s="106"/>
      <c r="CL274" s="106"/>
      <c r="CM274" s="106"/>
      <c r="CN274" s="106"/>
      <c r="CO274" s="106"/>
      <c r="CP274" s="106"/>
      <c r="CQ274" s="106"/>
      <c r="CR274" s="106"/>
      <c r="CS274" s="106"/>
    </row>
    <row r="275" hidden="1">
      <c r="A275" s="153">
        <v>44866.0</v>
      </c>
      <c r="B275" s="116">
        <v>2022.0</v>
      </c>
      <c r="C275" s="116">
        <v>11.0</v>
      </c>
      <c r="D275" s="156"/>
      <c r="E275" s="157"/>
      <c r="F275" s="157" t="s">
        <v>246</v>
      </c>
      <c r="G275" s="155">
        <v>44893.0</v>
      </c>
      <c r="H275" s="116" t="s">
        <v>705</v>
      </c>
      <c r="I275" s="116" t="s">
        <v>78</v>
      </c>
      <c r="J275" s="156">
        <v>2716.0</v>
      </c>
      <c r="K275" s="157">
        <v>50000.0</v>
      </c>
      <c r="L275" s="106"/>
      <c r="M275" s="157">
        <v>5000.0</v>
      </c>
      <c r="N275" s="106"/>
      <c r="O275" s="106"/>
      <c r="P275" s="106"/>
      <c r="Q275" s="106"/>
      <c r="R275" s="156" t="s">
        <v>282</v>
      </c>
      <c r="S275" s="116" t="s">
        <v>316</v>
      </c>
      <c r="T275" s="106"/>
      <c r="U275" s="116" t="s">
        <v>251</v>
      </c>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c r="AZ275" s="106"/>
      <c r="BA275" s="106"/>
      <c r="BB275" s="106"/>
      <c r="BC275" s="106"/>
      <c r="BD275" s="106"/>
      <c r="BE275" s="106"/>
      <c r="BF275" s="106"/>
      <c r="BG275" s="106"/>
      <c r="BH275" s="106"/>
      <c r="BI275" s="106"/>
      <c r="BJ275" s="106"/>
      <c r="BK275" s="106"/>
      <c r="BL275" s="106"/>
      <c r="BM275" s="106"/>
      <c r="BN275" s="106"/>
      <c r="BO275" s="106"/>
      <c r="BP275" s="106"/>
      <c r="BQ275" s="106"/>
      <c r="BR275" s="106"/>
      <c r="BS275" s="106"/>
      <c r="BT275" s="106"/>
      <c r="BU275" s="106"/>
      <c r="BV275" s="106"/>
      <c r="BW275" s="106"/>
      <c r="BX275" s="106"/>
      <c r="BY275" s="106"/>
      <c r="BZ275" s="106"/>
      <c r="CA275" s="106"/>
      <c r="CB275" s="106"/>
      <c r="CC275" s="106"/>
      <c r="CD275" s="106"/>
      <c r="CE275" s="106"/>
      <c r="CF275" s="106"/>
      <c r="CG275" s="106"/>
      <c r="CH275" s="106"/>
      <c r="CI275" s="106"/>
      <c r="CJ275" s="106"/>
      <c r="CK275" s="106"/>
      <c r="CL275" s="106"/>
      <c r="CM275" s="106"/>
      <c r="CN275" s="106"/>
      <c r="CO275" s="106"/>
      <c r="CP275" s="106"/>
      <c r="CQ275" s="106"/>
      <c r="CR275" s="106"/>
      <c r="CS275" s="106"/>
    </row>
    <row r="276" hidden="1">
      <c r="A276" s="153">
        <v>45078.0</v>
      </c>
      <c r="B276" s="116">
        <v>2023.0</v>
      </c>
      <c r="C276" s="116">
        <v>6.0</v>
      </c>
      <c r="D276" s="156"/>
      <c r="E276" s="157"/>
      <c r="F276" s="116" t="s">
        <v>246</v>
      </c>
      <c r="G276" s="155">
        <v>45079.0</v>
      </c>
      <c r="H276" s="116" t="s">
        <v>706</v>
      </c>
      <c r="I276" s="116" t="s">
        <v>78</v>
      </c>
      <c r="J276" s="156">
        <v>1509.0</v>
      </c>
      <c r="K276" s="157">
        <v>50000.0</v>
      </c>
      <c r="L276" s="106"/>
      <c r="M276" s="157">
        <v>5000.0</v>
      </c>
      <c r="N276" s="106"/>
      <c r="O276" s="106"/>
      <c r="P276" s="106"/>
      <c r="Q276" s="106"/>
      <c r="R276" s="156" t="s">
        <v>282</v>
      </c>
      <c r="S276" s="116" t="s">
        <v>316</v>
      </c>
      <c r="T276" s="106"/>
      <c r="U276" s="116" t="s">
        <v>251</v>
      </c>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c r="AZ276" s="106"/>
      <c r="BA276" s="106"/>
      <c r="BB276" s="106"/>
      <c r="BC276" s="106"/>
      <c r="BD276" s="106"/>
      <c r="BE276" s="106"/>
      <c r="BF276" s="106"/>
      <c r="BG276" s="106"/>
      <c r="BH276" s="106"/>
      <c r="BI276" s="106"/>
      <c r="BJ276" s="106"/>
      <c r="BK276" s="106"/>
      <c r="BL276" s="106"/>
      <c r="BM276" s="106"/>
      <c r="BN276" s="106"/>
      <c r="BO276" s="106"/>
      <c r="BP276" s="106"/>
      <c r="BQ276" s="106"/>
      <c r="BR276" s="106"/>
      <c r="BS276" s="106"/>
      <c r="BT276" s="106"/>
      <c r="BU276" s="106"/>
      <c r="BV276" s="106"/>
      <c r="BW276" s="106"/>
      <c r="BX276" s="106"/>
      <c r="BY276" s="106"/>
      <c r="BZ276" s="106"/>
      <c r="CA276" s="106"/>
      <c r="CB276" s="106"/>
      <c r="CC276" s="106"/>
      <c r="CD276" s="106"/>
      <c r="CE276" s="106"/>
      <c r="CF276" s="106"/>
      <c r="CG276" s="106"/>
      <c r="CH276" s="106"/>
      <c r="CI276" s="106"/>
      <c r="CJ276" s="106"/>
      <c r="CK276" s="106"/>
      <c r="CL276" s="106"/>
      <c r="CM276" s="106"/>
      <c r="CN276" s="106"/>
      <c r="CO276" s="106"/>
      <c r="CP276" s="106"/>
      <c r="CQ276" s="106"/>
      <c r="CR276" s="106"/>
      <c r="CS276" s="106"/>
    </row>
    <row r="277" hidden="1">
      <c r="A277" s="153">
        <v>44958.0</v>
      </c>
      <c r="B277" s="116">
        <v>2023.0</v>
      </c>
      <c r="C277" s="116">
        <v>2.0</v>
      </c>
      <c r="D277" s="156"/>
      <c r="E277" s="157"/>
      <c r="F277" s="116" t="s">
        <v>246</v>
      </c>
      <c r="G277" s="155">
        <v>44975.0</v>
      </c>
      <c r="H277" s="116" t="s">
        <v>707</v>
      </c>
      <c r="I277" s="116" t="s">
        <v>78</v>
      </c>
      <c r="J277" s="156">
        <v>2714.0</v>
      </c>
      <c r="K277" s="157">
        <v>50000.0</v>
      </c>
      <c r="L277" s="106"/>
      <c r="M277" s="157">
        <v>5000.0</v>
      </c>
      <c r="N277" s="106"/>
      <c r="O277" s="106"/>
      <c r="P277" s="106"/>
      <c r="Q277" s="106"/>
      <c r="R277" s="156" t="s">
        <v>282</v>
      </c>
      <c r="S277" s="116" t="s">
        <v>316</v>
      </c>
      <c r="T277" s="106"/>
      <c r="U277" s="116" t="s">
        <v>251</v>
      </c>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c r="AZ277" s="106"/>
      <c r="BA277" s="106"/>
      <c r="BB277" s="106"/>
      <c r="BC277" s="106"/>
      <c r="BD277" s="106"/>
      <c r="BE277" s="106"/>
      <c r="BF277" s="106"/>
      <c r="BG277" s="106"/>
      <c r="BH277" s="106"/>
      <c r="BI277" s="106"/>
      <c r="BJ277" s="106"/>
      <c r="BK277" s="106"/>
      <c r="BL277" s="106"/>
      <c r="BM277" s="106"/>
      <c r="BN277" s="106"/>
      <c r="BO277" s="106"/>
      <c r="BP277" s="106"/>
      <c r="BQ277" s="106"/>
      <c r="BR277" s="106"/>
      <c r="BS277" s="106"/>
      <c r="BT277" s="106"/>
      <c r="BU277" s="106"/>
      <c r="BV277" s="106"/>
      <c r="BW277" s="106"/>
      <c r="BX277" s="106"/>
      <c r="BY277" s="106"/>
      <c r="BZ277" s="106"/>
      <c r="CA277" s="106"/>
      <c r="CB277" s="106"/>
      <c r="CC277" s="106"/>
      <c r="CD277" s="106"/>
      <c r="CE277" s="106"/>
      <c r="CF277" s="106"/>
      <c r="CG277" s="106"/>
      <c r="CH277" s="106"/>
      <c r="CI277" s="106"/>
      <c r="CJ277" s="106"/>
      <c r="CK277" s="106"/>
      <c r="CL277" s="106"/>
      <c r="CM277" s="106"/>
      <c r="CN277" s="106"/>
      <c r="CO277" s="106"/>
      <c r="CP277" s="106"/>
      <c r="CQ277" s="106"/>
      <c r="CR277" s="106"/>
      <c r="CS277" s="106"/>
    </row>
    <row r="278" hidden="1">
      <c r="A278" s="153">
        <v>44958.0</v>
      </c>
      <c r="B278" s="116">
        <v>2023.0</v>
      </c>
      <c r="C278" s="116">
        <v>2.0</v>
      </c>
      <c r="D278" s="156"/>
      <c r="E278" s="157"/>
      <c r="F278" s="116" t="s">
        <v>246</v>
      </c>
      <c r="G278" s="155">
        <v>44975.0</v>
      </c>
      <c r="H278" s="116" t="s">
        <v>708</v>
      </c>
      <c r="I278" s="116" t="s">
        <v>78</v>
      </c>
      <c r="J278" s="156">
        <v>2509.0</v>
      </c>
      <c r="K278" s="157">
        <v>50000.0</v>
      </c>
      <c r="L278" s="106"/>
      <c r="M278" s="157">
        <v>5000.0</v>
      </c>
      <c r="N278" s="106"/>
      <c r="O278" s="106"/>
      <c r="P278" s="106"/>
      <c r="Q278" s="106"/>
      <c r="R278" s="156" t="s">
        <v>282</v>
      </c>
      <c r="S278" s="116" t="s">
        <v>316</v>
      </c>
      <c r="T278" s="106"/>
      <c r="U278" s="116" t="s">
        <v>251</v>
      </c>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c r="AZ278" s="106"/>
      <c r="BA278" s="106"/>
      <c r="BB278" s="106"/>
      <c r="BC278" s="106"/>
      <c r="BD278" s="106"/>
      <c r="BE278" s="106"/>
      <c r="BF278" s="106"/>
      <c r="BG278" s="106"/>
      <c r="BH278" s="106"/>
      <c r="BI278" s="106"/>
      <c r="BJ278" s="106"/>
      <c r="BK278" s="106"/>
      <c r="BL278" s="106"/>
      <c r="BM278" s="106"/>
      <c r="BN278" s="106"/>
      <c r="BO278" s="106"/>
      <c r="BP278" s="106"/>
      <c r="BQ278" s="106"/>
      <c r="BR278" s="106"/>
      <c r="BS278" s="106"/>
      <c r="BT278" s="106"/>
      <c r="BU278" s="106"/>
      <c r="BV278" s="106"/>
      <c r="BW278" s="106"/>
      <c r="BX278" s="106"/>
      <c r="BY278" s="106"/>
      <c r="BZ278" s="106"/>
      <c r="CA278" s="106"/>
      <c r="CB278" s="106"/>
      <c r="CC278" s="106"/>
      <c r="CD278" s="106"/>
      <c r="CE278" s="106"/>
      <c r="CF278" s="106"/>
      <c r="CG278" s="106"/>
      <c r="CH278" s="106"/>
      <c r="CI278" s="106"/>
      <c r="CJ278" s="106"/>
      <c r="CK278" s="106"/>
      <c r="CL278" s="106"/>
      <c r="CM278" s="106"/>
      <c r="CN278" s="106"/>
      <c r="CO278" s="106"/>
      <c r="CP278" s="106"/>
      <c r="CQ278" s="106"/>
      <c r="CR278" s="106"/>
      <c r="CS278" s="106"/>
    </row>
    <row r="279" hidden="1">
      <c r="A279" s="153">
        <v>44958.0</v>
      </c>
      <c r="B279" s="116">
        <v>2023.0</v>
      </c>
      <c r="C279" s="116">
        <v>2.0</v>
      </c>
      <c r="D279" s="156"/>
      <c r="E279" s="157"/>
      <c r="F279" s="157" t="s">
        <v>246</v>
      </c>
      <c r="G279" s="155">
        <v>44976.0</v>
      </c>
      <c r="H279" s="116" t="s">
        <v>667</v>
      </c>
      <c r="I279" s="116" t="s">
        <v>78</v>
      </c>
      <c r="J279" s="156">
        <v>1904.0</v>
      </c>
      <c r="K279" s="157">
        <v>50000.0</v>
      </c>
      <c r="L279" s="106"/>
      <c r="M279" s="157">
        <v>5000.0</v>
      </c>
      <c r="N279" s="106"/>
      <c r="O279" s="106"/>
      <c r="P279" s="106"/>
      <c r="Q279" s="106"/>
      <c r="R279" s="156" t="s">
        <v>282</v>
      </c>
      <c r="S279" s="116" t="s">
        <v>316</v>
      </c>
      <c r="T279" s="106"/>
      <c r="U279" s="116" t="s">
        <v>251</v>
      </c>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c r="AZ279" s="106"/>
      <c r="BA279" s="106"/>
      <c r="BB279" s="106"/>
      <c r="BC279" s="106"/>
      <c r="BD279" s="106"/>
      <c r="BE279" s="106"/>
      <c r="BF279" s="106"/>
      <c r="BG279" s="106"/>
      <c r="BH279" s="106"/>
      <c r="BI279" s="106"/>
      <c r="BJ279" s="106"/>
      <c r="BK279" s="106"/>
      <c r="BL279" s="106"/>
      <c r="BM279" s="106"/>
      <c r="BN279" s="106"/>
      <c r="BO279" s="106"/>
      <c r="BP279" s="106"/>
      <c r="BQ279" s="106"/>
      <c r="BR279" s="106"/>
      <c r="BS279" s="106"/>
      <c r="BT279" s="106"/>
      <c r="BU279" s="106"/>
      <c r="BV279" s="106"/>
      <c r="BW279" s="106"/>
      <c r="BX279" s="106"/>
      <c r="BY279" s="106"/>
      <c r="BZ279" s="106"/>
      <c r="CA279" s="106"/>
      <c r="CB279" s="106"/>
      <c r="CC279" s="106"/>
      <c r="CD279" s="106"/>
      <c r="CE279" s="106"/>
      <c r="CF279" s="106"/>
      <c r="CG279" s="106"/>
      <c r="CH279" s="106"/>
      <c r="CI279" s="106"/>
      <c r="CJ279" s="106"/>
      <c r="CK279" s="106"/>
      <c r="CL279" s="106"/>
      <c r="CM279" s="106"/>
      <c r="CN279" s="106"/>
      <c r="CO279" s="106"/>
      <c r="CP279" s="106"/>
      <c r="CQ279" s="106"/>
      <c r="CR279" s="106"/>
      <c r="CS279" s="106"/>
    </row>
    <row r="280" hidden="1">
      <c r="A280" s="153">
        <v>44958.0</v>
      </c>
      <c r="B280" s="116">
        <v>2023.0</v>
      </c>
      <c r="C280" s="116">
        <v>2.0</v>
      </c>
      <c r="D280" s="156"/>
      <c r="E280" s="157"/>
      <c r="F280" s="157" t="s">
        <v>246</v>
      </c>
      <c r="G280" s="155">
        <v>44976.0</v>
      </c>
      <c r="H280" s="116" t="s">
        <v>667</v>
      </c>
      <c r="I280" s="116" t="s">
        <v>78</v>
      </c>
      <c r="J280" s="156">
        <v>1905.0</v>
      </c>
      <c r="K280" s="157">
        <v>50000.0</v>
      </c>
      <c r="L280" s="106"/>
      <c r="M280" s="157">
        <v>5000.0</v>
      </c>
      <c r="N280" s="106"/>
      <c r="O280" s="106"/>
      <c r="P280" s="106"/>
      <c r="Q280" s="106"/>
      <c r="R280" s="156" t="s">
        <v>282</v>
      </c>
      <c r="S280" s="116" t="s">
        <v>316</v>
      </c>
      <c r="T280" s="106"/>
      <c r="U280" s="116" t="s">
        <v>251</v>
      </c>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c r="AZ280" s="106"/>
      <c r="BA280" s="106"/>
      <c r="BB280" s="106"/>
      <c r="BC280" s="106"/>
      <c r="BD280" s="106"/>
      <c r="BE280" s="106"/>
      <c r="BF280" s="106"/>
      <c r="BG280" s="106"/>
      <c r="BH280" s="106"/>
      <c r="BI280" s="106"/>
      <c r="BJ280" s="106"/>
      <c r="BK280" s="106"/>
      <c r="BL280" s="106"/>
      <c r="BM280" s="106"/>
      <c r="BN280" s="106"/>
      <c r="BO280" s="106"/>
      <c r="BP280" s="106"/>
      <c r="BQ280" s="106"/>
      <c r="BR280" s="106"/>
      <c r="BS280" s="106"/>
      <c r="BT280" s="106"/>
      <c r="BU280" s="106"/>
      <c r="BV280" s="106"/>
      <c r="BW280" s="106"/>
      <c r="BX280" s="106"/>
      <c r="BY280" s="106"/>
      <c r="BZ280" s="106"/>
      <c r="CA280" s="106"/>
      <c r="CB280" s="106"/>
      <c r="CC280" s="106"/>
      <c r="CD280" s="106"/>
      <c r="CE280" s="106"/>
      <c r="CF280" s="106"/>
      <c r="CG280" s="106"/>
      <c r="CH280" s="106"/>
      <c r="CI280" s="106"/>
      <c r="CJ280" s="106"/>
      <c r="CK280" s="106"/>
      <c r="CL280" s="106"/>
      <c r="CM280" s="106"/>
      <c r="CN280" s="106"/>
      <c r="CO280" s="106"/>
      <c r="CP280" s="106"/>
      <c r="CQ280" s="106"/>
      <c r="CR280" s="106"/>
      <c r="CS280" s="106"/>
    </row>
    <row r="281" hidden="1">
      <c r="A281" s="153">
        <v>44958.0</v>
      </c>
      <c r="B281" s="116">
        <v>2023.0</v>
      </c>
      <c r="C281" s="116">
        <v>2.0</v>
      </c>
      <c r="D281" s="156"/>
      <c r="E281" s="157"/>
      <c r="F281" s="116" t="s">
        <v>246</v>
      </c>
      <c r="G281" s="155">
        <v>44977.0</v>
      </c>
      <c r="H281" s="116" t="s">
        <v>709</v>
      </c>
      <c r="I281" s="116" t="s">
        <v>78</v>
      </c>
      <c r="J281" s="156">
        <v>2514.0</v>
      </c>
      <c r="K281" s="157">
        <v>50000.0</v>
      </c>
      <c r="L281" s="106"/>
      <c r="M281" s="157">
        <v>10000.0</v>
      </c>
      <c r="N281" s="106"/>
      <c r="O281" s="106"/>
      <c r="P281" s="106"/>
      <c r="Q281" s="106"/>
      <c r="R281" s="156" t="s">
        <v>282</v>
      </c>
      <c r="S281" s="116" t="s">
        <v>316</v>
      </c>
      <c r="T281" s="106"/>
      <c r="U281" s="116" t="s">
        <v>251</v>
      </c>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c r="AZ281" s="106"/>
      <c r="BA281" s="106"/>
      <c r="BB281" s="106"/>
      <c r="BC281" s="106"/>
      <c r="BD281" s="106"/>
      <c r="BE281" s="106"/>
      <c r="BF281" s="106"/>
      <c r="BG281" s="106"/>
      <c r="BH281" s="106"/>
      <c r="BI281" s="106"/>
      <c r="BJ281" s="106"/>
      <c r="BK281" s="106"/>
      <c r="BL281" s="106"/>
      <c r="BM281" s="106"/>
      <c r="BN281" s="106"/>
      <c r="BO281" s="106"/>
      <c r="BP281" s="106"/>
      <c r="BQ281" s="106"/>
      <c r="BR281" s="106"/>
      <c r="BS281" s="106"/>
      <c r="BT281" s="106"/>
      <c r="BU281" s="106"/>
      <c r="BV281" s="106"/>
      <c r="BW281" s="106"/>
      <c r="BX281" s="106"/>
      <c r="BY281" s="106"/>
      <c r="BZ281" s="106"/>
      <c r="CA281" s="106"/>
      <c r="CB281" s="106"/>
      <c r="CC281" s="106"/>
      <c r="CD281" s="106"/>
      <c r="CE281" s="106"/>
      <c r="CF281" s="106"/>
      <c r="CG281" s="106"/>
      <c r="CH281" s="106"/>
      <c r="CI281" s="106"/>
      <c r="CJ281" s="106"/>
      <c r="CK281" s="106"/>
      <c r="CL281" s="106"/>
      <c r="CM281" s="106"/>
      <c r="CN281" s="106"/>
      <c r="CO281" s="106"/>
      <c r="CP281" s="106"/>
      <c r="CQ281" s="106"/>
      <c r="CR281" s="106"/>
      <c r="CS281" s="106"/>
    </row>
    <row r="282" hidden="1">
      <c r="A282" s="153">
        <v>44958.0</v>
      </c>
      <c r="B282" s="116">
        <v>2023.0</v>
      </c>
      <c r="C282" s="116">
        <v>2.0</v>
      </c>
      <c r="D282" s="156"/>
      <c r="E282" s="157"/>
      <c r="F282" s="116" t="s">
        <v>246</v>
      </c>
      <c r="G282" s="155">
        <v>44979.0</v>
      </c>
      <c r="H282" s="116" t="s">
        <v>710</v>
      </c>
      <c r="I282" s="116" t="s">
        <v>78</v>
      </c>
      <c r="J282" s="156">
        <v>3101.0</v>
      </c>
      <c r="K282" s="157">
        <v>50000.0</v>
      </c>
      <c r="L282" s="106"/>
      <c r="M282" s="157">
        <v>5000.0</v>
      </c>
      <c r="N282" s="106"/>
      <c r="O282" s="106"/>
      <c r="P282" s="106"/>
      <c r="Q282" s="106"/>
      <c r="R282" s="156" t="s">
        <v>282</v>
      </c>
      <c r="S282" s="116" t="s">
        <v>316</v>
      </c>
      <c r="T282" s="106"/>
      <c r="U282" s="116" t="s">
        <v>251</v>
      </c>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c r="AZ282" s="106"/>
      <c r="BA282" s="106"/>
      <c r="BB282" s="106"/>
      <c r="BC282" s="106"/>
      <c r="BD282" s="106"/>
      <c r="BE282" s="106"/>
      <c r="BF282" s="106"/>
      <c r="BG282" s="106"/>
      <c r="BH282" s="106"/>
      <c r="BI282" s="106"/>
      <c r="BJ282" s="106"/>
      <c r="BK282" s="106"/>
      <c r="BL282" s="106"/>
      <c r="BM282" s="106"/>
      <c r="BN282" s="106"/>
      <c r="BO282" s="106"/>
      <c r="BP282" s="106"/>
      <c r="BQ282" s="106"/>
      <c r="BR282" s="106"/>
      <c r="BS282" s="106"/>
      <c r="BT282" s="106"/>
      <c r="BU282" s="106"/>
      <c r="BV282" s="106"/>
      <c r="BW282" s="106"/>
      <c r="BX282" s="106"/>
      <c r="BY282" s="106"/>
      <c r="BZ282" s="106"/>
      <c r="CA282" s="106"/>
      <c r="CB282" s="106"/>
      <c r="CC282" s="106"/>
      <c r="CD282" s="106"/>
      <c r="CE282" s="106"/>
      <c r="CF282" s="106"/>
      <c r="CG282" s="106"/>
      <c r="CH282" s="106"/>
      <c r="CI282" s="106"/>
      <c r="CJ282" s="106"/>
      <c r="CK282" s="106"/>
      <c r="CL282" s="106"/>
      <c r="CM282" s="106"/>
      <c r="CN282" s="106"/>
      <c r="CO282" s="106"/>
      <c r="CP282" s="106"/>
      <c r="CQ282" s="106"/>
      <c r="CR282" s="106"/>
      <c r="CS282" s="106"/>
    </row>
    <row r="283" hidden="1">
      <c r="A283" s="153">
        <v>44958.0</v>
      </c>
      <c r="B283" s="116">
        <v>2023.0</v>
      </c>
      <c r="C283" s="116">
        <v>2.0</v>
      </c>
      <c r="D283" s="156"/>
      <c r="E283" s="157"/>
      <c r="F283" s="116" t="s">
        <v>246</v>
      </c>
      <c r="G283" s="155">
        <v>44983.0</v>
      </c>
      <c r="H283" s="116" t="s">
        <v>711</v>
      </c>
      <c r="I283" s="116" t="s">
        <v>78</v>
      </c>
      <c r="J283" s="156">
        <v>2706.0</v>
      </c>
      <c r="K283" s="157">
        <v>50000.0</v>
      </c>
      <c r="L283" s="106"/>
      <c r="M283" s="157">
        <v>5000.0</v>
      </c>
      <c r="N283" s="106"/>
      <c r="O283" s="106"/>
      <c r="P283" s="106"/>
      <c r="Q283" s="106"/>
      <c r="R283" s="156" t="s">
        <v>282</v>
      </c>
      <c r="S283" s="116" t="s">
        <v>316</v>
      </c>
      <c r="T283" s="106"/>
      <c r="U283" s="116" t="s">
        <v>251</v>
      </c>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c r="AZ283" s="106"/>
      <c r="BA283" s="106"/>
      <c r="BB283" s="106"/>
      <c r="BC283" s="106"/>
      <c r="BD283" s="106"/>
      <c r="BE283" s="106"/>
      <c r="BF283" s="106"/>
      <c r="BG283" s="106"/>
      <c r="BH283" s="106"/>
      <c r="BI283" s="106"/>
      <c r="BJ283" s="106"/>
      <c r="BK283" s="106"/>
      <c r="BL283" s="106"/>
      <c r="BM283" s="106"/>
      <c r="BN283" s="106"/>
      <c r="BO283" s="106"/>
      <c r="BP283" s="106"/>
      <c r="BQ283" s="106"/>
      <c r="BR283" s="106"/>
      <c r="BS283" s="106"/>
      <c r="BT283" s="106"/>
      <c r="BU283" s="106"/>
      <c r="BV283" s="106"/>
      <c r="BW283" s="106"/>
      <c r="BX283" s="106"/>
      <c r="BY283" s="106"/>
      <c r="BZ283" s="106"/>
      <c r="CA283" s="106"/>
      <c r="CB283" s="106"/>
      <c r="CC283" s="106"/>
      <c r="CD283" s="106"/>
      <c r="CE283" s="106"/>
      <c r="CF283" s="106"/>
      <c r="CG283" s="106"/>
      <c r="CH283" s="106"/>
      <c r="CI283" s="106"/>
      <c r="CJ283" s="106"/>
      <c r="CK283" s="106"/>
      <c r="CL283" s="106"/>
      <c r="CM283" s="106"/>
      <c r="CN283" s="106"/>
      <c r="CO283" s="106"/>
      <c r="CP283" s="106"/>
      <c r="CQ283" s="106"/>
      <c r="CR283" s="106"/>
      <c r="CS283" s="106"/>
    </row>
    <row r="284" hidden="1">
      <c r="A284" s="153">
        <v>45017.0</v>
      </c>
      <c r="B284" s="116">
        <v>2023.0</v>
      </c>
      <c r="C284" s="116">
        <v>4.0</v>
      </c>
      <c r="D284" s="156"/>
      <c r="E284" s="157"/>
      <c r="F284" s="116" t="s">
        <v>246</v>
      </c>
      <c r="G284" s="155">
        <v>45019.0</v>
      </c>
      <c r="H284" s="116" t="s">
        <v>712</v>
      </c>
      <c r="I284" s="116" t="s">
        <v>78</v>
      </c>
      <c r="J284" s="156">
        <v>2910.0</v>
      </c>
      <c r="K284" s="157">
        <v>50000.0</v>
      </c>
      <c r="L284" s="106"/>
      <c r="M284" s="157">
        <v>5000.0</v>
      </c>
      <c r="N284" s="106"/>
      <c r="O284" s="106"/>
      <c r="P284" s="106"/>
      <c r="Q284" s="106"/>
      <c r="R284" s="156" t="s">
        <v>282</v>
      </c>
      <c r="S284" s="116" t="s">
        <v>316</v>
      </c>
      <c r="T284" s="106"/>
      <c r="U284" s="116" t="s">
        <v>251</v>
      </c>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c r="AZ284" s="106"/>
      <c r="BA284" s="106"/>
      <c r="BB284" s="106"/>
      <c r="BC284" s="106"/>
      <c r="BD284" s="106"/>
      <c r="BE284" s="106"/>
      <c r="BF284" s="106"/>
      <c r="BG284" s="106"/>
      <c r="BH284" s="106"/>
      <c r="BI284" s="106"/>
      <c r="BJ284" s="106"/>
      <c r="BK284" s="106"/>
      <c r="BL284" s="106"/>
      <c r="BM284" s="106"/>
      <c r="BN284" s="106"/>
      <c r="BO284" s="106"/>
      <c r="BP284" s="106"/>
      <c r="BQ284" s="106"/>
      <c r="BR284" s="106"/>
      <c r="BS284" s="106"/>
      <c r="BT284" s="106"/>
      <c r="BU284" s="106"/>
      <c r="BV284" s="106"/>
      <c r="BW284" s="106"/>
      <c r="BX284" s="106"/>
      <c r="BY284" s="106"/>
      <c r="BZ284" s="106"/>
      <c r="CA284" s="106"/>
      <c r="CB284" s="106"/>
      <c r="CC284" s="106"/>
      <c r="CD284" s="106"/>
      <c r="CE284" s="106"/>
      <c r="CF284" s="106"/>
      <c r="CG284" s="106"/>
      <c r="CH284" s="106"/>
      <c r="CI284" s="106"/>
      <c r="CJ284" s="106"/>
      <c r="CK284" s="106"/>
      <c r="CL284" s="106"/>
      <c r="CM284" s="106"/>
      <c r="CN284" s="106"/>
      <c r="CO284" s="106"/>
      <c r="CP284" s="106"/>
      <c r="CQ284" s="106"/>
      <c r="CR284" s="106"/>
      <c r="CS284" s="106"/>
    </row>
    <row r="285" hidden="1">
      <c r="A285" s="153">
        <v>45200.0</v>
      </c>
      <c r="B285" s="116">
        <v>2023.0</v>
      </c>
      <c r="C285" s="116">
        <v>10.0</v>
      </c>
      <c r="D285" s="156"/>
      <c r="E285" s="157"/>
      <c r="F285" s="116" t="s">
        <v>246</v>
      </c>
      <c r="G285" s="155">
        <v>45202.0</v>
      </c>
      <c r="H285" s="116" t="s">
        <v>713</v>
      </c>
      <c r="I285" s="116" t="s">
        <v>78</v>
      </c>
      <c r="J285" s="156">
        <v>1710.0</v>
      </c>
      <c r="K285" s="157">
        <v>100000.0</v>
      </c>
      <c r="L285" s="106"/>
      <c r="M285" s="157">
        <v>10000.0</v>
      </c>
      <c r="N285" s="106"/>
      <c r="O285" s="106"/>
      <c r="P285" s="106"/>
      <c r="Q285" s="106"/>
      <c r="R285" s="156" t="s">
        <v>282</v>
      </c>
      <c r="S285" s="116" t="s">
        <v>316</v>
      </c>
      <c r="T285" s="106"/>
      <c r="U285" s="116" t="s">
        <v>251</v>
      </c>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c r="AZ285" s="106"/>
      <c r="BA285" s="106"/>
      <c r="BB285" s="106"/>
      <c r="BC285" s="106"/>
      <c r="BD285" s="106"/>
      <c r="BE285" s="106"/>
      <c r="BF285" s="106"/>
      <c r="BG285" s="106"/>
      <c r="BH285" s="106"/>
      <c r="BI285" s="106"/>
      <c r="BJ285" s="106"/>
      <c r="BK285" s="106"/>
      <c r="BL285" s="106"/>
      <c r="BM285" s="106"/>
      <c r="BN285" s="106"/>
      <c r="BO285" s="106"/>
      <c r="BP285" s="106"/>
      <c r="BQ285" s="106"/>
      <c r="BR285" s="106"/>
      <c r="BS285" s="106"/>
      <c r="BT285" s="106"/>
      <c r="BU285" s="106"/>
      <c r="BV285" s="106"/>
      <c r="BW285" s="106"/>
      <c r="BX285" s="106"/>
      <c r="BY285" s="106"/>
      <c r="BZ285" s="106"/>
      <c r="CA285" s="106"/>
      <c r="CB285" s="106"/>
      <c r="CC285" s="106"/>
      <c r="CD285" s="106"/>
      <c r="CE285" s="106"/>
      <c r="CF285" s="106"/>
      <c r="CG285" s="106"/>
      <c r="CH285" s="106"/>
      <c r="CI285" s="106"/>
      <c r="CJ285" s="106"/>
      <c r="CK285" s="106"/>
      <c r="CL285" s="106"/>
      <c r="CM285" s="106"/>
      <c r="CN285" s="106"/>
      <c r="CO285" s="106"/>
      <c r="CP285" s="106"/>
      <c r="CQ285" s="106"/>
      <c r="CR285" s="106"/>
      <c r="CS285" s="106"/>
    </row>
    <row r="286" hidden="1">
      <c r="A286" s="153">
        <v>45200.0</v>
      </c>
      <c r="B286" s="116">
        <v>2023.0</v>
      </c>
      <c r="C286" s="116">
        <v>10.0</v>
      </c>
      <c r="D286" s="156"/>
      <c r="E286" s="157"/>
      <c r="F286" s="116" t="s">
        <v>246</v>
      </c>
      <c r="G286" s="155">
        <v>45202.0</v>
      </c>
      <c r="H286" s="116" t="s">
        <v>713</v>
      </c>
      <c r="I286" s="116" t="s">
        <v>78</v>
      </c>
      <c r="J286" s="156">
        <v>2106.0</v>
      </c>
      <c r="K286" s="157">
        <v>100000.0</v>
      </c>
      <c r="L286" s="106"/>
      <c r="M286" s="157">
        <v>10000.0</v>
      </c>
      <c r="N286" s="106"/>
      <c r="O286" s="106"/>
      <c r="P286" s="106"/>
      <c r="Q286" s="106"/>
      <c r="R286" s="156" t="s">
        <v>282</v>
      </c>
      <c r="S286" s="116" t="s">
        <v>316</v>
      </c>
      <c r="T286" s="106"/>
      <c r="U286" s="116" t="s">
        <v>251</v>
      </c>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c r="AZ286" s="106"/>
      <c r="BA286" s="106"/>
      <c r="BB286" s="106"/>
      <c r="BC286" s="106"/>
      <c r="BD286" s="106"/>
      <c r="BE286" s="106"/>
      <c r="BF286" s="106"/>
      <c r="BG286" s="106"/>
      <c r="BH286" s="106"/>
      <c r="BI286" s="106"/>
      <c r="BJ286" s="106"/>
      <c r="BK286" s="106"/>
      <c r="BL286" s="106"/>
      <c r="BM286" s="106"/>
      <c r="BN286" s="106"/>
      <c r="BO286" s="106"/>
      <c r="BP286" s="106"/>
      <c r="BQ286" s="106"/>
      <c r="BR286" s="106"/>
      <c r="BS286" s="106"/>
      <c r="BT286" s="106"/>
      <c r="BU286" s="106"/>
      <c r="BV286" s="106"/>
      <c r="BW286" s="106"/>
      <c r="BX286" s="106"/>
      <c r="BY286" s="106"/>
      <c r="BZ286" s="106"/>
      <c r="CA286" s="106"/>
      <c r="CB286" s="106"/>
      <c r="CC286" s="106"/>
      <c r="CD286" s="106"/>
      <c r="CE286" s="106"/>
      <c r="CF286" s="106"/>
      <c r="CG286" s="106"/>
      <c r="CH286" s="106"/>
      <c r="CI286" s="106"/>
      <c r="CJ286" s="106"/>
      <c r="CK286" s="106"/>
      <c r="CL286" s="106"/>
      <c r="CM286" s="106"/>
      <c r="CN286" s="106"/>
      <c r="CO286" s="106"/>
      <c r="CP286" s="106"/>
      <c r="CQ286" s="106"/>
      <c r="CR286" s="106"/>
      <c r="CS286" s="106"/>
    </row>
    <row r="287" hidden="1">
      <c r="A287" s="153">
        <v>44986.0</v>
      </c>
      <c r="B287" s="116">
        <v>2023.0</v>
      </c>
      <c r="C287" s="116">
        <v>3.0</v>
      </c>
      <c r="D287" s="156"/>
      <c r="E287" s="157"/>
      <c r="F287" s="116" t="s">
        <v>246</v>
      </c>
      <c r="G287" s="155">
        <v>44989.0</v>
      </c>
      <c r="H287" s="116" t="s">
        <v>714</v>
      </c>
      <c r="I287" s="116" t="s">
        <v>78</v>
      </c>
      <c r="J287" s="156">
        <v>3105.0</v>
      </c>
      <c r="K287" s="157">
        <v>100000.0</v>
      </c>
      <c r="L287" s="106"/>
      <c r="M287" s="157">
        <v>10000.0</v>
      </c>
      <c r="N287" s="106"/>
      <c r="O287" s="106"/>
      <c r="P287" s="106"/>
      <c r="Q287" s="106"/>
      <c r="R287" s="156" t="s">
        <v>282</v>
      </c>
      <c r="S287" s="116" t="s">
        <v>316</v>
      </c>
      <c r="T287" s="106"/>
      <c r="U287" s="116" t="s">
        <v>251</v>
      </c>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c r="AZ287" s="106"/>
      <c r="BA287" s="106"/>
      <c r="BB287" s="106"/>
      <c r="BC287" s="106"/>
      <c r="BD287" s="106"/>
      <c r="BE287" s="106"/>
      <c r="BF287" s="106"/>
      <c r="BG287" s="106"/>
      <c r="BH287" s="106"/>
      <c r="BI287" s="106"/>
      <c r="BJ287" s="106"/>
      <c r="BK287" s="106"/>
      <c r="BL287" s="106"/>
      <c r="BM287" s="106"/>
      <c r="BN287" s="106"/>
      <c r="BO287" s="106"/>
      <c r="BP287" s="106"/>
      <c r="BQ287" s="106"/>
      <c r="BR287" s="106"/>
      <c r="BS287" s="106"/>
      <c r="BT287" s="106"/>
      <c r="BU287" s="106"/>
      <c r="BV287" s="106"/>
      <c r="BW287" s="106"/>
      <c r="BX287" s="106"/>
      <c r="BY287" s="106"/>
      <c r="BZ287" s="106"/>
      <c r="CA287" s="106"/>
      <c r="CB287" s="106"/>
      <c r="CC287" s="106"/>
      <c r="CD287" s="106"/>
      <c r="CE287" s="106"/>
      <c r="CF287" s="106"/>
      <c r="CG287" s="106"/>
      <c r="CH287" s="106"/>
      <c r="CI287" s="106"/>
      <c r="CJ287" s="106"/>
      <c r="CK287" s="106"/>
      <c r="CL287" s="106"/>
      <c r="CM287" s="106"/>
      <c r="CN287" s="106"/>
      <c r="CO287" s="106"/>
      <c r="CP287" s="106"/>
      <c r="CQ287" s="106"/>
      <c r="CR287" s="106"/>
      <c r="CS287" s="106"/>
    </row>
    <row r="288" hidden="1">
      <c r="A288" s="153">
        <v>45078.0</v>
      </c>
      <c r="B288" s="116">
        <v>2023.0</v>
      </c>
      <c r="C288" s="116">
        <v>6.0</v>
      </c>
      <c r="D288" s="156"/>
      <c r="E288" s="157"/>
      <c r="F288" s="116" t="s">
        <v>246</v>
      </c>
      <c r="G288" s="155">
        <v>45081.0</v>
      </c>
      <c r="H288" s="116" t="s">
        <v>715</v>
      </c>
      <c r="I288" s="116" t="s">
        <v>78</v>
      </c>
      <c r="J288" s="156">
        <v>2414.0</v>
      </c>
      <c r="K288" s="157">
        <v>50000.0</v>
      </c>
      <c r="L288" s="106"/>
      <c r="M288" s="157">
        <v>5000.0</v>
      </c>
      <c r="N288" s="106"/>
      <c r="O288" s="106"/>
      <c r="P288" s="106"/>
      <c r="Q288" s="106"/>
      <c r="R288" s="156" t="s">
        <v>282</v>
      </c>
      <c r="S288" s="116" t="s">
        <v>316</v>
      </c>
      <c r="T288" s="106"/>
      <c r="U288" s="116" t="s">
        <v>251</v>
      </c>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c r="AZ288" s="106"/>
      <c r="BA288" s="106"/>
      <c r="BB288" s="106"/>
      <c r="BC288" s="106"/>
      <c r="BD288" s="106"/>
      <c r="BE288" s="106"/>
      <c r="BF288" s="106"/>
      <c r="BG288" s="106"/>
      <c r="BH288" s="106"/>
      <c r="BI288" s="106"/>
      <c r="BJ288" s="106"/>
      <c r="BK288" s="106"/>
      <c r="BL288" s="106"/>
      <c r="BM288" s="106"/>
      <c r="BN288" s="106"/>
      <c r="BO288" s="106"/>
      <c r="BP288" s="106"/>
      <c r="BQ288" s="106"/>
      <c r="BR288" s="106"/>
      <c r="BS288" s="106"/>
      <c r="BT288" s="106"/>
      <c r="BU288" s="106"/>
      <c r="BV288" s="106"/>
      <c r="BW288" s="106"/>
      <c r="BX288" s="106"/>
      <c r="BY288" s="106"/>
      <c r="BZ288" s="106"/>
      <c r="CA288" s="106"/>
      <c r="CB288" s="106"/>
      <c r="CC288" s="106"/>
      <c r="CD288" s="106"/>
      <c r="CE288" s="106"/>
      <c r="CF288" s="106"/>
      <c r="CG288" s="106"/>
      <c r="CH288" s="106"/>
      <c r="CI288" s="106"/>
      <c r="CJ288" s="106"/>
      <c r="CK288" s="106"/>
      <c r="CL288" s="106"/>
      <c r="CM288" s="106"/>
      <c r="CN288" s="106"/>
      <c r="CO288" s="106"/>
      <c r="CP288" s="106"/>
      <c r="CQ288" s="106"/>
      <c r="CR288" s="106"/>
      <c r="CS288" s="106"/>
    </row>
    <row r="289" hidden="1">
      <c r="A289" s="153">
        <v>45139.0</v>
      </c>
      <c r="B289" s="116">
        <v>2023.0</v>
      </c>
      <c r="C289" s="116">
        <v>8.0</v>
      </c>
      <c r="D289" s="156"/>
      <c r="E289" s="157"/>
      <c r="F289" s="116" t="s">
        <v>246</v>
      </c>
      <c r="G289" s="155">
        <v>45142.0</v>
      </c>
      <c r="H289" s="116" t="s">
        <v>716</v>
      </c>
      <c r="I289" s="116" t="s">
        <v>78</v>
      </c>
      <c r="J289" s="156" t="s">
        <v>717</v>
      </c>
      <c r="K289" s="157">
        <v>50000.0</v>
      </c>
      <c r="L289" s="106"/>
      <c r="M289" s="157">
        <v>5000.0</v>
      </c>
      <c r="N289" s="106"/>
      <c r="O289" s="106"/>
      <c r="P289" s="106"/>
      <c r="Q289" s="106"/>
      <c r="R289" s="156" t="s">
        <v>282</v>
      </c>
      <c r="S289" s="116" t="s">
        <v>316</v>
      </c>
      <c r="T289" s="106"/>
      <c r="U289" s="116" t="s">
        <v>251</v>
      </c>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c r="AZ289" s="106"/>
      <c r="BA289" s="106"/>
      <c r="BB289" s="106"/>
      <c r="BC289" s="106"/>
      <c r="BD289" s="106"/>
      <c r="BE289" s="106"/>
      <c r="BF289" s="106"/>
      <c r="BG289" s="106"/>
      <c r="BH289" s="106"/>
      <c r="BI289" s="106"/>
      <c r="BJ289" s="106"/>
      <c r="BK289" s="106"/>
      <c r="BL289" s="106"/>
      <c r="BM289" s="106"/>
      <c r="BN289" s="106"/>
      <c r="BO289" s="106"/>
      <c r="BP289" s="106"/>
      <c r="BQ289" s="106"/>
      <c r="BR289" s="106"/>
      <c r="BS289" s="106"/>
      <c r="BT289" s="106"/>
      <c r="BU289" s="106"/>
      <c r="BV289" s="106"/>
      <c r="BW289" s="106"/>
      <c r="BX289" s="106"/>
      <c r="BY289" s="106"/>
      <c r="BZ289" s="106"/>
      <c r="CA289" s="106"/>
      <c r="CB289" s="106"/>
      <c r="CC289" s="106"/>
      <c r="CD289" s="106"/>
      <c r="CE289" s="106"/>
      <c r="CF289" s="106"/>
      <c r="CG289" s="106"/>
      <c r="CH289" s="106"/>
      <c r="CI289" s="106"/>
      <c r="CJ289" s="106"/>
      <c r="CK289" s="106"/>
      <c r="CL289" s="106"/>
      <c r="CM289" s="106"/>
      <c r="CN289" s="106"/>
      <c r="CO289" s="106"/>
      <c r="CP289" s="106"/>
      <c r="CQ289" s="106"/>
      <c r="CR289" s="106"/>
      <c r="CS289" s="106"/>
    </row>
    <row r="290" hidden="1">
      <c r="A290" s="153">
        <v>44958.0</v>
      </c>
      <c r="B290" s="116">
        <v>2023.0</v>
      </c>
      <c r="C290" s="116">
        <v>2.0</v>
      </c>
      <c r="D290" s="156"/>
      <c r="E290" s="157"/>
      <c r="F290" s="116" t="s">
        <v>246</v>
      </c>
      <c r="G290" s="155">
        <v>44962.0</v>
      </c>
      <c r="H290" s="116" t="s">
        <v>718</v>
      </c>
      <c r="I290" s="116" t="s">
        <v>78</v>
      </c>
      <c r="J290" s="156">
        <v>2401.0</v>
      </c>
      <c r="K290" s="157">
        <v>50000.0</v>
      </c>
      <c r="L290" s="106"/>
      <c r="M290" s="157">
        <v>5000.0</v>
      </c>
      <c r="N290" s="106"/>
      <c r="O290" s="106"/>
      <c r="P290" s="106"/>
      <c r="Q290" s="106"/>
      <c r="R290" s="156" t="s">
        <v>282</v>
      </c>
      <c r="S290" s="116" t="s">
        <v>316</v>
      </c>
      <c r="T290" s="106"/>
      <c r="U290" s="116" t="s">
        <v>251</v>
      </c>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c r="AZ290" s="106"/>
      <c r="BA290" s="106"/>
      <c r="BB290" s="106"/>
      <c r="BC290" s="106"/>
      <c r="BD290" s="106"/>
      <c r="BE290" s="106"/>
      <c r="BF290" s="106"/>
      <c r="BG290" s="106"/>
      <c r="BH290" s="106"/>
      <c r="BI290" s="106"/>
      <c r="BJ290" s="106"/>
      <c r="BK290" s="106"/>
      <c r="BL290" s="106"/>
      <c r="BM290" s="106"/>
      <c r="BN290" s="106"/>
      <c r="BO290" s="106"/>
      <c r="BP290" s="106"/>
      <c r="BQ290" s="106"/>
      <c r="BR290" s="106"/>
      <c r="BS290" s="106"/>
      <c r="BT290" s="106"/>
      <c r="BU290" s="106"/>
      <c r="BV290" s="106"/>
      <c r="BW290" s="106"/>
      <c r="BX290" s="106"/>
      <c r="BY290" s="106"/>
      <c r="BZ290" s="106"/>
      <c r="CA290" s="106"/>
      <c r="CB290" s="106"/>
      <c r="CC290" s="106"/>
      <c r="CD290" s="106"/>
      <c r="CE290" s="106"/>
      <c r="CF290" s="106"/>
      <c r="CG290" s="106"/>
      <c r="CH290" s="106"/>
      <c r="CI290" s="106"/>
      <c r="CJ290" s="106"/>
      <c r="CK290" s="106"/>
      <c r="CL290" s="106"/>
      <c r="CM290" s="106"/>
      <c r="CN290" s="106"/>
      <c r="CO290" s="106"/>
      <c r="CP290" s="106"/>
      <c r="CQ290" s="106"/>
      <c r="CR290" s="106"/>
      <c r="CS290" s="106"/>
    </row>
    <row r="291" hidden="1">
      <c r="A291" s="153">
        <v>45139.0</v>
      </c>
      <c r="B291" s="116">
        <v>2023.0</v>
      </c>
      <c r="C291" s="116">
        <v>8.0</v>
      </c>
      <c r="D291" s="156"/>
      <c r="E291" s="157"/>
      <c r="F291" s="116" t="s">
        <v>246</v>
      </c>
      <c r="G291" s="155">
        <v>45160.0</v>
      </c>
      <c r="H291" s="116" t="s">
        <v>719</v>
      </c>
      <c r="I291" s="116" t="s">
        <v>78</v>
      </c>
      <c r="J291" s="156">
        <v>2314.0</v>
      </c>
      <c r="K291" s="157">
        <v>50000.0</v>
      </c>
      <c r="L291" s="106"/>
      <c r="M291" s="157">
        <v>5000.0</v>
      </c>
      <c r="N291" s="106"/>
      <c r="O291" s="106"/>
      <c r="P291" s="106"/>
      <c r="Q291" s="106"/>
      <c r="R291" s="156" t="s">
        <v>282</v>
      </c>
      <c r="S291" s="116" t="s">
        <v>316</v>
      </c>
      <c r="T291" s="106"/>
      <c r="U291" s="116" t="s">
        <v>251</v>
      </c>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c r="AZ291" s="106"/>
      <c r="BA291" s="106"/>
      <c r="BB291" s="106"/>
      <c r="BC291" s="106"/>
      <c r="BD291" s="106"/>
      <c r="BE291" s="106"/>
      <c r="BF291" s="106"/>
      <c r="BG291" s="106"/>
      <c r="BH291" s="106"/>
      <c r="BI291" s="106"/>
      <c r="BJ291" s="106"/>
      <c r="BK291" s="106"/>
      <c r="BL291" s="106"/>
      <c r="BM291" s="106"/>
      <c r="BN291" s="106"/>
      <c r="BO291" s="106"/>
      <c r="BP291" s="106"/>
      <c r="BQ291" s="106"/>
      <c r="BR291" s="106"/>
      <c r="BS291" s="106"/>
      <c r="BT291" s="106"/>
      <c r="BU291" s="106"/>
      <c r="BV291" s="106"/>
      <c r="BW291" s="106"/>
      <c r="BX291" s="106"/>
      <c r="BY291" s="106"/>
      <c r="BZ291" s="106"/>
      <c r="CA291" s="106"/>
      <c r="CB291" s="106"/>
      <c r="CC291" s="106"/>
      <c r="CD291" s="106"/>
      <c r="CE291" s="106"/>
      <c r="CF291" s="106"/>
      <c r="CG291" s="106"/>
      <c r="CH291" s="106"/>
      <c r="CI291" s="106"/>
      <c r="CJ291" s="106"/>
      <c r="CK291" s="106"/>
      <c r="CL291" s="106"/>
      <c r="CM291" s="106"/>
      <c r="CN291" s="106"/>
      <c r="CO291" s="106"/>
      <c r="CP291" s="106"/>
      <c r="CQ291" s="106"/>
      <c r="CR291" s="106"/>
      <c r="CS291" s="106"/>
    </row>
    <row r="292" hidden="1">
      <c r="A292" s="153">
        <v>45139.0</v>
      </c>
      <c r="B292" s="116">
        <v>2023.0</v>
      </c>
      <c r="C292" s="116">
        <v>8.0</v>
      </c>
      <c r="D292" s="156"/>
      <c r="E292" s="157"/>
      <c r="F292" s="116" t="s">
        <v>246</v>
      </c>
      <c r="G292" s="155">
        <v>45149.0</v>
      </c>
      <c r="H292" s="116" t="s">
        <v>720</v>
      </c>
      <c r="I292" s="116" t="s">
        <v>78</v>
      </c>
      <c r="J292" s="156">
        <v>3513.0</v>
      </c>
      <c r="K292" s="157">
        <v>50000.0</v>
      </c>
      <c r="L292" s="106"/>
      <c r="M292" s="157">
        <v>5000.0</v>
      </c>
      <c r="N292" s="106"/>
      <c r="O292" s="106"/>
      <c r="P292" s="106"/>
      <c r="Q292" s="106"/>
      <c r="R292" s="156" t="s">
        <v>282</v>
      </c>
      <c r="S292" s="116" t="s">
        <v>316</v>
      </c>
      <c r="T292" s="106"/>
      <c r="U292" s="116" t="s">
        <v>251</v>
      </c>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c r="AZ292" s="106"/>
      <c r="BA292" s="106"/>
      <c r="BB292" s="106"/>
      <c r="BC292" s="106"/>
      <c r="BD292" s="106"/>
      <c r="BE292" s="106"/>
      <c r="BF292" s="106"/>
      <c r="BG292" s="106"/>
      <c r="BH292" s="106"/>
      <c r="BI292" s="106"/>
      <c r="BJ292" s="106"/>
      <c r="BK292" s="106"/>
      <c r="BL292" s="106"/>
      <c r="BM292" s="106"/>
      <c r="BN292" s="106"/>
      <c r="BO292" s="106"/>
      <c r="BP292" s="106"/>
      <c r="BQ292" s="106"/>
      <c r="BR292" s="106"/>
      <c r="BS292" s="106"/>
      <c r="BT292" s="106"/>
      <c r="BU292" s="106"/>
      <c r="BV292" s="106"/>
      <c r="BW292" s="106"/>
      <c r="BX292" s="106"/>
      <c r="BY292" s="106"/>
      <c r="BZ292" s="106"/>
      <c r="CA292" s="106"/>
      <c r="CB292" s="106"/>
      <c r="CC292" s="106"/>
      <c r="CD292" s="106"/>
      <c r="CE292" s="106"/>
      <c r="CF292" s="106"/>
      <c r="CG292" s="106"/>
      <c r="CH292" s="106"/>
      <c r="CI292" s="106"/>
      <c r="CJ292" s="106"/>
      <c r="CK292" s="106"/>
      <c r="CL292" s="106"/>
      <c r="CM292" s="106"/>
      <c r="CN292" s="106"/>
      <c r="CO292" s="106"/>
      <c r="CP292" s="106"/>
      <c r="CQ292" s="106"/>
      <c r="CR292" s="106"/>
      <c r="CS292" s="106"/>
    </row>
    <row r="293" hidden="1">
      <c r="A293" s="153">
        <v>45689.0</v>
      </c>
      <c r="B293" s="116">
        <v>2025.0</v>
      </c>
      <c r="C293" s="116">
        <v>2.0</v>
      </c>
      <c r="D293" s="156"/>
      <c r="E293" s="157"/>
      <c r="F293" s="116" t="s">
        <v>246</v>
      </c>
      <c r="G293" s="155">
        <v>45698.0</v>
      </c>
      <c r="H293" s="116" t="s">
        <v>721</v>
      </c>
      <c r="I293" s="116" t="s">
        <v>78</v>
      </c>
      <c r="J293" s="156">
        <v>2911.0</v>
      </c>
      <c r="K293" s="157">
        <v>100000.0</v>
      </c>
      <c r="L293" s="106"/>
      <c r="M293" s="157">
        <v>5000.0</v>
      </c>
      <c r="N293" s="106"/>
      <c r="O293" s="106"/>
      <c r="P293" s="106"/>
      <c r="Q293" s="106"/>
      <c r="R293" s="156" t="s">
        <v>282</v>
      </c>
      <c r="S293" s="116" t="s">
        <v>316</v>
      </c>
      <c r="T293" s="106"/>
      <c r="U293" s="116" t="s">
        <v>251</v>
      </c>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c r="AZ293" s="106"/>
      <c r="BA293" s="106"/>
      <c r="BB293" s="106"/>
      <c r="BC293" s="106"/>
      <c r="BD293" s="106"/>
      <c r="BE293" s="106"/>
      <c r="BF293" s="106"/>
      <c r="BG293" s="106"/>
      <c r="BH293" s="106"/>
      <c r="BI293" s="106"/>
      <c r="BJ293" s="106"/>
      <c r="BK293" s="106"/>
      <c r="BL293" s="106"/>
      <c r="BM293" s="106"/>
      <c r="BN293" s="106"/>
      <c r="BO293" s="106"/>
      <c r="BP293" s="106"/>
      <c r="BQ293" s="106"/>
      <c r="BR293" s="106"/>
      <c r="BS293" s="106"/>
      <c r="BT293" s="106"/>
      <c r="BU293" s="106"/>
      <c r="BV293" s="106"/>
      <c r="BW293" s="106"/>
      <c r="BX293" s="106"/>
      <c r="BY293" s="106"/>
      <c r="BZ293" s="106"/>
      <c r="CA293" s="106"/>
      <c r="CB293" s="106"/>
      <c r="CC293" s="106"/>
      <c r="CD293" s="106"/>
      <c r="CE293" s="106"/>
      <c r="CF293" s="106"/>
      <c r="CG293" s="106"/>
      <c r="CH293" s="106"/>
      <c r="CI293" s="106"/>
      <c r="CJ293" s="106"/>
      <c r="CK293" s="106"/>
      <c r="CL293" s="106"/>
      <c r="CM293" s="106"/>
      <c r="CN293" s="106"/>
      <c r="CO293" s="106"/>
      <c r="CP293" s="106"/>
      <c r="CQ293" s="106"/>
      <c r="CR293" s="106"/>
      <c r="CS293" s="106"/>
    </row>
    <row r="294" hidden="1">
      <c r="A294" s="153">
        <v>45931.0</v>
      </c>
      <c r="B294" s="116">
        <v>2025.0</v>
      </c>
      <c r="C294" s="116">
        <v>10.0</v>
      </c>
      <c r="D294" s="156"/>
      <c r="E294" s="157"/>
      <c r="F294" s="116" t="s">
        <v>246</v>
      </c>
      <c r="G294" s="155">
        <v>45948.0</v>
      </c>
      <c r="H294" s="116" t="s">
        <v>722</v>
      </c>
      <c r="I294" s="116" t="s">
        <v>78</v>
      </c>
      <c r="J294" s="156">
        <v>2115.0</v>
      </c>
      <c r="K294" s="157">
        <v>166820.0</v>
      </c>
      <c r="L294" s="106"/>
      <c r="M294" s="157">
        <v>5000.0</v>
      </c>
      <c r="N294" s="106"/>
      <c r="O294" s="106"/>
      <c r="P294" s="106"/>
      <c r="Q294" s="106"/>
      <c r="R294" s="156" t="s">
        <v>282</v>
      </c>
      <c r="S294" s="116" t="s">
        <v>316</v>
      </c>
      <c r="T294" s="106"/>
      <c r="U294" s="116" t="s">
        <v>251</v>
      </c>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c r="AZ294" s="106"/>
      <c r="BA294" s="106"/>
      <c r="BB294" s="106"/>
      <c r="BC294" s="106"/>
      <c r="BD294" s="106"/>
      <c r="BE294" s="106"/>
      <c r="BF294" s="106"/>
      <c r="BG294" s="106"/>
      <c r="BH294" s="106"/>
      <c r="BI294" s="106"/>
      <c r="BJ294" s="106"/>
      <c r="BK294" s="106"/>
      <c r="BL294" s="106"/>
      <c r="BM294" s="106"/>
      <c r="BN294" s="106"/>
      <c r="BO294" s="106"/>
      <c r="BP294" s="106"/>
      <c r="BQ294" s="106"/>
      <c r="BR294" s="106"/>
      <c r="BS294" s="106"/>
      <c r="BT294" s="106"/>
      <c r="BU294" s="106"/>
      <c r="BV294" s="106"/>
      <c r="BW294" s="106"/>
      <c r="BX294" s="106"/>
      <c r="BY294" s="106"/>
      <c r="BZ294" s="106"/>
      <c r="CA294" s="106"/>
      <c r="CB294" s="106"/>
      <c r="CC294" s="106"/>
      <c r="CD294" s="106"/>
      <c r="CE294" s="106"/>
      <c r="CF294" s="106"/>
      <c r="CG294" s="106"/>
      <c r="CH294" s="106"/>
      <c r="CI294" s="106"/>
      <c r="CJ294" s="106"/>
      <c r="CK294" s="106"/>
      <c r="CL294" s="106"/>
      <c r="CM294" s="106"/>
      <c r="CN294" s="106"/>
      <c r="CO294" s="106"/>
      <c r="CP294" s="106"/>
      <c r="CQ294" s="106"/>
      <c r="CR294" s="106"/>
      <c r="CS294" s="106"/>
    </row>
    <row r="295" hidden="1">
      <c r="A295" s="153">
        <v>45931.0</v>
      </c>
      <c r="B295" s="116">
        <v>2025.0</v>
      </c>
      <c r="C295" s="116">
        <v>10.0</v>
      </c>
      <c r="D295" s="156"/>
      <c r="E295" s="157"/>
      <c r="F295" s="157" t="s">
        <v>246</v>
      </c>
      <c r="G295" s="155">
        <v>45948.0</v>
      </c>
      <c r="H295" s="116" t="s">
        <v>691</v>
      </c>
      <c r="I295" s="116" t="s">
        <v>78</v>
      </c>
      <c r="J295" s="156">
        <v>2005.0</v>
      </c>
      <c r="K295" s="157">
        <v>24920.0</v>
      </c>
      <c r="L295" s="106"/>
      <c r="M295" s="157">
        <v>5000.0</v>
      </c>
      <c r="N295" s="106"/>
      <c r="O295" s="106"/>
      <c r="P295" s="106"/>
      <c r="Q295" s="106"/>
      <c r="R295" s="156" t="s">
        <v>282</v>
      </c>
      <c r="S295" s="116" t="s">
        <v>316</v>
      </c>
      <c r="T295" s="106"/>
      <c r="U295" s="116" t="s">
        <v>251</v>
      </c>
      <c r="V295" s="106"/>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c r="AZ295" s="106"/>
      <c r="BA295" s="106"/>
      <c r="BB295" s="106"/>
      <c r="BC295" s="106"/>
      <c r="BD295" s="106"/>
      <c r="BE295" s="106"/>
      <c r="BF295" s="106"/>
      <c r="BG295" s="106"/>
      <c r="BH295" s="106"/>
      <c r="BI295" s="106"/>
      <c r="BJ295" s="106"/>
      <c r="BK295" s="106"/>
      <c r="BL295" s="106"/>
      <c r="BM295" s="106"/>
      <c r="BN295" s="106"/>
      <c r="BO295" s="106"/>
      <c r="BP295" s="106"/>
      <c r="BQ295" s="106"/>
      <c r="BR295" s="106"/>
      <c r="BS295" s="106"/>
      <c r="BT295" s="106"/>
      <c r="BU295" s="106"/>
      <c r="BV295" s="106"/>
      <c r="BW295" s="106"/>
      <c r="BX295" s="106"/>
      <c r="BY295" s="106"/>
      <c r="BZ295" s="106"/>
      <c r="CA295" s="106"/>
      <c r="CB295" s="106"/>
      <c r="CC295" s="106"/>
      <c r="CD295" s="106"/>
      <c r="CE295" s="106"/>
      <c r="CF295" s="106"/>
      <c r="CG295" s="106"/>
      <c r="CH295" s="106"/>
      <c r="CI295" s="106"/>
      <c r="CJ295" s="106"/>
      <c r="CK295" s="106"/>
      <c r="CL295" s="106"/>
      <c r="CM295" s="106"/>
      <c r="CN295" s="106"/>
      <c r="CO295" s="106"/>
      <c r="CP295" s="106"/>
      <c r="CQ295" s="106"/>
      <c r="CR295" s="106"/>
      <c r="CS295" s="106"/>
    </row>
    <row r="296" hidden="1">
      <c r="A296" s="153">
        <v>45931.0</v>
      </c>
      <c r="B296" s="116">
        <v>2025.0</v>
      </c>
      <c r="C296" s="116">
        <v>10.0</v>
      </c>
      <c r="D296" s="156"/>
      <c r="E296" s="157"/>
      <c r="F296" s="157" t="s">
        <v>246</v>
      </c>
      <c r="G296" s="155">
        <v>45956.0</v>
      </c>
      <c r="H296" s="116" t="s">
        <v>723</v>
      </c>
      <c r="I296" s="116" t="s">
        <v>78</v>
      </c>
      <c r="J296" s="156">
        <v>2805.0</v>
      </c>
      <c r="K296" s="157">
        <v>63000.0</v>
      </c>
      <c r="L296" s="106"/>
      <c r="M296" s="157">
        <v>5000.0</v>
      </c>
      <c r="N296" s="106"/>
      <c r="O296" s="106"/>
      <c r="P296" s="106"/>
      <c r="Q296" s="106"/>
      <c r="R296" s="156" t="s">
        <v>282</v>
      </c>
      <c r="S296" s="116" t="s">
        <v>316</v>
      </c>
      <c r="T296" s="106"/>
      <c r="U296" s="116" t="s">
        <v>251</v>
      </c>
      <c r="V296" s="106"/>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c r="AZ296" s="106"/>
      <c r="BA296" s="106"/>
      <c r="BB296" s="106"/>
      <c r="BC296" s="106"/>
      <c r="BD296" s="106"/>
      <c r="BE296" s="106"/>
      <c r="BF296" s="106"/>
      <c r="BG296" s="106"/>
      <c r="BH296" s="106"/>
      <c r="BI296" s="106"/>
      <c r="BJ296" s="106"/>
      <c r="BK296" s="106"/>
      <c r="BL296" s="106"/>
      <c r="BM296" s="106"/>
      <c r="BN296" s="106"/>
      <c r="BO296" s="106"/>
      <c r="BP296" s="106"/>
      <c r="BQ296" s="106"/>
      <c r="BR296" s="106"/>
      <c r="BS296" s="106"/>
      <c r="BT296" s="106"/>
      <c r="BU296" s="106"/>
      <c r="BV296" s="106"/>
      <c r="BW296" s="106"/>
      <c r="BX296" s="106"/>
      <c r="BY296" s="106"/>
      <c r="BZ296" s="106"/>
      <c r="CA296" s="106"/>
      <c r="CB296" s="106"/>
      <c r="CC296" s="106"/>
      <c r="CD296" s="106"/>
      <c r="CE296" s="106"/>
      <c r="CF296" s="106"/>
      <c r="CG296" s="106"/>
      <c r="CH296" s="106"/>
      <c r="CI296" s="106"/>
      <c r="CJ296" s="106"/>
      <c r="CK296" s="106"/>
      <c r="CL296" s="106"/>
      <c r="CM296" s="106"/>
      <c r="CN296" s="106"/>
      <c r="CO296" s="106"/>
      <c r="CP296" s="106"/>
      <c r="CQ296" s="106"/>
      <c r="CR296" s="106"/>
      <c r="CS296" s="106"/>
    </row>
    <row r="297" hidden="1">
      <c r="A297" s="153">
        <v>45931.0</v>
      </c>
      <c r="B297" s="116">
        <v>2025.0</v>
      </c>
      <c r="C297" s="116">
        <v>10.0</v>
      </c>
      <c r="D297" s="156"/>
      <c r="E297" s="157"/>
      <c r="F297" s="157" t="s">
        <v>246</v>
      </c>
      <c r="G297" s="155">
        <v>45956.0</v>
      </c>
      <c r="H297" s="116" t="s">
        <v>723</v>
      </c>
      <c r="I297" s="116" t="s">
        <v>78</v>
      </c>
      <c r="J297" s="156">
        <v>3103.0</v>
      </c>
      <c r="K297" s="157">
        <v>63000.0</v>
      </c>
      <c r="L297" s="106"/>
      <c r="M297" s="157">
        <v>5000.0</v>
      </c>
      <c r="N297" s="106"/>
      <c r="O297" s="106"/>
      <c r="P297" s="106"/>
      <c r="Q297" s="106"/>
      <c r="R297" s="156" t="s">
        <v>282</v>
      </c>
      <c r="S297" s="116" t="s">
        <v>316</v>
      </c>
      <c r="T297" s="106"/>
      <c r="U297" s="116" t="s">
        <v>251</v>
      </c>
      <c r="V297" s="106"/>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c r="AZ297" s="106"/>
      <c r="BA297" s="106"/>
      <c r="BB297" s="106"/>
      <c r="BC297" s="106"/>
      <c r="BD297" s="106"/>
      <c r="BE297" s="106"/>
      <c r="BF297" s="106"/>
      <c r="BG297" s="106"/>
      <c r="BH297" s="106"/>
      <c r="BI297" s="106"/>
      <c r="BJ297" s="106"/>
      <c r="BK297" s="106"/>
      <c r="BL297" s="106"/>
      <c r="BM297" s="106"/>
      <c r="BN297" s="106"/>
      <c r="BO297" s="106"/>
      <c r="BP297" s="106"/>
      <c r="BQ297" s="106"/>
      <c r="BR297" s="106"/>
      <c r="BS297" s="106"/>
      <c r="BT297" s="106"/>
      <c r="BU297" s="106"/>
      <c r="BV297" s="106"/>
      <c r="BW297" s="106"/>
      <c r="BX297" s="106"/>
      <c r="BY297" s="106"/>
      <c r="BZ297" s="106"/>
      <c r="CA297" s="106"/>
      <c r="CB297" s="106"/>
      <c r="CC297" s="106"/>
      <c r="CD297" s="106"/>
      <c r="CE297" s="106"/>
      <c r="CF297" s="106"/>
      <c r="CG297" s="106"/>
      <c r="CH297" s="106"/>
      <c r="CI297" s="106"/>
      <c r="CJ297" s="106"/>
      <c r="CK297" s="106"/>
      <c r="CL297" s="106"/>
      <c r="CM297" s="106"/>
      <c r="CN297" s="106"/>
      <c r="CO297" s="106"/>
      <c r="CP297" s="106"/>
      <c r="CQ297" s="106"/>
      <c r="CR297" s="106"/>
      <c r="CS297" s="106"/>
    </row>
    <row r="298" hidden="1">
      <c r="A298" s="153">
        <v>45931.0</v>
      </c>
      <c r="B298" s="116">
        <v>2025.0</v>
      </c>
      <c r="C298" s="116">
        <v>10.0</v>
      </c>
      <c r="D298" s="156"/>
      <c r="E298" s="157"/>
      <c r="F298" s="157" t="s">
        <v>246</v>
      </c>
      <c r="G298" s="155">
        <v>45956.0</v>
      </c>
      <c r="H298" s="116" t="s">
        <v>724</v>
      </c>
      <c r="I298" s="116" t="s">
        <v>78</v>
      </c>
      <c r="J298" s="156">
        <v>2903.0</v>
      </c>
      <c r="K298" s="157">
        <v>63000.0</v>
      </c>
      <c r="L298" s="106"/>
      <c r="M298" s="157">
        <v>5000.0</v>
      </c>
      <c r="N298" s="106"/>
      <c r="O298" s="106"/>
      <c r="P298" s="106"/>
      <c r="Q298" s="106"/>
      <c r="R298" s="156" t="s">
        <v>282</v>
      </c>
      <c r="S298" s="116" t="s">
        <v>316</v>
      </c>
      <c r="T298" s="106"/>
      <c r="U298" s="116" t="s">
        <v>251</v>
      </c>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c r="AZ298" s="106"/>
      <c r="BA298" s="106"/>
      <c r="BB298" s="106"/>
      <c r="BC298" s="106"/>
      <c r="BD298" s="106"/>
      <c r="BE298" s="106"/>
      <c r="BF298" s="106"/>
      <c r="BG298" s="106"/>
      <c r="BH298" s="106"/>
      <c r="BI298" s="106"/>
      <c r="BJ298" s="106"/>
      <c r="BK298" s="106"/>
      <c r="BL298" s="106"/>
      <c r="BM298" s="106"/>
      <c r="BN298" s="106"/>
      <c r="BO298" s="106"/>
      <c r="BP298" s="106"/>
      <c r="BQ298" s="106"/>
      <c r="BR298" s="106"/>
      <c r="BS298" s="106"/>
      <c r="BT298" s="106"/>
      <c r="BU298" s="106"/>
      <c r="BV298" s="106"/>
      <c r="BW298" s="106"/>
      <c r="BX298" s="106"/>
      <c r="BY298" s="106"/>
      <c r="BZ298" s="106"/>
      <c r="CA298" s="106"/>
      <c r="CB298" s="106"/>
      <c r="CC298" s="106"/>
      <c r="CD298" s="106"/>
      <c r="CE298" s="106"/>
      <c r="CF298" s="106"/>
      <c r="CG298" s="106"/>
      <c r="CH298" s="106"/>
      <c r="CI298" s="106"/>
      <c r="CJ298" s="106"/>
      <c r="CK298" s="106"/>
      <c r="CL298" s="106"/>
      <c r="CM298" s="106"/>
      <c r="CN298" s="106"/>
      <c r="CO298" s="106"/>
      <c r="CP298" s="106"/>
      <c r="CQ298" s="106"/>
      <c r="CR298" s="106"/>
      <c r="CS298" s="106"/>
    </row>
    <row r="299" hidden="1">
      <c r="A299" s="153">
        <v>45931.0</v>
      </c>
      <c r="B299" s="116">
        <v>2025.0</v>
      </c>
      <c r="C299" s="116">
        <v>10.0</v>
      </c>
      <c r="D299" s="156"/>
      <c r="E299" s="157"/>
      <c r="F299" s="157" t="s">
        <v>246</v>
      </c>
      <c r="G299" s="155">
        <v>45956.0</v>
      </c>
      <c r="H299" s="116" t="s">
        <v>724</v>
      </c>
      <c r="I299" s="116" t="s">
        <v>78</v>
      </c>
      <c r="J299" s="156">
        <v>2905.0</v>
      </c>
      <c r="K299" s="157">
        <v>63000.0</v>
      </c>
      <c r="L299" s="106"/>
      <c r="M299" s="157">
        <v>5000.0</v>
      </c>
      <c r="N299" s="106"/>
      <c r="O299" s="106"/>
      <c r="P299" s="106"/>
      <c r="Q299" s="106"/>
      <c r="R299" s="156" t="s">
        <v>282</v>
      </c>
      <c r="S299" s="116" t="s">
        <v>316</v>
      </c>
      <c r="T299" s="106"/>
      <c r="U299" s="116" t="s">
        <v>251</v>
      </c>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c r="AZ299" s="106"/>
      <c r="BA299" s="106"/>
      <c r="BB299" s="106"/>
      <c r="BC299" s="106"/>
      <c r="BD299" s="106"/>
      <c r="BE299" s="106"/>
      <c r="BF299" s="106"/>
      <c r="BG299" s="106"/>
      <c r="BH299" s="106"/>
      <c r="BI299" s="106"/>
      <c r="BJ299" s="106"/>
      <c r="BK299" s="106"/>
      <c r="BL299" s="106"/>
      <c r="BM299" s="106"/>
      <c r="BN299" s="106"/>
      <c r="BO299" s="106"/>
      <c r="BP299" s="106"/>
      <c r="BQ299" s="106"/>
      <c r="BR299" s="106"/>
      <c r="BS299" s="106"/>
      <c r="BT299" s="106"/>
      <c r="BU299" s="106"/>
      <c r="BV299" s="106"/>
      <c r="BW299" s="106"/>
      <c r="BX299" s="106"/>
      <c r="BY299" s="106"/>
      <c r="BZ299" s="106"/>
      <c r="CA299" s="106"/>
      <c r="CB299" s="106"/>
      <c r="CC299" s="106"/>
      <c r="CD299" s="106"/>
      <c r="CE299" s="106"/>
      <c r="CF299" s="106"/>
      <c r="CG299" s="106"/>
      <c r="CH299" s="106"/>
      <c r="CI299" s="106"/>
      <c r="CJ299" s="106"/>
      <c r="CK299" s="106"/>
      <c r="CL299" s="106"/>
      <c r="CM299" s="106"/>
      <c r="CN299" s="106"/>
      <c r="CO299" s="106"/>
      <c r="CP299" s="106"/>
      <c r="CQ299" s="106"/>
      <c r="CR299" s="106"/>
      <c r="CS299" s="106"/>
    </row>
    <row r="300" hidden="1">
      <c r="A300" s="153">
        <v>45901.0</v>
      </c>
      <c r="B300" s="116">
        <v>2025.0</v>
      </c>
      <c r="C300" s="116">
        <v>9.0</v>
      </c>
      <c r="D300" s="156"/>
      <c r="E300" s="157"/>
      <c r="F300" s="157" t="s">
        <v>246</v>
      </c>
      <c r="G300" s="155">
        <v>45911.0</v>
      </c>
      <c r="H300" s="116" t="s">
        <v>725</v>
      </c>
      <c r="I300" s="116" t="s">
        <v>78</v>
      </c>
      <c r="J300" s="156">
        <v>2110.0</v>
      </c>
      <c r="K300" s="157">
        <v>11130.0</v>
      </c>
      <c r="L300" s="106"/>
      <c r="M300" s="157">
        <v>5000.0</v>
      </c>
      <c r="N300" s="106"/>
      <c r="O300" s="106"/>
      <c r="P300" s="106"/>
      <c r="Q300" s="106"/>
      <c r="R300" s="156" t="s">
        <v>282</v>
      </c>
      <c r="S300" s="116" t="s">
        <v>316</v>
      </c>
      <c r="T300" s="106"/>
      <c r="U300" s="116" t="s">
        <v>251</v>
      </c>
      <c r="V300" s="106"/>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c r="AZ300" s="106"/>
      <c r="BA300" s="106"/>
      <c r="BB300" s="106"/>
      <c r="BC300" s="106"/>
      <c r="BD300" s="106"/>
      <c r="BE300" s="106"/>
      <c r="BF300" s="106"/>
      <c r="BG300" s="106"/>
      <c r="BH300" s="106"/>
      <c r="BI300" s="106"/>
      <c r="BJ300" s="106"/>
      <c r="BK300" s="106"/>
      <c r="BL300" s="106"/>
      <c r="BM300" s="106"/>
      <c r="BN300" s="106"/>
      <c r="BO300" s="106"/>
      <c r="BP300" s="106"/>
      <c r="BQ300" s="106"/>
      <c r="BR300" s="106"/>
      <c r="BS300" s="106"/>
      <c r="BT300" s="106"/>
      <c r="BU300" s="106"/>
      <c r="BV300" s="106"/>
      <c r="BW300" s="106"/>
      <c r="BX300" s="106"/>
      <c r="BY300" s="106"/>
      <c r="BZ300" s="106"/>
      <c r="CA300" s="106"/>
      <c r="CB300" s="106"/>
      <c r="CC300" s="106"/>
      <c r="CD300" s="106"/>
      <c r="CE300" s="106"/>
      <c r="CF300" s="106"/>
      <c r="CG300" s="106"/>
      <c r="CH300" s="106"/>
      <c r="CI300" s="106"/>
      <c r="CJ300" s="106"/>
      <c r="CK300" s="106"/>
      <c r="CL300" s="106"/>
      <c r="CM300" s="106"/>
      <c r="CN300" s="106"/>
      <c r="CO300" s="106"/>
      <c r="CP300" s="106"/>
      <c r="CQ300" s="106"/>
      <c r="CR300" s="106"/>
      <c r="CS300" s="106"/>
    </row>
    <row r="301" hidden="1">
      <c r="A301" s="153">
        <v>45901.0</v>
      </c>
      <c r="B301" s="116">
        <v>2025.0</v>
      </c>
      <c r="C301" s="116">
        <v>9.0</v>
      </c>
      <c r="D301" s="156"/>
      <c r="E301" s="157"/>
      <c r="F301" s="157" t="s">
        <v>246</v>
      </c>
      <c r="G301" s="155">
        <v>45911.0</v>
      </c>
      <c r="H301" s="116" t="s">
        <v>726</v>
      </c>
      <c r="I301" s="116" t="s">
        <v>78</v>
      </c>
      <c r="J301" s="156">
        <v>2401.0</v>
      </c>
      <c r="K301" s="157">
        <v>33990.0</v>
      </c>
      <c r="L301" s="106"/>
      <c r="M301" s="157">
        <v>5000.0</v>
      </c>
      <c r="N301" s="106"/>
      <c r="O301" s="106"/>
      <c r="P301" s="106"/>
      <c r="Q301" s="106"/>
      <c r="R301" s="156" t="s">
        <v>282</v>
      </c>
      <c r="S301" s="116" t="s">
        <v>316</v>
      </c>
      <c r="T301" s="106"/>
      <c r="U301" s="116" t="s">
        <v>251</v>
      </c>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c r="AZ301" s="106"/>
      <c r="BA301" s="106"/>
      <c r="BB301" s="106"/>
      <c r="BC301" s="106"/>
      <c r="BD301" s="106"/>
      <c r="BE301" s="106"/>
      <c r="BF301" s="106"/>
      <c r="BG301" s="106"/>
      <c r="BH301" s="106"/>
      <c r="BI301" s="106"/>
      <c r="BJ301" s="106"/>
      <c r="BK301" s="106"/>
      <c r="BL301" s="106"/>
      <c r="BM301" s="106"/>
      <c r="BN301" s="106"/>
      <c r="BO301" s="106"/>
      <c r="BP301" s="106"/>
      <c r="BQ301" s="106"/>
      <c r="BR301" s="106"/>
      <c r="BS301" s="106"/>
      <c r="BT301" s="106"/>
      <c r="BU301" s="106"/>
      <c r="BV301" s="106"/>
      <c r="BW301" s="106"/>
      <c r="BX301" s="106"/>
      <c r="BY301" s="106"/>
      <c r="BZ301" s="106"/>
      <c r="CA301" s="106"/>
      <c r="CB301" s="106"/>
      <c r="CC301" s="106"/>
      <c r="CD301" s="106"/>
      <c r="CE301" s="106"/>
      <c r="CF301" s="106"/>
      <c r="CG301" s="106"/>
      <c r="CH301" s="106"/>
      <c r="CI301" s="106"/>
      <c r="CJ301" s="106"/>
      <c r="CK301" s="106"/>
      <c r="CL301" s="106"/>
      <c r="CM301" s="106"/>
      <c r="CN301" s="106"/>
      <c r="CO301" s="106"/>
      <c r="CP301" s="106"/>
      <c r="CQ301" s="106"/>
      <c r="CR301" s="106"/>
      <c r="CS301" s="106"/>
    </row>
    <row r="302" hidden="1">
      <c r="A302" s="153">
        <v>45931.0</v>
      </c>
      <c r="B302" s="116">
        <v>2025.0</v>
      </c>
      <c r="C302" s="116">
        <v>1.0</v>
      </c>
      <c r="D302" s="154"/>
      <c r="E302" s="116" t="s">
        <v>727</v>
      </c>
      <c r="F302" s="116" t="s">
        <v>246</v>
      </c>
      <c r="G302" s="154"/>
      <c r="H302" s="116" t="s">
        <v>728</v>
      </c>
      <c r="I302" s="116" t="s">
        <v>78</v>
      </c>
      <c r="J302" s="156" t="s">
        <v>729</v>
      </c>
      <c r="K302" s="157">
        <v>8934.58</v>
      </c>
      <c r="L302" s="157">
        <v>9560.0</v>
      </c>
      <c r="M302" s="106"/>
      <c r="N302" s="106"/>
      <c r="O302" s="106"/>
      <c r="P302" s="157">
        <v>8934.58</v>
      </c>
      <c r="Q302" s="158">
        <v>1.0</v>
      </c>
      <c r="R302" s="154"/>
      <c r="S302" s="116" t="s">
        <v>316</v>
      </c>
      <c r="T302" s="116" t="s">
        <v>265</v>
      </c>
      <c r="U302" s="116" t="s">
        <v>262</v>
      </c>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c r="AZ302" s="106"/>
      <c r="BA302" s="106"/>
      <c r="BB302" s="106"/>
      <c r="BC302" s="106"/>
      <c r="BD302" s="106"/>
      <c r="BE302" s="106"/>
      <c r="BF302" s="106"/>
      <c r="BG302" s="106"/>
      <c r="BH302" s="106"/>
      <c r="BI302" s="106"/>
      <c r="BJ302" s="106"/>
      <c r="BK302" s="106"/>
      <c r="BL302" s="106"/>
      <c r="BM302" s="106"/>
      <c r="BN302" s="106"/>
      <c r="BO302" s="106"/>
      <c r="BP302" s="106"/>
      <c r="BQ302" s="106"/>
      <c r="BR302" s="106"/>
      <c r="BS302" s="106"/>
      <c r="BT302" s="106"/>
      <c r="BU302" s="106"/>
      <c r="BV302" s="106"/>
      <c r="BW302" s="106"/>
      <c r="BX302" s="106"/>
      <c r="BY302" s="106"/>
      <c r="BZ302" s="106"/>
      <c r="CA302" s="106"/>
      <c r="CB302" s="106"/>
      <c r="CC302" s="106"/>
      <c r="CD302" s="106"/>
      <c r="CE302" s="106"/>
      <c r="CF302" s="106"/>
      <c r="CG302" s="106"/>
      <c r="CH302" s="106"/>
      <c r="CI302" s="106"/>
      <c r="CJ302" s="106"/>
      <c r="CK302" s="106"/>
      <c r="CL302" s="106"/>
      <c r="CM302" s="106"/>
      <c r="CN302" s="106"/>
      <c r="CO302" s="106"/>
      <c r="CP302" s="106"/>
      <c r="CQ302" s="106"/>
      <c r="CR302" s="106"/>
      <c r="CS302" s="106"/>
    </row>
    <row r="303" hidden="1">
      <c r="A303" s="153">
        <v>45931.0</v>
      </c>
      <c r="B303" s="116">
        <v>2025.0</v>
      </c>
      <c r="C303" s="116">
        <v>35.0</v>
      </c>
      <c r="D303" s="154"/>
      <c r="E303" s="116" t="s">
        <v>730</v>
      </c>
      <c r="F303" s="116" t="s">
        <v>246</v>
      </c>
      <c r="G303" s="154"/>
      <c r="H303" s="116" t="s">
        <v>731</v>
      </c>
      <c r="I303" s="116" t="s">
        <v>78</v>
      </c>
      <c r="J303" s="156" t="s">
        <v>732</v>
      </c>
      <c r="K303" s="157">
        <v>10280.37</v>
      </c>
      <c r="L303" s="157">
        <v>11000.0</v>
      </c>
      <c r="M303" s="106"/>
      <c r="N303" s="106"/>
      <c r="O303" s="157">
        <v>8000.0</v>
      </c>
      <c r="P303" s="157">
        <v>2280.37</v>
      </c>
      <c r="Q303" s="158">
        <v>0.2218</v>
      </c>
      <c r="R303" s="154"/>
      <c r="S303" s="116" t="s">
        <v>316</v>
      </c>
      <c r="T303" s="116" t="s">
        <v>265</v>
      </c>
      <c r="U303" s="116" t="s">
        <v>262</v>
      </c>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c r="AZ303" s="106"/>
      <c r="BA303" s="106"/>
      <c r="BB303" s="106"/>
      <c r="BC303" s="106"/>
      <c r="BD303" s="106"/>
      <c r="BE303" s="106"/>
      <c r="BF303" s="106"/>
      <c r="BG303" s="106"/>
      <c r="BH303" s="106"/>
      <c r="BI303" s="106"/>
      <c r="BJ303" s="106"/>
      <c r="BK303" s="106"/>
      <c r="BL303" s="106"/>
      <c r="BM303" s="106"/>
      <c r="BN303" s="106"/>
      <c r="BO303" s="106"/>
      <c r="BP303" s="106"/>
      <c r="BQ303" s="106"/>
      <c r="BR303" s="106"/>
      <c r="BS303" s="106"/>
      <c r="BT303" s="106"/>
      <c r="BU303" s="106"/>
      <c r="BV303" s="106"/>
      <c r="BW303" s="106"/>
      <c r="BX303" s="106"/>
      <c r="BY303" s="106"/>
      <c r="BZ303" s="106"/>
      <c r="CA303" s="106"/>
      <c r="CB303" s="106"/>
      <c r="CC303" s="106"/>
      <c r="CD303" s="106"/>
      <c r="CE303" s="106"/>
      <c r="CF303" s="106"/>
      <c r="CG303" s="106"/>
      <c r="CH303" s="106"/>
      <c r="CI303" s="106"/>
      <c r="CJ303" s="106"/>
      <c r="CK303" s="106"/>
      <c r="CL303" s="106"/>
      <c r="CM303" s="106"/>
      <c r="CN303" s="106"/>
      <c r="CO303" s="106"/>
      <c r="CP303" s="106"/>
      <c r="CQ303" s="106"/>
      <c r="CR303" s="106"/>
      <c r="CS303" s="106"/>
    </row>
    <row r="304" hidden="1">
      <c r="A304" s="153">
        <v>2009.0</v>
      </c>
      <c r="B304" s="116">
        <v>1905.0</v>
      </c>
      <c r="C304" s="116">
        <v>1.0</v>
      </c>
      <c r="D304" s="154"/>
      <c r="E304" s="116" t="s">
        <v>733</v>
      </c>
      <c r="F304" s="116" t="s">
        <v>246</v>
      </c>
      <c r="G304" s="155">
        <v>2023.0</v>
      </c>
      <c r="H304" s="106"/>
      <c r="I304" s="116" t="s">
        <v>78</v>
      </c>
      <c r="J304" s="156" t="s">
        <v>734</v>
      </c>
      <c r="K304" s="157">
        <v>46728.97</v>
      </c>
      <c r="L304" s="157">
        <v>50000.0</v>
      </c>
      <c r="M304" s="106"/>
      <c r="N304" s="106"/>
      <c r="O304" s="106"/>
      <c r="P304" s="157">
        <v>46728.97</v>
      </c>
      <c r="Q304" s="158">
        <v>1.0</v>
      </c>
      <c r="R304" s="154"/>
      <c r="S304" s="116" t="s">
        <v>316</v>
      </c>
      <c r="T304" s="116" t="s">
        <v>265</v>
      </c>
      <c r="U304" s="116" t="s">
        <v>262</v>
      </c>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c r="AZ304" s="106"/>
      <c r="BA304" s="106"/>
      <c r="BB304" s="106"/>
      <c r="BC304" s="106"/>
      <c r="BD304" s="106"/>
      <c r="BE304" s="106"/>
      <c r="BF304" s="106"/>
      <c r="BG304" s="106"/>
      <c r="BH304" s="106"/>
      <c r="BI304" s="106"/>
      <c r="BJ304" s="106"/>
      <c r="BK304" s="106"/>
      <c r="BL304" s="106"/>
      <c r="BM304" s="106"/>
      <c r="BN304" s="106"/>
      <c r="BO304" s="106"/>
      <c r="BP304" s="106"/>
      <c r="BQ304" s="106"/>
      <c r="BR304" s="106"/>
      <c r="BS304" s="106"/>
      <c r="BT304" s="106"/>
      <c r="BU304" s="106"/>
      <c r="BV304" s="106"/>
      <c r="BW304" s="106"/>
      <c r="BX304" s="106"/>
      <c r="BY304" s="106"/>
      <c r="BZ304" s="106"/>
      <c r="CA304" s="106"/>
      <c r="CB304" s="106"/>
      <c r="CC304" s="106"/>
      <c r="CD304" s="106"/>
      <c r="CE304" s="106"/>
      <c r="CF304" s="106"/>
      <c r="CG304" s="106"/>
      <c r="CH304" s="106"/>
      <c r="CI304" s="106"/>
      <c r="CJ304" s="106"/>
      <c r="CK304" s="106"/>
      <c r="CL304" s="106"/>
      <c r="CM304" s="106"/>
      <c r="CN304" s="106"/>
      <c r="CO304" s="106"/>
      <c r="CP304" s="106"/>
      <c r="CQ304" s="106"/>
      <c r="CR304" s="106"/>
      <c r="CS304" s="106"/>
    </row>
    <row r="305" hidden="1">
      <c r="A305" s="153">
        <v>2009.0</v>
      </c>
      <c r="B305" s="116">
        <v>1905.0</v>
      </c>
      <c r="C305" s="116">
        <v>2.0</v>
      </c>
      <c r="D305" s="154"/>
      <c r="E305" s="116" t="s">
        <v>735</v>
      </c>
      <c r="F305" s="116" t="s">
        <v>246</v>
      </c>
      <c r="G305" s="155">
        <v>2023.0</v>
      </c>
      <c r="H305" s="106"/>
      <c r="I305" s="116" t="s">
        <v>78</v>
      </c>
      <c r="J305" s="156" t="s">
        <v>736</v>
      </c>
      <c r="K305" s="157">
        <v>46728.97</v>
      </c>
      <c r="L305" s="157">
        <v>50000.0</v>
      </c>
      <c r="M305" s="106"/>
      <c r="N305" s="106"/>
      <c r="O305" s="106"/>
      <c r="P305" s="157">
        <v>46728.97</v>
      </c>
      <c r="Q305" s="158">
        <v>1.0</v>
      </c>
      <c r="R305" s="154"/>
      <c r="S305" s="116" t="s">
        <v>316</v>
      </c>
      <c r="T305" s="116" t="s">
        <v>265</v>
      </c>
      <c r="U305" s="116" t="s">
        <v>262</v>
      </c>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c r="AZ305" s="106"/>
      <c r="BA305" s="106"/>
      <c r="BB305" s="106"/>
      <c r="BC305" s="106"/>
      <c r="BD305" s="106"/>
      <c r="BE305" s="106"/>
      <c r="BF305" s="106"/>
      <c r="BG305" s="106"/>
      <c r="BH305" s="106"/>
      <c r="BI305" s="106"/>
      <c r="BJ305" s="106"/>
      <c r="BK305" s="106"/>
      <c r="BL305" s="106"/>
      <c r="BM305" s="106"/>
      <c r="BN305" s="106"/>
      <c r="BO305" s="106"/>
      <c r="BP305" s="106"/>
      <c r="BQ305" s="106"/>
      <c r="BR305" s="106"/>
      <c r="BS305" s="106"/>
      <c r="BT305" s="106"/>
      <c r="BU305" s="106"/>
      <c r="BV305" s="106"/>
      <c r="BW305" s="106"/>
      <c r="BX305" s="106"/>
      <c r="BY305" s="106"/>
      <c r="BZ305" s="106"/>
      <c r="CA305" s="106"/>
      <c r="CB305" s="106"/>
      <c r="CC305" s="106"/>
      <c r="CD305" s="106"/>
      <c r="CE305" s="106"/>
      <c r="CF305" s="106"/>
      <c r="CG305" s="106"/>
      <c r="CH305" s="106"/>
      <c r="CI305" s="106"/>
      <c r="CJ305" s="106"/>
      <c r="CK305" s="106"/>
      <c r="CL305" s="106"/>
      <c r="CM305" s="106"/>
      <c r="CN305" s="106"/>
      <c r="CO305" s="106"/>
      <c r="CP305" s="106"/>
      <c r="CQ305" s="106"/>
      <c r="CR305" s="106"/>
      <c r="CS305" s="106"/>
    </row>
    <row r="306" hidden="1">
      <c r="A306" s="153">
        <v>2009.0</v>
      </c>
      <c r="B306" s="116">
        <v>1905.0</v>
      </c>
      <c r="C306" s="116">
        <v>3.0</v>
      </c>
      <c r="D306" s="154"/>
      <c r="E306" s="116" t="s">
        <v>737</v>
      </c>
      <c r="F306" s="116" t="s">
        <v>246</v>
      </c>
      <c r="G306" s="155">
        <v>2023.0</v>
      </c>
      <c r="H306" s="106"/>
      <c r="I306" s="116" t="s">
        <v>78</v>
      </c>
      <c r="J306" s="156" t="s">
        <v>738</v>
      </c>
      <c r="K306" s="157">
        <v>46728.97</v>
      </c>
      <c r="L306" s="157">
        <v>50000.0</v>
      </c>
      <c r="M306" s="106"/>
      <c r="N306" s="106"/>
      <c r="O306" s="106"/>
      <c r="P306" s="157">
        <v>46728.97</v>
      </c>
      <c r="Q306" s="158">
        <v>1.0</v>
      </c>
      <c r="R306" s="154"/>
      <c r="S306" s="116" t="s">
        <v>316</v>
      </c>
      <c r="T306" s="116" t="s">
        <v>265</v>
      </c>
      <c r="U306" s="116" t="s">
        <v>262</v>
      </c>
      <c r="V306" s="106"/>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c r="AZ306" s="106"/>
      <c r="BA306" s="106"/>
      <c r="BB306" s="106"/>
      <c r="BC306" s="106"/>
      <c r="BD306" s="106"/>
      <c r="BE306" s="106"/>
      <c r="BF306" s="106"/>
      <c r="BG306" s="106"/>
      <c r="BH306" s="106"/>
      <c r="BI306" s="106"/>
      <c r="BJ306" s="106"/>
      <c r="BK306" s="106"/>
      <c r="BL306" s="106"/>
      <c r="BM306" s="106"/>
      <c r="BN306" s="106"/>
      <c r="BO306" s="106"/>
      <c r="BP306" s="106"/>
      <c r="BQ306" s="106"/>
      <c r="BR306" s="106"/>
      <c r="BS306" s="106"/>
      <c r="BT306" s="106"/>
      <c r="BU306" s="106"/>
      <c r="BV306" s="106"/>
      <c r="BW306" s="106"/>
      <c r="BX306" s="106"/>
      <c r="BY306" s="106"/>
      <c r="BZ306" s="106"/>
      <c r="CA306" s="106"/>
      <c r="CB306" s="106"/>
      <c r="CC306" s="106"/>
      <c r="CD306" s="106"/>
      <c r="CE306" s="106"/>
      <c r="CF306" s="106"/>
      <c r="CG306" s="106"/>
      <c r="CH306" s="106"/>
      <c r="CI306" s="106"/>
      <c r="CJ306" s="106"/>
      <c r="CK306" s="106"/>
      <c r="CL306" s="106"/>
      <c r="CM306" s="106"/>
      <c r="CN306" s="106"/>
      <c r="CO306" s="106"/>
      <c r="CP306" s="106"/>
      <c r="CQ306" s="106"/>
      <c r="CR306" s="106"/>
      <c r="CS306" s="106"/>
    </row>
    <row r="307" hidden="1">
      <c r="A307" s="153">
        <v>2009.0</v>
      </c>
      <c r="B307" s="116">
        <v>1905.0</v>
      </c>
      <c r="C307" s="116">
        <v>4.0</v>
      </c>
      <c r="D307" s="154"/>
      <c r="E307" s="116" t="s">
        <v>739</v>
      </c>
      <c r="F307" s="116" t="s">
        <v>246</v>
      </c>
      <c r="G307" s="155">
        <v>2023.0</v>
      </c>
      <c r="H307" s="106"/>
      <c r="I307" s="116" t="s">
        <v>78</v>
      </c>
      <c r="J307" s="156" t="s">
        <v>740</v>
      </c>
      <c r="K307" s="157">
        <v>46728.97</v>
      </c>
      <c r="L307" s="157">
        <v>50000.0</v>
      </c>
      <c r="M307" s="106"/>
      <c r="N307" s="106"/>
      <c r="O307" s="106"/>
      <c r="P307" s="157">
        <v>46728.97</v>
      </c>
      <c r="Q307" s="158">
        <v>1.0</v>
      </c>
      <c r="R307" s="154"/>
      <c r="S307" s="116" t="s">
        <v>316</v>
      </c>
      <c r="T307" s="116" t="s">
        <v>265</v>
      </c>
      <c r="U307" s="116" t="s">
        <v>262</v>
      </c>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c r="AZ307" s="106"/>
      <c r="BA307" s="106"/>
      <c r="BB307" s="106"/>
      <c r="BC307" s="106"/>
      <c r="BD307" s="106"/>
      <c r="BE307" s="106"/>
      <c r="BF307" s="106"/>
      <c r="BG307" s="106"/>
      <c r="BH307" s="106"/>
      <c r="BI307" s="106"/>
      <c r="BJ307" s="106"/>
      <c r="BK307" s="106"/>
      <c r="BL307" s="106"/>
      <c r="BM307" s="106"/>
      <c r="BN307" s="106"/>
      <c r="BO307" s="106"/>
      <c r="BP307" s="106"/>
      <c r="BQ307" s="106"/>
      <c r="BR307" s="106"/>
      <c r="BS307" s="106"/>
      <c r="BT307" s="106"/>
      <c r="BU307" s="106"/>
      <c r="BV307" s="106"/>
      <c r="BW307" s="106"/>
      <c r="BX307" s="106"/>
      <c r="BY307" s="106"/>
      <c r="BZ307" s="106"/>
      <c r="CA307" s="106"/>
      <c r="CB307" s="106"/>
      <c r="CC307" s="106"/>
      <c r="CD307" s="106"/>
      <c r="CE307" s="106"/>
      <c r="CF307" s="106"/>
      <c r="CG307" s="106"/>
      <c r="CH307" s="106"/>
      <c r="CI307" s="106"/>
      <c r="CJ307" s="106"/>
      <c r="CK307" s="106"/>
      <c r="CL307" s="106"/>
      <c r="CM307" s="106"/>
      <c r="CN307" s="106"/>
      <c r="CO307" s="106"/>
      <c r="CP307" s="106"/>
      <c r="CQ307" s="106"/>
      <c r="CR307" s="106"/>
      <c r="CS307" s="106"/>
    </row>
    <row r="308" hidden="1">
      <c r="A308" s="153">
        <v>2009.0</v>
      </c>
      <c r="B308" s="116">
        <v>1905.0</v>
      </c>
      <c r="C308" s="116">
        <v>5.0</v>
      </c>
      <c r="D308" s="154"/>
      <c r="E308" s="116" t="s">
        <v>741</v>
      </c>
      <c r="F308" s="116" t="s">
        <v>246</v>
      </c>
      <c r="G308" s="155">
        <v>2025.0</v>
      </c>
      <c r="H308" s="106"/>
      <c r="I308" s="116" t="s">
        <v>78</v>
      </c>
      <c r="J308" s="156" t="s">
        <v>742</v>
      </c>
      <c r="K308" s="157">
        <v>43457.94</v>
      </c>
      <c r="L308" s="157">
        <v>46500.0</v>
      </c>
      <c r="M308" s="106"/>
      <c r="N308" s="106"/>
      <c r="O308" s="106"/>
      <c r="P308" s="157">
        <v>43457.94</v>
      </c>
      <c r="Q308" s="158">
        <v>1.0</v>
      </c>
      <c r="R308" s="154"/>
      <c r="S308" s="116" t="s">
        <v>316</v>
      </c>
      <c r="T308" s="116" t="s">
        <v>265</v>
      </c>
      <c r="U308" s="116" t="s">
        <v>262</v>
      </c>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c r="AZ308" s="106"/>
      <c r="BA308" s="106"/>
      <c r="BB308" s="106"/>
      <c r="BC308" s="106"/>
      <c r="BD308" s="106"/>
      <c r="BE308" s="106"/>
      <c r="BF308" s="106"/>
      <c r="BG308" s="106"/>
      <c r="BH308" s="106"/>
      <c r="BI308" s="106"/>
      <c r="BJ308" s="106"/>
      <c r="BK308" s="106"/>
      <c r="BL308" s="106"/>
      <c r="BM308" s="106"/>
      <c r="BN308" s="106"/>
      <c r="BO308" s="106"/>
      <c r="BP308" s="106"/>
      <c r="BQ308" s="106"/>
      <c r="BR308" s="106"/>
      <c r="BS308" s="106"/>
      <c r="BT308" s="106"/>
      <c r="BU308" s="106"/>
      <c r="BV308" s="106"/>
      <c r="BW308" s="106"/>
      <c r="BX308" s="106"/>
      <c r="BY308" s="106"/>
      <c r="BZ308" s="106"/>
      <c r="CA308" s="106"/>
      <c r="CB308" s="106"/>
      <c r="CC308" s="106"/>
      <c r="CD308" s="106"/>
      <c r="CE308" s="106"/>
      <c r="CF308" s="106"/>
      <c r="CG308" s="106"/>
      <c r="CH308" s="106"/>
      <c r="CI308" s="106"/>
      <c r="CJ308" s="106"/>
      <c r="CK308" s="106"/>
      <c r="CL308" s="106"/>
      <c r="CM308" s="106"/>
      <c r="CN308" s="106"/>
      <c r="CO308" s="106"/>
      <c r="CP308" s="106"/>
      <c r="CQ308" s="106"/>
      <c r="CR308" s="106"/>
      <c r="CS308" s="106"/>
    </row>
    <row r="309" hidden="1">
      <c r="A309" s="153">
        <v>2009.0</v>
      </c>
      <c r="B309" s="116">
        <v>1905.0</v>
      </c>
      <c r="C309" s="116">
        <v>6.0</v>
      </c>
      <c r="D309" s="154"/>
      <c r="E309" s="116" t="s">
        <v>743</v>
      </c>
      <c r="F309" s="116" t="s">
        <v>246</v>
      </c>
      <c r="G309" s="155">
        <v>2025.0</v>
      </c>
      <c r="H309" s="106"/>
      <c r="I309" s="116" t="s">
        <v>78</v>
      </c>
      <c r="J309" s="156" t="s">
        <v>744</v>
      </c>
      <c r="K309" s="157">
        <v>65420.56</v>
      </c>
      <c r="L309" s="157">
        <v>70000.0</v>
      </c>
      <c r="M309" s="106"/>
      <c r="N309" s="106"/>
      <c r="O309" s="106"/>
      <c r="P309" s="157">
        <v>65420.56</v>
      </c>
      <c r="Q309" s="158">
        <v>1.0</v>
      </c>
      <c r="R309" s="154"/>
      <c r="S309" s="116" t="s">
        <v>316</v>
      </c>
      <c r="T309" s="116" t="s">
        <v>265</v>
      </c>
      <c r="U309" s="116" t="s">
        <v>262</v>
      </c>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c r="AZ309" s="106"/>
      <c r="BA309" s="106"/>
      <c r="BB309" s="106"/>
      <c r="BC309" s="106"/>
      <c r="BD309" s="106"/>
      <c r="BE309" s="106"/>
      <c r="BF309" s="106"/>
      <c r="BG309" s="106"/>
      <c r="BH309" s="106"/>
      <c r="BI309" s="106"/>
      <c r="BJ309" s="106"/>
      <c r="BK309" s="106"/>
      <c r="BL309" s="106"/>
      <c r="BM309" s="106"/>
      <c r="BN309" s="106"/>
      <c r="BO309" s="106"/>
      <c r="BP309" s="106"/>
      <c r="BQ309" s="106"/>
      <c r="BR309" s="106"/>
      <c r="BS309" s="106"/>
      <c r="BT309" s="106"/>
      <c r="BU309" s="106"/>
      <c r="BV309" s="106"/>
      <c r="BW309" s="106"/>
      <c r="BX309" s="106"/>
      <c r="BY309" s="106"/>
      <c r="BZ309" s="106"/>
      <c r="CA309" s="106"/>
      <c r="CB309" s="106"/>
      <c r="CC309" s="106"/>
      <c r="CD309" s="106"/>
      <c r="CE309" s="106"/>
      <c r="CF309" s="106"/>
      <c r="CG309" s="106"/>
      <c r="CH309" s="106"/>
      <c r="CI309" s="106"/>
      <c r="CJ309" s="106"/>
      <c r="CK309" s="106"/>
      <c r="CL309" s="106"/>
      <c r="CM309" s="106"/>
      <c r="CN309" s="106"/>
      <c r="CO309" s="106"/>
      <c r="CP309" s="106"/>
      <c r="CQ309" s="106"/>
      <c r="CR309" s="106"/>
      <c r="CS309" s="106"/>
    </row>
    <row r="310" hidden="1">
      <c r="A310" s="153">
        <v>2009.0</v>
      </c>
      <c r="B310" s="116">
        <v>1905.0</v>
      </c>
      <c r="C310" s="116">
        <v>7.0</v>
      </c>
      <c r="D310" s="154"/>
      <c r="E310" s="116" t="s">
        <v>745</v>
      </c>
      <c r="F310" s="116" t="s">
        <v>246</v>
      </c>
      <c r="G310" s="155">
        <v>2025.0</v>
      </c>
      <c r="H310" s="106"/>
      <c r="I310" s="116" t="s">
        <v>78</v>
      </c>
      <c r="J310" s="156" t="s">
        <v>746</v>
      </c>
      <c r="K310" s="157">
        <v>46728.97</v>
      </c>
      <c r="L310" s="157">
        <v>50000.0</v>
      </c>
      <c r="M310" s="106"/>
      <c r="N310" s="106"/>
      <c r="O310" s="106"/>
      <c r="P310" s="157">
        <v>46728.97</v>
      </c>
      <c r="Q310" s="158">
        <v>1.0</v>
      </c>
      <c r="R310" s="154"/>
      <c r="S310" s="116" t="s">
        <v>316</v>
      </c>
      <c r="T310" s="116" t="s">
        <v>265</v>
      </c>
      <c r="U310" s="116" t="s">
        <v>262</v>
      </c>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c r="AZ310" s="106"/>
      <c r="BA310" s="106"/>
      <c r="BB310" s="106"/>
      <c r="BC310" s="106"/>
      <c r="BD310" s="106"/>
      <c r="BE310" s="106"/>
      <c r="BF310" s="106"/>
      <c r="BG310" s="106"/>
      <c r="BH310" s="106"/>
      <c r="BI310" s="106"/>
      <c r="BJ310" s="106"/>
      <c r="BK310" s="106"/>
      <c r="BL310" s="106"/>
      <c r="BM310" s="106"/>
      <c r="BN310" s="106"/>
      <c r="BO310" s="106"/>
      <c r="BP310" s="106"/>
      <c r="BQ310" s="106"/>
      <c r="BR310" s="106"/>
      <c r="BS310" s="106"/>
      <c r="BT310" s="106"/>
      <c r="BU310" s="106"/>
      <c r="BV310" s="106"/>
      <c r="BW310" s="106"/>
      <c r="BX310" s="106"/>
      <c r="BY310" s="106"/>
      <c r="BZ310" s="106"/>
      <c r="CA310" s="106"/>
      <c r="CB310" s="106"/>
      <c r="CC310" s="106"/>
      <c r="CD310" s="106"/>
      <c r="CE310" s="106"/>
      <c r="CF310" s="106"/>
      <c r="CG310" s="106"/>
      <c r="CH310" s="106"/>
      <c r="CI310" s="106"/>
      <c r="CJ310" s="106"/>
      <c r="CK310" s="106"/>
      <c r="CL310" s="106"/>
      <c r="CM310" s="106"/>
      <c r="CN310" s="106"/>
      <c r="CO310" s="106"/>
      <c r="CP310" s="106"/>
      <c r="CQ310" s="106"/>
      <c r="CR310" s="106"/>
      <c r="CS310" s="106"/>
    </row>
    <row r="311" hidden="1">
      <c r="A311" s="153">
        <v>2009.0</v>
      </c>
      <c r="B311" s="116">
        <v>1905.0</v>
      </c>
      <c r="C311" s="116">
        <v>8.0</v>
      </c>
      <c r="D311" s="154"/>
      <c r="E311" s="116" t="s">
        <v>747</v>
      </c>
      <c r="F311" s="116" t="s">
        <v>246</v>
      </c>
      <c r="G311" s="155">
        <v>2026.0</v>
      </c>
      <c r="H311" s="106"/>
      <c r="I311" s="116" t="s">
        <v>78</v>
      </c>
      <c r="J311" s="156" t="s">
        <v>748</v>
      </c>
      <c r="K311" s="157">
        <v>26822.43</v>
      </c>
      <c r="L311" s="157">
        <v>28700.0</v>
      </c>
      <c r="M311" s="106"/>
      <c r="N311" s="106"/>
      <c r="O311" s="106"/>
      <c r="P311" s="157">
        <v>26822.43</v>
      </c>
      <c r="Q311" s="158">
        <v>1.0</v>
      </c>
      <c r="R311" s="154"/>
      <c r="S311" s="116" t="s">
        <v>316</v>
      </c>
      <c r="T311" s="116" t="s">
        <v>265</v>
      </c>
      <c r="U311" s="116" t="s">
        <v>262</v>
      </c>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c r="AZ311" s="106"/>
      <c r="BA311" s="106"/>
      <c r="BB311" s="106"/>
      <c r="BC311" s="106"/>
      <c r="BD311" s="106"/>
      <c r="BE311" s="106"/>
      <c r="BF311" s="106"/>
      <c r="BG311" s="106"/>
      <c r="BH311" s="106"/>
      <c r="BI311" s="106"/>
      <c r="BJ311" s="106"/>
      <c r="BK311" s="106"/>
      <c r="BL311" s="106"/>
      <c r="BM311" s="106"/>
      <c r="BN311" s="106"/>
      <c r="BO311" s="106"/>
      <c r="BP311" s="106"/>
      <c r="BQ311" s="106"/>
      <c r="BR311" s="106"/>
      <c r="BS311" s="106"/>
      <c r="BT311" s="106"/>
      <c r="BU311" s="106"/>
      <c r="BV311" s="106"/>
      <c r="BW311" s="106"/>
      <c r="BX311" s="106"/>
      <c r="BY311" s="106"/>
      <c r="BZ311" s="106"/>
      <c r="CA311" s="106"/>
      <c r="CB311" s="106"/>
      <c r="CC311" s="106"/>
      <c r="CD311" s="106"/>
      <c r="CE311" s="106"/>
      <c r="CF311" s="106"/>
      <c r="CG311" s="106"/>
      <c r="CH311" s="106"/>
      <c r="CI311" s="106"/>
      <c r="CJ311" s="106"/>
      <c r="CK311" s="106"/>
      <c r="CL311" s="106"/>
      <c r="CM311" s="106"/>
      <c r="CN311" s="106"/>
      <c r="CO311" s="106"/>
      <c r="CP311" s="106"/>
      <c r="CQ311" s="106"/>
      <c r="CR311" s="106"/>
      <c r="CS311" s="106"/>
    </row>
    <row r="312" hidden="1">
      <c r="A312" s="153">
        <v>44896.0</v>
      </c>
      <c r="B312" s="116">
        <v>2022.0</v>
      </c>
      <c r="C312" s="116">
        <v>32.0</v>
      </c>
      <c r="D312" s="154"/>
      <c r="E312" s="116" t="s">
        <v>749</v>
      </c>
      <c r="F312" s="116" t="s">
        <v>246</v>
      </c>
      <c r="G312" s="154"/>
      <c r="H312" s="116" t="s">
        <v>750</v>
      </c>
      <c r="I312" s="116" t="s">
        <v>78</v>
      </c>
      <c r="J312" s="156" t="s">
        <v>751</v>
      </c>
      <c r="K312" s="157">
        <v>74672.9</v>
      </c>
      <c r="L312" s="157">
        <v>79900.0</v>
      </c>
      <c r="M312" s="106"/>
      <c r="N312" s="106"/>
      <c r="O312" s="106"/>
      <c r="P312" s="157">
        <v>74672.9</v>
      </c>
      <c r="Q312" s="158">
        <v>1.0</v>
      </c>
      <c r="R312" s="154"/>
      <c r="S312" s="116" t="s">
        <v>316</v>
      </c>
      <c r="T312" s="116" t="s">
        <v>265</v>
      </c>
      <c r="U312" s="116" t="s">
        <v>262</v>
      </c>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c r="AZ312" s="106"/>
      <c r="BA312" s="106"/>
      <c r="BB312" s="106"/>
      <c r="BC312" s="106"/>
      <c r="BD312" s="106"/>
      <c r="BE312" s="106"/>
      <c r="BF312" s="106"/>
      <c r="BG312" s="106"/>
      <c r="BH312" s="106"/>
      <c r="BI312" s="106"/>
      <c r="BJ312" s="106"/>
      <c r="BK312" s="106"/>
      <c r="BL312" s="106"/>
      <c r="BM312" s="106"/>
      <c r="BN312" s="106"/>
      <c r="BO312" s="106"/>
      <c r="BP312" s="106"/>
      <c r="BQ312" s="106"/>
      <c r="BR312" s="106"/>
      <c r="BS312" s="106"/>
      <c r="BT312" s="106"/>
      <c r="BU312" s="106"/>
      <c r="BV312" s="106"/>
      <c r="BW312" s="106"/>
      <c r="BX312" s="106"/>
      <c r="BY312" s="106"/>
      <c r="BZ312" s="106"/>
      <c r="CA312" s="106"/>
      <c r="CB312" s="106"/>
      <c r="CC312" s="106"/>
      <c r="CD312" s="106"/>
      <c r="CE312" s="106"/>
      <c r="CF312" s="106"/>
      <c r="CG312" s="106"/>
      <c r="CH312" s="106"/>
      <c r="CI312" s="106"/>
      <c r="CJ312" s="106"/>
      <c r="CK312" s="106"/>
      <c r="CL312" s="106"/>
      <c r="CM312" s="106"/>
      <c r="CN312" s="106"/>
      <c r="CO312" s="106"/>
      <c r="CP312" s="106"/>
      <c r="CQ312" s="106"/>
      <c r="CR312" s="106"/>
      <c r="CS312" s="106"/>
    </row>
    <row r="313" hidden="1">
      <c r="A313" s="153">
        <v>45017.0</v>
      </c>
      <c r="B313" s="116">
        <v>2023.0</v>
      </c>
      <c r="C313" s="116">
        <v>33.0</v>
      </c>
      <c r="D313" s="154"/>
      <c r="E313" s="116" t="s">
        <v>752</v>
      </c>
      <c r="F313" s="116" t="s">
        <v>246</v>
      </c>
      <c r="G313" s="154"/>
      <c r="H313" s="116" t="s">
        <v>753</v>
      </c>
      <c r="I313" s="116" t="s">
        <v>78</v>
      </c>
      <c r="J313" s="156" t="s">
        <v>754</v>
      </c>
      <c r="K313" s="157">
        <v>7476.64</v>
      </c>
      <c r="L313" s="157">
        <v>8000.0</v>
      </c>
      <c r="M313" s="106"/>
      <c r="N313" s="106"/>
      <c r="O313" s="106"/>
      <c r="P313" s="157">
        <v>7476.64</v>
      </c>
      <c r="Q313" s="158">
        <v>1.0</v>
      </c>
      <c r="R313" s="154"/>
      <c r="S313" s="116" t="s">
        <v>316</v>
      </c>
      <c r="T313" s="116" t="s">
        <v>265</v>
      </c>
      <c r="U313" s="116" t="s">
        <v>262</v>
      </c>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c r="AZ313" s="106"/>
      <c r="BA313" s="106"/>
      <c r="BB313" s="106"/>
      <c r="BC313" s="106"/>
      <c r="BD313" s="106"/>
      <c r="BE313" s="106"/>
      <c r="BF313" s="106"/>
      <c r="BG313" s="106"/>
      <c r="BH313" s="106"/>
      <c r="BI313" s="106"/>
      <c r="BJ313" s="106"/>
      <c r="BK313" s="106"/>
      <c r="BL313" s="106"/>
      <c r="BM313" s="106"/>
      <c r="BN313" s="106"/>
      <c r="BO313" s="106"/>
      <c r="BP313" s="106"/>
      <c r="BQ313" s="106"/>
      <c r="BR313" s="106"/>
      <c r="BS313" s="106"/>
      <c r="BT313" s="106"/>
      <c r="BU313" s="106"/>
      <c r="BV313" s="106"/>
      <c r="BW313" s="106"/>
      <c r="BX313" s="106"/>
      <c r="BY313" s="106"/>
      <c r="BZ313" s="106"/>
      <c r="CA313" s="106"/>
      <c r="CB313" s="106"/>
      <c r="CC313" s="106"/>
      <c r="CD313" s="106"/>
      <c r="CE313" s="106"/>
      <c r="CF313" s="106"/>
      <c r="CG313" s="106"/>
      <c r="CH313" s="106"/>
      <c r="CI313" s="106"/>
      <c r="CJ313" s="106"/>
      <c r="CK313" s="106"/>
      <c r="CL313" s="106"/>
      <c r="CM313" s="106"/>
      <c r="CN313" s="106"/>
      <c r="CO313" s="106"/>
      <c r="CP313" s="106"/>
      <c r="CQ313" s="106"/>
      <c r="CR313" s="106"/>
      <c r="CS313" s="106"/>
    </row>
    <row r="314" hidden="1">
      <c r="A314" s="153">
        <v>45931.0</v>
      </c>
      <c r="B314" s="116">
        <v>2025.0</v>
      </c>
      <c r="C314" s="116">
        <v>34.0</v>
      </c>
      <c r="D314" s="154"/>
      <c r="E314" s="116" t="s">
        <v>755</v>
      </c>
      <c r="F314" s="116" t="s">
        <v>246</v>
      </c>
      <c r="G314" s="154"/>
      <c r="H314" s="116" t="s">
        <v>756</v>
      </c>
      <c r="I314" s="116" t="s">
        <v>78</v>
      </c>
      <c r="J314" s="156" t="s">
        <v>757</v>
      </c>
      <c r="K314" s="157">
        <v>15700.93</v>
      </c>
      <c r="L314" s="157">
        <v>16800.0</v>
      </c>
      <c r="M314" s="106"/>
      <c r="N314" s="106"/>
      <c r="O314" s="106"/>
      <c r="P314" s="157">
        <v>15700.93</v>
      </c>
      <c r="Q314" s="158">
        <v>1.0</v>
      </c>
      <c r="R314" s="154"/>
      <c r="S314" s="116" t="s">
        <v>316</v>
      </c>
      <c r="T314" s="116" t="s">
        <v>265</v>
      </c>
      <c r="U314" s="116" t="s">
        <v>262</v>
      </c>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c r="AZ314" s="106"/>
      <c r="BA314" s="106"/>
      <c r="BB314" s="106"/>
      <c r="BC314" s="106"/>
      <c r="BD314" s="106"/>
      <c r="BE314" s="106"/>
      <c r="BF314" s="106"/>
      <c r="BG314" s="106"/>
      <c r="BH314" s="106"/>
      <c r="BI314" s="106"/>
      <c r="BJ314" s="106"/>
      <c r="BK314" s="106"/>
      <c r="BL314" s="106"/>
      <c r="BM314" s="106"/>
      <c r="BN314" s="106"/>
      <c r="BO314" s="106"/>
      <c r="BP314" s="106"/>
      <c r="BQ314" s="106"/>
      <c r="BR314" s="106"/>
      <c r="BS314" s="106"/>
      <c r="BT314" s="106"/>
      <c r="BU314" s="106"/>
      <c r="BV314" s="106"/>
      <c r="BW314" s="106"/>
      <c r="BX314" s="106"/>
      <c r="BY314" s="106"/>
      <c r="BZ314" s="106"/>
      <c r="CA314" s="106"/>
      <c r="CB314" s="106"/>
      <c r="CC314" s="106"/>
      <c r="CD314" s="106"/>
      <c r="CE314" s="106"/>
      <c r="CF314" s="106"/>
      <c r="CG314" s="106"/>
      <c r="CH314" s="106"/>
      <c r="CI314" s="106"/>
      <c r="CJ314" s="106"/>
      <c r="CK314" s="106"/>
      <c r="CL314" s="106"/>
      <c r="CM314" s="106"/>
      <c r="CN314" s="106"/>
      <c r="CO314" s="106"/>
      <c r="CP314" s="106"/>
      <c r="CQ314" s="106"/>
      <c r="CR314" s="106"/>
      <c r="CS314" s="106"/>
    </row>
    <row r="315" hidden="1">
      <c r="A315" s="153">
        <v>45931.0</v>
      </c>
      <c r="B315" s="116">
        <v>2025.0</v>
      </c>
      <c r="C315" s="116">
        <v>35.0</v>
      </c>
      <c r="D315" s="154"/>
      <c r="E315" s="116" t="s">
        <v>758</v>
      </c>
      <c r="F315" s="116" t="s">
        <v>246</v>
      </c>
      <c r="G315" s="154"/>
      <c r="H315" s="116" t="s">
        <v>759</v>
      </c>
      <c r="I315" s="116" t="s">
        <v>78</v>
      </c>
      <c r="J315" s="156" t="s">
        <v>760</v>
      </c>
      <c r="K315" s="157">
        <v>76523.36</v>
      </c>
      <c r="L315" s="157">
        <v>81880.0</v>
      </c>
      <c r="M315" s="106"/>
      <c r="N315" s="106"/>
      <c r="O315" s="106"/>
      <c r="P315" s="157">
        <v>76523.36</v>
      </c>
      <c r="Q315" s="158">
        <v>1.0</v>
      </c>
      <c r="R315" s="154"/>
      <c r="S315" s="116" t="s">
        <v>316</v>
      </c>
      <c r="T315" s="116" t="s">
        <v>265</v>
      </c>
      <c r="U315" s="116" t="s">
        <v>262</v>
      </c>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c r="AZ315" s="106"/>
      <c r="BA315" s="106"/>
      <c r="BB315" s="106"/>
      <c r="BC315" s="106"/>
      <c r="BD315" s="106"/>
      <c r="BE315" s="106"/>
      <c r="BF315" s="106"/>
      <c r="BG315" s="106"/>
      <c r="BH315" s="106"/>
      <c r="BI315" s="106"/>
      <c r="BJ315" s="106"/>
      <c r="BK315" s="106"/>
      <c r="BL315" s="106"/>
      <c r="BM315" s="106"/>
      <c r="BN315" s="106"/>
      <c r="BO315" s="106"/>
      <c r="BP315" s="106"/>
      <c r="BQ315" s="106"/>
      <c r="BR315" s="106"/>
      <c r="BS315" s="106"/>
      <c r="BT315" s="106"/>
      <c r="BU315" s="106"/>
      <c r="BV315" s="106"/>
      <c r="BW315" s="106"/>
      <c r="BX315" s="106"/>
      <c r="BY315" s="106"/>
      <c r="BZ315" s="106"/>
      <c r="CA315" s="106"/>
      <c r="CB315" s="106"/>
      <c r="CC315" s="106"/>
      <c r="CD315" s="106"/>
      <c r="CE315" s="106"/>
      <c r="CF315" s="106"/>
      <c r="CG315" s="106"/>
      <c r="CH315" s="106"/>
      <c r="CI315" s="106"/>
      <c r="CJ315" s="106"/>
      <c r="CK315" s="106"/>
      <c r="CL315" s="106"/>
      <c r="CM315" s="106"/>
      <c r="CN315" s="106"/>
      <c r="CO315" s="106"/>
      <c r="CP315" s="106"/>
      <c r="CQ315" s="106"/>
      <c r="CR315" s="106"/>
      <c r="CS315" s="106"/>
    </row>
    <row r="316" hidden="1">
      <c r="A316" s="153">
        <v>45658.0</v>
      </c>
      <c r="B316" s="116">
        <v>2025.0</v>
      </c>
      <c r="C316" s="116">
        <v>36.0</v>
      </c>
      <c r="D316" s="154"/>
      <c r="E316" s="116" t="s">
        <v>761</v>
      </c>
      <c r="F316" s="116" t="s">
        <v>246</v>
      </c>
      <c r="G316" s="155">
        <v>45668.0</v>
      </c>
      <c r="H316" s="116" t="s">
        <v>762</v>
      </c>
      <c r="I316" s="116" t="s">
        <v>78</v>
      </c>
      <c r="J316" s="156" t="s">
        <v>763</v>
      </c>
      <c r="K316" s="157">
        <v>49532.71</v>
      </c>
      <c r="L316" s="157">
        <v>53000.0</v>
      </c>
      <c r="M316" s="106"/>
      <c r="N316" s="106"/>
      <c r="O316" s="106"/>
      <c r="P316" s="157">
        <v>49532.71</v>
      </c>
      <c r="Q316" s="158">
        <v>1.0</v>
      </c>
      <c r="R316" s="154"/>
      <c r="S316" s="116" t="s">
        <v>316</v>
      </c>
      <c r="T316" s="116" t="s">
        <v>265</v>
      </c>
      <c r="U316" s="116" t="s">
        <v>262</v>
      </c>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c r="AZ316" s="106"/>
      <c r="BA316" s="106"/>
      <c r="BB316" s="106"/>
      <c r="BC316" s="106"/>
      <c r="BD316" s="106"/>
      <c r="BE316" s="106"/>
      <c r="BF316" s="106"/>
      <c r="BG316" s="106"/>
      <c r="BH316" s="106"/>
      <c r="BI316" s="106"/>
      <c r="BJ316" s="106"/>
      <c r="BK316" s="106"/>
      <c r="BL316" s="106"/>
      <c r="BM316" s="106"/>
      <c r="BN316" s="106"/>
      <c r="BO316" s="106"/>
      <c r="BP316" s="106"/>
      <c r="BQ316" s="106"/>
      <c r="BR316" s="106"/>
      <c r="BS316" s="106"/>
      <c r="BT316" s="106"/>
      <c r="BU316" s="106"/>
      <c r="BV316" s="106"/>
      <c r="BW316" s="106"/>
      <c r="BX316" s="106"/>
      <c r="BY316" s="106"/>
      <c r="BZ316" s="106"/>
      <c r="CA316" s="106"/>
      <c r="CB316" s="106"/>
      <c r="CC316" s="106"/>
      <c r="CD316" s="106"/>
      <c r="CE316" s="106"/>
      <c r="CF316" s="106"/>
      <c r="CG316" s="106"/>
      <c r="CH316" s="106"/>
      <c r="CI316" s="106"/>
      <c r="CJ316" s="106"/>
      <c r="CK316" s="106"/>
      <c r="CL316" s="106"/>
      <c r="CM316" s="106"/>
      <c r="CN316" s="106"/>
      <c r="CO316" s="106"/>
      <c r="CP316" s="106"/>
      <c r="CQ316" s="106"/>
      <c r="CR316" s="106"/>
      <c r="CS316" s="106"/>
    </row>
    <row r="317" hidden="1">
      <c r="A317" s="153">
        <v>45962.0</v>
      </c>
      <c r="B317" s="116">
        <v>2025.0</v>
      </c>
      <c r="C317" s="116">
        <v>37.0</v>
      </c>
      <c r="D317" s="154"/>
      <c r="E317" s="116" t="s">
        <v>764</v>
      </c>
      <c r="F317" s="116" t="s">
        <v>246</v>
      </c>
      <c r="G317" s="154"/>
      <c r="H317" s="116" t="s">
        <v>694</v>
      </c>
      <c r="I317" s="116" t="s">
        <v>78</v>
      </c>
      <c r="J317" s="156" t="s">
        <v>765</v>
      </c>
      <c r="K317" s="157">
        <v>37383.18</v>
      </c>
      <c r="L317" s="157">
        <v>40000.0</v>
      </c>
      <c r="M317" s="106"/>
      <c r="N317" s="106"/>
      <c r="O317" s="106"/>
      <c r="P317" s="157">
        <v>37383.18</v>
      </c>
      <c r="Q317" s="158">
        <v>1.0</v>
      </c>
      <c r="R317" s="154"/>
      <c r="S317" s="116" t="s">
        <v>316</v>
      </c>
      <c r="T317" s="116" t="s">
        <v>265</v>
      </c>
      <c r="U317" s="116" t="s">
        <v>262</v>
      </c>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c r="AZ317" s="106"/>
      <c r="BA317" s="106"/>
      <c r="BB317" s="106"/>
      <c r="BC317" s="106"/>
      <c r="BD317" s="106"/>
      <c r="BE317" s="106"/>
      <c r="BF317" s="106"/>
      <c r="BG317" s="106"/>
      <c r="BH317" s="106"/>
      <c r="BI317" s="106"/>
      <c r="BJ317" s="106"/>
      <c r="BK317" s="106"/>
      <c r="BL317" s="106"/>
      <c r="BM317" s="106"/>
      <c r="BN317" s="106"/>
      <c r="BO317" s="106"/>
      <c r="BP317" s="106"/>
      <c r="BQ317" s="106"/>
      <c r="BR317" s="106"/>
      <c r="BS317" s="106"/>
      <c r="BT317" s="106"/>
      <c r="BU317" s="106"/>
      <c r="BV317" s="106"/>
      <c r="BW317" s="106"/>
      <c r="BX317" s="106"/>
      <c r="BY317" s="106"/>
      <c r="BZ317" s="106"/>
      <c r="CA317" s="106"/>
      <c r="CB317" s="106"/>
      <c r="CC317" s="106"/>
      <c r="CD317" s="106"/>
      <c r="CE317" s="106"/>
      <c r="CF317" s="106"/>
      <c r="CG317" s="106"/>
      <c r="CH317" s="106"/>
      <c r="CI317" s="106"/>
      <c r="CJ317" s="106"/>
      <c r="CK317" s="106"/>
      <c r="CL317" s="106"/>
      <c r="CM317" s="106"/>
      <c r="CN317" s="106"/>
      <c r="CO317" s="106"/>
      <c r="CP317" s="106"/>
      <c r="CQ317" s="106"/>
      <c r="CR317" s="106"/>
      <c r="CS317" s="106"/>
    </row>
    <row r="318" hidden="1">
      <c r="A318" s="153">
        <v>45992.0</v>
      </c>
      <c r="B318" s="116">
        <v>2025.0</v>
      </c>
      <c r="C318" s="116">
        <v>38.0</v>
      </c>
      <c r="D318" s="154"/>
      <c r="E318" s="116" t="s">
        <v>766</v>
      </c>
      <c r="F318" s="116" t="s">
        <v>246</v>
      </c>
      <c r="G318" s="154"/>
      <c r="H318" s="116" t="s">
        <v>762</v>
      </c>
      <c r="I318" s="116" t="s">
        <v>78</v>
      </c>
      <c r="J318" s="156" t="s">
        <v>767</v>
      </c>
      <c r="K318" s="157">
        <v>49532.71</v>
      </c>
      <c r="L318" s="157">
        <v>53000.0</v>
      </c>
      <c r="M318" s="106"/>
      <c r="N318" s="106"/>
      <c r="O318" s="106"/>
      <c r="P318" s="157">
        <v>49532.71</v>
      </c>
      <c r="Q318" s="158">
        <v>1.0</v>
      </c>
      <c r="R318" s="154"/>
      <c r="S318" s="116" t="s">
        <v>316</v>
      </c>
      <c r="T318" s="116" t="s">
        <v>265</v>
      </c>
      <c r="U318" s="116" t="s">
        <v>262</v>
      </c>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c r="AZ318" s="106"/>
      <c r="BA318" s="106"/>
      <c r="BB318" s="106"/>
      <c r="BC318" s="106"/>
      <c r="BD318" s="106"/>
      <c r="BE318" s="106"/>
      <c r="BF318" s="106"/>
      <c r="BG318" s="106"/>
      <c r="BH318" s="106"/>
      <c r="BI318" s="106"/>
      <c r="BJ318" s="106"/>
      <c r="BK318" s="106"/>
      <c r="BL318" s="106"/>
      <c r="BM318" s="106"/>
      <c r="BN318" s="106"/>
      <c r="BO318" s="106"/>
      <c r="BP318" s="106"/>
      <c r="BQ318" s="106"/>
      <c r="BR318" s="106"/>
      <c r="BS318" s="106"/>
      <c r="BT318" s="106"/>
      <c r="BU318" s="106"/>
      <c r="BV318" s="106"/>
      <c r="BW318" s="106"/>
      <c r="BX318" s="106"/>
      <c r="BY318" s="106"/>
      <c r="BZ318" s="106"/>
      <c r="CA318" s="106"/>
      <c r="CB318" s="106"/>
      <c r="CC318" s="106"/>
      <c r="CD318" s="106"/>
      <c r="CE318" s="106"/>
      <c r="CF318" s="106"/>
      <c r="CG318" s="106"/>
      <c r="CH318" s="106"/>
      <c r="CI318" s="106"/>
      <c r="CJ318" s="106"/>
      <c r="CK318" s="106"/>
      <c r="CL318" s="106"/>
      <c r="CM318" s="106"/>
      <c r="CN318" s="106"/>
      <c r="CO318" s="106"/>
      <c r="CP318" s="106"/>
      <c r="CQ318" s="106"/>
      <c r="CR318" s="106"/>
      <c r="CS318" s="106"/>
    </row>
    <row r="319" hidden="1">
      <c r="A319" s="153">
        <v>45992.0</v>
      </c>
      <c r="B319" s="116">
        <v>2025.0</v>
      </c>
      <c r="C319" s="116">
        <v>39.0</v>
      </c>
      <c r="D319" s="154"/>
      <c r="E319" s="116" t="s">
        <v>768</v>
      </c>
      <c r="F319" s="116" t="s">
        <v>246</v>
      </c>
      <c r="G319" s="154"/>
      <c r="H319" s="116" t="s">
        <v>759</v>
      </c>
      <c r="I319" s="116" t="s">
        <v>78</v>
      </c>
      <c r="J319" s="156" t="s">
        <v>760</v>
      </c>
      <c r="K319" s="157">
        <v>36448.6</v>
      </c>
      <c r="L319" s="157">
        <v>39000.0</v>
      </c>
      <c r="M319" s="106"/>
      <c r="N319" s="106"/>
      <c r="O319" s="106"/>
      <c r="P319" s="157">
        <v>36448.6</v>
      </c>
      <c r="Q319" s="158">
        <v>1.0</v>
      </c>
      <c r="R319" s="154"/>
      <c r="S319" s="116" t="s">
        <v>316</v>
      </c>
      <c r="T319" s="116" t="s">
        <v>265</v>
      </c>
      <c r="U319" s="116" t="s">
        <v>262</v>
      </c>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c r="AZ319" s="106"/>
      <c r="BA319" s="106"/>
      <c r="BB319" s="106"/>
      <c r="BC319" s="106"/>
      <c r="BD319" s="106"/>
      <c r="BE319" s="106"/>
      <c r="BF319" s="106"/>
      <c r="BG319" s="106"/>
      <c r="BH319" s="106"/>
      <c r="BI319" s="106"/>
      <c r="BJ319" s="106"/>
      <c r="BK319" s="106"/>
      <c r="BL319" s="106"/>
      <c r="BM319" s="106"/>
      <c r="BN319" s="106"/>
      <c r="BO319" s="106"/>
      <c r="BP319" s="106"/>
      <c r="BQ319" s="106"/>
      <c r="BR319" s="106"/>
      <c r="BS319" s="106"/>
      <c r="BT319" s="106"/>
      <c r="BU319" s="106"/>
      <c r="BV319" s="106"/>
      <c r="BW319" s="106"/>
      <c r="BX319" s="106"/>
      <c r="BY319" s="106"/>
      <c r="BZ319" s="106"/>
      <c r="CA319" s="106"/>
      <c r="CB319" s="106"/>
      <c r="CC319" s="106"/>
      <c r="CD319" s="106"/>
      <c r="CE319" s="106"/>
      <c r="CF319" s="106"/>
      <c r="CG319" s="106"/>
      <c r="CH319" s="106"/>
      <c r="CI319" s="106"/>
      <c r="CJ319" s="106"/>
      <c r="CK319" s="106"/>
      <c r="CL319" s="106"/>
      <c r="CM319" s="106"/>
      <c r="CN319" s="106"/>
      <c r="CO319" s="106"/>
      <c r="CP319" s="106"/>
      <c r="CQ319" s="106"/>
      <c r="CR319" s="106"/>
      <c r="CS319" s="106"/>
    </row>
    <row r="320" hidden="1">
      <c r="A320" s="153">
        <v>46023.0</v>
      </c>
      <c r="B320" s="116">
        <v>2026.0</v>
      </c>
      <c r="C320" s="116">
        <v>40.0</v>
      </c>
      <c r="D320" s="154"/>
      <c r="E320" s="116" t="s">
        <v>769</v>
      </c>
      <c r="F320" s="116" t="s">
        <v>246</v>
      </c>
      <c r="G320" s="154"/>
      <c r="H320" s="116" t="s">
        <v>759</v>
      </c>
      <c r="I320" s="116" t="s">
        <v>78</v>
      </c>
      <c r="J320" s="156" t="s">
        <v>760</v>
      </c>
      <c r="K320" s="157">
        <v>2803.74</v>
      </c>
      <c r="L320" s="157">
        <v>3000.0</v>
      </c>
      <c r="M320" s="106"/>
      <c r="N320" s="106"/>
      <c r="O320" s="106"/>
      <c r="P320" s="157">
        <v>2803.74</v>
      </c>
      <c r="Q320" s="158">
        <v>1.0</v>
      </c>
      <c r="R320" s="154"/>
      <c r="S320" s="116" t="s">
        <v>316</v>
      </c>
      <c r="T320" s="116" t="s">
        <v>265</v>
      </c>
      <c r="U320" s="116" t="s">
        <v>262</v>
      </c>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c r="AZ320" s="106"/>
      <c r="BA320" s="106"/>
      <c r="BB320" s="106"/>
      <c r="BC320" s="106"/>
      <c r="BD320" s="106"/>
      <c r="BE320" s="106"/>
      <c r="BF320" s="106"/>
      <c r="BG320" s="106"/>
      <c r="BH320" s="106"/>
      <c r="BI320" s="106"/>
      <c r="BJ320" s="106"/>
      <c r="BK320" s="106"/>
      <c r="BL320" s="106"/>
      <c r="BM320" s="106"/>
      <c r="BN320" s="106"/>
      <c r="BO320" s="106"/>
      <c r="BP320" s="106"/>
      <c r="BQ320" s="106"/>
      <c r="BR320" s="106"/>
      <c r="BS320" s="106"/>
      <c r="BT320" s="106"/>
      <c r="BU320" s="106"/>
      <c r="BV320" s="106"/>
      <c r="BW320" s="106"/>
      <c r="BX320" s="106"/>
      <c r="BY320" s="106"/>
      <c r="BZ320" s="106"/>
      <c r="CA320" s="106"/>
      <c r="CB320" s="106"/>
      <c r="CC320" s="106"/>
      <c r="CD320" s="106"/>
      <c r="CE320" s="106"/>
      <c r="CF320" s="106"/>
      <c r="CG320" s="106"/>
      <c r="CH320" s="106"/>
      <c r="CI320" s="106"/>
      <c r="CJ320" s="106"/>
      <c r="CK320" s="106"/>
      <c r="CL320" s="106"/>
      <c r="CM320" s="106"/>
      <c r="CN320" s="106"/>
      <c r="CO320" s="106"/>
      <c r="CP320" s="106"/>
      <c r="CQ320" s="106"/>
      <c r="CR320" s="106"/>
      <c r="CS320" s="106"/>
    </row>
    <row r="321" hidden="1">
      <c r="A321" s="153">
        <v>45992.0</v>
      </c>
      <c r="B321" s="116">
        <v>2025.0</v>
      </c>
      <c r="C321" s="116">
        <v>99.0</v>
      </c>
      <c r="D321" s="154"/>
      <c r="E321" s="116" t="s">
        <v>770</v>
      </c>
      <c r="F321" s="116" t="s">
        <v>246</v>
      </c>
      <c r="G321" s="155">
        <v>46017.0</v>
      </c>
      <c r="H321" s="116" t="s">
        <v>771</v>
      </c>
      <c r="I321" s="116" t="s">
        <v>78</v>
      </c>
      <c r="J321" s="156" t="s">
        <v>772</v>
      </c>
      <c r="K321" s="157">
        <v>46728.97</v>
      </c>
      <c r="L321" s="157">
        <v>50000.0</v>
      </c>
      <c r="M321" s="106"/>
      <c r="N321" s="106"/>
      <c r="O321" s="106"/>
      <c r="P321" s="157">
        <v>46728.97</v>
      </c>
      <c r="Q321" s="158">
        <v>1.0</v>
      </c>
      <c r="R321" s="154"/>
      <c r="S321" s="116" t="s">
        <v>316</v>
      </c>
      <c r="T321" s="116" t="s">
        <v>265</v>
      </c>
      <c r="U321" s="116" t="s">
        <v>262</v>
      </c>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c r="AZ321" s="106"/>
      <c r="BA321" s="106"/>
      <c r="BB321" s="106"/>
      <c r="BC321" s="106"/>
      <c r="BD321" s="106"/>
      <c r="BE321" s="106"/>
      <c r="BF321" s="106"/>
      <c r="BG321" s="106"/>
      <c r="BH321" s="106"/>
      <c r="BI321" s="106"/>
      <c r="BJ321" s="106"/>
      <c r="BK321" s="106"/>
      <c r="BL321" s="106"/>
      <c r="BM321" s="106"/>
      <c r="BN321" s="106"/>
      <c r="BO321" s="106"/>
      <c r="BP321" s="106"/>
      <c r="BQ321" s="106"/>
      <c r="BR321" s="106"/>
      <c r="BS321" s="106"/>
      <c r="BT321" s="106"/>
      <c r="BU321" s="106"/>
      <c r="BV321" s="106"/>
      <c r="BW321" s="106"/>
      <c r="BX321" s="106"/>
      <c r="BY321" s="106"/>
      <c r="BZ321" s="106"/>
      <c r="CA321" s="106"/>
      <c r="CB321" s="106"/>
      <c r="CC321" s="106"/>
      <c r="CD321" s="106"/>
      <c r="CE321" s="106"/>
      <c r="CF321" s="106"/>
      <c r="CG321" s="106"/>
      <c r="CH321" s="106"/>
      <c r="CI321" s="106"/>
      <c r="CJ321" s="106"/>
      <c r="CK321" s="106"/>
      <c r="CL321" s="106"/>
      <c r="CM321" s="106"/>
      <c r="CN321" s="106"/>
      <c r="CO321" s="106"/>
      <c r="CP321" s="106"/>
      <c r="CQ321" s="106"/>
      <c r="CR321" s="106"/>
      <c r="CS321" s="106"/>
    </row>
    <row r="322" hidden="1">
      <c r="A322" s="153">
        <v>45870.0</v>
      </c>
      <c r="B322" s="116">
        <v>2025.0</v>
      </c>
      <c r="C322" s="116">
        <v>1.0</v>
      </c>
      <c r="D322" s="154"/>
      <c r="E322" s="116" t="s">
        <v>773</v>
      </c>
      <c r="F322" s="116" t="s">
        <v>246</v>
      </c>
      <c r="G322" s="155">
        <v>45894.0</v>
      </c>
      <c r="H322" s="116" t="s">
        <v>774</v>
      </c>
      <c r="I322" s="116" t="s">
        <v>78</v>
      </c>
      <c r="J322" s="156" t="s">
        <v>775</v>
      </c>
      <c r="K322" s="157">
        <v>126168.22</v>
      </c>
      <c r="L322" s="157">
        <v>135000.0</v>
      </c>
      <c r="M322" s="106"/>
      <c r="N322" s="106"/>
      <c r="O322" s="106"/>
      <c r="P322" s="157">
        <v>126168.22</v>
      </c>
      <c r="Q322" s="158">
        <v>1.0</v>
      </c>
      <c r="R322" s="154"/>
      <c r="S322" s="116" t="s">
        <v>316</v>
      </c>
      <c r="T322" s="116" t="s">
        <v>265</v>
      </c>
      <c r="U322" s="116" t="s">
        <v>262</v>
      </c>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c r="AZ322" s="106"/>
      <c r="BA322" s="106"/>
      <c r="BB322" s="106"/>
      <c r="BC322" s="106"/>
      <c r="BD322" s="106"/>
      <c r="BE322" s="106"/>
      <c r="BF322" s="106"/>
      <c r="BG322" s="106"/>
      <c r="BH322" s="106"/>
      <c r="BI322" s="106"/>
      <c r="BJ322" s="106"/>
      <c r="BK322" s="106"/>
      <c r="BL322" s="106"/>
      <c r="BM322" s="106"/>
      <c r="BN322" s="106"/>
      <c r="BO322" s="106"/>
      <c r="BP322" s="106"/>
      <c r="BQ322" s="106"/>
      <c r="BR322" s="106"/>
      <c r="BS322" s="106"/>
      <c r="BT322" s="106"/>
      <c r="BU322" s="106"/>
      <c r="BV322" s="106"/>
      <c r="BW322" s="106"/>
      <c r="BX322" s="106"/>
      <c r="BY322" s="106"/>
      <c r="BZ322" s="106"/>
      <c r="CA322" s="106"/>
      <c r="CB322" s="106"/>
      <c r="CC322" s="106"/>
      <c r="CD322" s="106"/>
      <c r="CE322" s="106"/>
      <c r="CF322" s="106"/>
      <c r="CG322" s="106"/>
      <c r="CH322" s="106"/>
      <c r="CI322" s="106"/>
      <c r="CJ322" s="106"/>
      <c r="CK322" s="106"/>
      <c r="CL322" s="106"/>
      <c r="CM322" s="106"/>
      <c r="CN322" s="106"/>
      <c r="CO322" s="106"/>
      <c r="CP322" s="106"/>
      <c r="CQ322" s="106"/>
      <c r="CR322" s="106"/>
      <c r="CS322" s="106"/>
    </row>
    <row r="323" hidden="1">
      <c r="A323" s="153">
        <v>45931.0</v>
      </c>
      <c r="B323" s="116">
        <v>2025.0</v>
      </c>
      <c r="C323" s="116">
        <v>2.0</v>
      </c>
      <c r="D323" s="154"/>
      <c r="E323" s="116" t="s">
        <v>776</v>
      </c>
      <c r="F323" s="116" t="s">
        <v>246</v>
      </c>
      <c r="G323" s="155">
        <v>45956.0</v>
      </c>
      <c r="H323" s="116" t="s">
        <v>777</v>
      </c>
      <c r="I323" s="116" t="s">
        <v>78</v>
      </c>
      <c r="J323" s="156" t="s">
        <v>778</v>
      </c>
      <c r="K323" s="157">
        <v>49532.71</v>
      </c>
      <c r="L323" s="157">
        <v>53000.0</v>
      </c>
      <c r="M323" s="106"/>
      <c r="N323" s="106"/>
      <c r="O323" s="106"/>
      <c r="P323" s="157">
        <v>49532.71</v>
      </c>
      <c r="Q323" s="158">
        <v>1.0</v>
      </c>
      <c r="R323" s="154"/>
      <c r="S323" s="116" t="s">
        <v>320</v>
      </c>
      <c r="T323" s="116" t="s">
        <v>265</v>
      </c>
      <c r="U323" s="116" t="s">
        <v>262</v>
      </c>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c r="AZ323" s="106"/>
      <c r="BA323" s="106"/>
      <c r="BB323" s="106"/>
      <c r="BC323" s="106"/>
      <c r="BD323" s="106"/>
      <c r="BE323" s="106"/>
      <c r="BF323" s="106"/>
      <c r="BG323" s="106"/>
      <c r="BH323" s="106"/>
      <c r="BI323" s="106"/>
      <c r="BJ323" s="106"/>
      <c r="BK323" s="106"/>
      <c r="BL323" s="106"/>
      <c r="BM323" s="106"/>
      <c r="BN323" s="106"/>
      <c r="BO323" s="106"/>
      <c r="BP323" s="106"/>
      <c r="BQ323" s="106"/>
      <c r="BR323" s="106"/>
      <c r="BS323" s="106"/>
      <c r="BT323" s="106"/>
      <c r="BU323" s="106"/>
      <c r="BV323" s="106"/>
      <c r="BW323" s="106"/>
      <c r="BX323" s="106"/>
      <c r="BY323" s="106"/>
      <c r="BZ323" s="106"/>
      <c r="CA323" s="106"/>
      <c r="CB323" s="106"/>
      <c r="CC323" s="106"/>
      <c r="CD323" s="106"/>
      <c r="CE323" s="106"/>
      <c r="CF323" s="106"/>
      <c r="CG323" s="106"/>
      <c r="CH323" s="106"/>
      <c r="CI323" s="106"/>
      <c r="CJ323" s="106"/>
      <c r="CK323" s="106"/>
      <c r="CL323" s="106"/>
      <c r="CM323" s="106"/>
      <c r="CN323" s="106"/>
      <c r="CO323" s="106"/>
      <c r="CP323" s="106"/>
      <c r="CQ323" s="106"/>
      <c r="CR323" s="106"/>
      <c r="CS323" s="106"/>
    </row>
    <row r="324" hidden="1">
      <c r="A324" s="153">
        <v>45901.0</v>
      </c>
      <c r="B324" s="116">
        <v>2025.0</v>
      </c>
      <c r="C324" s="116">
        <v>3.0</v>
      </c>
      <c r="D324" s="154"/>
      <c r="E324" s="116" t="s">
        <v>779</v>
      </c>
      <c r="F324" s="116" t="s">
        <v>246</v>
      </c>
      <c r="G324" s="155">
        <v>45911.0</v>
      </c>
      <c r="H324" s="116" t="s">
        <v>780</v>
      </c>
      <c r="I324" s="116" t="s">
        <v>78</v>
      </c>
      <c r="J324" s="156" t="s">
        <v>781</v>
      </c>
      <c r="K324" s="157">
        <v>56074.77</v>
      </c>
      <c r="L324" s="157">
        <v>60000.0</v>
      </c>
      <c r="M324" s="106"/>
      <c r="N324" s="106"/>
      <c r="O324" s="106"/>
      <c r="P324" s="157">
        <v>56074.77</v>
      </c>
      <c r="Q324" s="158">
        <v>1.0</v>
      </c>
      <c r="R324" s="154"/>
      <c r="S324" s="116" t="s">
        <v>316</v>
      </c>
      <c r="T324" s="116" t="s">
        <v>265</v>
      </c>
      <c r="U324" s="116" t="s">
        <v>262</v>
      </c>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c r="AZ324" s="106"/>
      <c r="BA324" s="106"/>
      <c r="BB324" s="106"/>
      <c r="BC324" s="106"/>
      <c r="BD324" s="106"/>
      <c r="BE324" s="106"/>
      <c r="BF324" s="106"/>
      <c r="BG324" s="106"/>
      <c r="BH324" s="106"/>
      <c r="BI324" s="106"/>
      <c r="BJ324" s="106"/>
      <c r="BK324" s="106"/>
      <c r="BL324" s="106"/>
      <c r="BM324" s="106"/>
      <c r="BN324" s="106"/>
      <c r="BO324" s="106"/>
      <c r="BP324" s="106"/>
      <c r="BQ324" s="106"/>
      <c r="BR324" s="106"/>
      <c r="BS324" s="106"/>
      <c r="BT324" s="106"/>
      <c r="BU324" s="106"/>
      <c r="BV324" s="106"/>
      <c r="BW324" s="106"/>
      <c r="BX324" s="106"/>
      <c r="BY324" s="106"/>
      <c r="BZ324" s="106"/>
      <c r="CA324" s="106"/>
      <c r="CB324" s="106"/>
      <c r="CC324" s="106"/>
      <c r="CD324" s="106"/>
      <c r="CE324" s="106"/>
      <c r="CF324" s="106"/>
      <c r="CG324" s="106"/>
      <c r="CH324" s="106"/>
      <c r="CI324" s="106"/>
      <c r="CJ324" s="106"/>
      <c r="CK324" s="106"/>
      <c r="CL324" s="106"/>
      <c r="CM324" s="106"/>
      <c r="CN324" s="106"/>
      <c r="CO324" s="106"/>
      <c r="CP324" s="106"/>
      <c r="CQ324" s="106"/>
      <c r="CR324" s="106"/>
      <c r="CS324" s="106"/>
    </row>
    <row r="325" hidden="1">
      <c r="A325" s="153">
        <v>45992.0</v>
      </c>
      <c r="B325" s="116">
        <v>2025.0</v>
      </c>
      <c r="C325" s="116">
        <v>4.0</v>
      </c>
      <c r="D325" s="154"/>
      <c r="E325" s="116" t="s">
        <v>782</v>
      </c>
      <c r="F325" s="116" t="s">
        <v>246</v>
      </c>
      <c r="G325" s="155">
        <v>46012.0</v>
      </c>
      <c r="H325" s="116" t="s">
        <v>344</v>
      </c>
      <c r="I325" s="116" t="s">
        <v>78</v>
      </c>
      <c r="J325" s="156" t="s">
        <v>783</v>
      </c>
      <c r="K325" s="157">
        <v>56074.77</v>
      </c>
      <c r="L325" s="157">
        <v>60000.0</v>
      </c>
      <c r="M325" s="106"/>
      <c r="N325" s="106"/>
      <c r="O325" s="106"/>
      <c r="P325" s="157">
        <v>56074.77</v>
      </c>
      <c r="Q325" s="158">
        <v>1.0</v>
      </c>
      <c r="R325" s="154"/>
      <c r="S325" s="116" t="s">
        <v>316</v>
      </c>
      <c r="T325" s="116" t="s">
        <v>265</v>
      </c>
      <c r="U325" s="116" t="s">
        <v>262</v>
      </c>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c r="AZ325" s="106"/>
      <c r="BA325" s="106"/>
      <c r="BB325" s="106"/>
      <c r="BC325" s="106"/>
      <c r="BD325" s="106"/>
      <c r="BE325" s="106"/>
      <c r="BF325" s="106"/>
      <c r="BG325" s="106"/>
      <c r="BH325" s="106"/>
      <c r="BI325" s="106"/>
      <c r="BJ325" s="106"/>
      <c r="BK325" s="106"/>
      <c r="BL325" s="106"/>
      <c r="BM325" s="106"/>
      <c r="BN325" s="106"/>
      <c r="BO325" s="106"/>
      <c r="BP325" s="106"/>
      <c r="BQ325" s="106"/>
      <c r="BR325" s="106"/>
      <c r="BS325" s="106"/>
      <c r="BT325" s="106"/>
      <c r="BU325" s="106"/>
      <c r="BV325" s="106"/>
      <c r="BW325" s="106"/>
      <c r="BX325" s="106"/>
      <c r="BY325" s="106"/>
      <c r="BZ325" s="106"/>
      <c r="CA325" s="106"/>
      <c r="CB325" s="106"/>
      <c r="CC325" s="106"/>
      <c r="CD325" s="106"/>
      <c r="CE325" s="106"/>
      <c r="CF325" s="106"/>
      <c r="CG325" s="106"/>
      <c r="CH325" s="106"/>
      <c r="CI325" s="106"/>
      <c r="CJ325" s="106"/>
      <c r="CK325" s="106"/>
      <c r="CL325" s="106"/>
      <c r="CM325" s="106"/>
      <c r="CN325" s="106"/>
      <c r="CO325" s="106"/>
      <c r="CP325" s="106"/>
      <c r="CQ325" s="106"/>
      <c r="CR325" s="106"/>
      <c r="CS325" s="106"/>
    </row>
    <row r="326" hidden="1">
      <c r="A326" s="153">
        <v>45748.0</v>
      </c>
      <c r="B326" s="116">
        <v>2025.0</v>
      </c>
      <c r="C326" s="116">
        <v>11.0</v>
      </c>
      <c r="D326" s="154"/>
      <c r="E326" s="116" t="s">
        <v>784</v>
      </c>
      <c r="F326" s="116" t="s">
        <v>246</v>
      </c>
      <c r="G326" s="155">
        <v>45753.0</v>
      </c>
      <c r="H326" s="116" t="s">
        <v>785</v>
      </c>
      <c r="I326" s="116" t="s">
        <v>78</v>
      </c>
      <c r="J326" s="156" t="s">
        <v>786</v>
      </c>
      <c r="K326" s="157">
        <v>46728.97</v>
      </c>
      <c r="L326" s="157">
        <v>50000.0</v>
      </c>
      <c r="M326" s="106"/>
      <c r="N326" s="106"/>
      <c r="O326" s="106"/>
      <c r="P326" s="157">
        <v>46728.97</v>
      </c>
      <c r="Q326" s="158">
        <v>1.0</v>
      </c>
      <c r="R326" s="154"/>
      <c r="S326" s="116" t="s">
        <v>316</v>
      </c>
      <c r="T326" s="116" t="s">
        <v>265</v>
      </c>
      <c r="U326" s="116" t="s">
        <v>262</v>
      </c>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c r="AZ326" s="106"/>
      <c r="BA326" s="106"/>
      <c r="BB326" s="106"/>
      <c r="BC326" s="106"/>
      <c r="BD326" s="106"/>
      <c r="BE326" s="106"/>
      <c r="BF326" s="106"/>
      <c r="BG326" s="106"/>
      <c r="BH326" s="106"/>
      <c r="BI326" s="106"/>
      <c r="BJ326" s="106"/>
      <c r="BK326" s="106"/>
      <c r="BL326" s="106"/>
      <c r="BM326" s="106"/>
      <c r="BN326" s="106"/>
      <c r="BO326" s="106"/>
      <c r="BP326" s="106"/>
      <c r="BQ326" s="106"/>
      <c r="BR326" s="106"/>
      <c r="BS326" s="106"/>
      <c r="BT326" s="106"/>
      <c r="BU326" s="106"/>
      <c r="BV326" s="106"/>
      <c r="BW326" s="106"/>
      <c r="BX326" s="106"/>
      <c r="BY326" s="106"/>
      <c r="BZ326" s="106"/>
      <c r="CA326" s="106"/>
      <c r="CB326" s="106"/>
      <c r="CC326" s="106"/>
      <c r="CD326" s="106"/>
      <c r="CE326" s="106"/>
      <c r="CF326" s="106"/>
      <c r="CG326" s="106"/>
      <c r="CH326" s="106"/>
      <c r="CI326" s="106"/>
      <c r="CJ326" s="106"/>
      <c r="CK326" s="106"/>
      <c r="CL326" s="106"/>
      <c r="CM326" s="106"/>
      <c r="CN326" s="106"/>
      <c r="CO326" s="106"/>
      <c r="CP326" s="106"/>
      <c r="CQ326" s="106"/>
      <c r="CR326" s="106"/>
      <c r="CS326" s="106"/>
    </row>
    <row r="327" hidden="1">
      <c r="A327" s="153">
        <v>45931.0</v>
      </c>
      <c r="B327" s="116">
        <v>2025.0</v>
      </c>
      <c r="C327" s="116">
        <v>12.0</v>
      </c>
      <c r="D327" s="154"/>
      <c r="E327" s="116" t="s">
        <v>787</v>
      </c>
      <c r="F327" s="116" t="s">
        <v>246</v>
      </c>
      <c r="G327" s="155">
        <v>45948.0</v>
      </c>
      <c r="H327" s="116" t="s">
        <v>788</v>
      </c>
      <c r="I327" s="116" t="s">
        <v>78</v>
      </c>
      <c r="J327" s="156" t="s">
        <v>789</v>
      </c>
      <c r="K327" s="157">
        <v>79644.86</v>
      </c>
      <c r="L327" s="157">
        <v>85220.0</v>
      </c>
      <c r="M327" s="106"/>
      <c r="N327" s="106"/>
      <c r="O327" s="106"/>
      <c r="P327" s="157">
        <v>79644.86</v>
      </c>
      <c r="Q327" s="158">
        <v>1.0</v>
      </c>
      <c r="R327" s="154"/>
      <c r="S327" s="116" t="s">
        <v>316</v>
      </c>
      <c r="T327" s="116" t="s">
        <v>265</v>
      </c>
      <c r="U327" s="116" t="s">
        <v>262</v>
      </c>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c r="AZ327" s="106"/>
      <c r="BA327" s="106"/>
      <c r="BB327" s="106"/>
      <c r="BC327" s="106"/>
      <c r="BD327" s="106"/>
      <c r="BE327" s="106"/>
      <c r="BF327" s="106"/>
      <c r="BG327" s="106"/>
      <c r="BH327" s="106"/>
      <c r="BI327" s="106"/>
      <c r="BJ327" s="106"/>
      <c r="BK327" s="106"/>
      <c r="BL327" s="106"/>
      <c r="BM327" s="106"/>
      <c r="BN327" s="106"/>
      <c r="BO327" s="106"/>
      <c r="BP327" s="106"/>
      <c r="BQ327" s="106"/>
      <c r="BR327" s="106"/>
      <c r="BS327" s="106"/>
      <c r="BT327" s="106"/>
      <c r="BU327" s="106"/>
      <c r="BV327" s="106"/>
      <c r="BW327" s="106"/>
      <c r="BX327" s="106"/>
      <c r="BY327" s="106"/>
      <c r="BZ327" s="106"/>
      <c r="CA327" s="106"/>
      <c r="CB327" s="106"/>
      <c r="CC327" s="106"/>
      <c r="CD327" s="106"/>
      <c r="CE327" s="106"/>
      <c r="CF327" s="106"/>
      <c r="CG327" s="106"/>
      <c r="CH327" s="106"/>
      <c r="CI327" s="106"/>
      <c r="CJ327" s="106"/>
      <c r="CK327" s="106"/>
      <c r="CL327" s="106"/>
      <c r="CM327" s="106"/>
      <c r="CN327" s="106"/>
      <c r="CO327" s="106"/>
      <c r="CP327" s="106"/>
      <c r="CQ327" s="106"/>
      <c r="CR327" s="106"/>
      <c r="CS327" s="106"/>
    </row>
    <row r="328" hidden="1">
      <c r="A328" s="153">
        <v>45992.0</v>
      </c>
      <c r="B328" s="116">
        <v>2025.0</v>
      </c>
      <c r="C328" s="116">
        <v>13.0</v>
      </c>
      <c r="D328" s="154"/>
      <c r="E328" s="116" t="s">
        <v>790</v>
      </c>
      <c r="F328" s="116" t="s">
        <v>246</v>
      </c>
      <c r="G328" s="155">
        <v>46009.0</v>
      </c>
      <c r="H328" s="116" t="s">
        <v>791</v>
      </c>
      <c r="I328" s="116" t="s">
        <v>78</v>
      </c>
      <c r="J328" s="156" t="s">
        <v>792</v>
      </c>
      <c r="K328" s="157">
        <v>49532.71</v>
      </c>
      <c r="L328" s="157">
        <v>53000.0</v>
      </c>
      <c r="M328" s="106"/>
      <c r="N328" s="106"/>
      <c r="O328" s="106"/>
      <c r="P328" s="157">
        <v>49532.71</v>
      </c>
      <c r="Q328" s="158">
        <v>1.0</v>
      </c>
      <c r="R328" s="154"/>
      <c r="S328" s="116" t="s">
        <v>316</v>
      </c>
      <c r="T328" s="116" t="s">
        <v>265</v>
      </c>
      <c r="U328" s="116" t="s">
        <v>262</v>
      </c>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c r="AZ328" s="106"/>
      <c r="BA328" s="106"/>
      <c r="BB328" s="106"/>
      <c r="BC328" s="106"/>
      <c r="BD328" s="106"/>
      <c r="BE328" s="106"/>
      <c r="BF328" s="106"/>
      <c r="BG328" s="106"/>
      <c r="BH328" s="106"/>
      <c r="BI328" s="106"/>
      <c r="BJ328" s="106"/>
      <c r="BK328" s="106"/>
      <c r="BL328" s="106"/>
      <c r="BM328" s="106"/>
      <c r="BN328" s="106"/>
      <c r="BO328" s="106"/>
      <c r="BP328" s="106"/>
      <c r="BQ328" s="106"/>
      <c r="BR328" s="106"/>
      <c r="BS328" s="106"/>
      <c r="BT328" s="106"/>
      <c r="BU328" s="106"/>
      <c r="BV328" s="106"/>
      <c r="BW328" s="106"/>
      <c r="BX328" s="106"/>
      <c r="BY328" s="106"/>
      <c r="BZ328" s="106"/>
      <c r="CA328" s="106"/>
      <c r="CB328" s="106"/>
      <c r="CC328" s="106"/>
      <c r="CD328" s="106"/>
      <c r="CE328" s="106"/>
      <c r="CF328" s="106"/>
      <c r="CG328" s="106"/>
      <c r="CH328" s="106"/>
      <c r="CI328" s="106"/>
      <c r="CJ328" s="106"/>
      <c r="CK328" s="106"/>
      <c r="CL328" s="106"/>
      <c r="CM328" s="106"/>
      <c r="CN328" s="106"/>
      <c r="CO328" s="106"/>
      <c r="CP328" s="106"/>
      <c r="CQ328" s="106"/>
      <c r="CR328" s="106"/>
      <c r="CS328" s="106"/>
    </row>
    <row r="329" hidden="1">
      <c r="A329" s="153">
        <v>45992.0</v>
      </c>
      <c r="B329" s="116">
        <v>2025.0</v>
      </c>
      <c r="C329" s="116">
        <v>14.0</v>
      </c>
      <c r="D329" s="154"/>
      <c r="E329" s="116" t="s">
        <v>793</v>
      </c>
      <c r="F329" s="116" t="s">
        <v>246</v>
      </c>
      <c r="G329" s="155">
        <v>46015.0</v>
      </c>
      <c r="H329" s="116" t="s">
        <v>794</v>
      </c>
      <c r="I329" s="116" t="s">
        <v>78</v>
      </c>
      <c r="J329" s="156" t="s">
        <v>795</v>
      </c>
      <c r="K329" s="157">
        <v>31401.87</v>
      </c>
      <c r="L329" s="157">
        <v>33600.0</v>
      </c>
      <c r="M329" s="106"/>
      <c r="N329" s="106"/>
      <c r="O329" s="106"/>
      <c r="P329" s="157">
        <v>31401.87</v>
      </c>
      <c r="Q329" s="158">
        <v>1.0</v>
      </c>
      <c r="R329" s="154"/>
      <c r="S329" s="116" t="s">
        <v>316</v>
      </c>
      <c r="T329" s="116" t="s">
        <v>265</v>
      </c>
      <c r="U329" s="116" t="s">
        <v>262</v>
      </c>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c r="AZ329" s="106"/>
      <c r="BA329" s="106"/>
      <c r="BB329" s="106"/>
      <c r="BC329" s="106"/>
      <c r="BD329" s="106"/>
      <c r="BE329" s="106"/>
      <c r="BF329" s="106"/>
      <c r="BG329" s="106"/>
      <c r="BH329" s="106"/>
      <c r="BI329" s="106"/>
      <c r="BJ329" s="106"/>
      <c r="BK329" s="106"/>
      <c r="BL329" s="106"/>
      <c r="BM329" s="106"/>
      <c r="BN329" s="106"/>
      <c r="BO329" s="106"/>
      <c r="BP329" s="106"/>
      <c r="BQ329" s="106"/>
      <c r="BR329" s="106"/>
      <c r="BS329" s="106"/>
      <c r="BT329" s="106"/>
      <c r="BU329" s="106"/>
      <c r="BV329" s="106"/>
      <c r="BW329" s="106"/>
      <c r="BX329" s="106"/>
      <c r="BY329" s="106"/>
      <c r="BZ329" s="106"/>
      <c r="CA329" s="106"/>
      <c r="CB329" s="106"/>
      <c r="CC329" s="106"/>
      <c r="CD329" s="106"/>
      <c r="CE329" s="106"/>
      <c r="CF329" s="106"/>
      <c r="CG329" s="106"/>
      <c r="CH329" s="106"/>
      <c r="CI329" s="106"/>
      <c r="CJ329" s="106"/>
      <c r="CK329" s="106"/>
      <c r="CL329" s="106"/>
      <c r="CM329" s="106"/>
      <c r="CN329" s="106"/>
      <c r="CO329" s="106"/>
      <c r="CP329" s="106"/>
      <c r="CQ329" s="106"/>
      <c r="CR329" s="106"/>
      <c r="CS329" s="106"/>
    </row>
    <row r="330" hidden="1">
      <c r="A330" s="153">
        <v>45992.0</v>
      </c>
      <c r="B330" s="116">
        <v>2025.0</v>
      </c>
      <c r="C330" s="116">
        <v>15.0</v>
      </c>
      <c r="D330" s="154"/>
      <c r="E330" s="116" t="s">
        <v>796</v>
      </c>
      <c r="F330" s="116" t="s">
        <v>246</v>
      </c>
      <c r="G330" s="155">
        <v>46017.0</v>
      </c>
      <c r="H330" s="116" t="s">
        <v>797</v>
      </c>
      <c r="I330" s="116" t="s">
        <v>78</v>
      </c>
      <c r="J330" s="156" t="s">
        <v>798</v>
      </c>
      <c r="K330" s="157">
        <v>46728.97</v>
      </c>
      <c r="L330" s="157">
        <v>50000.0</v>
      </c>
      <c r="M330" s="106"/>
      <c r="N330" s="106"/>
      <c r="O330" s="106"/>
      <c r="P330" s="157">
        <v>46728.97</v>
      </c>
      <c r="Q330" s="158">
        <v>1.0</v>
      </c>
      <c r="R330" s="154"/>
      <c r="S330" s="116" t="s">
        <v>316</v>
      </c>
      <c r="T330" s="116" t="s">
        <v>265</v>
      </c>
      <c r="U330" s="116" t="s">
        <v>262</v>
      </c>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c r="AZ330" s="106"/>
      <c r="BA330" s="106"/>
      <c r="BB330" s="106"/>
      <c r="BC330" s="106"/>
      <c r="BD330" s="106"/>
      <c r="BE330" s="106"/>
      <c r="BF330" s="106"/>
      <c r="BG330" s="106"/>
      <c r="BH330" s="106"/>
      <c r="BI330" s="106"/>
      <c r="BJ330" s="106"/>
      <c r="BK330" s="106"/>
      <c r="BL330" s="106"/>
      <c r="BM330" s="106"/>
      <c r="BN330" s="106"/>
      <c r="BO330" s="106"/>
      <c r="BP330" s="106"/>
      <c r="BQ330" s="106"/>
      <c r="BR330" s="106"/>
      <c r="BS330" s="106"/>
      <c r="BT330" s="106"/>
      <c r="BU330" s="106"/>
      <c r="BV330" s="106"/>
      <c r="BW330" s="106"/>
      <c r="BX330" s="106"/>
      <c r="BY330" s="106"/>
      <c r="BZ330" s="106"/>
      <c r="CA330" s="106"/>
      <c r="CB330" s="106"/>
      <c r="CC330" s="106"/>
      <c r="CD330" s="106"/>
      <c r="CE330" s="106"/>
      <c r="CF330" s="106"/>
      <c r="CG330" s="106"/>
      <c r="CH330" s="106"/>
      <c r="CI330" s="106"/>
      <c r="CJ330" s="106"/>
      <c r="CK330" s="106"/>
      <c r="CL330" s="106"/>
      <c r="CM330" s="106"/>
      <c r="CN330" s="106"/>
      <c r="CO330" s="106"/>
      <c r="CP330" s="106"/>
      <c r="CQ330" s="106"/>
      <c r="CR330" s="106"/>
      <c r="CS330" s="106"/>
    </row>
    <row r="331" hidden="1">
      <c r="A331" s="153">
        <v>46023.0</v>
      </c>
      <c r="B331" s="116">
        <v>2026.0</v>
      </c>
      <c r="C331" s="116">
        <v>19.0</v>
      </c>
      <c r="D331" s="154"/>
      <c r="E331" s="116" t="s">
        <v>799</v>
      </c>
      <c r="F331" s="116" t="s">
        <v>246</v>
      </c>
      <c r="G331" s="155">
        <v>46034.0</v>
      </c>
      <c r="H331" s="116" t="s">
        <v>800</v>
      </c>
      <c r="I331" s="116" t="s">
        <v>78</v>
      </c>
      <c r="J331" s="156" t="s">
        <v>801</v>
      </c>
      <c r="K331" s="157">
        <v>46728.97</v>
      </c>
      <c r="L331" s="157">
        <v>50000.0</v>
      </c>
      <c r="M331" s="106"/>
      <c r="N331" s="106"/>
      <c r="O331" s="106"/>
      <c r="P331" s="157">
        <v>46728.97</v>
      </c>
      <c r="Q331" s="158">
        <v>1.0</v>
      </c>
      <c r="R331" s="154"/>
      <c r="S331" s="116" t="s">
        <v>316</v>
      </c>
      <c r="T331" s="116" t="s">
        <v>393</v>
      </c>
      <c r="U331" s="116" t="s">
        <v>262</v>
      </c>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c r="AZ331" s="106"/>
      <c r="BA331" s="106"/>
      <c r="BB331" s="106"/>
      <c r="BC331" s="106"/>
      <c r="BD331" s="106"/>
      <c r="BE331" s="106"/>
      <c r="BF331" s="106"/>
      <c r="BG331" s="106"/>
      <c r="BH331" s="106"/>
      <c r="BI331" s="106"/>
      <c r="BJ331" s="106"/>
      <c r="BK331" s="106"/>
      <c r="BL331" s="106"/>
      <c r="BM331" s="106"/>
      <c r="BN331" s="106"/>
      <c r="BO331" s="106"/>
      <c r="BP331" s="106"/>
      <c r="BQ331" s="106"/>
      <c r="BR331" s="106"/>
      <c r="BS331" s="106"/>
      <c r="BT331" s="106"/>
      <c r="BU331" s="106"/>
      <c r="BV331" s="106"/>
      <c r="BW331" s="106"/>
      <c r="BX331" s="106"/>
      <c r="BY331" s="106"/>
      <c r="BZ331" s="106"/>
      <c r="CA331" s="106"/>
      <c r="CB331" s="106"/>
      <c r="CC331" s="106"/>
      <c r="CD331" s="106"/>
      <c r="CE331" s="106"/>
      <c r="CF331" s="106"/>
      <c r="CG331" s="106"/>
      <c r="CH331" s="106"/>
      <c r="CI331" s="106"/>
      <c r="CJ331" s="106"/>
      <c r="CK331" s="106"/>
      <c r="CL331" s="106"/>
      <c r="CM331" s="106"/>
      <c r="CN331" s="106"/>
      <c r="CO331" s="106"/>
      <c r="CP331" s="106"/>
      <c r="CQ331" s="106"/>
      <c r="CR331" s="106"/>
      <c r="CS331" s="106"/>
    </row>
    <row r="332" hidden="1">
      <c r="A332" s="153">
        <v>44958.0</v>
      </c>
      <c r="B332" s="116">
        <v>2023.0</v>
      </c>
      <c r="C332" s="116">
        <v>50.0</v>
      </c>
      <c r="D332" s="154"/>
      <c r="E332" s="116" t="s">
        <v>802</v>
      </c>
      <c r="F332" s="116" t="s">
        <v>246</v>
      </c>
      <c r="G332" s="155">
        <v>44981.0</v>
      </c>
      <c r="H332" s="116" t="s">
        <v>803</v>
      </c>
      <c r="I332" s="116" t="s">
        <v>78</v>
      </c>
      <c r="J332" s="156" t="s">
        <v>804</v>
      </c>
      <c r="K332" s="157">
        <v>55663.55</v>
      </c>
      <c r="L332" s="157">
        <v>59560.0</v>
      </c>
      <c r="M332" s="106"/>
      <c r="N332" s="106"/>
      <c r="O332" s="106"/>
      <c r="P332" s="157">
        <v>55663.55</v>
      </c>
      <c r="Q332" s="158">
        <v>1.0</v>
      </c>
      <c r="R332" s="154"/>
      <c r="S332" s="116" t="s">
        <v>316</v>
      </c>
      <c r="T332" s="116" t="s">
        <v>265</v>
      </c>
      <c r="U332" s="116" t="s">
        <v>262</v>
      </c>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c r="AZ332" s="106"/>
      <c r="BA332" s="106"/>
      <c r="BB332" s="106"/>
      <c r="BC332" s="106"/>
      <c r="BD332" s="106"/>
      <c r="BE332" s="106"/>
      <c r="BF332" s="106"/>
      <c r="BG332" s="106"/>
      <c r="BH332" s="106"/>
      <c r="BI332" s="106"/>
      <c r="BJ332" s="106"/>
      <c r="BK332" s="106"/>
      <c r="BL332" s="106"/>
      <c r="BM332" s="106"/>
      <c r="BN332" s="106"/>
      <c r="BO332" s="106"/>
      <c r="BP332" s="106"/>
      <c r="BQ332" s="106"/>
      <c r="BR332" s="106"/>
      <c r="BS332" s="106"/>
      <c r="BT332" s="106"/>
      <c r="BU332" s="106"/>
      <c r="BV332" s="106"/>
      <c r="BW332" s="106"/>
      <c r="BX332" s="106"/>
      <c r="BY332" s="106"/>
      <c r="BZ332" s="106"/>
      <c r="CA332" s="106"/>
      <c r="CB332" s="106"/>
      <c r="CC332" s="106"/>
      <c r="CD332" s="106"/>
      <c r="CE332" s="106"/>
      <c r="CF332" s="106"/>
      <c r="CG332" s="106"/>
      <c r="CH332" s="106"/>
      <c r="CI332" s="106"/>
      <c r="CJ332" s="106"/>
      <c r="CK332" s="106"/>
      <c r="CL332" s="106"/>
      <c r="CM332" s="106"/>
      <c r="CN332" s="106"/>
      <c r="CO332" s="106"/>
      <c r="CP332" s="106"/>
      <c r="CQ332" s="106"/>
      <c r="CR332" s="106"/>
      <c r="CS332" s="106"/>
    </row>
    <row r="333" hidden="1">
      <c r="A333" s="153">
        <v>45901.0</v>
      </c>
      <c r="B333" s="116">
        <v>2025.0</v>
      </c>
      <c r="C333" s="116">
        <v>9.0</v>
      </c>
      <c r="D333" s="154"/>
      <c r="E333" s="106"/>
      <c r="F333" s="116" t="s">
        <v>246</v>
      </c>
      <c r="G333" s="155">
        <v>45911.0</v>
      </c>
      <c r="H333" s="116" t="s">
        <v>805</v>
      </c>
      <c r="I333" s="116" t="s">
        <v>78</v>
      </c>
      <c r="J333" s="156">
        <v>2816.0</v>
      </c>
      <c r="K333" s="157">
        <v>29439.25</v>
      </c>
      <c r="L333" s="157">
        <v>31500.0</v>
      </c>
      <c r="M333" s="106"/>
      <c r="N333" s="106"/>
      <c r="O333" s="106"/>
      <c r="P333" s="157">
        <v>29439.25</v>
      </c>
      <c r="Q333" s="158">
        <v>1.0</v>
      </c>
      <c r="R333" s="154"/>
      <c r="S333" s="116" t="s">
        <v>316</v>
      </c>
      <c r="T333" s="116" t="s">
        <v>265</v>
      </c>
      <c r="U333" s="116" t="s">
        <v>262</v>
      </c>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c r="AZ333" s="106"/>
      <c r="BA333" s="106"/>
      <c r="BB333" s="106"/>
      <c r="BC333" s="106"/>
      <c r="BD333" s="106"/>
      <c r="BE333" s="106"/>
      <c r="BF333" s="106"/>
      <c r="BG333" s="106"/>
      <c r="BH333" s="106"/>
      <c r="BI333" s="106"/>
      <c r="BJ333" s="106"/>
      <c r="BK333" s="106"/>
      <c r="BL333" s="106"/>
      <c r="BM333" s="106"/>
      <c r="BN333" s="106"/>
      <c r="BO333" s="106"/>
      <c r="BP333" s="106"/>
      <c r="BQ333" s="106"/>
      <c r="BR333" s="106"/>
      <c r="BS333" s="106"/>
      <c r="BT333" s="106"/>
      <c r="BU333" s="106"/>
      <c r="BV333" s="106"/>
      <c r="BW333" s="106"/>
      <c r="BX333" s="106"/>
      <c r="BY333" s="106"/>
      <c r="BZ333" s="106"/>
      <c r="CA333" s="106"/>
      <c r="CB333" s="106"/>
      <c r="CC333" s="106"/>
      <c r="CD333" s="106"/>
      <c r="CE333" s="106"/>
      <c r="CF333" s="106"/>
      <c r="CG333" s="106"/>
      <c r="CH333" s="106"/>
      <c r="CI333" s="106"/>
      <c r="CJ333" s="106"/>
      <c r="CK333" s="106"/>
      <c r="CL333" s="106"/>
      <c r="CM333" s="106"/>
      <c r="CN333" s="106"/>
      <c r="CO333" s="106"/>
      <c r="CP333" s="106"/>
      <c r="CQ333" s="106"/>
      <c r="CR333" s="106"/>
      <c r="CS333" s="106"/>
    </row>
    <row r="334">
      <c r="A334" s="154"/>
      <c r="B334" s="106"/>
      <c r="C334" s="106"/>
      <c r="D334" s="154"/>
      <c r="E334" s="106"/>
      <c r="F334" s="106"/>
      <c r="G334" s="154"/>
      <c r="H334" s="106"/>
      <c r="I334" s="106"/>
      <c r="J334" s="154"/>
      <c r="K334" s="106"/>
      <c r="L334" s="106"/>
      <c r="M334" s="106"/>
      <c r="N334" s="106"/>
      <c r="O334" s="106"/>
      <c r="P334" s="106"/>
      <c r="Q334" s="106"/>
      <c r="R334" s="154"/>
      <c r="S334" s="106"/>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c r="AZ334" s="106"/>
      <c r="BA334" s="106"/>
      <c r="BB334" s="106"/>
      <c r="BC334" s="106"/>
      <c r="BD334" s="106"/>
      <c r="BE334" s="106"/>
      <c r="BF334" s="106"/>
      <c r="BG334" s="106"/>
      <c r="BH334" s="106"/>
      <c r="BI334" s="106"/>
      <c r="BJ334" s="106"/>
      <c r="BK334" s="106"/>
      <c r="BL334" s="106"/>
      <c r="BM334" s="106"/>
      <c r="BN334" s="106"/>
      <c r="BO334" s="106"/>
      <c r="BP334" s="106"/>
      <c r="BQ334" s="106"/>
      <c r="BR334" s="106"/>
      <c r="BS334" s="106"/>
      <c r="BT334" s="106"/>
      <c r="BU334" s="106"/>
      <c r="BV334" s="106"/>
      <c r="BW334" s="106"/>
      <c r="BX334" s="106"/>
      <c r="BY334" s="106"/>
      <c r="BZ334" s="106"/>
      <c r="CA334" s="106"/>
      <c r="CB334" s="106"/>
      <c r="CC334" s="106"/>
      <c r="CD334" s="106"/>
      <c r="CE334" s="106"/>
      <c r="CF334" s="106"/>
      <c r="CG334" s="106"/>
      <c r="CH334" s="106"/>
      <c r="CI334" s="106"/>
      <c r="CJ334" s="106"/>
      <c r="CK334" s="106"/>
      <c r="CL334" s="106"/>
      <c r="CM334" s="106"/>
      <c r="CN334" s="106"/>
      <c r="CO334" s="106"/>
      <c r="CP334" s="106"/>
      <c r="CQ334" s="106"/>
      <c r="CR334" s="106"/>
      <c r="CS334" s="106"/>
    </row>
    <row r="335">
      <c r="A335" s="154"/>
      <c r="B335" s="106"/>
      <c r="C335" s="106"/>
      <c r="D335" s="154"/>
      <c r="E335" s="106"/>
      <c r="F335" s="106"/>
      <c r="G335" s="154"/>
      <c r="H335" s="106"/>
      <c r="I335" s="106"/>
      <c r="J335" s="154"/>
      <c r="K335" s="106"/>
      <c r="L335" s="106"/>
      <c r="M335" s="106"/>
      <c r="N335" s="106"/>
      <c r="O335" s="106"/>
      <c r="P335" s="106"/>
      <c r="Q335" s="106"/>
      <c r="R335" s="154"/>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c r="AZ335" s="106"/>
      <c r="BA335" s="106"/>
      <c r="BB335" s="106"/>
      <c r="BC335" s="106"/>
      <c r="BD335" s="106"/>
      <c r="BE335" s="106"/>
      <c r="BF335" s="106"/>
      <c r="BG335" s="106"/>
      <c r="BH335" s="106"/>
      <c r="BI335" s="106"/>
      <c r="BJ335" s="106"/>
      <c r="BK335" s="106"/>
      <c r="BL335" s="106"/>
      <c r="BM335" s="106"/>
      <c r="BN335" s="106"/>
      <c r="BO335" s="106"/>
      <c r="BP335" s="106"/>
      <c r="BQ335" s="106"/>
      <c r="BR335" s="106"/>
      <c r="BS335" s="106"/>
      <c r="BT335" s="106"/>
      <c r="BU335" s="106"/>
      <c r="BV335" s="106"/>
      <c r="BW335" s="106"/>
      <c r="BX335" s="106"/>
      <c r="BY335" s="106"/>
      <c r="BZ335" s="106"/>
      <c r="CA335" s="106"/>
      <c r="CB335" s="106"/>
      <c r="CC335" s="106"/>
      <c r="CD335" s="106"/>
      <c r="CE335" s="106"/>
      <c r="CF335" s="106"/>
      <c r="CG335" s="106"/>
      <c r="CH335" s="106"/>
      <c r="CI335" s="106"/>
      <c r="CJ335" s="106"/>
      <c r="CK335" s="106"/>
      <c r="CL335" s="106"/>
      <c r="CM335" s="106"/>
      <c r="CN335" s="106"/>
      <c r="CO335" s="106"/>
      <c r="CP335" s="106"/>
      <c r="CQ335" s="106"/>
      <c r="CR335" s="106"/>
      <c r="CS335" s="106"/>
    </row>
    <row r="336">
      <c r="A336" s="154"/>
      <c r="B336" s="106"/>
      <c r="C336" s="106"/>
      <c r="D336" s="154"/>
      <c r="E336" s="106"/>
      <c r="F336" s="106"/>
      <c r="G336" s="154"/>
      <c r="H336" s="106"/>
      <c r="I336" s="106"/>
      <c r="J336" s="154"/>
      <c r="K336" s="106"/>
      <c r="L336" s="106"/>
      <c r="M336" s="106"/>
      <c r="N336" s="106"/>
      <c r="O336" s="106"/>
      <c r="P336" s="106"/>
      <c r="Q336" s="106"/>
      <c r="R336" s="154"/>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c r="AZ336" s="106"/>
      <c r="BA336" s="106"/>
      <c r="BB336" s="106"/>
      <c r="BC336" s="106"/>
      <c r="BD336" s="106"/>
      <c r="BE336" s="106"/>
      <c r="BF336" s="106"/>
      <c r="BG336" s="106"/>
      <c r="BH336" s="106"/>
      <c r="BI336" s="106"/>
      <c r="BJ336" s="106"/>
      <c r="BK336" s="106"/>
      <c r="BL336" s="106"/>
      <c r="BM336" s="106"/>
      <c r="BN336" s="106"/>
      <c r="BO336" s="106"/>
      <c r="BP336" s="106"/>
      <c r="BQ336" s="106"/>
      <c r="BR336" s="106"/>
      <c r="BS336" s="106"/>
      <c r="BT336" s="106"/>
      <c r="BU336" s="106"/>
      <c r="BV336" s="106"/>
      <c r="BW336" s="106"/>
      <c r="BX336" s="106"/>
      <c r="BY336" s="106"/>
      <c r="BZ336" s="106"/>
      <c r="CA336" s="106"/>
      <c r="CB336" s="106"/>
      <c r="CC336" s="106"/>
      <c r="CD336" s="106"/>
      <c r="CE336" s="106"/>
      <c r="CF336" s="106"/>
      <c r="CG336" s="106"/>
      <c r="CH336" s="106"/>
      <c r="CI336" s="106"/>
      <c r="CJ336" s="106"/>
      <c r="CK336" s="106"/>
      <c r="CL336" s="106"/>
      <c r="CM336" s="106"/>
      <c r="CN336" s="106"/>
      <c r="CO336" s="106"/>
      <c r="CP336" s="106"/>
      <c r="CQ336" s="106"/>
      <c r="CR336" s="106"/>
      <c r="CS336" s="106"/>
    </row>
    <row r="337">
      <c r="A337" s="154"/>
      <c r="B337" s="106"/>
      <c r="C337" s="106"/>
      <c r="D337" s="154"/>
      <c r="E337" s="106"/>
      <c r="F337" s="106"/>
      <c r="G337" s="154"/>
      <c r="H337" s="106"/>
      <c r="I337" s="106"/>
      <c r="J337" s="154"/>
      <c r="K337" s="106"/>
      <c r="L337" s="106"/>
      <c r="M337" s="106"/>
      <c r="N337" s="106"/>
      <c r="O337" s="106"/>
      <c r="P337" s="106"/>
      <c r="Q337" s="106"/>
      <c r="R337" s="154"/>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c r="AZ337" s="106"/>
      <c r="BA337" s="106"/>
      <c r="BB337" s="106"/>
      <c r="BC337" s="106"/>
      <c r="BD337" s="106"/>
      <c r="BE337" s="106"/>
      <c r="BF337" s="106"/>
      <c r="BG337" s="106"/>
      <c r="BH337" s="106"/>
      <c r="BI337" s="106"/>
      <c r="BJ337" s="106"/>
      <c r="BK337" s="106"/>
      <c r="BL337" s="106"/>
      <c r="BM337" s="106"/>
      <c r="BN337" s="106"/>
      <c r="BO337" s="106"/>
      <c r="BP337" s="106"/>
      <c r="BQ337" s="106"/>
      <c r="BR337" s="106"/>
      <c r="BS337" s="106"/>
      <c r="BT337" s="106"/>
      <c r="BU337" s="106"/>
      <c r="BV337" s="106"/>
      <c r="BW337" s="106"/>
      <c r="BX337" s="106"/>
      <c r="BY337" s="106"/>
      <c r="BZ337" s="106"/>
      <c r="CA337" s="106"/>
      <c r="CB337" s="106"/>
      <c r="CC337" s="106"/>
      <c r="CD337" s="106"/>
      <c r="CE337" s="106"/>
      <c r="CF337" s="106"/>
      <c r="CG337" s="106"/>
      <c r="CH337" s="106"/>
      <c r="CI337" s="106"/>
      <c r="CJ337" s="106"/>
      <c r="CK337" s="106"/>
      <c r="CL337" s="106"/>
      <c r="CM337" s="106"/>
      <c r="CN337" s="106"/>
      <c r="CO337" s="106"/>
      <c r="CP337" s="106"/>
      <c r="CQ337" s="106"/>
      <c r="CR337" s="106"/>
      <c r="CS337" s="106"/>
    </row>
    <row r="338">
      <c r="A338" s="154"/>
      <c r="B338" s="106"/>
      <c r="C338" s="106"/>
      <c r="D338" s="154"/>
      <c r="E338" s="106"/>
      <c r="F338" s="106"/>
      <c r="G338" s="154"/>
      <c r="H338" s="106"/>
      <c r="I338" s="106"/>
      <c r="J338" s="154"/>
      <c r="K338" s="106"/>
      <c r="L338" s="106"/>
      <c r="M338" s="106"/>
      <c r="N338" s="106"/>
      <c r="O338" s="106"/>
      <c r="P338" s="106"/>
      <c r="Q338" s="106"/>
      <c r="R338" s="154"/>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c r="AZ338" s="106"/>
      <c r="BA338" s="106"/>
      <c r="BB338" s="106"/>
      <c r="BC338" s="106"/>
      <c r="BD338" s="106"/>
      <c r="BE338" s="106"/>
      <c r="BF338" s="106"/>
      <c r="BG338" s="106"/>
      <c r="BH338" s="106"/>
      <c r="BI338" s="106"/>
      <c r="BJ338" s="106"/>
      <c r="BK338" s="106"/>
      <c r="BL338" s="106"/>
      <c r="BM338" s="106"/>
      <c r="BN338" s="106"/>
      <c r="BO338" s="106"/>
      <c r="BP338" s="106"/>
      <c r="BQ338" s="106"/>
      <c r="BR338" s="106"/>
      <c r="BS338" s="106"/>
      <c r="BT338" s="106"/>
      <c r="BU338" s="106"/>
      <c r="BV338" s="106"/>
      <c r="BW338" s="106"/>
      <c r="BX338" s="106"/>
      <c r="BY338" s="106"/>
      <c r="BZ338" s="106"/>
      <c r="CA338" s="106"/>
      <c r="CB338" s="106"/>
      <c r="CC338" s="106"/>
      <c r="CD338" s="106"/>
      <c r="CE338" s="106"/>
      <c r="CF338" s="106"/>
      <c r="CG338" s="106"/>
      <c r="CH338" s="106"/>
      <c r="CI338" s="106"/>
      <c r="CJ338" s="106"/>
      <c r="CK338" s="106"/>
      <c r="CL338" s="106"/>
      <c r="CM338" s="106"/>
      <c r="CN338" s="106"/>
      <c r="CO338" s="106"/>
      <c r="CP338" s="106"/>
      <c r="CQ338" s="106"/>
      <c r="CR338" s="106"/>
      <c r="CS338" s="106"/>
    </row>
    <row r="339">
      <c r="A339" s="154"/>
      <c r="B339" s="106"/>
      <c r="C339" s="106"/>
      <c r="D339" s="154"/>
      <c r="E339" s="106"/>
      <c r="F339" s="106"/>
      <c r="G339" s="154"/>
      <c r="H339" s="106"/>
      <c r="I339" s="106"/>
      <c r="J339" s="154"/>
      <c r="K339" s="106"/>
      <c r="L339" s="106"/>
      <c r="M339" s="106"/>
      <c r="N339" s="106"/>
      <c r="O339" s="106"/>
      <c r="P339" s="106"/>
      <c r="Q339" s="106"/>
      <c r="R339" s="154"/>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c r="AZ339" s="106"/>
      <c r="BA339" s="106"/>
      <c r="BB339" s="106"/>
      <c r="BC339" s="106"/>
      <c r="BD339" s="106"/>
      <c r="BE339" s="106"/>
      <c r="BF339" s="106"/>
      <c r="BG339" s="106"/>
      <c r="BH339" s="106"/>
      <c r="BI339" s="106"/>
      <c r="BJ339" s="106"/>
      <c r="BK339" s="106"/>
      <c r="BL339" s="106"/>
      <c r="BM339" s="106"/>
      <c r="BN339" s="106"/>
      <c r="BO339" s="106"/>
      <c r="BP339" s="106"/>
      <c r="BQ339" s="106"/>
      <c r="BR339" s="106"/>
      <c r="BS339" s="106"/>
      <c r="BT339" s="106"/>
      <c r="BU339" s="106"/>
      <c r="BV339" s="106"/>
      <c r="BW339" s="106"/>
      <c r="BX339" s="106"/>
      <c r="BY339" s="106"/>
      <c r="BZ339" s="106"/>
      <c r="CA339" s="106"/>
      <c r="CB339" s="106"/>
      <c r="CC339" s="106"/>
      <c r="CD339" s="106"/>
      <c r="CE339" s="106"/>
      <c r="CF339" s="106"/>
      <c r="CG339" s="106"/>
      <c r="CH339" s="106"/>
      <c r="CI339" s="106"/>
      <c r="CJ339" s="106"/>
      <c r="CK339" s="106"/>
      <c r="CL339" s="106"/>
      <c r="CM339" s="106"/>
      <c r="CN339" s="106"/>
      <c r="CO339" s="106"/>
      <c r="CP339" s="106"/>
      <c r="CQ339" s="106"/>
      <c r="CR339" s="106"/>
      <c r="CS339" s="106"/>
    </row>
    <row r="340">
      <c r="A340" s="154"/>
      <c r="B340" s="106"/>
      <c r="C340" s="106"/>
      <c r="D340" s="154"/>
      <c r="E340" s="106"/>
      <c r="F340" s="106"/>
      <c r="G340" s="154"/>
      <c r="H340" s="106"/>
      <c r="I340" s="106"/>
      <c r="J340" s="154"/>
      <c r="K340" s="106"/>
      <c r="L340" s="106"/>
      <c r="M340" s="106"/>
      <c r="N340" s="106"/>
      <c r="O340" s="106"/>
      <c r="P340" s="106"/>
      <c r="Q340" s="106"/>
      <c r="R340" s="154"/>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c r="AZ340" s="106"/>
      <c r="BA340" s="106"/>
      <c r="BB340" s="106"/>
      <c r="BC340" s="106"/>
      <c r="BD340" s="106"/>
      <c r="BE340" s="106"/>
      <c r="BF340" s="106"/>
      <c r="BG340" s="106"/>
      <c r="BH340" s="106"/>
      <c r="BI340" s="106"/>
      <c r="BJ340" s="106"/>
      <c r="BK340" s="106"/>
      <c r="BL340" s="106"/>
      <c r="BM340" s="106"/>
      <c r="BN340" s="106"/>
      <c r="BO340" s="106"/>
      <c r="BP340" s="106"/>
      <c r="BQ340" s="106"/>
      <c r="BR340" s="106"/>
      <c r="BS340" s="106"/>
      <c r="BT340" s="106"/>
      <c r="BU340" s="106"/>
      <c r="BV340" s="106"/>
      <c r="BW340" s="106"/>
      <c r="BX340" s="106"/>
      <c r="BY340" s="106"/>
      <c r="BZ340" s="106"/>
      <c r="CA340" s="106"/>
      <c r="CB340" s="106"/>
      <c r="CC340" s="106"/>
      <c r="CD340" s="106"/>
      <c r="CE340" s="106"/>
      <c r="CF340" s="106"/>
      <c r="CG340" s="106"/>
      <c r="CH340" s="106"/>
      <c r="CI340" s="106"/>
      <c r="CJ340" s="106"/>
      <c r="CK340" s="106"/>
      <c r="CL340" s="106"/>
      <c r="CM340" s="106"/>
      <c r="CN340" s="106"/>
      <c r="CO340" s="106"/>
      <c r="CP340" s="106"/>
      <c r="CQ340" s="106"/>
      <c r="CR340" s="106"/>
      <c r="CS340" s="106"/>
    </row>
    <row r="341">
      <c r="A341" s="154"/>
      <c r="B341" s="106"/>
      <c r="C341" s="106"/>
      <c r="D341" s="154"/>
      <c r="E341" s="106"/>
      <c r="F341" s="106"/>
      <c r="G341" s="154"/>
      <c r="H341" s="106"/>
      <c r="I341" s="106"/>
      <c r="J341" s="154"/>
      <c r="K341" s="106"/>
      <c r="L341" s="106"/>
      <c r="M341" s="106"/>
      <c r="N341" s="106"/>
      <c r="O341" s="106"/>
      <c r="P341" s="106"/>
      <c r="Q341" s="106"/>
      <c r="R341" s="154"/>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c r="AZ341" s="106"/>
      <c r="BA341" s="106"/>
      <c r="BB341" s="106"/>
      <c r="BC341" s="106"/>
      <c r="BD341" s="106"/>
      <c r="BE341" s="106"/>
      <c r="BF341" s="106"/>
      <c r="BG341" s="106"/>
      <c r="BH341" s="106"/>
      <c r="BI341" s="106"/>
      <c r="BJ341" s="106"/>
      <c r="BK341" s="106"/>
      <c r="BL341" s="106"/>
      <c r="BM341" s="106"/>
      <c r="BN341" s="106"/>
      <c r="BO341" s="106"/>
      <c r="BP341" s="106"/>
      <c r="BQ341" s="106"/>
      <c r="BR341" s="106"/>
      <c r="BS341" s="106"/>
      <c r="BT341" s="106"/>
      <c r="BU341" s="106"/>
      <c r="BV341" s="106"/>
      <c r="BW341" s="106"/>
      <c r="BX341" s="106"/>
      <c r="BY341" s="106"/>
      <c r="BZ341" s="106"/>
      <c r="CA341" s="106"/>
      <c r="CB341" s="106"/>
      <c r="CC341" s="106"/>
      <c r="CD341" s="106"/>
      <c r="CE341" s="106"/>
      <c r="CF341" s="106"/>
      <c r="CG341" s="106"/>
      <c r="CH341" s="106"/>
      <c r="CI341" s="106"/>
      <c r="CJ341" s="106"/>
      <c r="CK341" s="106"/>
      <c r="CL341" s="106"/>
      <c r="CM341" s="106"/>
      <c r="CN341" s="106"/>
      <c r="CO341" s="106"/>
      <c r="CP341" s="106"/>
      <c r="CQ341" s="106"/>
      <c r="CR341" s="106"/>
      <c r="CS341" s="106"/>
    </row>
    <row r="342">
      <c r="A342" s="154"/>
      <c r="B342" s="106"/>
      <c r="C342" s="106"/>
      <c r="D342" s="154"/>
      <c r="E342" s="106"/>
      <c r="F342" s="106"/>
      <c r="G342" s="154"/>
      <c r="H342" s="106"/>
      <c r="I342" s="106"/>
      <c r="J342" s="154"/>
      <c r="K342" s="106"/>
      <c r="L342" s="106"/>
      <c r="M342" s="106"/>
      <c r="N342" s="106"/>
      <c r="O342" s="106"/>
      <c r="P342" s="106"/>
      <c r="Q342" s="106"/>
      <c r="R342" s="154"/>
      <c r="S342" s="106"/>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c r="AZ342" s="106"/>
      <c r="BA342" s="106"/>
      <c r="BB342" s="106"/>
      <c r="BC342" s="106"/>
      <c r="BD342" s="106"/>
      <c r="BE342" s="106"/>
      <c r="BF342" s="106"/>
      <c r="BG342" s="106"/>
      <c r="BH342" s="106"/>
      <c r="BI342" s="106"/>
      <c r="BJ342" s="106"/>
      <c r="BK342" s="106"/>
      <c r="BL342" s="106"/>
      <c r="BM342" s="106"/>
      <c r="BN342" s="106"/>
      <c r="BO342" s="106"/>
      <c r="BP342" s="106"/>
      <c r="BQ342" s="106"/>
      <c r="BR342" s="106"/>
      <c r="BS342" s="106"/>
      <c r="BT342" s="106"/>
      <c r="BU342" s="106"/>
      <c r="BV342" s="106"/>
      <c r="BW342" s="106"/>
      <c r="BX342" s="106"/>
      <c r="BY342" s="106"/>
      <c r="BZ342" s="106"/>
      <c r="CA342" s="106"/>
      <c r="CB342" s="106"/>
      <c r="CC342" s="106"/>
      <c r="CD342" s="106"/>
      <c r="CE342" s="106"/>
      <c r="CF342" s="106"/>
      <c r="CG342" s="106"/>
      <c r="CH342" s="106"/>
      <c r="CI342" s="106"/>
      <c r="CJ342" s="106"/>
      <c r="CK342" s="106"/>
      <c r="CL342" s="106"/>
      <c r="CM342" s="106"/>
      <c r="CN342" s="106"/>
      <c r="CO342" s="106"/>
      <c r="CP342" s="106"/>
      <c r="CQ342" s="106"/>
      <c r="CR342" s="106"/>
      <c r="CS342" s="106"/>
    </row>
    <row r="343">
      <c r="A343" s="154"/>
      <c r="B343" s="106"/>
      <c r="C343" s="106"/>
      <c r="D343" s="154"/>
      <c r="E343" s="106"/>
      <c r="F343" s="106"/>
      <c r="G343" s="154"/>
      <c r="H343" s="106"/>
      <c r="I343" s="106"/>
      <c r="J343" s="154"/>
      <c r="K343" s="106"/>
      <c r="L343" s="106"/>
      <c r="M343" s="106"/>
      <c r="N343" s="106"/>
      <c r="O343" s="106"/>
      <c r="P343" s="106"/>
      <c r="Q343" s="106"/>
      <c r="R343" s="154"/>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c r="AZ343" s="106"/>
      <c r="BA343" s="106"/>
      <c r="BB343" s="106"/>
      <c r="BC343" s="106"/>
      <c r="BD343" s="106"/>
      <c r="BE343" s="106"/>
      <c r="BF343" s="106"/>
      <c r="BG343" s="106"/>
      <c r="BH343" s="106"/>
      <c r="BI343" s="106"/>
      <c r="BJ343" s="106"/>
      <c r="BK343" s="106"/>
      <c r="BL343" s="106"/>
      <c r="BM343" s="106"/>
      <c r="BN343" s="106"/>
      <c r="BO343" s="106"/>
      <c r="BP343" s="106"/>
      <c r="BQ343" s="106"/>
      <c r="BR343" s="106"/>
      <c r="BS343" s="106"/>
      <c r="BT343" s="106"/>
      <c r="BU343" s="106"/>
      <c r="BV343" s="106"/>
      <c r="BW343" s="106"/>
      <c r="BX343" s="106"/>
      <c r="BY343" s="106"/>
      <c r="BZ343" s="106"/>
      <c r="CA343" s="106"/>
      <c r="CB343" s="106"/>
      <c r="CC343" s="106"/>
      <c r="CD343" s="106"/>
      <c r="CE343" s="106"/>
      <c r="CF343" s="106"/>
      <c r="CG343" s="106"/>
      <c r="CH343" s="106"/>
      <c r="CI343" s="106"/>
      <c r="CJ343" s="106"/>
      <c r="CK343" s="106"/>
      <c r="CL343" s="106"/>
      <c r="CM343" s="106"/>
      <c r="CN343" s="106"/>
      <c r="CO343" s="106"/>
      <c r="CP343" s="106"/>
      <c r="CQ343" s="106"/>
      <c r="CR343" s="106"/>
      <c r="CS343" s="106"/>
    </row>
    <row r="344">
      <c r="A344" s="154"/>
      <c r="B344" s="106"/>
      <c r="C344" s="106"/>
      <c r="D344" s="154"/>
      <c r="E344" s="106"/>
      <c r="F344" s="106"/>
      <c r="G344" s="154"/>
      <c r="H344" s="106"/>
      <c r="I344" s="106"/>
      <c r="J344" s="154"/>
      <c r="K344" s="106"/>
      <c r="L344" s="106"/>
      <c r="M344" s="106"/>
      <c r="N344" s="106"/>
      <c r="O344" s="106"/>
      <c r="P344" s="106"/>
      <c r="Q344" s="106"/>
      <c r="R344" s="154"/>
      <c r="S344" s="106"/>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c r="AZ344" s="106"/>
      <c r="BA344" s="106"/>
      <c r="BB344" s="106"/>
      <c r="BC344" s="106"/>
      <c r="BD344" s="106"/>
      <c r="BE344" s="106"/>
      <c r="BF344" s="106"/>
      <c r="BG344" s="106"/>
      <c r="BH344" s="106"/>
      <c r="BI344" s="106"/>
      <c r="BJ344" s="106"/>
      <c r="BK344" s="106"/>
      <c r="BL344" s="106"/>
      <c r="BM344" s="106"/>
      <c r="BN344" s="106"/>
      <c r="BO344" s="106"/>
      <c r="BP344" s="106"/>
      <c r="BQ344" s="106"/>
      <c r="BR344" s="106"/>
      <c r="BS344" s="106"/>
      <c r="BT344" s="106"/>
      <c r="BU344" s="106"/>
      <c r="BV344" s="106"/>
      <c r="BW344" s="106"/>
      <c r="BX344" s="106"/>
      <c r="BY344" s="106"/>
      <c r="BZ344" s="106"/>
      <c r="CA344" s="106"/>
      <c r="CB344" s="106"/>
      <c r="CC344" s="106"/>
      <c r="CD344" s="106"/>
      <c r="CE344" s="106"/>
      <c r="CF344" s="106"/>
      <c r="CG344" s="106"/>
      <c r="CH344" s="106"/>
      <c r="CI344" s="106"/>
      <c r="CJ344" s="106"/>
      <c r="CK344" s="106"/>
      <c r="CL344" s="106"/>
      <c r="CM344" s="106"/>
      <c r="CN344" s="106"/>
      <c r="CO344" s="106"/>
      <c r="CP344" s="106"/>
      <c r="CQ344" s="106"/>
      <c r="CR344" s="106"/>
      <c r="CS344" s="106"/>
    </row>
    <row r="345">
      <c r="A345" s="154"/>
      <c r="B345" s="106"/>
      <c r="C345" s="106"/>
      <c r="D345" s="154"/>
      <c r="E345" s="106"/>
      <c r="F345" s="106"/>
      <c r="G345" s="154"/>
      <c r="H345" s="106"/>
      <c r="I345" s="106"/>
      <c r="J345" s="154"/>
      <c r="K345" s="106"/>
      <c r="L345" s="106"/>
      <c r="M345" s="106"/>
      <c r="N345" s="106"/>
      <c r="O345" s="106"/>
      <c r="P345" s="106"/>
      <c r="Q345" s="106"/>
      <c r="R345" s="154"/>
      <c r="S345" s="106"/>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c r="AZ345" s="106"/>
      <c r="BA345" s="106"/>
      <c r="BB345" s="106"/>
      <c r="BC345" s="106"/>
      <c r="BD345" s="106"/>
      <c r="BE345" s="106"/>
      <c r="BF345" s="106"/>
      <c r="BG345" s="106"/>
      <c r="BH345" s="106"/>
      <c r="BI345" s="106"/>
      <c r="BJ345" s="106"/>
      <c r="BK345" s="106"/>
      <c r="BL345" s="106"/>
      <c r="BM345" s="106"/>
      <c r="BN345" s="106"/>
      <c r="BO345" s="106"/>
      <c r="BP345" s="106"/>
      <c r="BQ345" s="106"/>
      <c r="BR345" s="106"/>
      <c r="BS345" s="106"/>
      <c r="BT345" s="106"/>
      <c r="BU345" s="106"/>
      <c r="BV345" s="106"/>
      <c r="BW345" s="106"/>
      <c r="BX345" s="106"/>
      <c r="BY345" s="106"/>
      <c r="BZ345" s="106"/>
      <c r="CA345" s="106"/>
      <c r="CB345" s="106"/>
      <c r="CC345" s="106"/>
      <c r="CD345" s="106"/>
      <c r="CE345" s="106"/>
      <c r="CF345" s="106"/>
      <c r="CG345" s="106"/>
      <c r="CH345" s="106"/>
      <c r="CI345" s="106"/>
      <c r="CJ345" s="106"/>
      <c r="CK345" s="106"/>
      <c r="CL345" s="106"/>
      <c r="CM345" s="106"/>
      <c r="CN345" s="106"/>
      <c r="CO345" s="106"/>
      <c r="CP345" s="106"/>
      <c r="CQ345" s="106"/>
      <c r="CR345" s="106"/>
      <c r="CS345" s="106"/>
    </row>
    <row r="346">
      <c r="A346" s="154"/>
      <c r="B346" s="106"/>
      <c r="C346" s="106"/>
      <c r="D346" s="154"/>
      <c r="E346" s="106"/>
      <c r="F346" s="106"/>
      <c r="G346" s="154"/>
      <c r="H346" s="106"/>
      <c r="I346" s="106"/>
      <c r="J346" s="154"/>
      <c r="K346" s="106"/>
      <c r="L346" s="106"/>
      <c r="M346" s="106"/>
      <c r="N346" s="106"/>
      <c r="O346" s="106"/>
      <c r="P346" s="106"/>
      <c r="Q346" s="106"/>
      <c r="R346" s="154"/>
      <c r="S346" s="106"/>
      <c r="T346" s="106"/>
      <c r="U346" s="106"/>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c r="AZ346" s="106"/>
      <c r="BA346" s="106"/>
      <c r="BB346" s="106"/>
      <c r="BC346" s="106"/>
      <c r="BD346" s="106"/>
      <c r="BE346" s="106"/>
      <c r="BF346" s="106"/>
      <c r="BG346" s="106"/>
      <c r="BH346" s="106"/>
      <c r="BI346" s="106"/>
      <c r="BJ346" s="106"/>
      <c r="BK346" s="106"/>
      <c r="BL346" s="106"/>
      <c r="BM346" s="106"/>
      <c r="BN346" s="106"/>
      <c r="BO346" s="106"/>
      <c r="BP346" s="106"/>
      <c r="BQ346" s="106"/>
      <c r="BR346" s="106"/>
      <c r="BS346" s="106"/>
      <c r="BT346" s="106"/>
      <c r="BU346" s="106"/>
      <c r="BV346" s="106"/>
      <c r="BW346" s="106"/>
      <c r="BX346" s="106"/>
      <c r="BY346" s="106"/>
      <c r="BZ346" s="106"/>
      <c r="CA346" s="106"/>
      <c r="CB346" s="106"/>
      <c r="CC346" s="106"/>
      <c r="CD346" s="106"/>
      <c r="CE346" s="106"/>
      <c r="CF346" s="106"/>
      <c r="CG346" s="106"/>
      <c r="CH346" s="106"/>
      <c r="CI346" s="106"/>
      <c r="CJ346" s="106"/>
      <c r="CK346" s="106"/>
      <c r="CL346" s="106"/>
      <c r="CM346" s="106"/>
      <c r="CN346" s="106"/>
      <c r="CO346" s="106"/>
      <c r="CP346" s="106"/>
      <c r="CQ346" s="106"/>
      <c r="CR346" s="106"/>
      <c r="CS346" s="106"/>
    </row>
    <row r="347">
      <c r="A347" s="154"/>
      <c r="B347" s="106"/>
      <c r="C347" s="106"/>
      <c r="D347" s="154"/>
      <c r="E347" s="106"/>
      <c r="F347" s="106"/>
      <c r="G347" s="154"/>
      <c r="H347" s="106"/>
      <c r="I347" s="106"/>
      <c r="J347" s="154"/>
      <c r="K347" s="106"/>
      <c r="L347" s="106"/>
      <c r="M347" s="106"/>
      <c r="N347" s="106"/>
      <c r="O347" s="106"/>
      <c r="P347" s="106"/>
      <c r="Q347" s="106"/>
      <c r="R347" s="154"/>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c r="AZ347" s="106"/>
      <c r="BA347" s="106"/>
      <c r="BB347" s="106"/>
      <c r="BC347" s="106"/>
      <c r="BD347" s="106"/>
      <c r="BE347" s="106"/>
      <c r="BF347" s="106"/>
      <c r="BG347" s="106"/>
      <c r="BH347" s="106"/>
      <c r="BI347" s="106"/>
      <c r="BJ347" s="106"/>
      <c r="BK347" s="106"/>
      <c r="BL347" s="106"/>
      <c r="BM347" s="106"/>
      <c r="BN347" s="106"/>
      <c r="BO347" s="106"/>
      <c r="BP347" s="106"/>
      <c r="BQ347" s="106"/>
      <c r="BR347" s="106"/>
      <c r="BS347" s="106"/>
      <c r="BT347" s="106"/>
      <c r="BU347" s="106"/>
      <c r="BV347" s="106"/>
      <c r="BW347" s="106"/>
      <c r="BX347" s="106"/>
      <c r="BY347" s="106"/>
      <c r="BZ347" s="106"/>
      <c r="CA347" s="106"/>
      <c r="CB347" s="106"/>
      <c r="CC347" s="106"/>
      <c r="CD347" s="106"/>
      <c r="CE347" s="106"/>
      <c r="CF347" s="106"/>
      <c r="CG347" s="106"/>
      <c r="CH347" s="106"/>
      <c r="CI347" s="106"/>
      <c r="CJ347" s="106"/>
      <c r="CK347" s="106"/>
      <c r="CL347" s="106"/>
      <c r="CM347" s="106"/>
      <c r="CN347" s="106"/>
      <c r="CO347" s="106"/>
      <c r="CP347" s="106"/>
      <c r="CQ347" s="106"/>
      <c r="CR347" s="106"/>
      <c r="CS347" s="106"/>
    </row>
    <row r="348">
      <c r="A348" s="154"/>
      <c r="B348" s="106"/>
      <c r="C348" s="106"/>
      <c r="D348" s="154"/>
      <c r="E348" s="106"/>
      <c r="F348" s="106"/>
      <c r="G348" s="154"/>
      <c r="H348" s="106"/>
      <c r="I348" s="106"/>
      <c r="J348" s="154"/>
      <c r="K348" s="106"/>
      <c r="L348" s="106"/>
      <c r="M348" s="106"/>
      <c r="N348" s="106"/>
      <c r="O348" s="106"/>
      <c r="P348" s="106"/>
      <c r="Q348" s="106"/>
      <c r="R348" s="154"/>
      <c r="S348" s="106"/>
      <c r="T348" s="106"/>
      <c r="U348" s="106"/>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c r="AZ348" s="106"/>
      <c r="BA348" s="106"/>
      <c r="BB348" s="106"/>
      <c r="BC348" s="106"/>
      <c r="BD348" s="106"/>
      <c r="BE348" s="106"/>
      <c r="BF348" s="106"/>
      <c r="BG348" s="106"/>
      <c r="BH348" s="106"/>
      <c r="BI348" s="106"/>
      <c r="BJ348" s="106"/>
      <c r="BK348" s="106"/>
      <c r="BL348" s="106"/>
      <c r="BM348" s="106"/>
      <c r="BN348" s="106"/>
      <c r="BO348" s="106"/>
      <c r="BP348" s="106"/>
      <c r="BQ348" s="106"/>
      <c r="BR348" s="106"/>
      <c r="BS348" s="106"/>
      <c r="BT348" s="106"/>
      <c r="BU348" s="106"/>
      <c r="BV348" s="106"/>
      <c r="BW348" s="106"/>
      <c r="BX348" s="106"/>
      <c r="BY348" s="106"/>
      <c r="BZ348" s="106"/>
      <c r="CA348" s="106"/>
      <c r="CB348" s="106"/>
      <c r="CC348" s="106"/>
      <c r="CD348" s="106"/>
      <c r="CE348" s="106"/>
      <c r="CF348" s="106"/>
      <c r="CG348" s="106"/>
      <c r="CH348" s="106"/>
      <c r="CI348" s="106"/>
      <c r="CJ348" s="106"/>
      <c r="CK348" s="106"/>
      <c r="CL348" s="106"/>
      <c r="CM348" s="106"/>
      <c r="CN348" s="106"/>
      <c r="CO348" s="106"/>
      <c r="CP348" s="106"/>
      <c r="CQ348" s="106"/>
      <c r="CR348" s="106"/>
      <c r="CS348" s="106"/>
    </row>
    <row r="349">
      <c r="A349" s="154"/>
      <c r="B349" s="106"/>
      <c r="C349" s="106"/>
      <c r="D349" s="154"/>
      <c r="E349" s="106"/>
      <c r="F349" s="106"/>
      <c r="G349" s="154"/>
      <c r="H349" s="106"/>
      <c r="I349" s="106"/>
      <c r="J349" s="154"/>
      <c r="K349" s="106"/>
      <c r="L349" s="106"/>
      <c r="M349" s="106"/>
      <c r="N349" s="106"/>
      <c r="O349" s="106"/>
      <c r="P349" s="106"/>
      <c r="Q349" s="106"/>
      <c r="R349" s="154"/>
      <c r="S349" s="106"/>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c r="AZ349" s="106"/>
      <c r="BA349" s="106"/>
      <c r="BB349" s="106"/>
      <c r="BC349" s="106"/>
      <c r="BD349" s="106"/>
      <c r="BE349" s="106"/>
      <c r="BF349" s="106"/>
      <c r="BG349" s="106"/>
      <c r="BH349" s="106"/>
      <c r="BI349" s="106"/>
      <c r="BJ349" s="106"/>
      <c r="BK349" s="106"/>
      <c r="BL349" s="106"/>
      <c r="BM349" s="106"/>
      <c r="BN349" s="106"/>
      <c r="BO349" s="106"/>
      <c r="BP349" s="106"/>
      <c r="BQ349" s="106"/>
      <c r="BR349" s="106"/>
      <c r="BS349" s="106"/>
      <c r="BT349" s="106"/>
      <c r="BU349" s="106"/>
      <c r="BV349" s="106"/>
      <c r="BW349" s="106"/>
      <c r="BX349" s="106"/>
      <c r="BY349" s="106"/>
      <c r="BZ349" s="106"/>
      <c r="CA349" s="106"/>
      <c r="CB349" s="106"/>
      <c r="CC349" s="106"/>
      <c r="CD349" s="106"/>
      <c r="CE349" s="106"/>
      <c r="CF349" s="106"/>
      <c r="CG349" s="106"/>
      <c r="CH349" s="106"/>
      <c r="CI349" s="106"/>
      <c r="CJ349" s="106"/>
      <c r="CK349" s="106"/>
      <c r="CL349" s="106"/>
      <c r="CM349" s="106"/>
      <c r="CN349" s="106"/>
      <c r="CO349" s="106"/>
      <c r="CP349" s="106"/>
      <c r="CQ349" s="106"/>
      <c r="CR349" s="106"/>
      <c r="CS349" s="106"/>
    </row>
    <row r="350">
      <c r="A350" s="154"/>
      <c r="B350" s="106"/>
      <c r="C350" s="106"/>
      <c r="D350" s="154"/>
      <c r="E350" s="106"/>
      <c r="F350" s="106"/>
      <c r="G350" s="154"/>
      <c r="H350" s="106"/>
      <c r="I350" s="106"/>
      <c r="J350" s="154"/>
      <c r="K350" s="106"/>
      <c r="L350" s="106"/>
      <c r="M350" s="106"/>
      <c r="N350" s="106"/>
      <c r="O350" s="106"/>
      <c r="P350" s="106"/>
      <c r="Q350" s="106"/>
      <c r="R350" s="154"/>
      <c r="S350" s="106"/>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c r="AZ350" s="106"/>
      <c r="BA350" s="106"/>
      <c r="BB350" s="106"/>
      <c r="BC350" s="106"/>
      <c r="BD350" s="106"/>
      <c r="BE350" s="106"/>
      <c r="BF350" s="106"/>
      <c r="BG350" s="106"/>
      <c r="BH350" s="106"/>
      <c r="BI350" s="106"/>
      <c r="BJ350" s="106"/>
      <c r="BK350" s="106"/>
      <c r="BL350" s="106"/>
      <c r="BM350" s="106"/>
      <c r="BN350" s="106"/>
      <c r="BO350" s="106"/>
      <c r="BP350" s="106"/>
      <c r="BQ350" s="106"/>
      <c r="BR350" s="106"/>
      <c r="BS350" s="106"/>
      <c r="BT350" s="106"/>
      <c r="BU350" s="106"/>
      <c r="BV350" s="106"/>
      <c r="BW350" s="106"/>
      <c r="BX350" s="106"/>
      <c r="BY350" s="106"/>
      <c r="BZ350" s="106"/>
      <c r="CA350" s="106"/>
      <c r="CB350" s="106"/>
      <c r="CC350" s="106"/>
      <c r="CD350" s="106"/>
      <c r="CE350" s="106"/>
      <c r="CF350" s="106"/>
      <c r="CG350" s="106"/>
      <c r="CH350" s="106"/>
      <c r="CI350" s="106"/>
      <c r="CJ350" s="106"/>
      <c r="CK350" s="106"/>
      <c r="CL350" s="106"/>
      <c r="CM350" s="106"/>
      <c r="CN350" s="106"/>
      <c r="CO350" s="106"/>
      <c r="CP350" s="106"/>
      <c r="CQ350" s="106"/>
      <c r="CR350" s="106"/>
      <c r="CS350" s="106"/>
    </row>
    <row r="351">
      <c r="A351" s="154"/>
      <c r="B351" s="106"/>
      <c r="C351" s="106"/>
      <c r="D351" s="154"/>
      <c r="E351" s="106"/>
      <c r="F351" s="106"/>
      <c r="G351" s="154"/>
      <c r="H351" s="106"/>
      <c r="I351" s="106"/>
      <c r="J351" s="154"/>
      <c r="K351" s="106"/>
      <c r="L351" s="106"/>
      <c r="M351" s="106"/>
      <c r="N351" s="106"/>
      <c r="O351" s="106"/>
      <c r="P351" s="106"/>
      <c r="Q351" s="106"/>
      <c r="R351" s="154"/>
      <c r="S351" s="106"/>
      <c r="T351" s="106"/>
      <c r="U351" s="106"/>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c r="AZ351" s="106"/>
      <c r="BA351" s="106"/>
      <c r="BB351" s="106"/>
      <c r="BC351" s="106"/>
      <c r="BD351" s="106"/>
      <c r="BE351" s="106"/>
      <c r="BF351" s="106"/>
      <c r="BG351" s="106"/>
      <c r="BH351" s="106"/>
      <c r="BI351" s="106"/>
      <c r="BJ351" s="106"/>
      <c r="BK351" s="106"/>
      <c r="BL351" s="106"/>
      <c r="BM351" s="106"/>
      <c r="BN351" s="106"/>
      <c r="BO351" s="106"/>
      <c r="BP351" s="106"/>
      <c r="BQ351" s="106"/>
      <c r="BR351" s="106"/>
      <c r="BS351" s="106"/>
      <c r="BT351" s="106"/>
      <c r="BU351" s="106"/>
      <c r="BV351" s="106"/>
      <c r="BW351" s="106"/>
      <c r="BX351" s="106"/>
      <c r="BY351" s="106"/>
      <c r="BZ351" s="106"/>
      <c r="CA351" s="106"/>
      <c r="CB351" s="106"/>
      <c r="CC351" s="106"/>
      <c r="CD351" s="106"/>
      <c r="CE351" s="106"/>
      <c r="CF351" s="106"/>
      <c r="CG351" s="106"/>
      <c r="CH351" s="106"/>
      <c r="CI351" s="106"/>
      <c r="CJ351" s="106"/>
      <c r="CK351" s="106"/>
      <c r="CL351" s="106"/>
      <c r="CM351" s="106"/>
      <c r="CN351" s="106"/>
      <c r="CO351" s="106"/>
      <c r="CP351" s="106"/>
      <c r="CQ351" s="106"/>
      <c r="CR351" s="106"/>
      <c r="CS351" s="106"/>
    </row>
    <row r="352">
      <c r="A352" s="154"/>
      <c r="B352" s="106"/>
      <c r="C352" s="106"/>
      <c r="D352" s="154"/>
      <c r="E352" s="106"/>
      <c r="F352" s="106"/>
      <c r="G352" s="154"/>
      <c r="H352" s="106"/>
      <c r="I352" s="106"/>
      <c r="J352" s="154"/>
      <c r="K352" s="106"/>
      <c r="L352" s="106"/>
      <c r="M352" s="106"/>
      <c r="N352" s="106"/>
      <c r="O352" s="106"/>
      <c r="P352" s="106"/>
      <c r="Q352" s="106"/>
      <c r="R352" s="154"/>
      <c r="S352" s="106"/>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c r="AZ352" s="106"/>
      <c r="BA352" s="106"/>
      <c r="BB352" s="106"/>
      <c r="BC352" s="106"/>
      <c r="BD352" s="106"/>
      <c r="BE352" s="106"/>
      <c r="BF352" s="106"/>
      <c r="BG352" s="106"/>
      <c r="BH352" s="106"/>
      <c r="BI352" s="106"/>
      <c r="BJ352" s="106"/>
      <c r="BK352" s="106"/>
      <c r="BL352" s="106"/>
      <c r="BM352" s="106"/>
      <c r="BN352" s="106"/>
      <c r="BO352" s="106"/>
      <c r="BP352" s="106"/>
      <c r="BQ352" s="106"/>
      <c r="BR352" s="106"/>
      <c r="BS352" s="106"/>
      <c r="BT352" s="106"/>
      <c r="BU352" s="106"/>
      <c r="BV352" s="106"/>
      <c r="BW352" s="106"/>
      <c r="BX352" s="106"/>
      <c r="BY352" s="106"/>
      <c r="BZ352" s="106"/>
      <c r="CA352" s="106"/>
      <c r="CB352" s="106"/>
      <c r="CC352" s="106"/>
      <c r="CD352" s="106"/>
      <c r="CE352" s="106"/>
      <c r="CF352" s="106"/>
      <c r="CG352" s="106"/>
      <c r="CH352" s="106"/>
      <c r="CI352" s="106"/>
      <c r="CJ352" s="106"/>
      <c r="CK352" s="106"/>
      <c r="CL352" s="106"/>
      <c r="CM352" s="106"/>
      <c r="CN352" s="106"/>
      <c r="CO352" s="106"/>
      <c r="CP352" s="106"/>
      <c r="CQ352" s="106"/>
      <c r="CR352" s="106"/>
      <c r="CS352" s="106"/>
    </row>
    <row r="353">
      <c r="A353" s="154"/>
      <c r="B353" s="106"/>
      <c r="C353" s="106"/>
      <c r="D353" s="154"/>
      <c r="E353" s="106"/>
      <c r="F353" s="106"/>
      <c r="G353" s="154"/>
      <c r="H353" s="106"/>
      <c r="I353" s="106"/>
      <c r="J353" s="154"/>
      <c r="K353" s="106"/>
      <c r="L353" s="106"/>
      <c r="M353" s="106"/>
      <c r="N353" s="106"/>
      <c r="O353" s="106"/>
      <c r="P353" s="106"/>
      <c r="Q353" s="106"/>
      <c r="R353" s="154"/>
      <c r="S353" s="106"/>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c r="AZ353" s="106"/>
      <c r="BA353" s="106"/>
      <c r="BB353" s="106"/>
      <c r="BC353" s="106"/>
      <c r="BD353" s="106"/>
      <c r="BE353" s="106"/>
      <c r="BF353" s="106"/>
      <c r="BG353" s="106"/>
      <c r="BH353" s="106"/>
      <c r="BI353" s="106"/>
      <c r="BJ353" s="106"/>
      <c r="BK353" s="106"/>
      <c r="BL353" s="106"/>
      <c r="BM353" s="106"/>
      <c r="BN353" s="106"/>
      <c r="BO353" s="106"/>
      <c r="BP353" s="106"/>
      <c r="BQ353" s="106"/>
      <c r="BR353" s="106"/>
      <c r="BS353" s="106"/>
      <c r="BT353" s="106"/>
      <c r="BU353" s="106"/>
      <c r="BV353" s="106"/>
      <c r="BW353" s="106"/>
      <c r="BX353" s="106"/>
      <c r="BY353" s="106"/>
      <c r="BZ353" s="106"/>
      <c r="CA353" s="106"/>
      <c r="CB353" s="106"/>
      <c r="CC353" s="106"/>
      <c r="CD353" s="106"/>
      <c r="CE353" s="106"/>
      <c r="CF353" s="106"/>
      <c r="CG353" s="106"/>
      <c r="CH353" s="106"/>
      <c r="CI353" s="106"/>
      <c r="CJ353" s="106"/>
      <c r="CK353" s="106"/>
      <c r="CL353" s="106"/>
      <c r="CM353" s="106"/>
      <c r="CN353" s="106"/>
      <c r="CO353" s="106"/>
      <c r="CP353" s="106"/>
      <c r="CQ353" s="106"/>
      <c r="CR353" s="106"/>
      <c r="CS353" s="106"/>
    </row>
    <row r="354">
      <c r="A354" s="154"/>
      <c r="B354" s="106"/>
      <c r="C354" s="106"/>
      <c r="D354" s="154"/>
      <c r="E354" s="106"/>
      <c r="F354" s="106"/>
      <c r="G354" s="154"/>
      <c r="H354" s="106"/>
      <c r="I354" s="106"/>
      <c r="J354" s="154"/>
      <c r="K354" s="106"/>
      <c r="L354" s="106"/>
      <c r="M354" s="106"/>
      <c r="N354" s="106"/>
      <c r="O354" s="106"/>
      <c r="P354" s="106"/>
      <c r="Q354" s="106"/>
      <c r="R354" s="154"/>
      <c r="S354" s="106"/>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c r="AZ354" s="106"/>
      <c r="BA354" s="106"/>
      <c r="BB354" s="106"/>
      <c r="BC354" s="106"/>
      <c r="BD354" s="106"/>
      <c r="BE354" s="106"/>
      <c r="BF354" s="106"/>
      <c r="BG354" s="106"/>
      <c r="BH354" s="106"/>
      <c r="BI354" s="106"/>
      <c r="BJ354" s="106"/>
      <c r="BK354" s="106"/>
      <c r="BL354" s="106"/>
      <c r="BM354" s="106"/>
      <c r="BN354" s="106"/>
      <c r="BO354" s="106"/>
      <c r="BP354" s="106"/>
      <c r="BQ354" s="106"/>
      <c r="BR354" s="106"/>
      <c r="BS354" s="106"/>
      <c r="BT354" s="106"/>
      <c r="BU354" s="106"/>
      <c r="BV354" s="106"/>
      <c r="BW354" s="106"/>
      <c r="BX354" s="106"/>
      <c r="BY354" s="106"/>
      <c r="BZ354" s="106"/>
      <c r="CA354" s="106"/>
      <c r="CB354" s="106"/>
      <c r="CC354" s="106"/>
      <c r="CD354" s="106"/>
      <c r="CE354" s="106"/>
      <c r="CF354" s="106"/>
      <c r="CG354" s="106"/>
      <c r="CH354" s="106"/>
      <c r="CI354" s="106"/>
      <c r="CJ354" s="106"/>
      <c r="CK354" s="106"/>
      <c r="CL354" s="106"/>
      <c r="CM354" s="106"/>
      <c r="CN354" s="106"/>
      <c r="CO354" s="106"/>
      <c r="CP354" s="106"/>
      <c r="CQ354" s="106"/>
      <c r="CR354" s="106"/>
      <c r="CS354" s="106"/>
    </row>
    <row r="355">
      <c r="A355" s="154"/>
      <c r="B355" s="106"/>
      <c r="C355" s="106"/>
      <c r="D355" s="154"/>
      <c r="E355" s="106"/>
      <c r="F355" s="106"/>
      <c r="G355" s="154"/>
      <c r="H355" s="106"/>
      <c r="I355" s="106"/>
      <c r="J355" s="154"/>
      <c r="K355" s="106"/>
      <c r="L355" s="106"/>
      <c r="M355" s="106"/>
      <c r="N355" s="106"/>
      <c r="O355" s="106"/>
      <c r="P355" s="106"/>
      <c r="Q355" s="106"/>
      <c r="R355" s="154"/>
      <c r="S355" s="106"/>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c r="AZ355" s="106"/>
      <c r="BA355" s="106"/>
      <c r="BB355" s="106"/>
      <c r="BC355" s="106"/>
      <c r="BD355" s="106"/>
      <c r="BE355" s="106"/>
      <c r="BF355" s="106"/>
      <c r="BG355" s="106"/>
      <c r="BH355" s="106"/>
      <c r="BI355" s="106"/>
      <c r="BJ355" s="106"/>
      <c r="BK355" s="106"/>
      <c r="BL355" s="106"/>
      <c r="BM355" s="106"/>
      <c r="BN355" s="106"/>
      <c r="BO355" s="106"/>
      <c r="BP355" s="106"/>
      <c r="BQ355" s="106"/>
      <c r="BR355" s="106"/>
      <c r="BS355" s="106"/>
      <c r="BT355" s="106"/>
      <c r="BU355" s="106"/>
      <c r="BV355" s="106"/>
      <c r="BW355" s="106"/>
      <c r="BX355" s="106"/>
      <c r="BY355" s="106"/>
      <c r="BZ355" s="106"/>
      <c r="CA355" s="106"/>
      <c r="CB355" s="106"/>
      <c r="CC355" s="106"/>
      <c r="CD355" s="106"/>
      <c r="CE355" s="106"/>
      <c r="CF355" s="106"/>
      <c r="CG355" s="106"/>
      <c r="CH355" s="106"/>
      <c r="CI355" s="106"/>
      <c r="CJ355" s="106"/>
      <c r="CK355" s="106"/>
      <c r="CL355" s="106"/>
      <c r="CM355" s="106"/>
      <c r="CN355" s="106"/>
      <c r="CO355" s="106"/>
      <c r="CP355" s="106"/>
      <c r="CQ355" s="106"/>
      <c r="CR355" s="106"/>
      <c r="CS355" s="106"/>
    </row>
    <row r="356">
      <c r="A356" s="154"/>
      <c r="B356" s="106"/>
      <c r="C356" s="106"/>
      <c r="D356" s="154"/>
      <c r="E356" s="106"/>
      <c r="F356" s="106"/>
      <c r="G356" s="154"/>
      <c r="H356" s="106"/>
      <c r="I356" s="106"/>
      <c r="J356" s="154"/>
      <c r="K356" s="106"/>
      <c r="L356" s="106"/>
      <c r="M356" s="106"/>
      <c r="N356" s="106"/>
      <c r="O356" s="106"/>
      <c r="P356" s="106"/>
      <c r="Q356" s="106"/>
      <c r="R356" s="154"/>
      <c r="S356" s="106"/>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c r="AZ356" s="106"/>
      <c r="BA356" s="106"/>
      <c r="BB356" s="106"/>
      <c r="BC356" s="106"/>
      <c r="BD356" s="106"/>
      <c r="BE356" s="106"/>
      <c r="BF356" s="106"/>
      <c r="BG356" s="106"/>
      <c r="BH356" s="106"/>
      <c r="BI356" s="106"/>
      <c r="BJ356" s="106"/>
      <c r="BK356" s="106"/>
      <c r="BL356" s="106"/>
      <c r="BM356" s="106"/>
      <c r="BN356" s="106"/>
      <c r="BO356" s="106"/>
      <c r="BP356" s="106"/>
      <c r="BQ356" s="106"/>
      <c r="BR356" s="106"/>
      <c r="BS356" s="106"/>
      <c r="BT356" s="106"/>
      <c r="BU356" s="106"/>
      <c r="BV356" s="106"/>
      <c r="BW356" s="106"/>
      <c r="BX356" s="106"/>
      <c r="BY356" s="106"/>
      <c r="BZ356" s="106"/>
      <c r="CA356" s="106"/>
      <c r="CB356" s="106"/>
      <c r="CC356" s="106"/>
      <c r="CD356" s="106"/>
      <c r="CE356" s="106"/>
      <c r="CF356" s="106"/>
      <c r="CG356" s="106"/>
      <c r="CH356" s="106"/>
      <c r="CI356" s="106"/>
      <c r="CJ356" s="106"/>
      <c r="CK356" s="106"/>
      <c r="CL356" s="106"/>
      <c r="CM356" s="106"/>
      <c r="CN356" s="106"/>
      <c r="CO356" s="106"/>
      <c r="CP356" s="106"/>
      <c r="CQ356" s="106"/>
      <c r="CR356" s="106"/>
      <c r="CS356" s="106"/>
    </row>
    <row r="357">
      <c r="A357" s="154"/>
      <c r="B357" s="106"/>
      <c r="C357" s="106"/>
      <c r="D357" s="154"/>
      <c r="E357" s="106"/>
      <c r="F357" s="106"/>
      <c r="G357" s="154"/>
      <c r="H357" s="106"/>
      <c r="I357" s="106"/>
      <c r="J357" s="154"/>
      <c r="K357" s="106"/>
      <c r="L357" s="106"/>
      <c r="M357" s="106"/>
      <c r="N357" s="106"/>
      <c r="O357" s="106"/>
      <c r="P357" s="106"/>
      <c r="Q357" s="106"/>
      <c r="R357" s="154"/>
      <c r="S357" s="106"/>
      <c r="T357" s="106"/>
      <c r="U357" s="106"/>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c r="AZ357" s="106"/>
      <c r="BA357" s="106"/>
      <c r="BB357" s="106"/>
      <c r="BC357" s="106"/>
      <c r="BD357" s="106"/>
      <c r="BE357" s="106"/>
      <c r="BF357" s="106"/>
      <c r="BG357" s="106"/>
      <c r="BH357" s="106"/>
      <c r="BI357" s="106"/>
      <c r="BJ357" s="106"/>
      <c r="BK357" s="106"/>
      <c r="BL357" s="106"/>
      <c r="BM357" s="106"/>
      <c r="BN357" s="106"/>
      <c r="BO357" s="106"/>
      <c r="BP357" s="106"/>
      <c r="BQ357" s="106"/>
      <c r="BR357" s="106"/>
      <c r="BS357" s="106"/>
      <c r="BT357" s="106"/>
      <c r="BU357" s="106"/>
      <c r="BV357" s="106"/>
      <c r="BW357" s="106"/>
      <c r="BX357" s="106"/>
      <c r="BY357" s="106"/>
      <c r="BZ357" s="106"/>
      <c r="CA357" s="106"/>
      <c r="CB357" s="106"/>
      <c r="CC357" s="106"/>
      <c r="CD357" s="106"/>
      <c r="CE357" s="106"/>
      <c r="CF357" s="106"/>
      <c r="CG357" s="106"/>
      <c r="CH357" s="106"/>
      <c r="CI357" s="106"/>
      <c r="CJ357" s="106"/>
      <c r="CK357" s="106"/>
      <c r="CL357" s="106"/>
      <c r="CM357" s="106"/>
      <c r="CN357" s="106"/>
      <c r="CO357" s="106"/>
      <c r="CP357" s="106"/>
      <c r="CQ357" s="106"/>
      <c r="CR357" s="106"/>
      <c r="CS357" s="106"/>
    </row>
    <row r="358">
      <c r="A358" s="154"/>
      <c r="B358" s="106"/>
      <c r="C358" s="106"/>
      <c r="D358" s="154"/>
      <c r="E358" s="106"/>
      <c r="F358" s="106"/>
      <c r="G358" s="154"/>
      <c r="H358" s="106"/>
      <c r="I358" s="106"/>
      <c r="J358" s="154"/>
      <c r="K358" s="106"/>
      <c r="L358" s="106"/>
      <c r="M358" s="106"/>
      <c r="N358" s="106"/>
      <c r="O358" s="106"/>
      <c r="P358" s="106"/>
      <c r="Q358" s="106"/>
      <c r="R358" s="154"/>
      <c r="S358" s="106"/>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c r="AZ358" s="106"/>
      <c r="BA358" s="106"/>
      <c r="BB358" s="106"/>
      <c r="BC358" s="106"/>
      <c r="BD358" s="106"/>
      <c r="BE358" s="106"/>
      <c r="BF358" s="106"/>
      <c r="BG358" s="106"/>
      <c r="BH358" s="106"/>
      <c r="BI358" s="106"/>
      <c r="BJ358" s="106"/>
      <c r="BK358" s="106"/>
      <c r="BL358" s="106"/>
      <c r="BM358" s="106"/>
      <c r="BN358" s="106"/>
      <c r="BO358" s="106"/>
      <c r="BP358" s="106"/>
      <c r="BQ358" s="106"/>
      <c r="BR358" s="106"/>
      <c r="BS358" s="106"/>
      <c r="BT358" s="106"/>
      <c r="BU358" s="106"/>
      <c r="BV358" s="106"/>
      <c r="BW358" s="106"/>
      <c r="BX358" s="106"/>
      <c r="BY358" s="106"/>
      <c r="BZ358" s="106"/>
      <c r="CA358" s="106"/>
      <c r="CB358" s="106"/>
      <c r="CC358" s="106"/>
      <c r="CD358" s="106"/>
      <c r="CE358" s="106"/>
      <c r="CF358" s="106"/>
      <c r="CG358" s="106"/>
      <c r="CH358" s="106"/>
      <c r="CI358" s="106"/>
      <c r="CJ358" s="106"/>
      <c r="CK358" s="106"/>
      <c r="CL358" s="106"/>
      <c r="CM358" s="106"/>
      <c r="CN358" s="106"/>
      <c r="CO358" s="106"/>
      <c r="CP358" s="106"/>
      <c r="CQ358" s="106"/>
      <c r="CR358" s="106"/>
      <c r="CS358" s="106"/>
    </row>
    <row r="359">
      <c r="A359" s="154"/>
      <c r="B359" s="106"/>
      <c r="C359" s="106"/>
      <c r="D359" s="154"/>
      <c r="E359" s="106"/>
      <c r="F359" s="106"/>
      <c r="G359" s="154"/>
      <c r="H359" s="106"/>
      <c r="I359" s="106"/>
      <c r="J359" s="154"/>
      <c r="K359" s="106"/>
      <c r="L359" s="106"/>
      <c r="M359" s="106"/>
      <c r="N359" s="106"/>
      <c r="O359" s="106"/>
      <c r="P359" s="106"/>
      <c r="Q359" s="106"/>
      <c r="R359" s="154"/>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c r="AZ359" s="106"/>
      <c r="BA359" s="106"/>
      <c r="BB359" s="106"/>
      <c r="BC359" s="106"/>
      <c r="BD359" s="106"/>
      <c r="BE359" s="106"/>
      <c r="BF359" s="106"/>
      <c r="BG359" s="106"/>
      <c r="BH359" s="106"/>
      <c r="BI359" s="106"/>
      <c r="BJ359" s="106"/>
      <c r="BK359" s="106"/>
      <c r="BL359" s="106"/>
      <c r="BM359" s="106"/>
      <c r="BN359" s="106"/>
      <c r="BO359" s="106"/>
      <c r="BP359" s="106"/>
      <c r="BQ359" s="106"/>
      <c r="BR359" s="106"/>
      <c r="BS359" s="106"/>
      <c r="BT359" s="106"/>
      <c r="BU359" s="106"/>
      <c r="BV359" s="106"/>
      <c r="BW359" s="106"/>
      <c r="BX359" s="106"/>
      <c r="BY359" s="106"/>
      <c r="BZ359" s="106"/>
      <c r="CA359" s="106"/>
      <c r="CB359" s="106"/>
      <c r="CC359" s="106"/>
      <c r="CD359" s="106"/>
      <c r="CE359" s="106"/>
      <c r="CF359" s="106"/>
      <c r="CG359" s="106"/>
      <c r="CH359" s="106"/>
      <c r="CI359" s="106"/>
      <c r="CJ359" s="106"/>
      <c r="CK359" s="106"/>
      <c r="CL359" s="106"/>
      <c r="CM359" s="106"/>
      <c r="CN359" s="106"/>
      <c r="CO359" s="106"/>
      <c r="CP359" s="106"/>
      <c r="CQ359" s="106"/>
      <c r="CR359" s="106"/>
      <c r="CS359" s="106"/>
    </row>
    <row r="360">
      <c r="A360" s="154"/>
      <c r="B360" s="106"/>
      <c r="C360" s="106"/>
      <c r="D360" s="154"/>
      <c r="E360" s="106"/>
      <c r="F360" s="106"/>
      <c r="G360" s="154"/>
      <c r="H360" s="106"/>
      <c r="I360" s="106"/>
      <c r="J360" s="154"/>
      <c r="K360" s="106"/>
      <c r="L360" s="106"/>
      <c r="M360" s="106"/>
      <c r="N360" s="106"/>
      <c r="O360" s="106"/>
      <c r="P360" s="106"/>
      <c r="Q360" s="106"/>
      <c r="R360" s="154"/>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c r="AZ360" s="106"/>
      <c r="BA360" s="106"/>
      <c r="BB360" s="106"/>
      <c r="BC360" s="106"/>
      <c r="BD360" s="106"/>
      <c r="BE360" s="106"/>
      <c r="BF360" s="106"/>
      <c r="BG360" s="106"/>
      <c r="BH360" s="106"/>
      <c r="BI360" s="106"/>
      <c r="BJ360" s="106"/>
      <c r="BK360" s="106"/>
      <c r="BL360" s="106"/>
      <c r="BM360" s="106"/>
      <c r="BN360" s="106"/>
      <c r="BO360" s="106"/>
      <c r="BP360" s="106"/>
      <c r="BQ360" s="106"/>
      <c r="BR360" s="106"/>
      <c r="BS360" s="106"/>
      <c r="BT360" s="106"/>
      <c r="BU360" s="106"/>
      <c r="BV360" s="106"/>
      <c r="BW360" s="106"/>
      <c r="BX360" s="106"/>
      <c r="BY360" s="106"/>
      <c r="BZ360" s="106"/>
      <c r="CA360" s="106"/>
      <c r="CB360" s="106"/>
      <c r="CC360" s="106"/>
      <c r="CD360" s="106"/>
      <c r="CE360" s="106"/>
      <c r="CF360" s="106"/>
      <c r="CG360" s="106"/>
      <c r="CH360" s="106"/>
      <c r="CI360" s="106"/>
      <c r="CJ360" s="106"/>
      <c r="CK360" s="106"/>
      <c r="CL360" s="106"/>
      <c r="CM360" s="106"/>
      <c r="CN360" s="106"/>
      <c r="CO360" s="106"/>
      <c r="CP360" s="106"/>
      <c r="CQ360" s="106"/>
      <c r="CR360" s="106"/>
      <c r="CS360" s="106"/>
    </row>
    <row r="361">
      <c r="A361" s="154"/>
      <c r="B361" s="106"/>
      <c r="C361" s="106"/>
      <c r="D361" s="154"/>
      <c r="E361" s="106"/>
      <c r="F361" s="106"/>
      <c r="G361" s="154"/>
      <c r="H361" s="106"/>
      <c r="I361" s="106"/>
      <c r="J361" s="154"/>
      <c r="K361" s="106"/>
      <c r="L361" s="106"/>
      <c r="M361" s="106"/>
      <c r="N361" s="106"/>
      <c r="O361" s="106"/>
      <c r="P361" s="106"/>
      <c r="Q361" s="106"/>
      <c r="R361" s="154"/>
      <c r="S361" s="106"/>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c r="AZ361" s="106"/>
      <c r="BA361" s="106"/>
      <c r="BB361" s="106"/>
      <c r="BC361" s="106"/>
      <c r="BD361" s="106"/>
      <c r="BE361" s="106"/>
      <c r="BF361" s="106"/>
      <c r="BG361" s="106"/>
      <c r="BH361" s="106"/>
      <c r="BI361" s="106"/>
      <c r="BJ361" s="106"/>
      <c r="BK361" s="106"/>
      <c r="BL361" s="106"/>
      <c r="BM361" s="106"/>
      <c r="BN361" s="106"/>
      <c r="BO361" s="106"/>
      <c r="BP361" s="106"/>
      <c r="BQ361" s="106"/>
      <c r="BR361" s="106"/>
      <c r="BS361" s="106"/>
      <c r="BT361" s="106"/>
      <c r="BU361" s="106"/>
      <c r="BV361" s="106"/>
      <c r="BW361" s="106"/>
      <c r="BX361" s="106"/>
      <c r="BY361" s="106"/>
      <c r="BZ361" s="106"/>
      <c r="CA361" s="106"/>
      <c r="CB361" s="106"/>
      <c r="CC361" s="106"/>
      <c r="CD361" s="106"/>
      <c r="CE361" s="106"/>
      <c r="CF361" s="106"/>
      <c r="CG361" s="106"/>
      <c r="CH361" s="106"/>
      <c r="CI361" s="106"/>
      <c r="CJ361" s="106"/>
      <c r="CK361" s="106"/>
      <c r="CL361" s="106"/>
      <c r="CM361" s="106"/>
      <c r="CN361" s="106"/>
      <c r="CO361" s="106"/>
      <c r="CP361" s="106"/>
      <c r="CQ361" s="106"/>
      <c r="CR361" s="106"/>
      <c r="CS361" s="106"/>
    </row>
    <row r="362">
      <c r="A362" s="154"/>
      <c r="B362" s="106"/>
      <c r="C362" s="106"/>
      <c r="D362" s="154"/>
      <c r="E362" s="106"/>
      <c r="F362" s="106"/>
      <c r="G362" s="154"/>
      <c r="H362" s="106"/>
      <c r="I362" s="106"/>
      <c r="J362" s="154"/>
      <c r="K362" s="106"/>
      <c r="L362" s="106"/>
      <c r="M362" s="106"/>
      <c r="N362" s="106"/>
      <c r="O362" s="106"/>
      <c r="P362" s="106"/>
      <c r="Q362" s="106"/>
      <c r="R362" s="154"/>
      <c r="S362" s="106"/>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c r="AZ362" s="106"/>
      <c r="BA362" s="106"/>
      <c r="BB362" s="106"/>
      <c r="BC362" s="106"/>
      <c r="BD362" s="106"/>
      <c r="BE362" s="106"/>
      <c r="BF362" s="106"/>
      <c r="BG362" s="106"/>
      <c r="BH362" s="106"/>
      <c r="BI362" s="106"/>
      <c r="BJ362" s="106"/>
      <c r="BK362" s="106"/>
      <c r="BL362" s="106"/>
      <c r="BM362" s="106"/>
      <c r="BN362" s="106"/>
      <c r="BO362" s="106"/>
      <c r="BP362" s="106"/>
      <c r="BQ362" s="106"/>
      <c r="BR362" s="106"/>
      <c r="BS362" s="106"/>
      <c r="BT362" s="106"/>
      <c r="BU362" s="106"/>
      <c r="BV362" s="106"/>
      <c r="BW362" s="106"/>
      <c r="BX362" s="106"/>
      <c r="BY362" s="106"/>
      <c r="BZ362" s="106"/>
      <c r="CA362" s="106"/>
      <c r="CB362" s="106"/>
      <c r="CC362" s="106"/>
      <c r="CD362" s="106"/>
      <c r="CE362" s="106"/>
      <c r="CF362" s="106"/>
      <c r="CG362" s="106"/>
      <c r="CH362" s="106"/>
      <c r="CI362" s="106"/>
      <c r="CJ362" s="106"/>
      <c r="CK362" s="106"/>
      <c r="CL362" s="106"/>
      <c r="CM362" s="106"/>
      <c r="CN362" s="106"/>
      <c r="CO362" s="106"/>
      <c r="CP362" s="106"/>
      <c r="CQ362" s="106"/>
      <c r="CR362" s="106"/>
      <c r="CS362" s="106"/>
    </row>
    <row r="363">
      <c r="A363" s="154"/>
      <c r="B363" s="106"/>
      <c r="C363" s="106"/>
      <c r="D363" s="154"/>
      <c r="E363" s="106"/>
      <c r="F363" s="106"/>
      <c r="G363" s="154"/>
      <c r="H363" s="106"/>
      <c r="I363" s="106"/>
      <c r="J363" s="154"/>
      <c r="K363" s="106"/>
      <c r="L363" s="106"/>
      <c r="M363" s="106"/>
      <c r="N363" s="106"/>
      <c r="O363" s="106"/>
      <c r="P363" s="106"/>
      <c r="Q363" s="106"/>
      <c r="R363" s="154"/>
      <c r="S363" s="106"/>
      <c r="T363" s="106"/>
      <c r="U363" s="106"/>
      <c r="V363" s="106"/>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c r="AZ363" s="106"/>
      <c r="BA363" s="106"/>
      <c r="BB363" s="106"/>
      <c r="BC363" s="106"/>
      <c r="BD363" s="106"/>
      <c r="BE363" s="106"/>
      <c r="BF363" s="106"/>
      <c r="BG363" s="106"/>
      <c r="BH363" s="106"/>
      <c r="BI363" s="106"/>
      <c r="BJ363" s="106"/>
      <c r="BK363" s="106"/>
      <c r="BL363" s="106"/>
      <c r="BM363" s="106"/>
      <c r="BN363" s="106"/>
      <c r="BO363" s="106"/>
      <c r="BP363" s="106"/>
      <c r="BQ363" s="106"/>
      <c r="BR363" s="106"/>
      <c r="BS363" s="106"/>
      <c r="BT363" s="106"/>
      <c r="BU363" s="106"/>
      <c r="BV363" s="106"/>
      <c r="BW363" s="106"/>
      <c r="BX363" s="106"/>
      <c r="BY363" s="106"/>
      <c r="BZ363" s="106"/>
      <c r="CA363" s="106"/>
      <c r="CB363" s="106"/>
      <c r="CC363" s="106"/>
      <c r="CD363" s="106"/>
      <c r="CE363" s="106"/>
      <c r="CF363" s="106"/>
      <c r="CG363" s="106"/>
      <c r="CH363" s="106"/>
      <c r="CI363" s="106"/>
      <c r="CJ363" s="106"/>
      <c r="CK363" s="106"/>
      <c r="CL363" s="106"/>
      <c r="CM363" s="106"/>
      <c r="CN363" s="106"/>
      <c r="CO363" s="106"/>
      <c r="CP363" s="106"/>
      <c r="CQ363" s="106"/>
      <c r="CR363" s="106"/>
      <c r="CS363" s="106"/>
    </row>
    <row r="364">
      <c r="A364" s="154"/>
      <c r="B364" s="106"/>
      <c r="C364" s="106"/>
      <c r="D364" s="154"/>
      <c r="E364" s="106"/>
      <c r="F364" s="106"/>
      <c r="G364" s="154"/>
      <c r="H364" s="106"/>
      <c r="I364" s="106"/>
      <c r="J364" s="154"/>
      <c r="K364" s="106"/>
      <c r="L364" s="106"/>
      <c r="M364" s="106"/>
      <c r="N364" s="106"/>
      <c r="O364" s="106"/>
      <c r="P364" s="106"/>
      <c r="Q364" s="106"/>
      <c r="R364" s="154"/>
      <c r="S364" s="106"/>
      <c r="T364" s="106"/>
      <c r="U364" s="106"/>
      <c r="V364" s="106"/>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c r="AZ364" s="106"/>
      <c r="BA364" s="106"/>
      <c r="BB364" s="106"/>
      <c r="BC364" s="106"/>
      <c r="BD364" s="106"/>
      <c r="BE364" s="106"/>
      <c r="BF364" s="106"/>
      <c r="BG364" s="106"/>
      <c r="BH364" s="106"/>
      <c r="BI364" s="106"/>
      <c r="BJ364" s="106"/>
      <c r="BK364" s="106"/>
      <c r="BL364" s="106"/>
      <c r="BM364" s="106"/>
      <c r="BN364" s="106"/>
      <c r="BO364" s="106"/>
      <c r="BP364" s="106"/>
      <c r="BQ364" s="106"/>
      <c r="BR364" s="106"/>
      <c r="BS364" s="106"/>
      <c r="BT364" s="106"/>
      <c r="BU364" s="106"/>
      <c r="BV364" s="106"/>
      <c r="BW364" s="106"/>
      <c r="BX364" s="106"/>
      <c r="BY364" s="106"/>
      <c r="BZ364" s="106"/>
      <c r="CA364" s="106"/>
      <c r="CB364" s="106"/>
      <c r="CC364" s="106"/>
      <c r="CD364" s="106"/>
      <c r="CE364" s="106"/>
      <c r="CF364" s="106"/>
      <c r="CG364" s="106"/>
      <c r="CH364" s="106"/>
      <c r="CI364" s="106"/>
      <c r="CJ364" s="106"/>
      <c r="CK364" s="106"/>
      <c r="CL364" s="106"/>
      <c r="CM364" s="106"/>
      <c r="CN364" s="106"/>
      <c r="CO364" s="106"/>
      <c r="CP364" s="106"/>
      <c r="CQ364" s="106"/>
      <c r="CR364" s="106"/>
      <c r="CS364" s="106"/>
    </row>
    <row r="365">
      <c r="A365" s="154"/>
      <c r="B365" s="106"/>
      <c r="C365" s="106"/>
      <c r="D365" s="154"/>
      <c r="E365" s="106"/>
      <c r="F365" s="106"/>
      <c r="G365" s="154"/>
      <c r="H365" s="106"/>
      <c r="I365" s="106"/>
      <c r="J365" s="154"/>
      <c r="K365" s="106"/>
      <c r="L365" s="106"/>
      <c r="M365" s="106"/>
      <c r="N365" s="106"/>
      <c r="O365" s="106"/>
      <c r="P365" s="106"/>
      <c r="Q365" s="106"/>
      <c r="R365" s="154"/>
      <c r="S365" s="106"/>
      <c r="T365" s="106"/>
      <c r="U365" s="106"/>
      <c r="V365" s="106"/>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c r="AZ365" s="106"/>
      <c r="BA365" s="106"/>
      <c r="BB365" s="106"/>
      <c r="BC365" s="106"/>
      <c r="BD365" s="106"/>
      <c r="BE365" s="106"/>
      <c r="BF365" s="106"/>
      <c r="BG365" s="106"/>
      <c r="BH365" s="106"/>
      <c r="BI365" s="106"/>
      <c r="BJ365" s="106"/>
      <c r="BK365" s="106"/>
      <c r="BL365" s="106"/>
      <c r="BM365" s="106"/>
      <c r="BN365" s="106"/>
      <c r="BO365" s="106"/>
      <c r="BP365" s="106"/>
      <c r="BQ365" s="106"/>
      <c r="BR365" s="106"/>
      <c r="BS365" s="106"/>
      <c r="BT365" s="106"/>
      <c r="BU365" s="106"/>
      <c r="BV365" s="106"/>
      <c r="BW365" s="106"/>
      <c r="BX365" s="106"/>
      <c r="BY365" s="106"/>
      <c r="BZ365" s="106"/>
      <c r="CA365" s="106"/>
      <c r="CB365" s="106"/>
      <c r="CC365" s="106"/>
      <c r="CD365" s="106"/>
      <c r="CE365" s="106"/>
      <c r="CF365" s="106"/>
      <c r="CG365" s="106"/>
      <c r="CH365" s="106"/>
      <c r="CI365" s="106"/>
      <c r="CJ365" s="106"/>
      <c r="CK365" s="106"/>
      <c r="CL365" s="106"/>
      <c r="CM365" s="106"/>
      <c r="CN365" s="106"/>
      <c r="CO365" s="106"/>
      <c r="CP365" s="106"/>
      <c r="CQ365" s="106"/>
      <c r="CR365" s="106"/>
      <c r="CS365" s="106"/>
    </row>
    <row r="366">
      <c r="A366" s="154"/>
      <c r="B366" s="106"/>
      <c r="C366" s="106"/>
      <c r="D366" s="154"/>
      <c r="E366" s="106"/>
      <c r="F366" s="106"/>
      <c r="G366" s="154"/>
      <c r="H366" s="106"/>
      <c r="I366" s="106"/>
      <c r="J366" s="154"/>
      <c r="K366" s="106"/>
      <c r="L366" s="106"/>
      <c r="M366" s="106"/>
      <c r="N366" s="106"/>
      <c r="O366" s="106"/>
      <c r="P366" s="106"/>
      <c r="Q366" s="106"/>
      <c r="R366" s="154"/>
      <c r="S366" s="106"/>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c r="AZ366" s="106"/>
      <c r="BA366" s="106"/>
      <c r="BB366" s="106"/>
      <c r="BC366" s="106"/>
      <c r="BD366" s="106"/>
      <c r="BE366" s="106"/>
      <c r="BF366" s="106"/>
      <c r="BG366" s="106"/>
      <c r="BH366" s="106"/>
      <c r="BI366" s="106"/>
      <c r="BJ366" s="106"/>
      <c r="BK366" s="106"/>
      <c r="BL366" s="106"/>
      <c r="BM366" s="106"/>
      <c r="BN366" s="106"/>
      <c r="BO366" s="106"/>
      <c r="BP366" s="106"/>
      <c r="BQ366" s="106"/>
      <c r="BR366" s="106"/>
      <c r="BS366" s="106"/>
      <c r="BT366" s="106"/>
      <c r="BU366" s="106"/>
      <c r="BV366" s="106"/>
      <c r="BW366" s="106"/>
      <c r="BX366" s="106"/>
      <c r="BY366" s="106"/>
      <c r="BZ366" s="106"/>
      <c r="CA366" s="106"/>
      <c r="CB366" s="106"/>
      <c r="CC366" s="106"/>
      <c r="CD366" s="106"/>
      <c r="CE366" s="106"/>
      <c r="CF366" s="106"/>
      <c r="CG366" s="106"/>
      <c r="CH366" s="106"/>
      <c r="CI366" s="106"/>
      <c r="CJ366" s="106"/>
      <c r="CK366" s="106"/>
      <c r="CL366" s="106"/>
      <c r="CM366" s="106"/>
      <c r="CN366" s="106"/>
      <c r="CO366" s="106"/>
      <c r="CP366" s="106"/>
      <c r="CQ366" s="106"/>
      <c r="CR366" s="106"/>
      <c r="CS366" s="106"/>
    </row>
    <row r="367">
      <c r="A367" s="154"/>
      <c r="B367" s="106"/>
      <c r="C367" s="106"/>
      <c r="D367" s="154"/>
      <c r="E367" s="106"/>
      <c r="F367" s="106"/>
      <c r="G367" s="154"/>
      <c r="H367" s="106"/>
      <c r="I367" s="106"/>
      <c r="J367" s="154"/>
      <c r="K367" s="106"/>
      <c r="L367" s="106"/>
      <c r="M367" s="106"/>
      <c r="N367" s="106"/>
      <c r="O367" s="106"/>
      <c r="P367" s="106"/>
      <c r="Q367" s="106"/>
      <c r="R367" s="154"/>
      <c r="S367" s="106"/>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c r="AZ367" s="106"/>
      <c r="BA367" s="106"/>
      <c r="BB367" s="106"/>
      <c r="BC367" s="106"/>
      <c r="BD367" s="106"/>
      <c r="BE367" s="106"/>
      <c r="BF367" s="106"/>
      <c r="BG367" s="106"/>
      <c r="BH367" s="106"/>
      <c r="BI367" s="106"/>
      <c r="BJ367" s="106"/>
      <c r="BK367" s="106"/>
      <c r="BL367" s="106"/>
      <c r="BM367" s="106"/>
      <c r="BN367" s="106"/>
      <c r="BO367" s="106"/>
      <c r="BP367" s="106"/>
      <c r="BQ367" s="106"/>
      <c r="BR367" s="106"/>
      <c r="BS367" s="106"/>
      <c r="BT367" s="106"/>
      <c r="BU367" s="106"/>
      <c r="BV367" s="106"/>
      <c r="BW367" s="106"/>
      <c r="BX367" s="106"/>
      <c r="BY367" s="106"/>
      <c r="BZ367" s="106"/>
      <c r="CA367" s="106"/>
      <c r="CB367" s="106"/>
      <c r="CC367" s="106"/>
      <c r="CD367" s="106"/>
      <c r="CE367" s="106"/>
      <c r="CF367" s="106"/>
      <c r="CG367" s="106"/>
      <c r="CH367" s="106"/>
      <c r="CI367" s="106"/>
      <c r="CJ367" s="106"/>
      <c r="CK367" s="106"/>
      <c r="CL367" s="106"/>
      <c r="CM367" s="106"/>
      <c r="CN367" s="106"/>
      <c r="CO367" s="106"/>
      <c r="CP367" s="106"/>
      <c r="CQ367" s="106"/>
      <c r="CR367" s="106"/>
      <c r="CS367" s="106"/>
    </row>
    <row r="368">
      <c r="A368" s="154"/>
      <c r="B368" s="106"/>
      <c r="C368" s="106"/>
      <c r="D368" s="154"/>
      <c r="E368" s="106"/>
      <c r="F368" s="106"/>
      <c r="G368" s="154"/>
      <c r="H368" s="106"/>
      <c r="I368" s="106"/>
      <c r="J368" s="154"/>
      <c r="K368" s="106"/>
      <c r="L368" s="106"/>
      <c r="M368" s="106"/>
      <c r="N368" s="106"/>
      <c r="O368" s="106"/>
      <c r="P368" s="106"/>
      <c r="Q368" s="106"/>
      <c r="R368" s="154"/>
      <c r="S368" s="106"/>
      <c r="T368" s="106"/>
      <c r="U368" s="106"/>
      <c r="V368" s="106"/>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c r="AZ368" s="106"/>
      <c r="BA368" s="106"/>
      <c r="BB368" s="106"/>
      <c r="BC368" s="106"/>
      <c r="BD368" s="106"/>
      <c r="BE368" s="106"/>
      <c r="BF368" s="106"/>
      <c r="BG368" s="106"/>
      <c r="BH368" s="106"/>
      <c r="BI368" s="106"/>
      <c r="BJ368" s="106"/>
      <c r="BK368" s="106"/>
      <c r="BL368" s="106"/>
      <c r="BM368" s="106"/>
      <c r="BN368" s="106"/>
      <c r="BO368" s="106"/>
      <c r="BP368" s="106"/>
      <c r="BQ368" s="106"/>
      <c r="BR368" s="106"/>
      <c r="BS368" s="106"/>
      <c r="BT368" s="106"/>
      <c r="BU368" s="106"/>
      <c r="BV368" s="106"/>
      <c r="BW368" s="106"/>
      <c r="BX368" s="106"/>
      <c r="BY368" s="106"/>
      <c r="BZ368" s="106"/>
      <c r="CA368" s="106"/>
      <c r="CB368" s="106"/>
      <c r="CC368" s="106"/>
      <c r="CD368" s="106"/>
      <c r="CE368" s="106"/>
      <c r="CF368" s="106"/>
      <c r="CG368" s="106"/>
      <c r="CH368" s="106"/>
      <c r="CI368" s="106"/>
      <c r="CJ368" s="106"/>
      <c r="CK368" s="106"/>
      <c r="CL368" s="106"/>
      <c r="CM368" s="106"/>
      <c r="CN368" s="106"/>
      <c r="CO368" s="106"/>
      <c r="CP368" s="106"/>
      <c r="CQ368" s="106"/>
      <c r="CR368" s="106"/>
      <c r="CS368" s="106"/>
    </row>
    <row r="369">
      <c r="A369" s="154"/>
      <c r="B369" s="106"/>
      <c r="C369" s="106"/>
      <c r="D369" s="154"/>
      <c r="E369" s="106"/>
      <c r="F369" s="106"/>
      <c r="G369" s="154"/>
      <c r="H369" s="106"/>
      <c r="I369" s="106"/>
      <c r="J369" s="154"/>
      <c r="K369" s="106"/>
      <c r="L369" s="106"/>
      <c r="M369" s="106"/>
      <c r="N369" s="106"/>
      <c r="O369" s="106"/>
      <c r="P369" s="106"/>
      <c r="Q369" s="106"/>
      <c r="R369" s="154"/>
      <c r="S369" s="106"/>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c r="AZ369" s="106"/>
      <c r="BA369" s="106"/>
      <c r="BB369" s="106"/>
      <c r="BC369" s="106"/>
      <c r="BD369" s="106"/>
      <c r="BE369" s="106"/>
      <c r="BF369" s="106"/>
      <c r="BG369" s="106"/>
      <c r="BH369" s="106"/>
      <c r="BI369" s="106"/>
      <c r="BJ369" s="106"/>
      <c r="BK369" s="106"/>
      <c r="BL369" s="106"/>
      <c r="BM369" s="106"/>
      <c r="BN369" s="106"/>
      <c r="BO369" s="106"/>
      <c r="BP369" s="106"/>
      <c r="BQ369" s="106"/>
      <c r="BR369" s="106"/>
      <c r="BS369" s="106"/>
      <c r="BT369" s="106"/>
      <c r="BU369" s="106"/>
      <c r="BV369" s="106"/>
      <c r="BW369" s="106"/>
      <c r="BX369" s="106"/>
      <c r="BY369" s="106"/>
      <c r="BZ369" s="106"/>
      <c r="CA369" s="106"/>
      <c r="CB369" s="106"/>
      <c r="CC369" s="106"/>
      <c r="CD369" s="106"/>
      <c r="CE369" s="106"/>
      <c r="CF369" s="106"/>
      <c r="CG369" s="106"/>
      <c r="CH369" s="106"/>
      <c r="CI369" s="106"/>
      <c r="CJ369" s="106"/>
      <c r="CK369" s="106"/>
      <c r="CL369" s="106"/>
      <c r="CM369" s="106"/>
      <c r="CN369" s="106"/>
      <c r="CO369" s="106"/>
      <c r="CP369" s="106"/>
      <c r="CQ369" s="106"/>
      <c r="CR369" s="106"/>
      <c r="CS369" s="106"/>
    </row>
    <row r="370">
      <c r="A370" s="154"/>
      <c r="B370" s="106"/>
      <c r="C370" s="106"/>
      <c r="D370" s="154"/>
      <c r="E370" s="106"/>
      <c r="F370" s="106"/>
      <c r="G370" s="154"/>
      <c r="H370" s="106"/>
      <c r="I370" s="106"/>
      <c r="J370" s="154"/>
      <c r="K370" s="106"/>
      <c r="L370" s="106"/>
      <c r="M370" s="106"/>
      <c r="N370" s="106"/>
      <c r="O370" s="106"/>
      <c r="P370" s="106"/>
      <c r="Q370" s="106"/>
      <c r="R370" s="154"/>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c r="AZ370" s="106"/>
      <c r="BA370" s="106"/>
      <c r="BB370" s="106"/>
      <c r="BC370" s="106"/>
      <c r="BD370" s="106"/>
      <c r="BE370" s="106"/>
      <c r="BF370" s="106"/>
      <c r="BG370" s="106"/>
      <c r="BH370" s="106"/>
      <c r="BI370" s="106"/>
      <c r="BJ370" s="106"/>
      <c r="BK370" s="106"/>
      <c r="BL370" s="106"/>
      <c r="BM370" s="106"/>
      <c r="BN370" s="106"/>
      <c r="BO370" s="106"/>
      <c r="BP370" s="106"/>
      <c r="BQ370" s="106"/>
      <c r="BR370" s="106"/>
      <c r="BS370" s="106"/>
      <c r="BT370" s="106"/>
      <c r="BU370" s="106"/>
      <c r="BV370" s="106"/>
      <c r="BW370" s="106"/>
      <c r="BX370" s="106"/>
      <c r="BY370" s="106"/>
      <c r="BZ370" s="106"/>
      <c r="CA370" s="106"/>
      <c r="CB370" s="106"/>
      <c r="CC370" s="106"/>
      <c r="CD370" s="106"/>
      <c r="CE370" s="106"/>
      <c r="CF370" s="106"/>
      <c r="CG370" s="106"/>
      <c r="CH370" s="106"/>
      <c r="CI370" s="106"/>
      <c r="CJ370" s="106"/>
      <c r="CK370" s="106"/>
      <c r="CL370" s="106"/>
      <c r="CM370" s="106"/>
      <c r="CN370" s="106"/>
      <c r="CO370" s="106"/>
      <c r="CP370" s="106"/>
      <c r="CQ370" s="106"/>
      <c r="CR370" s="106"/>
      <c r="CS370" s="106"/>
    </row>
    <row r="371">
      <c r="A371" s="154"/>
      <c r="B371" s="106"/>
      <c r="C371" s="106"/>
      <c r="D371" s="154"/>
      <c r="E371" s="106"/>
      <c r="F371" s="106"/>
      <c r="G371" s="154"/>
      <c r="H371" s="106"/>
      <c r="I371" s="106"/>
      <c r="J371" s="154"/>
      <c r="K371" s="106"/>
      <c r="L371" s="106"/>
      <c r="M371" s="106"/>
      <c r="N371" s="106"/>
      <c r="O371" s="106"/>
      <c r="P371" s="106"/>
      <c r="Q371" s="106"/>
      <c r="R371" s="154"/>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c r="AZ371" s="106"/>
      <c r="BA371" s="106"/>
      <c r="BB371" s="106"/>
      <c r="BC371" s="106"/>
      <c r="BD371" s="106"/>
      <c r="BE371" s="106"/>
      <c r="BF371" s="106"/>
      <c r="BG371" s="106"/>
      <c r="BH371" s="106"/>
      <c r="BI371" s="106"/>
      <c r="BJ371" s="106"/>
      <c r="BK371" s="106"/>
      <c r="BL371" s="106"/>
      <c r="BM371" s="106"/>
      <c r="BN371" s="106"/>
      <c r="BO371" s="106"/>
      <c r="BP371" s="106"/>
      <c r="BQ371" s="106"/>
      <c r="BR371" s="106"/>
      <c r="BS371" s="106"/>
      <c r="BT371" s="106"/>
      <c r="BU371" s="106"/>
      <c r="BV371" s="106"/>
      <c r="BW371" s="106"/>
      <c r="BX371" s="106"/>
      <c r="BY371" s="106"/>
      <c r="BZ371" s="106"/>
      <c r="CA371" s="106"/>
      <c r="CB371" s="106"/>
      <c r="CC371" s="106"/>
      <c r="CD371" s="106"/>
      <c r="CE371" s="106"/>
      <c r="CF371" s="106"/>
      <c r="CG371" s="106"/>
      <c r="CH371" s="106"/>
      <c r="CI371" s="106"/>
      <c r="CJ371" s="106"/>
      <c r="CK371" s="106"/>
      <c r="CL371" s="106"/>
      <c r="CM371" s="106"/>
      <c r="CN371" s="106"/>
      <c r="CO371" s="106"/>
      <c r="CP371" s="106"/>
      <c r="CQ371" s="106"/>
      <c r="CR371" s="106"/>
      <c r="CS371" s="106"/>
    </row>
    <row r="372">
      <c r="A372" s="154"/>
      <c r="B372" s="106"/>
      <c r="C372" s="106"/>
      <c r="D372" s="154"/>
      <c r="E372" s="106"/>
      <c r="F372" s="106"/>
      <c r="G372" s="154"/>
      <c r="H372" s="106"/>
      <c r="I372" s="106"/>
      <c r="J372" s="154"/>
      <c r="K372" s="106"/>
      <c r="L372" s="106"/>
      <c r="M372" s="106"/>
      <c r="N372" s="106"/>
      <c r="O372" s="106"/>
      <c r="P372" s="106"/>
      <c r="Q372" s="106"/>
      <c r="R372" s="154"/>
      <c r="S372" s="106"/>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c r="AZ372" s="106"/>
      <c r="BA372" s="106"/>
      <c r="BB372" s="106"/>
      <c r="BC372" s="106"/>
      <c r="BD372" s="106"/>
      <c r="BE372" s="106"/>
      <c r="BF372" s="106"/>
      <c r="BG372" s="106"/>
      <c r="BH372" s="106"/>
      <c r="BI372" s="106"/>
      <c r="BJ372" s="106"/>
      <c r="BK372" s="106"/>
      <c r="BL372" s="106"/>
      <c r="BM372" s="106"/>
      <c r="BN372" s="106"/>
      <c r="BO372" s="106"/>
      <c r="BP372" s="106"/>
      <c r="BQ372" s="106"/>
      <c r="BR372" s="106"/>
      <c r="BS372" s="106"/>
      <c r="BT372" s="106"/>
      <c r="BU372" s="106"/>
      <c r="BV372" s="106"/>
      <c r="BW372" s="106"/>
      <c r="BX372" s="106"/>
      <c r="BY372" s="106"/>
      <c r="BZ372" s="106"/>
      <c r="CA372" s="106"/>
      <c r="CB372" s="106"/>
      <c r="CC372" s="106"/>
      <c r="CD372" s="106"/>
      <c r="CE372" s="106"/>
      <c r="CF372" s="106"/>
      <c r="CG372" s="106"/>
      <c r="CH372" s="106"/>
      <c r="CI372" s="106"/>
      <c r="CJ372" s="106"/>
      <c r="CK372" s="106"/>
      <c r="CL372" s="106"/>
      <c r="CM372" s="106"/>
      <c r="CN372" s="106"/>
      <c r="CO372" s="106"/>
      <c r="CP372" s="106"/>
      <c r="CQ372" s="106"/>
      <c r="CR372" s="106"/>
      <c r="CS372" s="106"/>
    </row>
    <row r="373">
      <c r="A373" s="154"/>
      <c r="B373" s="106"/>
      <c r="C373" s="106"/>
      <c r="D373" s="154"/>
      <c r="E373" s="106"/>
      <c r="F373" s="106"/>
      <c r="G373" s="154"/>
      <c r="H373" s="106"/>
      <c r="I373" s="106"/>
      <c r="J373" s="154"/>
      <c r="K373" s="106"/>
      <c r="L373" s="106"/>
      <c r="M373" s="106"/>
      <c r="N373" s="106"/>
      <c r="O373" s="106"/>
      <c r="P373" s="106"/>
      <c r="Q373" s="106"/>
      <c r="R373" s="154"/>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c r="AZ373" s="106"/>
      <c r="BA373" s="106"/>
      <c r="BB373" s="106"/>
      <c r="BC373" s="106"/>
      <c r="BD373" s="106"/>
      <c r="BE373" s="106"/>
      <c r="BF373" s="106"/>
      <c r="BG373" s="106"/>
      <c r="BH373" s="106"/>
      <c r="BI373" s="106"/>
      <c r="BJ373" s="106"/>
      <c r="BK373" s="106"/>
      <c r="BL373" s="106"/>
      <c r="BM373" s="106"/>
      <c r="BN373" s="106"/>
      <c r="BO373" s="106"/>
      <c r="BP373" s="106"/>
      <c r="BQ373" s="106"/>
      <c r="BR373" s="106"/>
      <c r="BS373" s="106"/>
      <c r="BT373" s="106"/>
      <c r="BU373" s="106"/>
      <c r="BV373" s="106"/>
      <c r="BW373" s="106"/>
      <c r="BX373" s="106"/>
      <c r="BY373" s="106"/>
      <c r="BZ373" s="106"/>
      <c r="CA373" s="106"/>
      <c r="CB373" s="106"/>
      <c r="CC373" s="106"/>
      <c r="CD373" s="106"/>
      <c r="CE373" s="106"/>
      <c r="CF373" s="106"/>
      <c r="CG373" s="106"/>
      <c r="CH373" s="106"/>
      <c r="CI373" s="106"/>
      <c r="CJ373" s="106"/>
      <c r="CK373" s="106"/>
      <c r="CL373" s="106"/>
      <c r="CM373" s="106"/>
      <c r="CN373" s="106"/>
      <c r="CO373" s="106"/>
      <c r="CP373" s="106"/>
      <c r="CQ373" s="106"/>
      <c r="CR373" s="106"/>
      <c r="CS373" s="106"/>
    </row>
    <row r="374">
      <c r="A374" s="154"/>
      <c r="B374" s="106"/>
      <c r="C374" s="106"/>
      <c r="D374" s="154"/>
      <c r="E374" s="106"/>
      <c r="F374" s="106"/>
      <c r="G374" s="154"/>
      <c r="H374" s="106"/>
      <c r="I374" s="106"/>
      <c r="J374" s="154"/>
      <c r="K374" s="106"/>
      <c r="L374" s="106"/>
      <c r="M374" s="106"/>
      <c r="N374" s="106"/>
      <c r="O374" s="106"/>
      <c r="P374" s="106"/>
      <c r="Q374" s="106"/>
      <c r="R374" s="154"/>
      <c r="S374" s="106"/>
      <c r="T374" s="106"/>
      <c r="U374" s="106"/>
      <c r="V374" s="106"/>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c r="AZ374" s="106"/>
      <c r="BA374" s="106"/>
      <c r="BB374" s="106"/>
      <c r="BC374" s="106"/>
      <c r="BD374" s="106"/>
      <c r="BE374" s="106"/>
      <c r="BF374" s="106"/>
      <c r="BG374" s="106"/>
      <c r="BH374" s="106"/>
      <c r="BI374" s="106"/>
      <c r="BJ374" s="106"/>
      <c r="BK374" s="106"/>
      <c r="BL374" s="106"/>
      <c r="BM374" s="106"/>
      <c r="BN374" s="106"/>
      <c r="BO374" s="106"/>
      <c r="BP374" s="106"/>
      <c r="BQ374" s="106"/>
      <c r="BR374" s="106"/>
      <c r="BS374" s="106"/>
      <c r="BT374" s="106"/>
      <c r="BU374" s="106"/>
      <c r="BV374" s="106"/>
      <c r="BW374" s="106"/>
      <c r="BX374" s="106"/>
      <c r="BY374" s="106"/>
      <c r="BZ374" s="106"/>
      <c r="CA374" s="106"/>
      <c r="CB374" s="106"/>
      <c r="CC374" s="106"/>
      <c r="CD374" s="106"/>
      <c r="CE374" s="106"/>
      <c r="CF374" s="106"/>
      <c r="CG374" s="106"/>
      <c r="CH374" s="106"/>
      <c r="CI374" s="106"/>
      <c r="CJ374" s="106"/>
      <c r="CK374" s="106"/>
      <c r="CL374" s="106"/>
      <c r="CM374" s="106"/>
      <c r="CN374" s="106"/>
      <c r="CO374" s="106"/>
      <c r="CP374" s="106"/>
      <c r="CQ374" s="106"/>
      <c r="CR374" s="106"/>
      <c r="CS374" s="106"/>
    </row>
    <row r="375">
      <c r="A375" s="154"/>
      <c r="B375" s="106"/>
      <c r="C375" s="106"/>
      <c r="D375" s="154"/>
      <c r="E375" s="106"/>
      <c r="F375" s="106"/>
      <c r="G375" s="154"/>
      <c r="H375" s="106"/>
      <c r="I375" s="106"/>
      <c r="J375" s="154"/>
      <c r="K375" s="106"/>
      <c r="L375" s="106"/>
      <c r="M375" s="106"/>
      <c r="N375" s="106"/>
      <c r="O375" s="106"/>
      <c r="P375" s="106"/>
      <c r="Q375" s="106"/>
      <c r="R375" s="154"/>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c r="AZ375" s="106"/>
      <c r="BA375" s="106"/>
      <c r="BB375" s="106"/>
      <c r="BC375" s="106"/>
      <c r="BD375" s="106"/>
      <c r="BE375" s="106"/>
      <c r="BF375" s="106"/>
      <c r="BG375" s="106"/>
      <c r="BH375" s="106"/>
      <c r="BI375" s="106"/>
      <c r="BJ375" s="106"/>
      <c r="BK375" s="106"/>
      <c r="BL375" s="106"/>
      <c r="BM375" s="106"/>
      <c r="BN375" s="106"/>
      <c r="BO375" s="106"/>
      <c r="BP375" s="106"/>
      <c r="BQ375" s="106"/>
      <c r="BR375" s="106"/>
      <c r="BS375" s="106"/>
      <c r="BT375" s="106"/>
      <c r="BU375" s="106"/>
      <c r="BV375" s="106"/>
      <c r="BW375" s="106"/>
      <c r="BX375" s="106"/>
      <c r="BY375" s="106"/>
      <c r="BZ375" s="106"/>
      <c r="CA375" s="106"/>
      <c r="CB375" s="106"/>
      <c r="CC375" s="106"/>
      <c r="CD375" s="106"/>
      <c r="CE375" s="106"/>
      <c r="CF375" s="106"/>
      <c r="CG375" s="106"/>
      <c r="CH375" s="106"/>
      <c r="CI375" s="106"/>
      <c r="CJ375" s="106"/>
      <c r="CK375" s="106"/>
      <c r="CL375" s="106"/>
      <c r="CM375" s="106"/>
      <c r="CN375" s="106"/>
      <c r="CO375" s="106"/>
      <c r="CP375" s="106"/>
      <c r="CQ375" s="106"/>
      <c r="CR375" s="106"/>
      <c r="CS375" s="106"/>
    </row>
    <row r="376">
      <c r="A376" s="154"/>
      <c r="B376" s="106"/>
      <c r="C376" s="106"/>
      <c r="D376" s="154"/>
      <c r="E376" s="106"/>
      <c r="F376" s="106"/>
      <c r="G376" s="154"/>
      <c r="H376" s="106"/>
      <c r="I376" s="106"/>
      <c r="J376" s="154"/>
      <c r="K376" s="106"/>
      <c r="L376" s="106"/>
      <c r="M376" s="106"/>
      <c r="N376" s="106"/>
      <c r="O376" s="106"/>
      <c r="P376" s="106"/>
      <c r="Q376" s="106"/>
      <c r="R376" s="154"/>
      <c r="S376" s="106"/>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c r="AZ376" s="106"/>
      <c r="BA376" s="106"/>
      <c r="BB376" s="106"/>
      <c r="BC376" s="106"/>
      <c r="BD376" s="106"/>
      <c r="BE376" s="106"/>
      <c r="BF376" s="106"/>
      <c r="BG376" s="106"/>
      <c r="BH376" s="106"/>
      <c r="BI376" s="106"/>
      <c r="BJ376" s="106"/>
      <c r="BK376" s="106"/>
      <c r="BL376" s="106"/>
      <c r="BM376" s="106"/>
      <c r="BN376" s="106"/>
      <c r="BO376" s="106"/>
      <c r="BP376" s="106"/>
      <c r="BQ376" s="106"/>
      <c r="BR376" s="106"/>
      <c r="BS376" s="106"/>
      <c r="BT376" s="106"/>
      <c r="BU376" s="106"/>
      <c r="BV376" s="106"/>
      <c r="BW376" s="106"/>
      <c r="BX376" s="106"/>
      <c r="BY376" s="106"/>
      <c r="BZ376" s="106"/>
      <c r="CA376" s="106"/>
      <c r="CB376" s="106"/>
      <c r="CC376" s="106"/>
      <c r="CD376" s="106"/>
      <c r="CE376" s="106"/>
      <c r="CF376" s="106"/>
      <c r="CG376" s="106"/>
      <c r="CH376" s="106"/>
      <c r="CI376" s="106"/>
      <c r="CJ376" s="106"/>
      <c r="CK376" s="106"/>
      <c r="CL376" s="106"/>
      <c r="CM376" s="106"/>
      <c r="CN376" s="106"/>
      <c r="CO376" s="106"/>
      <c r="CP376" s="106"/>
      <c r="CQ376" s="106"/>
      <c r="CR376" s="106"/>
      <c r="CS376" s="106"/>
    </row>
    <row r="377">
      <c r="A377" s="154"/>
      <c r="B377" s="106"/>
      <c r="C377" s="106"/>
      <c r="D377" s="154"/>
      <c r="E377" s="106"/>
      <c r="F377" s="106"/>
      <c r="G377" s="154"/>
      <c r="H377" s="106"/>
      <c r="I377" s="106"/>
      <c r="J377" s="154"/>
      <c r="K377" s="106"/>
      <c r="L377" s="106"/>
      <c r="M377" s="106"/>
      <c r="N377" s="106"/>
      <c r="O377" s="106"/>
      <c r="P377" s="106"/>
      <c r="Q377" s="106"/>
      <c r="R377" s="154"/>
      <c r="S377" s="106"/>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c r="AZ377" s="106"/>
      <c r="BA377" s="106"/>
      <c r="BB377" s="106"/>
      <c r="BC377" s="106"/>
      <c r="BD377" s="106"/>
      <c r="BE377" s="106"/>
      <c r="BF377" s="106"/>
      <c r="BG377" s="106"/>
      <c r="BH377" s="106"/>
      <c r="BI377" s="106"/>
      <c r="BJ377" s="106"/>
      <c r="BK377" s="106"/>
      <c r="BL377" s="106"/>
      <c r="BM377" s="106"/>
      <c r="BN377" s="106"/>
      <c r="BO377" s="106"/>
      <c r="BP377" s="106"/>
      <c r="BQ377" s="106"/>
      <c r="BR377" s="106"/>
      <c r="BS377" s="106"/>
      <c r="BT377" s="106"/>
      <c r="BU377" s="106"/>
      <c r="BV377" s="106"/>
      <c r="BW377" s="106"/>
      <c r="BX377" s="106"/>
      <c r="BY377" s="106"/>
      <c r="BZ377" s="106"/>
      <c r="CA377" s="106"/>
      <c r="CB377" s="106"/>
      <c r="CC377" s="106"/>
      <c r="CD377" s="106"/>
      <c r="CE377" s="106"/>
      <c r="CF377" s="106"/>
      <c r="CG377" s="106"/>
      <c r="CH377" s="106"/>
      <c r="CI377" s="106"/>
      <c r="CJ377" s="106"/>
      <c r="CK377" s="106"/>
      <c r="CL377" s="106"/>
      <c r="CM377" s="106"/>
      <c r="CN377" s="106"/>
      <c r="CO377" s="106"/>
      <c r="CP377" s="106"/>
      <c r="CQ377" s="106"/>
      <c r="CR377" s="106"/>
      <c r="CS377" s="106"/>
    </row>
    <row r="378">
      <c r="A378" s="154"/>
      <c r="B378" s="106"/>
      <c r="C378" s="106"/>
      <c r="D378" s="154"/>
      <c r="E378" s="106"/>
      <c r="F378" s="106"/>
      <c r="G378" s="154"/>
      <c r="H378" s="106"/>
      <c r="I378" s="106"/>
      <c r="J378" s="154"/>
      <c r="K378" s="106"/>
      <c r="L378" s="106"/>
      <c r="M378" s="106"/>
      <c r="N378" s="106"/>
      <c r="O378" s="106"/>
      <c r="P378" s="106"/>
      <c r="Q378" s="106"/>
      <c r="R378" s="154"/>
      <c r="S378" s="106"/>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c r="AZ378" s="106"/>
      <c r="BA378" s="106"/>
      <c r="BB378" s="106"/>
      <c r="BC378" s="106"/>
      <c r="BD378" s="106"/>
      <c r="BE378" s="106"/>
      <c r="BF378" s="106"/>
      <c r="BG378" s="106"/>
      <c r="BH378" s="106"/>
      <c r="BI378" s="106"/>
      <c r="BJ378" s="106"/>
      <c r="BK378" s="106"/>
      <c r="BL378" s="106"/>
      <c r="BM378" s="106"/>
      <c r="BN378" s="106"/>
      <c r="BO378" s="106"/>
      <c r="BP378" s="106"/>
      <c r="BQ378" s="106"/>
      <c r="BR378" s="106"/>
      <c r="BS378" s="106"/>
      <c r="BT378" s="106"/>
      <c r="BU378" s="106"/>
      <c r="BV378" s="106"/>
      <c r="BW378" s="106"/>
      <c r="BX378" s="106"/>
      <c r="BY378" s="106"/>
      <c r="BZ378" s="106"/>
      <c r="CA378" s="106"/>
      <c r="CB378" s="106"/>
      <c r="CC378" s="106"/>
      <c r="CD378" s="106"/>
      <c r="CE378" s="106"/>
      <c r="CF378" s="106"/>
      <c r="CG378" s="106"/>
      <c r="CH378" s="106"/>
      <c r="CI378" s="106"/>
      <c r="CJ378" s="106"/>
      <c r="CK378" s="106"/>
      <c r="CL378" s="106"/>
      <c r="CM378" s="106"/>
      <c r="CN378" s="106"/>
      <c r="CO378" s="106"/>
      <c r="CP378" s="106"/>
      <c r="CQ378" s="106"/>
      <c r="CR378" s="106"/>
      <c r="CS378" s="106"/>
    </row>
    <row r="379">
      <c r="A379" s="154"/>
      <c r="B379" s="106"/>
      <c r="C379" s="106"/>
      <c r="D379" s="154"/>
      <c r="E379" s="106"/>
      <c r="F379" s="106"/>
      <c r="G379" s="154"/>
      <c r="H379" s="106"/>
      <c r="I379" s="106"/>
      <c r="J379" s="154"/>
      <c r="K379" s="106"/>
      <c r="L379" s="106"/>
      <c r="M379" s="106"/>
      <c r="N379" s="106"/>
      <c r="O379" s="106"/>
      <c r="P379" s="106"/>
      <c r="Q379" s="106"/>
      <c r="R379" s="154"/>
      <c r="S379" s="106"/>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c r="AZ379" s="106"/>
      <c r="BA379" s="106"/>
      <c r="BB379" s="106"/>
      <c r="BC379" s="106"/>
      <c r="BD379" s="106"/>
      <c r="BE379" s="106"/>
      <c r="BF379" s="106"/>
      <c r="BG379" s="106"/>
      <c r="BH379" s="106"/>
      <c r="BI379" s="106"/>
      <c r="BJ379" s="106"/>
      <c r="BK379" s="106"/>
      <c r="BL379" s="106"/>
      <c r="BM379" s="106"/>
      <c r="BN379" s="106"/>
      <c r="BO379" s="106"/>
      <c r="BP379" s="106"/>
      <c r="BQ379" s="106"/>
      <c r="BR379" s="106"/>
      <c r="BS379" s="106"/>
      <c r="BT379" s="106"/>
      <c r="BU379" s="106"/>
      <c r="BV379" s="106"/>
      <c r="BW379" s="106"/>
      <c r="BX379" s="106"/>
      <c r="BY379" s="106"/>
      <c r="BZ379" s="106"/>
      <c r="CA379" s="106"/>
      <c r="CB379" s="106"/>
      <c r="CC379" s="106"/>
      <c r="CD379" s="106"/>
      <c r="CE379" s="106"/>
      <c r="CF379" s="106"/>
      <c r="CG379" s="106"/>
      <c r="CH379" s="106"/>
      <c r="CI379" s="106"/>
      <c r="CJ379" s="106"/>
      <c r="CK379" s="106"/>
      <c r="CL379" s="106"/>
      <c r="CM379" s="106"/>
      <c r="CN379" s="106"/>
      <c r="CO379" s="106"/>
      <c r="CP379" s="106"/>
      <c r="CQ379" s="106"/>
      <c r="CR379" s="106"/>
      <c r="CS379" s="106"/>
    </row>
    <row r="380">
      <c r="A380" s="154"/>
      <c r="B380" s="106"/>
      <c r="C380" s="106"/>
      <c r="D380" s="154"/>
      <c r="E380" s="106"/>
      <c r="F380" s="106"/>
      <c r="G380" s="154"/>
      <c r="H380" s="106"/>
      <c r="I380" s="106"/>
      <c r="J380" s="154"/>
      <c r="K380" s="106"/>
      <c r="L380" s="106"/>
      <c r="M380" s="106"/>
      <c r="N380" s="106"/>
      <c r="O380" s="106"/>
      <c r="P380" s="106"/>
      <c r="Q380" s="106"/>
      <c r="R380" s="154"/>
      <c r="S380" s="106"/>
      <c r="T380" s="106"/>
      <c r="U380" s="106"/>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c r="AZ380" s="106"/>
      <c r="BA380" s="106"/>
      <c r="BB380" s="106"/>
      <c r="BC380" s="106"/>
      <c r="BD380" s="106"/>
      <c r="BE380" s="106"/>
      <c r="BF380" s="106"/>
      <c r="BG380" s="106"/>
      <c r="BH380" s="106"/>
      <c r="BI380" s="106"/>
      <c r="BJ380" s="106"/>
      <c r="BK380" s="106"/>
      <c r="BL380" s="106"/>
      <c r="BM380" s="106"/>
      <c r="BN380" s="106"/>
      <c r="BO380" s="106"/>
      <c r="BP380" s="106"/>
      <c r="BQ380" s="106"/>
      <c r="BR380" s="106"/>
      <c r="BS380" s="106"/>
      <c r="BT380" s="106"/>
      <c r="BU380" s="106"/>
      <c r="BV380" s="106"/>
      <c r="BW380" s="106"/>
      <c r="BX380" s="106"/>
      <c r="BY380" s="106"/>
      <c r="BZ380" s="106"/>
      <c r="CA380" s="106"/>
      <c r="CB380" s="106"/>
      <c r="CC380" s="106"/>
      <c r="CD380" s="106"/>
      <c r="CE380" s="106"/>
      <c r="CF380" s="106"/>
      <c r="CG380" s="106"/>
      <c r="CH380" s="106"/>
      <c r="CI380" s="106"/>
      <c r="CJ380" s="106"/>
      <c r="CK380" s="106"/>
      <c r="CL380" s="106"/>
      <c r="CM380" s="106"/>
      <c r="CN380" s="106"/>
      <c r="CO380" s="106"/>
      <c r="CP380" s="106"/>
      <c r="CQ380" s="106"/>
      <c r="CR380" s="106"/>
      <c r="CS380" s="106"/>
    </row>
    <row r="381">
      <c r="A381" s="154"/>
      <c r="B381" s="106"/>
      <c r="C381" s="106"/>
      <c r="D381" s="154"/>
      <c r="E381" s="106"/>
      <c r="F381" s="106"/>
      <c r="G381" s="154"/>
      <c r="H381" s="106"/>
      <c r="I381" s="106"/>
      <c r="J381" s="154"/>
      <c r="K381" s="106"/>
      <c r="L381" s="106"/>
      <c r="M381" s="106"/>
      <c r="N381" s="106"/>
      <c r="O381" s="106"/>
      <c r="P381" s="106"/>
      <c r="Q381" s="106"/>
      <c r="R381" s="154"/>
      <c r="S381" s="106"/>
      <c r="T381" s="106"/>
      <c r="U381" s="106"/>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c r="AZ381" s="106"/>
      <c r="BA381" s="106"/>
      <c r="BB381" s="106"/>
      <c r="BC381" s="106"/>
      <c r="BD381" s="106"/>
      <c r="BE381" s="106"/>
      <c r="BF381" s="106"/>
      <c r="BG381" s="106"/>
      <c r="BH381" s="106"/>
      <c r="BI381" s="106"/>
      <c r="BJ381" s="106"/>
      <c r="BK381" s="106"/>
      <c r="BL381" s="106"/>
      <c r="BM381" s="106"/>
      <c r="BN381" s="106"/>
      <c r="BO381" s="106"/>
      <c r="BP381" s="106"/>
      <c r="BQ381" s="106"/>
      <c r="BR381" s="106"/>
      <c r="BS381" s="106"/>
      <c r="BT381" s="106"/>
      <c r="BU381" s="106"/>
      <c r="BV381" s="106"/>
      <c r="BW381" s="106"/>
      <c r="BX381" s="106"/>
      <c r="BY381" s="106"/>
      <c r="BZ381" s="106"/>
      <c r="CA381" s="106"/>
      <c r="CB381" s="106"/>
      <c r="CC381" s="106"/>
      <c r="CD381" s="106"/>
      <c r="CE381" s="106"/>
      <c r="CF381" s="106"/>
      <c r="CG381" s="106"/>
      <c r="CH381" s="106"/>
      <c r="CI381" s="106"/>
      <c r="CJ381" s="106"/>
      <c r="CK381" s="106"/>
      <c r="CL381" s="106"/>
      <c r="CM381" s="106"/>
      <c r="CN381" s="106"/>
      <c r="CO381" s="106"/>
      <c r="CP381" s="106"/>
      <c r="CQ381" s="106"/>
      <c r="CR381" s="106"/>
      <c r="CS381" s="106"/>
    </row>
    <row r="382">
      <c r="A382" s="154"/>
      <c r="B382" s="106"/>
      <c r="C382" s="106"/>
      <c r="D382" s="154"/>
      <c r="E382" s="106"/>
      <c r="F382" s="106"/>
      <c r="G382" s="154"/>
      <c r="H382" s="106"/>
      <c r="I382" s="106"/>
      <c r="J382" s="154"/>
      <c r="K382" s="106"/>
      <c r="L382" s="106"/>
      <c r="M382" s="106"/>
      <c r="N382" s="106"/>
      <c r="O382" s="106"/>
      <c r="P382" s="106"/>
      <c r="Q382" s="106"/>
      <c r="R382" s="154"/>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c r="AZ382" s="106"/>
      <c r="BA382" s="106"/>
      <c r="BB382" s="106"/>
      <c r="BC382" s="106"/>
      <c r="BD382" s="106"/>
      <c r="BE382" s="106"/>
      <c r="BF382" s="106"/>
      <c r="BG382" s="106"/>
      <c r="BH382" s="106"/>
      <c r="BI382" s="106"/>
      <c r="BJ382" s="106"/>
      <c r="BK382" s="106"/>
      <c r="BL382" s="106"/>
      <c r="BM382" s="106"/>
      <c r="BN382" s="106"/>
      <c r="BO382" s="106"/>
      <c r="BP382" s="106"/>
      <c r="BQ382" s="106"/>
      <c r="BR382" s="106"/>
      <c r="BS382" s="106"/>
      <c r="BT382" s="106"/>
      <c r="BU382" s="106"/>
      <c r="BV382" s="106"/>
      <c r="BW382" s="106"/>
      <c r="BX382" s="106"/>
      <c r="BY382" s="106"/>
      <c r="BZ382" s="106"/>
      <c r="CA382" s="106"/>
      <c r="CB382" s="106"/>
      <c r="CC382" s="106"/>
      <c r="CD382" s="106"/>
      <c r="CE382" s="106"/>
      <c r="CF382" s="106"/>
      <c r="CG382" s="106"/>
      <c r="CH382" s="106"/>
      <c r="CI382" s="106"/>
      <c r="CJ382" s="106"/>
      <c r="CK382" s="106"/>
      <c r="CL382" s="106"/>
      <c r="CM382" s="106"/>
      <c r="CN382" s="106"/>
      <c r="CO382" s="106"/>
      <c r="CP382" s="106"/>
      <c r="CQ382" s="106"/>
      <c r="CR382" s="106"/>
      <c r="CS382" s="106"/>
    </row>
    <row r="383">
      <c r="A383" s="154"/>
      <c r="B383" s="106"/>
      <c r="C383" s="106"/>
      <c r="D383" s="154"/>
      <c r="E383" s="106"/>
      <c r="F383" s="106"/>
      <c r="G383" s="154"/>
      <c r="H383" s="106"/>
      <c r="I383" s="106"/>
      <c r="J383" s="154"/>
      <c r="K383" s="106"/>
      <c r="L383" s="106"/>
      <c r="M383" s="106"/>
      <c r="N383" s="106"/>
      <c r="O383" s="106"/>
      <c r="P383" s="106"/>
      <c r="Q383" s="106"/>
      <c r="R383" s="154"/>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c r="AZ383" s="106"/>
      <c r="BA383" s="106"/>
      <c r="BB383" s="106"/>
      <c r="BC383" s="106"/>
      <c r="BD383" s="106"/>
      <c r="BE383" s="106"/>
      <c r="BF383" s="106"/>
      <c r="BG383" s="106"/>
      <c r="BH383" s="106"/>
      <c r="BI383" s="106"/>
      <c r="BJ383" s="106"/>
      <c r="BK383" s="106"/>
      <c r="BL383" s="106"/>
      <c r="BM383" s="106"/>
      <c r="BN383" s="106"/>
      <c r="BO383" s="106"/>
      <c r="BP383" s="106"/>
      <c r="BQ383" s="106"/>
      <c r="BR383" s="106"/>
      <c r="BS383" s="106"/>
      <c r="BT383" s="106"/>
      <c r="BU383" s="106"/>
      <c r="BV383" s="106"/>
      <c r="BW383" s="106"/>
      <c r="BX383" s="106"/>
      <c r="BY383" s="106"/>
      <c r="BZ383" s="106"/>
      <c r="CA383" s="106"/>
      <c r="CB383" s="106"/>
      <c r="CC383" s="106"/>
      <c r="CD383" s="106"/>
      <c r="CE383" s="106"/>
      <c r="CF383" s="106"/>
      <c r="CG383" s="106"/>
      <c r="CH383" s="106"/>
      <c r="CI383" s="106"/>
      <c r="CJ383" s="106"/>
      <c r="CK383" s="106"/>
      <c r="CL383" s="106"/>
      <c r="CM383" s="106"/>
      <c r="CN383" s="106"/>
      <c r="CO383" s="106"/>
      <c r="CP383" s="106"/>
      <c r="CQ383" s="106"/>
      <c r="CR383" s="106"/>
      <c r="CS383" s="106"/>
    </row>
    <row r="384">
      <c r="A384" s="154"/>
      <c r="B384" s="106"/>
      <c r="C384" s="106"/>
      <c r="D384" s="154"/>
      <c r="E384" s="106"/>
      <c r="F384" s="106"/>
      <c r="G384" s="154"/>
      <c r="H384" s="106"/>
      <c r="I384" s="106"/>
      <c r="J384" s="154"/>
      <c r="K384" s="106"/>
      <c r="L384" s="106"/>
      <c r="M384" s="106"/>
      <c r="N384" s="106"/>
      <c r="O384" s="106"/>
      <c r="P384" s="106"/>
      <c r="Q384" s="106"/>
      <c r="R384" s="154"/>
      <c r="S384" s="106"/>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c r="AZ384" s="106"/>
      <c r="BA384" s="106"/>
      <c r="BB384" s="106"/>
      <c r="BC384" s="106"/>
      <c r="BD384" s="106"/>
      <c r="BE384" s="106"/>
      <c r="BF384" s="106"/>
      <c r="BG384" s="106"/>
      <c r="BH384" s="106"/>
      <c r="BI384" s="106"/>
      <c r="BJ384" s="106"/>
      <c r="BK384" s="106"/>
      <c r="BL384" s="106"/>
      <c r="BM384" s="106"/>
      <c r="BN384" s="106"/>
      <c r="BO384" s="106"/>
      <c r="BP384" s="106"/>
      <c r="BQ384" s="106"/>
      <c r="BR384" s="106"/>
      <c r="BS384" s="106"/>
      <c r="BT384" s="106"/>
      <c r="BU384" s="106"/>
      <c r="BV384" s="106"/>
      <c r="BW384" s="106"/>
      <c r="BX384" s="106"/>
      <c r="BY384" s="106"/>
      <c r="BZ384" s="106"/>
      <c r="CA384" s="106"/>
      <c r="CB384" s="106"/>
      <c r="CC384" s="106"/>
      <c r="CD384" s="106"/>
      <c r="CE384" s="106"/>
      <c r="CF384" s="106"/>
      <c r="CG384" s="106"/>
      <c r="CH384" s="106"/>
      <c r="CI384" s="106"/>
      <c r="CJ384" s="106"/>
      <c r="CK384" s="106"/>
      <c r="CL384" s="106"/>
      <c r="CM384" s="106"/>
      <c r="CN384" s="106"/>
      <c r="CO384" s="106"/>
      <c r="CP384" s="106"/>
      <c r="CQ384" s="106"/>
      <c r="CR384" s="106"/>
      <c r="CS384" s="106"/>
    </row>
    <row r="385">
      <c r="A385" s="154"/>
      <c r="B385" s="106"/>
      <c r="C385" s="106"/>
      <c r="D385" s="154"/>
      <c r="E385" s="106"/>
      <c r="F385" s="106"/>
      <c r="G385" s="154"/>
      <c r="H385" s="106"/>
      <c r="I385" s="106"/>
      <c r="J385" s="154"/>
      <c r="K385" s="106"/>
      <c r="L385" s="106"/>
      <c r="M385" s="106"/>
      <c r="N385" s="106"/>
      <c r="O385" s="106"/>
      <c r="P385" s="106"/>
      <c r="Q385" s="106"/>
      <c r="R385" s="154"/>
      <c r="S385" s="106"/>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c r="AZ385" s="106"/>
      <c r="BA385" s="106"/>
      <c r="BB385" s="106"/>
      <c r="BC385" s="106"/>
      <c r="BD385" s="106"/>
      <c r="BE385" s="106"/>
      <c r="BF385" s="106"/>
      <c r="BG385" s="106"/>
      <c r="BH385" s="106"/>
      <c r="BI385" s="106"/>
      <c r="BJ385" s="106"/>
      <c r="BK385" s="106"/>
      <c r="BL385" s="106"/>
      <c r="BM385" s="106"/>
      <c r="BN385" s="106"/>
      <c r="BO385" s="106"/>
      <c r="BP385" s="106"/>
      <c r="BQ385" s="106"/>
      <c r="BR385" s="106"/>
      <c r="BS385" s="106"/>
      <c r="BT385" s="106"/>
      <c r="BU385" s="106"/>
      <c r="BV385" s="106"/>
      <c r="BW385" s="106"/>
      <c r="BX385" s="106"/>
      <c r="BY385" s="106"/>
      <c r="BZ385" s="106"/>
      <c r="CA385" s="106"/>
      <c r="CB385" s="106"/>
      <c r="CC385" s="106"/>
      <c r="CD385" s="106"/>
      <c r="CE385" s="106"/>
      <c r="CF385" s="106"/>
      <c r="CG385" s="106"/>
      <c r="CH385" s="106"/>
      <c r="CI385" s="106"/>
      <c r="CJ385" s="106"/>
      <c r="CK385" s="106"/>
      <c r="CL385" s="106"/>
      <c r="CM385" s="106"/>
      <c r="CN385" s="106"/>
      <c r="CO385" s="106"/>
      <c r="CP385" s="106"/>
      <c r="CQ385" s="106"/>
      <c r="CR385" s="106"/>
      <c r="CS385" s="106"/>
    </row>
    <row r="386">
      <c r="A386" s="154"/>
      <c r="B386" s="106"/>
      <c r="C386" s="106"/>
      <c r="D386" s="154"/>
      <c r="E386" s="106"/>
      <c r="F386" s="106"/>
      <c r="G386" s="154"/>
      <c r="H386" s="106"/>
      <c r="I386" s="106"/>
      <c r="J386" s="154"/>
      <c r="K386" s="106"/>
      <c r="L386" s="106"/>
      <c r="M386" s="106"/>
      <c r="N386" s="106"/>
      <c r="O386" s="106"/>
      <c r="P386" s="106"/>
      <c r="Q386" s="106"/>
      <c r="R386" s="154"/>
      <c r="S386" s="106"/>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c r="AZ386" s="106"/>
      <c r="BA386" s="106"/>
      <c r="BB386" s="106"/>
      <c r="BC386" s="106"/>
      <c r="BD386" s="106"/>
      <c r="BE386" s="106"/>
      <c r="BF386" s="106"/>
      <c r="BG386" s="106"/>
      <c r="BH386" s="106"/>
      <c r="BI386" s="106"/>
      <c r="BJ386" s="106"/>
      <c r="BK386" s="106"/>
      <c r="BL386" s="106"/>
      <c r="BM386" s="106"/>
      <c r="BN386" s="106"/>
      <c r="BO386" s="106"/>
      <c r="BP386" s="106"/>
      <c r="BQ386" s="106"/>
      <c r="BR386" s="106"/>
      <c r="BS386" s="106"/>
      <c r="BT386" s="106"/>
      <c r="BU386" s="106"/>
      <c r="BV386" s="106"/>
      <c r="BW386" s="106"/>
      <c r="BX386" s="106"/>
      <c r="BY386" s="106"/>
      <c r="BZ386" s="106"/>
      <c r="CA386" s="106"/>
      <c r="CB386" s="106"/>
      <c r="CC386" s="106"/>
      <c r="CD386" s="106"/>
      <c r="CE386" s="106"/>
      <c r="CF386" s="106"/>
      <c r="CG386" s="106"/>
      <c r="CH386" s="106"/>
      <c r="CI386" s="106"/>
      <c r="CJ386" s="106"/>
      <c r="CK386" s="106"/>
      <c r="CL386" s="106"/>
      <c r="CM386" s="106"/>
      <c r="CN386" s="106"/>
      <c r="CO386" s="106"/>
      <c r="CP386" s="106"/>
      <c r="CQ386" s="106"/>
      <c r="CR386" s="106"/>
      <c r="CS386" s="106"/>
    </row>
    <row r="387">
      <c r="A387" s="154"/>
      <c r="B387" s="106"/>
      <c r="C387" s="106"/>
      <c r="D387" s="154"/>
      <c r="E387" s="106"/>
      <c r="F387" s="106"/>
      <c r="G387" s="154"/>
      <c r="H387" s="106"/>
      <c r="I387" s="106"/>
      <c r="J387" s="154"/>
      <c r="K387" s="106"/>
      <c r="L387" s="106"/>
      <c r="M387" s="106"/>
      <c r="N387" s="106"/>
      <c r="O387" s="106"/>
      <c r="P387" s="106"/>
      <c r="Q387" s="106"/>
      <c r="R387" s="154"/>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c r="AZ387" s="106"/>
      <c r="BA387" s="106"/>
      <c r="BB387" s="106"/>
      <c r="BC387" s="106"/>
      <c r="BD387" s="106"/>
      <c r="BE387" s="106"/>
      <c r="BF387" s="106"/>
      <c r="BG387" s="106"/>
      <c r="BH387" s="106"/>
      <c r="BI387" s="106"/>
      <c r="BJ387" s="106"/>
      <c r="BK387" s="106"/>
      <c r="BL387" s="106"/>
      <c r="BM387" s="106"/>
      <c r="BN387" s="106"/>
      <c r="BO387" s="106"/>
      <c r="BP387" s="106"/>
      <c r="BQ387" s="106"/>
      <c r="BR387" s="106"/>
      <c r="BS387" s="106"/>
      <c r="BT387" s="106"/>
      <c r="BU387" s="106"/>
      <c r="BV387" s="106"/>
      <c r="BW387" s="106"/>
      <c r="BX387" s="106"/>
      <c r="BY387" s="106"/>
      <c r="BZ387" s="106"/>
      <c r="CA387" s="106"/>
      <c r="CB387" s="106"/>
      <c r="CC387" s="106"/>
      <c r="CD387" s="106"/>
      <c r="CE387" s="106"/>
      <c r="CF387" s="106"/>
      <c r="CG387" s="106"/>
      <c r="CH387" s="106"/>
      <c r="CI387" s="106"/>
      <c r="CJ387" s="106"/>
      <c r="CK387" s="106"/>
      <c r="CL387" s="106"/>
      <c r="CM387" s="106"/>
      <c r="CN387" s="106"/>
      <c r="CO387" s="106"/>
      <c r="CP387" s="106"/>
      <c r="CQ387" s="106"/>
      <c r="CR387" s="106"/>
      <c r="CS387" s="106"/>
    </row>
    <row r="388">
      <c r="A388" s="154"/>
      <c r="B388" s="106"/>
      <c r="C388" s="106"/>
      <c r="D388" s="154"/>
      <c r="E388" s="106"/>
      <c r="F388" s="106"/>
      <c r="G388" s="154"/>
      <c r="H388" s="106"/>
      <c r="I388" s="106"/>
      <c r="J388" s="154"/>
      <c r="K388" s="106"/>
      <c r="L388" s="106"/>
      <c r="M388" s="106"/>
      <c r="N388" s="106"/>
      <c r="O388" s="106"/>
      <c r="P388" s="106"/>
      <c r="Q388" s="106"/>
      <c r="R388" s="154"/>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c r="AZ388" s="106"/>
      <c r="BA388" s="106"/>
      <c r="BB388" s="106"/>
      <c r="BC388" s="106"/>
      <c r="BD388" s="106"/>
      <c r="BE388" s="106"/>
      <c r="BF388" s="106"/>
      <c r="BG388" s="106"/>
      <c r="BH388" s="106"/>
      <c r="BI388" s="106"/>
      <c r="BJ388" s="106"/>
      <c r="BK388" s="106"/>
      <c r="BL388" s="106"/>
      <c r="BM388" s="106"/>
      <c r="BN388" s="106"/>
      <c r="BO388" s="106"/>
      <c r="BP388" s="106"/>
      <c r="BQ388" s="106"/>
      <c r="BR388" s="106"/>
      <c r="BS388" s="106"/>
      <c r="BT388" s="106"/>
      <c r="BU388" s="106"/>
      <c r="BV388" s="106"/>
      <c r="BW388" s="106"/>
      <c r="BX388" s="106"/>
      <c r="BY388" s="106"/>
      <c r="BZ388" s="106"/>
      <c r="CA388" s="106"/>
      <c r="CB388" s="106"/>
      <c r="CC388" s="106"/>
      <c r="CD388" s="106"/>
      <c r="CE388" s="106"/>
      <c r="CF388" s="106"/>
      <c r="CG388" s="106"/>
      <c r="CH388" s="106"/>
      <c r="CI388" s="106"/>
      <c r="CJ388" s="106"/>
      <c r="CK388" s="106"/>
      <c r="CL388" s="106"/>
      <c r="CM388" s="106"/>
      <c r="CN388" s="106"/>
      <c r="CO388" s="106"/>
      <c r="CP388" s="106"/>
      <c r="CQ388" s="106"/>
      <c r="CR388" s="106"/>
      <c r="CS388" s="106"/>
    </row>
    <row r="389">
      <c r="A389" s="154"/>
      <c r="B389" s="106"/>
      <c r="C389" s="106"/>
      <c r="D389" s="154"/>
      <c r="E389" s="106"/>
      <c r="F389" s="106"/>
      <c r="G389" s="154"/>
      <c r="H389" s="106"/>
      <c r="I389" s="106"/>
      <c r="J389" s="154"/>
      <c r="K389" s="106"/>
      <c r="L389" s="106"/>
      <c r="M389" s="106"/>
      <c r="N389" s="106"/>
      <c r="O389" s="106"/>
      <c r="P389" s="106"/>
      <c r="Q389" s="106"/>
      <c r="R389" s="154"/>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c r="AZ389" s="106"/>
      <c r="BA389" s="106"/>
      <c r="BB389" s="106"/>
      <c r="BC389" s="106"/>
      <c r="BD389" s="106"/>
      <c r="BE389" s="106"/>
      <c r="BF389" s="106"/>
      <c r="BG389" s="106"/>
      <c r="BH389" s="106"/>
      <c r="BI389" s="106"/>
      <c r="BJ389" s="106"/>
      <c r="BK389" s="106"/>
      <c r="BL389" s="106"/>
      <c r="BM389" s="106"/>
      <c r="BN389" s="106"/>
      <c r="BO389" s="106"/>
      <c r="BP389" s="106"/>
      <c r="BQ389" s="106"/>
      <c r="BR389" s="106"/>
      <c r="BS389" s="106"/>
      <c r="BT389" s="106"/>
      <c r="BU389" s="106"/>
      <c r="BV389" s="106"/>
      <c r="BW389" s="106"/>
      <c r="BX389" s="106"/>
      <c r="BY389" s="106"/>
      <c r="BZ389" s="106"/>
      <c r="CA389" s="106"/>
      <c r="CB389" s="106"/>
      <c r="CC389" s="106"/>
      <c r="CD389" s="106"/>
      <c r="CE389" s="106"/>
      <c r="CF389" s="106"/>
      <c r="CG389" s="106"/>
      <c r="CH389" s="106"/>
      <c r="CI389" s="106"/>
      <c r="CJ389" s="106"/>
      <c r="CK389" s="106"/>
      <c r="CL389" s="106"/>
      <c r="CM389" s="106"/>
      <c r="CN389" s="106"/>
      <c r="CO389" s="106"/>
      <c r="CP389" s="106"/>
      <c r="CQ389" s="106"/>
      <c r="CR389" s="106"/>
      <c r="CS389" s="106"/>
    </row>
    <row r="390">
      <c r="A390" s="154"/>
      <c r="B390" s="106"/>
      <c r="C390" s="106"/>
      <c r="D390" s="154"/>
      <c r="E390" s="106"/>
      <c r="F390" s="106"/>
      <c r="G390" s="154"/>
      <c r="H390" s="106"/>
      <c r="I390" s="106"/>
      <c r="J390" s="154"/>
      <c r="K390" s="106"/>
      <c r="L390" s="106"/>
      <c r="M390" s="106"/>
      <c r="N390" s="106"/>
      <c r="O390" s="106"/>
      <c r="P390" s="106"/>
      <c r="Q390" s="106"/>
      <c r="R390" s="154"/>
      <c r="S390" s="106"/>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c r="AZ390" s="106"/>
      <c r="BA390" s="106"/>
      <c r="BB390" s="106"/>
      <c r="BC390" s="106"/>
      <c r="BD390" s="106"/>
      <c r="BE390" s="106"/>
      <c r="BF390" s="106"/>
      <c r="BG390" s="106"/>
      <c r="BH390" s="106"/>
      <c r="BI390" s="106"/>
      <c r="BJ390" s="106"/>
      <c r="BK390" s="106"/>
      <c r="BL390" s="106"/>
      <c r="BM390" s="106"/>
      <c r="BN390" s="106"/>
      <c r="BO390" s="106"/>
      <c r="BP390" s="106"/>
      <c r="BQ390" s="106"/>
      <c r="BR390" s="106"/>
      <c r="BS390" s="106"/>
      <c r="BT390" s="106"/>
      <c r="BU390" s="106"/>
      <c r="BV390" s="106"/>
      <c r="BW390" s="106"/>
      <c r="BX390" s="106"/>
      <c r="BY390" s="106"/>
      <c r="BZ390" s="106"/>
      <c r="CA390" s="106"/>
      <c r="CB390" s="106"/>
      <c r="CC390" s="106"/>
      <c r="CD390" s="106"/>
      <c r="CE390" s="106"/>
      <c r="CF390" s="106"/>
      <c r="CG390" s="106"/>
      <c r="CH390" s="106"/>
      <c r="CI390" s="106"/>
      <c r="CJ390" s="106"/>
      <c r="CK390" s="106"/>
      <c r="CL390" s="106"/>
      <c r="CM390" s="106"/>
      <c r="CN390" s="106"/>
      <c r="CO390" s="106"/>
      <c r="CP390" s="106"/>
      <c r="CQ390" s="106"/>
      <c r="CR390" s="106"/>
      <c r="CS390" s="106"/>
    </row>
    <row r="391">
      <c r="A391" s="154"/>
      <c r="B391" s="106"/>
      <c r="C391" s="106"/>
      <c r="D391" s="154"/>
      <c r="E391" s="106"/>
      <c r="F391" s="106"/>
      <c r="G391" s="154"/>
      <c r="H391" s="106"/>
      <c r="I391" s="106"/>
      <c r="J391" s="154"/>
      <c r="K391" s="106"/>
      <c r="L391" s="106"/>
      <c r="M391" s="106"/>
      <c r="N391" s="106"/>
      <c r="O391" s="106"/>
      <c r="P391" s="106"/>
      <c r="Q391" s="106"/>
      <c r="R391" s="154"/>
      <c r="S391" s="106"/>
      <c r="T391" s="106"/>
      <c r="U391" s="106"/>
      <c r="V391" s="106"/>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c r="AZ391" s="106"/>
      <c r="BA391" s="106"/>
      <c r="BB391" s="106"/>
      <c r="BC391" s="106"/>
      <c r="BD391" s="106"/>
      <c r="BE391" s="106"/>
      <c r="BF391" s="106"/>
      <c r="BG391" s="106"/>
      <c r="BH391" s="106"/>
      <c r="BI391" s="106"/>
      <c r="BJ391" s="106"/>
      <c r="BK391" s="106"/>
      <c r="BL391" s="106"/>
      <c r="BM391" s="106"/>
      <c r="BN391" s="106"/>
      <c r="BO391" s="106"/>
      <c r="BP391" s="106"/>
      <c r="BQ391" s="106"/>
      <c r="BR391" s="106"/>
      <c r="BS391" s="106"/>
      <c r="BT391" s="106"/>
      <c r="BU391" s="106"/>
      <c r="BV391" s="106"/>
      <c r="BW391" s="106"/>
      <c r="BX391" s="106"/>
      <c r="BY391" s="106"/>
      <c r="BZ391" s="106"/>
      <c r="CA391" s="106"/>
      <c r="CB391" s="106"/>
      <c r="CC391" s="106"/>
      <c r="CD391" s="106"/>
      <c r="CE391" s="106"/>
      <c r="CF391" s="106"/>
      <c r="CG391" s="106"/>
      <c r="CH391" s="106"/>
      <c r="CI391" s="106"/>
      <c r="CJ391" s="106"/>
      <c r="CK391" s="106"/>
      <c r="CL391" s="106"/>
      <c r="CM391" s="106"/>
      <c r="CN391" s="106"/>
      <c r="CO391" s="106"/>
      <c r="CP391" s="106"/>
      <c r="CQ391" s="106"/>
      <c r="CR391" s="106"/>
      <c r="CS391" s="106"/>
    </row>
    <row r="392">
      <c r="A392" s="154"/>
      <c r="B392" s="106"/>
      <c r="C392" s="106"/>
      <c r="D392" s="154"/>
      <c r="E392" s="106"/>
      <c r="F392" s="106"/>
      <c r="G392" s="154"/>
      <c r="H392" s="106"/>
      <c r="I392" s="106"/>
      <c r="J392" s="154"/>
      <c r="K392" s="106"/>
      <c r="L392" s="106"/>
      <c r="M392" s="106"/>
      <c r="N392" s="106"/>
      <c r="O392" s="106"/>
      <c r="P392" s="106"/>
      <c r="Q392" s="106"/>
      <c r="R392" s="154"/>
      <c r="S392" s="106"/>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c r="AZ392" s="106"/>
      <c r="BA392" s="106"/>
      <c r="BB392" s="106"/>
      <c r="BC392" s="106"/>
      <c r="BD392" s="106"/>
      <c r="BE392" s="106"/>
      <c r="BF392" s="106"/>
      <c r="BG392" s="106"/>
      <c r="BH392" s="106"/>
      <c r="BI392" s="106"/>
      <c r="BJ392" s="106"/>
      <c r="BK392" s="106"/>
      <c r="BL392" s="106"/>
      <c r="BM392" s="106"/>
      <c r="BN392" s="106"/>
      <c r="BO392" s="106"/>
      <c r="BP392" s="106"/>
      <c r="BQ392" s="106"/>
      <c r="BR392" s="106"/>
      <c r="BS392" s="106"/>
      <c r="BT392" s="106"/>
      <c r="BU392" s="106"/>
      <c r="BV392" s="106"/>
      <c r="BW392" s="106"/>
      <c r="BX392" s="106"/>
      <c r="BY392" s="106"/>
      <c r="BZ392" s="106"/>
      <c r="CA392" s="106"/>
      <c r="CB392" s="106"/>
      <c r="CC392" s="106"/>
      <c r="CD392" s="106"/>
      <c r="CE392" s="106"/>
      <c r="CF392" s="106"/>
      <c r="CG392" s="106"/>
      <c r="CH392" s="106"/>
      <c r="CI392" s="106"/>
      <c r="CJ392" s="106"/>
      <c r="CK392" s="106"/>
      <c r="CL392" s="106"/>
      <c r="CM392" s="106"/>
      <c r="CN392" s="106"/>
      <c r="CO392" s="106"/>
      <c r="CP392" s="106"/>
      <c r="CQ392" s="106"/>
      <c r="CR392" s="106"/>
      <c r="CS392" s="106"/>
    </row>
    <row r="393">
      <c r="A393" s="154"/>
      <c r="B393" s="106"/>
      <c r="C393" s="106"/>
      <c r="D393" s="154"/>
      <c r="E393" s="106"/>
      <c r="F393" s="106"/>
      <c r="G393" s="154"/>
      <c r="H393" s="106"/>
      <c r="I393" s="106"/>
      <c r="J393" s="154"/>
      <c r="K393" s="106"/>
      <c r="L393" s="106"/>
      <c r="M393" s="106"/>
      <c r="N393" s="106"/>
      <c r="O393" s="106"/>
      <c r="P393" s="106"/>
      <c r="Q393" s="106"/>
      <c r="R393" s="154"/>
      <c r="S393" s="106"/>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c r="AZ393" s="106"/>
      <c r="BA393" s="106"/>
      <c r="BB393" s="106"/>
      <c r="BC393" s="106"/>
      <c r="BD393" s="106"/>
      <c r="BE393" s="106"/>
      <c r="BF393" s="106"/>
      <c r="BG393" s="106"/>
      <c r="BH393" s="106"/>
      <c r="BI393" s="106"/>
      <c r="BJ393" s="106"/>
      <c r="BK393" s="106"/>
      <c r="BL393" s="106"/>
      <c r="BM393" s="106"/>
      <c r="BN393" s="106"/>
      <c r="BO393" s="106"/>
      <c r="BP393" s="106"/>
      <c r="BQ393" s="106"/>
      <c r="BR393" s="106"/>
      <c r="BS393" s="106"/>
      <c r="BT393" s="106"/>
      <c r="BU393" s="106"/>
      <c r="BV393" s="106"/>
      <c r="BW393" s="106"/>
      <c r="BX393" s="106"/>
      <c r="BY393" s="106"/>
      <c r="BZ393" s="106"/>
      <c r="CA393" s="106"/>
      <c r="CB393" s="106"/>
      <c r="CC393" s="106"/>
      <c r="CD393" s="106"/>
      <c r="CE393" s="106"/>
      <c r="CF393" s="106"/>
      <c r="CG393" s="106"/>
      <c r="CH393" s="106"/>
      <c r="CI393" s="106"/>
      <c r="CJ393" s="106"/>
      <c r="CK393" s="106"/>
      <c r="CL393" s="106"/>
      <c r="CM393" s="106"/>
      <c r="CN393" s="106"/>
      <c r="CO393" s="106"/>
      <c r="CP393" s="106"/>
      <c r="CQ393" s="106"/>
      <c r="CR393" s="106"/>
      <c r="CS393" s="106"/>
    </row>
    <row r="394">
      <c r="A394" s="154"/>
      <c r="B394" s="106"/>
      <c r="C394" s="106"/>
      <c r="D394" s="154"/>
      <c r="E394" s="106"/>
      <c r="F394" s="106"/>
      <c r="G394" s="154"/>
      <c r="H394" s="106"/>
      <c r="I394" s="106"/>
      <c r="J394" s="154"/>
      <c r="K394" s="106"/>
      <c r="L394" s="106"/>
      <c r="M394" s="106"/>
      <c r="N394" s="106"/>
      <c r="O394" s="106"/>
      <c r="P394" s="106"/>
      <c r="Q394" s="106"/>
      <c r="R394" s="154"/>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c r="AZ394" s="106"/>
      <c r="BA394" s="106"/>
      <c r="BB394" s="106"/>
      <c r="BC394" s="106"/>
      <c r="BD394" s="106"/>
      <c r="BE394" s="106"/>
      <c r="BF394" s="106"/>
      <c r="BG394" s="106"/>
      <c r="BH394" s="106"/>
      <c r="BI394" s="106"/>
      <c r="BJ394" s="106"/>
      <c r="BK394" s="106"/>
      <c r="BL394" s="106"/>
      <c r="BM394" s="106"/>
      <c r="BN394" s="106"/>
      <c r="BO394" s="106"/>
      <c r="BP394" s="106"/>
      <c r="BQ394" s="106"/>
      <c r="BR394" s="106"/>
      <c r="BS394" s="106"/>
      <c r="BT394" s="106"/>
      <c r="BU394" s="106"/>
      <c r="BV394" s="106"/>
      <c r="BW394" s="106"/>
      <c r="BX394" s="106"/>
      <c r="BY394" s="106"/>
      <c r="BZ394" s="106"/>
      <c r="CA394" s="106"/>
      <c r="CB394" s="106"/>
      <c r="CC394" s="106"/>
      <c r="CD394" s="106"/>
      <c r="CE394" s="106"/>
      <c r="CF394" s="106"/>
      <c r="CG394" s="106"/>
      <c r="CH394" s="106"/>
      <c r="CI394" s="106"/>
      <c r="CJ394" s="106"/>
      <c r="CK394" s="106"/>
      <c r="CL394" s="106"/>
      <c r="CM394" s="106"/>
      <c r="CN394" s="106"/>
      <c r="CO394" s="106"/>
      <c r="CP394" s="106"/>
      <c r="CQ394" s="106"/>
      <c r="CR394" s="106"/>
      <c r="CS394" s="106"/>
    </row>
    <row r="395">
      <c r="A395" s="154"/>
      <c r="B395" s="106"/>
      <c r="C395" s="106"/>
      <c r="D395" s="154"/>
      <c r="E395" s="106"/>
      <c r="F395" s="106"/>
      <c r="G395" s="154"/>
      <c r="H395" s="106"/>
      <c r="I395" s="106"/>
      <c r="J395" s="154"/>
      <c r="K395" s="106"/>
      <c r="L395" s="106"/>
      <c r="M395" s="106"/>
      <c r="N395" s="106"/>
      <c r="O395" s="106"/>
      <c r="P395" s="106"/>
      <c r="Q395" s="106"/>
      <c r="R395" s="154"/>
      <c r="S395" s="106"/>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c r="AZ395" s="106"/>
      <c r="BA395" s="106"/>
      <c r="BB395" s="106"/>
      <c r="BC395" s="106"/>
      <c r="BD395" s="106"/>
      <c r="BE395" s="106"/>
      <c r="BF395" s="106"/>
      <c r="BG395" s="106"/>
      <c r="BH395" s="106"/>
      <c r="BI395" s="106"/>
      <c r="BJ395" s="106"/>
      <c r="BK395" s="106"/>
      <c r="BL395" s="106"/>
      <c r="BM395" s="106"/>
      <c r="BN395" s="106"/>
      <c r="BO395" s="106"/>
      <c r="BP395" s="106"/>
      <c r="BQ395" s="106"/>
      <c r="BR395" s="106"/>
      <c r="BS395" s="106"/>
      <c r="BT395" s="106"/>
      <c r="BU395" s="106"/>
      <c r="BV395" s="106"/>
      <c r="BW395" s="106"/>
      <c r="BX395" s="106"/>
      <c r="BY395" s="106"/>
      <c r="BZ395" s="106"/>
      <c r="CA395" s="106"/>
      <c r="CB395" s="106"/>
      <c r="CC395" s="106"/>
      <c r="CD395" s="106"/>
      <c r="CE395" s="106"/>
      <c r="CF395" s="106"/>
      <c r="CG395" s="106"/>
      <c r="CH395" s="106"/>
      <c r="CI395" s="106"/>
      <c r="CJ395" s="106"/>
      <c r="CK395" s="106"/>
      <c r="CL395" s="106"/>
      <c r="CM395" s="106"/>
      <c r="CN395" s="106"/>
      <c r="CO395" s="106"/>
      <c r="CP395" s="106"/>
      <c r="CQ395" s="106"/>
      <c r="CR395" s="106"/>
      <c r="CS395" s="106"/>
    </row>
    <row r="396">
      <c r="A396" s="154"/>
      <c r="B396" s="106"/>
      <c r="C396" s="106"/>
      <c r="D396" s="154"/>
      <c r="E396" s="106"/>
      <c r="F396" s="106"/>
      <c r="G396" s="154"/>
      <c r="H396" s="106"/>
      <c r="I396" s="106"/>
      <c r="J396" s="154"/>
      <c r="K396" s="106"/>
      <c r="L396" s="106"/>
      <c r="M396" s="106"/>
      <c r="N396" s="106"/>
      <c r="O396" s="106"/>
      <c r="P396" s="106"/>
      <c r="Q396" s="106"/>
      <c r="R396" s="154"/>
      <c r="S396" s="106"/>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c r="AZ396" s="106"/>
      <c r="BA396" s="106"/>
      <c r="BB396" s="106"/>
      <c r="BC396" s="106"/>
      <c r="BD396" s="106"/>
      <c r="BE396" s="106"/>
      <c r="BF396" s="106"/>
      <c r="BG396" s="106"/>
      <c r="BH396" s="106"/>
      <c r="BI396" s="106"/>
      <c r="BJ396" s="106"/>
      <c r="BK396" s="106"/>
      <c r="BL396" s="106"/>
      <c r="BM396" s="106"/>
      <c r="BN396" s="106"/>
      <c r="BO396" s="106"/>
      <c r="BP396" s="106"/>
      <c r="BQ396" s="106"/>
      <c r="BR396" s="106"/>
      <c r="BS396" s="106"/>
      <c r="BT396" s="106"/>
      <c r="BU396" s="106"/>
      <c r="BV396" s="106"/>
      <c r="BW396" s="106"/>
      <c r="BX396" s="106"/>
      <c r="BY396" s="106"/>
      <c r="BZ396" s="106"/>
      <c r="CA396" s="106"/>
      <c r="CB396" s="106"/>
      <c r="CC396" s="106"/>
      <c r="CD396" s="106"/>
      <c r="CE396" s="106"/>
      <c r="CF396" s="106"/>
      <c r="CG396" s="106"/>
      <c r="CH396" s="106"/>
      <c r="CI396" s="106"/>
      <c r="CJ396" s="106"/>
      <c r="CK396" s="106"/>
      <c r="CL396" s="106"/>
      <c r="CM396" s="106"/>
      <c r="CN396" s="106"/>
      <c r="CO396" s="106"/>
      <c r="CP396" s="106"/>
      <c r="CQ396" s="106"/>
      <c r="CR396" s="106"/>
      <c r="CS396" s="106"/>
    </row>
    <row r="397">
      <c r="A397" s="154"/>
      <c r="B397" s="106"/>
      <c r="C397" s="106"/>
      <c r="D397" s="154"/>
      <c r="E397" s="106"/>
      <c r="F397" s="106"/>
      <c r="G397" s="154"/>
      <c r="H397" s="106"/>
      <c r="I397" s="106"/>
      <c r="J397" s="154"/>
      <c r="K397" s="106"/>
      <c r="L397" s="106"/>
      <c r="M397" s="106"/>
      <c r="N397" s="106"/>
      <c r="O397" s="106"/>
      <c r="P397" s="106"/>
      <c r="Q397" s="106"/>
      <c r="R397" s="154"/>
      <c r="S397" s="106"/>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c r="AZ397" s="106"/>
      <c r="BA397" s="106"/>
      <c r="BB397" s="106"/>
      <c r="BC397" s="106"/>
      <c r="BD397" s="106"/>
      <c r="BE397" s="106"/>
      <c r="BF397" s="106"/>
      <c r="BG397" s="106"/>
      <c r="BH397" s="106"/>
      <c r="BI397" s="106"/>
      <c r="BJ397" s="106"/>
      <c r="BK397" s="106"/>
      <c r="BL397" s="106"/>
      <c r="BM397" s="106"/>
      <c r="BN397" s="106"/>
      <c r="BO397" s="106"/>
      <c r="BP397" s="106"/>
      <c r="BQ397" s="106"/>
      <c r="BR397" s="106"/>
      <c r="BS397" s="106"/>
      <c r="BT397" s="106"/>
      <c r="BU397" s="106"/>
      <c r="BV397" s="106"/>
      <c r="BW397" s="106"/>
      <c r="BX397" s="106"/>
      <c r="BY397" s="106"/>
      <c r="BZ397" s="106"/>
      <c r="CA397" s="106"/>
      <c r="CB397" s="106"/>
      <c r="CC397" s="106"/>
      <c r="CD397" s="106"/>
      <c r="CE397" s="106"/>
      <c r="CF397" s="106"/>
      <c r="CG397" s="106"/>
      <c r="CH397" s="106"/>
      <c r="CI397" s="106"/>
      <c r="CJ397" s="106"/>
      <c r="CK397" s="106"/>
      <c r="CL397" s="106"/>
      <c r="CM397" s="106"/>
      <c r="CN397" s="106"/>
      <c r="CO397" s="106"/>
      <c r="CP397" s="106"/>
      <c r="CQ397" s="106"/>
      <c r="CR397" s="106"/>
      <c r="CS397" s="106"/>
    </row>
    <row r="398">
      <c r="A398" s="154"/>
      <c r="B398" s="106"/>
      <c r="C398" s="106"/>
      <c r="D398" s="154"/>
      <c r="E398" s="106"/>
      <c r="F398" s="106"/>
      <c r="G398" s="154"/>
      <c r="H398" s="106"/>
      <c r="I398" s="106"/>
      <c r="J398" s="154"/>
      <c r="K398" s="106"/>
      <c r="L398" s="106"/>
      <c r="M398" s="106"/>
      <c r="N398" s="106"/>
      <c r="O398" s="106"/>
      <c r="P398" s="106"/>
      <c r="Q398" s="106"/>
      <c r="R398" s="154"/>
      <c r="S398" s="106"/>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c r="AZ398" s="106"/>
      <c r="BA398" s="106"/>
      <c r="BB398" s="106"/>
      <c r="BC398" s="106"/>
      <c r="BD398" s="106"/>
      <c r="BE398" s="106"/>
      <c r="BF398" s="106"/>
      <c r="BG398" s="106"/>
      <c r="BH398" s="106"/>
      <c r="BI398" s="106"/>
      <c r="BJ398" s="106"/>
      <c r="BK398" s="106"/>
      <c r="BL398" s="106"/>
      <c r="BM398" s="106"/>
      <c r="BN398" s="106"/>
      <c r="BO398" s="106"/>
      <c r="BP398" s="106"/>
      <c r="BQ398" s="106"/>
      <c r="BR398" s="106"/>
      <c r="BS398" s="106"/>
      <c r="BT398" s="106"/>
      <c r="BU398" s="106"/>
      <c r="BV398" s="106"/>
      <c r="BW398" s="106"/>
      <c r="BX398" s="106"/>
      <c r="BY398" s="106"/>
      <c r="BZ398" s="106"/>
      <c r="CA398" s="106"/>
      <c r="CB398" s="106"/>
      <c r="CC398" s="106"/>
      <c r="CD398" s="106"/>
      <c r="CE398" s="106"/>
      <c r="CF398" s="106"/>
      <c r="CG398" s="106"/>
      <c r="CH398" s="106"/>
      <c r="CI398" s="106"/>
      <c r="CJ398" s="106"/>
      <c r="CK398" s="106"/>
      <c r="CL398" s="106"/>
      <c r="CM398" s="106"/>
      <c r="CN398" s="106"/>
      <c r="CO398" s="106"/>
      <c r="CP398" s="106"/>
      <c r="CQ398" s="106"/>
      <c r="CR398" s="106"/>
      <c r="CS398" s="106"/>
    </row>
    <row r="399">
      <c r="A399" s="154"/>
      <c r="B399" s="106"/>
      <c r="C399" s="106"/>
      <c r="D399" s="154"/>
      <c r="E399" s="106"/>
      <c r="F399" s="106"/>
      <c r="G399" s="154"/>
      <c r="H399" s="106"/>
      <c r="I399" s="106"/>
      <c r="J399" s="154"/>
      <c r="K399" s="106"/>
      <c r="L399" s="106"/>
      <c r="M399" s="106"/>
      <c r="N399" s="106"/>
      <c r="O399" s="106"/>
      <c r="P399" s="106"/>
      <c r="Q399" s="106"/>
      <c r="R399" s="154"/>
      <c r="S399" s="106"/>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c r="AZ399" s="106"/>
      <c r="BA399" s="106"/>
      <c r="BB399" s="106"/>
      <c r="BC399" s="106"/>
      <c r="BD399" s="106"/>
      <c r="BE399" s="106"/>
      <c r="BF399" s="106"/>
      <c r="BG399" s="106"/>
      <c r="BH399" s="106"/>
      <c r="BI399" s="106"/>
      <c r="BJ399" s="106"/>
      <c r="BK399" s="106"/>
      <c r="BL399" s="106"/>
      <c r="BM399" s="106"/>
      <c r="BN399" s="106"/>
      <c r="BO399" s="106"/>
      <c r="BP399" s="106"/>
      <c r="BQ399" s="106"/>
      <c r="BR399" s="106"/>
      <c r="BS399" s="106"/>
      <c r="BT399" s="106"/>
      <c r="BU399" s="106"/>
      <c r="BV399" s="106"/>
      <c r="BW399" s="106"/>
      <c r="BX399" s="106"/>
      <c r="BY399" s="106"/>
      <c r="BZ399" s="106"/>
      <c r="CA399" s="106"/>
      <c r="CB399" s="106"/>
      <c r="CC399" s="106"/>
      <c r="CD399" s="106"/>
      <c r="CE399" s="106"/>
      <c r="CF399" s="106"/>
      <c r="CG399" s="106"/>
      <c r="CH399" s="106"/>
      <c r="CI399" s="106"/>
      <c r="CJ399" s="106"/>
      <c r="CK399" s="106"/>
      <c r="CL399" s="106"/>
      <c r="CM399" s="106"/>
      <c r="CN399" s="106"/>
      <c r="CO399" s="106"/>
      <c r="CP399" s="106"/>
      <c r="CQ399" s="106"/>
      <c r="CR399" s="106"/>
      <c r="CS399" s="106"/>
    </row>
    <row r="400">
      <c r="A400" s="154"/>
      <c r="B400" s="106"/>
      <c r="C400" s="106"/>
      <c r="D400" s="154"/>
      <c r="E400" s="106"/>
      <c r="F400" s="106"/>
      <c r="G400" s="154"/>
      <c r="H400" s="106"/>
      <c r="I400" s="106"/>
      <c r="J400" s="154"/>
      <c r="K400" s="106"/>
      <c r="L400" s="106"/>
      <c r="M400" s="106"/>
      <c r="N400" s="106"/>
      <c r="O400" s="106"/>
      <c r="P400" s="106"/>
      <c r="Q400" s="106"/>
      <c r="R400" s="154"/>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c r="AZ400" s="106"/>
      <c r="BA400" s="106"/>
      <c r="BB400" s="106"/>
      <c r="BC400" s="106"/>
      <c r="BD400" s="106"/>
      <c r="BE400" s="106"/>
      <c r="BF400" s="106"/>
      <c r="BG400" s="106"/>
      <c r="BH400" s="106"/>
      <c r="BI400" s="106"/>
      <c r="BJ400" s="106"/>
      <c r="BK400" s="106"/>
      <c r="BL400" s="106"/>
      <c r="BM400" s="106"/>
      <c r="BN400" s="106"/>
      <c r="BO400" s="106"/>
      <c r="BP400" s="106"/>
      <c r="BQ400" s="106"/>
      <c r="BR400" s="106"/>
      <c r="BS400" s="106"/>
      <c r="BT400" s="106"/>
      <c r="BU400" s="106"/>
      <c r="BV400" s="106"/>
      <c r="BW400" s="106"/>
      <c r="BX400" s="106"/>
      <c r="BY400" s="106"/>
      <c r="BZ400" s="106"/>
      <c r="CA400" s="106"/>
      <c r="CB400" s="106"/>
      <c r="CC400" s="106"/>
      <c r="CD400" s="106"/>
      <c r="CE400" s="106"/>
      <c r="CF400" s="106"/>
      <c r="CG400" s="106"/>
      <c r="CH400" s="106"/>
      <c r="CI400" s="106"/>
      <c r="CJ400" s="106"/>
      <c r="CK400" s="106"/>
      <c r="CL400" s="106"/>
      <c r="CM400" s="106"/>
      <c r="CN400" s="106"/>
      <c r="CO400" s="106"/>
      <c r="CP400" s="106"/>
      <c r="CQ400" s="106"/>
      <c r="CR400" s="106"/>
      <c r="CS400" s="106"/>
    </row>
    <row r="401">
      <c r="A401" s="154"/>
      <c r="B401" s="106"/>
      <c r="C401" s="106"/>
      <c r="D401" s="154"/>
      <c r="E401" s="106"/>
      <c r="F401" s="106"/>
      <c r="G401" s="154"/>
      <c r="H401" s="106"/>
      <c r="I401" s="106"/>
      <c r="J401" s="154"/>
      <c r="K401" s="106"/>
      <c r="L401" s="106"/>
      <c r="M401" s="106"/>
      <c r="N401" s="106"/>
      <c r="O401" s="106"/>
      <c r="P401" s="106"/>
      <c r="Q401" s="106"/>
      <c r="R401" s="154"/>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c r="AZ401" s="106"/>
      <c r="BA401" s="106"/>
      <c r="BB401" s="106"/>
      <c r="BC401" s="106"/>
      <c r="BD401" s="106"/>
      <c r="BE401" s="106"/>
      <c r="BF401" s="106"/>
      <c r="BG401" s="106"/>
      <c r="BH401" s="106"/>
      <c r="BI401" s="106"/>
      <c r="BJ401" s="106"/>
      <c r="BK401" s="106"/>
      <c r="BL401" s="106"/>
      <c r="BM401" s="106"/>
      <c r="BN401" s="106"/>
      <c r="BO401" s="106"/>
      <c r="BP401" s="106"/>
      <c r="BQ401" s="106"/>
      <c r="BR401" s="106"/>
      <c r="BS401" s="106"/>
      <c r="BT401" s="106"/>
      <c r="BU401" s="106"/>
      <c r="BV401" s="106"/>
      <c r="BW401" s="106"/>
      <c r="BX401" s="106"/>
      <c r="BY401" s="106"/>
      <c r="BZ401" s="106"/>
      <c r="CA401" s="106"/>
      <c r="CB401" s="106"/>
      <c r="CC401" s="106"/>
      <c r="CD401" s="106"/>
      <c r="CE401" s="106"/>
      <c r="CF401" s="106"/>
      <c r="CG401" s="106"/>
      <c r="CH401" s="106"/>
      <c r="CI401" s="106"/>
      <c r="CJ401" s="106"/>
      <c r="CK401" s="106"/>
      <c r="CL401" s="106"/>
      <c r="CM401" s="106"/>
      <c r="CN401" s="106"/>
      <c r="CO401" s="106"/>
      <c r="CP401" s="106"/>
      <c r="CQ401" s="106"/>
      <c r="CR401" s="106"/>
      <c r="CS401" s="106"/>
    </row>
    <row r="402">
      <c r="A402" s="154"/>
      <c r="B402" s="106"/>
      <c r="C402" s="106"/>
      <c r="D402" s="154"/>
      <c r="E402" s="106"/>
      <c r="F402" s="106"/>
      <c r="G402" s="154"/>
      <c r="H402" s="106"/>
      <c r="I402" s="106"/>
      <c r="J402" s="154"/>
      <c r="K402" s="106"/>
      <c r="L402" s="106"/>
      <c r="M402" s="106"/>
      <c r="N402" s="106"/>
      <c r="O402" s="106"/>
      <c r="P402" s="106"/>
      <c r="Q402" s="106"/>
      <c r="R402" s="154"/>
      <c r="S402" s="106"/>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c r="AZ402" s="106"/>
      <c r="BA402" s="106"/>
      <c r="BB402" s="106"/>
      <c r="BC402" s="106"/>
      <c r="BD402" s="106"/>
      <c r="BE402" s="106"/>
      <c r="BF402" s="106"/>
      <c r="BG402" s="106"/>
      <c r="BH402" s="106"/>
      <c r="BI402" s="106"/>
      <c r="BJ402" s="106"/>
      <c r="BK402" s="106"/>
      <c r="BL402" s="106"/>
      <c r="BM402" s="106"/>
      <c r="BN402" s="106"/>
      <c r="BO402" s="106"/>
      <c r="BP402" s="106"/>
      <c r="BQ402" s="106"/>
      <c r="BR402" s="106"/>
      <c r="BS402" s="106"/>
      <c r="BT402" s="106"/>
      <c r="BU402" s="106"/>
      <c r="BV402" s="106"/>
      <c r="BW402" s="106"/>
      <c r="BX402" s="106"/>
      <c r="BY402" s="106"/>
      <c r="BZ402" s="106"/>
      <c r="CA402" s="106"/>
      <c r="CB402" s="106"/>
      <c r="CC402" s="106"/>
      <c r="CD402" s="106"/>
      <c r="CE402" s="106"/>
      <c r="CF402" s="106"/>
      <c r="CG402" s="106"/>
      <c r="CH402" s="106"/>
      <c r="CI402" s="106"/>
      <c r="CJ402" s="106"/>
      <c r="CK402" s="106"/>
      <c r="CL402" s="106"/>
      <c r="CM402" s="106"/>
      <c r="CN402" s="106"/>
      <c r="CO402" s="106"/>
      <c r="CP402" s="106"/>
      <c r="CQ402" s="106"/>
      <c r="CR402" s="106"/>
      <c r="CS402" s="106"/>
    </row>
    <row r="403">
      <c r="A403" s="154"/>
      <c r="B403" s="106"/>
      <c r="C403" s="106"/>
      <c r="D403" s="154"/>
      <c r="E403" s="106"/>
      <c r="F403" s="106"/>
      <c r="G403" s="154"/>
      <c r="H403" s="106"/>
      <c r="I403" s="106"/>
      <c r="J403" s="154"/>
      <c r="K403" s="106"/>
      <c r="L403" s="106"/>
      <c r="M403" s="106"/>
      <c r="N403" s="106"/>
      <c r="O403" s="106"/>
      <c r="P403" s="106"/>
      <c r="Q403" s="106"/>
      <c r="R403" s="154"/>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c r="AZ403" s="106"/>
      <c r="BA403" s="106"/>
      <c r="BB403" s="106"/>
      <c r="BC403" s="106"/>
      <c r="BD403" s="106"/>
      <c r="BE403" s="106"/>
      <c r="BF403" s="106"/>
      <c r="BG403" s="106"/>
      <c r="BH403" s="106"/>
      <c r="BI403" s="106"/>
      <c r="BJ403" s="106"/>
      <c r="BK403" s="106"/>
      <c r="BL403" s="106"/>
      <c r="BM403" s="106"/>
      <c r="BN403" s="106"/>
      <c r="BO403" s="106"/>
      <c r="BP403" s="106"/>
      <c r="BQ403" s="106"/>
      <c r="BR403" s="106"/>
      <c r="BS403" s="106"/>
      <c r="BT403" s="106"/>
      <c r="BU403" s="106"/>
      <c r="BV403" s="106"/>
      <c r="BW403" s="106"/>
      <c r="BX403" s="106"/>
      <c r="BY403" s="106"/>
      <c r="BZ403" s="106"/>
      <c r="CA403" s="106"/>
      <c r="CB403" s="106"/>
      <c r="CC403" s="106"/>
      <c r="CD403" s="106"/>
      <c r="CE403" s="106"/>
      <c r="CF403" s="106"/>
      <c r="CG403" s="106"/>
      <c r="CH403" s="106"/>
      <c r="CI403" s="106"/>
      <c r="CJ403" s="106"/>
      <c r="CK403" s="106"/>
      <c r="CL403" s="106"/>
      <c r="CM403" s="106"/>
      <c r="CN403" s="106"/>
      <c r="CO403" s="106"/>
      <c r="CP403" s="106"/>
      <c r="CQ403" s="106"/>
      <c r="CR403" s="106"/>
      <c r="CS403" s="106"/>
    </row>
    <row r="404">
      <c r="A404" s="154"/>
      <c r="B404" s="106"/>
      <c r="C404" s="106"/>
      <c r="D404" s="154"/>
      <c r="E404" s="106"/>
      <c r="F404" s="106"/>
      <c r="G404" s="154"/>
      <c r="H404" s="106"/>
      <c r="I404" s="106"/>
      <c r="J404" s="154"/>
      <c r="K404" s="106"/>
      <c r="L404" s="106"/>
      <c r="M404" s="106"/>
      <c r="N404" s="106"/>
      <c r="O404" s="106"/>
      <c r="P404" s="106"/>
      <c r="Q404" s="106"/>
      <c r="R404" s="154"/>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c r="AZ404" s="106"/>
      <c r="BA404" s="106"/>
      <c r="BB404" s="106"/>
      <c r="BC404" s="106"/>
      <c r="BD404" s="106"/>
      <c r="BE404" s="106"/>
      <c r="BF404" s="106"/>
      <c r="BG404" s="106"/>
      <c r="BH404" s="106"/>
      <c r="BI404" s="106"/>
      <c r="BJ404" s="106"/>
      <c r="BK404" s="106"/>
      <c r="BL404" s="106"/>
      <c r="BM404" s="106"/>
      <c r="BN404" s="106"/>
      <c r="BO404" s="106"/>
      <c r="BP404" s="106"/>
      <c r="BQ404" s="106"/>
      <c r="BR404" s="106"/>
      <c r="BS404" s="106"/>
      <c r="BT404" s="106"/>
      <c r="BU404" s="106"/>
      <c r="BV404" s="106"/>
      <c r="BW404" s="106"/>
      <c r="BX404" s="106"/>
      <c r="BY404" s="106"/>
      <c r="BZ404" s="106"/>
      <c r="CA404" s="106"/>
      <c r="CB404" s="106"/>
      <c r="CC404" s="106"/>
      <c r="CD404" s="106"/>
      <c r="CE404" s="106"/>
      <c r="CF404" s="106"/>
      <c r="CG404" s="106"/>
      <c r="CH404" s="106"/>
      <c r="CI404" s="106"/>
      <c r="CJ404" s="106"/>
      <c r="CK404" s="106"/>
      <c r="CL404" s="106"/>
      <c r="CM404" s="106"/>
      <c r="CN404" s="106"/>
      <c r="CO404" s="106"/>
      <c r="CP404" s="106"/>
      <c r="CQ404" s="106"/>
      <c r="CR404" s="106"/>
      <c r="CS404" s="106"/>
    </row>
    <row r="405">
      <c r="A405" s="154"/>
      <c r="B405" s="106"/>
      <c r="C405" s="106"/>
      <c r="D405" s="154"/>
      <c r="E405" s="106"/>
      <c r="F405" s="106"/>
      <c r="G405" s="154"/>
      <c r="H405" s="106"/>
      <c r="I405" s="106"/>
      <c r="J405" s="154"/>
      <c r="K405" s="106"/>
      <c r="L405" s="106"/>
      <c r="M405" s="106"/>
      <c r="N405" s="106"/>
      <c r="O405" s="106"/>
      <c r="P405" s="106"/>
      <c r="Q405" s="106"/>
      <c r="R405" s="154"/>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c r="AZ405" s="106"/>
      <c r="BA405" s="106"/>
      <c r="BB405" s="106"/>
      <c r="BC405" s="106"/>
      <c r="BD405" s="106"/>
      <c r="BE405" s="106"/>
      <c r="BF405" s="106"/>
      <c r="BG405" s="106"/>
      <c r="BH405" s="106"/>
      <c r="BI405" s="106"/>
      <c r="BJ405" s="106"/>
      <c r="BK405" s="106"/>
      <c r="BL405" s="106"/>
      <c r="BM405" s="106"/>
      <c r="BN405" s="106"/>
      <c r="BO405" s="106"/>
      <c r="BP405" s="106"/>
      <c r="BQ405" s="106"/>
      <c r="BR405" s="106"/>
      <c r="BS405" s="106"/>
      <c r="BT405" s="106"/>
      <c r="BU405" s="106"/>
      <c r="BV405" s="106"/>
      <c r="BW405" s="106"/>
      <c r="BX405" s="106"/>
      <c r="BY405" s="106"/>
      <c r="BZ405" s="106"/>
      <c r="CA405" s="106"/>
      <c r="CB405" s="106"/>
      <c r="CC405" s="106"/>
      <c r="CD405" s="106"/>
      <c r="CE405" s="106"/>
      <c r="CF405" s="106"/>
      <c r="CG405" s="106"/>
      <c r="CH405" s="106"/>
      <c r="CI405" s="106"/>
      <c r="CJ405" s="106"/>
      <c r="CK405" s="106"/>
      <c r="CL405" s="106"/>
      <c r="CM405" s="106"/>
      <c r="CN405" s="106"/>
      <c r="CO405" s="106"/>
      <c r="CP405" s="106"/>
      <c r="CQ405" s="106"/>
      <c r="CR405" s="106"/>
      <c r="CS405" s="106"/>
    </row>
    <row r="406">
      <c r="A406" s="154"/>
      <c r="B406" s="106"/>
      <c r="C406" s="106"/>
      <c r="D406" s="154"/>
      <c r="E406" s="106"/>
      <c r="F406" s="106"/>
      <c r="G406" s="154"/>
      <c r="H406" s="106"/>
      <c r="I406" s="106"/>
      <c r="J406" s="154"/>
      <c r="K406" s="106"/>
      <c r="L406" s="106"/>
      <c r="M406" s="106"/>
      <c r="N406" s="106"/>
      <c r="O406" s="106"/>
      <c r="P406" s="106"/>
      <c r="Q406" s="106"/>
      <c r="R406" s="154"/>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c r="AZ406" s="106"/>
      <c r="BA406" s="106"/>
      <c r="BB406" s="106"/>
      <c r="BC406" s="106"/>
      <c r="BD406" s="106"/>
      <c r="BE406" s="106"/>
      <c r="BF406" s="106"/>
      <c r="BG406" s="106"/>
      <c r="BH406" s="106"/>
      <c r="BI406" s="106"/>
      <c r="BJ406" s="106"/>
      <c r="BK406" s="106"/>
      <c r="BL406" s="106"/>
      <c r="BM406" s="106"/>
      <c r="BN406" s="106"/>
      <c r="BO406" s="106"/>
      <c r="BP406" s="106"/>
      <c r="BQ406" s="106"/>
      <c r="BR406" s="106"/>
      <c r="BS406" s="106"/>
      <c r="BT406" s="106"/>
      <c r="BU406" s="106"/>
      <c r="BV406" s="106"/>
      <c r="BW406" s="106"/>
      <c r="BX406" s="106"/>
      <c r="BY406" s="106"/>
      <c r="BZ406" s="106"/>
      <c r="CA406" s="106"/>
      <c r="CB406" s="106"/>
      <c r="CC406" s="106"/>
      <c r="CD406" s="106"/>
      <c r="CE406" s="106"/>
      <c r="CF406" s="106"/>
      <c r="CG406" s="106"/>
      <c r="CH406" s="106"/>
      <c r="CI406" s="106"/>
      <c r="CJ406" s="106"/>
      <c r="CK406" s="106"/>
      <c r="CL406" s="106"/>
      <c r="CM406" s="106"/>
      <c r="CN406" s="106"/>
      <c r="CO406" s="106"/>
      <c r="CP406" s="106"/>
      <c r="CQ406" s="106"/>
      <c r="CR406" s="106"/>
      <c r="CS406" s="106"/>
    </row>
    <row r="407">
      <c r="A407" s="154"/>
      <c r="B407" s="106"/>
      <c r="C407" s="106"/>
      <c r="D407" s="154"/>
      <c r="E407" s="106"/>
      <c r="F407" s="106"/>
      <c r="G407" s="154"/>
      <c r="H407" s="106"/>
      <c r="I407" s="106"/>
      <c r="J407" s="154"/>
      <c r="K407" s="106"/>
      <c r="L407" s="106"/>
      <c r="M407" s="106"/>
      <c r="N407" s="106"/>
      <c r="O407" s="106"/>
      <c r="P407" s="106"/>
      <c r="Q407" s="106"/>
      <c r="R407" s="154"/>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c r="AZ407" s="106"/>
      <c r="BA407" s="106"/>
      <c r="BB407" s="106"/>
      <c r="BC407" s="106"/>
      <c r="BD407" s="106"/>
      <c r="BE407" s="106"/>
      <c r="BF407" s="106"/>
      <c r="BG407" s="106"/>
      <c r="BH407" s="106"/>
      <c r="BI407" s="106"/>
      <c r="BJ407" s="106"/>
      <c r="BK407" s="106"/>
      <c r="BL407" s="106"/>
      <c r="BM407" s="106"/>
      <c r="BN407" s="106"/>
      <c r="BO407" s="106"/>
      <c r="BP407" s="106"/>
      <c r="BQ407" s="106"/>
      <c r="BR407" s="106"/>
      <c r="BS407" s="106"/>
      <c r="BT407" s="106"/>
      <c r="BU407" s="106"/>
      <c r="BV407" s="106"/>
      <c r="BW407" s="106"/>
      <c r="BX407" s="106"/>
      <c r="BY407" s="106"/>
      <c r="BZ407" s="106"/>
      <c r="CA407" s="106"/>
      <c r="CB407" s="106"/>
      <c r="CC407" s="106"/>
      <c r="CD407" s="106"/>
      <c r="CE407" s="106"/>
      <c r="CF407" s="106"/>
      <c r="CG407" s="106"/>
      <c r="CH407" s="106"/>
      <c r="CI407" s="106"/>
      <c r="CJ407" s="106"/>
      <c r="CK407" s="106"/>
      <c r="CL407" s="106"/>
      <c r="CM407" s="106"/>
      <c r="CN407" s="106"/>
      <c r="CO407" s="106"/>
      <c r="CP407" s="106"/>
      <c r="CQ407" s="106"/>
      <c r="CR407" s="106"/>
      <c r="CS407" s="106"/>
    </row>
    <row r="408">
      <c r="A408" s="154"/>
      <c r="B408" s="106"/>
      <c r="C408" s="106"/>
      <c r="D408" s="154"/>
      <c r="E408" s="106"/>
      <c r="F408" s="106"/>
      <c r="G408" s="154"/>
      <c r="H408" s="106"/>
      <c r="I408" s="106"/>
      <c r="J408" s="154"/>
      <c r="K408" s="106"/>
      <c r="L408" s="106"/>
      <c r="M408" s="106"/>
      <c r="N408" s="106"/>
      <c r="O408" s="106"/>
      <c r="P408" s="106"/>
      <c r="Q408" s="106"/>
      <c r="R408" s="154"/>
      <c r="S408" s="106"/>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c r="AZ408" s="106"/>
      <c r="BA408" s="106"/>
      <c r="BB408" s="106"/>
      <c r="BC408" s="106"/>
      <c r="BD408" s="106"/>
      <c r="BE408" s="106"/>
      <c r="BF408" s="106"/>
      <c r="BG408" s="106"/>
      <c r="BH408" s="106"/>
      <c r="BI408" s="106"/>
      <c r="BJ408" s="106"/>
      <c r="BK408" s="106"/>
      <c r="BL408" s="106"/>
      <c r="BM408" s="106"/>
      <c r="BN408" s="106"/>
      <c r="BO408" s="106"/>
      <c r="BP408" s="106"/>
      <c r="BQ408" s="106"/>
      <c r="BR408" s="106"/>
      <c r="BS408" s="106"/>
      <c r="BT408" s="106"/>
      <c r="BU408" s="106"/>
      <c r="BV408" s="106"/>
      <c r="BW408" s="106"/>
      <c r="BX408" s="106"/>
      <c r="BY408" s="106"/>
      <c r="BZ408" s="106"/>
      <c r="CA408" s="106"/>
      <c r="CB408" s="106"/>
      <c r="CC408" s="106"/>
      <c r="CD408" s="106"/>
      <c r="CE408" s="106"/>
      <c r="CF408" s="106"/>
      <c r="CG408" s="106"/>
      <c r="CH408" s="106"/>
      <c r="CI408" s="106"/>
      <c r="CJ408" s="106"/>
      <c r="CK408" s="106"/>
      <c r="CL408" s="106"/>
      <c r="CM408" s="106"/>
      <c r="CN408" s="106"/>
      <c r="CO408" s="106"/>
      <c r="CP408" s="106"/>
      <c r="CQ408" s="106"/>
      <c r="CR408" s="106"/>
      <c r="CS408" s="106"/>
    </row>
    <row r="409">
      <c r="A409" s="154"/>
      <c r="B409" s="106"/>
      <c r="C409" s="106"/>
      <c r="D409" s="154"/>
      <c r="E409" s="106"/>
      <c r="F409" s="106"/>
      <c r="G409" s="154"/>
      <c r="H409" s="106"/>
      <c r="I409" s="106"/>
      <c r="J409" s="154"/>
      <c r="K409" s="106"/>
      <c r="L409" s="106"/>
      <c r="M409" s="106"/>
      <c r="N409" s="106"/>
      <c r="O409" s="106"/>
      <c r="P409" s="106"/>
      <c r="Q409" s="106"/>
      <c r="R409" s="154"/>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c r="AZ409" s="106"/>
      <c r="BA409" s="106"/>
      <c r="BB409" s="106"/>
      <c r="BC409" s="106"/>
      <c r="BD409" s="106"/>
      <c r="BE409" s="106"/>
      <c r="BF409" s="106"/>
      <c r="BG409" s="106"/>
      <c r="BH409" s="106"/>
      <c r="BI409" s="106"/>
      <c r="BJ409" s="106"/>
      <c r="BK409" s="106"/>
      <c r="BL409" s="106"/>
      <c r="BM409" s="106"/>
      <c r="BN409" s="106"/>
      <c r="BO409" s="106"/>
      <c r="BP409" s="106"/>
      <c r="BQ409" s="106"/>
      <c r="BR409" s="106"/>
      <c r="BS409" s="106"/>
      <c r="BT409" s="106"/>
      <c r="BU409" s="106"/>
      <c r="BV409" s="106"/>
      <c r="BW409" s="106"/>
      <c r="BX409" s="106"/>
      <c r="BY409" s="106"/>
      <c r="BZ409" s="106"/>
      <c r="CA409" s="106"/>
      <c r="CB409" s="106"/>
      <c r="CC409" s="106"/>
      <c r="CD409" s="106"/>
      <c r="CE409" s="106"/>
      <c r="CF409" s="106"/>
      <c r="CG409" s="106"/>
      <c r="CH409" s="106"/>
      <c r="CI409" s="106"/>
      <c r="CJ409" s="106"/>
      <c r="CK409" s="106"/>
      <c r="CL409" s="106"/>
      <c r="CM409" s="106"/>
      <c r="CN409" s="106"/>
      <c r="CO409" s="106"/>
      <c r="CP409" s="106"/>
      <c r="CQ409" s="106"/>
      <c r="CR409" s="106"/>
      <c r="CS409" s="106"/>
    </row>
    <row r="410">
      <c r="A410" s="154"/>
      <c r="B410" s="106"/>
      <c r="C410" s="106"/>
      <c r="D410" s="154"/>
      <c r="E410" s="106"/>
      <c r="F410" s="106"/>
      <c r="G410" s="154"/>
      <c r="H410" s="106"/>
      <c r="I410" s="106"/>
      <c r="J410" s="154"/>
      <c r="K410" s="106"/>
      <c r="L410" s="106"/>
      <c r="M410" s="106"/>
      <c r="N410" s="106"/>
      <c r="O410" s="106"/>
      <c r="P410" s="106"/>
      <c r="Q410" s="106"/>
      <c r="R410" s="154"/>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c r="AZ410" s="106"/>
      <c r="BA410" s="106"/>
      <c r="BB410" s="106"/>
      <c r="BC410" s="106"/>
      <c r="BD410" s="106"/>
      <c r="BE410" s="106"/>
      <c r="BF410" s="106"/>
      <c r="BG410" s="106"/>
      <c r="BH410" s="106"/>
      <c r="BI410" s="106"/>
      <c r="BJ410" s="106"/>
      <c r="BK410" s="106"/>
      <c r="BL410" s="106"/>
      <c r="BM410" s="106"/>
      <c r="BN410" s="106"/>
      <c r="BO410" s="106"/>
      <c r="BP410" s="106"/>
      <c r="BQ410" s="106"/>
      <c r="BR410" s="106"/>
      <c r="BS410" s="106"/>
      <c r="BT410" s="106"/>
      <c r="BU410" s="106"/>
      <c r="BV410" s="106"/>
      <c r="BW410" s="106"/>
      <c r="BX410" s="106"/>
      <c r="BY410" s="106"/>
      <c r="BZ410" s="106"/>
      <c r="CA410" s="106"/>
      <c r="CB410" s="106"/>
      <c r="CC410" s="106"/>
      <c r="CD410" s="106"/>
      <c r="CE410" s="106"/>
      <c r="CF410" s="106"/>
      <c r="CG410" s="106"/>
      <c r="CH410" s="106"/>
      <c r="CI410" s="106"/>
      <c r="CJ410" s="106"/>
      <c r="CK410" s="106"/>
      <c r="CL410" s="106"/>
      <c r="CM410" s="106"/>
      <c r="CN410" s="106"/>
      <c r="CO410" s="106"/>
      <c r="CP410" s="106"/>
      <c r="CQ410" s="106"/>
      <c r="CR410" s="106"/>
      <c r="CS410" s="106"/>
    </row>
    <row r="411">
      <c r="A411" s="154"/>
      <c r="B411" s="106"/>
      <c r="C411" s="106"/>
      <c r="D411" s="154"/>
      <c r="E411" s="106"/>
      <c r="F411" s="106"/>
      <c r="G411" s="154"/>
      <c r="H411" s="106"/>
      <c r="I411" s="106"/>
      <c r="J411" s="154"/>
      <c r="K411" s="106"/>
      <c r="L411" s="106"/>
      <c r="M411" s="106"/>
      <c r="N411" s="106"/>
      <c r="O411" s="106"/>
      <c r="P411" s="106"/>
      <c r="Q411" s="106"/>
      <c r="R411" s="154"/>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c r="AZ411" s="106"/>
      <c r="BA411" s="106"/>
      <c r="BB411" s="106"/>
      <c r="BC411" s="106"/>
      <c r="BD411" s="106"/>
      <c r="BE411" s="106"/>
      <c r="BF411" s="106"/>
      <c r="BG411" s="106"/>
      <c r="BH411" s="106"/>
      <c r="BI411" s="106"/>
      <c r="BJ411" s="106"/>
      <c r="BK411" s="106"/>
      <c r="BL411" s="106"/>
      <c r="BM411" s="106"/>
      <c r="BN411" s="106"/>
      <c r="BO411" s="106"/>
      <c r="BP411" s="106"/>
      <c r="BQ411" s="106"/>
      <c r="BR411" s="106"/>
      <c r="BS411" s="106"/>
      <c r="BT411" s="106"/>
      <c r="BU411" s="106"/>
      <c r="BV411" s="106"/>
      <c r="BW411" s="106"/>
      <c r="BX411" s="106"/>
      <c r="BY411" s="106"/>
      <c r="BZ411" s="106"/>
      <c r="CA411" s="106"/>
      <c r="CB411" s="106"/>
      <c r="CC411" s="106"/>
      <c r="CD411" s="106"/>
      <c r="CE411" s="106"/>
      <c r="CF411" s="106"/>
      <c r="CG411" s="106"/>
      <c r="CH411" s="106"/>
      <c r="CI411" s="106"/>
      <c r="CJ411" s="106"/>
      <c r="CK411" s="106"/>
      <c r="CL411" s="106"/>
      <c r="CM411" s="106"/>
      <c r="CN411" s="106"/>
      <c r="CO411" s="106"/>
      <c r="CP411" s="106"/>
      <c r="CQ411" s="106"/>
      <c r="CR411" s="106"/>
      <c r="CS411" s="106"/>
    </row>
    <row r="412">
      <c r="A412" s="154"/>
      <c r="B412" s="106"/>
      <c r="C412" s="106"/>
      <c r="D412" s="154"/>
      <c r="E412" s="106"/>
      <c r="F412" s="106"/>
      <c r="G412" s="154"/>
      <c r="H412" s="106"/>
      <c r="I412" s="106"/>
      <c r="J412" s="154"/>
      <c r="K412" s="106"/>
      <c r="L412" s="106"/>
      <c r="M412" s="106"/>
      <c r="N412" s="106"/>
      <c r="O412" s="106"/>
      <c r="P412" s="106"/>
      <c r="Q412" s="106"/>
      <c r="R412" s="154"/>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c r="AZ412" s="106"/>
      <c r="BA412" s="106"/>
      <c r="BB412" s="106"/>
      <c r="BC412" s="106"/>
      <c r="BD412" s="106"/>
      <c r="BE412" s="106"/>
      <c r="BF412" s="106"/>
      <c r="BG412" s="106"/>
      <c r="BH412" s="106"/>
      <c r="BI412" s="106"/>
      <c r="BJ412" s="106"/>
      <c r="BK412" s="106"/>
      <c r="BL412" s="106"/>
      <c r="BM412" s="106"/>
      <c r="BN412" s="106"/>
      <c r="BO412" s="106"/>
      <c r="BP412" s="106"/>
      <c r="BQ412" s="106"/>
      <c r="BR412" s="106"/>
      <c r="BS412" s="106"/>
      <c r="BT412" s="106"/>
      <c r="BU412" s="106"/>
      <c r="BV412" s="106"/>
      <c r="BW412" s="106"/>
      <c r="BX412" s="106"/>
      <c r="BY412" s="106"/>
      <c r="BZ412" s="106"/>
      <c r="CA412" s="106"/>
      <c r="CB412" s="106"/>
      <c r="CC412" s="106"/>
      <c r="CD412" s="106"/>
      <c r="CE412" s="106"/>
      <c r="CF412" s="106"/>
      <c r="CG412" s="106"/>
      <c r="CH412" s="106"/>
      <c r="CI412" s="106"/>
      <c r="CJ412" s="106"/>
      <c r="CK412" s="106"/>
      <c r="CL412" s="106"/>
      <c r="CM412" s="106"/>
      <c r="CN412" s="106"/>
      <c r="CO412" s="106"/>
      <c r="CP412" s="106"/>
      <c r="CQ412" s="106"/>
      <c r="CR412" s="106"/>
      <c r="CS412" s="106"/>
    </row>
    <row r="413">
      <c r="A413" s="154"/>
      <c r="B413" s="106"/>
      <c r="C413" s="106"/>
      <c r="D413" s="154"/>
      <c r="E413" s="106"/>
      <c r="F413" s="106"/>
      <c r="G413" s="154"/>
      <c r="H413" s="106"/>
      <c r="I413" s="106"/>
      <c r="J413" s="154"/>
      <c r="K413" s="106"/>
      <c r="L413" s="106"/>
      <c r="M413" s="106"/>
      <c r="N413" s="106"/>
      <c r="O413" s="106"/>
      <c r="P413" s="106"/>
      <c r="Q413" s="106"/>
      <c r="R413" s="154"/>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c r="AZ413" s="106"/>
      <c r="BA413" s="106"/>
      <c r="BB413" s="106"/>
      <c r="BC413" s="106"/>
      <c r="BD413" s="106"/>
      <c r="BE413" s="106"/>
      <c r="BF413" s="106"/>
      <c r="BG413" s="106"/>
      <c r="BH413" s="106"/>
      <c r="BI413" s="106"/>
      <c r="BJ413" s="106"/>
      <c r="BK413" s="106"/>
      <c r="BL413" s="106"/>
      <c r="BM413" s="106"/>
      <c r="BN413" s="106"/>
      <c r="BO413" s="106"/>
      <c r="BP413" s="106"/>
      <c r="BQ413" s="106"/>
      <c r="BR413" s="106"/>
      <c r="BS413" s="106"/>
      <c r="BT413" s="106"/>
      <c r="BU413" s="106"/>
      <c r="BV413" s="106"/>
      <c r="BW413" s="106"/>
      <c r="BX413" s="106"/>
      <c r="BY413" s="106"/>
      <c r="BZ413" s="106"/>
      <c r="CA413" s="106"/>
      <c r="CB413" s="106"/>
      <c r="CC413" s="106"/>
      <c r="CD413" s="106"/>
      <c r="CE413" s="106"/>
      <c r="CF413" s="106"/>
      <c r="CG413" s="106"/>
      <c r="CH413" s="106"/>
      <c r="CI413" s="106"/>
      <c r="CJ413" s="106"/>
      <c r="CK413" s="106"/>
      <c r="CL413" s="106"/>
      <c r="CM413" s="106"/>
      <c r="CN413" s="106"/>
      <c r="CO413" s="106"/>
      <c r="CP413" s="106"/>
      <c r="CQ413" s="106"/>
      <c r="CR413" s="106"/>
      <c r="CS413" s="106"/>
    </row>
    <row r="414">
      <c r="A414" s="154"/>
      <c r="B414" s="106"/>
      <c r="C414" s="106"/>
      <c r="D414" s="154"/>
      <c r="E414" s="106"/>
      <c r="F414" s="106"/>
      <c r="G414" s="154"/>
      <c r="H414" s="106"/>
      <c r="I414" s="106"/>
      <c r="J414" s="154"/>
      <c r="K414" s="106"/>
      <c r="L414" s="106"/>
      <c r="M414" s="106"/>
      <c r="N414" s="106"/>
      <c r="O414" s="106"/>
      <c r="P414" s="106"/>
      <c r="Q414" s="106"/>
      <c r="R414" s="154"/>
      <c r="S414" s="106"/>
      <c r="T414" s="106"/>
      <c r="U414" s="106"/>
      <c r="V414" s="106"/>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c r="AZ414" s="106"/>
      <c r="BA414" s="106"/>
      <c r="BB414" s="106"/>
      <c r="BC414" s="106"/>
      <c r="BD414" s="106"/>
      <c r="BE414" s="106"/>
      <c r="BF414" s="106"/>
      <c r="BG414" s="106"/>
      <c r="BH414" s="106"/>
      <c r="BI414" s="106"/>
      <c r="BJ414" s="106"/>
      <c r="BK414" s="106"/>
      <c r="BL414" s="106"/>
      <c r="BM414" s="106"/>
      <c r="BN414" s="106"/>
      <c r="BO414" s="106"/>
      <c r="BP414" s="106"/>
      <c r="BQ414" s="106"/>
      <c r="BR414" s="106"/>
      <c r="BS414" s="106"/>
      <c r="BT414" s="106"/>
      <c r="BU414" s="106"/>
      <c r="BV414" s="106"/>
      <c r="BW414" s="106"/>
      <c r="BX414" s="106"/>
      <c r="BY414" s="106"/>
      <c r="BZ414" s="106"/>
      <c r="CA414" s="106"/>
      <c r="CB414" s="106"/>
      <c r="CC414" s="106"/>
      <c r="CD414" s="106"/>
      <c r="CE414" s="106"/>
      <c r="CF414" s="106"/>
      <c r="CG414" s="106"/>
      <c r="CH414" s="106"/>
      <c r="CI414" s="106"/>
      <c r="CJ414" s="106"/>
      <c r="CK414" s="106"/>
      <c r="CL414" s="106"/>
      <c r="CM414" s="106"/>
      <c r="CN414" s="106"/>
      <c r="CO414" s="106"/>
      <c r="CP414" s="106"/>
      <c r="CQ414" s="106"/>
      <c r="CR414" s="106"/>
      <c r="CS414" s="106"/>
    </row>
    <row r="415">
      <c r="A415" s="154"/>
      <c r="B415" s="106"/>
      <c r="C415" s="106"/>
      <c r="D415" s="154"/>
      <c r="E415" s="106"/>
      <c r="F415" s="106"/>
      <c r="G415" s="154"/>
      <c r="H415" s="106"/>
      <c r="I415" s="106"/>
      <c r="J415" s="154"/>
      <c r="K415" s="106"/>
      <c r="L415" s="106"/>
      <c r="M415" s="106"/>
      <c r="N415" s="106"/>
      <c r="O415" s="106"/>
      <c r="P415" s="106"/>
      <c r="Q415" s="106"/>
      <c r="R415" s="154"/>
      <c r="S415" s="106"/>
      <c r="T415" s="106"/>
      <c r="U415" s="106"/>
      <c r="V415" s="106"/>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c r="AZ415" s="106"/>
      <c r="BA415" s="106"/>
      <c r="BB415" s="106"/>
      <c r="BC415" s="106"/>
      <c r="BD415" s="106"/>
      <c r="BE415" s="106"/>
      <c r="BF415" s="106"/>
      <c r="BG415" s="106"/>
      <c r="BH415" s="106"/>
      <c r="BI415" s="106"/>
      <c r="BJ415" s="106"/>
      <c r="BK415" s="106"/>
      <c r="BL415" s="106"/>
      <c r="BM415" s="106"/>
      <c r="BN415" s="106"/>
      <c r="BO415" s="106"/>
      <c r="BP415" s="106"/>
      <c r="BQ415" s="106"/>
      <c r="BR415" s="106"/>
      <c r="BS415" s="106"/>
      <c r="BT415" s="106"/>
      <c r="BU415" s="106"/>
      <c r="BV415" s="106"/>
      <c r="BW415" s="106"/>
      <c r="BX415" s="106"/>
      <c r="BY415" s="106"/>
      <c r="BZ415" s="106"/>
      <c r="CA415" s="106"/>
      <c r="CB415" s="106"/>
      <c r="CC415" s="106"/>
      <c r="CD415" s="106"/>
      <c r="CE415" s="106"/>
      <c r="CF415" s="106"/>
      <c r="CG415" s="106"/>
      <c r="CH415" s="106"/>
      <c r="CI415" s="106"/>
      <c r="CJ415" s="106"/>
      <c r="CK415" s="106"/>
      <c r="CL415" s="106"/>
      <c r="CM415" s="106"/>
      <c r="CN415" s="106"/>
      <c r="CO415" s="106"/>
      <c r="CP415" s="106"/>
      <c r="CQ415" s="106"/>
      <c r="CR415" s="106"/>
      <c r="CS415" s="106"/>
    </row>
    <row r="416">
      <c r="A416" s="154"/>
      <c r="B416" s="106"/>
      <c r="C416" s="106"/>
      <c r="D416" s="154"/>
      <c r="E416" s="106"/>
      <c r="F416" s="106"/>
      <c r="G416" s="154"/>
      <c r="H416" s="106"/>
      <c r="I416" s="106"/>
      <c r="J416" s="154"/>
      <c r="K416" s="106"/>
      <c r="L416" s="106"/>
      <c r="M416" s="106"/>
      <c r="N416" s="106"/>
      <c r="O416" s="106"/>
      <c r="P416" s="106"/>
      <c r="Q416" s="106"/>
      <c r="R416" s="154"/>
      <c r="S416" s="106"/>
      <c r="T416" s="106"/>
      <c r="U416" s="106"/>
      <c r="V416" s="106"/>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c r="AZ416" s="106"/>
      <c r="BA416" s="106"/>
      <c r="BB416" s="106"/>
      <c r="BC416" s="106"/>
      <c r="BD416" s="106"/>
      <c r="BE416" s="106"/>
      <c r="BF416" s="106"/>
      <c r="BG416" s="106"/>
      <c r="BH416" s="106"/>
      <c r="BI416" s="106"/>
      <c r="BJ416" s="106"/>
      <c r="BK416" s="106"/>
      <c r="BL416" s="106"/>
      <c r="BM416" s="106"/>
      <c r="BN416" s="106"/>
      <c r="BO416" s="106"/>
      <c r="BP416" s="106"/>
      <c r="BQ416" s="106"/>
      <c r="BR416" s="106"/>
      <c r="BS416" s="106"/>
      <c r="BT416" s="106"/>
      <c r="BU416" s="106"/>
      <c r="BV416" s="106"/>
      <c r="BW416" s="106"/>
      <c r="BX416" s="106"/>
      <c r="BY416" s="106"/>
      <c r="BZ416" s="106"/>
      <c r="CA416" s="106"/>
      <c r="CB416" s="106"/>
      <c r="CC416" s="106"/>
      <c r="CD416" s="106"/>
      <c r="CE416" s="106"/>
      <c r="CF416" s="106"/>
      <c r="CG416" s="106"/>
      <c r="CH416" s="106"/>
      <c r="CI416" s="106"/>
      <c r="CJ416" s="106"/>
      <c r="CK416" s="106"/>
      <c r="CL416" s="106"/>
      <c r="CM416" s="106"/>
      <c r="CN416" s="106"/>
      <c r="CO416" s="106"/>
      <c r="CP416" s="106"/>
      <c r="CQ416" s="106"/>
      <c r="CR416" s="106"/>
      <c r="CS416" s="106"/>
    </row>
    <row r="417">
      <c r="A417" s="154"/>
      <c r="B417" s="106"/>
      <c r="C417" s="106"/>
      <c r="D417" s="154"/>
      <c r="E417" s="106"/>
      <c r="F417" s="106"/>
      <c r="G417" s="154"/>
      <c r="H417" s="106"/>
      <c r="I417" s="106"/>
      <c r="J417" s="154"/>
      <c r="K417" s="106"/>
      <c r="L417" s="106"/>
      <c r="M417" s="106"/>
      <c r="N417" s="106"/>
      <c r="O417" s="106"/>
      <c r="P417" s="106"/>
      <c r="Q417" s="106"/>
      <c r="R417" s="154"/>
      <c r="S417" s="106"/>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c r="AZ417" s="106"/>
      <c r="BA417" s="106"/>
      <c r="BB417" s="106"/>
      <c r="BC417" s="106"/>
      <c r="BD417" s="106"/>
      <c r="BE417" s="106"/>
      <c r="BF417" s="106"/>
      <c r="BG417" s="106"/>
      <c r="BH417" s="106"/>
      <c r="BI417" s="106"/>
      <c r="BJ417" s="106"/>
      <c r="BK417" s="106"/>
      <c r="BL417" s="106"/>
      <c r="BM417" s="106"/>
      <c r="BN417" s="106"/>
      <c r="BO417" s="106"/>
      <c r="BP417" s="106"/>
      <c r="BQ417" s="106"/>
      <c r="BR417" s="106"/>
      <c r="BS417" s="106"/>
      <c r="BT417" s="106"/>
      <c r="BU417" s="106"/>
      <c r="BV417" s="106"/>
      <c r="BW417" s="106"/>
      <c r="BX417" s="106"/>
      <c r="BY417" s="106"/>
      <c r="BZ417" s="106"/>
      <c r="CA417" s="106"/>
      <c r="CB417" s="106"/>
      <c r="CC417" s="106"/>
      <c r="CD417" s="106"/>
      <c r="CE417" s="106"/>
      <c r="CF417" s="106"/>
      <c r="CG417" s="106"/>
      <c r="CH417" s="106"/>
      <c r="CI417" s="106"/>
      <c r="CJ417" s="106"/>
      <c r="CK417" s="106"/>
      <c r="CL417" s="106"/>
      <c r="CM417" s="106"/>
      <c r="CN417" s="106"/>
      <c r="CO417" s="106"/>
      <c r="CP417" s="106"/>
      <c r="CQ417" s="106"/>
      <c r="CR417" s="106"/>
      <c r="CS417" s="106"/>
    </row>
    <row r="418">
      <c r="A418" s="154"/>
      <c r="B418" s="106"/>
      <c r="C418" s="106"/>
      <c r="D418" s="154"/>
      <c r="E418" s="106"/>
      <c r="F418" s="106"/>
      <c r="G418" s="154"/>
      <c r="H418" s="106"/>
      <c r="I418" s="106"/>
      <c r="J418" s="154"/>
      <c r="K418" s="106"/>
      <c r="L418" s="106"/>
      <c r="M418" s="106"/>
      <c r="N418" s="106"/>
      <c r="O418" s="106"/>
      <c r="P418" s="106"/>
      <c r="Q418" s="106"/>
      <c r="R418" s="154"/>
      <c r="S418" s="106"/>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c r="AZ418" s="106"/>
      <c r="BA418" s="106"/>
      <c r="BB418" s="106"/>
      <c r="BC418" s="106"/>
      <c r="BD418" s="106"/>
      <c r="BE418" s="106"/>
      <c r="BF418" s="106"/>
      <c r="BG418" s="106"/>
      <c r="BH418" s="106"/>
      <c r="BI418" s="106"/>
      <c r="BJ418" s="106"/>
      <c r="BK418" s="106"/>
      <c r="BL418" s="106"/>
      <c r="BM418" s="106"/>
      <c r="BN418" s="106"/>
      <c r="BO418" s="106"/>
      <c r="BP418" s="106"/>
      <c r="BQ418" s="106"/>
      <c r="BR418" s="106"/>
      <c r="BS418" s="106"/>
      <c r="BT418" s="106"/>
      <c r="BU418" s="106"/>
      <c r="BV418" s="106"/>
      <c r="BW418" s="106"/>
      <c r="BX418" s="106"/>
      <c r="BY418" s="106"/>
      <c r="BZ418" s="106"/>
      <c r="CA418" s="106"/>
      <c r="CB418" s="106"/>
      <c r="CC418" s="106"/>
      <c r="CD418" s="106"/>
      <c r="CE418" s="106"/>
      <c r="CF418" s="106"/>
      <c r="CG418" s="106"/>
      <c r="CH418" s="106"/>
      <c r="CI418" s="106"/>
      <c r="CJ418" s="106"/>
      <c r="CK418" s="106"/>
      <c r="CL418" s="106"/>
      <c r="CM418" s="106"/>
      <c r="CN418" s="106"/>
      <c r="CO418" s="106"/>
      <c r="CP418" s="106"/>
      <c r="CQ418" s="106"/>
      <c r="CR418" s="106"/>
      <c r="CS418" s="106"/>
    </row>
    <row r="419">
      <c r="A419" s="154"/>
      <c r="B419" s="106"/>
      <c r="C419" s="106"/>
      <c r="D419" s="154"/>
      <c r="E419" s="106"/>
      <c r="F419" s="106"/>
      <c r="G419" s="154"/>
      <c r="H419" s="106"/>
      <c r="I419" s="106"/>
      <c r="J419" s="154"/>
      <c r="K419" s="106"/>
      <c r="L419" s="106"/>
      <c r="M419" s="106"/>
      <c r="N419" s="106"/>
      <c r="O419" s="106"/>
      <c r="P419" s="106"/>
      <c r="Q419" s="106"/>
      <c r="R419" s="154"/>
      <c r="S419" s="106"/>
      <c r="T419" s="106"/>
      <c r="U419" s="106"/>
      <c r="V419" s="106"/>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c r="AZ419" s="106"/>
      <c r="BA419" s="106"/>
      <c r="BB419" s="106"/>
      <c r="BC419" s="106"/>
      <c r="BD419" s="106"/>
      <c r="BE419" s="106"/>
      <c r="BF419" s="106"/>
      <c r="BG419" s="106"/>
      <c r="BH419" s="106"/>
      <c r="BI419" s="106"/>
      <c r="BJ419" s="106"/>
      <c r="BK419" s="106"/>
      <c r="BL419" s="106"/>
      <c r="BM419" s="106"/>
      <c r="BN419" s="106"/>
      <c r="BO419" s="106"/>
      <c r="BP419" s="106"/>
      <c r="BQ419" s="106"/>
      <c r="BR419" s="106"/>
      <c r="BS419" s="106"/>
      <c r="BT419" s="106"/>
      <c r="BU419" s="106"/>
      <c r="BV419" s="106"/>
      <c r="BW419" s="106"/>
      <c r="BX419" s="106"/>
      <c r="BY419" s="106"/>
      <c r="BZ419" s="106"/>
      <c r="CA419" s="106"/>
      <c r="CB419" s="106"/>
      <c r="CC419" s="106"/>
      <c r="CD419" s="106"/>
      <c r="CE419" s="106"/>
      <c r="CF419" s="106"/>
      <c r="CG419" s="106"/>
      <c r="CH419" s="106"/>
      <c r="CI419" s="106"/>
      <c r="CJ419" s="106"/>
      <c r="CK419" s="106"/>
      <c r="CL419" s="106"/>
      <c r="CM419" s="106"/>
      <c r="CN419" s="106"/>
      <c r="CO419" s="106"/>
      <c r="CP419" s="106"/>
      <c r="CQ419" s="106"/>
      <c r="CR419" s="106"/>
      <c r="CS419" s="106"/>
    </row>
    <row r="420">
      <c r="A420" s="154"/>
      <c r="B420" s="106"/>
      <c r="C420" s="106"/>
      <c r="D420" s="154"/>
      <c r="E420" s="106"/>
      <c r="F420" s="106"/>
      <c r="G420" s="154"/>
      <c r="H420" s="106"/>
      <c r="I420" s="106"/>
      <c r="J420" s="154"/>
      <c r="K420" s="106"/>
      <c r="L420" s="106"/>
      <c r="M420" s="106"/>
      <c r="N420" s="106"/>
      <c r="O420" s="106"/>
      <c r="P420" s="106"/>
      <c r="Q420" s="106"/>
      <c r="R420" s="154"/>
      <c r="S420" s="106"/>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c r="AZ420" s="106"/>
      <c r="BA420" s="106"/>
      <c r="BB420" s="106"/>
      <c r="BC420" s="106"/>
      <c r="BD420" s="106"/>
      <c r="BE420" s="106"/>
      <c r="BF420" s="106"/>
      <c r="BG420" s="106"/>
      <c r="BH420" s="106"/>
      <c r="BI420" s="106"/>
      <c r="BJ420" s="106"/>
      <c r="BK420" s="106"/>
      <c r="BL420" s="106"/>
      <c r="BM420" s="106"/>
      <c r="BN420" s="106"/>
      <c r="BO420" s="106"/>
      <c r="BP420" s="106"/>
      <c r="BQ420" s="106"/>
      <c r="BR420" s="106"/>
      <c r="BS420" s="106"/>
      <c r="BT420" s="106"/>
      <c r="BU420" s="106"/>
      <c r="BV420" s="106"/>
      <c r="BW420" s="106"/>
      <c r="BX420" s="106"/>
      <c r="BY420" s="106"/>
      <c r="BZ420" s="106"/>
      <c r="CA420" s="106"/>
      <c r="CB420" s="106"/>
      <c r="CC420" s="106"/>
      <c r="CD420" s="106"/>
      <c r="CE420" s="106"/>
      <c r="CF420" s="106"/>
      <c r="CG420" s="106"/>
      <c r="CH420" s="106"/>
      <c r="CI420" s="106"/>
      <c r="CJ420" s="106"/>
      <c r="CK420" s="106"/>
      <c r="CL420" s="106"/>
      <c r="CM420" s="106"/>
      <c r="CN420" s="106"/>
      <c r="CO420" s="106"/>
      <c r="CP420" s="106"/>
      <c r="CQ420" s="106"/>
      <c r="CR420" s="106"/>
      <c r="CS420" s="106"/>
    </row>
    <row r="421">
      <c r="A421" s="154"/>
      <c r="B421" s="106"/>
      <c r="C421" s="106"/>
      <c r="D421" s="154"/>
      <c r="E421" s="106"/>
      <c r="F421" s="106"/>
      <c r="G421" s="154"/>
      <c r="H421" s="106"/>
      <c r="I421" s="106"/>
      <c r="J421" s="154"/>
      <c r="K421" s="106"/>
      <c r="L421" s="106"/>
      <c r="M421" s="106"/>
      <c r="N421" s="106"/>
      <c r="O421" s="106"/>
      <c r="P421" s="106"/>
      <c r="Q421" s="106"/>
      <c r="R421" s="154"/>
      <c r="S421" s="106"/>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c r="AZ421" s="106"/>
      <c r="BA421" s="106"/>
      <c r="BB421" s="106"/>
      <c r="BC421" s="106"/>
      <c r="BD421" s="106"/>
      <c r="BE421" s="106"/>
      <c r="BF421" s="106"/>
      <c r="BG421" s="106"/>
      <c r="BH421" s="106"/>
      <c r="BI421" s="106"/>
      <c r="BJ421" s="106"/>
      <c r="BK421" s="106"/>
      <c r="BL421" s="106"/>
      <c r="BM421" s="106"/>
      <c r="BN421" s="106"/>
      <c r="BO421" s="106"/>
      <c r="BP421" s="106"/>
      <c r="BQ421" s="106"/>
      <c r="BR421" s="106"/>
      <c r="BS421" s="106"/>
      <c r="BT421" s="106"/>
      <c r="BU421" s="106"/>
      <c r="BV421" s="106"/>
      <c r="BW421" s="106"/>
      <c r="BX421" s="106"/>
      <c r="BY421" s="106"/>
      <c r="BZ421" s="106"/>
      <c r="CA421" s="106"/>
      <c r="CB421" s="106"/>
      <c r="CC421" s="106"/>
      <c r="CD421" s="106"/>
      <c r="CE421" s="106"/>
      <c r="CF421" s="106"/>
      <c r="CG421" s="106"/>
      <c r="CH421" s="106"/>
      <c r="CI421" s="106"/>
      <c r="CJ421" s="106"/>
      <c r="CK421" s="106"/>
      <c r="CL421" s="106"/>
      <c r="CM421" s="106"/>
      <c r="CN421" s="106"/>
      <c r="CO421" s="106"/>
      <c r="CP421" s="106"/>
      <c r="CQ421" s="106"/>
      <c r="CR421" s="106"/>
      <c r="CS421" s="106"/>
    </row>
    <row r="422">
      <c r="A422" s="154"/>
      <c r="B422" s="106"/>
      <c r="C422" s="106"/>
      <c r="D422" s="154"/>
      <c r="E422" s="106"/>
      <c r="F422" s="106"/>
      <c r="G422" s="154"/>
      <c r="H422" s="106"/>
      <c r="I422" s="106"/>
      <c r="J422" s="154"/>
      <c r="K422" s="106"/>
      <c r="L422" s="106"/>
      <c r="M422" s="106"/>
      <c r="N422" s="106"/>
      <c r="O422" s="106"/>
      <c r="P422" s="106"/>
      <c r="Q422" s="106"/>
      <c r="R422" s="154"/>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c r="AZ422" s="106"/>
      <c r="BA422" s="106"/>
      <c r="BB422" s="106"/>
      <c r="BC422" s="106"/>
      <c r="BD422" s="106"/>
      <c r="BE422" s="106"/>
      <c r="BF422" s="106"/>
      <c r="BG422" s="106"/>
      <c r="BH422" s="106"/>
      <c r="BI422" s="106"/>
      <c r="BJ422" s="106"/>
      <c r="BK422" s="106"/>
      <c r="BL422" s="106"/>
      <c r="BM422" s="106"/>
      <c r="BN422" s="106"/>
      <c r="BO422" s="106"/>
      <c r="BP422" s="106"/>
      <c r="BQ422" s="106"/>
      <c r="BR422" s="106"/>
      <c r="BS422" s="106"/>
      <c r="BT422" s="106"/>
      <c r="BU422" s="106"/>
      <c r="BV422" s="106"/>
      <c r="BW422" s="106"/>
      <c r="BX422" s="106"/>
      <c r="BY422" s="106"/>
      <c r="BZ422" s="106"/>
      <c r="CA422" s="106"/>
      <c r="CB422" s="106"/>
      <c r="CC422" s="106"/>
      <c r="CD422" s="106"/>
      <c r="CE422" s="106"/>
      <c r="CF422" s="106"/>
      <c r="CG422" s="106"/>
      <c r="CH422" s="106"/>
      <c r="CI422" s="106"/>
      <c r="CJ422" s="106"/>
      <c r="CK422" s="106"/>
      <c r="CL422" s="106"/>
      <c r="CM422" s="106"/>
      <c r="CN422" s="106"/>
      <c r="CO422" s="106"/>
      <c r="CP422" s="106"/>
      <c r="CQ422" s="106"/>
      <c r="CR422" s="106"/>
      <c r="CS422" s="106"/>
    </row>
    <row r="423">
      <c r="A423" s="154"/>
      <c r="B423" s="106"/>
      <c r="C423" s="106"/>
      <c r="D423" s="154"/>
      <c r="E423" s="106"/>
      <c r="F423" s="106"/>
      <c r="G423" s="154"/>
      <c r="H423" s="106"/>
      <c r="I423" s="106"/>
      <c r="J423" s="154"/>
      <c r="K423" s="106"/>
      <c r="L423" s="106"/>
      <c r="M423" s="106"/>
      <c r="N423" s="106"/>
      <c r="O423" s="106"/>
      <c r="P423" s="106"/>
      <c r="Q423" s="106"/>
      <c r="R423" s="154"/>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c r="AZ423" s="106"/>
      <c r="BA423" s="106"/>
      <c r="BB423" s="106"/>
      <c r="BC423" s="106"/>
      <c r="BD423" s="106"/>
      <c r="BE423" s="106"/>
      <c r="BF423" s="106"/>
      <c r="BG423" s="106"/>
      <c r="BH423" s="106"/>
      <c r="BI423" s="106"/>
      <c r="BJ423" s="106"/>
      <c r="BK423" s="106"/>
      <c r="BL423" s="106"/>
      <c r="BM423" s="106"/>
      <c r="BN423" s="106"/>
      <c r="BO423" s="106"/>
      <c r="BP423" s="106"/>
      <c r="BQ423" s="106"/>
      <c r="BR423" s="106"/>
      <c r="BS423" s="106"/>
      <c r="BT423" s="106"/>
      <c r="BU423" s="106"/>
      <c r="BV423" s="106"/>
      <c r="BW423" s="106"/>
      <c r="BX423" s="106"/>
      <c r="BY423" s="106"/>
      <c r="BZ423" s="106"/>
      <c r="CA423" s="106"/>
      <c r="CB423" s="106"/>
      <c r="CC423" s="106"/>
      <c r="CD423" s="106"/>
      <c r="CE423" s="106"/>
      <c r="CF423" s="106"/>
      <c r="CG423" s="106"/>
      <c r="CH423" s="106"/>
      <c r="CI423" s="106"/>
      <c r="CJ423" s="106"/>
      <c r="CK423" s="106"/>
      <c r="CL423" s="106"/>
      <c r="CM423" s="106"/>
      <c r="CN423" s="106"/>
      <c r="CO423" s="106"/>
      <c r="CP423" s="106"/>
      <c r="CQ423" s="106"/>
      <c r="CR423" s="106"/>
      <c r="CS423" s="106"/>
    </row>
    <row r="424">
      <c r="A424" s="154"/>
      <c r="B424" s="106"/>
      <c r="C424" s="106"/>
      <c r="D424" s="154"/>
      <c r="E424" s="106"/>
      <c r="F424" s="106"/>
      <c r="G424" s="154"/>
      <c r="H424" s="106"/>
      <c r="I424" s="106"/>
      <c r="J424" s="154"/>
      <c r="K424" s="106"/>
      <c r="L424" s="106"/>
      <c r="M424" s="106"/>
      <c r="N424" s="106"/>
      <c r="O424" s="106"/>
      <c r="P424" s="106"/>
      <c r="Q424" s="106"/>
      <c r="R424" s="154"/>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c r="AZ424" s="106"/>
      <c r="BA424" s="106"/>
      <c r="BB424" s="106"/>
      <c r="BC424" s="106"/>
      <c r="BD424" s="106"/>
      <c r="BE424" s="106"/>
      <c r="BF424" s="106"/>
      <c r="BG424" s="106"/>
      <c r="BH424" s="106"/>
      <c r="BI424" s="106"/>
      <c r="BJ424" s="106"/>
      <c r="BK424" s="106"/>
      <c r="BL424" s="106"/>
      <c r="BM424" s="106"/>
      <c r="BN424" s="106"/>
      <c r="BO424" s="106"/>
      <c r="BP424" s="106"/>
      <c r="BQ424" s="106"/>
      <c r="BR424" s="106"/>
      <c r="BS424" s="106"/>
      <c r="BT424" s="106"/>
      <c r="BU424" s="106"/>
      <c r="BV424" s="106"/>
      <c r="BW424" s="106"/>
      <c r="BX424" s="106"/>
      <c r="BY424" s="106"/>
      <c r="BZ424" s="106"/>
      <c r="CA424" s="106"/>
      <c r="CB424" s="106"/>
      <c r="CC424" s="106"/>
      <c r="CD424" s="106"/>
      <c r="CE424" s="106"/>
      <c r="CF424" s="106"/>
      <c r="CG424" s="106"/>
      <c r="CH424" s="106"/>
      <c r="CI424" s="106"/>
      <c r="CJ424" s="106"/>
      <c r="CK424" s="106"/>
      <c r="CL424" s="106"/>
      <c r="CM424" s="106"/>
      <c r="CN424" s="106"/>
      <c r="CO424" s="106"/>
      <c r="CP424" s="106"/>
      <c r="CQ424" s="106"/>
      <c r="CR424" s="106"/>
      <c r="CS424" s="106"/>
    </row>
    <row r="425">
      <c r="A425" s="154"/>
      <c r="B425" s="106"/>
      <c r="C425" s="106"/>
      <c r="D425" s="154"/>
      <c r="E425" s="106"/>
      <c r="F425" s="106"/>
      <c r="G425" s="154"/>
      <c r="H425" s="106"/>
      <c r="I425" s="106"/>
      <c r="J425" s="154"/>
      <c r="K425" s="106"/>
      <c r="L425" s="106"/>
      <c r="M425" s="106"/>
      <c r="N425" s="106"/>
      <c r="O425" s="106"/>
      <c r="P425" s="106"/>
      <c r="Q425" s="106"/>
      <c r="R425" s="154"/>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c r="AZ425" s="106"/>
      <c r="BA425" s="106"/>
      <c r="BB425" s="106"/>
      <c r="BC425" s="106"/>
      <c r="BD425" s="106"/>
      <c r="BE425" s="106"/>
      <c r="BF425" s="106"/>
      <c r="BG425" s="106"/>
      <c r="BH425" s="106"/>
      <c r="BI425" s="106"/>
      <c r="BJ425" s="106"/>
      <c r="BK425" s="106"/>
      <c r="BL425" s="106"/>
      <c r="BM425" s="106"/>
      <c r="BN425" s="106"/>
      <c r="BO425" s="106"/>
      <c r="BP425" s="106"/>
      <c r="BQ425" s="106"/>
      <c r="BR425" s="106"/>
      <c r="BS425" s="106"/>
      <c r="BT425" s="106"/>
      <c r="BU425" s="106"/>
      <c r="BV425" s="106"/>
      <c r="BW425" s="106"/>
      <c r="BX425" s="106"/>
      <c r="BY425" s="106"/>
      <c r="BZ425" s="106"/>
      <c r="CA425" s="106"/>
      <c r="CB425" s="106"/>
      <c r="CC425" s="106"/>
      <c r="CD425" s="106"/>
      <c r="CE425" s="106"/>
      <c r="CF425" s="106"/>
      <c r="CG425" s="106"/>
      <c r="CH425" s="106"/>
      <c r="CI425" s="106"/>
      <c r="CJ425" s="106"/>
      <c r="CK425" s="106"/>
      <c r="CL425" s="106"/>
      <c r="CM425" s="106"/>
      <c r="CN425" s="106"/>
      <c r="CO425" s="106"/>
      <c r="CP425" s="106"/>
      <c r="CQ425" s="106"/>
      <c r="CR425" s="106"/>
      <c r="CS425" s="106"/>
    </row>
    <row r="426">
      <c r="A426" s="154"/>
      <c r="B426" s="106"/>
      <c r="C426" s="106"/>
      <c r="D426" s="154"/>
      <c r="E426" s="106"/>
      <c r="F426" s="106"/>
      <c r="G426" s="154"/>
      <c r="H426" s="106"/>
      <c r="I426" s="106"/>
      <c r="J426" s="154"/>
      <c r="K426" s="106"/>
      <c r="L426" s="106"/>
      <c r="M426" s="106"/>
      <c r="N426" s="106"/>
      <c r="O426" s="106"/>
      <c r="P426" s="106"/>
      <c r="Q426" s="106"/>
      <c r="R426" s="154"/>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c r="AZ426" s="106"/>
      <c r="BA426" s="106"/>
      <c r="BB426" s="106"/>
      <c r="BC426" s="106"/>
      <c r="BD426" s="106"/>
      <c r="BE426" s="106"/>
      <c r="BF426" s="106"/>
      <c r="BG426" s="106"/>
      <c r="BH426" s="106"/>
      <c r="BI426" s="106"/>
      <c r="BJ426" s="106"/>
      <c r="BK426" s="106"/>
      <c r="BL426" s="106"/>
      <c r="BM426" s="106"/>
      <c r="BN426" s="106"/>
      <c r="BO426" s="106"/>
      <c r="BP426" s="106"/>
      <c r="BQ426" s="106"/>
      <c r="BR426" s="106"/>
      <c r="BS426" s="106"/>
      <c r="BT426" s="106"/>
      <c r="BU426" s="106"/>
      <c r="BV426" s="106"/>
      <c r="BW426" s="106"/>
      <c r="BX426" s="106"/>
      <c r="BY426" s="106"/>
      <c r="BZ426" s="106"/>
      <c r="CA426" s="106"/>
      <c r="CB426" s="106"/>
      <c r="CC426" s="106"/>
      <c r="CD426" s="106"/>
      <c r="CE426" s="106"/>
      <c r="CF426" s="106"/>
      <c r="CG426" s="106"/>
      <c r="CH426" s="106"/>
      <c r="CI426" s="106"/>
      <c r="CJ426" s="106"/>
      <c r="CK426" s="106"/>
      <c r="CL426" s="106"/>
      <c r="CM426" s="106"/>
      <c r="CN426" s="106"/>
      <c r="CO426" s="106"/>
      <c r="CP426" s="106"/>
      <c r="CQ426" s="106"/>
      <c r="CR426" s="106"/>
      <c r="CS426" s="106"/>
    </row>
    <row r="427">
      <c r="A427" s="154"/>
      <c r="B427" s="106"/>
      <c r="C427" s="106"/>
      <c r="D427" s="154"/>
      <c r="E427" s="106"/>
      <c r="F427" s="106"/>
      <c r="G427" s="154"/>
      <c r="H427" s="106"/>
      <c r="I427" s="106"/>
      <c r="J427" s="154"/>
      <c r="K427" s="106"/>
      <c r="L427" s="106"/>
      <c r="M427" s="106"/>
      <c r="N427" s="106"/>
      <c r="O427" s="106"/>
      <c r="P427" s="106"/>
      <c r="Q427" s="106"/>
      <c r="R427" s="154"/>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c r="AZ427" s="106"/>
      <c r="BA427" s="106"/>
      <c r="BB427" s="106"/>
      <c r="BC427" s="106"/>
      <c r="BD427" s="106"/>
      <c r="BE427" s="106"/>
      <c r="BF427" s="106"/>
      <c r="BG427" s="106"/>
      <c r="BH427" s="106"/>
      <c r="BI427" s="106"/>
      <c r="BJ427" s="106"/>
      <c r="BK427" s="106"/>
      <c r="BL427" s="106"/>
      <c r="BM427" s="106"/>
      <c r="BN427" s="106"/>
      <c r="BO427" s="106"/>
      <c r="BP427" s="106"/>
      <c r="BQ427" s="106"/>
      <c r="BR427" s="106"/>
      <c r="BS427" s="106"/>
      <c r="BT427" s="106"/>
      <c r="BU427" s="106"/>
      <c r="BV427" s="106"/>
      <c r="BW427" s="106"/>
      <c r="BX427" s="106"/>
      <c r="BY427" s="106"/>
      <c r="BZ427" s="106"/>
      <c r="CA427" s="106"/>
      <c r="CB427" s="106"/>
      <c r="CC427" s="106"/>
      <c r="CD427" s="106"/>
      <c r="CE427" s="106"/>
      <c r="CF427" s="106"/>
      <c r="CG427" s="106"/>
      <c r="CH427" s="106"/>
      <c r="CI427" s="106"/>
      <c r="CJ427" s="106"/>
      <c r="CK427" s="106"/>
      <c r="CL427" s="106"/>
      <c r="CM427" s="106"/>
      <c r="CN427" s="106"/>
      <c r="CO427" s="106"/>
      <c r="CP427" s="106"/>
      <c r="CQ427" s="106"/>
      <c r="CR427" s="106"/>
      <c r="CS427" s="106"/>
    </row>
    <row r="428">
      <c r="A428" s="154"/>
      <c r="B428" s="106"/>
      <c r="C428" s="106"/>
      <c r="D428" s="154"/>
      <c r="E428" s="106"/>
      <c r="F428" s="106"/>
      <c r="G428" s="154"/>
      <c r="H428" s="106"/>
      <c r="I428" s="106"/>
      <c r="J428" s="154"/>
      <c r="K428" s="106"/>
      <c r="L428" s="106"/>
      <c r="M428" s="106"/>
      <c r="N428" s="106"/>
      <c r="O428" s="106"/>
      <c r="P428" s="106"/>
      <c r="Q428" s="106"/>
      <c r="R428" s="154"/>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c r="AZ428" s="106"/>
      <c r="BA428" s="106"/>
      <c r="BB428" s="106"/>
      <c r="BC428" s="106"/>
      <c r="BD428" s="106"/>
      <c r="BE428" s="106"/>
      <c r="BF428" s="106"/>
      <c r="BG428" s="106"/>
      <c r="BH428" s="106"/>
      <c r="BI428" s="106"/>
      <c r="BJ428" s="106"/>
      <c r="BK428" s="106"/>
      <c r="BL428" s="106"/>
      <c r="BM428" s="106"/>
      <c r="BN428" s="106"/>
      <c r="BO428" s="106"/>
      <c r="BP428" s="106"/>
      <c r="BQ428" s="106"/>
      <c r="BR428" s="106"/>
      <c r="BS428" s="106"/>
      <c r="BT428" s="106"/>
      <c r="BU428" s="106"/>
      <c r="BV428" s="106"/>
      <c r="BW428" s="106"/>
      <c r="BX428" s="106"/>
      <c r="BY428" s="106"/>
      <c r="BZ428" s="106"/>
      <c r="CA428" s="106"/>
      <c r="CB428" s="106"/>
      <c r="CC428" s="106"/>
      <c r="CD428" s="106"/>
      <c r="CE428" s="106"/>
      <c r="CF428" s="106"/>
      <c r="CG428" s="106"/>
      <c r="CH428" s="106"/>
      <c r="CI428" s="106"/>
      <c r="CJ428" s="106"/>
      <c r="CK428" s="106"/>
      <c r="CL428" s="106"/>
      <c r="CM428" s="106"/>
      <c r="CN428" s="106"/>
      <c r="CO428" s="106"/>
      <c r="CP428" s="106"/>
      <c r="CQ428" s="106"/>
      <c r="CR428" s="106"/>
      <c r="CS428" s="106"/>
    </row>
    <row r="429">
      <c r="A429" s="154"/>
      <c r="B429" s="106"/>
      <c r="C429" s="106"/>
      <c r="D429" s="154"/>
      <c r="E429" s="106"/>
      <c r="F429" s="106"/>
      <c r="G429" s="154"/>
      <c r="H429" s="106"/>
      <c r="I429" s="106"/>
      <c r="J429" s="154"/>
      <c r="K429" s="106"/>
      <c r="L429" s="106"/>
      <c r="M429" s="106"/>
      <c r="N429" s="106"/>
      <c r="O429" s="106"/>
      <c r="P429" s="106"/>
      <c r="Q429" s="106"/>
      <c r="R429" s="154"/>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c r="AZ429" s="106"/>
      <c r="BA429" s="106"/>
      <c r="BB429" s="106"/>
      <c r="BC429" s="106"/>
      <c r="BD429" s="106"/>
      <c r="BE429" s="106"/>
      <c r="BF429" s="106"/>
      <c r="BG429" s="106"/>
      <c r="BH429" s="106"/>
      <c r="BI429" s="106"/>
      <c r="BJ429" s="106"/>
      <c r="BK429" s="106"/>
      <c r="BL429" s="106"/>
      <c r="BM429" s="106"/>
      <c r="BN429" s="106"/>
      <c r="BO429" s="106"/>
      <c r="BP429" s="106"/>
      <c r="BQ429" s="106"/>
      <c r="BR429" s="106"/>
      <c r="BS429" s="106"/>
      <c r="BT429" s="106"/>
      <c r="BU429" s="106"/>
      <c r="BV429" s="106"/>
      <c r="BW429" s="106"/>
      <c r="BX429" s="106"/>
      <c r="BY429" s="106"/>
      <c r="BZ429" s="106"/>
      <c r="CA429" s="106"/>
      <c r="CB429" s="106"/>
      <c r="CC429" s="106"/>
      <c r="CD429" s="106"/>
      <c r="CE429" s="106"/>
      <c r="CF429" s="106"/>
      <c r="CG429" s="106"/>
      <c r="CH429" s="106"/>
      <c r="CI429" s="106"/>
      <c r="CJ429" s="106"/>
      <c r="CK429" s="106"/>
      <c r="CL429" s="106"/>
      <c r="CM429" s="106"/>
      <c r="CN429" s="106"/>
      <c r="CO429" s="106"/>
      <c r="CP429" s="106"/>
      <c r="CQ429" s="106"/>
      <c r="CR429" s="106"/>
      <c r="CS429" s="106"/>
    </row>
    <row r="430">
      <c r="A430" s="154"/>
      <c r="B430" s="106"/>
      <c r="C430" s="106"/>
      <c r="D430" s="154"/>
      <c r="E430" s="106"/>
      <c r="F430" s="106"/>
      <c r="G430" s="154"/>
      <c r="H430" s="106"/>
      <c r="I430" s="106"/>
      <c r="J430" s="154"/>
      <c r="K430" s="106"/>
      <c r="L430" s="106"/>
      <c r="M430" s="106"/>
      <c r="N430" s="106"/>
      <c r="O430" s="106"/>
      <c r="P430" s="106"/>
      <c r="Q430" s="106"/>
      <c r="R430" s="154"/>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c r="AZ430" s="106"/>
      <c r="BA430" s="106"/>
      <c r="BB430" s="106"/>
      <c r="BC430" s="106"/>
      <c r="BD430" s="106"/>
      <c r="BE430" s="106"/>
      <c r="BF430" s="106"/>
      <c r="BG430" s="106"/>
      <c r="BH430" s="106"/>
      <c r="BI430" s="106"/>
      <c r="BJ430" s="106"/>
      <c r="BK430" s="106"/>
      <c r="BL430" s="106"/>
      <c r="BM430" s="106"/>
      <c r="BN430" s="106"/>
      <c r="BO430" s="106"/>
      <c r="BP430" s="106"/>
      <c r="BQ430" s="106"/>
      <c r="BR430" s="106"/>
      <c r="BS430" s="106"/>
      <c r="BT430" s="106"/>
      <c r="BU430" s="106"/>
      <c r="BV430" s="106"/>
      <c r="BW430" s="106"/>
      <c r="BX430" s="106"/>
      <c r="BY430" s="106"/>
      <c r="BZ430" s="106"/>
      <c r="CA430" s="106"/>
      <c r="CB430" s="106"/>
      <c r="CC430" s="106"/>
      <c r="CD430" s="106"/>
      <c r="CE430" s="106"/>
      <c r="CF430" s="106"/>
      <c r="CG430" s="106"/>
      <c r="CH430" s="106"/>
      <c r="CI430" s="106"/>
      <c r="CJ430" s="106"/>
      <c r="CK430" s="106"/>
      <c r="CL430" s="106"/>
      <c r="CM430" s="106"/>
      <c r="CN430" s="106"/>
      <c r="CO430" s="106"/>
      <c r="CP430" s="106"/>
      <c r="CQ430" s="106"/>
      <c r="CR430" s="106"/>
      <c r="CS430" s="106"/>
    </row>
    <row r="431">
      <c r="A431" s="154"/>
      <c r="B431" s="106"/>
      <c r="C431" s="106"/>
      <c r="D431" s="154"/>
      <c r="E431" s="106"/>
      <c r="F431" s="106"/>
      <c r="G431" s="154"/>
      <c r="H431" s="106"/>
      <c r="I431" s="106"/>
      <c r="J431" s="154"/>
      <c r="K431" s="106"/>
      <c r="L431" s="106"/>
      <c r="M431" s="106"/>
      <c r="N431" s="106"/>
      <c r="O431" s="106"/>
      <c r="P431" s="106"/>
      <c r="Q431" s="106"/>
      <c r="R431" s="154"/>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c r="AZ431" s="106"/>
      <c r="BA431" s="106"/>
      <c r="BB431" s="106"/>
      <c r="BC431" s="106"/>
      <c r="BD431" s="106"/>
      <c r="BE431" s="106"/>
      <c r="BF431" s="106"/>
      <c r="BG431" s="106"/>
      <c r="BH431" s="106"/>
      <c r="BI431" s="106"/>
      <c r="BJ431" s="106"/>
      <c r="BK431" s="106"/>
      <c r="BL431" s="106"/>
      <c r="BM431" s="106"/>
      <c r="BN431" s="106"/>
      <c r="BO431" s="106"/>
      <c r="BP431" s="106"/>
      <c r="BQ431" s="106"/>
      <c r="BR431" s="106"/>
      <c r="BS431" s="106"/>
      <c r="BT431" s="106"/>
      <c r="BU431" s="106"/>
      <c r="BV431" s="106"/>
      <c r="BW431" s="106"/>
      <c r="BX431" s="106"/>
      <c r="BY431" s="106"/>
      <c r="BZ431" s="106"/>
      <c r="CA431" s="106"/>
      <c r="CB431" s="106"/>
      <c r="CC431" s="106"/>
      <c r="CD431" s="106"/>
      <c r="CE431" s="106"/>
      <c r="CF431" s="106"/>
      <c r="CG431" s="106"/>
      <c r="CH431" s="106"/>
      <c r="CI431" s="106"/>
      <c r="CJ431" s="106"/>
      <c r="CK431" s="106"/>
      <c r="CL431" s="106"/>
      <c r="CM431" s="106"/>
      <c r="CN431" s="106"/>
      <c r="CO431" s="106"/>
      <c r="CP431" s="106"/>
      <c r="CQ431" s="106"/>
      <c r="CR431" s="106"/>
      <c r="CS431" s="106"/>
    </row>
    <row r="432">
      <c r="A432" s="154"/>
      <c r="B432" s="106"/>
      <c r="C432" s="106"/>
      <c r="D432" s="154"/>
      <c r="E432" s="106"/>
      <c r="F432" s="106"/>
      <c r="G432" s="154"/>
      <c r="H432" s="106"/>
      <c r="I432" s="106"/>
      <c r="J432" s="154"/>
      <c r="K432" s="106"/>
      <c r="L432" s="106"/>
      <c r="M432" s="106"/>
      <c r="N432" s="106"/>
      <c r="O432" s="106"/>
      <c r="P432" s="106"/>
      <c r="Q432" s="106"/>
      <c r="R432" s="154"/>
      <c r="S432" s="106"/>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c r="AZ432" s="106"/>
      <c r="BA432" s="106"/>
      <c r="BB432" s="106"/>
      <c r="BC432" s="106"/>
      <c r="BD432" s="106"/>
      <c r="BE432" s="106"/>
      <c r="BF432" s="106"/>
      <c r="BG432" s="106"/>
      <c r="BH432" s="106"/>
      <c r="BI432" s="106"/>
      <c r="BJ432" s="106"/>
      <c r="BK432" s="106"/>
      <c r="BL432" s="106"/>
      <c r="BM432" s="106"/>
      <c r="BN432" s="106"/>
      <c r="BO432" s="106"/>
      <c r="BP432" s="106"/>
      <c r="BQ432" s="106"/>
      <c r="BR432" s="106"/>
      <c r="BS432" s="106"/>
      <c r="BT432" s="106"/>
      <c r="BU432" s="106"/>
      <c r="BV432" s="106"/>
      <c r="BW432" s="106"/>
      <c r="BX432" s="106"/>
      <c r="BY432" s="106"/>
      <c r="BZ432" s="106"/>
      <c r="CA432" s="106"/>
      <c r="CB432" s="106"/>
      <c r="CC432" s="106"/>
      <c r="CD432" s="106"/>
      <c r="CE432" s="106"/>
      <c r="CF432" s="106"/>
      <c r="CG432" s="106"/>
      <c r="CH432" s="106"/>
      <c r="CI432" s="106"/>
      <c r="CJ432" s="106"/>
      <c r="CK432" s="106"/>
      <c r="CL432" s="106"/>
      <c r="CM432" s="106"/>
      <c r="CN432" s="106"/>
      <c r="CO432" s="106"/>
      <c r="CP432" s="106"/>
      <c r="CQ432" s="106"/>
      <c r="CR432" s="106"/>
      <c r="CS432" s="106"/>
    </row>
    <row r="433">
      <c r="A433" s="154"/>
      <c r="B433" s="106"/>
      <c r="C433" s="106"/>
      <c r="D433" s="154"/>
      <c r="E433" s="106"/>
      <c r="F433" s="106"/>
      <c r="G433" s="154"/>
      <c r="H433" s="106"/>
      <c r="I433" s="106"/>
      <c r="J433" s="154"/>
      <c r="K433" s="106"/>
      <c r="L433" s="106"/>
      <c r="M433" s="106"/>
      <c r="N433" s="106"/>
      <c r="O433" s="106"/>
      <c r="P433" s="106"/>
      <c r="Q433" s="106"/>
      <c r="R433" s="154"/>
      <c r="S433" s="106"/>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c r="AZ433" s="106"/>
      <c r="BA433" s="106"/>
      <c r="BB433" s="106"/>
      <c r="BC433" s="106"/>
      <c r="BD433" s="106"/>
      <c r="BE433" s="106"/>
      <c r="BF433" s="106"/>
      <c r="BG433" s="106"/>
      <c r="BH433" s="106"/>
      <c r="BI433" s="106"/>
      <c r="BJ433" s="106"/>
      <c r="BK433" s="106"/>
      <c r="BL433" s="106"/>
      <c r="BM433" s="106"/>
      <c r="BN433" s="106"/>
      <c r="BO433" s="106"/>
      <c r="BP433" s="106"/>
      <c r="BQ433" s="106"/>
      <c r="BR433" s="106"/>
      <c r="BS433" s="106"/>
      <c r="BT433" s="106"/>
      <c r="BU433" s="106"/>
      <c r="BV433" s="106"/>
      <c r="BW433" s="106"/>
      <c r="BX433" s="106"/>
      <c r="BY433" s="106"/>
      <c r="BZ433" s="106"/>
      <c r="CA433" s="106"/>
      <c r="CB433" s="106"/>
      <c r="CC433" s="106"/>
      <c r="CD433" s="106"/>
      <c r="CE433" s="106"/>
      <c r="CF433" s="106"/>
      <c r="CG433" s="106"/>
      <c r="CH433" s="106"/>
      <c r="CI433" s="106"/>
      <c r="CJ433" s="106"/>
      <c r="CK433" s="106"/>
      <c r="CL433" s="106"/>
      <c r="CM433" s="106"/>
      <c r="CN433" s="106"/>
      <c r="CO433" s="106"/>
      <c r="CP433" s="106"/>
      <c r="CQ433" s="106"/>
      <c r="CR433" s="106"/>
      <c r="CS433" s="106"/>
    </row>
    <row r="434">
      <c r="A434" s="154"/>
      <c r="B434" s="106"/>
      <c r="C434" s="106"/>
      <c r="D434" s="154"/>
      <c r="E434" s="106"/>
      <c r="F434" s="106"/>
      <c r="G434" s="154"/>
      <c r="H434" s="106"/>
      <c r="I434" s="106"/>
      <c r="J434" s="154"/>
      <c r="K434" s="106"/>
      <c r="L434" s="106"/>
      <c r="M434" s="106"/>
      <c r="N434" s="106"/>
      <c r="O434" s="106"/>
      <c r="P434" s="106"/>
      <c r="Q434" s="106"/>
      <c r="R434" s="154"/>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c r="AZ434" s="106"/>
      <c r="BA434" s="106"/>
      <c r="BB434" s="106"/>
      <c r="BC434" s="106"/>
      <c r="BD434" s="106"/>
      <c r="BE434" s="106"/>
      <c r="BF434" s="106"/>
      <c r="BG434" s="106"/>
      <c r="BH434" s="106"/>
      <c r="BI434" s="106"/>
      <c r="BJ434" s="106"/>
      <c r="BK434" s="106"/>
      <c r="BL434" s="106"/>
      <c r="BM434" s="106"/>
      <c r="BN434" s="106"/>
      <c r="BO434" s="106"/>
      <c r="BP434" s="106"/>
      <c r="BQ434" s="106"/>
      <c r="BR434" s="106"/>
      <c r="BS434" s="106"/>
      <c r="BT434" s="106"/>
      <c r="BU434" s="106"/>
      <c r="BV434" s="106"/>
      <c r="BW434" s="106"/>
      <c r="BX434" s="106"/>
      <c r="BY434" s="106"/>
      <c r="BZ434" s="106"/>
      <c r="CA434" s="106"/>
      <c r="CB434" s="106"/>
      <c r="CC434" s="106"/>
      <c r="CD434" s="106"/>
      <c r="CE434" s="106"/>
      <c r="CF434" s="106"/>
      <c r="CG434" s="106"/>
      <c r="CH434" s="106"/>
      <c r="CI434" s="106"/>
      <c r="CJ434" s="106"/>
      <c r="CK434" s="106"/>
      <c r="CL434" s="106"/>
      <c r="CM434" s="106"/>
      <c r="CN434" s="106"/>
      <c r="CO434" s="106"/>
      <c r="CP434" s="106"/>
      <c r="CQ434" s="106"/>
      <c r="CR434" s="106"/>
      <c r="CS434" s="106"/>
    </row>
    <row r="435">
      <c r="A435" s="154"/>
      <c r="B435" s="106"/>
      <c r="C435" s="106"/>
      <c r="D435" s="154"/>
      <c r="E435" s="106"/>
      <c r="F435" s="106"/>
      <c r="G435" s="154"/>
      <c r="H435" s="106"/>
      <c r="I435" s="106"/>
      <c r="J435" s="154"/>
      <c r="K435" s="106"/>
      <c r="L435" s="106"/>
      <c r="M435" s="106"/>
      <c r="N435" s="106"/>
      <c r="O435" s="106"/>
      <c r="P435" s="106"/>
      <c r="Q435" s="106"/>
      <c r="R435" s="154"/>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c r="AZ435" s="106"/>
      <c r="BA435" s="106"/>
      <c r="BB435" s="106"/>
      <c r="BC435" s="106"/>
      <c r="BD435" s="106"/>
      <c r="BE435" s="106"/>
      <c r="BF435" s="106"/>
      <c r="BG435" s="106"/>
      <c r="BH435" s="106"/>
      <c r="BI435" s="106"/>
      <c r="BJ435" s="106"/>
      <c r="BK435" s="106"/>
      <c r="BL435" s="106"/>
      <c r="BM435" s="106"/>
      <c r="BN435" s="106"/>
      <c r="BO435" s="106"/>
      <c r="BP435" s="106"/>
      <c r="BQ435" s="106"/>
      <c r="BR435" s="106"/>
      <c r="BS435" s="106"/>
      <c r="BT435" s="106"/>
      <c r="BU435" s="106"/>
      <c r="BV435" s="106"/>
      <c r="BW435" s="106"/>
      <c r="BX435" s="106"/>
      <c r="BY435" s="106"/>
      <c r="BZ435" s="106"/>
      <c r="CA435" s="106"/>
      <c r="CB435" s="106"/>
      <c r="CC435" s="106"/>
      <c r="CD435" s="106"/>
      <c r="CE435" s="106"/>
      <c r="CF435" s="106"/>
      <c r="CG435" s="106"/>
      <c r="CH435" s="106"/>
      <c r="CI435" s="106"/>
      <c r="CJ435" s="106"/>
      <c r="CK435" s="106"/>
      <c r="CL435" s="106"/>
      <c r="CM435" s="106"/>
      <c r="CN435" s="106"/>
      <c r="CO435" s="106"/>
      <c r="CP435" s="106"/>
      <c r="CQ435" s="106"/>
      <c r="CR435" s="106"/>
      <c r="CS435" s="106"/>
    </row>
    <row r="436">
      <c r="A436" s="154"/>
      <c r="B436" s="106"/>
      <c r="C436" s="106"/>
      <c r="D436" s="154"/>
      <c r="E436" s="106"/>
      <c r="F436" s="106"/>
      <c r="G436" s="154"/>
      <c r="H436" s="106"/>
      <c r="I436" s="106"/>
      <c r="J436" s="154"/>
      <c r="K436" s="106"/>
      <c r="L436" s="106"/>
      <c r="M436" s="106"/>
      <c r="N436" s="106"/>
      <c r="O436" s="106"/>
      <c r="P436" s="106"/>
      <c r="Q436" s="106"/>
      <c r="R436" s="154"/>
      <c r="S436" s="106"/>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c r="AZ436" s="106"/>
      <c r="BA436" s="106"/>
      <c r="BB436" s="106"/>
      <c r="BC436" s="106"/>
      <c r="BD436" s="106"/>
      <c r="BE436" s="106"/>
      <c r="BF436" s="106"/>
      <c r="BG436" s="106"/>
      <c r="BH436" s="106"/>
      <c r="BI436" s="106"/>
      <c r="BJ436" s="106"/>
      <c r="BK436" s="106"/>
      <c r="BL436" s="106"/>
      <c r="BM436" s="106"/>
      <c r="BN436" s="106"/>
      <c r="BO436" s="106"/>
      <c r="BP436" s="106"/>
      <c r="BQ436" s="106"/>
      <c r="BR436" s="106"/>
      <c r="BS436" s="106"/>
      <c r="BT436" s="106"/>
      <c r="BU436" s="106"/>
      <c r="BV436" s="106"/>
      <c r="BW436" s="106"/>
      <c r="BX436" s="106"/>
      <c r="BY436" s="106"/>
      <c r="BZ436" s="106"/>
      <c r="CA436" s="106"/>
      <c r="CB436" s="106"/>
      <c r="CC436" s="106"/>
      <c r="CD436" s="106"/>
      <c r="CE436" s="106"/>
      <c r="CF436" s="106"/>
      <c r="CG436" s="106"/>
      <c r="CH436" s="106"/>
      <c r="CI436" s="106"/>
      <c r="CJ436" s="106"/>
      <c r="CK436" s="106"/>
      <c r="CL436" s="106"/>
      <c r="CM436" s="106"/>
      <c r="CN436" s="106"/>
      <c r="CO436" s="106"/>
      <c r="CP436" s="106"/>
      <c r="CQ436" s="106"/>
      <c r="CR436" s="106"/>
      <c r="CS436" s="106"/>
    </row>
    <row r="437">
      <c r="A437" s="154"/>
      <c r="B437" s="106"/>
      <c r="C437" s="106"/>
      <c r="D437" s="154"/>
      <c r="E437" s="106"/>
      <c r="F437" s="106"/>
      <c r="G437" s="154"/>
      <c r="H437" s="106"/>
      <c r="I437" s="106"/>
      <c r="J437" s="154"/>
      <c r="K437" s="106"/>
      <c r="L437" s="106"/>
      <c r="M437" s="106"/>
      <c r="N437" s="106"/>
      <c r="O437" s="106"/>
      <c r="P437" s="106"/>
      <c r="Q437" s="106"/>
      <c r="R437" s="154"/>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c r="AZ437" s="106"/>
      <c r="BA437" s="106"/>
      <c r="BB437" s="106"/>
      <c r="BC437" s="106"/>
      <c r="BD437" s="106"/>
      <c r="BE437" s="106"/>
      <c r="BF437" s="106"/>
      <c r="BG437" s="106"/>
      <c r="BH437" s="106"/>
      <c r="BI437" s="106"/>
      <c r="BJ437" s="106"/>
      <c r="BK437" s="106"/>
      <c r="BL437" s="106"/>
      <c r="BM437" s="106"/>
      <c r="BN437" s="106"/>
      <c r="BO437" s="106"/>
      <c r="BP437" s="106"/>
      <c r="BQ437" s="106"/>
      <c r="BR437" s="106"/>
      <c r="BS437" s="106"/>
      <c r="BT437" s="106"/>
      <c r="BU437" s="106"/>
      <c r="BV437" s="106"/>
      <c r="BW437" s="106"/>
      <c r="BX437" s="106"/>
      <c r="BY437" s="106"/>
      <c r="BZ437" s="106"/>
      <c r="CA437" s="106"/>
      <c r="CB437" s="106"/>
      <c r="CC437" s="106"/>
      <c r="CD437" s="106"/>
      <c r="CE437" s="106"/>
      <c r="CF437" s="106"/>
      <c r="CG437" s="106"/>
      <c r="CH437" s="106"/>
      <c r="CI437" s="106"/>
      <c r="CJ437" s="106"/>
      <c r="CK437" s="106"/>
      <c r="CL437" s="106"/>
      <c r="CM437" s="106"/>
      <c r="CN437" s="106"/>
      <c r="CO437" s="106"/>
      <c r="CP437" s="106"/>
      <c r="CQ437" s="106"/>
      <c r="CR437" s="106"/>
      <c r="CS437" s="106"/>
    </row>
    <row r="438">
      <c r="A438" s="154"/>
      <c r="B438" s="106"/>
      <c r="C438" s="106"/>
      <c r="D438" s="154"/>
      <c r="E438" s="106"/>
      <c r="F438" s="106"/>
      <c r="G438" s="154"/>
      <c r="H438" s="106"/>
      <c r="I438" s="106"/>
      <c r="J438" s="154"/>
      <c r="K438" s="106"/>
      <c r="L438" s="106"/>
      <c r="M438" s="106"/>
      <c r="N438" s="106"/>
      <c r="O438" s="106"/>
      <c r="P438" s="106"/>
      <c r="Q438" s="106"/>
      <c r="R438" s="154"/>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c r="AZ438" s="106"/>
      <c r="BA438" s="106"/>
      <c r="BB438" s="106"/>
      <c r="BC438" s="106"/>
      <c r="BD438" s="106"/>
      <c r="BE438" s="106"/>
      <c r="BF438" s="106"/>
      <c r="BG438" s="106"/>
      <c r="BH438" s="106"/>
      <c r="BI438" s="106"/>
      <c r="BJ438" s="106"/>
      <c r="BK438" s="106"/>
      <c r="BL438" s="106"/>
      <c r="BM438" s="106"/>
      <c r="BN438" s="106"/>
      <c r="BO438" s="106"/>
      <c r="BP438" s="106"/>
      <c r="BQ438" s="106"/>
      <c r="BR438" s="106"/>
      <c r="BS438" s="106"/>
      <c r="BT438" s="106"/>
      <c r="BU438" s="106"/>
      <c r="BV438" s="106"/>
      <c r="BW438" s="106"/>
      <c r="BX438" s="106"/>
      <c r="BY438" s="106"/>
      <c r="BZ438" s="106"/>
      <c r="CA438" s="106"/>
      <c r="CB438" s="106"/>
      <c r="CC438" s="106"/>
      <c r="CD438" s="106"/>
      <c r="CE438" s="106"/>
      <c r="CF438" s="106"/>
      <c r="CG438" s="106"/>
      <c r="CH438" s="106"/>
      <c r="CI438" s="106"/>
      <c r="CJ438" s="106"/>
      <c r="CK438" s="106"/>
      <c r="CL438" s="106"/>
      <c r="CM438" s="106"/>
      <c r="CN438" s="106"/>
      <c r="CO438" s="106"/>
      <c r="CP438" s="106"/>
      <c r="CQ438" s="106"/>
      <c r="CR438" s="106"/>
      <c r="CS438" s="106"/>
    </row>
    <row r="439">
      <c r="A439" s="154"/>
      <c r="B439" s="106"/>
      <c r="C439" s="106"/>
      <c r="D439" s="154"/>
      <c r="E439" s="106"/>
      <c r="F439" s="106"/>
      <c r="G439" s="154"/>
      <c r="H439" s="106"/>
      <c r="I439" s="106"/>
      <c r="J439" s="154"/>
      <c r="K439" s="106"/>
      <c r="L439" s="106"/>
      <c r="M439" s="106"/>
      <c r="N439" s="106"/>
      <c r="O439" s="106"/>
      <c r="P439" s="106"/>
      <c r="Q439" s="106"/>
      <c r="R439" s="154"/>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c r="AZ439" s="106"/>
      <c r="BA439" s="106"/>
      <c r="BB439" s="106"/>
      <c r="BC439" s="106"/>
      <c r="BD439" s="106"/>
      <c r="BE439" s="106"/>
      <c r="BF439" s="106"/>
      <c r="BG439" s="106"/>
      <c r="BH439" s="106"/>
      <c r="BI439" s="106"/>
      <c r="BJ439" s="106"/>
      <c r="BK439" s="106"/>
      <c r="BL439" s="106"/>
      <c r="BM439" s="106"/>
      <c r="BN439" s="106"/>
      <c r="BO439" s="106"/>
      <c r="BP439" s="106"/>
      <c r="BQ439" s="106"/>
      <c r="BR439" s="106"/>
      <c r="BS439" s="106"/>
      <c r="BT439" s="106"/>
      <c r="BU439" s="106"/>
      <c r="BV439" s="106"/>
      <c r="BW439" s="106"/>
      <c r="BX439" s="106"/>
      <c r="BY439" s="106"/>
      <c r="BZ439" s="106"/>
      <c r="CA439" s="106"/>
      <c r="CB439" s="106"/>
      <c r="CC439" s="106"/>
      <c r="CD439" s="106"/>
      <c r="CE439" s="106"/>
      <c r="CF439" s="106"/>
      <c r="CG439" s="106"/>
      <c r="CH439" s="106"/>
      <c r="CI439" s="106"/>
      <c r="CJ439" s="106"/>
      <c r="CK439" s="106"/>
      <c r="CL439" s="106"/>
      <c r="CM439" s="106"/>
      <c r="CN439" s="106"/>
      <c r="CO439" s="106"/>
      <c r="CP439" s="106"/>
      <c r="CQ439" s="106"/>
      <c r="CR439" s="106"/>
      <c r="CS439" s="106"/>
    </row>
    <row r="440">
      <c r="A440" s="154"/>
      <c r="B440" s="106"/>
      <c r="C440" s="106"/>
      <c r="D440" s="154"/>
      <c r="E440" s="106"/>
      <c r="F440" s="106"/>
      <c r="G440" s="154"/>
      <c r="H440" s="106"/>
      <c r="I440" s="106"/>
      <c r="J440" s="154"/>
      <c r="K440" s="106"/>
      <c r="L440" s="106"/>
      <c r="M440" s="106"/>
      <c r="N440" s="106"/>
      <c r="O440" s="106"/>
      <c r="P440" s="106"/>
      <c r="Q440" s="106"/>
      <c r="R440" s="154"/>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c r="AZ440" s="106"/>
      <c r="BA440" s="106"/>
      <c r="BB440" s="106"/>
      <c r="BC440" s="106"/>
      <c r="BD440" s="106"/>
      <c r="BE440" s="106"/>
      <c r="BF440" s="106"/>
      <c r="BG440" s="106"/>
      <c r="BH440" s="106"/>
      <c r="BI440" s="106"/>
      <c r="BJ440" s="106"/>
      <c r="BK440" s="106"/>
      <c r="BL440" s="106"/>
      <c r="BM440" s="106"/>
      <c r="BN440" s="106"/>
      <c r="BO440" s="106"/>
      <c r="BP440" s="106"/>
      <c r="BQ440" s="106"/>
      <c r="BR440" s="106"/>
      <c r="BS440" s="106"/>
      <c r="BT440" s="106"/>
      <c r="BU440" s="106"/>
      <c r="BV440" s="106"/>
      <c r="BW440" s="106"/>
      <c r="BX440" s="106"/>
      <c r="BY440" s="106"/>
      <c r="BZ440" s="106"/>
      <c r="CA440" s="106"/>
      <c r="CB440" s="106"/>
      <c r="CC440" s="106"/>
      <c r="CD440" s="106"/>
      <c r="CE440" s="106"/>
      <c r="CF440" s="106"/>
      <c r="CG440" s="106"/>
      <c r="CH440" s="106"/>
      <c r="CI440" s="106"/>
      <c r="CJ440" s="106"/>
      <c r="CK440" s="106"/>
      <c r="CL440" s="106"/>
      <c r="CM440" s="106"/>
      <c r="CN440" s="106"/>
      <c r="CO440" s="106"/>
      <c r="CP440" s="106"/>
      <c r="CQ440" s="106"/>
      <c r="CR440" s="106"/>
      <c r="CS440" s="106"/>
    </row>
    <row r="441">
      <c r="A441" s="154"/>
      <c r="B441" s="106"/>
      <c r="C441" s="106"/>
      <c r="D441" s="154"/>
      <c r="E441" s="106"/>
      <c r="F441" s="106"/>
      <c r="G441" s="154"/>
      <c r="H441" s="106"/>
      <c r="I441" s="106"/>
      <c r="J441" s="154"/>
      <c r="K441" s="106"/>
      <c r="L441" s="106"/>
      <c r="M441" s="106"/>
      <c r="N441" s="106"/>
      <c r="O441" s="106"/>
      <c r="P441" s="106"/>
      <c r="Q441" s="106"/>
      <c r="R441" s="154"/>
      <c r="S441" s="106"/>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c r="AZ441" s="106"/>
      <c r="BA441" s="106"/>
      <c r="BB441" s="106"/>
      <c r="BC441" s="106"/>
      <c r="BD441" s="106"/>
      <c r="BE441" s="106"/>
      <c r="BF441" s="106"/>
      <c r="BG441" s="106"/>
      <c r="BH441" s="106"/>
      <c r="BI441" s="106"/>
      <c r="BJ441" s="106"/>
      <c r="BK441" s="106"/>
      <c r="BL441" s="106"/>
      <c r="BM441" s="106"/>
      <c r="BN441" s="106"/>
      <c r="BO441" s="106"/>
      <c r="BP441" s="106"/>
      <c r="BQ441" s="106"/>
      <c r="BR441" s="106"/>
      <c r="BS441" s="106"/>
      <c r="BT441" s="106"/>
      <c r="BU441" s="106"/>
      <c r="BV441" s="106"/>
      <c r="BW441" s="106"/>
      <c r="BX441" s="106"/>
      <c r="BY441" s="106"/>
      <c r="BZ441" s="106"/>
      <c r="CA441" s="106"/>
      <c r="CB441" s="106"/>
      <c r="CC441" s="106"/>
      <c r="CD441" s="106"/>
      <c r="CE441" s="106"/>
      <c r="CF441" s="106"/>
      <c r="CG441" s="106"/>
      <c r="CH441" s="106"/>
      <c r="CI441" s="106"/>
      <c r="CJ441" s="106"/>
      <c r="CK441" s="106"/>
      <c r="CL441" s="106"/>
      <c r="CM441" s="106"/>
      <c r="CN441" s="106"/>
      <c r="CO441" s="106"/>
      <c r="CP441" s="106"/>
      <c r="CQ441" s="106"/>
      <c r="CR441" s="106"/>
      <c r="CS441" s="106"/>
    </row>
    <row r="442">
      <c r="A442" s="154"/>
      <c r="B442" s="106"/>
      <c r="C442" s="106"/>
      <c r="D442" s="154"/>
      <c r="E442" s="106"/>
      <c r="F442" s="106"/>
      <c r="G442" s="154"/>
      <c r="H442" s="106"/>
      <c r="I442" s="106"/>
      <c r="J442" s="154"/>
      <c r="K442" s="106"/>
      <c r="L442" s="106"/>
      <c r="M442" s="106"/>
      <c r="N442" s="106"/>
      <c r="O442" s="106"/>
      <c r="P442" s="106"/>
      <c r="Q442" s="106"/>
      <c r="R442" s="154"/>
      <c r="S442" s="106"/>
      <c r="T442" s="106"/>
      <c r="U442" s="106"/>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c r="AZ442" s="106"/>
      <c r="BA442" s="106"/>
      <c r="BB442" s="106"/>
      <c r="BC442" s="106"/>
      <c r="BD442" s="106"/>
      <c r="BE442" s="106"/>
      <c r="BF442" s="106"/>
      <c r="BG442" s="106"/>
      <c r="BH442" s="106"/>
      <c r="BI442" s="106"/>
      <c r="BJ442" s="106"/>
      <c r="BK442" s="106"/>
      <c r="BL442" s="106"/>
      <c r="BM442" s="106"/>
      <c r="BN442" s="106"/>
      <c r="BO442" s="106"/>
      <c r="BP442" s="106"/>
      <c r="BQ442" s="106"/>
      <c r="BR442" s="106"/>
      <c r="BS442" s="106"/>
      <c r="BT442" s="106"/>
      <c r="BU442" s="106"/>
      <c r="BV442" s="106"/>
      <c r="BW442" s="106"/>
      <c r="BX442" s="106"/>
      <c r="BY442" s="106"/>
      <c r="BZ442" s="106"/>
      <c r="CA442" s="106"/>
      <c r="CB442" s="106"/>
      <c r="CC442" s="106"/>
      <c r="CD442" s="106"/>
      <c r="CE442" s="106"/>
      <c r="CF442" s="106"/>
      <c r="CG442" s="106"/>
      <c r="CH442" s="106"/>
      <c r="CI442" s="106"/>
      <c r="CJ442" s="106"/>
      <c r="CK442" s="106"/>
      <c r="CL442" s="106"/>
      <c r="CM442" s="106"/>
      <c r="CN442" s="106"/>
      <c r="CO442" s="106"/>
      <c r="CP442" s="106"/>
      <c r="CQ442" s="106"/>
      <c r="CR442" s="106"/>
      <c r="CS442" s="106"/>
    </row>
    <row r="443">
      <c r="A443" s="154"/>
      <c r="B443" s="106"/>
      <c r="C443" s="106"/>
      <c r="D443" s="154"/>
      <c r="E443" s="106"/>
      <c r="F443" s="106"/>
      <c r="G443" s="154"/>
      <c r="H443" s="106"/>
      <c r="I443" s="106"/>
      <c r="J443" s="154"/>
      <c r="K443" s="106"/>
      <c r="L443" s="106"/>
      <c r="M443" s="106"/>
      <c r="N443" s="106"/>
      <c r="O443" s="106"/>
      <c r="P443" s="106"/>
      <c r="Q443" s="106"/>
      <c r="R443" s="154"/>
      <c r="S443" s="106"/>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c r="AZ443" s="106"/>
      <c r="BA443" s="106"/>
      <c r="BB443" s="106"/>
      <c r="BC443" s="106"/>
      <c r="BD443" s="106"/>
      <c r="BE443" s="106"/>
      <c r="BF443" s="106"/>
      <c r="BG443" s="106"/>
      <c r="BH443" s="106"/>
      <c r="BI443" s="106"/>
      <c r="BJ443" s="106"/>
      <c r="BK443" s="106"/>
      <c r="BL443" s="106"/>
      <c r="BM443" s="106"/>
      <c r="BN443" s="106"/>
      <c r="BO443" s="106"/>
      <c r="BP443" s="106"/>
      <c r="BQ443" s="106"/>
      <c r="BR443" s="106"/>
      <c r="BS443" s="106"/>
      <c r="BT443" s="106"/>
      <c r="BU443" s="106"/>
      <c r="BV443" s="106"/>
      <c r="BW443" s="106"/>
      <c r="BX443" s="106"/>
      <c r="BY443" s="106"/>
      <c r="BZ443" s="106"/>
      <c r="CA443" s="106"/>
      <c r="CB443" s="106"/>
      <c r="CC443" s="106"/>
      <c r="CD443" s="106"/>
      <c r="CE443" s="106"/>
      <c r="CF443" s="106"/>
      <c r="CG443" s="106"/>
      <c r="CH443" s="106"/>
      <c r="CI443" s="106"/>
      <c r="CJ443" s="106"/>
      <c r="CK443" s="106"/>
      <c r="CL443" s="106"/>
      <c r="CM443" s="106"/>
      <c r="CN443" s="106"/>
      <c r="CO443" s="106"/>
      <c r="CP443" s="106"/>
      <c r="CQ443" s="106"/>
      <c r="CR443" s="106"/>
      <c r="CS443" s="106"/>
    </row>
    <row r="444">
      <c r="A444" s="154"/>
      <c r="B444" s="106"/>
      <c r="C444" s="106"/>
      <c r="D444" s="154"/>
      <c r="E444" s="106"/>
      <c r="F444" s="106"/>
      <c r="G444" s="154"/>
      <c r="H444" s="106"/>
      <c r="I444" s="106"/>
      <c r="J444" s="154"/>
      <c r="K444" s="106"/>
      <c r="L444" s="106"/>
      <c r="M444" s="106"/>
      <c r="N444" s="106"/>
      <c r="O444" s="106"/>
      <c r="P444" s="106"/>
      <c r="Q444" s="106"/>
      <c r="R444" s="154"/>
      <c r="S444" s="106"/>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c r="AZ444" s="106"/>
      <c r="BA444" s="106"/>
      <c r="BB444" s="106"/>
      <c r="BC444" s="106"/>
      <c r="BD444" s="106"/>
      <c r="BE444" s="106"/>
      <c r="BF444" s="106"/>
      <c r="BG444" s="106"/>
      <c r="BH444" s="106"/>
      <c r="BI444" s="106"/>
      <c r="BJ444" s="106"/>
      <c r="BK444" s="106"/>
      <c r="BL444" s="106"/>
      <c r="BM444" s="106"/>
      <c r="BN444" s="106"/>
      <c r="BO444" s="106"/>
      <c r="BP444" s="106"/>
      <c r="BQ444" s="106"/>
      <c r="BR444" s="106"/>
      <c r="BS444" s="106"/>
      <c r="BT444" s="106"/>
      <c r="BU444" s="106"/>
      <c r="BV444" s="106"/>
      <c r="BW444" s="106"/>
      <c r="BX444" s="106"/>
      <c r="BY444" s="106"/>
      <c r="BZ444" s="106"/>
      <c r="CA444" s="106"/>
      <c r="CB444" s="106"/>
      <c r="CC444" s="106"/>
      <c r="CD444" s="106"/>
      <c r="CE444" s="106"/>
      <c r="CF444" s="106"/>
      <c r="CG444" s="106"/>
      <c r="CH444" s="106"/>
      <c r="CI444" s="106"/>
      <c r="CJ444" s="106"/>
      <c r="CK444" s="106"/>
      <c r="CL444" s="106"/>
      <c r="CM444" s="106"/>
      <c r="CN444" s="106"/>
      <c r="CO444" s="106"/>
      <c r="CP444" s="106"/>
      <c r="CQ444" s="106"/>
      <c r="CR444" s="106"/>
      <c r="CS444" s="106"/>
    </row>
    <row r="445">
      <c r="A445" s="154"/>
      <c r="B445" s="106"/>
      <c r="C445" s="106"/>
      <c r="D445" s="154"/>
      <c r="E445" s="106"/>
      <c r="F445" s="106"/>
      <c r="G445" s="154"/>
      <c r="H445" s="106"/>
      <c r="I445" s="106"/>
      <c r="J445" s="154"/>
      <c r="K445" s="106"/>
      <c r="L445" s="106"/>
      <c r="M445" s="106"/>
      <c r="N445" s="106"/>
      <c r="O445" s="106"/>
      <c r="P445" s="106"/>
      <c r="Q445" s="106"/>
      <c r="R445" s="154"/>
      <c r="S445" s="106"/>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c r="AZ445" s="106"/>
      <c r="BA445" s="106"/>
      <c r="BB445" s="106"/>
      <c r="BC445" s="106"/>
      <c r="BD445" s="106"/>
      <c r="BE445" s="106"/>
      <c r="BF445" s="106"/>
      <c r="BG445" s="106"/>
      <c r="BH445" s="106"/>
      <c r="BI445" s="106"/>
      <c r="BJ445" s="106"/>
      <c r="BK445" s="106"/>
      <c r="BL445" s="106"/>
      <c r="BM445" s="106"/>
      <c r="BN445" s="106"/>
      <c r="BO445" s="106"/>
      <c r="BP445" s="106"/>
      <c r="BQ445" s="106"/>
      <c r="BR445" s="106"/>
      <c r="BS445" s="106"/>
      <c r="BT445" s="106"/>
      <c r="BU445" s="106"/>
      <c r="BV445" s="106"/>
      <c r="BW445" s="106"/>
      <c r="BX445" s="106"/>
      <c r="BY445" s="106"/>
      <c r="BZ445" s="106"/>
      <c r="CA445" s="106"/>
      <c r="CB445" s="106"/>
      <c r="CC445" s="106"/>
      <c r="CD445" s="106"/>
      <c r="CE445" s="106"/>
      <c r="CF445" s="106"/>
      <c r="CG445" s="106"/>
      <c r="CH445" s="106"/>
      <c r="CI445" s="106"/>
      <c r="CJ445" s="106"/>
      <c r="CK445" s="106"/>
      <c r="CL445" s="106"/>
      <c r="CM445" s="106"/>
      <c r="CN445" s="106"/>
      <c r="CO445" s="106"/>
      <c r="CP445" s="106"/>
      <c r="CQ445" s="106"/>
      <c r="CR445" s="106"/>
      <c r="CS445" s="106"/>
    </row>
    <row r="446">
      <c r="A446" s="154"/>
      <c r="B446" s="106"/>
      <c r="C446" s="106"/>
      <c r="D446" s="154"/>
      <c r="E446" s="106"/>
      <c r="F446" s="106"/>
      <c r="G446" s="154"/>
      <c r="H446" s="106"/>
      <c r="I446" s="106"/>
      <c r="J446" s="154"/>
      <c r="K446" s="106"/>
      <c r="L446" s="106"/>
      <c r="M446" s="106"/>
      <c r="N446" s="106"/>
      <c r="O446" s="106"/>
      <c r="P446" s="106"/>
      <c r="Q446" s="106"/>
      <c r="R446" s="154"/>
      <c r="S446" s="106"/>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c r="AZ446" s="106"/>
      <c r="BA446" s="106"/>
      <c r="BB446" s="106"/>
      <c r="BC446" s="106"/>
      <c r="BD446" s="106"/>
      <c r="BE446" s="106"/>
      <c r="BF446" s="106"/>
      <c r="BG446" s="106"/>
      <c r="BH446" s="106"/>
      <c r="BI446" s="106"/>
      <c r="BJ446" s="106"/>
      <c r="BK446" s="106"/>
      <c r="BL446" s="106"/>
      <c r="BM446" s="106"/>
      <c r="BN446" s="106"/>
      <c r="BO446" s="106"/>
      <c r="BP446" s="106"/>
      <c r="BQ446" s="106"/>
      <c r="BR446" s="106"/>
      <c r="BS446" s="106"/>
      <c r="BT446" s="106"/>
      <c r="BU446" s="106"/>
      <c r="BV446" s="106"/>
      <c r="BW446" s="106"/>
      <c r="BX446" s="106"/>
      <c r="BY446" s="106"/>
      <c r="BZ446" s="106"/>
      <c r="CA446" s="106"/>
      <c r="CB446" s="106"/>
      <c r="CC446" s="106"/>
      <c r="CD446" s="106"/>
      <c r="CE446" s="106"/>
      <c r="CF446" s="106"/>
      <c r="CG446" s="106"/>
      <c r="CH446" s="106"/>
      <c r="CI446" s="106"/>
      <c r="CJ446" s="106"/>
      <c r="CK446" s="106"/>
      <c r="CL446" s="106"/>
      <c r="CM446" s="106"/>
      <c r="CN446" s="106"/>
      <c r="CO446" s="106"/>
      <c r="CP446" s="106"/>
      <c r="CQ446" s="106"/>
      <c r="CR446" s="106"/>
      <c r="CS446" s="106"/>
    </row>
    <row r="447">
      <c r="A447" s="154"/>
      <c r="B447" s="106"/>
      <c r="C447" s="106"/>
      <c r="D447" s="154"/>
      <c r="E447" s="106"/>
      <c r="F447" s="106"/>
      <c r="G447" s="154"/>
      <c r="H447" s="106"/>
      <c r="I447" s="106"/>
      <c r="J447" s="154"/>
      <c r="K447" s="106"/>
      <c r="L447" s="106"/>
      <c r="M447" s="106"/>
      <c r="N447" s="106"/>
      <c r="O447" s="106"/>
      <c r="P447" s="106"/>
      <c r="Q447" s="106"/>
      <c r="R447" s="154"/>
      <c r="S447" s="106"/>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c r="AZ447" s="106"/>
      <c r="BA447" s="106"/>
      <c r="BB447" s="106"/>
      <c r="BC447" s="106"/>
      <c r="BD447" s="106"/>
      <c r="BE447" s="106"/>
      <c r="BF447" s="106"/>
      <c r="BG447" s="106"/>
      <c r="BH447" s="106"/>
      <c r="BI447" s="106"/>
      <c r="BJ447" s="106"/>
      <c r="BK447" s="106"/>
      <c r="BL447" s="106"/>
      <c r="BM447" s="106"/>
      <c r="BN447" s="106"/>
      <c r="BO447" s="106"/>
      <c r="BP447" s="106"/>
      <c r="BQ447" s="106"/>
      <c r="BR447" s="106"/>
      <c r="BS447" s="106"/>
      <c r="BT447" s="106"/>
      <c r="BU447" s="106"/>
      <c r="BV447" s="106"/>
      <c r="BW447" s="106"/>
      <c r="BX447" s="106"/>
      <c r="BY447" s="106"/>
      <c r="BZ447" s="106"/>
      <c r="CA447" s="106"/>
      <c r="CB447" s="106"/>
      <c r="CC447" s="106"/>
      <c r="CD447" s="106"/>
      <c r="CE447" s="106"/>
      <c r="CF447" s="106"/>
      <c r="CG447" s="106"/>
      <c r="CH447" s="106"/>
      <c r="CI447" s="106"/>
      <c r="CJ447" s="106"/>
      <c r="CK447" s="106"/>
      <c r="CL447" s="106"/>
      <c r="CM447" s="106"/>
      <c r="CN447" s="106"/>
      <c r="CO447" s="106"/>
      <c r="CP447" s="106"/>
      <c r="CQ447" s="106"/>
      <c r="CR447" s="106"/>
      <c r="CS447" s="106"/>
    </row>
    <row r="448">
      <c r="A448" s="154"/>
      <c r="B448" s="106"/>
      <c r="C448" s="106"/>
      <c r="D448" s="154"/>
      <c r="E448" s="106"/>
      <c r="F448" s="106"/>
      <c r="G448" s="154"/>
      <c r="H448" s="106"/>
      <c r="I448" s="106"/>
      <c r="J448" s="154"/>
      <c r="K448" s="106"/>
      <c r="L448" s="106"/>
      <c r="M448" s="106"/>
      <c r="N448" s="106"/>
      <c r="O448" s="106"/>
      <c r="P448" s="106"/>
      <c r="Q448" s="106"/>
      <c r="R448" s="154"/>
      <c r="S448" s="106"/>
      <c r="T448" s="106"/>
      <c r="U448" s="106"/>
      <c r="V448" s="106"/>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c r="AZ448" s="106"/>
      <c r="BA448" s="106"/>
      <c r="BB448" s="106"/>
      <c r="BC448" s="106"/>
      <c r="BD448" s="106"/>
      <c r="BE448" s="106"/>
      <c r="BF448" s="106"/>
      <c r="BG448" s="106"/>
      <c r="BH448" s="106"/>
      <c r="BI448" s="106"/>
      <c r="BJ448" s="106"/>
      <c r="BK448" s="106"/>
      <c r="BL448" s="106"/>
      <c r="BM448" s="106"/>
      <c r="BN448" s="106"/>
      <c r="BO448" s="106"/>
      <c r="BP448" s="106"/>
      <c r="BQ448" s="106"/>
      <c r="BR448" s="106"/>
      <c r="BS448" s="106"/>
      <c r="BT448" s="106"/>
      <c r="BU448" s="106"/>
      <c r="BV448" s="106"/>
      <c r="BW448" s="106"/>
      <c r="BX448" s="106"/>
      <c r="BY448" s="106"/>
      <c r="BZ448" s="106"/>
      <c r="CA448" s="106"/>
      <c r="CB448" s="106"/>
      <c r="CC448" s="106"/>
      <c r="CD448" s="106"/>
      <c r="CE448" s="106"/>
      <c r="CF448" s="106"/>
      <c r="CG448" s="106"/>
      <c r="CH448" s="106"/>
      <c r="CI448" s="106"/>
      <c r="CJ448" s="106"/>
      <c r="CK448" s="106"/>
      <c r="CL448" s="106"/>
      <c r="CM448" s="106"/>
      <c r="CN448" s="106"/>
      <c r="CO448" s="106"/>
      <c r="CP448" s="106"/>
      <c r="CQ448" s="106"/>
      <c r="CR448" s="106"/>
      <c r="CS448" s="106"/>
    </row>
    <row r="449">
      <c r="A449" s="154"/>
      <c r="B449" s="106"/>
      <c r="C449" s="106"/>
      <c r="D449" s="154"/>
      <c r="E449" s="106"/>
      <c r="F449" s="106"/>
      <c r="G449" s="154"/>
      <c r="H449" s="106"/>
      <c r="I449" s="106"/>
      <c r="J449" s="154"/>
      <c r="K449" s="106"/>
      <c r="L449" s="106"/>
      <c r="M449" s="106"/>
      <c r="N449" s="106"/>
      <c r="O449" s="106"/>
      <c r="P449" s="106"/>
      <c r="Q449" s="106"/>
      <c r="R449" s="154"/>
      <c r="S449" s="106"/>
      <c r="T449" s="106"/>
      <c r="U449" s="106"/>
      <c r="V449" s="106"/>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c r="AZ449" s="106"/>
      <c r="BA449" s="106"/>
      <c r="BB449" s="106"/>
      <c r="BC449" s="106"/>
      <c r="BD449" s="106"/>
      <c r="BE449" s="106"/>
      <c r="BF449" s="106"/>
      <c r="BG449" s="106"/>
      <c r="BH449" s="106"/>
      <c r="BI449" s="106"/>
      <c r="BJ449" s="106"/>
      <c r="BK449" s="106"/>
      <c r="BL449" s="106"/>
      <c r="BM449" s="106"/>
      <c r="BN449" s="106"/>
      <c r="BO449" s="106"/>
      <c r="BP449" s="106"/>
      <c r="BQ449" s="106"/>
      <c r="BR449" s="106"/>
      <c r="BS449" s="106"/>
      <c r="BT449" s="106"/>
      <c r="BU449" s="106"/>
      <c r="BV449" s="106"/>
      <c r="BW449" s="106"/>
      <c r="BX449" s="106"/>
      <c r="BY449" s="106"/>
      <c r="BZ449" s="106"/>
      <c r="CA449" s="106"/>
      <c r="CB449" s="106"/>
      <c r="CC449" s="106"/>
      <c r="CD449" s="106"/>
      <c r="CE449" s="106"/>
      <c r="CF449" s="106"/>
      <c r="CG449" s="106"/>
      <c r="CH449" s="106"/>
      <c r="CI449" s="106"/>
      <c r="CJ449" s="106"/>
      <c r="CK449" s="106"/>
      <c r="CL449" s="106"/>
      <c r="CM449" s="106"/>
      <c r="CN449" s="106"/>
      <c r="CO449" s="106"/>
      <c r="CP449" s="106"/>
      <c r="CQ449" s="106"/>
      <c r="CR449" s="106"/>
      <c r="CS449" s="106"/>
    </row>
    <row r="450">
      <c r="A450" s="154"/>
      <c r="B450" s="106"/>
      <c r="C450" s="106"/>
      <c r="D450" s="154"/>
      <c r="E450" s="106"/>
      <c r="F450" s="106"/>
      <c r="G450" s="154"/>
      <c r="H450" s="106"/>
      <c r="I450" s="106"/>
      <c r="J450" s="154"/>
      <c r="K450" s="106"/>
      <c r="L450" s="106"/>
      <c r="M450" s="106"/>
      <c r="N450" s="106"/>
      <c r="O450" s="106"/>
      <c r="P450" s="106"/>
      <c r="Q450" s="106"/>
      <c r="R450" s="154"/>
      <c r="S450" s="106"/>
      <c r="T450" s="106"/>
      <c r="U450" s="106"/>
      <c r="V450" s="106"/>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c r="AZ450" s="106"/>
      <c r="BA450" s="106"/>
      <c r="BB450" s="106"/>
      <c r="BC450" s="106"/>
      <c r="BD450" s="106"/>
      <c r="BE450" s="106"/>
      <c r="BF450" s="106"/>
      <c r="BG450" s="106"/>
      <c r="BH450" s="106"/>
      <c r="BI450" s="106"/>
      <c r="BJ450" s="106"/>
      <c r="BK450" s="106"/>
      <c r="BL450" s="106"/>
      <c r="BM450" s="106"/>
      <c r="BN450" s="106"/>
      <c r="BO450" s="106"/>
      <c r="BP450" s="106"/>
      <c r="BQ450" s="106"/>
      <c r="BR450" s="106"/>
      <c r="BS450" s="106"/>
      <c r="BT450" s="106"/>
      <c r="BU450" s="106"/>
      <c r="BV450" s="106"/>
      <c r="BW450" s="106"/>
      <c r="BX450" s="106"/>
      <c r="BY450" s="106"/>
      <c r="BZ450" s="106"/>
      <c r="CA450" s="106"/>
      <c r="CB450" s="106"/>
      <c r="CC450" s="106"/>
      <c r="CD450" s="106"/>
      <c r="CE450" s="106"/>
      <c r="CF450" s="106"/>
      <c r="CG450" s="106"/>
      <c r="CH450" s="106"/>
      <c r="CI450" s="106"/>
      <c r="CJ450" s="106"/>
      <c r="CK450" s="106"/>
      <c r="CL450" s="106"/>
      <c r="CM450" s="106"/>
      <c r="CN450" s="106"/>
      <c r="CO450" s="106"/>
      <c r="CP450" s="106"/>
      <c r="CQ450" s="106"/>
      <c r="CR450" s="106"/>
      <c r="CS450" s="106"/>
    </row>
    <row r="451">
      <c r="A451" s="154"/>
      <c r="B451" s="106"/>
      <c r="C451" s="106"/>
      <c r="D451" s="154"/>
      <c r="E451" s="106"/>
      <c r="F451" s="106"/>
      <c r="G451" s="154"/>
      <c r="H451" s="106"/>
      <c r="I451" s="106"/>
      <c r="J451" s="154"/>
      <c r="K451" s="106"/>
      <c r="L451" s="106"/>
      <c r="M451" s="106"/>
      <c r="N451" s="106"/>
      <c r="O451" s="106"/>
      <c r="P451" s="106"/>
      <c r="Q451" s="106"/>
      <c r="R451" s="154"/>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c r="AZ451" s="106"/>
      <c r="BA451" s="106"/>
      <c r="BB451" s="106"/>
      <c r="BC451" s="106"/>
      <c r="BD451" s="106"/>
      <c r="BE451" s="106"/>
      <c r="BF451" s="106"/>
      <c r="BG451" s="106"/>
      <c r="BH451" s="106"/>
      <c r="BI451" s="106"/>
      <c r="BJ451" s="106"/>
      <c r="BK451" s="106"/>
      <c r="BL451" s="106"/>
      <c r="BM451" s="106"/>
      <c r="BN451" s="106"/>
      <c r="BO451" s="106"/>
      <c r="BP451" s="106"/>
      <c r="BQ451" s="106"/>
      <c r="BR451" s="106"/>
      <c r="BS451" s="106"/>
      <c r="BT451" s="106"/>
      <c r="BU451" s="106"/>
      <c r="BV451" s="106"/>
      <c r="BW451" s="106"/>
      <c r="BX451" s="106"/>
      <c r="BY451" s="106"/>
      <c r="BZ451" s="106"/>
      <c r="CA451" s="106"/>
      <c r="CB451" s="106"/>
      <c r="CC451" s="106"/>
      <c r="CD451" s="106"/>
      <c r="CE451" s="106"/>
      <c r="CF451" s="106"/>
      <c r="CG451" s="106"/>
      <c r="CH451" s="106"/>
      <c r="CI451" s="106"/>
      <c r="CJ451" s="106"/>
      <c r="CK451" s="106"/>
      <c r="CL451" s="106"/>
      <c r="CM451" s="106"/>
      <c r="CN451" s="106"/>
      <c r="CO451" s="106"/>
      <c r="CP451" s="106"/>
      <c r="CQ451" s="106"/>
      <c r="CR451" s="106"/>
      <c r="CS451" s="106"/>
    </row>
    <row r="452">
      <c r="A452" s="154"/>
      <c r="B452" s="106"/>
      <c r="C452" s="106"/>
      <c r="D452" s="154"/>
      <c r="E452" s="106"/>
      <c r="F452" s="106"/>
      <c r="G452" s="154"/>
      <c r="H452" s="106"/>
      <c r="I452" s="106"/>
      <c r="J452" s="154"/>
      <c r="K452" s="106"/>
      <c r="L452" s="106"/>
      <c r="M452" s="106"/>
      <c r="N452" s="106"/>
      <c r="O452" s="106"/>
      <c r="P452" s="106"/>
      <c r="Q452" s="106"/>
      <c r="R452" s="154"/>
      <c r="S452" s="106"/>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c r="AZ452" s="106"/>
      <c r="BA452" s="106"/>
      <c r="BB452" s="106"/>
      <c r="BC452" s="106"/>
      <c r="BD452" s="106"/>
      <c r="BE452" s="106"/>
      <c r="BF452" s="106"/>
      <c r="BG452" s="106"/>
      <c r="BH452" s="106"/>
      <c r="BI452" s="106"/>
      <c r="BJ452" s="106"/>
      <c r="BK452" s="106"/>
      <c r="BL452" s="106"/>
      <c r="BM452" s="106"/>
      <c r="BN452" s="106"/>
      <c r="BO452" s="106"/>
      <c r="BP452" s="106"/>
      <c r="BQ452" s="106"/>
      <c r="BR452" s="106"/>
      <c r="BS452" s="106"/>
      <c r="BT452" s="106"/>
      <c r="BU452" s="106"/>
      <c r="BV452" s="106"/>
      <c r="BW452" s="106"/>
      <c r="BX452" s="106"/>
      <c r="BY452" s="106"/>
      <c r="BZ452" s="106"/>
      <c r="CA452" s="106"/>
      <c r="CB452" s="106"/>
      <c r="CC452" s="106"/>
      <c r="CD452" s="106"/>
      <c r="CE452" s="106"/>
      <c r="CF452" s="106"/>
      <c r="CG452" s="106"/>
      <c r="CH452" s="106"/>
      <c r="CI452" s="106"/>
      <c r="CJ452" s="106"/>
      <c r="CK452" s="106"/>
      <c r="CL452" s="106"/>
      <c r="CM452" s="106"/>
      <c r="CN452" s="106"/>
      <c r="CO452" s="106"/>
      <c r="CP452" s="106"/>
      <c r="CQ452" s="106"/>
      <c r="CR452" s="106"/>
      <c r="CS452" s="106"/>
    </row>
    <row r="453">
      <c r="A453" s="154"/>
      <c r="B453" s="106"/>
      <c r="C453" s="106"/>
      <c r="D453" s="154"/>
      <c r="E453" s="106"/>
      <c r="F453" s="106"/>
      <c r="G453" s="154"/>
      <c r="H453" s="106"/>
      <c r="I453" s="106"/>
      <c r="J453" s="154"/>
      <c r="K453" s="106"/>
      <c r="L453" s="106"/>
      <c r="M453" s="106"/>
      <c r="N453" s="106"/>
      <c r="O453" s="106"/>
      <c r="P453" s="106"/>
      <c r="Q453" s="106"/>
      <c r="R453" s="154"/>
      <c r="S453" s="106"/>
      <c r="T453" s="106"/>
      <c r="U453" s="106"/>
      <c r="V453" s="106"/>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c r="AZ453" s="106"/>
      <c r="BA453" s="106"/>
      <c r="BB453" s="106"/>
      <c r="BC453" s="106"/>
      <c r="BD453" s="106"/>
      <c r="BE453" s="106"/>
      <c r="BF453" s="106"/>
      <c r="BG453" s="106"/>
      <c r="BH453" s="106"/>
      <c r="BI453" s="106"/>
      <c r="BJ453" s="106"/>
      <c r="BK453" s="106"/>
      <c r="BL453" s="106"/>
      <c r="BM453" s="106"/>
      <c r="BN453" s="106"/>
      <c r="BO453" s="106"/>
      <c r="BP453" s="106"/>
      <c r="BQ453" s="106"/>
      <c r="BR453" s="106"/>
      <c r="BS453" s="106"/>
      <c r="BT453" s="106"/>
      <c r="BU453" s="106"/>
      <c r="BV453" s="106"/>
      <c r="BW453" s="106"/>
      <c r="BX453" s="106"/>
      <c r="BY453" s="106"/>
      <c r="BZ453" s="106"/>
      <c r="CA453" s="106"/>
      <c r="CB453" s="106"/>
      <c r="CC453" s="106"/>
      <c r="CD453" s="106"/>
      <c r="CE453" s="106"/>
      <c r="CF453" s="106"/>
      <c r="CG453" s="106"/>
      <c r="CH453" s="106"/>
      <c r="CI453" s="106"/>
      <c r="CJ453" s="106"/>
      <c r="CK453" s="106"/>
      <c r="CL453" s="106"/>
      <c r="CM453" s="106"/>
      <c r="CN453" s="106"/>
      <c r="CO453" s="106"/>
      <c r="CP453" s="106"/>
      <c r="CQ453" s="106"/>
      <c r="CR453" s="106"/>
      <c r="CS453" s="106"/>
    </row>
    <row r="454">
      <c r="A454" s="154"/>
      <c r="B454" s="106"/>
      <c r="C454" s="106"/>
      <c r="D454" s="154"/>
      <c r="E454" s="106"/>
      <c r="F454" s="106"/>
      <c r="G454" s="154"/>
      <c r="H454" s="106"/>
      <c r="I454" s="106"/>
      <c r="J454" s="154"/>
      <c r="K454" s="106"/>
      <c r="L454" s="106"/>
      <c r="M454" s="106"/>
      <c r="N454" s="106"/>
      <c r="O454" s="106"/>
      <c r="P454" s="106"/>
      <c r="Q454" s="106"/>
      <c r="R454" s="154"/>
      <c r="S454" s="106"/>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c r="AZ454" s="106"/>
      <c r="BA454" s="106"/>
      <c r="BB454" s="106"/>
      <c r="BC454" s="106"/>
      <c r="BD454" s="106"/>
      <c r="BE454" s="106"/>
      <c r="BF454" s="106"/>
      <c r="BG454" s="106"/>
      <c r="BH454" s="106"/>
      <c r="BI454" s="106"/>
      <c r="BJ454" s="106"/>
      <c r="BK454" s="106"/>
      <c r="BL454" s="106"/>
      <c r="BM454" s="106"/>
      <c r="BN454" s="106"/>
      <c r="BO454" s="106"/>
      <c r="BP454" s="106"/>
      <c r="BQ454" s="106"/>
      <c r="BR454" s="106"/>
      <c r="BS454" s="106"/>
      <c r="BT454" s="106"/>
      <c r="BU454" s="106"/>
      <c r="BV454" s="106"/>
      <c r="BW454" s="106"/>
      <c r="BX454" s="106"/>
      <c r="BY454" s="106"/>
      <c r="BZ454" s="106"/>
      <c r="CA454" s="106"/>
      <c r="CB454" s="106"/>
      <c r="CC454" s="106"/>
      <c r="CD454" s="106"/>
      <c r="CE454" s="106"/>
      <c r="CF454" s="106"/>
      <c r="CG454" s="106"/>
      <c r="CH454" s="106"/>
      <c r="CI454" s="106"/>
      <c r="CJ454" s="106"/>
      <c r="CK454" s="106"/>
      <c r="CL454" s="106"/>
      <c r="CM454" s="106"/>
      <c r="CN454" s="106"/>
      <c r="CO454" s="106"/>
      <c r="CP454" s="106"/>
      <c r="CQ454" s="106"/>
      <c r="CR454" s="106"/>
      <c r="CS454" s="106"/>
    </row>
    <row r="455">
      <c r="A455" s="154"/>
      <c r="B455" s="106"/>
      <c r="C455" s="106"/>
      <c r="D455" s="154"/>
      <c r="E455" s="106"/>
      <c r="F455" s="106"/>
      <c r="G455" s="154"/>
      <c r="H455" s="106"/>
      <c r="I455" s="106"/>
      <c r="J455" s="154"/>
      <c r="K455" s="106"/>
      <c r="L455" s="106"/>
      <c r="M455" s="106"/>
      <c r="N455" s="106"/>
      <c r="O455" s="106"/>
      <c r="P455" s="106"/>
      <c r="Q455" s="106"/>
      <c r="R455" s="154"/>
      <c r="S455" s="106"/>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c r="AZ455" s="106"/>
      <c r="BA455" s="106"/>
      <c r="BB455" s="106"/>
      <c r="BC455" s="106"/>
      <c r="BD455" s="106"/>
      <c r="BE455" s="106"/>
      <c r="BF455" s="106"/>
      <c r="BG455" s="106"/>
      <c r="BH455" s="106"/>
      <c r="BI455" s="106"/>
      <c r="BJ455" s="106"/>
      <c r="BK455" s="106"/>
      <c r="BL455" s="106"/>
      <c r="BM455" s="106"/>
      <c r="BN455" s="106"/>
      <c r="BO455" s="106"/>
      <c r="BP455" s="106"/>
      <c r="BQ455" s="106"/>
      <c r="BR455" s="106"/>
      <c r="BS455" s="106"/>
      <c r="BT455" s="106"/>
      <c r="BU455" s="106"/>
      <c r="BV455" s="106"/>
      <c r="BW455" s="106"/>
      <c r="BX455" s="106"/>
      <c r="BY455" s="106"/>
      <c r="BZ455" s="106"/>
      <c r="CA455" s="106"/>
      <c r="CB455" s="106"/>
      <c r="CC455" s="106"/>
      <c r="CD455" s="106"/>
      <c r="CE455" s="106"/>
      <c r="CF455" s="106"/>
      <c r="CG455" s="106"/>
      <c r="CH455" s="106"/>
      <c r="CI455" s="106"/>
      <c r="CJ455" s="106"/>
      <c r="CK455" s="106"/>
      <c r="CL455" s="106"/>
      <c r="CM455" s="106"/>
      <c r="CN455" s="106"/>
      <c r="CO455" s="106"/>
      <c r="CP455" s="106"/>
      <c r="CQ455" s="106"/>
      <c r="CR455" s="106"/>
      <c r="CS455" s="106"/>
    </row>
    <row r="456">
      <c r="A456" s="154"/>
      <c r="B456" s="106"/>
      <c r="C456" s="106"/>
      <c r="D456" s="154"/>
      <c r="E456" s="106"/>
      <c r="F456" s="106"/>
      <c r="G456" s="154"/>
      <c r="H456" s="106"/>
      <c r="I456" s="106"/>
      <c r="J456" s="154"/>
      <c r="K456" s="106"/>
      <c r="L456" s="106"/>
      <c r="M456" s="106"/>
      <c r="N456" s="106"/>
      <c r="O456" s="106"/>
      <c r="P456" s="106"/>
      <c r="Q456" s="106"/>
      <c r="R456" s="154"/>
      <c r="S456" s="106"/>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c r="AZ456" s="106"/>
      <c r="BA456" s="106"/>
      <c r="BB456" s="106"/>
      <c r="BC456" s="106"/>
      <c r="BD456" s="106"/>
      <c r="BE456" s="106"/>
      <c r="BF456" s="106"/>
      <c r="BG456" s="106"/>
      <c r="BH456" s="106"/>
      <c r="BI456" s="106"/>
      <c r="BJ456" s="106"/>
      <c r="BK456" s="106"/>
      <c r="BL456" s="106"/>
      <c r="BM456" s="106"/>
      <c r="BN456" s="106"/>
      <c r="BO456" s="106"/>
      <c r="BP456" s="106"/>
      <c r="BQ456" s="106"/>
      <c r="BR456" s="106"/>
      <c r="BS456" s="106"/>
      <c r="BT456" s="106"/>
      <c r="BU456" s="106"/>
      <c r="BV456" s="106"/>
      <c r="BW456" s="106"/>
      <c r="BX456" s="106"/>
      <c r="BY456" s="106"/>
      <c r="BZ456" s="106"/>
      <c r="CA456" s="106"/>
      <c r="CB456" s="106"/>
      <c r="CC456" s="106"/>
      <c r="CD456" s="106"/>
      <c r="CE456" s="106"/>
      <c r="CF456" s="106"/>
      <c r="CG456" s="106"/>
      <c r="CH456" s="106"/>
      <c r="CI456" s="106"/>
      <c r="CJ456" s="106"/>
      <c r="CK456" s="106"/>
      <c r="CL456" s="106"/>
      <c r="CM456" s="106"/>
      <c r="CN456" s="106"/>
      <c r="CO456" s="106"/>
      <c r="CP456" s="106"/>
      <c r="CQ456" s="106"/>
      <c r="CR456" s="106"/>
      <c r="CS456" s="106"/>
    </row>
    <row r="457">
      <c r="A457" s="154"/>
      <c r="B457" s="106"/>
      <c r="C457" s="106"/>
      <c r="D457" s="154"/>
      <c r="E457" s="106"/>
      <c r="F457" s="106"/>
      <c r="G457" s="154"/>
      <c r="H457" s="106"/>
      <c r="I457" s="106"/>
      <c r="J457" s="154"/>
      <c r="K457" s="106"/>
      <c r="L457" s="106"/>
      <c r="M457" s="106"/>
      <c r="N457" s="106"/>
      <c r="O457" s="106"/>
      <c r="P457" s="106"/>
      <c r="Q457" s="106"/>
      <c r="R457" s="154"/>
      <c r="S457" s="106"/>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c r="AZ457" s="106"/>
      <c r="BA457" s="106"/>
      <c r="BB457" s="106"/>
      <c r="BC457" s="106"/>
      <c r="BD457" s="106"/>
      <c r="BE457" s="106"/>
      <c r="BF457" s="106"/>
      <c r="BG457" s="106"/>
      <c r="BH457" s="106"/>
      <c r="BI457" s="106"/>
      <c r="BJ457" s="106"/>
      <c r="BK457" s="106"/>
      <c r="BL457" s="106"/>
      <c r="BM457" s="106"/>
      <c r="BN457" s="106"/>
      <c r="BO457" s="106"/>
      <c r="BP457" s="106"/>
      <c r="BQ457" s="106"/>
      <c r="BR457" s="106"/>
      <c r="BS457" s="106"/>
      <c r="BT457" s="106"/>
      <c r="BU457" s="106"/>
      <c r="BV457" s="106"/>
      <c r="BW457" s="106"/>
      <c r="BX457" s="106"/>
      <c r="BY457" s="106"/>
      <c r="BZ457" s="106"/>
      <c r="CA457" s="106"/>
      <c r="CB457" s="106"/>
      <c r="CC457" s="106"/>
      <c r="CD457" s="106"/>
      <c r="CE457" s="106"/>
      <c r="CF457" s="106"/>
      <c r="CG457" s="106"/>
      <c r="CH457" s="106"/>
      <c r="CI457" s="106"/>
      <c r="CJ457" s="106"/>
      <c r="CK457" s="106"/>
      <c r="CL457" s="106"/>
      <c r="CM457" s="106"/>
      <c r="CN457" s="106"/>
      <c r="CO457" s="106"/>
      <c r="CP457" s="106"/>
      <c r="CQ457" s="106"/>
      <c r="CR457" s="106"/>
      <c r="CS457" s="106"/>
    </row>
    <row r="458">
      <c r="A458" s="154"/>
      <c r="B458" s="106"/>
      <c r="C458" s="106"/>
      <c r="D458" s="154"/>
      <c r="E458" s="106"/>
      <c r="F458" s="106"/>
      <c r="G458" s="154"/>
      <c r="H458" s="106"/>
      <c r="I458" s="106"/>
      <c r="J458" s="154"/>
      <c r="K458" s="106"/>
      <c r="L458" s="106"/>
      <c r="M458" s="106"/>
      <c r="N458" s="106"/>
      <c r="O458" s="106"/>
      <c r="P458" s="106"/>
      <c r="Q458" s="106"/>
      <c r="R458" s="154"/>
      <c r="S458" s="106"/>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c r="AZ458" s="106"/>
      <c r="BA458" s="106"/>
      <c r="BB458" s="106"/>
      <c r="BC458" s="106"/>
      <c r="BD458" s="106"/>
      <c r="BE458" s="106"/>
      <c r="BF458" s="106"/>
      <c r="BG458" s="106"/>
      <c r="BH458" s="106"/>
      <c r="BI458" s="106"/>
      <c r="BJ458" s="106"/>
      <c r="BK458" s="106"/>
      <c r="BL458" s="106"/>
      <c r="BM458" s="106"/>
      <c r="BN458" s="106"/>
      <c r="BO458" s="106"/>
      <c r="BP458" s="106"/>
      <c r="BQ458" s="106"/>
      <c r="BR458" s="106"/>
      <c r="BS458" s="106"/>
      <c r="BT458" s="106"/>
      <c r="BU458" s="106"/>
      <c r="BV458" s="106"/>
      <c r="BW458" s="106"/>
      <c r="BX458" s="106"/>
      <c r="BY458" s="106"/>
      <c r="BZ458" s="106"/>
      <c r="CA458" s="106"/>
      <c r="CB458" s="106"/>
      <c r="CC458" s="106"/>
      <c r="CD458" s="106"/>
      <c r="CE458" s="106"/>
      <c r="CF458" s="106"/>
      <c r="CG458" s="106"/>
      <c r="CH458" s="106"/>
      <c r="CI458" s="106"/>
      <c r="CJ458" s="106"/>
      <c r="CK458" s="106"/>
      <c r="CL458" s="106"/>
      <c r="CM458" s="106"/>
      <c r="CN458" s="106"/>
      <c r="CO458" s="106"/>
      <c r="CP458" s="106"/>
      <c r="CQ458" s="106"/>
      <c r="CR458" s="106"/>
      <c r="CS458" s="106"/>
    </row>
    <row r="459">
      <c r="A459" s="154"/>
      <c r="B459" s="106"/>
      <c r="C459" s="106"/>
      <c r="D459" s="154"/>
      <c r="E459" s="106"/>
      <c r="F459" s="106"/>
      <c r="G459" s="154"/>
      <c r="H459" s="106"/>
      <c r="I459" s="106"/>
      <c r="J459" s="154"/>
      <c r="K459" s="106"/>
      <c r="L459" s="106"/>
      <c r="M459" s="106"/>
      <c r="N459" s="106"/>
      <c r="O459" s="106"/>
      <c r="P459" s="106"/>
      <c r="Q459" s="106"/>
      <c r="R459" s="154"/>
      <c r="S459" s="106"/>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c r="AZ459" s="106"/>
      <c r="BA459" s="106"/>
      <c r="BB459" s="106"/>
      <c r="BC459" s="106"/>
      <c r="BD459" s="106"/>
      <c r="BE459" s="106"/>
      <c r="BF459" s="106"/>
      <c r="BG459" s="106"/>
      <c r="BH459" s="106"/>
      <c r="BI459" s="106"/>
      <c r="BJ459" s="106"/>
      <c r="BK459" s="106"/>
      <c r="BL459" s="106"/>
      <c r="BM459" s="106"/>
      <c r="BN459" s="106"/>
      <c r="BO459" s="106"/>
      <c r="BP459" s="106"/>
      <c r="BQ459" s="106"/>
      <c r="BR459" s="106"/>
      <c r="BS459" s="106"/>
      <c r="BT459" s="106"/>
      <c r="BU459" s="106"/>
      <c r="BV459" s="106"/>
      <c r="BW459" s="106"/>
      <c r="BX459" s="106"/>
      <c r="BY459" s="106"/>
      <c r="BZ459" s="106"/>
      <c r="CA459" s="106"/>
      <c r="CB459" s="106"/>
      <c r="CC459" s="106"/>
      <c r="CD459" s="106"/>
      <c r="CE459" s="106"/>
      <c r="CF459" s="106"/>
      <c r="CG459" s="106"/>
      <c r="CH459" s="106"/>
      <c r="CI459" s="106"/>
      <c r="CJ459" s="106"/>
      <c r="CK459" s="106"/>
      <c r="CL459" s="106"/>
      <c r="CM459" s="106"/>
      <c r="CN459" s="106"/>
      <c r="CO459" s="106"/>
      <c r="CP459" s="106"/>
      <c r="CQ459" s="106"/>
      <c r="CR459" s="106"/>
      <c r="CS459" s="106"/>
    </row>
    <row r="460">
      <c r="A460" s="154"/>
      <c r="B460" s="106"/>
      <c r="C460" s="106"/>
      <c r="D460" s="154"/>
      <c r="E460" s="106"/>
      <c r="F460" s="106"/>
      <c r="G460" s="154"/>
      <c r="H460" s="106"/>
      <c r="I460" s="106"/>
      <c r="J460" s="154"/>
      <c r="K460" s="106"/>
      <c r="L460" s="106"/>
      <c r="M460" s="106"/>
      <c r="N460" s="106"/>
      <c r="O460" s="106"/>
      <c r="P460" s="106"/>
      <c r="Q460" s="106"/>
      <c r="R460" s="154"/>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c r="AZ460" s="106"/>
      <c r="BA460" s="106"/>
      <c r="BB460" s="106"/>
      <c r="BC460" s="106"/>
      <c r="BD460" s="106"/>
      <c r="BE460" s="106"/>
      <c r="BF460" s="106"/>
      <c r="BG460" s="106"/>
      <c r="BH460" s="106"/>
      <c r="BI460" s="106"/>
      <c r="BJ460" s="106"/>
      <c r="BK460" s="106"/>
      <c r="BL460" s="106"/>
      <c r="BM460" s="106"/>
      <c r="BN460" s="106"/>
      <c r="BO460" s="106"/>
      <c r="BP460" s="106"/>
      <c r="BQ460" s="106"/>
      <c r="BR460" s="106"/>
      <c r="BS460" s="106"/>
      <c r="BT460" s="106"/>
      <c r="BU460" s="106"/>
      <c r="BV460" s="106"/>
      <c r="BW460" s="106"/>
      <c r="BX460" s="106"/>
      <c r="BY460" s="106"/>
      <c r="BZ460" s="106"/>
      <c r="CA460" s="106"/>
      <c r="CB460" s="106"/>
      <c r="CC460" s="106"/>
      <c r="CD460" s="106"/>
      <c r="CE460" s="106"/>
      <c r="CF460" s="106"/>
      <c r="CG460" s="106"/>
      <c r="CH460" s="106"/>
      <c r="CI460" s="106"/>
      <c r="CJ460" s="106"/>
      <c r="CK460" s="106"/>
      <c r="CL460" s="106"/>
      <c r="CM460" s="106"/>
      <c r="CN460" s="106"/>
      <c r="CO460" s="106"/>
      <c r="CP460" s="106"/>
      <c r="CQ460" s="106"/>
      <c r="CR460" s="106"/>
      <c r="CS460" s="106"/>
    </row>
    <row r="461">
      <c r="A461" s="154"/>
      <c r="B461" s="106"/>
      <c r="C461" s="106"/>
      <c r="D461" s="154"/>
      <c r="E461" s="106"/>
      <c r="F461" s="106"/>
      <c r="G461" s="154"/>
      <c r="H461" s="106"/>
      <c r="I461" s="106"/>
      <c r="J461" s="154"/>
      <c r="K461" s="106"/>
      <c r="L461" s="106"/>
      <c r="M461" s="106"/>
      <c r="N461" s="106"/>
      <c r="O461" s="106"/>
      <c r="P461" s="106"/>
      <c r="Q461" s="106"/>
      <c r="R461" s="154"/>
      <c r="S461" s="106"/>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c r="AZ461" s="106"/>
      <c r="BA461" s="106"/>
      <c r="BB461" s="106"/>
      <c r="BC461" s="106"/>
      <c r="BD461" s="106"/>
      <c r="BE461" s="106"/>
      <c r="BF461" s="106"/>
      <c r="BG461" s="106"/>
      <c r="BH461" s="106"/>
      <c r="BI461" s="106"/>
      <c r="BJ461" s="106"/>
      <c r="BK461" s="106"/>
      <c r="BL461" s="106"/>
      <c r="BM461" s="106"/>
      <c r="BN461" s="106"/>
      <c r="BO461" s="106"/>
      <c r="BP461" s="106"/>
      <c r="BQ461" s="106"/>
      <c r="BR461" s="106"/>
      <c r="BS461" s="106"/>
      <c r="BT461" s="106"/>
      <c r="BU461" s="106"/>
      <c r="BV461" s="106"/>
      <c r="BW461" s="106"/>
      <c r="BX461" s="106"/>
      <c r="BY461" s="106"/>
      <c r="BZ461" s="106"/>
      <c r="CA461" s="106"/>
      <c r="CB461" s="106"/>
      <c r="CC461" s="106"/>
      <c r="CD461" s="106"/>
      <c r="CE461" s="106"/>
      <c r="CF461" s="106"/>
      <c r="CG461" s="106"/>
      <c r="CH461" s="106"/>
      <c r="CI461" s="106"/>
      <c r="CJ461" s="106"/>
      <c r="CK461" s="106"/>
      <c r="CL461" s="106"/>
      <c r="CM461" s="106"/>
      <c r="CN461" s="106"/>
      <c r="CO461" s="106"/>
      <c r="CP461" s="106"/>
      <c r="CQ461" s="106"/>
      <c r="CR461" s="106"/>
      <c r="CS461" s="106"/>
    </row>
    <row r="462">
      <c r="A462" s="154"/>
      <c r="B462" s="106"/>
      <c r="C462" s="106"/>
      <c r="D462" s="154"/>
      <c r="E462" s="106"/>
      <c r="F462" s="106"/>
      <c r="G462" s="154"/>
      <c r="H462" s="106"/>
      <c r="I462" s="106"/>
      <c r="J462" s="154"/>
      <c r="K462" s="106"/>
      <c r="L462" s="106"/>
      <c r="M462" s="106"/>
      <c r="N462" s="106"/>
      <c r="O462" s="106"/>
      <c r="P462" s="106"/>
      <c r="Q462" s="106"/>
      <c r="R462" s="154"/>
      <c r="S462" s="106"/>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c r="AZ462" s="106"/>
      <c r="BA462" s="106"/>
      <c r="BB462" s="106"/>
      <c r="BC462" s="106"/>
      <c r="BD462" s="106"/>
      <c r="BE462" s="106"/>
      <c r="BF462" s="106"/>
      <c r="BG462" s="106"/>
      <c r="BH462" s="106"/>
      <c r="BI462" s="106"/>
      <c r="BJ462" s="106"/>
      <c r="BK462" s="106"/>
      <c r="BL462" s="106"/>
      <c r="BM462" s="106"/>
      <c r="BN462" s="106"/>
      <c r="BO462" s="106"/>
      <c r="BP462" s="106"/>
      <c r="BQ462" s="106"/>
      <c r="BR462" s="106"/>
      <c r="BS462" s="106"/>
      <c r="BT462" s="106"/>
      <c r="BU462" s="106"/>
      <c r="BV462" s="106"/>
      <c r="BW462" s="106"/>
      <c r="BX462" s="106"/>
      <c r="BY462" s="106"/>
      <c r="BZ462" s="106"/>
      <c r="CA462" s="106"/>
      <c r="CB462" s="106"/>
      <c r="CC462" s="106"/>
      <c r="CD462" s="106"/>
      <c r="CE462" s="106"/>
      <c r="CF462" s="106"/>
      <c r="CG462" s="106"/>
      <c r="CH462" s="106"/>
      <c r="CI462" s="106"/>
      <c r="CJ462" s="106"/>
      <c r="CK462" s="106"/>
      <c r="CL462" s="106"/>
      <c r="CM462" s="106"/>
      <c r="CN462" s="106"/>
      <c r="CO462" s="106"/>
      <c r="CP462" s="106"/>
      <c r="CQ462" s="106"/>
      <c r="CR462" s="106"/>
      <c r="CS462" s="106"/>
    </row>
    <row r="463">
      <c r="A463" s="154"/>
      <c r="B463" s="106"/>
      <c r="C463" s="106"/>
      <c r="D463" s="154"/>
      <c r="E463" s="106"/>
      <c r="F463" s="106"/>
      <c r="G463" s="154"/>
      <c r="H463" s="106"/>
      <c r="I463" s="106"/>
      <c r="J463" s="154"/>
      <c r="K463" s="106"/>
      <c r="L463" s="106"/>
      <c r="M463" s="106"/>
      <c r="N463" s="106"/>
      <c r="O463" s="106"/>
      <c r="P463" s="106"/>
      <c r="Q463" s="106"/>
      <c r="R463" s="154"/>
      <c r="S463" s="106"/>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c r="AZ463" s="106"/>
      <c r="BA463" s="106"/>
      <c r="BB463" s="106"/>
      <c r="BC463" s="106"/>
      <c r="BD463" s="106"/>
      <c r="BE463" s="106"/>
      <c r="BF463" s="106"/>
      <c r="BG463" s="106"/>
      <c r="BH463" s="106"/>
      <c r="BI463" s="106"/>
      <c r="BJ463" s="106"/>
      <c r="BK463" s="106"/>
      <c r="BL463" s="106"/>
      <c r="BM463" s="106"/>
      <c r="BN463" s="106"/>
      <c r="BO463" s="106"/>
      <c r="BP463" s="106"/>
      <c r="BQ463" s="106"/>
      <c r="BR463" s="106"/>
      <c r="BS463" s="106"/>
      <c r="BT463" s="106"/>
      <c r="BU463" s="106"/>
      <c r="BV463" s="106"/>
      <c r="BW463" s="106"/>
      <c r="BX463" s="106"/>
      <c r="BY463" s="106"/>
      <c r="BZ463" s="106"/>
      <c r="CA463" s="106"/>
      <c r="CB463" s="106"/>
      <c r="CC463" s="106"/>
      <c r="CD463" s="106"/>
      <c r="CE463" s="106"/>
      <c r="CF463" s="106"/>
      <c r="CG463" s="106"/>
      <c r="CH463" s="106"/>
      <c r="CI463" s="106"/>
      <c r="CJ463" s="106"/>
      <c r="CK463" s="106"/>
      <c r="CL463" s="106"/>
      <c r="CM463" s="106"/>
      <c r="CN463" s="106"/>
      <c r="CO463" s="106"/>
      <c r="CP463" s="106"/>
      <c r="CQ463" s="106"/>
      <c r="CR463" s="106"/>
      <c r="CS463" s="106"/>
    </row>
    <row r="464">
      <c r="A464" s="154"/>
      <c r="B464" s="106"/>
      <c r="C464" s="106"/>
      <c r="D464" s="154"/>
      <c r="E464" s="106"/>
      <c r="F464" s="106"/>
      <c r="G464" s="154"/>
      <c r="H464" s="106"/>
      <c r="I464" s="106"/>
      <c r="J464" s="154"/>
      <c r="K464" s="106"/>
      <c r="L464" s="106"/>
      <c r="M464" s="106"/>
      <c r="N464" s="106"/>
      <c r="O464" s="106"/>
      <c r="P464" s="106"/>
      <c r="Q464" s="106"/>
      <c r="R464" s="154"/>
      <c r="S464" s="106"/>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c r="AZ464" s="106"/>
      <c r="BA464" s="106"/>
      <c r="BB464" s="106"/>
      <c r="BC464" s="106"/>
      <c r="BD464" s="106"/>
      <c r="BE464" s="106"/>
      <c r="BF464" s="106"/>
      <c r="BG464" s="106"/>
      <c r="BH464" s="106"/>
      <c r="BI464" s="106"/>
      <c r="BJ464" s="106"/>
      <c r="BK464" s="106"/>
      <c r="BL464" s="106"/>
      <c r="BM464" s="106"/>
      <c r="BN464" s="106"/>
      <c r="BO464" s="106"/>
      <c r="BP464" s="106"/>
      <c r="BQ464" s="106"/>
      <c r="BR464" s="106"/>
      <c r="BS464" s="106"/>
      <c r="BT464" s="106"/>
      <c r="BU464" s="106"/>
      <c r="BV464" s="106"/>
      <c r="BW464" s="106"/>
      <c r="BX464" s="106"/>
      <c r="BY464" s="106"/>
      <c r="BZ464" s="106"/>
      <c r="CA464" s="106"/>
      <c r="CB464" s="106"/>
      <c r="CC464" s="106"/>
      <c r="CD464" s="106"/>
      <c r="CE464" s="106"/>
      <c r="CF464" s="106"/>
      <c r="CG464" s="106"/>
      <c r="CH464" s="106"/>
      <c r="CI464" s="106"/>
      <c r="CJ464" s="106"/>
      <c r="CK464" s="106"/>
      <c r="CL464" s="106"/>
      <c r="CM464" s="106"/>
      <c r="CN464" s="106"/>
      <c r="CO464" s="106"/>
      <c r="CP464" s="106"/>
      <c r="CQ464" s="106"/>
      <c r="CR464" s="106"/>
      <c r="CS464" s="106"/>
    </row>
    <row r="465">
      <c r="A465" s="154"/>
      <c r="B465" s="106"/>
      <c r="C465" s="106"/>
      <c r="D465" s="154"/>
      <c r="E465" s="106"/>
      <c r="F465" s="106"/>
      <c r="G465" s="154"/>
      <c r="H465" s="106"/>
      <c r="I465" s="106"/>
      <c r="J465" s="154"/>
      <c r="K465" s="106"/>
      <c r="L465" s="106"/>
      <c r="M465" s="106"/>
      <c r="N465" s="106"/>
      <c r="O465" s="106"/>
      <c r="P465" s="106"/>
      <c r="Q465" s="106"/>
      <c r="R465" s="154"/>
      <c r="S465" s="106"/>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c r="AZ465" s="106"/>
      <c r="BA465" s="106"/>
      <c r="BB465" s="106"/>
      <c r="BC465" s="106"/>
      <c r="BD465" s="106"/>
      <c r="BE465" s="106"/>
      <c r="BF465" s="106"/>
      <c r="BG465" s="106"/>
      <c r="BH465" s="106"/>
      <c r="BI465" s="106"/>
      <c r="BJ465" s="106"/>
      <c r="BK465" s="106"/>
      <c r="BL465" s="106"/>
      <c r="BM465" s="106"/>
      <c r="BN465" s="106"/>
      <c r="BO465" s="106"/>
      <c r="BP465" s="106"/>
      <c r="BQ465" s="106"/>
      <c r="BR465" s="106"/>
      <c r="BS465" s="106"/>
      <c r="BT465" s="106"/>
      <c r="BU465" s="106"/>
      <c r="BV465" s="106"/>
      <c r="BW465" s="106"/>
      <c r="BX465" s="106"/>
      <c r="BY465" s="106"/>
      <c r="BZ465" s="106"/>
      <c r="CA465" s="106"/>
      <c r="CB465" s="106"/>
      <c r="CC465" s="106"/>
      <c r="CD465" s="106"/>
      <c r="CE465" s="106"/>
      <c r="CF465" s="106"/>
      <c r="CG465" s="106"/>
      <c r="CH465" s="106"/>
      <c r="CI465" s="106"/>
      <c r="CJ465" s="106"/>
      <c r="CK465" s="106"/>
      <c r="CL465" s="106"/>
      <c r="CM465" s="106"/>
      <c r="CN465" s="106"/>
      <c r="CO465" s="106"/>
      <c r="CP465" s="106"/>
      <c r="CQ465" s="106"/>
      <c r="CR465" s="106"/>
      <c r="CS465" s="106"/>
    </row>
    <row r="466">
      <c r="A466" s="154"/>
      <c r="B466" s="106"/>
      <c r="C466" s="106"/>
      <c r="D466" s="154"/>
      <c r="E466" s="106"/>
      <c r="F466" s="106"/>
      <c r="G466" s="154"/>
      <c r="H466" s="106"/>
      <c r="I466" s="106"/>
      <c r="J466" s="154"/>
      <c r="K466" s="106"/>
      <c r="L466" s="106"/>
      <c r="M466" s="106"/>
      <c r="N466" s="106"/>
      <c r="O466" s="106"/>
      <c r="P466" s="106"/>
      <c r="Q466" s="106"/>
      <c r="R466" s="154"/>
      <c r="S466" s="106"/>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c r="AZ466" s="106"/>
      <c r="BA466" s="106"/>
      <c r="BB466" s="106"/>
      <c r="BC466" s="106"/>
      <c r="BD466" s="106"/>
      <c r="BE466" s="106"/>
      <c r="BF466" s="106"/>
      <c r="BG466" s="106"/>
      <c r="BH466" s="106"/>
      <c r="BI466" s="106"/>
      <c r="BJ466" s="106"/>
      <c r="BK466" s="106"/>
      <c r="BL466" s="106"/>
      <c r="BM466" s="106"/>
      <c r="BN466" s="106"/>
      <c r="BO466" s="106"/>
      <c r="BP466" s="106"/>
      <c r="BQ466" s="106"/>
      <c r="BR466" s="106"/>
      <c r="BS466" s="106"/>
      <c r="BT466" s="106"/>
      <c r="BU466" s="106"/>
      <c r="BV466" s="106"/>
      <c r="BW466" s="106"/>
      <c r="BX466" s="106"/>
      <c r="BY466" s="106"/>
      <c r="BZ466" s="106"/>
      <c r="CA466" s="106"/>
      <c r="CB466" s="106"/>
      <c r="CC466" s="106"/>
      <c r="CD466" s="106"/>
      <c r="CE466" s="106"/>
      <c r="CF466" s="106"/>
      <c r="CG466" s="106"/>
      <c r="CH466" s="106"/>
      <c r="CI466" s="106"/>
      <c r="CJ466" s="106"/>
      <c r="CK466" s="106"/>
      <c r="CL466" s="106"/>
      <c r="CM466" s="106"/>
      <c r="CN466" s="106"/>
      <c r="CO466" s="106"/>
      <c r="CP466" s="106"/>
      <c r="CQ466" s="106"/>
      <c r="CR466" s="106"/>
      <c r="CS466" s="106"/>
    </row>
    <row r="467">
      <c r="A467" s="154"/>
      <c r="B467" s="106"/>
      <c r="C467" s="106"/>
      <c r="D467" s="154"/>
      <c r="E467" s="106"/>
      <c r="F467" s="106"/>
      <c r="G467" s="154"/>
      <c r="H467" s="106"/>
      <c r="I467" s="106"/>
      <c r="J467" s="154"/>
      <c r="K467" s="106"/>
      <c r="L467" s="106"/>
      <c r="M467" s="106"/>
      <c r="N467" s="106"/>
      <c r="O467" s="106"/>
      <c r="P467" s="106"/>
      <c r="Q467" s="106"/>
      <c r="R467" s="154"/>
      <c r="S467" s="106"/>
      <c r="T467" s="106"/>
      <c r="U467" s="106"/>
      <c r="V467" s="106"/>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c r="AZ467" s="106"/>
      <c r="BA467" s="106"/>
      <c r="BB467" s="106"/>
      <c r="BC467" s="106"/>
      <c r="BD467" s="106"/>
      <c r="BE467" s="106"/>
      <c r="BF467" s="106"/>
      <c r="BG467" s="106"/>
      <c r="BH467" s="106"/>
      <c r="BI467" s="106"/>
      <c r="BJ467" s="106"/>
      <c r="BK467" s="106"/>
      <c r="BL467" s="106"/>
      <c r="BM467" s="106"/>
      <c r="BN467" s="106"/>
      <c r="BO467" s="106"/>
      <c r="BP467" s="106"/>
      <c r="BQ467" s="106"/>
      <c r="BR467" s="106"/>
      <c r="BS467" s="106"/>
      <c r="BT467" s="106"/>
      <c r="BU467" s="106"/>
      <c r="BV467" s="106"/>
      <c r="BW467" s="106"/>
      <c r="BX467" s="106"/>
      <c r="BY467" s="106"/>
      <c r="BZ467" s="106"/>
      <c r="CA467" s="106"/>
      <c r="CB467" s="106"/>
      <c r="CC467" s="106"/>
      <c r="CD467" s="106"/>
      <c r="CE467" s="106"/>
      <c r="CF467" s="106"/>
      <c r="CG467" s="106"/>
      <c r="CH467" s="106"/>
      <c r="CI467" s="106"/>
      <c r="CJ467" s="106"/>
      <c r="CK467" s="106"/>
      <c r="CL467" s="106"/>
      <c r="CM467" s="106"/>
      <c r="CN467" s="106"/>
      <c r="CO467" s="106"/>
      <c r="CP467" s="106"/>
      <c r="CQ467" s="106"/>
      <c r="CR467" s="106"/>
      <c r="CS467" s="106"/>
    </row>
    <row r="468">
      <c r="A468" s="154"/>
      <c r="B468" s="106"/>
      <c r="C468" s="106"/>
      <c r="D468" s="154"/>
      <c r="E468" s="106"/>
      <c r="F468" s="106"/>
      <c r="G468" s="154"/>
      <c r="H468" s="106"/>
      <c r="I468" s="106"/>
      <c r="J468" s="154"/>
      <c r="K468" s="106"/>
      <c r="L468" s="106"/>
      <c r="M468" s="106"/>
      <c r="N468" s="106"/>
      <c r="O468" s="106"/>
      <c r="P468" s="106"/>
      <c r="Q468" s="106"/>
      <c r="R468" s="154"/>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c r="AZ468" s="106"/>
      <c r="BA468" s="106"/>
      <c r="BB468" s="106"/>
      <c r="BC468" s="106"/>
      <c r="BD468" s="106"/>
      <c r="BE468" s="106"/>
      <c r="BF468" s="106"/>
      <c r="BG468" s="106"/>
      <c r="BH468" s="106"/>
      <c r="BI468" s="106"/>
      <c r="BJ468" s="106"/>
      <c r="BK468" s="106"/>
      <c r="BL468" s="106"/>
      <c r="BM468" s="106"/>
      <c r="BN468" s="106"/>
      <c r="BO468" s="106"/>
      <c r="BP468" s="106"/>
      <c r="BQ468" s="106"/>
      <c r="BR468" s="106"/>
      <c r="BS468" s="106"/>
      <c r="BT468" s="106"/>
      <c r="BU468" s="106"/>
      <c r="BV468" s="106"/>
      <c r="BW468" s="106"/>
      <c r="BX468" s="106"/>
      <c r="BY468" s="106"/>
      <c r="BZ468" s="106"/>
      <c r="CA468" s="106"/>
      <c r="CB468" s="106"/>
      <c r="CC468" s="106"/>
      <c r="CD468" s="106"/>
      <c r="CE468" s="106"/>
      <c r="CF468" s="106"/>
      <c r="CG468" s="106"/>
      <c r="CH468" s="106"/>
      <c r="CI468" s="106"/>
      <c r="CJ468" s="106"/>
      <c r="CK468" s="106"/>
      <c r="CL468" s="106"/>
      <c r="CM468" s="106"/>
      <c r="CN468" s="106"/>
      <c r="CO468" s="106"/>
      <c r="CP468" s="106"/>
      <c r="CQ468" s="106"/>
      <c r="CR468" s="106"/>
      <c r="CS468" s="106"/>
    </row>
    <row r="469">
      <c r="A469" s="154"/>
      <c r="B469" s="106"/>
      <c r="C469" s="106"/>
      <c r="D469" s="154"/>
      <c r="E469" s="106"/>
      <c r="F469" s="106"/>
      <c r="G469" s="154"/>
      <c r="H469" s="106"/>
      <c r="I469" s="106"/>
      <c r="J469" s="154"/>
      <c r="K469" s="106"/>
      <c r="L469" s="106"/>
      <c r="M469" s="106"/>
      <c r="N469" s="106"/>
      <c r="O469" s="106"/>
      <c r="P469" s="106"/>
      <c r="Q469" s="106"/>
      <c r="R469" s="154"/>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c r="AZ469" s="106"/>
      <c r="BA469" s="106"/>
      <c r="BB469" s="106"/>
      <c r="BC469" s="106"/>
      <c r="BD469" s="106"/>
      <c r="BE469" s="106"/>
      <c r="BF469" s="106"/>
      <c r="BG469" s="106"/>
      <c r="BH469" s="106"/>
      <c r="BI469" s="106"/>
      <c r="BJ469" s="106"/>
      <c r="BK469" s="106"/>
      <c r="BL469" s="106"/>
      <c r="BM469" s="106"/>
      <c r="BN469" s="106"/>
      <c r="BO469" s="106"/>
      <c r="BP469" s="106"/>
      <c r="BQ469" s="106"/>
      <c r="BR469" s="106"/>
      <c r="BS469" s="106"/>
      <c r="BT469" s="106"/>
      <c r="BU469" s="106"/>
      <c r="BV469" s="106"/>
      <c r="BW469" s="106"/>
      <c r="BX469" s="106"/>
      <c r="BY469" s="106"/>
      <c r="BZ469" s="106"/>
      <c r="CA469" s="106"/>
      <c r="CB469" s="106"/>
      <c r="CC469" s="106"/>
      <c r="CD469" s="106"/>
      <c r="CE469" s="106"/>
      <c r="CF469" s="106"/>
      <c r="CG469" s="106"/>
      <c r="CH469" s="106"/>
      <c r="CI469" s="106"/>
      <c r="CJ469" s="106"/>
      <c r="CK469" s="106"/>
      <c r="CL469" s="106"/>
      <c r="CM469" s="106"/>
      <c r="CN469" s="106"/>
      <c r="CO469" s="106"/>
      <c r="CP469" s="106"/>
      <c r="CQ469" s="106"/>
      <c r="CR469" s="106"/>
      <c r="CS469" s="106"/>
    </row>
    <row r="470">
      <c r="A470" s="154"/>
      <c r="B470" s="106"/>
      <c r="C470" s="106"/>
      <c r="D470" s="154"/>
      <c r="E470" s="106"/>
      <c r="F470" s="106"/>
      <c r="G470" s="154"/>
      <c r="H470" s="106"/>
      <c r="I470" s="106"/>
      <c r="J470" s="154"/>
      <c r="K470" s="106"/>
      <c r="L470" s="106"/>
      <c r="M470" s="106"/>
      <c r="N470" s="106"/>
      <c r="O470" s="106"/>
      <c r="P470" s="106"/>
      <c r="Q470" s="106"/>
      <c r="R470" s="154"/>
      <c r="S470" s="106"/>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c r="AZ470" s="106"/>
      <c r="BA470" s="106"/>
      <c r="BB470" s="106"/>
      <c r="BC470" s="106"/>
      <c r="BD470" s="106"/>
      <c r="BE470" s="106"/>
      <c r="BF470" s="106"/>
      <c r="BG470" s="106"/>
      <c r="BH470" s="106"/>
      <c r="BI470" s="106"/>
      <c r="BJ470" s="106"/>
      <c r="BK470" s="106"/>
      <c r="BL470" s="106"/>
      <c r="BM470" s="106"/>
      <c r="BN470" s="106"/>
      <c r="BO470" s="106"/>
      <c r="BP470" s="106"/>
      <c r="BQ470" s="106"/>
      <c r="BR470" s="106"/>
      <c r="BS470" s="106"/>
      <c r="BT470" s="106"/>
      <c r="BU470" s="106"/>
      <c r="BV470" s="106"/>
      <c r="BW470" s="106"/>
      <c r="BX470" s="106"/>
      <c r="BY470" s="106"/>
      <c r="BZ470" s="106"/>
      <c r="CA470" s="106"/>
      <c r="CB470" s="106"/>
      <c r="CC470" s="106"/>
      <c r="CD470" s="106"/>
      <c r="CE470" s="106"/>
      <c r="CF470" s="106"/>
      <c r="CG470" s="106"/>
      <c r="CH470" s="106"/>
      <c r="CI470" s="106"/>
      <c r="CJ470" s="106"/>
      <c r="CK470" s="106"/>
      <c r="CL470" s="106"/>
      <c r="CM470" s="106"/>
      <c r="CN470" s="106"/>
      <c r="CO470" s="106"/>
      <c r="CP470" s="106"/>
      <c r="CQ470" s="106"/>
      <c r="CR470" s="106"/>
      <c r="CS470" s="106"/>
    </row>
    <row r="471">
      <c r="A471" s="154"/>
      <c r="B471" s="106"/>
      <c r="C471" s="106"/>
      <c r="D471" s="154"/>
      <c r="E471" s="106"/>
      <c r="F471" s="106"/>
      <c r="G471" s="154"/>
      <c r="H471" s="106"/>
      <c r="I471" s="106"/>
      <c r="J471" s="154"/>
      <c r="K471" s="106"/>
      <c r="L471" s="106"/>
      <c r="M471" s="106"/>
      <c r="N471" s="106"/>
      <c r="O471" s="106"/>
      <c r="P471" s="106"/>
      <c r="Q471" s="106"/>
      <c r="R471" s="154"/>
      <c r="S471" s="106"/>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c r="AZ471" s="106"/>
      <c r="BA471" s="106"/>
      <c r="BB471" s="106"/>
      <c r="BC471" s="106"/>
      <c r="BD471" s="106"/>
      <c r="BE471" s="106"/>
      <c r="BF471" s="106"/>
      <c r="BG471" s="106"/>
      <c r="BH471" s="106"/>
      <c r="BI471" s="106"/>
      <c r="BJ471" s="106"/>
      <c r="BK471" s="106"/>
      <c r="BL471" s="106"/>
      <c r="BM471" s="106"/>
      <c r="BN471" s="106"/>
      <c r="BO471" s="106"/>
      <c r="BP471" s="106"/>
      <c r="BQ471" s="106"/>
      <c r="BR471" s="106"/>
      <c r="BS471" s="106"/>
      <c r="BT471" s="106"/>
      <c r="BU471" s="106"/>
      <c r="BV471" s="106"/>
      <c r="BW471" s="106"/>
      <c r="BX471" s="106"/>
      <c r="BY471" s="106"/>
      <c r="BZ471" s="106"/>
      <c r="CA471" s="106"/>
      <c r="CB471" s="106"/>
      <c r="CC471" s="106"/>
      <c r="CD471" s="106"/>
      <c r="CE471" s="106"/>
      <c r="CF471" s="106"/>
      <c r="CG471" s="106"/>
      <c r="CH471" s="106"/>
      <c r="CI471" s="106"/>
      <c r="CJ471" s="106"/>
      <c r="CK471" s="106"/>
      <c r="CL471" s="106"/>
      <c r="CM471" s="106"/>
      <c r="CN471" s="106"/>
      <c r="CO471" s="106"/>
      <c r="CP471" s="106"/>
      <c r="CQ471" s="106"/>
      <c r="CR471" s="106"/>
      <c r="CS471" s="106"/>
    </row>
    <row r="472">
      <c r="A472" s="154"/>
      <c r="B472" s="106"/>
      <c r="C472" s="106"/>
      <c r="D472" s="154"/>
      <c r="E472" s="106"/>
      <c r="F472" s="106"/>
      <c r="G472" s="154"/>
      <c r="H472" s="106"/>
      <c r="I472" s="106"/>
      <c r="J472" s="154"/>
      <c r="K472" s="106"/>
      <c r="L472" s="106"/>
      <c r="M472" s="106"/>
      <c r="N472" s="106"/>
      <c r="O472" s="106"/>
      <c r="P472" s="106"/>
      <c r="Q472" s="106"/>
      <c r="R472" s="154"/>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c r="AZ472" s="106"/>
      <c r="BA472" s="106"/>
      <c r="BB472" s="106"/>
      <c r="BC472" s="106"/>
      <c r="BD472" s="106"/>
      <c r="BE472" s="106"/>
      <c r="BF472" s="106"/>
      <c r="BG472" s="106"/>
      <c r="BH472" s="106"/>
      <c r="BI472" s="106"/>
      <c r="BJ472" s="106"/>
      <c r="BK472" s="106"/>
      <c r="BL472" s="106"/>
      <c r="BM472" s="106"/>
      <c r="BN472" s="106"/>
      <c r="BO472" s="106"/>
      <c r="BP472" s="106"/>
      <c r="BQ472" s="106"/>
      <c r="BR472" s="106"/>
      <c r="BS472" s="106"/>
      <c r="BT472" s="106"/>
      <c r="BU472" s="106"/>
      <c r="BV472" s="106"/>
      <c r="BW472" s="106"/>
      <c r="BX472" s="106"/>
      <c r="BY472" s="106"/>
      <c r="BZ472" s="106"/>
      <c r="CA472" s="106"/>
      <c r="CB472" s="106"/>
      <c r="CC472" s="106"/>
      <c r="CD472" s="106"/>
      <c r="CE472" s="106"/>
      <c r="CF472" s="106"/>
      <c r="CG472" s="106"/>
      <c r="CH472" s="106"/>
      <c r="CI472" s="106"/>
      <c r="CJ472" s="106"/>
      <c r="CK472" s="106"/>
      <c r="CL472" s="106"/>
      <c r="CM472" s="106"/>
      <c r="CN472" s="106"/>
      <c r="CO472" s="106"/>
      <c r="CP472" s="106"/>
      <c r="CQ472" s="106"/>
      <c r="CR472" s="106"/>
      <c r="CS472" s="106"/>
    </row>
    <row r="473">
      <c r="A473" s="154"/>
      <c r="B473" s="106"/>
      <c r="C473" s="106"/>
      <c r="D473" s="154"/>
      <c r="E473" s="106"/>
      <c r="F473" s="106"/>
      <c r="G473" s="154"/>
      <c r="H473" s="106"/>
      <c r="I473" s="106"/>
      <c r="J473" s="154"/>
      <c r="K473" s="106"/>
      <c r="L473" s="106"/>
      <c r="M473" s="106"/>
      <c r="N473" s="106"/>
      <c r="O473" s="106"/>
      <c r="P473" s="106"/>
      <c r="Q473" s="106"/>
      <c r="R473" s="154"/>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c r="AZ473" s="106"/>
      <c r="BA473" s="106"/>
      <c r="BB473" s="106"/>
      <c r="BC473" s="106"/>
      <c r="BD473" s="106"/>
      <c r="BE473" s="106"/>
      <c r="BF473" s="106"/>
      <c r="BG473" s="106"/>
      <c r="BH473" s="106"/>
      <c r="BI473" s="106"/>
      <c r="BJ473" s="106"/>
      <c r="BK473" s="106"/>
      <c r="BL473" s="106"/>
      <c r="BM473" s="106"/>
      <c r="BN473" s="106"/>
      <c r="BO473" s="106"/>
      <c r="BP473" s="106"/>
      <c r="BQ473" s="106"/>
      <c r="BR473" s="106"/>
      <c r="BS473" s="106"/>
      <c r="BT473" s="106"/>
      <c r="BU473" s="106"/>
      <c r="BV473" s="106"/>
      <c r="BW473" s="106"/>
      <c r="BX473" s="106"/>
      <c r="BY473" s="106"/>
      <c r="BZ473" s="106"/>
      <c r="CA473" s="106"/>
      <c r="CB473" s="106"/>
      <c r="CC473" s="106"/>
      <c r="CD473" s="106"/>
      <c r="CE473" s="106"/>
      <c r="CF473" s="106"/>
      <c r="CG473" s="106"/>
      <c r="CH473" s="106"/>
      <c r="CI473" s="106"/>
      <c r="CJ473" s="106"/>
      <c r="CK473" s="106"/>
      <c r="CL473" s="106"/>
      <c r="CM473" s="106"/>
      <c r="CN473" s="106"/>
      <c r="CO473" s="106"/>
      <c r="CP473" s="106"/>
      <c r="CQ473" s="106"/>
      <c r="CR473" s="106"/>
      <c r="CS473" s="106"/>
    </row>
    <row r="474">
      <c r="A474" s="154"/>
      <c r="B474" s="106"/>
      <c r="C474" s="106"/>
      <c r="D474" s="154"/>
      <c r="E474" s="106"/>
      <c r="F474" s="106"/>
      <c r="G474" s="154"/>
      <c r="H474" s="106"/>
      <c r="I474" s="106"/>
      <c r="J474" s="154"/>
      <c r="K474" s="106"/>
      <c r="L474" s="106"/>
      <c r="M474" s="106"/>
      <c r="N474" s="106"/>
      <c r="O474" s="106"/>
      <c r="P474" s="106"/>
      <c r="Q474" s="106"/>
      <c r="R474" s="154"/>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c r="AZ474" s="106"/>
      <c r="BA474" s="106"/>
      <c r="BB474" s="106"/>
      <c r="BC474" s="106"/>
      <c r="BD474" s="106"/>
      <c r="BE474" s="106"/>
      <c r="BF474" s="106"/>
      <c r="BG474" s="106"/>
      <c r="BH474" s="106"/>
      <c r="BI474" s="106"/>
      <c r="BJ474" s="106"/>
      <c r="BK474" s="106"/>
      <c r="BL474" s="106"/>
      <c r="BM474" s="106"/>
      <c r="BN474" s="106"/>
      <c r="BO474" s="106"/>
      <c r="BP474" s="106"/>
      <c r="BQ474" s="106"/>
      <c r="BR474" s="106"/>
      <c r="BS474" s="106"/>
      <c r="BT474" s="106"/>
      <c r="BU474" s="106"/>
      <c r="BV474" s="106"/>
      <c r="BW474" s="106"/>
      <c r="BX474" s="106"/>
      <c r="BY474" s="106"/>
      <c r="BZ474" s="106"/>
      <c r="CA474" s="106"/>
      <c r="CB474" s="106"/>
      <c r="CC474" s="106"/>
      <c r="CD474" s="106"/>
      <c r="CE474" s="106"/>
      <c r="CF474" s="106"/>
      <c r="CG474" s="106"/>
      <c r="CH474" s="106"/>
      <c r="CI474" s="106"/>
      <c r="CJ474" s="106"/>
      <c r="CK474" s="106"/>
      <c r="CL474" s="106"/>
      <c r="CM474" s="106"/>
      <c r="CN474" s="106"/>
      <c r="CO474" s="106"/>
      <c r="CP474" s="106"/>
      <c r="CQ474" s="106"/>
      <c r="CR474" s="106"/>
      <c r="CS474" s="106"/>
    </row>
    <row r="475">
      <c r="A475" s="154"/>
      <c r="B475" s="106"/>
      <c r="C475" s="106"/>
      <c r="D475" s="154"/>
      <c r="E475" s="106"/>
      <c r="F475" s="106"/>
      <c r="G475" s="154"/>
      <c r="H475" s="106"/>
      <c r="I475" s="106"/>
      <c r="J475" s="154"/>
      <c r="K475" s="106"/>
      <c r="L475" s="106"/>
      <c r="M475" s="106"/>
      <c r="N475" s="106"/>
      <c r="O475" s="106"/>
      <c r="P475" s="106"/>
      <c r="Q475" s="106"/>
      <c r="R475" s="154"/>
      <c r="S475" s="106"/>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c r="AZ475" s="106"/>
      <c r="BA475" s="106"/>
      <c r="BB475" s="106"/>
      <c r="BC475" s="106"/>
      <c r="BD475" s="106"/>
      <c r="BE475" s="106"/>
      <c r="BF475" s="106"/>
      <c r="BG475" s="106"/>
      <c r="BH475" s="106"/>
      <c r="BI475" s="106"/>
      <c r="BJ475" s="106"/>
      <c r="BK475" s="106"/>
      <c r="BL475" s="106"/>
      <c r="BM475" s="106"/>
      <c r="BN475" s="106"/>
      <c r="BO475" s="106"/>
      <c r="BP475" s="106"/>
      <c r="BQ475" s="106"/>
      <c r="BR475" s="106"/>
      <c r="BS475" s="106"/>
      <c r="BT475" s="106"/>
      <c r="BU475" s="106"/>
      <c r="BV475" s="106"/>
      <c r="BW475" s="106"/>
      <c r="BX475" s="106"/>
      <c r="BY475" s="106"/>
      <c r="BZ475" s="106"/>
      <c r="CA475" s="106"/>
      <c r="CB475" s="106"/>
      <c r="CC475" s="106"/>
      <c r="CD475" s="106"/>
      <c r="CE475" s="106"/>
      <c r="CF475" s="106"/>
      <c r="CG475" s="106"/>
      <c r="CH475" s="106"/>
      <c r="CI475" s="106"/>
      <c r="CJ475" s="106"/>
      <c r="CK475" s="106"/>
      <c r="CL475" s="106"/>
      <c r="CM475" s="106"/>
      <c r="CN475" s="106"/>
      <c r="CO475" s="106"/>
      <c r="CP475" s="106"/>
      <c r="CQ475" s="106"/>
      <c r="CR475" s="106"/>
      <c r="CS475" s="106"/>
    </row>
    <row r="476">
      <c r="A476" s="154"/>
      <c r="B476" s="106"/>
      <c r="C476" s="106"/>
      <c r="D476" s="154"/>
      <c r="E476" s="106"/>
      <c r="F476" s="106"/>
      <c r="G476" s="154"/>
      <c r="H476" s="106"/>
      <c r="I476" s="106"/>
      <c r="J476" s="154"/>
      <c r="K476" s="106"/>
      <c r="L476" s="106"/>
      <c r="M476" s="106"/>
      <c r="N476" s="106"/>
      <c r="O476" s="106"/>
      <c r="P476" s="106"/>
      <c r="Q476" s="106"/>
      <c r="R476" s="154"/>
      <c r="S476" s="106"/>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c r="AZ476" s="106"/>
      <c r="BA476" s="106"/>
      <c r="BB476" s="106"/>
      <c r="BC476" s="106"/>
      <c r="BD476" s="106"/>
      <c r="BE476" s="106"/>
      <c r="BF476" s="106"/>
      <c r="BG476" s="106"/>
      <c r="BH476" s="106"/>
      <c r="BI476" s="106"/>
      <c r="BJ476" s="106"/>
      <c r="BK476" s="106"/>
      <c r="BL476" s="106"/>
      <c r="BM476" s="106"/>
      <c r="BN476" s="106"/>
      <c r="BO476" s="106"/>
      <c r="BP476" s="106"/>
      <c r="BQ476" s="106"/>
      <c r="BR476" s="106"/>
      <c r="BS476" s="106"/>
      <c r="BT476" s="106"/>
      <c r="BU476" s="106"/>
      <c r="BV476" s="106"/>
      <c r="BW476" s="106"/>
      <c r="BX476" s="106"/>
      <c r="BY476" s="106"/>
      <c r="BZ476" s="106"/>
      <c r="CA476" s="106"/>
      <c r="CB476" s="106"/>
      <c r="CC476" s="106"/>
      <c r="CD476" s="106"/>
      <c r="CE476" s="106"/>
      <c r="CF476" s="106"/>
      <c r="CG476" s="106"/>
      <c r="CH476" s="106"/>
      <c r="CI476" s="106"/>
      <c r="CJ476" s="106"/>
      <c r="CK476" s="106"/>
      <c r="CL476" s="106"/>
      <c r="CM476" s="106"/>
      <c r="CN476" s="106"/>
      <c r="CO476" s="106"/>
      <c r="CP476" s="106"/>
      <c r="CQ476" s="106"/>
      <c r="CR476" s="106"/>
      <c r="CS476" s="106"/>
    </row>
    <row r="477">
      <c r="A477" s="154"/>
      <c r="B477" s="106"/>
      <c r="C477" s="106"/>
      <c r="D477" s="154"/>
      <c r="E477" s="106"/>
      <c r="F477" s="106"/>
      <c r="G477" s="154"/>
      <c r="H477" s="106"/>
      <c r="I477" s="106"/>
      <c r="J477" s="154"/>
      <c r="K477" s="106"/>
      <c r="L477" s="106"/>
      <c r="M477" s="106"/>
      <c r="N477" s="106"/>
      <c r="O477" s="106"/>
      <c r="P477" s="106"/>
      <c r="Q477" s="106"/>
      <c r="R477" s="154"/>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c r="AZ477" s="106"/>
      <c r="BA477" s="106"/>
      <c r="BB477" s="106"/>
      <c r="BC477" s="106"/>
      <c r="BD477" s="106"/>
      <c r="BE477" s="106"/>
      <c r="BF477" s="106"/>
      <c r="BG477" s="106"/>
      <c r="BH477" s="106"/>
      <c r="BI477" s="106"/>
      <c r="BJ477" s="106"/>
      <c r="BK477" s="106"/>
      <c r="BL477" s="106"/>
      <c r="BM477" s="106"/>
      <c r="BN477" s="106"/>
      <c r="BO477" s="106"/>
      <c r="BP477" s="106"/>
      <c r="BQ477" s="106"/>
      <c r="BR477" s="106"/>
      <c r="BS477" s="106"/>
      <c r="BT477" s="106"/>
      <c r="BU477" s="106"/>
      <c r="BV477" s="106"/>
      <c r="BW477" s="106"/>
      <c r="BX477" s="106"/>
      <c r="BY477" s="106"/>
      <c r="BZ477" s="106"/>
      <c r="CA477" s="106"/>
      <c r="CB477" s="106"/>
      <c r="CC477" s="106"/>
      <c r="CD477" s="106"/>
      <c r="CE477" s="106"/>
      <c r="CF477" s="106"/>
      <c r="CG477" s="106"/>
      <c r="CH477" s="106"/>
      <c r="CI477" s="106"/>
      <c r="CJ477" s="106"/>
      <c r="CK477" s="106"/>
      <c r="CL477" s="106"/>
      <c r="CM477" s="106"/>
      <c r="CN477" s="106"/>
      <c r="CO477" s="106"/>
      <c r="CP477" s="106"/>
      <c r="CQ477" s="106"/>
      <c r="CR477" s="106"/>
      <c r="CS477" s="106"/>
    </row>
    <row r="478">
      <c r="A478" s="154"/>
      <c r="B478" s="106"/>
      <c r="C478" s="106"/>
      <c r="D478" s="154"/>
      <c r="E478" s="106"/>
      <c r="F478" s="106"/>
      <c r="G478" s="154"/>
      <c r="H478" s="106"/>
      <c r="I478" s="106"/>
      <c r="J478" s="154"/>
      <c r="K478" s="106"/>
      <c r="L478" s="106"/>
      <c r="M478" s="106"/>
      <c r="N478" s="106"/>
      <c r="O478" s="106"/>
      <c r="P478" s="106"/>
      <c r="Q478" s="106"/>
      <c r="R478" s="154"/>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c r="AZ478" s="106"/>
      <c r="BA478" s="106"/>
      <c r="BB478" s="106"/>
      <c r="BC478" s="106"/>
      <c r="BD478" s="106"/>
      <c r="BE478" s="106"/>
      <c r="BF478" s="106"/>
      <c r="BG478" s="106"/>
      <c r="BH478" s="106"/>
      <c r="BI478" s="106"/>
      <c r="BJ478" s="106"/>
      <c r="BK478" s="106"/>
      <c r="BL478" s="106"/>
      <c r="BM478" s="106"/>
      <c r="BN478" s="106"/>
      <c r="BO478" s="106"/>
      <c r="BP478" s="106"/>
      <c r="BQ478" s="106"/>
      <c r="BR478" s="106"/>
      <c r="BS478" s="106"/>
      <c r="BT478" s="106"/>
      <c r="BU478" s="106"/>
      <c r="BV478" s="106"/>
      <c r="BW478" s="106"/>
      <c r="BX478" s="106"/>
      <c r="BY478" s="106"/>
      <c r="BZ478" s="106"/>
      <c r="CA478" s="106"/>
      <c r="CB478" s="106"/>
      <c r="CC478" s="106"/>
      <c r="CD478" s="106"/>
      <c r="CE478" s="106"/>
      <c r="CF478" s="106"/>
      <c r="CG478" s="106"/>
      <c r="CH478" s="106"/>
      <c r="CI478" s="106"/>
      <c r="CJ478" s="106"/>
      <c r="CK478" s="106"/>
      <c r="CL478" s="106"/>
      <c r="CM478" s="106"/>
      <c r="CN478" s="106"/>
      <c r="CO478" s="106"/>
      <c r="CP478" s="106"/>
      <c r="CQ478" s="106"/>
      <c r="CR478" s="106"/>
      <c r="CS478" s="106"/>
    </row>
    <row r="479">
      <c r="A479" s="154"/>
      <c r="B479" s="106"/>
      <c r="C479" s="106"/>
      <c r="D479" s="154"/>
      <c r="E479" s="106"/>
      <c r="F479" s="106"/>
      <c r="G479" s="154"/>
      <c r="H479" s="106"/>
      <c r="I479" s="106"/>
      <c r="J479" s="154"/>
      <c r="K479" s="106"/>
      <c r="L479" s="106"/>
      <c r="M479" s="106"/>
      <c r="N479" s="106"/>
      <c r="O479" s="106"/>
      <c r="P479" s="106"/>
      <c r="Q479" s="106"/>
      <c r="R479" s="154"/>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c r="AZ479" s="106"/>
      <c r="BA479" s="106"/>
      <c r="BB479" s="106"/>
      <c r="BC479" s="106"/>
      <c r="BD479" s="106"/>
      <c r="BE479" s="106"/>
      <c r="BF479" s="106"/>
      <c r="BG479" s="106"/>
      <c r="BH479" s="106"/>
      <c r="BI479" s="106"/>
      <c r="BJ479" s="106"/>
      <c r="BK479" s="106"/>
      <c r="BL479" s="106"/>
      <c r="BM479" s="106"/>
      <c r="BN479" s="106"/>
      <c r="BO479" s="106"/>
      <c r="BP479" s="106"/>
      <c r="BQ479" s="106"/>
      <c r="BR479" s="106"/>
      <c r="BS479" s="106"/>
      <c r="BT479" s="106"/>
      <c r="BU479" s="106"/>
      <c r="BV479" s="106"/>
      <c r="BW479" s="106"/>
      <c r="BX479" s="106"/>
      <c r="BY479" s="106"/>
      <c r="BZ479" s="106"/>
      <c r="CA479" s="106"/>
      <c r="CB479" s="106"/>
      <c r="CC479" s="106"/>
      <c r="CD479" s="106"/>
      <c r="CE479" s="106"/>
      <c r="CF479" s="106"/>
      <c r="CG479" s="106"/>
      <c r="CH479" s="106"/>
      <c r="CI479" s="106"/>
      <c r="CJ479" s="106"/>
      <c r="CK479" s="106"/>
      <c r="CL479" s="106"/>
      <c r="CM479" s="106"/>
      <c r="CN479" s="106"/>
      <c r="CO479" s="106"/>
      <c r="CP479" s="106"/>
      <c r="CQ479" s="106"/>
      <c r="CR479" s="106"/>
      <c r="CS479" s="106"/>
    </row>
    <row r="480">
      <c r="A480" s="154"/>
      <c r="B480" s="106"/>
      <c r="C480" s="106"/>
      <c r="D480" s="154"/>
      <c r="E480" s="106"/>
      <c r="F480" s="106"/>
      <c r="G480" s="154"/>
      <c r="H480" s="106"/>
      <c r="I480" s="106"/>
      <c r="J480" s="154"/>
      <c r="K480" s="106"/>
      <c r="L480" s="106"/>
      <c r="M480" s="106"/>
      <c r="N480" s="106"/>
      <c r="O480" s="106"/>
      <c r="P480" s="106"/>
      <c r="Q480" s="106"/>
      <c r="R480" s="154"/>
      <c r="S480" s="106"/>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c r="AZ480" s="106"/>
      <c r="BA480" s="106"/>
      <c r="BB480" s="106"/>
      <c r="BC480" s="106"/>
      <c r="BD480" s="106"/>
      <c r="BE480" s="106"/>
      <c r="BF480" s="106"/>
      <c r="BG480" s="106"/>
      <c r="BH480" s="106"/>
      <c r="BI480" s="106"/>
      <c r="BJ480" s="106"/>
      <c r="BK480" s="106"/>
      <c r="BL480" s="106"/>
      <c r="BM480" s="106"/>
      <c r="BN480" s="106"/>
      <c r="BO480" s="106"/>
      <c r="BP480" s="106"/>
      <c r="BQ480" s="106"/>
      <c r="BR480" s="106"/>
      <c r="BS480" s="106"/>
      <c r="BT480" s="106"/>
      <c r="BU480" s="106"/>
      <c r="BV480" s="106"/>
      <c r="BW480" s="106"/>
      <c r="BX480" s="106"/>
      <c r="BY480" s="106"/>
      <c r="BZ480" s="106"/>
      <c r="CA480" s="106"/>
      <c r="CB480" s="106"/>
      <c r="CC480" s="106"/>
      <c r="CD480" s="106"/>
      <c r="CE480" s="106"/>
      <c r="CF480" s="106"/>
      <c r="CG480" s="106"/>
      <c r="CH480" s="106"/>
      <c r="CI480" s="106"/>
      <c r="CJ480" s="106"/>
      <c r="CK480" s="106"/>
      <c r="CL480" s="106"/>
      <c r="CM480" s="106"/>
      <c r="CN480" s="106"/>
      <c r="CO480" s="106"/>
      <c r="CP480" s="106"/>
      <c r="CQ480" s="106"/>
      <c r="CR480" s="106"/>
      <c r="CS480" s="106"/>
    </row>
    <row r="481">
      <c r="A481" s="154"/>
      <c r="B481" s="106"/>
      <c r="C481" s="106"/>
      <c r="D481" s="154"/>
      <c r="E481" s="106"/>
      <c r="F481" s="106"/>
      <c r="G481" s="154"/>
      <c r="H481" s="106"/>
      <c r="I481" s="106"/>
      <c r="J481" s="154"/>
      <c r="K481" s="106"/>
      <c r="L481" s="106"/>
      <c r="M481" s="106"/>
      <c r="N481" s="106"/>
      <c r="O481" s="106"/>
      <c r="P481" s="106"/>
      <c r="Q481" s="106"/>
      <c r="R481" s="154"/>
      <c r="S481" s="106"/>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c r="AZ481" s="106"/>
      <c r="BA481" s="106"/>
      <c r="BB481" s="106"/>
      <c r="BC481" s="106"/>
      <c r="BD481" s="106"/>
      <c r="BE481" s="106"/>
      <c r="BF481" s="106"/>
      <c r="BG481" s="106"/>
      <c r="BH481" s="106"/>
      <c r="BI481" s="106"/>
      <c r="BJ481" s="106"/>
      <c r="BK481" s="106"/>
      <c r="BL481" s="106"/>
      <c r="BM481" s="106"/>
      <c r="BN481" s="106"/>
      <c r="BO481" s="106"/>
      <c r="BP481" s="106"/>
      <c r="BQ481" s="106"/>
      <c r="BR481" s="106"/>
      <c r="BS481" s="106"/>
      <c r="BT481" s="106"/>
      <c r="BU481" s="106"/>
      <c r="BV481" s="106"/>
      <c r="BW481" s="106"/>
      <c r="BX481" s="106"/>
      <c r="BY481" s="106"/>
      <c r="BZ481" s="106"/>
      <c r="CA481" s="106"/>
      <c r="CB481" s="106"/>
      <c r="CC481" s="106"/>
      <c r="CD481" s="106"/>
      <c r="CE481" s="106"/>
      <c r="CF481" s="106"/>
      <c r="CG481" s="106"/>
      <c r="CH481" s="106"/>
      <c r="CI481" s="106"/>
      <c r="CJ481" s="106"/>
      <c r="CK481" s="106"/>
      <c r="CL481" s="106"/>
      <c r="CM481" s="106"/>
      <c r="CN481" s="106"/>
      <c r="CO481" s="106"/>
      <c r="CP481" s="106"/>
      <c r="CQ481" s="106"/>
      <c r="CR481" s="106"/>
      <c r="CS481" s="106"/>
    </row>
    <row r="482">
      <c r="A482" s="154"/>
      <c r="B482" s="106"/>
      <c r="C482" s="106"/>
      <c r="D482" s="154"/>
      <c r="E482" s="106"/>
      <c r="F482" s="106"/>
      <c r="G482" s="154"/>
      <c r="H482" s="106"/>
      <c r="I482" s="106"/>
      <c r="J482" s="154"/>
      <c r="K482" s="106"/>
      <c r="L482" s="106"/>
      <c r="M482" s="106"/>
      <c r="N482" s="106"/>
      <c r="O482" s="106"/>
      <c r="P482" s="106"/>
      <c r="Q482" s="106"/>
      <c r="R482" s="154"/>
      <c r="S482" s="106"/>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c r="AZ482" s="106"/>
      <c r="BA482" s="106"/>
      <c r="BB482" s="106"/>
      <c r="BC482" s="106"/>
      <c r="BD482" s="106"/>
      <c r="BE482" s="106"/>
      <c r="BF482" s="106"/>
      <c r="BG482" s="106"/>
      <c r="BH482" s="106"/>
      <c r="BI482" s="106"/>
      <c r="BJ482" s="106"/>
      <c r="BK482" s="106"/>
      <c r="BL482" s="106"/>
      <c r="BM482" s="106"/>
      <c r="BN482" s="106"/>
      <c r="BO482" s="106"/>
      <c r="BP482" s="106"/>
      <c r="BQ482" s="106"/>
      <c r="BR482" s="106"/>
      <c r="BS482" s="106"/>
      <c r="BT482" s="106"/>
      <c r="BU482" s="106"/>
      <c r="BV482" s="106"/>
      <c r="BW482" s="106"/>
      <c r="BX482" s="106"/>
      <c r="BY482" s="106"/>
      <c r="BZ482" s="106"/>
      <c r="CA482" s="106"/>
      <c r="CB482" s="106"/>
      <c r="CC482" s="106"/>
      <c r="CD482" s="106"/>
      <c r="CE482" s="106"/>
      <c r="CF482" s="106"/>
      <c r="CG482" s="106"/>
      <c r="CH482" s="106"/>
      <c r="CI482" s="106"/>
      <c r="CJ482" s="106"/>
      <c r="CK482" s="106"/>
      <c r="CL482" s="106"/>
      <c r="CM482" s="106"/>
      <c r="CN482" s="106"/>
      <c r="CO482" s="106"/>
      <c r="CP482" s="106"/>
      <c r="CQ482" s="106"/>
      <c r="CR482" s="106"/>
      <c r="CS482" s="106"/>
    </row>
    <row r="483">
      <c r="A483" s="154"/>
      <c r="B483" s="106"/>
      <c r="C483" s="106"/>
      <c r="D483" s="154"/>
      <c r="E483" s="106"/>
      <c r="F483" s="106"/>
      <c r="G483" s="154"/>
      <c r="H483" s="106"/>
      <c r="I483" s="106"/>
      <c r="J483" s="154"/>
      <c r="K483" s="106"/>
      <c r="L483" s="106"/>
      <c r="M483" s="106"/>
      <c r="N483" s="106"/>
      <c r="O483" s="106"/>
      <c r="P483" s="106"/>
      <c r="Q483" s="106"/>
      <c r="R483" s="154"/>
      <c r="S483" s="106"/>
      <c r="T483" s="106"/>
      <c r="U483" s="106"/>
      <c r="V483" s="106"/>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c r="AZ483" s="106"/>
      <c r="BA483" s="106"/>
      <c r="BB483" s="106"/>
      <c r="BC483" s="106"/>
      <c r="BD483" s="106"/>
      <c r="BE483" s="106"/>
      <c r="BF483" s="106"/>
      <c r="BG483" s="106"/>
      <c r="BH483" s="106"/>
      <c r="BI483" s="106"/>
      <c r="BJ483" s="106"/>
      <c r="BK483" s="106"/>
      <c r="BL483" s="106"/>
      <c r="BM483" s="106"/>
      <c r="BN483" s="106"/>
      <c r="BO483" s="106"/>
      <c r="BP483" s="106"/>
      <c r="BQ483" s="106"/>
      <c r="BR483" s="106"/>
      <c r="BS483" s="106"/>
      <c r="BT483" s="106"/>
      <c r="BU483" s="106"/>
      <c r="BV483" s="106"/>
      <c r="BW483" s="106"/>
      <c r="BX483" s="106"/>
      <c r="BY483" s="106"/>
      <c r="BZ483" s="106"/>
      <c r="CA483" s="106"/>
      <c r="CB483" s="106"/>
      <c r="CC483" s="106"/>
      <c r="CD483" s="106"/>
      <c r="CE483" s="106"/>
      <c r="CF483" s="106"/>
      <c r="CG483" s="106"/>
      <c r="CH483" s="106"/>
      <c r="CI483" s="106"/>
      <c r="CJ483" s="106"/>
      <c r="CK483" s="106"/>
      <c r="CL483" s="106"/>
      <c r="CM483" s="106"/>
      <c r="CN483" s="106"/>
      <c r="CO483" s="106"/>
      <c r="CP483" s="106"/>
      <c r="CQ483" s="106"/>
      <c r="CR483" s="106"/>
      <c r="CS483" s="106"/>
    </row>
    <row r="484">
      <c r="A484" s="154"/>
      <c r="B484" s="106"/>
      <c r="C484" s="106"/>
      <c r="D484" s="154"/>
      <c r="E484" s="106"/>
      <c r="F484" s="106"/>
      <c r="G484" s="154"/>
      <c r="H484" s="106"/>
      <c r="I484" s="106"/>
      <c r="J484" s="154"/>
      <c r="K484" s="106"/>
      <c r="L484" s="106"/>
      <c r="M484" s="106"/>
      <c r="N484" s="106"/>
      <c r="O484" s="106"/>
      <c r="P484" s="106"/>
      <c r="Q484" s="106"/>
      <c r="R484" s="154"/>
      <c r="S484" s="106"/>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c r="AZ484" s="106"/>
      <c r="BA484" s="106"/>
      <c r="BB484" s="106"/>
      <c r="BC484" s="106"/>
      <c r="BD484" s="106"/>
      <c r="BE484" s="106"/>
      <c r="BF484" s="106"/>
      <c r="BG484" s="106"/>
      <c r="BH484" s="106"/>
      <c r="BI484" s="106"/>
      <c r="BJ484" s="106"/>
      <c r="BK484" s="106"/>
      <c r="BL484" s="106"/>
      <c r="BM484" s="106"/>
      <c r="BN484" s="106"/>
      <c r="BO484" s="106"/>
      <c r="BP484" s="106"/>
      <c r="BQ484" s="106"/>
      <c r="BR484" s="106"/>
      <c r="BS484" s="106"/>
      <c r="BT484" s="106"/>
      <c r="BU484" s="106"/>
      <c r="BV484" s="106"/>
      <c r="BW484" s="106"/>
      <c r="BX484" s="106"/>
      <c r="BY484" s="106"/>
      <c r="BZ484" s="106"/>
      <c r="CA484" s="106"/>
      <c r="CB484" s="106"/>
      <c r="CC484" s="106"/>
      <c r="CD484" s="106"/>
      <c r="CE484" s="106"/>
      <c r="CF484" s="106"/>
      <c r="CG484" s="106"/>
      <c r="CH484" s="106"/>
      <c r="CI484" s="106"/>
      <c r="CJ484" s="106"/>
      <c r="CK484" s="106"/>
      <c r="CL484" s="106"/>
      <c r="CM484" s="106"/>
      <c r="CN484" s="106"/>
      <c r="CO484" s="106"/>
      <c r="CP484" s="106"/>
      <c r="CQ484" s="106"/>
      <c r="CR484" s="106"/>
      <c r="CS484" s="106"/>
    </row>
    <row r="485">
      <c r="A485" s="154"/>
      <c r="B485" s="106"/>
      <c r="C485" s="106"/>
      <c r="D485" s="154"/>
      <c r="E485" s="106"/>
      <c r="F485" s="106"/>
      <c r="G485" s="154"/>
      <c r="H485" s="106"/>
      <c r="I485" s="106"/>
      <c r="J485" s="154"/>
      <c r="K485" s="106"/>
      <c r="L485" s="106"/>
      <c r="M485" s="106"/>
      <c r="N485" s="106"/>
      <c r="O485" s="106"/>
      <c r="P485" s="106"/>
      <c r="Q485" s="106"/>
      <c r="R485" s="154"/>
      <c r="S485" s="106"/>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c r="AZ485" s="106"/>
      <c r="BA485" s="106"/>
      <c r="BB485" s="106"/>
      <c r="BC485" s="106"/>
      <c r="BD485" s="106"/>
      <c r="BE485" s="106"/>
      <c r="BF485" s="106"/>
      <c r="BG485" s="106"/>
      <c r="BH485" s="106"/>
      <c r="BI485" s="106"/>
      <c r="BJ485" s="106"/>
      <c r="BK485" s="106"/>
      <c r="BL485" s="106"/>
      <c r="BM485" s="106"/>
      <c r="BN485" s="106"/>
      <c r="BO485" s="106"/>
      <c r="BP485" s="106"/>
      <c r="BQ485" s="106"/>
      <c r="BR485" s="106"/>
      <c r="BS485" s="106"/>
      <c r="BT485" s="106"/>
      <c r="BU485" s="106"/>
      <c r="BV485" s="106"/>
      <c r="BW485" s="106"/>
      <c r="BX485" s="106"/>
      <c r="BY485" s="106"/>
      <c r="BZ485" s="106"/>
      <c r="CA485" s="106"/>
      <c r="CB485" s="106"/>
      <c r="CC485" s="106"/>
      <c r="CD485" s="106"/>
      <c r="CE485" s="106"/>
      <c r="CF485" s="106"/>
      <c r="CG485" s="106"/>
      <c r="CH485" s="106"/>
      <c r="CI485" s="106"/>
      <c r="CJ485" s="106"/>
      <c r="CK485" s="106"/>
      <c r="CL485" s="106"/>
      <c r="CM485" s="106"/>
      <c r="CN485" s="106"/>
      <c r="CO485" s="106"/>
      <c r="CP485" s="106"/>
      <c r="CQ485" s="106"/>
      <c r="CR485" s="106"/>
      <c r="CS485" s="106"/>
    </row>
    <row r="486">
      <c r="A486" s="154"/>
      <c r="B486" s="106"/>
      <c r="C486" s="106"/>
      <c r="D486" s="154"/>
      <c r="E486" s="106"/>
      <c r="F486" s="106"/>
      <c r="G486" s="154"/>
      <c r="H486" s="106"/>
      <c r="I486" s="106"/>
      <c r="J486" s="154"/>
      <c r="K486" s="106"/>
      <c r="L486" s="106"/>
      <c r="M486" s="106"/>
      <c r="N486" s="106"/>
      <c r="O486" s="106"/>
      <c r="P486" s="106"/>
      <c r="Q486" s="106"/>
      <c r="R486" s="154"/>
      <c r="S486" s="106"/>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c r="AZ486" s="106"/>
      <c r="BA486" s="106"/>
      <c r="BB486" s="106"/>
      <c r="BC486" s="106"/>
      <c r="BD486" s="106"/>
      <c r="BE486" s="106"/>
      <c r="BF486" s="106"/>
      <c r="BG486" s="106"/>
      <c r="BH486" s="106"/>
      <c r="BI486" s="106"/>
      <c r="BJ486" s="106"/>
      <c r="BK486" s="106"/>
      <c r="BL486" s="106"/>
      <c r="BM486" s="106"/>
      <c r="BN486" s="106"/>
      <c r="BO486" s="106"/>
      <c r="BP486" s="106"/>
      <c r="BQ486" s="106"/>
      <c r="BR486" s="106"/>
      <c r="BS486" s="106"/>
      <c r="BT486" s="106"/>
      <c r="BU486" s="106"/>
      <c r="BV486" s="106"/>
      <c r="BW486" s="106"/>
      <c r="BX486" s="106"/>
      <c r="BY486" s="106"/>
      <c r="BZ486" s="106"/>
      <c r="CA486" s="106"/>
      <c r="CB486" s="106"/>
      <c r="CC486" s="106"/>
      <c r="CD486" s="106"/>
      <c r="CE486" s="106"/>
      <c r="CF486" s="106"/>
      <c r="CG486" s="106"/>
      <c r="CH486" s="106"/>
      <c r="CI486" s="106"/>
      <c r="CJ486" s="106"/>
      <c r="CK486" s="106"/>
      <c r="CL486" s="106"/>
      <c r="CM486" s="106"/>
      <c r="CN486" s="106"/>
      <c r="CO486" s="106"/>
      <c r="CP486" s="106"/>
      <c r="CQ486" s="106"/>
      <c r="CR486" s="106"/>
      <c r="CS486" s="106"/>
    </row>
    <row r="487">
      <c r="A487" s="154"/>
      <c r="B487" s="106"/>
      <c r="C487" s="106"/>
      <c r="D487" s="154"/>
      <c r="E487" s="106"/>
      <c r="F487" s="106"/>
      <c r="G487" s="154"/>
      <c r="H487" s="106"/>
      <c r="I487" s="106"/>
      <c r="J487" s="154"/>
      <c r="K487" s="106"/>
      <c r="L487" s="106"/>
      <c r="M487" s="106"/>
      <c r="N487" s="106"/>
      <c r="O487" s="106"/>
      <c r="P487" s="106"/>
      <c r="Q487" s="106"/>
      <c r="R487" s="154"/>
      <c r="S487" s="106"/>
      <c r="T487" s="106"/>
      <c r="U487" s="106"/>
      <c r="V487" s="106"/>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c r="AZ487" s="106"/>
      <c r="BA487" s="106"/>
      <c r="BB487" s="106"/>
      <c r="BC487" s="106"/>
      <c r="BD487" s="106"/>
      <c r="BE487" s="106"/>
      <c r="BF487" s="106"/>
      <c r="BG487" s="106"/>
      <c r="BH487" s="106"/>
      <c r="BI487" s="106"/>
      <c r="BJ487" s="106"/>
      <c r="BK487" s="106"/>
      <c r="BL487" s="106"/>
      <c r="BM487" s="106"/>
      <c r="BN487" s="106"/>
      <c r="BO487" s="106"/>
      <c r="BP487" s="106"/>
      <c r="BQ487" s="106"/>
      <c r="BR487" s="106"/>
      <c r="BS487" s="106"/>
      <c r="BT487" s="106"/>
      <c r="BU487" s="106"/>
      <c r="BV487" s="106"/>
      <c r="BW487" s="106"/>
      <c r="BX487" s="106"/>
      <c r="BY487" s="106"/>
      <c r="BZ487" s="106"/>
      <c r="CA487" s="106"/>
      <c r="CB487" s="106"/>
      <c r="CC487" s="106"/>
      <c r="CD487" s="106"/>
      <c r="CE487" s="106"/>
      <c r="CF487" s="106"/>
      <c r="CG487" s="106"/>
      <c r="CH487" s="106"/>
      <c r="CI487" s="106"/>
      <c r="CJ487" s="106"/>
      <c r="CK487" s="106"/>
      <c r="CL487" s="106"/>
      <c r="CM487" s="106"/>
      <c r="CN487" s="106"/>
      <c r="CO487" s="106"/>
      <c r="CP487" s="106"/>
      <c r="CQ487" s="106"/>
      <c r="CR487" s="106"/>
      <c r="CS487" s="106"/>
    </row>
    <row r="488">
      <c r="A488" s="154"/>
      <c r="B488" s="106"/>
      <c r="C488" s="106"/>
      <c r="D488" s="154"/>
      <c r="E488" s="106"/>
      <c r="F488" s="106"/>
      <c r="G488" s="154"/>
      <c r="H488" s="106"/>
      <c r="I488" s="106"/>
      <c r="J488" s="154"/>
      <c r="K488" s="106"/>
      <c r="L488" s="106"/>
      <c r="M488" s="106"/>
      <c r="N488" s="106"/>
      <c r="O488" s="106"/>
      <c r="P488" s="106"/>
      <c r="Q488" s="106"/>
      <c r="R488" s="154"/>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c r="AZ488" s="106"/>
      <c r="BA488" s="106"/>
      <c r="BB488" s="106"/>
      <c r="BC488" s="106"/>
      <c r="BD488" s="106"/>
      <c r="BE488" s="106"/>
      <c r="BF488" s="106"/>
      <c r="BG488" s="106"/>
      <c r="BH488" s="106"/>
      <c r="BI488" s="106"/>
      <c r="BJ488" s="106"/>
      <c r="BK488" s="106"/>
      <c r="BL488" s="106"/>
      <c r="BM488" s="106"/>
      <c r="BN488" s="106"/>
      <c r="BO488" s="106"/>
      <c r="BP488" s="106"/>
      <c r="BQ488" s="106"/>
      <c r="BR488" s="106"/>
      <c r="BS488" s="106"/>
      <c r="BT488" s="106"/>
      <c r="BU488" s="106"/>
      <c r="BV488" s="106"/>
      <c r="BW488" s="106"/>
      <c r="BX488" s="106"/>
      <c r="BY488" s="106"/>
      <c r="BZ488" s="106"/>
      <c r="CA488" s="106"/>
      <c r="CB488" s="106"/>
      <c r="CC488" s="106"/>
      <c r="CD488" s="106"/>
      <c r="CE488" s="106"/>
      <c r="CF488" s="106"/>
      <c r="CG488" s="106"/>
      <c r="CH488" s="106"/>
      <c r="CI488" s="106"/>
      <c r="CJ488" s="106"/>
      <c r="CK488" s="106"/>
      <c r="CL488" s="106"/>
      <c r="CM488" s="106"/>
      <c r="CN488" s="106"/>
      <c r="CO488" s="106"/>
      <c r="CP488" s="106"/>
      <c r="CQ488" s="106"/>
      <c r="CR488" s="106"/>
      <c r="CS488" s="106"/>
    </row>
    <row r="489">
      <c r="A489" s="154"/>
      <c r="B489" s="106"/>
      <c r="C489" s="106"/>
      <c r="D489" s="154"/>
      <c r="E489" s="106"/>
      <c r="F489" s="106"/>
      <c r="G489" s="154"/>
      <c r="H489" s="106"/>
      <c r="I489" s="106"/>
      <c r="J489" s="154"/>
      <c r="K489" s="106"/>
      <c r="L489" s="106"/>
      <c r="M489" s="106"/>
      <c r="N489" s="106"/>
      <c r="O489" s="106"/>
      <c r="P489" s="106"/>
      <c r="Q489" s="106"/>
      <c r="R489" s="154"/>
      <c r="S489" s="106"/>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c r="AZ489" s="106"/>
      <c r="BA489" s="106"/>
      <c r="BB489" s="106"/>
      <c r="BC489" s="106"/>
      <c r="BD489" s="106"/>
      <c r="BE489" s="106"/>
      <c r="BF489" s="106"/>
      <c r="BG489" s="106"/>
      <c r="BH489" s="106"/>
      <c r="BI489" s="106"/>
      <c r="BJ489" s="106"/>
      <c r="BK489" s="106"/>
      <c r="BL489" s="106"/>
      <c r="BM489" s="106"/>
      <c r="BN489" s="106"/>
      <c r="BO489" s="106"/>
      <c r="BP489" s="106"/>
      <c r="BQ489" s="106"/>
      <c r="BR489" s="106"/>
      <c r="BS489" s="106"/>
      <c r="BT489" s="106"/>
      <c r="BU489" s="106"/>
      <c r="BV489" s="106"/>
      <c r="BW489" s="106"/>
      <c r="BX489" s="106"/>
      <c r="BY489" s="106"/>
      <c r="BZ489" s="106"/>
      <c r="CA489" s="106"/>
      <c r="CB489" s="106"/>
      <c r="CC489" s="106"/>
      <c r="CD489" s="106"/>
      <c r="CE489" s="106"/>
      <c r="CF489" s="106"/>
      <c r="CG489" s="106"/>
      <c r="CH489" s="106"/>
      <c r="CI489" s="106"/>
      <c r="CJ489" s="106"/>
      <c r="CK489" s="106"/>
      <c r="CL489" s="106"/>
      <c r="CM489" s="106"/>
      <c r="CN489" s="106"/>
      <c r="CO489" s="106"/>
      <c r="CP489" s="106"/>
      <c r="CQ489" s="106"/>
      <c r="CR489" s="106"/>
      <c r="CS489" s="106"/>
    </row>
    <row r="490">
      <c r="A490" s="154"/>
      <c r="B490" s="106"/>
      <c r="C490" s="106"/>
      <c r="D490" s="154"/>
      <c r="E490" s="106"/>
      <c r="F490" s="106"/>
      <c r="G490" s="154"/>
      <c r="H490" s="106"/>
      <c r="I490" s="106"/>
      <c r="J490" s="154"/>
      <c r="K490" s="106"/>
      <c r="L490" s="106"/>
      <c r="M490" s="106"/>
      <c r="N490" s="106"/>
      <c r="O490" s="106"/>
      <c r="P490" s="106"/>
      <c r="Q490" s="106"/>
      <c r="R490" s="154"/>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c r="AZ490" s="106"/>
      <c r="BA490" s="106"/>
      <c r="BB490" s="106"/>
      <c r="BC490" s="106"/>
      <c r="BD490" s="106"/>
      <c r="BE490" s="106"/>
      <c r="BF490" s="106"/>
      <c r="BG490" s="106"/>
      <c r="BH490" s="106"/>
      <c r="BI490" s="106"/>
      <c r="BJ490" s="106"/>
      <c r="BK490" s="106"/>
      <c r="BL490" s="106"/>
      <c r="BM490" s="106"/>
      <c r="BN490" s="106"/>
      <c r="BO490" s="106"/>
      <c r="BP490" s="106"/>
      <c r="BQ490" s="106"/>
      <c r="BR490" s="106"/>
      <c r="BS490" s="106"/>
      <c r="BT490" s="106"/>
      <c r="BU490" s="106"/>
      <c r="BV490" s="106"/>
      <c r="BW490" s="106"/>
      <c r="BX490" s="106"/>
      <c r="BY490" s="106"/>
      <c r="BZ490" s="106"/>
      <c r="CA490" s="106"/>
      <c r="CB490" s="106"/>
      <c r="CC490" s="106"/>
      <c r="CD490" s="106"/>
      <c r="CE490" s="106"/>
      <c r="CF490" s="106"/>
      <c r="CG490" s="106"/>
      <c r="CH490" s="106"/>
      <c r="CI490" s="106"/>
      <c r="CJ490" s="106"/>
      <c r="CK490" s="106"/>
      <c r="CL490" s="106"/>
      <c r="CM490" s="106"/>
      <c r="CN490" s="106"/>
      <c r="CO490" s="106"/>
      <c r="CP490" s="106"/>
      <c r="CQ490" s="106"/>
      <c r="CR490" s="106"/>
      <c r="CS490" s="106"/>
    </row>
    <row r="491">
      <c r="A491" s="154"/>
      <c r="B491" s="106"/>
      <c r="C491" s="106"/>
      <c r="D491" s="154"/>
      <c r="E491" s="106"/>
      <c r="F491" s="106"/>
      <c r="G491" s="154"/>
      <c r="H491" s="106"/>
      <c r="I491" s="106"/>
      <c r="J491" s="154"/>
      <c r="K491" s="106"/>
      <c r="L491" s="106"/>
      <c r="M491" s="106"/>
      <c r="N491" s="106"/>
      <c r="O491" s="106"/>
      <c r="P491" s="106"/>
      <c r="Q491" s="106"/>
      <c r="R491" s="154"/>
      <c r="S491" s="106"/>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c r="AZ491" s="106"/>
      <c r="BA491" s="106"/>
      <c r="BB491" s="106"/>
      <c r="BC491" s="106"/>
      <c r="BD491" s="106"/>
      <c r="BE491" s="106"/>
      <c r="BF491" s="106"/>
      <c r="BG491" s="106"/>
      <c r="BH491" s="106"/>
      <c r="BI491" s="106"/>
      <c r="BJ491" s="106"/>
      <c r="BK491" s="106"/>
      <c r="BL491" s="106"/>
      <c r="BM491" s="106"/>
      <c r="BN491" s="106"/>
      <c r="BO491" s="106"/>
      <c r="BP491" s="106"/>
      <c r="BQ491" s="106"/>
      <c r="BR491" s="106"/>
      <c r="BS491" s="106"/>
      <c r="BT491" s="106"/>
      <c r="BU491" s="106"/>
      <c r="BV491" s="106"/>
      <c r="BW491" s="106"/>
      <c r="BX491" s="106"/>
      <c r="BY491" s="106"/>
      <c r="BZ491" s="106"/>
      <c r="CA491" s="106"/>
      <c r="CB491" s="106"/>
      <c r="CC491" s="106"/>
      <c r="CD491" s="106"/>
      <c r="CE491" s="106"/>
      <c r="CF491" s="106"/>
      <c r="CG491" s="106"/>
      <c r="CH491" s="106"/>
      <c r="CI491" s="106"/>
      <c r="CJ491" s="106"/>
      <c r="CK491" s="106"/>
      <c r="CL491" s="106"/>
      <c r="CM491" s="106"/>
      <c r="CN491" s="106"/>
      <c r="CO491" s="106"/>
      <c r="CP491" s="106"/>
      <c r="CQ491" s="106"/>
      <c r="CR491" s="106"/>
      <c r="CS491" s="106"/>
    </row>
    <row r="492">
      <c r="A492" s="154"/>
      <c r="B492" s="106"/>
      <c r="C492" s="106"/>
      <c r="D492" s="154"/>
      <c r="E492" s="106"/>
      <c r="F492" s="106"/>
      <c r="G492" s="154"/>
      <c r="H492" s="106"/>
      <c r="I492" s="106"/>
      <c r="J492" s="154"/>
      <c r="K492" s="106"/>
      <c r="L492" s="106"/>
      <c r="M492" s="106"/>
      <c r="N492" s="106"/>
      <c r="O492" s="106"/>
      <c r="P492" s="106"/>
      <c r="Q492" s="106"/>
      <c r="R492" s="154"/>
      <c r="S492" s="106"/>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c r="AZ492" s="106"/>
      <c r="BA492" s="106"/>
      <c r="BB492" s="106"/>
      <c r="BC492" s="106"/>
      <c r="BD492" s="106"/>
      <c r="BE492" s="106"/>
      <c r="BF492" s="106"/>
      <c r="BG492" s="106"/>
      <c r="BH492" s="106"/>
      <c r="BI492" s="106"/>
      <c r="BJ492" s="106"/>
      <c r="BK492" s="106"/>
      <c r="BL492" s="106"/>
      <c r="BM492" s="106"/>
      <c r="BN492" s="106"/>
      <c r="BO492" s="106"/>
      <c r="BP492" s="106"/>
      <c r="BQ492" s="106"/>
      <c r="BR492" s="106"/>
      <c r="BS492" s="106"/>
      <c r="BT492" s="106"/>
      <c r="BU492" s="106"/>
      <c r="BV492" s="106"/>
      <c r="BW492" s="106"/>
      <c r="BX492" s="106"/>
      <c r="BY492" s="106"/>
      <c r="BZ492" s="106"/>
      <c r="CA492" s="106"/>
      <c r="CB492" s="106"/>
      <c r="CC492" s="106"/>
      <c r="CD492" s="106"/>
      <c r="CE492" s="106"/>
      <c r="CF492" s="106"/>
      <c r="CG492" s="106"/>
      <c r="CH492" s="106"/>
      <c r="CI492" s="106"/>
      <c r="CJ492" s="106"/>
      <c r="CK492" s="106"/>
      <c r="CL492" s="106"/>
      <c r="CM492" s="106"/>
      <c r="CN492" s="106"/>
      <c r="CO492" s="106"/>
      <c r="CP492" s="106"/>
      <c r="CQ492" s="106"/>
      <c r="CR492" s="106"/>
      <c r="CS492" s="106"/>
    </row>
    <row r="493">
      <c r="A493" s="154"/>
      <c r="B493" s="106"/>
      <c r="C493" s="106"/>
      <c r="D493" s="154"/>
      <c r="E493" s="106"/>
      <c r="F493" s="106"/>
      <c r="G493" s="154"/>
      <c r="H493" s="106"/>
      <c r="I493" s="106"/>
      <c r="J493" s="154"/>
      <c r="K493" s="106"/>
      <c r="L493" s="106"/>
      <c r="M493" s="106"/>
      <c r="N493" s="106"/>
      <c r="O493" s="106"/>
      <c r="P493" s="106"/>
      <c r="Q493" s="106"/>
      <c r="R493" s="154"/>
      <c r="S493" s="106"/>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c r="AZ493" s="106"/>
      <c r="BA493" s="106"/>
      <c r="BB493" s="106"/>
      <c r="BC493" s="106"/>
      <c r="BD493" s="106"/>
      <c r="BE493" s="106"/>
      <c r="BF493" s="106"/>
      <c r="BG493" s="106"/>
      <c r="BH493" s="106"/>
      <c r="BI493" s="106"/>
      <c r="BJ493" s="106"/>
      <c r="BK493" s="106"/>
      <c r="BL493" s="106"/>
      <c r="BM493" s="106"/>
      <c r="BN493" s="106"/>
      <c r="BO493" s="106"/>
      <c r="BP493" s="106"/>
      <c r="BQ493" s="106"/>
      <c r="BR493" s="106"/>
      <c r="BS493" s="106"/>
      <c r="BT493" s="106"/>
      <c r="BU493" s="106"/>
      <c r="BV493" s="106"/>
      <c r="BW493" s="106"/>
      <c r="BX493" s="106"/>
      <c r="BY493" s="106"/>
      <c r="BZ493" s="106"/>
      <c r="CA493" s="106"/>
      <c r="CB493" s="106"/>
      <c r="CC493" s="106"/>
      <c r="CD493" s="106"/>
      <c r="CE493" s="106"/>
      <c r="CF493" s="106"/>
      <c r="CG493" s="106"/>
      <c r="CH493" s="106"/>
      <c r="CI493" s="106"/>
      <c r="CJ493" s="106"/>
      <c r="CK493" s="106"/>
      <c r="CL493" s="106"/>
      <c r="CM493" s="106"/>
      <c r="CN493" s="106"/>
      <c r="CO493" s="106"/>
      <c r="CP493" s="106"/>
      <c r="CQ493" s="106"/>
      <c r="CR493" s="106"/>
      <c r="CS493" s="106"/>
    </row>
    <row r="494">
      <c r="A494" s="154"/>
      <c r="B494" s="106"/>
      <c r="C494" s="106"/>
      <c r="D494" s="154"/>
      <c r="E494" s="106"/>
      <c r="F494" s="106"/>
      <c r="G494" s="154"/>
      <c r="H494" s="106"/>
      <c r="I494" s="106"/>
      <c r="J494" s="154"/>
      <c r="K494" s="106"/>
      <c r="L494" s="106"/>
      <c r="M494" s="106"/>
      <c r="N494" s="106"/>
      <c r="O494" s="106"/>
      <c r="P494" s="106"/>
      <c r="Q494" s="106"/>
      <c r="R494" s="154"/>
      <c r="S494" s="106"/>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c r="AZ494" s="106"/>
      <c r="BA494" s="106"/>
      <c r="BB494" s="106"/>
      <c r="BC494" s="106"/>
      <c r="BD494" s="106"/>
      <c r="BE494" s="106"/>
      <c r="BF494" s="106"/>
      <c r="BG494" s="106"/>
      <c r="BH494" s="106"/>
      <c r="BI494" s="106"/>
      <c r="BJ494" s="106"/>
      <c r="BK494" s="106"/>
      <c r="BL494" s="106"/>
      <c r="BM494" s="106"/>
      <c r="BN494" s="106"/>
      <c r="BO494" s="106"/>
      <c r="BP494" s="106"/>
      <c r="BQ494" s="106"/>
      <c r="BR494" s="106"/>
      <c r="BS494" s="106"/>
      <c r="BT494" s="106"/>
      <c r="BU494" s="106"/>
      <c r="BV494" s="106"/>
      <c r="BW494" s="106"/>
      <c r="BX494" s="106"/>
      <c r="BY494" s="106"/>
      <c r="BZ494" s="106"/>
      <c r="CA494" s="106"/>
      <c r="CB494" s="106"/>
      <c r="CC494" s="106"/>
      <c r="CD494" s="106"/>
      <c r="CE494" s="106"/>
      <c r="CF494" s="106"/>
      <c r="CG494" s="106"/>
      <c r="CH494" s="106"/>
      <c r="CI494" s="106"/>
      <c r="CJ494" s="106"/>
      <c r="CK494" s="106"/>
      <c r="CL494" s="106"/>
      <c r="CM494" s="106"/>
      <c r="CN494" s="106"/>
      <c r="CO494" s="106"/>
      <c r="CP494" s="106"/>
      <c r="CQ494" s="106"/>
      <c r="CR494" s="106"/>
      <c r="CS494" s="106"/>
    </row>
    <row r="495">
      <c r="A495" s="154"/>
      <c r="B495" s="106"/>
      <c r="C495" s="106"/>
      <c r="D495" s="154"/>
      <c r="E495" s="106"/>
      <c r="F495" s="106"/>
      <c r="G495" s="154"/>
      <c r="H495" s="106"/>
      <c r="I495" s="106"/>
      <c r="J495" s="154"/>
      <c r="K495" s="106"/>
      <c r="L495" s="106"/>
      <c r="M495" s="106"/>
      <c r="N495" s="106"/>
      <c r="O495" s="106"/>
      <c r="P495" s="106"/>
      <c r="Q495" s="106"/>
      <c r="R495" s="154"/>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c r="AZ495" s="106"/>
      <c r="BA495" s="106"/>
      <c r="BB495" s="106"/>
      <c r="BC495" s="106"/>
      <c r="BD495" s="106"/>
      <c r="BE495" s="106"/>
      <c r="BF495" s="106"/>
      <c r="BG495" s="106"/>
      <c r="BH495" s="106"/>
      <c r="BI495" s="106"/>
      <c r="BJ495" s="106"/>
      <c r="BK495" s="106"/>
      <c r="BL495" s="106"/>
      <c r="BM495" s="106"/>
      <c r="BN495" s="106"/>
      <c r="BO495" s="106"/>
      <c r="BP495" s="106"/>
      <c r="BQ495" s="106"/>
      <c r="BR495" s="106"/>
      <c r="BS495" s="106"/>
      <c r="BT495" s="106"/>
      <c r="BU495" s="106"/>
      <c r="BV495" s="106"/>
      <c r="BW495" s="106"/>
      <c r="BX495" s="106"/>
      <c r="BY495" s="106"/>
      <c r="BZ495" s="106"/>
      <c r="CA495" s="106"/>
      <c r="CB495" s="106"/>
      <c r="CC495" s="106"/>
      <c r="CD495" s="106"/>
      <c r="CE495" s="106"/>
      <c r="CF495" s="106"/>
      <c r="CG495" s="106"/>
      <c r="CH495" s="106"/>
      <c r="CI495" s="106"/>
      <c r="CJ495" s="106"/>
      <c r="CK495" s="106"/>
      <c r="CL495" s="106"/>
      <c r="CM495" s="106"/>
      <c r="CN495" s="106"/>
      <c r="CO495" s="106"/>
      <c r="CP495" s="106"/>
      <c r="CQ495" s="106"/>
      <c r="CR495" s="106"/>
      <c r="CS495" s="106"/>
    </row>
    <row r="496">
      <c r="A496" s="154"/>
      <c r="B496" s="106"/>
      <c r="C496" s="106"/>
      <c r="D496" s="154"/>
      <c r="E496" s="106"/>
      <c r="F496" s="106"/>
      <c r="G496" s="154"/>
      <c r="H496" s="106"/>
      <c r="I496" s="106"/>
      <c r="J496" s="154"/>
      <c r="K496" s="106"/>
      <c r="L496" s="106"/>
      <c r="M496" s="106"/>
      <c r="N496" s="106"/>
      <c r="O496" s="106"/>
      <c r="P496" s="106"/>
      <c r="Q496" s="106"/>
      <c r="R496" s="154"/>
      <c r="S496" s="106"/>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c r="AZ496" s="106"/>
      <c r="BA496" s="106"/>
      <c r="BB496" s="106"/>
      <c r="BC496" s="106"/>
      <c r="BD496" s="106"/>
      <c r="BE496" s="106"/>
      <c r="BF496" s="106"/>
      <c r="BG496" s="106"/>
      <c r="BH496" s="106"/>
      <c r="BI496" s="106"/>
      <c r="BJ496" s="106"/>
      <c r="BK496" s="106"/>
      <c r="BL496" s="106"/>
      <c r="BM496" s="106"/>
      <c r="BN496" s="106"/>
      <c r="BO496" s="106"/>
      <c r="BP496" s="106"/>
      <c r="BQ496" s="106"/>
      <c r="BR496" s="106"/>
      <c r="BS496" s="106"/>
      <c r="BT496" s="106"/>
      <c r="BU496" s="106"/>
      <c r="BV496" s="106"/>
      <c r="BW496" s="106"/>
      <c r="BX496" s="106"/>
      <c r="BY496" s="106"/>
      <c r="BZ496" s="106"/>
      <c r="CA496" s="106"/>
      <c r="CB496" s="106"/>
      <c r="CC496" s="106"/>
      <c r="CD496" s="106"/>
      <c r="CE496" s="106"/>
      <c r="CF496" s="106"/>
      <c r="CG496" s="106"/>
      <c r="CH496" s="106"/>
      <c r="CI496" s="106"/>
      <c r="CJ496" s="106"/>
      <c r="CK496" s="106"/>
      <c r="CL496" s="106"/>
      <c r="CM496" s="106"/>
      <c r="CN496" s="106"/>
      <c r="CO496" s="106"/>
      <c r="CP496" s="106"/>
      <c r="CQ496" s="106"/>
      <c r="CR496" s="106"/>
      <c r="CS496" s="106"/>
    </row>
    <row r="497">
      <c r="A497" s="154"/>
      <c r="B497" s="106"/>
      <c r="C497" s="106"/>
      <c r="D497" s="154"/>
      <c r="E497" s="106"/>
      <c r="F497" s="106"/>
      <c r="G497" s="154"/>
      <c r="H497" s="106"/>
      <c r="I497" s="106"/>
      <c r="J497" s="154"/>
      <c r="K497" s="106"/>
      <c r="L497" s="106"/>
      <c r="M497" s="106"/>
      <c r="N497" s="106"/>
      <c r="O497" s="106"/>
      <c r="P497" s="106"/>
      <c r="Q497" s="106"/>
      <c r="R497" s="154"/>
      <c r="S497" s="106"/>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c r="AZ497" s="106"/>
      <c r="BA497" s="106"/>
      <c r="BB497" s="106"/>
      <c r="BC497" s="106"/>
      <c r="BD497" s="106"/>
      <c r="BE497" s="106"/>
      <c r="BF497" s="106"/>
      <c r="BG497" s="106"/>
      <c r="BH497" s="106"/>
      <c r="BI497" s="106"/>
      <c r="BJ497" s="106"/>
      <c r="BK497" s="106"/>
      <c r="BL497" s="106"/>
      <c r="BM497" s="106"/>
      <c r="BN497" s="106"/>
      <c r="BO497" s="106"/>
      <c r="BP497" s="106"/>
      <c r="BQ497" s="106"/>
      <c r="BR497" s="106"/>
      <c r="BS497" s="106"/>
      <c r="BT497" s="106"/>
      <c r="BU497" s="106"/>
      <c r="BV497" s="106"/>
      <c r="BW497" s="106"/>
      <c r="BX497" s="106"/>
      <c r="BY497" s="106"/>
      <c r="BZ497" s="106"/>
      <c r="CA497" s="106"/>
      <c r="CB497" s="106"/>
      <c r="CC497" s="106"/>
      <c r="CD497" s="106"/>
      <c r="CE497" s="106"/>
      <c r="CF497" s="106"/>
      <c r="CG497" s="106"/>
      <c r="CH497" s="106"/>
      <c r="CI497" s="106"/>
      <c r="CJ497" s="106"/>
      <c r="CK497" s="106"/>
      <c r="CL497" s="106"/>
      <c r="CM497" s="106"/>
      <c r="CN497" s="106"/>
      <c r="CO497" s="106"/>
      <c r="CP497" s="106"/>
      <c r="CQ497" s="106"/>
      <c r="CR497" s="106"/>
      <c r="CS497" s="106"/>
    </row>
    <row r="498">
      <c r="A498" s="154"/>
      <c r="B498" s="106"/>
      <c r="C498" s="106"/>
      <c r="D498" s="154"/>
      <c r="E498" s="106"/>
      <c r="F498" s="106"/>
      <c r="G498" s="154"/>
      <c r="H498" s="106"/>
      <c r="I498" s="106"/>
      <c r="J498" s="154"/>
      <c r="K498" s="106"/>
      <c r="L498" s="106"/>
      <c r="M498" s="106"/>
      <c r="N498" s="106"/>
      <c r="O498" s="106"/>
      <c r="P498" s="106"/>
      <c r="Q498" s="106"/>
      <c r="R498" s="154"/>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c r="AZ498" s="106"/>
      <c r="BA498" s="106"/>
      <c r="BB498" s="106"/>
      <c r="BC498" s="106"/>
      <c r="BD498" s="106"/>
      <c r="BE498" s="106"/>
      <c r="BF498" s="106"/>
      <c r="BG498" s="106"/>
      <c r="BH498" s="106"/>
      <c r="BI498" s="106"/>
      <c r="BJ498" s="106"/>
      <c r="BK498" s="106"/>
      <c r="BL498" s="106"/>
      <c r="BM498" s="106"/>
      <c r="BN498" s="106"/>
      <c r="BO498" s="106"/>
      <c r="BP498" s="106"/>
      <c r="BQ498" s="106"/>
      <c r="BR498" s="106"/>
      <c r="BS498" s="106"/>
      <c r="BT498" s="106"/>
      <c r="BU498" s="106"/>
      <c r="BV498" s="106"/>
      <c r="BW498" s="106"/>
      <c r="BX498" s="106"/>
      <c r="BY498" s="106"/>
      <c r="BZ498" s="106"/>
      <c r="CA498" s="106"/>
      <c r="CB498" s="106"/>
      <c r="CC498" s="106"/>
      <c r="CD498" s="106"/>
      <c r="CE498" s="106"/>
      <c r="CF498" s="106"/>
      <c r="CG498" s="106"/>
      <c r="CH498" s="106"/>
      <c r="CI498" s="106"/>
      <c r="CJ498" s="106"/>
      <c r="CK498" s="106"/>
      <c r="CL498" s="106"/>
      <c r="CM498" s="106"/>
      <c r="CN498" s="106"/>
      <c r="CO498" s="106"/>
      <c r="CP498" s="106"/>
      <c r="CQ498" s="106"/>
      <c r="CR498" s="106"/>
      <c r="CS498" s="106"/>
    </row>
    <row r="499">
      <c r="A499" s="154"/>
      <c r="B499" s="106"/>
      <c r="C499" s="106"/>
      <c r="D499" s="154"/>
      <c r="E499" s="106"/>
      <c r="F499" s="106"/>
      <c r="G499" s="154"/>
      <c r="H499" s="106"/>
      <c r="I499" s="106"/>
      <c r="J499" s="154"/>
      <c r="K499" s="106"/>
      <c r="L499" s="106"/>
      <c r="M499" s="106"/>
      <c r="N499" s="106"/>
      <c r="O499" s="106"/>
      <c r="P499" s="106"/>
      <c r="Q499" s="106"/>
      <c r="R499" s="154"/>
      <c r="S499" s="106"/>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c r="AZ499" s="106"/>
      <c r="BA499" s="106"/>
      <c r="BB499" s="106"/>
      <c r="BC499" s="106"/>
      <c r="BD499" s="106"/>
      <c r="BE499" s="106"/>
      <c r="BF499" s="106"/>
      <c r="BG499" s="106"/>
      <c r="BH499" s="106"/>
      <c r="BI499" s="106"/>
      <c r="BJ499" s="106"/>
      <c r="BK499" s="106"/>
      <c r="BL499" s="106"/>
      <c r="BM499" s="106"/>
      <c r="BN499" s="106"/>
      <c r="BO499" s="106"/>
      <c r="BP499" s="106"/>
      <c r="BQ499" s="106"/>
      <c r="BR499" s="106"/>
      <c r="BS499" s="106"/>
      <c r="BT499" s="106"/>
      <c r="BU499" s="106"/>
      <c r="BV499" s="106"/>
      <c r="BW499" s="106"/>
      <c r="BX499" s="106"/>
      <c r="BY499" s="106"/>
      <c r="BZ499" s="106"/>
      <c r="CA499" s="106"/>
      <c r="CB499" s="106"/>
      <c r="CC499" s="106"/>
      <c r="CD499" s="106"/>
      <c r="CE499" s="106"/>
      <c r="CF499" s="106"/>
      <c r="CG499" s="106"/>
      <c r="CH499" s="106"/>
      <c r="CI499" s="106"/>
      <c r="CJ499" s="106"/>
      <c r="CK499" s="106"/>
      <c r="CL499" s="106"/>
      <c r="CM499" s="106"/>
      <c r="CN499" s="106"/>
      <c r="CO499" s="106"/>
      <c r="CP499" s="106"/>
      <c r="CQ499" s="106"/>
      <c r="CR499" s="106"/>
      <c r="CS499" s="106"/>
    </row>
    <row r="500">
      <c r="A500" s="154"/>
      <c r="B500" s="106"/>
      <c r="C500" s="106"/>
      <c r="D500" s="154"/>
      <c r="E500" s="106"/>
      <c r="F500" s="106"/>
      <c r="G500" s="154"/>
      <c r="H500" s="106"/>
      <c r="I500" s="106"/>
      <c r="J500" s="154"/>
      <c r="K500" s="106"/>
      <c r="L500" s="106"/>
      <c r="M500" s="106"/>
      <c r="N500" s="106"/>
      <c r="O500" s="106"/>
      <c r="P500" s="106"/>
      <c r="Q500" s="106"/>
      <c r="R500" s="154"/>
      <c r="S500" s="106"/>
      <c r="T500" s="106"/>
      <c r="U500" s="106"/>
      <c r="V500" s="106"/>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c r="AZ500" s="106"/>
      <c r="BA500" s="106"/>
      <c r="BB500" s="106"/>
      <c r="BC500" s="106"/>
      <c r="BD500" s="106"/>
      <c r="BE500" s="106"/>
      <c r="BF500" s="106"/>
      <c r="BG500" s="106"/>
      <c r="BH500" s="106"/>
      <c r="BI500" s="106"/>
      <c r="BJ500" s="106"/>
      <c r="BK500" s="106"/>
      <c r="BL500" s="106"/>
      <c r="BM500" s="106"/>
      <c r="BN500" s="106"/>
      <c r="BO500" s="106"/>
      <c r="BP500" s="106"/>
      <c r="BQ500" s="106"/>
      <c r="BR500" s="106"/>
      <c r="BS500" s="106"/>
      <c r="BT500" s="106"/>
      <c r="BU500" s="106"/>
      <c r="BV500" s="106"/>
      <c r="BW500" s="106"/>
      <c r="BX500" s="106"/>
      <c r="BY500" s="106"/>
      <c r="BZ500" s="106"/>
      <c r="CA500" s="106"/>
      <c r="CB500" s="106"/>
      <c r="CC500" s="106"/>
      <c r="CD500" s="106"/>
      <c r="CE500" s="106"/>
      <c r="CF500" s="106"/>
      <c r="CG500" s="106"/>
      <c r="CH500" s="106"/>
      <c r="CI500" s="106"/>
      <c r="CJ500" s="106"/>
      <c r="CK500" s="106"/>
      <c r="CL500" s="106"/>
      <c r="CM500" s="106"/>
      <c r="CN500" s="106"/>
      <c r="CO500" s="106"/>
      <c r="CP500" s="106"/>
      <c r="CQ500" s="106"/>
      <c r="CR500" s="106"/>
      <c r="CS500" s="106"/>
    </row>
    <row r="501">
      <c r="A501" s="154"/>
      <c r="B501" s="106"/>
      <c r="C501" s="106"/>
      <c r="D501" s="154"/>
      <c r="E501" s="106"/>
      <c r="F501" s="106"/>
      <c r="G501" s="154"/>
      <c r="H501" s="106"/>
      <c r="I501" s="106"/>
      <c r="J501" s="154"/>
      <c r="K501" s="106"/>
      <c r="L501" s="106"/>
      <c r="M501" s="106"/>
      <c r="N501" s="106"/>
      <c r="O501" s="106"/>
      <c r="P501" s="106"/>
      <c r="Q501" s="106"/>
      <c r="R501" s="154"/>
      <c r="S501" s="106"/>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c r="AZ501" s="106"/>
      <c r="BA501" s="106"/>
      <c r="BB501" s="106"/>
      <c r="BC501" s="106"/>
      <c r="BD501" s="106"/>
      <c r="BE501" s="106"/>
      <c r="BF501" s="106"/>
      <c r="BG501" s="106"/>
      <c r="BH501" s="106"/>
      <c r="BI501" s="106"/>
      <c r="BJ501" s="106"/>
      <c r="BK501" s="106"/>
      <c r="BL501" s="106"/>
      <c r="BM501" s="106"/>
      <c r="BN501" s="106"/>
      <c r="BO501" s="106"/>
      <c r="BP501" s="106"/>
      <c r="BQ501" s="106"/>
      <c r="BR501" s="106"/>
      <c r="BS501" s="106"/>
      <c r="BT501" s="106"/>
      <c r="BU501" s="106"/>
      <c r="BV501" s="106"/>
      <c r="BW501" s="106"/>
      <c r="BX501" s="106"/>
      <c r="BY501" s="106"/>
      <c r="BZ501" s="106"/>
      <c r="CA501" s="106"/>
      <c r="CB501" s="106"/>
      <c r="CC501" s="106"/>
      <c r="CD501" s="106"/>
      <c r="CE501" s="106"/>
      <c r="CF501" s="106"/>
      <c r="CG501" s="106"/>
      <c r="CH501" s="106"/>
      <c r="CI501" s="106"/>
      <c r="CJ501" s="106"/>
      <c r="CK501" s="106"/>
      <c r="CL501" s="106"/>
      <c r="CM501" s="106"/>
      <c r="CN501" s="106"/>
      <c r="CO501" s="106"/>
      <c r="CP501" s="106"/>
      <c r="CQ501" s="106"/>
      <c r="CR501" s="106"/>
      <c r="CS501" s="106"/>
    </row>
    <row r="502">
      <c r="A502" s="154"/>
      <c r="B502" s="106"/>
      <c r="C502" s="106"/>
      <c r="D502" s="154"/>
      <c r="E502" s="106"/>
      <c r="F502" s="106"/>
      <c r="G502" s="154"/>
      <c r="H502" s="106"/>
      <c r="I502" s="106"/>
      <c r="J502" s="154"/>
      <c r="K502" s="106"/>
      <c r="L502" s="106"/>
      <c r="M502" s="106"/>
      <c r="N502" s="106"/>
      <c r="O502" s="106"/>
      <c r="P502" s="106"/>
      <c r="Q502" s="106"/>
      <c r="R502" s="154"/>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c r="AZ502" s="106"/>
      <c r="BA502" s="106"/>
      <c r="BB502" s="106"/>
      <c r="BC502" s="106"/>
      <c r="BD502" s="106"/>
      <c r="BE502" s="106"/>
      <c r="BF502" s="106"/>
      <c r="BG502" s="106"/>
      <c r="BH502" s="106"/>
      <c r="BI502" s="106"/>
      <c r="BJ502" s="106"/>
      <c r="BK502" s="106"/>
      <c r="BL502" s="106"/>
      <c r="BM502" s="106"/>
      <c r="BN502" s="106"/>
      <c r="BO502" s="106"/>
      <c r="BP502" s="106"/>
      <c r="BQ502" s="106"/>
      <c r="BR502" s="106"/>
      <c r="BS502" s="106"/>
      <c r="BT502" s="106"/>
      <c r="BU502" s="106"/>
      <c r="BV502" s="106"/>
      <c r="BW502" s="106"/>
      <c r="BX502" s="106"/>
      <c r="BY502" s="106"/>
      <c r="BZ502" s="106"/>
      <c r="CA502" s="106"/>
      <c r="CB502" s="106"/>
      <c r="CC502" s="106"/>
      <c r="CD502" s="106"/>
      <c r="CE502" s="106"/>
      <c r="CF502" s="106"/>
      <c r="CG502" s="106"/>
      <c r="CH502" s="106"/>
      <c r="CI502" s="106"/>
      <c r="CJ502" s="106"/>
      <c r="CK502" s="106"/>
      <c r="CL502" s="106"/>
      <c r="CM502" s="106"/>
      <c r="CN502" s="106"/>
      <c r="CO502" s="106"/>
      <c r="CP502" s="106"/>
      <c r="CQ502" s="106"/>
      <c r="CR502" s="106"/>
      <c r="CS502" s="106"/>
    </row>
    <row r="503">
      <c r="A503" s="154"/>
      <c r="B503" s="106"/>
      <c r="C503" s="106"/>
      <c r="D503" s="154"/>
      <c r="E503" s="106"/>
      <c r="F503" s="106"/>
      <c r="G503" s="154"/>
      <c r="H503" s="106"/>
      <c r="I503" s="106"/>
      <c r="J503" s="154"/>
      <c r="K503" s="106"/>
      <c r="L503" s="106"/>
      <c r="M503" s="106"/>
      <c r="N503" s="106"/>
      <c r="O503" s="106"/>
      <c r="P503" s="106"/>
      <c r="Q503" s="106"/>
      <c r="R503" s="154"/>
      <c r="S503" s="106"/>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c r="AZ503" s="106"/>
      <c r="BA503" s="106"/>
      <c r="BB503" s="106"/>
      <c r="BC503" s="106"/>
      <c r="BD503" s="106"/>
      <c r="BE503" s="106"/>
      <c r="BF503" s="106"/>
      <c r="BG503" s="106"/>
      <c r="BH503" s="106"/>
      <c r="BI503" s="106"/>
      <c r="BJ503" s="106"/>
      <c r="BK503" s="106"/>
      <c r="BL503" s="106"/>
      <c r="BM503" s="106"/>
      <c r="BN503" s="106"/>
      <c r="BO503" s="106"/>
      <c r="BP503" s="106"/>
      <c r="BQ503" s="106"/>
      <c r="BR503" s="106"/>
      <c r="BS503" s="106"/>
      <c r="BT503" s="106"/>
      <c r="BU503" s="106"/>
      <c r="BV503" s="106"/>
      <c r="BW503" s="106"/>
      <c r="BX503" s="106"/>
      <c r="BY503" s="106"/>
      <c r="BZ503" s="106"/>
      <c r="CA503" s="106"/>
      <c r="CB503" s="106"/>
      <c r="CC503" s="106"/>
      <c r="CD503" s="106"/>
      <c r="CE503" s="106"/>
      <c r="CF503" s="106"/>
      <c r="CG503" s="106"/>
      <c r="CH503" s="106"/>
      <c r="CI503" s="106"/>
      <c r="CJ503" s="106"/>
      <c r="CK503" s="106"/>
      <c r="CL503" s="106"/>
      <c r="CM503" s="106"/>
      <c r="CN503" s="106"/>
      <c r="CO503" s="106"/>
      <c r="CP503" s="106"/>
      <c r="CQ503" s="106"/>
      <c r="CR503" s="106"/>
      <c r="CS503" s="106"/>
    </row>
    <row r="504">
      <c r="A504" s="154"/>
      <c r="B504" s="106"/>
      <c r="C504" s="106"/>
      <c r="D504" s="154"/>
      <c r="E504" s="106"/>
      <c r="F504" s="106"/>
      <c r="G504" s="154"/>
      <c r="H504" s="106"/>
      <c r="I504" s="106"/>
      <c r="J504" s="154"/>
      <c r="K504" s="106"/>
      <c r="L504" s="106"/>
      <c r="M504" s="106"/>
      <c r="N504" s="106"/>
      <c r="O504" s="106"/>
      <c r="P504" s="106"/>
      <c r="Q504" s="106"/>
      <c r="R504" s="154"/>
      <c r="S504" s="106"/>
      <c r="T504" s="106"/>
      <c r="U504" s="106"/>
      <c r="V504" s="106"/>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c r="AZ504" s="106"/>
      <c r="BA504" s="106"/>
      <c r="BB504" s="106"/>
      <c r="BC504" s="106"/>
      <c r="BD504" s="106"/>
      <c r="BE504" s="106"/>
      <c r="BF504" s="106"/>
      <c r="BG504" s="106"/>
      <c r="BH504" s="106"/>
      <c r="BI504" s="106"/>
      <c r="BJ504" s="106"/>
      <c r="BK504" s="106"/>
      <c r="BL504" s="106"/>
      <c r="BM504" s="106"/>
      <c r="BN504" s="106"/>
      <c r="BO504" s="106"/>
      <c r="BP504" s="106"/>
      <c r="BQ504" s="106"/>
      <c r="BR504" s="106"/>
      <c r="BS504" s="106"/>
      <c r="BT504" s="106"/>
      <c r="BU504" s="106"/>
      <c r="BV504" s="106"/>
      <c r="BW504" s="106"/>
      <c r="BX504" s="106"/>
      <c r="BY504" s="106"/>
      <c r="BZ504" s="106"/>
      <c r="CA504" s="106"/>
      <c r="CB504" s="106"/>
      <c r="CC504" s="106"/>
      <c r="CD504" s="106"/>
      <c r="CE504" s="106"/>
      <c r="CF504" s="106"/>
      <c r="CG504" s="106"/>
      <c r="CH504" s="106"/>
      <c r="CI504" s="106"/>
      <c r="CJ504" s="106"/>
      <c r="CK504" s="106"/>
      <c r="CL504" s="106"/>
      <c r="CM504" s="106"/>
      <c r="CN504" s="106"/>
      <c r="CO504" s="106"/>
      <c r="CP504" s="106"/>
      <c r="CQ504" s="106"/>
      <c r="CR504" s="106"/>
      <c r="CS504" s="106"/>
    </row>
    <row r="505">
      <c r="A505" s="154"/>
      <c r="B505" s="106"/>
      <c r="C505" s="106"/>
      <c r="D505" s="154"/>
      <c r="E505" s="106"/>
      <c r="F505" s="106"/>
      <c r="G505" s="154"/>
      <c r="H505" s="106"/>
      <c r="I505" s="106"/>
      <c r="J505" s="154"/>
      <c r="K505" s="106"/>
      <c r="L505" s="106"/>
      <c r="M505" s="106"/>
      <c r="N505" s="106"/>
      <c r="O505" s="106"/>
      <c r="P505" s="106"/>
      <c r="Q505" s="106"/>
      <c r="R505" s="154"/>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c r="AZ505" s="106"/>
      <c r="BA505" s="106"/>
      <c r="BB505" s="106"/>
      <c r="BC505" s="106"/>
      <c r="BD505" s="106"/>
      <c r="BE505" s="106"/>
      <c r="BF505" s="106"/>
      <c r="BG505" s="106"/>
      <c r="BH505" s="106"/>
      <c r="BI505" s="106"/>
      <c r="BJ505" s="106"/>
      <c r="BK505" s="106"/>
      <c r="BL505" s="106"/>
      <c r="BM505" s="106"/>
      <c r="BN505" s="106"/>
      <c r="BO505" s="106"/>
      <c r="BP505" s="106"/>
      <c r="BQ505" s="106"/>
      <c r="BR505" s="106"/>
      <c r="BS505" s="106"/>
      <c r="BT505" s="106"/>
      <c r="BU505" s="106"/>
      <c r="BV505" s="106"/>
      <c r="BW505" s="106"/>
      <c r="BX505" s="106"/>
      <c r="BY505" s="106"/>
      <c r="BZ505" s="106"/>
      <c r="CA505" s="106"/>
      <c r="CB505" s="106"/>
      <c r="CC505" s="106"/>
      <c r="CD505" s="106"/>
      <c r="CE505" s="106"/>
      <c r="CF505" s="106"/>
      <c r="CG505" s="106"/>
      <c r="CH505" s="106"/>
      <c r="CI505" s="106"/>
      <c r="CJ505" s="106"/>
      <c r="CK505" s="106"/>
      <c r="CL505" s="106"/>
      <c r="CM505" s="106"/>
      <c r="CN505" s="106"/>
      <c r="CO505" s="106"/>
      <c r="CP505" s="106"/>
      <c r="CQ505" s="106"/>
      <c r="CR505" s="106"/>
      <c r="CS505" s="106"/>
    </row>
    <row r="506">
      <c r="A506" s="154"/>
      <c r="B506" s="106"/>
      <c r="C506" s="106"/>
      <c r="D506" s="154"/>
      <c r="E506" s="106"/>
      <c r="F506" s="106"/>
      <c r="G506" s="154"/>
      <c r="H506" s="106"/>
      <c r="I506" s="106"/>
      <c r="J506" s="154"/>
      <c r="K506" s="106"/>
      <c r="L506" s="106"/>
      <c r="M506" s="106"/>
      <c r="N506" s="106"/>
      <c r="O506" s="106"/>
      <c r="P506" s="106"/>
      <c r="Q506" s="106"/>
      <c r="R506" s="154"/>
      <c r="S506" s="106"/>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c r="AZ506" s="106"/>
      <c r="BA506" s="106"/>
      <c r="BB506" s="106"/>
      <c r="BC506" s="106"/>
      <c r="BD506" s="106"/>
      <c r="BE506" s="106"/>
      <c r="BF506" s="106"/>
      <c r="BG506" s="106"/>
      <c r="BH506" s="106"/>
      <c r="BI506" s="106"/>
      <c r="BJ506" s="106"/>
      <c r="BK506" s="106"/>
      <c r="BL506" s="106"/>
      <c r="BM506" s="106"/>
      <c r="BN506" s="106"/>
      <c r="BO506" s="106"/>
      <c r="BP506" s="106"/>
      <c r="BQ506" s="106"/>
      <c r="BR506" s="106"/>
      <c r="BS506" s="106"/>
      <c r="BT506" s="106"/>
      <c r="BU506" s="106"/>
      <c r="BV506" s="106"/>
      <c r="BW506" s="106"/>
      <c r="BX506" s="106"/>
      <c r="BY506" s="106"/>
      <c r="BZ506" s="106"/>
      <c r="CA506" s="106"/>
      <c r="CB506" s="106"/>
      <c r="CC506" s="106"/>
      <c r="CD506" s="106"/>
      <c r="CE506" s="106"/>
      <c r="CF506" s="106"/>
      <c r="CG506" s="106"/>
      <c r="CH506" s="106"/>
      <c r="CI506" s="106"/>
      <c r="CJ506" s="106"/>
      <c r="CK506" s="106"/>
      <c r="CL506" s="106"/>
      <c r="CM506" s="106"/>
      <c r="CN506" s="106"/>
      <c r="CO506" s="106"/>
      <c r="CP506" s="106"/>
      <c r="CQ506" s="106"/>
      <c r="CR506" s="106"/>
      <c r="CS506" s="106"/>
    </row>
    <row r="507">
      <c r="A507" s="154"/>
      <c r="B507" s="106"/>
      <c r="C507" s="106"/>
      <c r="D507" s="154"/>
      <c r="E507" s="106"/>
      <c r="F507" s="106"/>
      <c r="G507" s="154"/>
      <c r="H507" s="106"/>
      <c r="I507" s="106"/>
      <c r="J507" s="154"/>
      <c r="K507" s="106"/>
      <c r="L507" s="106"/>
      <c r="M507" s="106"/>
      <c r="N507" s="106"/>
      <c r="O507" s="106"/>
      <c r="P507" s="106"/>
      <c r="Q507" s="106"/>
      <c r="R507" s="154"/>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c r="AZ507" s="106"/>
      <c r="BA507" s="106"/>
      <c r="BB507" s="106"/>
      <c r="BC507" s="106"/>
      <c r="BD507" s="106"/>
      <c r="BE507" s="106"/>
      <c r="BF507" s="106"/>
      <c r="BG507" s="106"/>
      <c r="BH507" s="106"/>
      <c r="BI507" s="106"/>
      <c r="BJ507" s="106"/>
      <c r="BK507" s="106"/>
      <c r="BL507" s="106"/>
      <c r="BM507" s="106"/>
      <c r="BN507" s="106"/>
      <c r="BO507" s="106"/>
      <c r="BP507" s="106"/>
      <c r="BQ507" s="106"/>
      <c r="BR507" s="106"/>
      <c r="BS507" s="106"/>
      <c r="BT507" s="106"/>
      <c r="BU507" s="106"/>
      <c r="BV507" s="106"/>
      <c r="BW507" s="106"/>
      <c r="BX507" s="106"/>
      <c r="BY507" s="106"/>
      <c r="BZ507" s="106"/>
      <c r="CA507" s="106"/>
      <c r="CB507" s="106"/>
      <c r="CC507" s="106"/>
      <c r="CD507" s="106"/>
      <c r="CE507" s="106"/>
      <c r="CF507" s="106"/>
      <c r="CG507" s="106"/>
      <c r="CH507" s="106"/>
      <c r="CI507" s="106"/>
      <c r="CJ507" s="106"/>
      <c r="CK507" s="106"/>
      <c r="CL507" s="106"/>
      <c r="CM507" s="106"/>
      <c r="CN507" s="106"/>
      <c r="CO507" s="106"/>
      <c r="CP507" s="106"/>
      <c r="CQ507" s="106"/>
      <c r="CR507" s="106"/>
      <c r="CS507" s="106"/>
    </row>
    <row r="508">
      <c r="A508" s="154"/>
      <c r="B508" s="106"/>
      <c r="C508" s="106"/>
      <c r="D508" s="154"/>
      <c r="E508" s="106"/>
      <c r="F508" s="106"/>
      <c r="G508" s="154"/>
      <c r="H508" s="106"/>
      <c r="I508" s="106"/>
      <c r="J508" s="154"/>
      <c r="K508" s="106"/>
      <c r="L508" s="106"/>
      <c r="M508" s="106"/>
      <c r="N508" s="106"/>
      <c r="O508" s="106"/>
      <c r="P508" s="106"/>
      <c r="Q508" s="106"/>
      <c r="R508" s="154"/>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c r="AZ508" s="106"/>
      <c r="BA508" s="106"/>
      <c r="BB508" s="106"/>
      <c r="BC508" s="106"/>
      <c r="BD508" s="106"/>
      <c r="BE508" s="106"/>
      <c r="BF508" s="106"/>
      <c r="BG508" s="106"/>
      <c r="BH508" s="106"/>
      <c r="BI508" s="106"/>
      <c r="BJ508" s="106"/>
      <c r="BK508" s="106"/>
      <c r="BL508" s="106"/>
      <c r="BM508" s="106"/>
      <c r="BN508" s="106"/>
      <c r="BO508" s="106"/>
      <c r="BP508" s="106"/>
      <c r="BQ508" s="106"/>
      <c r="BR508" s="106"/>
      <c r="BS508" s="106"/>
      <c r="BT508" s="106"/>
      <c r="BU508" s="106"/>
      <c r="BV508" s="106"/>
      <c r="BW508" s="106"/>
      <c r="BX508" s="106"/>
      <c r="BY508" s="106"/>
      <c r="BZ508" s="106"/>
      <c r="CA508" s="106"/>
      <c r="CB508" s="106"/>
      <c r="CC508" s="106"/>
      <c r="CD508" s="106"/>
      <c r="CE508" s="106"/>
      <c r="CF508" s="106"/>
      <c r="CG508" s="106"/>
      <c r="CH508" s="106"/>
      <c r="CI508" s="106"/>
      <c r="CJ508" s="106"/>
      <c r="CK508" s="106"/>
      <c r="CL508" s="106"/>
      <c r="CM508" s="106"/>
      <c r="CN508" s="106"/>
      <c r="CO508" s="106"/>
      <c r="CP508" s="106"/>
      <c r="CQ508" s="106"/>
      <c r="CR508" s="106"/>
      <c r="CS508" s="106"/>
    </row>
    <row r="509">
      <c r="A509" s="154"/>
      <c r="B509" s="106"/>
      <c r="C509" s="106"/>
      <c r="D509" s="154"/>
      <c r="E509" s="106"/>
      <c r="F509" s="106"/>
      <c r="G509" s="154"/>
      <c r="H509" s="106"/>
      <c r="I509" s="106"/>
      <c r="J509" s="154"/>
      <c r="K509" s="106"/>
      <c r="L509" s="106"/>
      <c r="M509" s="106"/>
      <c r="N509" s="106"/>
      <c r="O509" s="106"/>
      <c r="P509" s="106"/>
      <c r="Q509" s="106"/>
      <c r="R509" s="154"/>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c r="AZ509" s="106"/>
      <c r="BA509" s="106"/>
      <c r="BB509" s="106"/>
      <c r="BC509" s="106"/>
      <c r="BD509" s="106"/>
      <c r="BE509" s="106"/>
      <c r="BF509" s="106"/>
      <c r="BG509" s="106"/>
      <c r="BH509" s="106"/>
      <c r="BI509" s="106"/>
      <c r="BJ509" s="106"/>
      <c r="BK509" s="106"/>
      <c r="BL509" s="106"/>
      <c r="BM509" s="106"/>
      <c r="BN509" s="106"/>
      <c r="BO509" s="106"/>
      <c r="BP509" s="106"/>
      <c r="BQ509" s="106"/>
      <c r="BR509" s="106"/>
      <c r="BS509" s="106"/>
      <c r="BT509" s="106"/>
      <c r="BU509" s="106"/>
      <c r="BV509" s="106"/>
      <c r="BW509" s="106"/>
      <c r="BX509" s="106"/>
      <c r="BY509" s="106"/>
      <c r="BZ509" s="106"/>
      <c r="CA509" s="106"/>
      <c r="CB509" s="106"/>
      <c r="CC509" s="106"/>
      <c r="CD509" s="106"/>
      <c r="CE509" s="106"/>
      <c r="CF509" s="106"/>
      <c r="CG509" s="106"/>
      <c r="CH509" s="106"/>
      <c r="CI509" s="106"/>
      <c r="CJ509" s="106"/>
      <c r="CK509" s="106"/>
      <c r="CL509" s="106"/>
      <c r="CM509" s="106"/>
      <c r="CN509" s="106"/>
      <c r="CO509" s="106"/>
      <c r="CP509" s="106"/>
      <c r="CQ509" s="106"/>
      <c r="CR509" s="106"/>
      <c r="CS509" s="106"/>
    </row>
    <row r="510">
      <c r="A510" s="154"/>
      <c r="B510" s="106"/>
      <c r="C510" s="106"/>
      <c r="D510" s="154"/>
      <c r="E510" s="106"/>
      <c r="F510" s="106"/>
      <c r="G510" s="154"/>
      <c r="H510" s="106"/>
      <c r="I510" s="106"/>
      <c r="J510" s="154"/>
      <c r="K510" s="106"/>
      <c r="L510" s="106"/>
      <c r="M510" s="106"/>
      <c r="N510" s="106"/>
      <c r="O510" s="106"/>
      <c r="P510" s="106"/>
      <c r="Q510" s="106"/>
      <c r="R510" s="154"/>
      <c r="S510" s="106"/>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c r="AZ510" s="106"/>
      <c r="BA510" s="106"/>
      <c r="BB510" s="106"/>
      <c r="BC510" s="106"/>
      <c r="BD510" s="106"/>
      <c r="BE510" s="106"/>
      <c r="BF510" s="106"/>
      <c r="BG510" s="106"/>
      <c r="BH510" s="106"/>
      <c r="BI510" s="106"/>
      <c r="BJ510" s="106"/>
      <c r="BK510" s="106"/>
      <c r="BL510" s="106"/>
      <c r="BM510" s="106"/>
      <c r="BN510" s="106"/>
      <c r="BO510" s="106"/>
      <c r="BP510" s="106"/>
      <c r="BQ510" s="106"/>
      <c r="BR510" s="106"/>
      <c r="BS510" s="106"/>
      <c r="BT510" s="106"/>
      <c r="BU510" s="106"/>
      <c r="BV510" s="106"/>
      <c r="BW510" s="106"/>
      <c r="BX510" s="106"/>
      <c r="BY510" s="106"/>
      <c r="BZ510" s="106"/>
      <c r="CA510" s="106"/>
      <c r="CB510" s="106"/>
      <c r="CC510" s="106"/>
      <c r="CD510" s="106"/>
      <c r="CE510" s="106"/>
      <c r="CF510" s="106"/>
      <c r="CG510" s="106"/>
      <c r="CH510" s="106"/>
      <c r="CI510" s="106"/>
      <c r="CJ510" s="106"/>
      <c r="CK510" s="106"/>
      <c r="CL510" s="106"/>
      <c r="CM510" s="106"/>
      <c r="CN510" s="106"/>
      <c r="CO510" s="106"/>
      <c r="CP510" s="106"/>
      <c r="CQ510" s="106"/>
      <c r="CR510" s="106"/>
      <c r="CS510" s="106"/>
    </row>
    <row r="511">
      <c r="A511" s="154"/>
      <c r="B511" s="106"/>
      <c r="C511" s="106"/>
      <c r="D511" s="154"/>
      <c r="E511" s="106"/>
      <c r="F511" s="106"/>
      <c r="G511" s="154"/>
      <c r="H511" s="106"/>
      <c r="I511" s="106"/>
      <c r="J511" s="154"/>
      <c r="K511" s="106"/>
      <c r="L511" s="106"/>
      <c r="M511" s="106"/>
      <c r="N511" s="106"/>
      <c r="O511" s="106"/>
      <c r="P511" s="106"/>
      <c r="Q511" s="106"/>
      <c r="R511" s="154"/>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c r="AZ511" s="106"/>
      <c r="BA511" s="106"/>
      <c r="BB511" s="106"/>
      <c r="BC511" s="106"/>
      <c r="BD511" s="106"/>
      <c r="BE511" s="106"/>
      <c r="BF511" s="106"/>
      <c r="BG511" s="106"/>
      <c r="BH511" s="106"/>
      <c r="BI511" s="106"/>
      <c r="BJ511" s="106"/>
      <c r="BK511" s="106"/>
      <c r="BL511" s="106"/>
      <c r="BM511" s="106"/>
      <c r="BN511" s="106"/>
      <c r="BO511" s="106"/>
      <c r="BP511" s="106"/>
      <c r="BQ511" s="106"/>
      <c r="BR511" s="106"/>
      <c r="BS511" s="106"/>
      <c r="BT511" s="106"/>
      <c r="BU511" s="106"/>
      <c r="BV511" s="106"/>
      <c r="BW511" s="106"/>
      <c r="BX511" s="106"/>
      <c r="BY511" s="106"/>
      <c r="BZ511" s="106"/>
      <c r="CA511" s="106"/>
      <c r="CB511" s="106"/>
      <c r="CC511" s="106"/>
      <c r="CD511" s="106"/>
      <c r="CE511" s="106"/>
      <c r="CF511" s="106"/>
      <c r="CG511" s="106"/>
      <c r="CH511" s="106"/>
      <c r="CI511" s="106"/>
      <c r="CJ511" s="106"/>
      <c r="CK511" s="106"/>
      <c r="CL511" s="106"/>
      <c r="CM511" s="106"/>
      <c r="CN511" s="106"/>
      <c r="CO511" s="106"/>
      <c r="CP511" s="106"/>
      <c r="CQ511" s="106"/>
      <c r="CR511" s="106"/>
      <c r="CS511" s="106"/>
    </row>
    <row r="512">
      <c r="A512" s="154"/>
      <c r="B512" s="106"/>
      <c r="C512" s="106"/>
      <c r="D512" s="154"/>
      <c r="E512" s="106"/>
      <c r="F512" s="106"/>
      <c r="G512" s="154"/>
      <c r="H512" s="106"/>
      <c r="I512" s="106"/>
      <c r="J512" s="154"/>
      <c r="K512" s="106"/>
      <c r="L512" s="106"/>
      <c r="M512" s="106"/>
      <c r="N512" s="106"/>
      <c r="O512" s="106"/>
      <c r="P512" s="106"/>
      <c r="Q512" s="106"/>
      <c r="R512" s="154"/>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c r="AZ512" s="106"/>
      <c r="BA512" s="106"/>
      <c r="BB512" s="106"/>
      <c r="BC512" s="106"/>
      <c r="BD512" s="106"/>
      <c r="BE512" s="106"/>
      <c r="BF512" s="106"/>
      <c r="BG512" s="106"/>
      <c r="BH512" s="106"/>
      <c r="BI512" s="106"/>
      <c r="BJ512" s="106"/>
      <c r="BK512" s="106"/>
      <c r="BL512" s="106"/>
      <c r="BM512" s="106"/>
      <c r="BN512" s="106"/>
      <c r="BO512" s="106"/>
      <c r="BP512" s="106"/>
      <c r="BQ512" s="106"/>
      <c r="BR512" s="106"/>
      <c r="BS512" s="106"/>
      <c r="BT512" s="106"/>
      <c r="BU512" s="106"/>
      <c r="BV512" s="106"/>
      <c r="BW512" s="106"/>
      <c r="BX512" s="106"/>
      <c r="BY512" s="106"/>
      <c r="BZ512" s="106"/>
      <c r="CA512" s="106"/>
      <c r="CB512" s="106"/>
      <c r="CC512" s="106"/>
      <c r="CD512" s="106"/>
      <c r="CE512" s="106"/>
      <c r="CF512" s="106"/>
      <c r="CG512" s="106"/>
      <c r="CH512" s="106"/>
      <c r="CI512" s="106"/>
      <c r="CJ512" s="106"/>
      <c r="CK512" s="106"/>
      <c r="CL512" s="106"/>
      <c r="CM512" s="106"/>
      <c r="CN512" s="106"/>
      <c r="CO512" s="106"/>
      <c r="CP512" s="106"/>
      <c r="CQ512" s="106"/>
      <c r="CR512" s="106"/>
      <c r="CS512" s="106"/>
    </row>
    <row r="513">
      <c r="A513" s="154"/>
      <c r="B513" s="106"/>
      <c r="C513" s="106"/>
      <c r="D513" s="154"/>
      <c r="E513" s="106"/>
      <c r="F513" s="106"/>
      <c r="G513" s="154"/>
      <c r="H513" s="106"/>
      <c r="I513" s="106"/>
      <c r="J513" s="154"/>
      <c r="K513" s="106"/>
      <c r="L513" s="106"/>
      <c r="M513" s="106"/>
      <c r="N513" s="106"/>
      <c r="O513" s="106"/>
      <c r="P513" s="106"/>
      <c r="Q513" s="106"/>
      <c r="R513" s="154"/>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c r="AZ513" s="106"/>
      <c r="BA513" s="106"/>
      <c r="BB513" s="106"/>
      <c r="BC513" s="106"/>
      <c r="BD513" s="106"/>
      <c r="BE513" s="106"/>
      <c r="BF513" s="106"/>
      <c r="BG513" s="106"/>
      <c r="BH513" s="106"/>
      <c r="BI513" s="106"/>
      <c r="BJ513" s="106"/>
      <c r="BK513" s="106"/>
      <c r="BL513" s="106"/>
      <c r="BM513" s="106"/>
      <c r="BN513" s="106"/>
      <c r="BO513" s="106"/>
      <c r="BP513" s="106"/>
      <c r="BQ513" s="106"/>
      <c r="BR513" s="106"/>
      <c r="BS513" s="106"/>
      <c r="BT513" s="106"/>
      <c r="BU513" s="106"/>
      <c r="BV513" s="106"/>
      <c r="BW513" s="106"/>
      <c r="BX513" s="106"/>
      <c r="BY513" s="106"/>
      <c r="BZ513" s="106"/>
      <c r="CA513" s="106"/>
      <c r="CB513" s="106"/>
      <c r="CC513" s="106"/>
      <c r="CD513" s="106"/>
      <c r="CE513" s="106"/>
      <c r="CF513" s="106"/>
      <c r="CG513" s="106"/>
      <c r="CH513" s="106"/>
      <c r="CI513" s="106"/>
      <c r="CJ513" s="106"/>
      <c r="CK513" s="106"/>
      <c r="CL513" s="106"/>
      <c r="CM513" s="106"/>
      <c r="CN513" s="106"/>
      <c r="CO513" s="106"/>
      <c r="CP513" s="106"/>
      <c r="CQ513" s="106"/>
      <c r="CR513" s="106"/>
      <c r="CS513" s="106"/>
    </row>
    <row r="514">
      <c r="A514" s="154"/>
      <c r="B514" s="106"/>
      <c r="C514" s="106"/>
      <c r="D514" s="154"/>
      <c r="E514" s="106"/>
      <c r="F514" s="106"/>
      <c r="G514" s="154"/>
      <c r="H514" s="106"/>
      <c r="I514" s="106"/>
      <c r="J514" s="154"/>
      <c r="K514" s="106"/>
      <c r="L514" s="106"/>
      <c r="M514" s="106"/>
      <c r="N514" s="106"/>
      <c r="O514" s="106"/>
      <c r="P514" s="106"/>
      <c r="Q514" s="106"/>
      <c r="R514" s="154"/>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c r="AZ514" s="106"/>
      <c r="BA514" s="106"/>
      <c r="BB514" s="106"/>
      <c r="BC514" s="106"/>
      <c r="BD514" s="106"/>
      <c r="BE514" s="106"/>
      <c r="BF514" s="106"/>
      <c r="BG514" s="106"/>
      <c r="BH514" s="106"/>
      <c r="BI514" s="106"/>
      <c r="BJ514" s="106"/>
      <c r="BK514" s="106"/>
      <c r="BL514" s="106"/>
      <c r="BM514" s="106"/>
      <c r="BN514" s="106"/>
      <c r="BO514" s="106"/>
      <c r="BP514" s="106"/>
      <c r="BQ514" s="106"/>
      <c r="BR514" s="106"/>
      <c r="BS514" s="106"/>
      <c r="BT514" s="106"/>
      <c r="BU514" s="106"/>
      <c r="BV514" s="106"/>
      <c r="BW514" s="106"/>
      <c r="BX514" s="106"/>
      <c r="BY514" s="106"/>
      <c r="BZ514" s="106"/>
      <c r="CA514" s="106"/>
      <c r="CB514" s="106"/>
      <c r="CC514" s="106"/>
      <c r="CD514" s="106"/>
      <c r="CE514" s="106"/>
      <c r="CF514" s="106"/>
      <c r="CG514" s="106"/>
      <c r="CH514" s="106"/>
      <c r="CI514" s="106"/>
      <c r="CJ514" s="106"/>
      <c r="CK514" s="106"/>
      <c r="CL514" s="106"/>
      <c r="CM514" s="106"/>
      <c r="CN514" s="106"/>
      <c r="CO514" s="106"/>
      <c r="CP514" s="106"/>
      <c r="CQ514" s="106"/>
      <c r="CR514" s="106"/>
      <c r="CS514" s="106"/>
    </row>
    <row r="515">
      <c r="A515" s="154"/>
      <c r="B515" s="106"/>
      <c r="C515" s="106"/>
      <c r="D515" s="154"/>
      <c r="E515" s="106"/>
      <c r="F515" s="106"/>
      <c r="G515" s="154"/>
      <c r="H515" s="106"/>
      <c r="I515" s="106"/>
      <c r="J515" s="154"/>
      <c r="K515" s="106"/>
      <c r="L515" s="106"/>
      <c r="M515" s="106"/>
      <c r="N515" s="106"/>
      <c r="O515" s="106"/>
      <c r="P515" s="106"/>
      <c r="Q515" s="106"/>
      <c r="R515" s="154"/>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c r="AZ515" s="106"/>
      <c r="BA515" s="106"/>
      <c r="BB515" s="106"/>
      <c r="BC515" s="106"/>
      <c r="BD515" s="106"/>
      <c r="BE515" s="106"/>
      <c r="BF515" s="106"/>
      <c r="BG515" s="106"/>
      <c r="BH515" s="106"/>
      <c r="BI515" s="106"/>
      <c r="BJ515" s="106"/>
      <c r="BK515" s="106"/>
      <c r="BL515" s="106"/>
      <c r="BM515" s="106"/>
      <c r="BN515" s="106"/>
      <c r="BO515" s="106"/>
      <c r="BP515" s="106"/>
      <c r="BQ515" s="106"/>
      <c r="BR515" s="106"/>
      <c r="BS515" s="106"/>
      <c r="BT515" s="106"/>
      <c r="BU515" s="106"/>
      <c r="BV515" s="106"/>
      <c r="BW515" s="106"/>
      <c r="BX515" s="106"/>
      <c r="BY515" s="106"/>
      <c r="BZ515" s="106"/>
      <c r="CA515" s="106"/>
      <c r="CB515" s="106"/>
      <c r="CC515" s="106"/>
      <c r="CD515" s="106"/>
      <c r="CE515" s="106"/>
      <c r="CF515" s="106"/>
      <c r="CG515" s="106"/>
      <c r="CH515" s="106"/>
      <c r="CI515" s="106"/>
      <c r="CJ515" s="106"/>
      <c r="CK515" s="106"/>
      <c r="CL515" s="106"/>
      <c r="CM515" s="106"/>
      <c r="CN515" s="106"/>
      <c r="CO515" s="106"/>
      <c r="CP515" s="106"/>
      <c r="CQ515" s="106"/>
      <c r="CR515" s="106"/>
      <c r="CS515" s="106"/>
    </row>
    <row r="516">
      <c r="A516" s="154"/>
      <c r="B516" s="106"/>
      <c r="C516" s="106"/>
      <c r="D516" s="154"/>
      <c r="E516" s="106"/>
      <c r="F516" s="106"/>
      <c r="G516" s="154"/>
      <c r="H516" s="106"/>
      <c r="I516" s="106"/>
      <c r="J516" s="154"/>
      <c r="K516" s="106"/>
      <c r="L516" s="106"/>
      <c r="M516" s="106"/>
      <c r="N516" s="106"/>
      <c r="O516" s="106"/>
      <c r="P516" s="106"/>
      <c r="Q516" s="106"/>
      <c r="R516" s="154"/>
      <c r="S516" s="106"/>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c r="AZ516" s="106"/>
      <c r="BA516" s="106"/>
      <c r="BB516" s="106"/>
      <c r="BC516" s="106"/>
      <c r="BD516" s="106"/>
      <c r="BE516" s="106"/>
      <c r="BF516" s="106"/>
      <c r="BG516" s="106"/>
      <c r="BH516" s="106"/>
      <c r="BI516" s="106"/>
      <c r="BJ516" s="106"/>
      <c r="BK516" s="106"/>
      <c r="BL516" s="106"/>
      <c r="BM516" s="106"/>
      <c r="BN516" s="106"/>
      <c r="BO516" s="106"/>
      <c r="BP516" s="106"/>
      <c r="BQ516" s="106"/>
      <c r="BR516" s="106"/>
      <c r="BS516" s="106"/>
      <c r="BT516" s="106"/>
      <c r="BU516" s="106"/>
      <c r="BV516" s="106"/>
      <c r="BW516" s="106"/>
      <c r="BX516" s="106"/>
      <c r="BY516" s="106"/>
      <c r="BZ516" s="106"/>
      <c r="CA516" s="106"/>
      <c r="CB516" s="106"/>
      <c r="CC516" s="106"/>
      <c r="CD516" s="106"/>
      <c r="CE516" s="106"/>
      <c r="CF516" s="106"/>
      <c r="CG516" s="106"/>
      <c r="CH516" s="106"/>
      <c r="CI516" s="106"/>
      <c r="CJ516" s="106"/>
      <c r="CK516" s="106"/>
      <c r="CL516" s="106"/>
      <c r="CM516" s="106"/>
      <c r="CN516" s="106"/>
      <c r="CO516" s="106"/>
      <c r="CP516" s="106"/>
      <c r="CQ516" s="106"/>
      <c r="CR516" s="106"/>
      <c r="CS516" s="106"/>
    </row>
    <row r="517">
      <c r="A517" s="154"/>
      <c r="B517" s="106"/>
      <c r="C517" s="106"/>
      <c r="D517" s="154"/>
      <c r="E517" s="106"/>
      <c r="F517" s="106"/>
      <c r="G517" s="154"/>
      <c r="H517" s="106"/>
      <c r="I517" s="106"/>
      <c r="J517" s="154"/>
      <c r="K517" s="106"/>
      <c r="L517" s="106"/>
      <c r="M517" s="106"/>
      <c r="N517" s="106"/>
      <c r="O517" s="106"/>
      <c r="P517" s="106"/>
      <c r="Q517" s="106"/>
      <c r="R517" s="154"/>
      <c r="S517" s="106"/>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c r="AZ517" s="106"/>
      <c r="BA517" s="106"/>
      <c r="BB517" s="106"/>
      <c r="BC517" s="106"/>
      <c r="BD517" s="106"/>
      <c r="BE517" s="106"/>
      <c r="BF517" s="106"/>
      <c r="BG517" s="106"/>
      <c r="BH517" s="106"/>
      <c r="BI517" s="106"/>
      <c r="BJ517" s="106"/>
      <c r="BK517" s="106"/>
      <c r="BL517" s="106"/>
      <c r="BM517" s="106"/>
      <c r="BN517" s="106"/>
      <c r="BO517" s="106"/>
      <c r="BP517" s="106"/>
      <c r="BQ517" s="106"/>
      <c r="BR517" s="106"/>
      <c r="BS517" s="106"/>
      <c r="BT517" s="106"/>
      <c r="BU517" s="106"/>
      <c r="BV517" s="106"/>
      <c r="BW517" s="106"/>
      <c r="BX517" s="106"/>
      <c r="BY517" s="106"/>
      <c r="BZ517" s="106"/>
      <c r="CA517" s="106"/>
      <c r="CB517" s="106"/>
      <c r="CC517" s="106"/>
      <c r="CD517" s="106"/>
      <c r="CE517" s="106"/>
      <c r="CF517" s="106"/>
      <c r="CG517" s="106"/>
      <c r="CH517" s="106"/>
      <c r="CI517" s="106"/>
      <c r="CJ517" s="106"/>
      <c r="CK517" s="106"/>
      <c r="CL517" s="106"/>
      <c r="CM517" s="106"/>
      <c r="CN517" s="106"/>
      <c r="CO517" s="106"/>
      <c r="CP517" s="106"/>
      <c r="CQ517" s="106"/>
      <c r="CR517" s="106"/>
      <c r="CS517" s="106"/>
    </row>
    <row r="518">
      <c r="A518" s="154"/>
      <c r="B518" s="106"/>
      <c r="C518" s="106"/>
      <c r="D518" s="154"/>
      <c r="E518" s="106"/>
      <c r="F518" s="106"/>
      <c r="G518" s="154"/>
      <c r="H518" s="106"/>
      <c r="I518" s="106"/>
      <c r="J518" s="154"/>
      <c r="K518" s="106"/>
      <c r="L518" s="106"/>
      <c r="M518" s="106"/>
      <c r="N518" s="106"/>
      <c r="O518" s="106"/>
      <c r="P518" s="106"/>
      <c r="Q518" s="106"/>
      <c r="R518" s="154"/>
      <c r="S518" s="106"/>
      <c r="T518" s="106"/>
      <c r="U518" s="106"/>
      <c r="V518" s="106"/>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c r="AZ518" s="106"/>
      <c r="BA518" s="106"/>
      <c r="BB518" s="106"/>
      <c r="BC518" s="106"/>
      <c r="BD518" s="106"/>
      <c r="BE518" s="106"/>
      <c r="BF518" s="106"/>
      <c r="BG518" s="106"/>
      <c r="BH518" s="106"/>
      <c r="BI518" s="106"/>
      <c r="BJ518" s="106"/>
      <c r="BK518" s="106"/>
      <c r="BL518" s="106"/>
      <c r="BM518" s="106"/>
      <c r="BN518" s="106"/>
      <c r="BO518" s="106"/>
      <c r="BP518" s="106"/>
      <c r="BQ518" s="106"/>
      <c r="BR518" s="106"/>
      <c r="BS518" s="106"/>
      <c r="BT518" s="106"/>
      <c r="BU518" s="106"/>
      <c r="BV518" s="106"/>
      <c r="BW518" s="106"/>
      <c r="BX518" s="106"/>
      <c r="BY518" s="106"/>
      <c r="BZ518" s="106"/>
      <c r="CA518" s="106"/>
      <c r="CB518" s="106"/>
      <c r="CC518" s="106"/>
      <c r="CD518" s="106"/>
      <c r="CE518" s="106"/>
      <c r="CF518" s="106"/>
      <c r="CG518" s="106"/>
      <c r="CH518" s="106"/>
      <c r="CI518" s="106"/>
      <c r="CJ518" s="106"/>
      <c r="CK518" s="106"/>
      <c r="CL518" s="106"/>
      <c r="CM518" s="106"/>
      <c r="CN518" s="106"/>
      <c r="CO518" s="106"/>
      <c r="CP518" s="106"/>
      <c r="CQ518" s="106"/>
      <c r="CR518" s="106"/>
      <c r="CS518" s="106"/>
    </row>
    <row r="519">
      <c r="A519" s="154"/>
      <c r="B519" s="106"/>
      <c r="C519" s="106"/>
      <c r="D519" s="154"/>
      <c r="E519" s="106"/>
      <c r="F519" s="106"/>
      <c r="G519" s="154"/>
      <c r="H519" s="106"/>
      <c r="I519" s="106"/>
      <c r="J519" s="154"/>
      <c r="K519" s="106"/>
      <c r="L519" s="106"/>
      <c r="M519" s="106"/>
      <c r="N519" s="106"/>
      <c r="O519" s="106"/>
      <c r="P519" s="106"/>
      <c r="Q519" s="106"/>
      <c r="R519" s="154"/>
      <c r="S519" s="106"/>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c r="AZ519" s="106"/>
      <c r="BA519" s="106"/>
      <c r="BB519" s="106"/>
      <c r="BC519" s="106"/>
      <c r="BD519" s="106"/>
      <c r="BE519" s="106"/>
      <c r="BF519" s="106"/>
      <c r="BG519" s="106"/>
      <c r="BH519" s="106"/>
      <c r="BI519" s="106"/>
      <c r="BJ519" s="106"/>
      <c r="BK519" s="106"/>
      <c r="BL519" s="106"/>
      <c r="BM519" s="106"/>
      <c r="BN519" s="106"/>
      <c r="BO519" s="106"/>
      <c r="BP519" s="106"/>
      <c r="BQ519" s="106"/>
      <c r="BR519" s="106"/>
      <c r="BS519" s="106"/>
      <c r="BT519" s="106"/>
      <c r="BU519" s="106"/>
      <c r="BV519" s="106"/>
      <c r="BW519" s="106"/>
      <c r="BX519" s="106"/>
      <c r="BY519" s="106"/>
      <c r="BZ519" s="106"/>
      <c r="CA519" s="106"/>
      <c r="CB519" s="106"/>
      <c r="CC519" s="106"/>
      <c r="CD519" s="106"/>
      <c r="CE519" s="106"/>
      <c r="CF519" s="106"/>
      <c r="CG519" s="106"/>
      <c r="CH519" s="106"/>
      <c r="CI519" s="106"/>
      <c r="CJ519" s="106"/>
      <c r="CK519" s="106"/>
      <c r="CL519" s="106"/>
      <c r="CM519" s="106"/>
      <c r="CN519" s="106"/>
      <c r="CO519" s="106"/>
      <c r="CP519" s="106"/>
      <c r="CQ519" s="106"/>
      <c r="CR519" s="106"/>
      <c r="CS519" s="106"/>
    </row>
    <row r="520">
      <c r="A520" s="154"/>
      <c r="B520" s="106"/>
      <c r="C520" s="106"/>
      <c r="D520" s="154"/>
      <c r="E520" s="106"/>
      <c r="F520" s="106"/>
      <c r="G520" s="154"/>
      <c r="H520" s="106"/>
      <c r="I520" s="106"/>
      <c r="J520" s="154"/>
      <c r="K520" s="106"/>
      <c r="L520" s="106"/>
      <c r="M520" s="106"/>
      <c r="N520" s="106"/>
      <c r="O520" s="106"/>
      <c r="P520" s="106"/>
      <c r="Q520" s="106"/>
      <c r="R520" s="154"/>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c r="AZ520" s="106"/>
      <c r="BA520" s="106"/>
      <c r="BB520" s="106"/>
      <c r="BC520" s="106"/>
      <c r="BD520" s="106"/>
      <c r="BE520" s="106"/>
      <c r="BF520" s="106"/>
      <c r="BG520" s="106"/>
      <c r="BH520" s="106"/>
      <c r="BI520" s="106"/>
      <c r="BJ520" s="106"/>
      <c r="BK520" s="106"/>
      <c r="BL520" s="106"/>
      <c r="BM520" s="106"/>
      <c r="BN520" s="106"/>
      <c r="BO520" s="106"/>
      <c r="BP520" s="106"/>
      <c r="BQ520" s="106"/>
      <c r="BR520" s="106"/>
      <c r="BS520" s="106"/>
      <c r="BT520" s="106"/>
      <c r="BU520" s="106"/>
      <c r="BV520" s="106"/>
      <c r="BW520" s="106"/>
      <c r="BX520" s="106"/>
      <c r="BY520" s="106"/>
      <c r="BZ520" s="106"/>
      <c r="CA520" s="106"/>
      <c r="CB520" s="106"/>
      <c r="CC520" s="106"/>
      <c r="CD520" s="106"/>
      <c r="CE520" s="106"/>
      <c r="CF520" s="106"/>
      <c r="CG520" s="106"/>
      <c r="CH520" s="106"/>
      <c r="CI520" s="106"/>
      <c r="CJ520" s="106"/>
      <c r="CK520" s="106"/>
      <c r="CL520" s="106"/>
      <c r="CM520" s="106"/>
      <c r="CN520" s="106"/>
      <c r="CO520" s="106"/>
      <c r="CP520" s="106"/>
      <c r="CQ520" s="106"/>
      <c r="CR520" s="106"/>
      <c r="CS520" s="106"/>
    </row>
    <row r="521">
      <c r="A521" s="154"/>
      <c r="B521" s="106"/>
      <c r="C521" s="106"/>
      <c r="D521" s="154"/>
      <c r="E521" s="106"/>
      <c r="F521" s="106"/>
      <c r="G521" s="154"/>
      <c r="H521" s="106"/>
      <c r="I521" s="106"/>
      <c r="J521" s="154"/>
      <c r="K521" s="106"/>
      <c r="L521" s="106"/>
      <c r="M521" s="106"/>
      <c r="N521" s="106"/>
      <c r="O521" s="106"/>
      <c r="P521" s="106"/>
      <c r="Q521" s="106"/>
      <c r="R521" s="154"/>
      <c r="S521" s="106"/>
      <c r="T521" s="106"/>
      <c r="U521" s="106"/>
      <c r="V521" s="106"/>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c r="AZ521" s="106"/>
      <c r="BA521" s="106"/>
      <c r="BB521" s="106"/>
      <c r="BC521" s="106"/>
      <c r="BD521" s="106"/>
      <c r="BE521" s="106"/>
      <c r="BF521" s="106"/>
      <c r="BG521" s="106"/>
      <c r="BH521" s="106"/>
      <c r="BI521" s="106"/>
      <c r="BJ521" s="106"/>
      <c r="BK521" s="106"/>
      <c r="BL521" s="106"/>
      <c r="BM521" s="106"/>
      <c r="BN521" s="106"/>
      <c r="BO521" s="106"/>
      <c r="BP521" s="106"/>
      <c r="BQ521" s="106"/>
      <c r="BR521" s="106"/>
      <c r="BS521" s="106"/>
      <c r="BT521" s="106"/>
      <c r="BU521" s="106"/>
      <c r="BV521" s="106"/>
      <c r="BW521" s="106"/>
      <c r="BX521" s="106"/>
      <c r="BY521" s="106"/>
      <c r="BZ521" s="106"/>
      <c r="CA521" s="106"/>
      <c r="CB521" s="106"/>
      <c r="CC521" s="106"/>
      <c r="CD521" s="106"/>
      <c r="CE521" s="106"/>
      <c r="CF521" s="106"/>
      <c r="CG521" s="106"/>
      <c r="CH521" s="106"/>
      <c r="CI521" s="106"/>
      <c r="CJ521" s="106"/>
      <c r="CK521" s="106"/>
      <c r="CL521" s="106"/>
      <c r="CM521" s="106"/>
      <c r="CN521" s="106"/>
      <c r="CO521" s="106"/>
      <c r="CP521" s="106"/>
      <c r="CQ521" s="106"/>
      <c r="CR521" s="106"/>
      <c r="CS521" s="106"/>
    </row>
    <row r="522">
      <c r="A522" s="154"/>
      <c r="B522" s="106"/>
      <c r="C522" s="106"/>
      <c r="D522" s="154"/>
      <c r="E522" s="106"/>
      <c r="F522" s="106"/>
      <c r="G522" s="154"/>
      <c r="H522" s="106"/>
      <c r="I522" s="106"/>
      <c r="J522" s="154"/>
      <c r="K522" s="106"/>
      <c r="L522" s="106"/>
      <c r="M522" s="106"/>
      <c r="N522" s="106"/>
      <c r="O522" s="106"/>
      <c r="P522" s="106"/>
      <c r="Q522" s="106"/>
      <c r="R522" s="154"/>
      <c r="S522" s="106"/>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c r="AZ522" s="106"/>
      <c r="BA522" s="106"/>
      <c r="BB522" s="106"/>
      <c r="BC522" s="106"/>
      <c r="BD522" s="106"/>
      <c r="BE522" s="106"/>
      <c r="BF522" s="106"/>
      <c r="BG522" s="106"/>
      <c r="BH522" s="106"/>
      <c r="BI522" s="106"/>
      <c r="BJ522" s="106"/>
      <c r="BK522" s="106"/>
      <c r="BL522" s="106"/>
      <c r="BM522" s="106"/>
      <c r="BN522" s="106"/>
      <c r="BO522" s="106"/>
      <c r="BP522" s="106"/>
      <c r="BQ522" s="106"/>
      <c r="BR522" s="106"/>
      <c r="BS522" s="106"/>
      <c r="BT522" s="106"/>
      <c r="BU522" s="106"/>
      <c r="BV522" s="106"/>
      <c r="BW522" s="106"/>
      <c r="BX522" s="106"/>
      <c r="BY522" s="106"/>
      <c r="BZ522" s="106"/>
      <c r="CA522" s="106"/>
      <c r="CB522" s="106"/>
      <c r="CC522" s="106"/>
      <c r="CD522" s="106"/>
      <c r="CE522" s="106"/>
      <c r="CF522" s="106"/>
      <c r="CG522" s="106"/>
      <c r="CH522" s="106"/>
      <c r="CI522" s="106"/>
      <c r="CJ522" s="106"/>
      <c r="CK522" s="106"/>
      <c r="CL522" s="106"/>
      <c r="CM522" s="106"/>
      <c r="CN522" s="106"/>
      <c r="CO522" s="106"/>
      <c r="CP522" s="106"/>
      <c r="CQ522" s="106"/>
      <c r="CR522" s="106"/>
      <c r="CS522" s="106"/>
    </row>
    <row r="523">
      <c r="A523" s="154"/>
      <c r="B523" s="106"/>
      <c r="C523" s="106"/>
      <c r="D523" s="154"/>
      <c r="E523" s="106"/>
      <c r="F523" s="106"/>
      <c r="G523" s="154"/>
      <c r="H523" s="106"/>
      <c r="I523" s="106"/>
      <c r="J523" s="154"/>
      <c r="K523" s="106"/>
      <c r="L523" s="106"/>
      <c r="M523" s="106"/>
      <c r="N523" s="106"/>
      <c r="O523" s="106"/>
      <c r="P523" s="106"/>
      <c r="Q523" s="106"/>
      <c r="R523" s="154"/>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c r="AZ523" s="106"/>
      <c r="BA523" s="106"/>
      <c r="BB523" s="106"/>
      <c r="BC523" s="106"/>
      <c r="BD523" s="106"/>
      <c r="BE523" s="106"/>
      <c r="BF523" s="106"/>
      <c r="BG523" s="106"/>
      <c r="BH523" s="106"/>
      <c r="BI523" s="106"/>
      <c r="BJ523" s="106"/>
      <c r="BK523" s="106"/>
      <c r="BL523" s="106"/>
      <c r="BM523" s="106"/>
      <c r="BN523" s="106"/>
      <c r="BO523" s="106"/>
      <c r="BP523" s="106"/>
      <c r="BQ523" s="106"/>
      <c r="BR523" s="106"/>
      <c r="BS523" s="106"/>
      <c r="BT523" s="106"/>
      <c r="BU523" s="106"/>
      <c r="BV523" s="106"/>
      <c r="BW523" s="106"/>
      <c r="BX523" s="106"/>
      <c r="BY523" s="106"/>
      <c r="BZ523" s="106"/>
      <c r="CA523" s="106"/>
      <c r="CB523" s="106"/>
      <c r="CC523" s="106"/>
      <c r="CD523" s="106"/>
      <c r="CE523" s="106"/>
      <c r="CF523" s="106"/>
      <c r="CG523" s="106"/>
      <c r="CH523" s="106"/>
      <c r="CI523" s="106"/>
      <c r="CJ523" s="106"/>
      <c r="CK523" s="106"/>
      <c r="CL523" s="106"/>
      <c r="CM523" s="106"/>
      <c r="CN523" s="106"/>
      <c r="CO523" s="106"/>
      <c r="CP523" s="106"/>
      <c r="CQ523" s="106"/>
      <c r="CR523" s="106"/>
      <c r="CS523" s="106"/>
    </row>
    <row r="524">
      <c r="A524" s="154"/>
      <c r="B524" s="106"/>
      <c r="C524" s="106"/>
      <c r="D524" s="154"/>
      <c r="E524" s="106"/>
      <c r="F524" s="106"/>
      <c r="G524" s="154"/>
      <c r="H524" s="106"/>
      <c r="I524" s="106"/>
      <c r="J524" s="154"/>
      <c r="K524" s="106"/>
      <c r="L524" s="106"/>
      <c r="M524" s="106"/>
      <c r="N524" s="106"/>
      <c r="O524" s="106"/>
      <c r="P524" s="106"/>
      <c r="Q524" s="106"/>
      <c r="R524" s="154"/>
      <c r="S524" s="106"/>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c r="AZ524" s="106"/>
      <c r="BA524" s="106"/>
      <c r="BB524" s="106"/>
      <c r="BC524" s="106"/>
      <c r="BD524" s="106"/>
      <c r="BE524" s="106"/>
      <c r="BF524" s="106"/>
      <c r="BG524" s="106"/>
      <c r="BH524" s="106"/>
      <c r="BI524" s="106"/>
      <c r="BJ524" s="106"/>
      <c r="BK524" s="106"/>
      <c r="BL524" s="106"/>
      <c r="BM524" s="106"/>
      <c r="BN524" s="106"/>
      <c r="BO524" s="106"/>
      <c r="BP524" s="106"/>
      <c r="BQ524" s="106"/>
      <c r="BR524" s="106"/>
      <c r="BS524" s="106"/>
      <c r="BT524" s="106"/>
      <c r="BU524" s="106"/>
      <c r="BV524" s="106"/>
      <c r="BW524" s="106"/>
      <c r="BX524" s="106"/>
      <c r="BY524" s="106"/>
      <c r="BZ524" s="106"/>
      <c r="CA524" s="106"/>
      <c r="CB524" s="106"/>
      <c r="CC524" s="106"/>
      <c r="CD524" s="106"/>
      <c r="CE524" s="106"/>
      <c r="CF524" s="106"/>
      <c r="CG524" s="106"/>
      <c r="CH524" s="106"/>
      <c r="CI524" s="106"/>
      <c r="CJ524" s="106"/>
      <c r="CK524" s="106"/>
      <c r="CL524" s="106"/>
      <c r="CM524" s="106"/>
      <c r="CN524" s="106"/>
      <c r="CO524" s="106"/>
      <c r="CP524" s="106"/>
      <c r="CQ524" s="106"/>
      <c r="CR524" s="106"/>
      <c r="CS524" s="106"/>
    </row>
    <row r="525">
      <c r="A525" s="154"/>
      <c r="B525" s="106"/>
      <c r="C525" s="106"/>
      <c r="D525" s="154"/>
      <c r="E525" s="106"/>
      <c r="F525" s="106"/>
      <c r="G525" s="154"/>
      <c r="H525" s="106"/>
      <c r="I525" s="106"/>
      <c r="J525" s="154"/>
      <c r="K525" s="106"/>
      <c r="L525" s="106"/>
      <c r="M525" s="106"/>
      <c r="N525" s="106"/>
      <c r="O525" s="106"/>
      <c r="P525" s="106"/>
      <c r="Q525" s="106"/>
      <c r="R525" s="154"/>
      <c r="S525" s="106"/>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c r="AZ525" s="106"/>
      <c r="BA525" s="106"/>
      <c r="BB525" s="106"/>
      <c r="BC525" s="106"/>
      <c r="BD525" s="106"/>
      <c r="BE525" s="106"/>
      <c r="BF525" s="106"/>
      <c r="BG525" s="106"/>
      <c r="BH525" s="106"/>
      <c r="BI525" s="106"/>
      <c r="BJ525" s="106"/>
      <c r="BK525" s="106"/>
      <c r="BL525" s="106"/>
      <c r="BM525" s="106"/>
      <c r="BN525" s="106"/>
      <c r="BO525" s="106"/>
      <c r="BP525" s="106"/>
      <c r="BQ525" s="106"/>
      <c r="BR525" s="106"/>
      <c r="BS525" s="106"/>
      <c r="BT525" s="106"/>
      <c r="BU525" s="106"/>
      <c r="BV525" s="106"/>
      <c r="BW525" s="106"/>
      <c r="BX525" s="106"/>
      <c r="BY525" s="106"/>
      <c r="BZ525" s="106"/>
      <c r="CA525" s="106"/>
      <c r="CB525" s="106"/>
      <c r="CC525" s="106"/>
      <c r="CD525" s="106"/>
      <c r="CE525" s="106"/>
      <c r="CF525" s="106"/>
      <c r="CG525" s="106"/>
      <c r="CH525" s="106"/>
      <c r="CI525" s="106"/>
      <c r="CJ525" s="106"/>
      <c r="CK525" s="106"/>
      <c r="CL525" s="106"/>
      <c r="CM525" s="106"/>
      <c r="CN525" s="106"/>
      <c r="CO525" s="106"/>
      <c r="CP525" s="106"/>
      <c r="CQ525" s="106"/>
      <c r="CR525" s="106"/>
      <c r="CS525" s="106"/>
    </row>
    <row r="526">
      <c r="A526" s="154"/>
      <c r="B526" s="106"/>
      <c r="C526" s="106"/>
      <c r="D526" s="154"/>
      <c r="E526" s="106"/>
      <c r="F526" s="106"/>
      <c r="G526" s="154"/>
      <c r="H526" s="106"/>
      <c r="I526" s="106"/>
      <c r="J526" s="154"/>
      <c r="K526" s="106"/>
      <c r="L526" s="106"/>
      <c r="M526" s="106"/>
      <c r="N526" s="106"/>
      <c r="O526" s="106"/>
      <c r="P526" s="106"/>
      <c r="Q526" s="106"/>
      <c r="R526" s="154"/>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c r="AZ526" s="106"/>
      <c r="BA526" s="106"/>
      <c r="BB526" s="106"/>
      <c r="BC526" s="106"/>
      <c r="BD526" s="106"/>
      <c r="BE526" s="106"/>
      <c r="BF526" s="106"/>
      <c r="BG526" s="106"/>
      <c r="BH526" s="106"/>
      <c r="BI526" s="106"/>
      <c r="BJ526" s="106"/>
      <c r="BK526" s="106"/>
      <c r="BL526" s="106"/>
      <c r="BM526" s="106"/>
      <c r="BN526" s="106"/>
      <c r="BO526" s="106"/>
      <c r="BP526" s="106"/>
      <c r="BQ526" s="106"/>
      <c r="BR526" s="106"/>
      <c r="BS526" s="106"/>
      <c r="BT526" s="106"/>
      <c r="BU526" s="106"/>
      <c r="BV526" s="106"/>
      <c r="BW526" s="106"/>
      <c r="BX526" s="106"/>
      <c r="BY526" s="106"/>
      <c r="BZ526" s="106"/>
      <c r="CA526" s="106"/>
      <c r="CB526" s="106"/>
      <c r="CC526" s="106"/>
      <c r="CD526" s="106"/>
      <c r="CE526" s="106"/>
      <c r="CF526" s="106"/>
      <c r="CG526" s="106"/>
      <c r="CH526" s="106"/>
      <c r="CI526" s="106"/>
      <c r="CJ526" s="106"/>
      <c r="CK526" s="106"/>
      <c r="CL526" s="106"/>
      <c r="CM526" s="106"/>
      <c r="CN526" s="106"/>
      <c r="CO526" s="106"/>
      <c r="CP526" s="106"/>
      <c r="CQ526" s="106"/>
      <c r="CR526" s="106"/>
      <c r="CS526" s="106"/>
    </row>
    <row r="527">
      <c r="A527" s="154"/>
      <c r="B527" s="106"/>
      <c r="C527" s="106"/>
      <c r="D527" s="154"/>
      <c r="E527" s="106"/>
      <c r="F527" s="106"/>
      <c r="G527" s="154"/>
      <c r="H527" s="106"/>
      <c r="I527" s="106"/>
      <c r="J527" s="154"/>
      <c r="K527" s="106"/>
      <c r="L527" s="106"/>
      <c r="M527" s="106"/>
      <c r="N527" s="106"/>
      <c r="O527" s="106"/>
      <c r="P527" s="106"/>
      <c r="Q527" s="106"/>
      <c r="R527" s="154"/>
      <c r="S527" s="106"/>
      <c r="T527" s="106"/>
      <c r="U527" s="106"/>
      <c r="V527" s="106"/>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c r="AZ527" s="106"/>
      <c r="BA527" s="106"/>
      <c r="BB527" s="106"/>
      <c r="BC527" s="106"/>
      <c r="BD527" s="106"/>
      <c r="BE527" s="106"/>
      <c r="BF527" s="106"/>
      <c r="BG527" s="106"/>
      <c r="BH527" s="106"/>
      <c r="BI527" s="106"/>
      <c r="BJ527" s="106"/>
      <c r="BK527" s="106"/>
      <c r="BL527" s="106"/>
      <c r="BM527" s="106"/>
      <c r="BN527" s="106"/>
      <c r="BO527" s="106"/>
      <c r="BP527" s="106"/>
      <c r="BQ527" s="106"/>
      <c r="BR527" s="106"/>
      <c r="BS527" s="106"/>
      <c r="BT527" s="106"/>
      <c r="BU527" s="106"/>
      <c r="BV527" s="106"/>
      <c r="BW527" s="106"/>
      <c r="BX527" s="106"/>
      <c r="BY527" s="106"/>
      <c r="BZ527" s="106"/>
      <c r="CA527" s="106"/>
      <c r="CB527" s="106"/>
      <c r="CC527" s="106"/>
      <c r="CD527" s="106"/>
      <c r="CE527" s="106"/>
      <c r="CF527" s="106"/>
      <c r="CG527" s="106"/>
      <c r="CH527" s="106"/>
      <c r="CI527" s="106"/>
      <c r="CJ527" s="106"/>
      <c r="CK527" s="106"/>
      <c r="CL527" s="106"/>
      <c r="CM527" s="106"/>
      <c r="CN527" s="106"/>
      <c r="CO527" s="106"/>
      <c r="CP527" s="106"/>
      <c r="CQ527" s="106"/>
      <c r="CR527" s="106"/>
      <c r="CS527" s="106"/>
    </row>
    <row r="528">
      <c r="A528" s="154"/>
      <c r="B528" s="106"/>
      <c r="C528" s="106"/>
      <c r="D528" s="154"/>
      <c r="E528" s="106"/>
      <c r="F528" s="106"/>
      <c r="G528" s="154"/>
      <c r="H528" s="106"/>
      <c r="I528" s="106"/>
      <c r="J528" s="154"/>
      <c r="K528" s="106"/>
      <c r="L528" s="106"/>
      <c r="M528" s="106"/>
      <c r="N528" s="106"/>
      <c r="O528" s="106"/>
      <c r="P528" s="106"/>
      <c r="Q528" s="106"/>
      <c r="R528" s="154"/>
      <c r="S528" s="106"/>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c r="AZ528" s="106"/>
      <c r="BA528" s="106"/>
      <c r="BB528" s="106"/>
      <c r="BC528" s="106"/>
      <c r="BD528" s="106"/>
      <c r="BE528" s="106"/>
      <c r="BF528" s="106"/>
      <c r="BG528" s="106"/>
      <c r="BH528" s="106"/>
      <c r="BI528" s="106"/>
      <c r="BJ528" s="106"/>
      <c r="BK528" s="106"/>
      <c r="BL528" s="106"/>
      <c r="BM528" s="106"/>
      <c r="BN528" s="106"/>
      <c r="BO528" s="106"/>
      <c r="BP528" s="106"/>
      <c r="BQ528" s="106"/>
      <c r="BR528" s="106"/>
      <c r="BS528" s="106"/>
      <c r="BT528" s="106"/>
      <c r="BU528" s="106"/>
      <c r="BV528" s="106"/>
      <c r="BW528" s="106"/>
      <c r="BX528" s="106"/>
      <c r="BY528" s="106"/>
      <c r="BZ528" s="106"/>
      <c r="CA528" s="106"/>
      <c r="CB528" s="106"/>
      <c r="CC528" s="106"/>
      <c r="CD528" s="106"/>
      <c r="CE528" s="106"/>
      <c r="CF528" s="106"/>
      <c r="CG528" s="106"/>
      <c r="CH528" s="106"/>
      <c r="CI528" s="106"/>
      <c r="CJ528" s="106"/>
      <c r="CK528" s="106"/>
      <c r="CL528" s="106"/>
      <c r="CM528" s="106"/>
      <c r="CN528" s="106"/>
      <c r="CO528" s="106"/>
      <c r="CP528" s="106"/>
      <c r="CQ528" s="106"/>
      <c r="CR528" s="106"/>
      <c r="CS528" s="106"/>
    </row>
    <row r="529">
      <c r="A529" s="154"/>
      <c r="B529" s="106"/>
      <c r="C529" s="106"/>
      <c r="D529" s="154"/>
      <c r="E529" s="106"/>
      <c r="F529" s="106"/>
      <c r="G529" s="154"/>
      <c r="H529" s="106"/>
      <c r="I529" s="106"/>
      <c r="J529" s="154"/>
      <c r="K529" s="106"/>
      <c r="L529" s="106"/>
      <c r="M529" s="106"/>
      <c r="N529" s="106"/>
      <c r="O529" s="106"/>
      <c r="P529" s="106"/>
      <c r="Q529" s="106"/>
      <c r="R529" s="154"/>
      <c r="S529" s="106"/>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c r="AZ529" s="106"/>
      <c r="BA529" s="106"/>
      <c r="BB529" s="106"/>
      <c r="BC529" s="106"/>
      <c r="BD529" s="106"/>
      <c r="BE529" s="106"/>
      <c r="BF529" s="106"/>
      <c r="BG529" s="106"/>
      <c r="BH529" s="106"/>
      <c r="BI529" s="106"/>
      <c r="BJ529" s="106"/>
      <c r="BK529" s="106"/>
      <c r="BL529" s="106"/>
      <c r="BM529" s="106"/>
      <c r="BN529" s="106"/>
      <c r="BO529" s="106"/>
      <c r="BP529" s="106"/>
      <c r="BQ529" s="106"/>
      <c r="BR529" s="106"/>
      <c r="BS529" s="106"/>
      <c r="BT529" s="106"/>
      <c r="BU529" s="106"/>
      <c r="BV529" s="106"/>
      <c r="BW529" s="106"/>
      <c r="BX529" s="106"/>
      <c r="BY529" s="106"/>
      <c r="BZ529" s="106"/>
      <c r="CA529" s="106"/>
      <c r="CB529" s="106"/>
      <c r="CC529" s="106"/>
      <c r="CD529" s="106"/>
      <c r="CE529" s="106"/>
      <c r="CF529" s="106"/>
      <c r="CG529" s="106"/>
      <c r="CH529" s="106"/>
      <c r="CI529" s="106"/>
      <c r="CJ529" s="106"/>
      <c r="CK529" s="106"/>
      <c r="CL529" s="106"/>
      <c r="CM529" s="106"/>
      <c r="CN529" s="106"/>
      <c r="CO529" s="106"/>
      <c r="CP529" s="106"/>
      <c r="CQ529" s="106"/>
      <c r="CR529" s="106"/>
      <c r="CS529" s="106"/>
    </row>
    <row r="530">
      <c r="A530" s="154"/>
      <c r="B530" s="106"/>
      <c r="C530" s="106"/>
      <c r="D530" s="154"/>
      <c r="E530" s="106"/>
      <c r="F530" s="106"/>
      <c r="G530" s="154"/>
      <c r="H530" s="106"/>
      <c r="I530" s="106"/>
      <c r="J530" s="154"/>
      <c r="K530" s="106"/>
      <c r="L530" s="106"/>
      <c r="M530" s="106"/>
      <c r="N530" s="106"/>
      <c r="O530" s="106"/>
      <c r="P530" s="106"/>
      <c r="Q530" s="106"/>
      <c r="R530" s="154"/>
      <c r="S530" s="106"/>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c r="AZ530" s="106"/>
      <c r="BA530" s="106"/>
      <c r="BB530" s="106"/>
      <c r="BC530" s="106"/>
      <c r="BD530" s="106"/>
      <c r="BE530" s="106"/>
      <c r="BF530" s="106"/>
      <c r="BG530" s="106"/>
      <c r="BH530" s="106"/>
      <c r="BI530" s="106"/>
      <c r="BJ530" s="106"/>
      <c r="BK530" s="106"/>
      <c r="BL530" s="106"/>
      <c r="BM530" s="106"/>
      <c r="BN530" s="106"/>
      <c r="BO530" s="106"/>
      <c r="BP530" s="106"/>
      <c r="BQ530" s="106"/>
      <c r="BR530" s="106"/>
      <c r="BS530" s="106"/>
      <c r="BT530" s="106"/>
      <c r="BU530" s="106"/>
      <c r="BV530" s="106"/>
      <c r="BW530" s="106"/>
      <c r="BX530" s="106"/>
      <c r="BY530" s="106"/>
      <c r="BZ530" s="106"/>
      <c r="CA530" s="106"/>
      <c r="CB530" s="106"/>
      <c r="CC530" s="106"/>
      <c r="CD530" s="106"/>
      <c r="CE530" s="106"/>
      <c r="CF530" s="106"/>
      <c r="CG530" s="106"/>
      <c r="CH530" s="106"/>
      <c r="CI530" s="106"/>
      <c r="CJ530" s="106"/>
      <c r="CK530" s="106"/>
      <c r="CL530" s="106"/>
      <c r="CM530" s="106"/>
      <c r="CN530" s="106"/>
      <c r="CO530" s="106"/>
      <c r="CP530" s="106"/>
      <c r="CQ530" s="106"/>
      <c r="CR530" s="106"/>
      <c r="CS530" s="106"/>
    </row>
    <row r="531">
      <c r="A531" s="154"/>
      <c r="B531" s="106"/>
      <c r="C531" s="106"/>
      <c r="D531" s="154"/>
      <c r="E531" s="106"/>
      <c r="F531" s="106"/>
      <c r="G531" s="154"/>
      <c r="H531" s="106"/>
      <c r="I531" s="106"/>
      <c r="J531" s="154"/>
      <c r="K531" s="106"/>
      <c r="L531" s="106"/>
      <c r="M531" s="106"/>
      <c r="N531" s="106"/>
      <c r="O531" s="106"/>
      <c r="P531" s="106"/>
      <c r="Q531" s="106"/>
      <c r="R531" s="154"/>
      <c r="S531" s="106"/>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c r="AZ531" s="106"/>
      <c r="BA531" s="106"/>
      <c r="BB531" s="106"/>
      <c r="BC531" s="106"/>
      <c r="BD531" s="106"/>
      <c r="BE531" s="106"/>
      <c r="BF531" s="106"/>
      <c r="BG531" s="106"/>
      <c r="BH531" s="106"/>
      <c r="BI531" s="106"/>
      <c r="BJ531" s="106"/>
      <c r="BK531" s="106"/>
      <c r="BL531" s="106"/>
      <c r="BM531" s="106"/>
      <c r="BN531" s="106"/>
      <c r="BO531" s="106"/>
      <c r="BP531" s="106"/>
      <c r="BQ531" s="106"/>
      <c r="BR531" s="106"/>
      <c r="BS531" s="106"/>
      <c r="BT531" s="106"/>
      <c r="BU531" s="106"/>
      <c r="BV531" s="106"/>
      <c r="BW531" s="106"/>
      <c r="BX531" s="106"/>
      <c r="BY531" s="106"/>
      <c r="BZ531" s="106"/>
      <c r="CA531" s="106"/>
      <c r="CB531" s="106"/>
      <c r="CC531" s="106"/>
      <c r="CD531" s="106"/>
      <c r="CE531" s="106"/>
      <c r="CF531" s="106"/>
      <c r="CG531" s="106"/>
      <c r="CH531" s="106"/>
      <c r="CI531" s="106"/>
      <c r="CJ531" s="106"/>
      <c r="CK531" s="106"/>
      <c r="CL531" s="106"/>
      <c r="CM531" s="106"/>
      <c r="CN531" s="106"/>
      <c r="CO531" s="106"/>
      <c r="CP531" s="106"/>
      <c r="CQ531" s="106"/>
      <c r="CR531" s="106"/>
      <c r="CS531" s="106"/>
    </row>
    <row r="532">
      <c r="A532" s="154"/>
      <c r="B532" s="106"/>
      <c r="C532" s="106"/>
      <c r="D532" s="154"/>
      <c r="E532" s="106"/>
      <c r="F532" s="106"/>
      <c r="G532" s="154"/>
      <c r="H532" s="106"/>
      <c r="I532" s="106"/>
      <c r="J532" s="154"/>
      <c r="K532" s="106"/>
      <c r="L532" s="106"/>
      <c r="M532" s="106"/>
      <c r="N532" s="106"/>
      <c r="O532" s="106"/>
      <c r="P532" s="106"/>
      <c r="Q532" s="106"/>
      <c r="R532" s="154"/>
      <c r="S532" s="106"/>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c r="AZ532" s="106"/>
      <c r="BA532" s="106"/>
      <c r="BB532" s="106"/>
      <c r="BC532" s="106"/>
      <c r="BD532" s="106"/>
      <c r="BE532" s="106"/>
      <c r="BF532" s="106"/>
      <c r="BG532" s="106"/>
      <c r="BH532" s="106"/>
      <c r="BI532" s="106"/>
      <c r="BJ532" s="106"/>
      <c r="BK532" s="106"/>
      <c r="BL532" s="106"/>
      <c r="BM532" s="106"/>
      <c r="BN532" s="106"/>
      <c r="BO532" s="106"/>
      <c r="BP532" s="106"/>
      <c r="BQ532" s="106"/>
      <c r="BR532" s="106"/>
      <c r="BS532" s="106"/>
      <c r="BT532" s="106"/>
      <c r="BU532" s="106"/>
      <c r="BV532" s="106"/>
      <c r="BW532" s="106"/>
      <c r="BX532" s="106"/>
      <c r="BY532" s="106"/>
      <c r="BZ532" s="106"/>
      <c r="CA532" s="106"/>
      <c r="CB532" s="106"/>
      <c r="CC532" s="106"/>
      <c r="CD532" s="106"/>
      <c r="CE532" s="106"/>
      <c r="CF532" s="106"/>
      <c r="CG532" s="106"/>
      <c r="CH532" s="106"/>
      <c r="CI532" s="106"/>
      <c r="CJ532" s="106"/>
      <c r="CK532" s="106"/>
      <c r="CL532" s="106"/>
      <c r="CM532" s="106"/>
      <c r="CN532" s="106"/>
      <c r="CO532" s="106"/>
      <c r="CP532" s="106"/>
      <c r="CQ532" s="106"/>
      <c r="CR532" s="106"/>
      <c r="CS532" s="106"/>
    </row>
    <row r="533">
      <c r="A533" s="154"/>
      <c r="B533" s="106"/>
      <c r="C533" s="106"/>
      <c r="D533" s="154"/>
      <c r="E533" s="106"/>
      <c r="F533" s="106"/>
      <c r="G533" s="154"/>
      <c r="H533" s="106"/>
      <c r="I533" s="106"/>
      <c r="J533" s="154"/>
      <c r="K533" s="106"/>
      <c r="L533" s="106"/>
      <c r="M533" s="106"/>
      <c r="N533" s="106"/>
      <c r="O533" s="106"/>
      <c r="P533" s="106"/>
      <c r="Q533" s="106"/>
      <c r="R533" s="154"/>
      <c r="S533" s="106"/>
      <c r="T533" s="106"/>
      <c r="U533" s="106"/>
      <c r="V533" s="106"/>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c r="AZ533" s="106"/>
      <c r="BA533" s="106"/>
      <c r="BB533" s="106"/>
      <c r="BC533" s="106"/>
      <c r="BD533" s="106"/>
      <c r="BE533" s="106"/>
      <c r="BF533" s="106"/>
      <c r="BG533" s="106"/>
      <c r="BH533" s="106"/>
      <c r="BI533" s="106"/>
      <c r="BJ533" s="106"/>
      <c r="BK533" s="106"/>
      <c r="BL533" s="106"/>
      <c r="BM533" s="106"/>
      <c r="BN533" s="106"/>
      <c r="BO533" s="106"/>
      <c r="BP533" s="106"/>
      <c r="BQ533" s="106"/>
      <c r="BR533" s="106"/>
      <c r="BS533" s="106"/>
      <c r="BT533" s="106"/>
      <c r="BU533" s="106"/>
      <c r="BV533" s="106"/>
      <c r="BW533" s="106"/>
      <c r="BX533" s="106"/>
      <c r="BY533" s="106"/>
      <c r="BZ533" s="106"/>
      <c r="CA533" s="106"/>
      <c r="CB533" s="106"/>
      <c r="CC533" s="106"/>
      <c r="CD533" s="106"/>
      <c r="CE533" s="106"/>
      <c r="CF533" s="106"/>
      <c r="CG533" s="106"/>
      <c r="CH533" s="106"/>
      <c r="CI533" s="106"/>
      <c r="CJ533" s="106"/>
      <c r="CK533" s="106"/>
      <c r="CL533" s="106"/>
      <c r="CM533" s="106"/>
      <c r="CN533" s="106"/>
      <c r="CO533" s="106"/>
      <c r="CP533" s="106"/>
      <c r="CQ533" s="106"/>
      <c r="CR533" s="106"/>
      <c r="CS533" s="106"/>
    </row>
    <row r="534">
      <c r="A534" s="154"/>
      <c r="B534" s="106"/>
      <c r="C534" s="106"/>
      <c r="D534" s="154"/>
      <c r="E534" s="106"/>
      <c r="F534" s="106"/>
      <c r="G534" s="154"/>
      <c r="H534" s="106"/>
      <c r="I534" s="106"/>
      <c r="J534" s="154"/>
      <c r="K534" s="106"/>
      <c r="L534" s="106"/>
      <c r="M534" s="106"/>
      <c r="N534" s="106"/>
      <c r="O534" s="106"/>
      <c r="P534" s="106"/>
      <c r="Q534" s="106"/>
      <c r="R534" s="154"/>
      <c r="S534" s="106"/>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c r="AZ534" s="106"/>
      <c r="BA534" s="106"/>
      <c r="BB534" s="106"/>
      <c r="BC534" s="106"/>
      <c r="BD534" s="106"/>
      <c r="BE534" s="106"/>
      <c r="BF534" s="106"/>
      <c r="BG534" s="106"/>
      <c r="BH534" s="106"/>
      <c r="BI534" s="106"/>
      <c r="BJ534" s="106"/>
      <c r="BK534" s="106"/>
      <c r="BL534" s="106"/>
      <c r="BM534" s="106"/>
      <c r="BN534" s="106"/>
      <c r="BO534" s="106"/>
      <c r="BP534" s="106"/>
      <c r="BQ534" s="106"/>
      <c r="BR534" s="106"/>
      <c r="BS534" s="106"/>
      <c r="BT534" s="106"/>
      <c r="BU534" s="106"/>
      <c r="BV534" s="106"/>
      <c r="BW534" s="106"/>
      <c r="BX534" s="106"/>
      <c r="BY534" s="106"/>
      <c r="BZ534" s="106"/>
      <c r="CA534" s="106"/>
      <c r="CB534" s="106"/>
      <c r="CC534" s="106"/>
      <c r="CD534" s="106"/>
      <c r="CE534" s="106"/>
      <c r="CF534" s="106"/>
      <c r="CG534" s="106"/>
      <c r="CH534" s="106"/>
      <c r="CI534" s="106"/>
      <c r="CJ534" s="106"/>
      <c r="CK534" s="106"/>
      <c r="CL534" s="106"/>
      <c r="CM534" s="106"/>
      <c r="CN534" s="106"/>
      <c r="CO534" s="106"/>
      <c r="CP534" s="106"/>
      <c r="CQ534" s="106"/>
      <c r="CR534" s="106"/>
      <c r="CS534" s="106"/>
    </row>
    <row r="535">
      <c r="A535" s="154"/>
      <c r="B535" s="106"/>
      <c r="C535" s="106"/>
      <c r="D535" s="154"/>
      <c r="E535" s="106"/>
      <c r="F535" s="106"/>
      <c r="G535" s="154"/>
      <c r="H535" s="106"/>
      <c r="I535" s="106"/>
      <c r="J535" s="154"/>
      <c r="K535" s="106"/>
      <c r="L535" s="106"/>
      <c r="M535" s="106"/>
      <c r="N535" s="106"/>
      <c r="O535" s="106"/>
      <c r="P535" s="106"/>
      <c r="Q535" s="106"/>
      <c r="R535" s="154"/>
      <c r="S535" s="106"/>
      <c r="T535" s="106"/>
      <c r="U535" s="106"/>
      <c r="V535" s="106"/>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c r="AZ535" s="106"/>
      <c r="BA535" s="106"/>
      <c r="BB535" s="106"/>
      <c r="BC535" s="106"/>
      <c r="BD535" s="106"/>
      <c r="BE535" s="106"/>
      <c r="BF535" s="106"/>
      <c r="BG535" s="106"/>
      <c r="BH535" s="106"/>
      <c r="BI535" s="106"/>
      <c r="BJ535" s="106"/>
      <c r="BK535" s="106"/>
      <c r="BL535" s="106"/>
      <c r="BM535" s="106"/>
      <c r="BN535" s="106"/>
      <c r="BO535" s="106"/>
      <c r="BP535" s="106"/>
      <c r="BQ535" s="106"/>
      <c r="BR535" s="106"/>
      <c r="BS535" s="106"/>
      <c r="BT535" s="106"/>
      <c r="BU535" s="106"/>
      <c r="BV535" s="106"/>
      <c r="BW535" s="106"/>
      <c r="BX535" s="106"/>
      <c r="BY535" s="106"/>
      <c r="BZ535" s="106"/>
      <c r="CA535" s="106"/>
      <c r="CB535" s="106"/>
      <c r="CC535" s="106"/>
      <c r="CD535" s="106"/>
      <c r="CE535" s="106"/>
      <c r="CF535" s="106"/>
      <c r="CG535" s="106"/>
      <c r="CH535" s="106"/>
      <c r="CI535" s="106"/>
      <c r="CJ535" s="106"/>
      <c r="CK535" s="106"/>
      <c r="CL535" s="106"/>
      <c r="CM535" s="106"/>
      <c r="CN535" s="106"/>
      <c r="CO535" s="106"/>
      <c r="CP535" s="106"/>
      <c r="CQ535" s="106"/>
      <c r="CR535" s="106"/>
      <c r="CS535" s="106"/>
    </row>
    <row r="536">
      <c r="A536" s="154"/>
      <c r="B536" s="106"/>
      <c r="C536" s="106"/>
      <c r="D536" s="154"/>
      <c r="E536" s="106"/>
      <c r="F536" s="106"/>
      <c r="G536" s="154"/>
      <c r="H536" s="106"/>
      <c r="I536" s="106"/>
      <c r="J536" s="154"/>
      <c r="K536" s="106"/>
      <c r="L536" s="106"/>
      <c r="M536" s="106"/>
      <c r="N536" s="106"/>
      <c r="O536" s="106"/>
      <c r="P536" s="106"/>
      <c r="Q536" s="106"/>
      <c r="R536" s="154"/>
      <c r="S536" s="106"/>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c r="AZ536" s="106"/>
      <c r="BA536" s="106"/>
      <c r="BB536" s="106"/>
      <c r="BC536" s="106"/>
      <c r="BD536" s="106"/>
      <c r="BE536" s="106"/>
      <c r="BF536" s="106"/>
      <c r="BG536" s="106"/>
      <c r="BH536" s="106"/>
      <c r="BI536" s="106"/>
      <c r="BJ536" s="106"/>
      <c r="BK536" s="106"/>
      <c r="BL536" s="106"/>
      <c r="BM536" s="106"/>
      <c r="BN536" s="106"/>
      <c r="BO536" s="106"/>
      <c r="BP536" s="106"/>
      <c r="BQ536" s="106"/>
      <c r="BR536" s="106"/>
      <c r="BS536" s="106"/>
      <c r="BT536" s="106"/>
      <c r="BU536" s="106"/>
      <c r="BV536" s="106"/>
      <c r="BW536" s="106"/>
      <c r="BX536" s="106"/>
      <c r="BY536" s="106"/>
      <c r="BZ536" s="106"/>
      <c r="CA536" s="106"/>
      <c r="CB536" s="106"/>
      <c r="CC536" s="106"/>
      <c r="CD536" s="106"/>
      <c r="CE536" s="106"/>
      <c r="CF536" s="106"/>
      <c r="CG536" s="106"/>
      <c r="CH536" s="106"/>
      <c r="CI536" s="106"/>
      <c r="CJ536" s="106"/>
      <c r="CK536" s="106"/>
      <c r="CL536" s="106"/>
      <c r="CM536" s="106"/>
      <c r="CN536" s="106"/>
      <c r="CO536" s="106"/>
      <c r="CP536" s="106"/>
      <c r="CQ536" s="106"/>
      <c r="CR536" s="106"/>
      <c r="CS536" s="106"/>
    </row>
    <row r="537">
      <c r="A537" s="154"/>
      <c r="B537" s="106"/>
      <c r="C537" s="106"/>
      <c r="D537" s="154"/>
      <c r="E537" s="106"/>
      <c r="F537" s="106"/>
      <c r="G537" s="154"/>
      <c r="H537" s="106"/>
      <c r="I537" s="106"/>
      <c r="J537" s="154"/>
      <c r="K537" s="106"/>
      <c r="L537" s="106"/>
      <c r="M537" s="106"/>
      <c r="N537" s="106"/>
      <c r="O537" s="106"/>
      <c r="P537" s="106"/>
      <c r="Q537" s="106"/>
      <c r="R537" s="154"/>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c r="AZ537" s="106"/>
      <c r="BA537" s="106"/>
      <c r="BB537" s="106"/>
      <c r="BC537" s="106"/>
      <c r="BD537" s="106"/>
      <c r="BE537" s="106"/>
      <c r="BF537" s="106"/>
      <c r="BG537" s="106"/>
      <c r="BH537" s="106"/>
      <c r="BI537" s="106"/>
      <c r="BJ537" s="106"/>
      <c r="BK537" s="106"/>
      <c r="BL537" s="106"/>
      <c r="BM537" s="106"/>
      <c r="BN537" s="106"/>
      <c r="BO537" s="106"/>
      <c r="BP537" s="106"/>
      <c r="BQ537" s="106"/>
      <c r="BR537" s="106"/>
      <c r="BS537" s="106"/>
      <c r="BT537" s="106"/>
      <c r="BU537" s="106"/>
      <c r="BV537" s="106"/>
      <c r="BW537" s="106"/>
      <c r="BX537" s="106"/>
      <c r="BY537" s="106"/>
      <c r="BZ537" s="106"/>
      <c r="CA537" s="106"/>
      <c r="CB537" s="106"/>
      <c r="CC537" s="106"/>
      <c r="CD537" s="106"/>
      <c r="CE537" s="106"/>
      <c r="CF537" s="106"/>
      <c r="CG537" s="106"/>
      <c r="CH537" s="106"/>
      <c r="CI537" s="106"/>
      <c r="CJ537" s="106"/>
      <c r="CK537" s="106"/>
      <c r="CL537" s="106"/>
      <c r="CM537" s="106"/>
      <c r="CN537" s="106"/>
      <c r="CO537" s="106"/>
      <c r="CP537" s="106"/>
      <c r="CQ537" s="106"/>
      <c r="CR537" s="106"/>
      <c r="CS537" s="106"/>
    </row>
    <row r="538">
      <c r="A538" s="154"/>
      <c r="B538" s="106"/>
      <c r="C538" s="106"/>
      <c r="D538" s="154"/>
      <c r="E538" s="106"/>
      <c r="F538" s="106"/>
      <c r="G538" s="154"/>
      <c r="H538" s="106"/>
      <c r="I538" s="106"/>
      <c r="J538" s="154"/>
      <c r="K538" s="106"/>
      <c r="L538" s="106"/>
      <c r="M538" s="106"/>
      <c r="N538" s="106"/>
      <c r="O538" s="106"/>
      <c r="P538" s="106"/>
      <c r="Q538" s="106"/>
      <c r="R538" s="154"/>
      <c r="S538" s="106"/>
      <c r="T538" s="106"/>
      <c r="U538" s="106"/>
      <c r="V538" s="106"/>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c r="AZ538" s="106"/>
      <c r="BA538" s="106"/>
      <c r="BB538" s="106"/>
      <c r="BC538" s="106"/>
      <c r="BD538" s="106"/>
      <c r="BE538" s="106"/>
      <c r="BF538" s="106"/>
      <c r="BG538" s="106"/>
      <c r="BH538" s="106"/>
      <c r="BI538" s="106"/>
      <c r="BJ538" s="106"/>
      <c r="BK538" s="106"/>
      <c r="BL538" s="106"/>
      <c r="BM538" s="106"/>
      <c r="BN538" s="106"/>
      <c r="BO538" s="106"/>
      <c r="BP538" s="106"/>
      <c r="BQ538" s="106"/>
      <c r="BR538" s="106"/>
      <c r="BS538" s="106"/>
      <c r="BT538" s="106"/>
      <c r="BU538" s="106"/>
      <c r="BV538" s="106"/>
      <c r="BW538" s="106"/>
      <c r="BX538" s="106"/>
      <c r="BY538" s="106"/>
      <c r="BZ538" s="106"/>
      <c r="CA538" s="106"/>
      <c r="CB538" s="106"/>
      <c r="CC538" s="106"/>
      <c r="CD538" s="106"/>
      <c r="CE538" s="106"/>
      <c r="CF538" s="106"/>
      <c r="CG538" s="106"/>
      <c r="CH538" s="106"/>
      <c r="CI538" s="106"/>
      <c r="CJ538" s="106"/>
      <c r="CK538" s="106"/>
      <c r="CL538" s="106"/>
      <c r="CM538" s="106"/>
      <c r="CN538" s="106"/>
      <c r="CO538" s="106"/>
      <c r="CP538" s="106"/>
      <c r="CQ538" s="106"/>
      <c r="CR538" s="106"/>
      <c r="CS538" s="106"/>
    </row>
    <row r="539">
      <c r="A539" s="154"/>
      <c r="B539" s="106"/>
      <c r="C539" s="106"/>
      <c r="D539" s="154"/>
      <c r="E539" s="106"/>
      <c r="F539" s="106"/>
      <c r="G539" s="154"/>
      <c r="H539" s="106"/>
      <c r="I539" s="106"/>
      <c r="J539" s="154"/>
      <c r="K539" s="106"/>
      <c r="L539" s="106"/>
      <c r="M539" s="106"/>
      <c r="N539" s="106"/>
      <c r="O539" s="106"/>
      <c r="P539" s="106"/>
      <c r="Q539" s="106"/>
      <c r="R539" s="154"/>
      <c r="S539" s="106"/>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c r="AZ539" s="106"/>
      <c r="BA539" s="106"/>
      <c r="BB539" s="106"/>
      <c r="BC539" s="106"/>
      <c r="BD539" s="106"/>
      <c r="BE539" s="106"/>
      <c r="BF539" s="106"/>
      <c r="BG539" s="106"/>
      <c r="BH539" s="106"/>
      <c r="BI539" s="106"/>
      <c r="BJ539" s="106"/>
      <c r="BK539" s="106"/>
      <c r="BL539" s="106"/>
      <c r="BM539" s="106"/>
      <c r="BN539" s="106"/>
      <c r="BO539" s="106"/>
      <c r="BP539" s="106"/>
      <c r="BQ539" s="106"/>
      <c r="BR539" s="106"/>
      <c r="BS539" s="106"/>
      <c r="BT539" s="106"/>
      <c r="BU539" s="106"/>
      <c r="BV539" s="106"/>
      <c r="BW539" s="106"/>
      <c r="BX539" s="106"/>
      <c r="BY539" s="106"/>
      <c r="BZ539" s="106"/>
      <c r="CA539" s="106"/>
      <c r="CB539" s="106"/>
      <c r="CC539" s="106"/>
      <c r="CD539" s="106"/>
      <c r="CE539" s="106"/>
      <c r="CF539" s="106"/>
      <c r="CG539" s="106"/>
      <c r="CH539" s="106"/>
      <c r="CI539" s="106"/>
      <c r="CJ539" s="106"/>
      <c r="CK539" s="106"/>
      <c r="CL539" s="106"/>
      <c r="CM539" s="106"/>
      <c r="CN539" s="106"/>
      <c r="CO539" s="106"/>
      <c r="CP539" s="106"/>
      <c r="CQ539" s="106"/>
      <c r="CR539" s="106"/>
      <c r="CS539" s="106"/>
    </row>
    <row r="540">
      <c r="A540" s="154"/>
      <c r="B540" s="106"/>
      <c r="C540" s="106"/>
      <c r="D540" s="154"/>
      <c r="E540" s="106"/>
      <c r="F540" s="106"/>
      <c r="G540" s="154"/>
      <c r="H540" s="106"/>
      <c r="I540" s="106"/>
      <c r="J540" s="154"/>
      <c r="K540" s="106"/>
      <c r="L540" s="106"/>
      <c r="M540" s="106"/>
      <c r="N540" s="106"/>
      <c r="O540" s="106"/>
      <c r="P540" s="106"/>
      <c r="Q540" s="106"/>
      <c r="R540" s="154"/>
      <c r="S540" s="106"/>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c r="AZ540" s="106"/>
      <c r="BA540" s="106"/>
      <c r="BB540" s="106"/>
      <c r="BC540" s="106"/>
      <c r="BD540" s="106"/>
      <c r="BE540" s="106"/>
      <c r="BF540" s="106"/>
      <c r="BG540" s="106"/>
      <c r="BH540" s="106"/>
      <c r="BI540" s="106"/>
      <c r="BJ540" s="106"/>
      <c r="BK540" s="106"/>
      <c r="BL540" s="106"/>
      <c r="BM540" s="106"/>
      <c r="BN540" s="106"/>
      <c r="BO540" s="106"/>
      <c r="BP540" s="106"/>
      <c r="BQ540" s="106"/>
      <c r="BR540" s="106"/>
      <c r="BS540" s="106"/>
      <c r="BT540" s="106"/>
      <c r="BU540" s="106"/>
      <c r="BV540" s="106"/>
      <c r="BW540" s="106"/>
      <c r="BX540" s="106"/>
      <c r="BY540" s="106"/>
      <c r="BZ540" s="106"/>
      <c r="CA540" s="106"/>
      <c r="CB540" s="106"/>
      <c r="CC540" s="106"/>
      <c r="CD540" s="106"/>
      <c r="CE540" s="106"/>
      <c r="CF540" s="106"/>
      <c r="CG540" s="106"/>
      <c r="CH540" s="106"/>
      <c r="CI540" s="106"/>
      <c r="CJ540" s="106"/>
      <c r="CK540" s="106"/>
      <c r="CL540" s="106"/>
      <c r="CM540" s="106"/>
      <c r="CN540" s="106"/>
      <c r="CO540" s="106"/>
      <c r="CP540" s="106"/>
      <c r="CQ540" s="106"/>
      <c r="CR540" s="106"/>
      <c r="CS540" s="106"/>
    </row>
    <row r="541">
      <c r="A541" s="154"/>
      <c r="B541" s="106"/>
      <c r="C541" s="106"/>
      <c r="D541" s="154"/>
      <c r="E541" s="106"/>
      <c r="F541" s="106"/>
      <c r="G541" s="154"/>
      <c r="H541" s="106"/>
      <c r="I541" s="106"/>
      <c r="J541" s="154"/>
      <c r="K541" s="106"/>
      <c r="L541" s="106"/>
      <c r="M541" s="106"/>
      <c r="N541" s="106"/>
      <c r="O541" s="106"/>
      <c r="P541" s="106"/>
      <c r="Q541" s="106"/>
      <c r="R541" s="154"/>
      <c r="S541" s="106"/>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c r="AZ541" s="106"/>
      <c r="BA541" s="106"/>
      <c r="BB541" s="106"/>
      <c r="BC541" s="106"/>
      <c r="BD541" s="106"/>
      <c r="BE541" s="106"/>
      <c r="BF541" s="106"/>
      <c r="BG541" s="106"/>
      <c r="BH541" s="106"/>
      <c r="BI541" s="106"/>
      <c r="BJ541" s="106"/>
      <c r="BK541" s="106"/>
      <c r="BL541" s="106"/>
      <c r="BM541" s="106"/>
      <c r="BN541" s="106"/>
      <c r="BO541" s="106"/>
      <c r="BP541" s="106"/>
      <c r="BQ541" s="106"/>
      <c r="BR541" s="106"/>
      <c r="BS541" s="106"/>
      <c r="BT541" s="106"/>
      <c r="BU541" s="106"/>
      <c r="BV541" s="106"/>
      <c r="BW541" s="106"/>
      <c r="BX541" s="106"/>
      <c r="BY541" s="106"/>
      <c r="BZ541" s="106"/>
      <c r="CA541" s="106"/>
      <c r="CB541" s="106"/>
      <c r="CC541" s="106"/>
      <c r="CD541" s="106"/>
      <c r="CE541" s="106"/>
      <c r="CF541" s="106"/>
      <c r="CG541" s="106"/>
      <c r="CH541" s="106"/>
      <c r="CI541" s="106"/>
      <c r="CJ541" s="106"/>
      <c r="CK541" s="106"/>
      <c r="CL541" s="106"/>
      <c r="CM541" s="106"/>
      <c r="CN541" s="106"/>
      <c r="CO541" s="106"/>
      <c r="CP541" s="106"/>
      <c r="CQ541" s="106"/>
      <c r="CR541" s="106"/>
      <c r="CS541" s="106"/>
    </row>
    <row r="542">
      <c r="A542" s="154"/>
      <c r="B542" s="106"/>
      <c r="C542" s="106"/>
      <c r="D542" s="154"/>
      <c r="E542" s="106"/>
      <c r="F542" s="106"/>
      <c r="G542" s="154"/>
      <c r="H542" s="106"/>
      <c r="I542" s="106"/>
      <c r="J542" s="154"/>
      <c r="K542" s="106"/>
      <c r="L542" s="106"/>
      <c r="M542" s="106"/>
      <c r="N542" s="106"/>
      <c r="O542" s="106"/>
      <c r="P542" s="106"/>
      <c r="Q542" s="106"/>
      <c r="R542" s="154"/>
      <c r="S542" s="106"/>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c r="AZ542" s="106"/>
      <c r="BA542" s="106"/>
      <c r="BB542" s="106"/>
      <c r="BC542" s="106"/>
      <c r="BD542" s="106"/>
      <c r="BE542" s="106"/>
      <c r="BF542" s="106"/>
      <c r="BG542" s="106"/>
      <c r="BH542" s="106"/>
      <c r="BI542" s="106"/>
      <c r="BJ542" s="106"/>
      <c r="BK542" s="106"/>
      <c r="BL542" s="106"/>
      <c r="BM542" s="106"/>
      <c r="BN542" s="106"/>
      <c r="BO542" s="106"/>
      <c r="BP542" s="106"/>
      <c r="BQ542" s="106"/>
      <c r="BR542" s="106"/>
      <c r="BS542" s="106"/>
      <c r="BT542" s="106"/>
      <c r="BU542" s="106"/>
      <c r="BV542" s="106"/>
      <c r="BW542" s="106"/>
      <c r="BX542" s="106"/>
      <c r="BY542" s="106"/>
      <c r="BZ542" s="106"/>
      <c r="CA542" s="106"/>
      <c r="CB542" s="106"/>
      <c r="CC542" s="106"/>
      <c r="CD542" s="106"/>
      <c r="CE542" s="106"/>
      <c r="CF542" s="106"/>
      <c r="CG542" s="106"/>
      <c r="CH542" s="106"/>
      <c r="CI542" s="106"/>
      <c r="CJ542" s="106"/>
      <c r="CK542" s="106"/>
      <c r="CL542" s="106"/>
      <c r="CM542" s="106"/>
      <c r="CN542" s="106"/>
      <c r="CO542" s="106"/>
      <c r="CP542" s="106"/>
      <c r="CQ542" s="106"/>
      <c r="CR542" s="106"/>
      <c r="CS542" s="106"/>
    </row>
    <row r="543">
      <c r="A543" s="154"/>
      <c r="B543" s="106"/>
      <c r="C543" s="106"/>
      <c r="D543" s="154"/>
      <c r="E543" s="106"/>
      <c r="F543" s="106"/>
      <c r="G543" s="154"/>
      <c r="H543" s="106"/>
      <c r="I543" s="106"/>
      <c r="J543" s="154"/>
      <c r="K543" s="106"/>
      <c r="L543" s="106"/>
      <c r="M543" s="106"/>
      <c r="N543" s="106"/>
      <c r="O543" s="106"/>
      <c r="P543" s="106"/>
      <c r="Q543" s="106"/>
      <c r="R543" s="154"/>
      <c r="S543" s="106"/>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c r="AZ543" s="106"/>
      <c r="BA543" s="106"/>
      <c r="BB543" s="106"/>
      <c r="BC543" s="106"/>
      <c r="BD543" s="106"/>
      <c r="BE543" s="106"/>
      <c r="BF543" s="106"/>
      <c r="BG543" s="106"/>
      <c r="BH543" s="106"/>
      <c r="BI543" s="106"/>
      <c r="BJ543" s="106"/>
      <c r="BK543" s="106"/>
      <c r="BL543" s="106"/>
      <c r="BM543" s="106"/>
      <c r="BN543" s="106"/>
      <c r="BO543" s="106"/>
      <c r="BP543" s="106"/>
      <c r="BQ543" s="106"/>
      <c r="BR543" s="106"/>
      <c r="BS543" s="106"/>
      <c r="BT543" s="106"/>
      <c r="BU543" s="106"/>
      <c r="BV543" s="106"/>
      <c r="BW543" s="106"/>
      <c r="BX543" s="106"/>
      <c r="BY543" s="106"/>
      <c r="BZ543" s="106"/>
      <c r="CA543" s="106"/>
      <c r="CB543" s="106"/>
      <c r="CC543" s="106"/>
      <c r="CD543" s="106"/>
      <c r="CE543" s="106"/>
      <c r="CF543" s="106"/>
      <c r="CG543" s="106"/>
      <c r="CH543" s="106"/>
      <c r="CI543" s="106"/>
      <c r="CJ543" s="106"/>
      <c r="CK543" s="106"/>
      <c r="CL543" s="106"/>
      <c r="CM543" s="106"/>
      <c r="CN543" s="106"/>
      <c r="CO543" s="106"/>
      <c r="CP543" s="106"/>
      <c r="CQ543" s="106"/>
      <c r="CR543" s="106"/>
      <c r="CS543" s="106"/>
    </row>
    <row r="544">
      <c r="A544" s="154"/>
      <c r="B544" s="106"/>
      <c r="C544" s="106"/>
      <c r="D544" s="154"/>
      <c r="E544" s="106"/>
      <c r="F544" s="106"/>
      <c r="G544" s="154"/>
      <c r="H544" s="106"/>
      <c r="I544" s="106"/>
      <c r="J544" s="154"/>
      <c r="K544" s="106"/>
      <c r="L544" s="106"/>
      <c r="M544" s="106"/>
      <c r="N544" s="106"/>
      <c r="O544" s="106"/>
      <c r="P544" s="106"/>
      <c r="Q544" s="106"/>
      <c r="R544" s="154"/>
      <c r="S544" s="106"/>
      <c r="T544" s="106"/>
      <c r="U544" s="106"/>
      <c r="V544" s="106"/>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c r="AZ544" s="106"/>
      <c r="BA544" s="106"/>
      <c r="BB544" s="106"/>
      <c r="BC544" s="106"/>
      <c r="BD544" s="106"/>
      <c r="BE544" s="106"/>
      <c r="BF544" s="106"/>
      <c r="BG544" s="106"/>
      <c r="BH544" s="106"/>
      <c r="BI544" s="106"/>
      <c r="BJ544" s="106"/>
      <c r="BK544" s="106"/>
      <c r="BL544" s="106"/>
      <c r="BM544" s="106"/>
      <c r="BN544" s="106"/>
      <c r="BO544" s="106"/>
      <c r="BP544" s="106"/>
      <c r="BQ544" s="106"/>
      <c r="BR544" s="106"/>
      <c r="BS544" s="106"/>
      <c r="BT544" s="106"/>
      <c r="BU544" s="106"/>
      <c r="BV544" s="106"/>
      <c r="BW544" s="106"/>
      <c r="BX544" s="106"/>
      <c r="BY544" s="106"/>
      <c r="BZ544" s="106"/>
      <c r="CA544" s="106"/>
      <c r="CB544" s="106"/>
      <c r="CC544" s="106"/>
      <c r="CD544" s="106"/>
      <c r="CE544" s="106"/>
      <c r="CF544" s="106"/>
      <c r="CG544" s="106"/>
      <c r="CH544" s="106"/>
      <c r="CI544" s="106"/>
      <c r="CJ544" s="106"/>
      <c r="CK544" s="106"/>
      <c r="CL544" s="106"/>
      <c r="CM544" s="106"/>
      <c r="CN544" s="106"/>
      <c r="CO544" s="106"/>
      <c r="CP544" s="106"/>
      <c r="CQ544" s="106"/>
      <c r="CR544" s="106"/>
      <c r="CS544" s="106"/>
    </row>
    <row r="545">
      <c r="A545" s="154"/>
      <c r="B545" s="106"/>
      <c r="C545" s="106"/>
      <c r="D545" s="154"/>
      <c r="E545" s="106"/>
      <c r="F545" s="106"/>
      <c r="G545" s="154"/>
      <c r="H545" s="106"/>
      <c r="I545" s="106"/>
      <c r="J545" s="154"/>
      <c r="K545" s="106"/>
      <c r="L545" s="106"/>
      <c r="M545" s="106"/>
      <c r="N545" s="106"/>
      <c r="O545" s="106"/>
      <c r="P545" s="106"/>
      <c r="Q545" s="106"/>
      <c r="R545" s="154"/>
      <c r="S545" s="106"/>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c r="AZ545" s="106"/>
      <c r="BA545" s="106"/>
      <c r="BB545" s="106"/>
      <c r="BC545" s="106"/>
      <c r="BD545" s="106"/>
      <c r="BE545" s="106"/>
      <c r="BF545" s="106"/>
      <c r="BG545" s="106"/>
      <c r="BH545" s="106"/>
      <c r="BI545" s="106"/>
      <c r="BJ545" s="106"/>
      <c r="BK545" s="106"/>
      <c r="BL545" s="106"/>
      <c r="BM545" s="106"/>
      <c r="BN545" s="106"/>
      <c r="BO545" s="106"/>
      <c r="BP545" s="106"/>
      <c r="BQ545" s="106"/>
      <c r="BR545" s="106"/>
      <c r="BS545" s="106"/>
      <c r="BT545" s="106"/>
      <c r="BU545" s="106"/>
      <c r="BV545" s="106"/>
      <c r="BW545" s="106"/>
      <c r="BX545" s="106"/>
      <c r="BY545" s="106"/>
      <c r="BZ545" s="106"/>
      <c r="CA545" s="106"/>
      <c r="CB545" s="106"/>
      <c r="CC545" s="106"/>
      <c r="CD545" s="106"/>
      <c r="CE545" s="106"/>
      <c r="CF545" s="106"/>
      <c r="CG545" s="106"/>
      <c r="CH545" s="106"/>
      <c r="CI545" s="106"/>
      <c r="CJ545" s="106"/>
      <c r="CK545" s="106"/>
      <c r="CL545" s="106"/>
      <c r="CM545" s="106"/>
      <c r="CN545" s="106"/>
      <c r="CO545" s="106"/>
      <c r="CP545" s="106"/>
      <c r="CQ545" s="106"/>
      <c r="CR545" s="106"/>
      <c r="CS545" s="106"/>
    </row>
    <row r="546">
      <c r="A546" s="154"/>
      <c r="B546" s="106"/>
      <c r="C546" s="106"/>
      <c r="D546" s="154"/>
      <c r="E546" s="106"/>
      <c r="F546" s="106"/>
      <c r="G546" s="154"/>
      <c r="H546" s="106"/>
      <c r="I546" s="106"/>
      <c r="J546" s="154"/>
      <c r="K546" s="106"/>
      <c r="L546" s="106"/>
      <c r="M546" s="106"/>
      <c r="N546" s="106"/>
      <c r="O546" s="106"/>
      <c r="P546" s="106"/>
      <c r="Q546" s="106"/>
      <c r="R546" s="154"/>
      <c r="S546" s="106"/>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c r="AZ546" s="106"/>
      <c r="BA546" s="106"/>
      <c r="BB546" s="106"/>
      <c r="BC546" s="106"/>
      <c r="BD546" s="106"/>
      <c r="BE546" s="106"/>
      <c r="BF546" s="106"/>
      <c r="BG546" s="106"/>
      <c r="BH546" s="106"/>
      <c r="BI546" s="106"/>
      <c r="BJ546" s="106"/>
      <c r="BK546" s="106"/>
      <c r="BL546" s="106"/>
      <c r="BM546" s="106"/>
      <c r="BN546" s="106"/>
      <c r="BO546" s="106"/>
      <c r="BP546" s="106"/>
      <c r="BQ546" s="106"/>
      <c r="BR546" s="106"/>
      <c r="BS546" s="106"/>
      <c r="BT546" s="106"/>
      <c r="BU546" s="106"/>
      <c r="BV546" s="106"/>
      <c r="BW546" s="106"/>
      <c r="BX546" s="106"/>
      <c r="BY546" s="106"/>
      <c r="BZ546" s="106"/>
      <c r="CA546" s="106"/>
      <c r="CB546" s="106"/>
      <c r="CC546" s="106"/>
      <c r="CD546" s="106"/>
      <c r="CE546" s="106"/>
      <c r="CF546" s="106"/>
      <c r="CG546" s="106"/>
      <c r="CH546" s="106"/>
      <c r="CI546" s="106"/>
      <c r="CJ546" s="106"/>
      <c r="CK546" s="106"/>
      <c r="CL546" s="106"/>
      <c r="CM546" s="106"/>
      <c r="CN546" s="106"/>
      <c r="CO546" s="106"/>
      <c r="CP546" s="106"/>
      <c r="CQ546" s="106"/>
      <c r="CR546" s="106"/>
      <c r="CS546" s="106"/>
    </row>
    <row r="547">
      <c r="A547" s="154"/>
      <c r="B547" s="106"/>
      <c r="C547" s="106"/>
      <c r="D547" s="154"/>
      <c r="E547" s="106"/>
      <c r="F547" s="106"/>
      <c r="G547" s="154"/>
      <c r="H547" s="106"/>
      <c r="I547" s="106"/>
      <c r="J547" s="154"/>
      <c r="K547" s="106"/>
      <c r="L547" s="106"/>
      <c r="M547" s="106"/>
      <c r="N547" s="106"/>
      <c r="O547" s="106"/>
      <c r="P547" s="106"/>
      <c r="Q547" s="106"/>
      <c r="R547" s="154"/>
      <c r="S547" s="106"/>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c r="AZ547" s="106"/>
      <c r="BA547" s="106"/>
      <c r="BB547" s="106"/>
      <c r="BC547" s="106"/>
      <c r="BD547" s="106"/>
      <c r="BE547" s="106"/>
      <c r="BF547" s="106"/>
      <c r="BG547" s="106"/>
      <c r="BH547" s="106"/>
      <c r="BI547" s="106"/>
      <c r="BJ547" s="106"/>
      <c r="BK547" s="106"/>
      <c r="BL547" s="106"/>
      <c r="BM547" s="106"/>
      <c r="BN547" s="106"/>
      <c r="BO547" s="106"/>
      <c r="BP547" s="106"/>
      <c r="BQ547" s="106"/>
      <c r="BR547" s="106"/>
      <c r="BS547" s="106"/>
      <c r="BT547" s="106"/>
      <c r="BU547" s="106"/>
      <c r="BV547" s="106"/>
      <c r="BW547" s="106"/>
      <c r="BX547" s="106"/>
      <c r="BY547" s="106"/>
      <c r="BZ547" s="106"/>
      <c r="CA547" s="106"/>
      <c r="CB547" s="106"/>
      <c r="CC547" s="106"/>
      <c r="CD547" s="106"/>
      <c r="CE547" s="106"/>
      <c r="CF547" s="106"/>
      <c r="CG547" s="106"/>
      <c r="CH547" s="106"/>
      <c r="CI547" s="106"/>
      <c r="CJ547" s="106"/>
      <c r="CK547" s="106"/>
      <c r="CL547" s="106"/>
      <c r="CM547" s="106"/>
      <c r="CN547" s="106"/>
      <c r="CO547" s="106"/>
      <c r="CP547" s="106"/>
      <c r="CQ547" s="106"/>
      <c r="CR547" s="106"/>
      <c r="CS547" s="106"/>
    </row>
    <row r="548">
      <c r="A548" s="154"/>
      <c r="B548" s="106"/>
      <c r="C548" s="106"/>
      <c r="D548" s="154"/>
      <c r="E548" s="106"/>
      <c r="F548" s="106"/>
      <c r="G548" s="154"/>
      <c r="H548" s="106"/>
      <c r="I548" s="106"/>
      <c r="J548" s="154"/>
      <c r="K548" s="106"/>
      <c r="L548" s="106"/>
      <c r="M548" s="106"/>
      <c r="N548" s="106"/>
      <c r="O548" s="106"/>
      <c r="P548" s="106"/>
      <c r="Q548" s="106"/>
      <c r="R548" s="154"/>
      <c r="S548" s="106"/>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c r="AZ548" s="106"/>
      <c r="BA548" s="106"/>
      <c r="BB548" s="106"/>
      <c r="BC548" s="106"/>
      <c r="BD548" s="106"/>
      <c r="BE548" s="106"/>
      <c r="BF548" s="106"/>
      <c r="BG548" s="106"/>
      <c r="BH548" s="106"/>
      <c r="BI548" s="106"/>
      <c r="BJ548" s="106"/>
      <c r="BK548" s="106"/>
      <c r="BL548" s="106"/>
      <c r="BM548" s="106"/>
      <c r="BN548" s="106"/>
      <c r="BO548" s="106"/>
      <c r="BP548" s="106"/>
      <c r="BQ548" s="106"/>
      <c r="BR548" s="106"/>
      <c r="BS548" s="106"/>
      <c r="BT548" s="106"/>
      <c r="BU548" s="106"/>
      <c r="BV548" s="106"/>
      <c r="BW548" s="106"/>
      <c r="BX548" s="106"/>
      <c r="BY548" s="106"/>
      <c r="BZ548" s="106"/>
      <c r="CA548" s="106"/>
      <c r="CB548" s="106"/>
      <c r="CC548" s="106"/>
      <c r="CD548" s="106"/>
      <c r="CE548" s="106"/>
      <c r="CF548" s="106"/>
      <c r="CG548" s="106"/>
      <c r="CH548" s="106"/>
      <c r="CI548" s="106"/>
      <c r="CJ548" s="106"/>
      <c r="CK548" s="106"/>
      <c r="CL548" s="106"/>
      <c r="CM548" s="106"/>
      <c r="CN548" s="106"/>
      <c r="CO548" s="106"/>
      <c r="CP548" s="106"/>
      <c r="CQ548" s="106"/>
      <c r="CR548" s="106"/>
      <c r="CS548" s="106"/>
    </row>
    <row r="549">
      <c r="A549" s="154"/>
      <c r="B549" s="106"/>
      <c r="C549" s="106"/>
      <c r="D549" s="154"/>
      <c r="E549" s="106"/>
      <c r="F549" s="106"/>
      <c r="G549" s="154"/>
      <c r="H549" s="106"/>
      <c r="I549" s="106"/>
      <c r="J549" s="154"/>
      <c r="K549" s="106"/>
      <c r="L549" s="106"/>
      <c r="M549" s="106"/>
      <c r="N549" s="106"/>
      <c r="O549" s="106"/>
      <c r="P549" s="106"/>
      <c r="Q549" s="106"/>
      <c r="R549" s="154"/>
      <c r="S549" s="106"/>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c r="AZ549" s="106"/>
      <c r="BA549" s="106"/>
      <c r="BB549" s="106"/>
      <c r="BC549" s="106"/>
      <c r="BD549" s="106"/>
      <c r="BE549" s="106"/>
      <c r="BF549" s="106"/>
      <c r="BG549" s="106"/>
      <c r="BH549" s="106"/>
      <c r="BI549" s="106"/>
      <c r="BJ549" s="106"/>
      <c r="BK549" s="106"/>
      <c r="BL549" s="106"/>
      <c r="BM549" s="106"/>
      <c r="BN549" s="106"/>
      <c r="BO549" s="106"/>
      <c r="BP549" s="106"/>
      <c r="BQ549" s="106"/>
      <c r="BR549" s="106"/>
      <c r="BS549" s="106"/>
      <c r="BT549" s="106"/>
      <c r="BU549" s="106"/>
      <c r="BV549" s="106"/>
      <c r="BW549" s="106"/>
      <c r="BX549" s="106"/>
      <c r="BY549" s="106"/>
      <c r="BZ549" s="106"/>
      <c r="CA549" s="106"/>
      <c r="CB549" s="106"/>
      <c r="CC549" s="106"/>
      <c r="CD549" s="106"/>
      <c r="CE549" s="106"/>
      <c r="CF549" s="106"/>
      <c r="CG549" s="106"/>
      <c r="CH549" s="106"/>
      <c r="CI549" s="106"/>
      <c r="CJ549" s="106"/>
      <c r="CK549" s="106"/>
      <c r="CL549" s="106"/>
      <c r="CM549" s="106"/>
      <c r="CN549" s="106"/>
      <c r="CO549" s="106"/>
      <c r="CP549" s="106"/>
      <c r="CQ549" s="106"/>
      <c r="CR549" s="106"/>
      <c r="CS549" s="106"/>
    </row>
    <row r="550">
      <c r="A550" s="154"/>
      <c r="B550" s="106"/>
      <c r="C550" s="106"/>
      <c r="D550" s="154"/>
      <c r="E550" s="106"/>
      <c r="F550" s="106"/>
      <c r="G550" s="154"/>
      <c r="H550" s="106"/>
      <c r="I550" s="106"/>
      <c r="J550" s="154"/>
      <c r="K550" s="106"/>
      <c r="L550" s="106"/>
      <c r="M550" s="106"/>
      <c r="N550" s="106"/>
      <c r="O550" s="106"/>
      <c r="P550" s="106"/>
      <c r="Q550" s="106"/>
      <c r="R550" s="154"/>
      <c r="S550" s="106"/>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c r="AZ550" s="106"/>
      <c r="BA550" s="106"/>
      <c r="BB550" s="106"/>
      <c r="BC550" s="106"/>
      <c r="BD550" s="106"/>
      <c r="BE550" s="106"/>
      <c r="BF550" s="106"/>
      <c r="BG550" s="106"/>
      <c r="BH550" s="106"/>
      <c r="BI550" s="106"/>
      <c r="BJ550" s="106"/>
      <c r="BK550" s="106"/>
      <c r="BL550" s="106"/>
      <c r="BM550" s="106"/>
      <c r="BN550" s="106"/>
      <c r="BO550" s="106"/>
      <c r="BP550" s="106"/>
      <c r="BQ550" s="106"/>
      <c r="BR550" s="106"/>
      <c r="BS550" s="106"/>
      <c r="BT550" s="106"/>
      <c r="BU550" s="106"/>
      <c r="BV550" s="106"/>
      <c r="BW550" s="106"/>
      <c r="BX550" s="106"/>
      <c r="BY550" s="106"/>
      <c r="BZ550" s="106"/>
      <c r="CA550" s="106"/>
      <c r="CB550" s="106"/>
      <c r="CC550" s="106"/>
      <c r="CD550" s="106"/>
      <c r="CE550" s="106"/>
      <c r="CF550" s="106"/>
      <c r="CG550" s="106"/>
      <c r="CH550" s="106"/>
      <c r="CI550" s="106"/>
      <c r="CJ550" s="106"/>
      <c r="CK550" s="106"/>
      <c r="CL550" s="106"/>
      <c r="CM550" s="106"/>
      <c r="CN550" s="106"/>
      <c r="CO550" s="106"/>
      <c r="CP550" s="106"/>
      <c r="CQ550" s="106"/>
      <c r="CR550" s="106"/>
      <c r="CS550" s="106"/>
    </row>
    <row r="551">
      <c r="A551" s="154"/>
      <c r="B551" s="106"/>
      <c r="C551" s="106"/>
      <c r="D551" s="154"/>
      <c r="E551" s="106"/>
      <c r="F551" s="106"/>
      <c r="G551" s="154"/>
      <c r="H551" s="106"/>
      <c r="I551" s="106"/>
      <c r="J551" s="154"/>
      <c r="K551" s="106"/>
      <c r="L551" s="106"/>
      <c r="M551" s="106"/>
      <c r="N551" s="106"/>
      <c r="O551" s="106"/>
      <c r="P551" s="106"/>
      <c r="Q551" s="106"/>
      <c r="R551" s="154"/>
      <c r="S551" s="106"/>
      <c r="T551" s="106"/>
      <c r="U551" s="106"/>
      <c r="V551" s="106"/>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c r="AZ551" s="106"/>
      <c r="BA551" s="106"/>
      <c r="BB551" s="106"/>
      <c r="BC551" s="106"/>
      <c r="BD551" s="106"/>
      <c r="BE551" s="106"/>
      <c r="BF551" s="106"/>
      <c r="BG551" s="106"/>
      <c r="BH551" s="106"/>
      <c r="BI551" s="106"/>
      <c r="BJ551" s="106"/>
      <c r="BK551" s="106"/>
      <c r="BL551" s="106"/>
      <c r="BM551" s="106"/>
      <c r="BN551" s="106"/>
      <c r="BO551" s="106"/>
      <c r="BP551" s="106"/>
      <c r="BQ551" s="106"/>
      <c r="BR551" s="106"/>
      <c r="BS551" s="106"/>
      <c r="BT551" s="106"/>
      <c r="BU551" s="106"/>
      <c r="BV551" s="106"/>
      <c r="BW551" s="106"/>
      <c r="BX551" s="106"/>
      <c r="BY551" s="106"/>
      <c r="BZ551" s="106"/>
      <c r="CA551" s="106"/>
      <c r="CB551" s="106"/>
      <c r="CC551" s="106"/>
      <c r="CD551" s="106"/>
      <c r="CE551" s="106"/>
      <c r="CF551" s="106"/>
      <c r="CG551" s="106"/>
      <c r="CH551" s="106"/>
      <c r="CI551" s="106"/>
      <c r="CJ551" s="106"/>
      <c r="CK551" s="106"/>
      <c r="CL551" s="106"/>
      <c r="CM551" s="106"/>
      <c r="CN551" s="106"/>
      <c r="CO551" s="106"/>
      <c r="CP551" s="106"/>
      <c r="CQ551" s="106"/>
      <c r="CR551" s="106"/>
      <c r="CS551" s="106"/>
    </row>
    <row r="552">
      <c r="A552" s="154"/>
      <c r="B552" s="106"/>
      <c r="C552" s="106"/>
      <c r="D552" s="154"/>
      <c r="E552" s="106"/>
      <c r="F552" s="106"/>
      <c r="G552" s="154"/>
      <c r="H552" s="106"/>
      <c r="I552" s="106"/>
      <c r="J552" s="154"/>
      <c r="K552" s="106"/>
      <c r="L552" s="106"/>
      <c r="M552" s="106"/>
      <c r="N552" s="106"/>
      <c r="O552" s="106"/>
      <c r="P552" s="106"/>
      <c r="Q552" s="106"/>
      <c r="R552" s="154"/>
      <c r="S552" s="106"/>
      <c r="T552" s="106"/>
      <c r="U552" s="106"/>
      <c r="V552" s="106"/>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c r="AZ552" s="106"/>
      <c r="BA552" s="106"/>
      <c r="BB552" s="106"/>
      <c r="BC552" s="106"/>
      <c r="BD552" s="106"/>
      <c r="BE552" s="106"/>
      <c r="BF552" s="106"/>
      <c r="BG552" s="106"/>
      <c r="BH552" s="106"/>
      <c r="BI552" s="106"/>
      <c r="BJ552" s="106"/>
      <c r="BK552" s="106"/>
      <c r="BL552" s="106"/>
      <c r="BM552" s="106"/>
      <c r="BN552" s="106"/>
      <c r="BO552" s="106"/>
      <c r="BP552" s="106"/>
      <c r="BQ552" s="106"/>
      <c r="BR552" s="106"/>
      <c r="BS552" s="106"/>
      <c r="BT552" s="106"/>
      <c r="BU552" s="106"/>
      <c r="BV552" s="106"/>
      <c r="BW552" s="106"/>
      <c r="BX552" s="106"/>
      <c r="BY552" s="106"/>
      <c r="BZ552" s="106"/>
      <c r="CA552" s="106"/>
      <c r="CB552" s="106"/>
      <c r="CC552" s="106"/>
      <c r="CD552" s="106"/>
      <c r="CE552" s="106"/>
      <c r="CF552" s="106"/>
      <c r="CG552" s="106"/>
      <c r="CH552" s="106"/>
      <c r="CI552" s="106"/>
      <c r="CJ552" s="106"/>
      <c r="CK552" s="106"/>
      <c r="CL552" s="106"/>
      <c r="CM552" s="106"/>
      <c r="CN552" s="106"/>
      <c r="CO552" s="106"/>
      <c r="CP552" s="106"/>
      <c r="CQ552" s="106"/>
      <c r="CR552" s="106"/>
      <c r="CS552" s="106"/>
    </row>
    <row r="553">
      <c r="A553" s="154"/>
      <c r="B553" s="106"/>
      <c r="C553" s="106"/>
      <c r="D553" s="154"/>
      <c r="E553" s="106"/>
      <c r="F553" s="106"/>
      <c r="G553" s="154"/>
      <c r="H553" s="106"/>
      <c r="I553" s="106"/>
      <c r="J553" s="154"/>
      <c r="K553" s="106"/>
      <c r="L553" s="106"/>
      <c r="M553" s="106"/>
      <c r="N553" s="106"/>
      <c r="O553" s="106"/>
      <c r="P553" s="106"/>
      <c r="Q553" s="106"/>
      <c r="R553" s="154"/>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c r="AZ553" s="106"/>
      <c r="BA553" s="106"/>
      <c r="BB553" s="106"/>
      <c r="BC553" s="106"/>
      <c r="BD553" s="106"/>
      <c r="BE553" s="106"/>
      <c r="BF553" s="106"/>
      <c r="BG553" s="106"/>
      <c r="BH553" s="106"/>
      <c r="BI553" s="106"/>
      <c r="BJ553" s="106"/>
      <c r="BK553" s="106"/>
      <c r="BL553" s="106"/>
      <c r="BM553" s="106"/>
      <c r="BN553" s="106"/>
      <c r="BO553" s="106"/>
      <c r="BP553" s="106"/>
      <c r="BQ553" s="106"/>
      <c r="BR553" s="106"/>
      <c r="BS553" s="106"/>
      <c r="BT553" s="106"/>
      <c r="BU553" s="106"/>
      <c r="BV553" s="106"/>
      <c r="BW553" s="106"/>
      <c r="BX553" s="106"/>
      <c r="BY553" s="106"/>
      <c r="BZ553" s="106"/>
      <c r="CA553" s="106"/>
      <c r="CB553" s="106"/>
      <c r="CC553" s="106"/>
      <c r="CD553" s="106"/>
      <c r="CE553" s="106"/>
      <c r="CF553" s="106"/>
      <c r="CG553" s="106"/>
      <c r="CH553" s="106"/>
      <c r="CI553" s="106"/>
      <c r="CJ553" s="106"/>
      <c r="CK553" s="106"/>
      <c r="CL553" s="106"/>
      <c r="CM553" s="106"/>
      <c r="CN553" s="106"/>
      <c r="CO553" s="106"/>
      <c r="CP553" s="106"/>
      <c r="CQ553" s="106"/>
      <c r="CR553" s="106"/>
      <c r="CS553" s="106"/>
    </row>
    <row r="554">
      <c r="A554" s="154"/>
      <c r="B554" s="106"/>
      <c r="C554" s="106"/>
      <c r="D554" s="154"/>
      <c r="E554" s="106"/>
      <c r="F554" s="106"/>
      <c r="G554" s="154"/>
      <c r="H554" s="106"/>
      <c r="I554" s="106"/>
      <c r="J554" s="154"/>
      <c r="K554" s="106"/>
      <c r="L554" s="106"/>
      <c r="M554" s="106"/>
      <c r="N554" s="106"/>
      <c r="O554" s="106"/>
      <c r="P554" s="106"/>
      <c r="Q554" s="106"/>
      <c r="R554" s="154"/>
      <c r="S554" s="106"/>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c r="AZ554" s="106"/>
      <c r="BA554" s="106"/>
      <c r="BB554" s="106"/>
      <c r="BC554" s="106"/>
      <c r="BD554" s="106"/>
      <c r="BE554" s="106"/>
      <c r="BF554" s="106"/>
      <c r="BG554" s="106"/>
      <c r="BH554" s="106"/>
      <c r="BI554" s="106"/>
      <c r="BJ554" s="106"/>
      <c r="BK554" s="106"/>
      <c r="BL554" s="106"/>
      <c r="BM554" s="106"/>
      <c r="BN554" s="106"/>
      <c r="BO554" s="106"/>
      <c r="BP554" s="106"/>
      <c r="BQ554" s="106"/>
      <c r="BR554" s="106"/>
      <c r="BS554" s="106"/>
      <c r="BT554" s="106"/>
      <c r="BU554" s="106"/>
      <c r="BV554" s="106"/>
      <c r="BW554" s="106"/>
      <c r="BX554" s="106"/>
      <c r="BY554" s="106"/>
      <c r="BZ554" s="106"/>
      <c r="CA554" s="106"/>
      <c r="CB554" s="106"/>
      <c r="CC554" s="106"/>
      <c r="CD554" s="106"/>
      <c r="CE554" s="106"/>
      <c r="CF554" s="106"/>
      <c r="CG554" s="106"/>
      <c r="CH554" s="106"/>
      <c r="CI554" s="106"/>
      <c r="CJ554" s="106"/>
      <c r="CK554" s="106"/>
      <c r="CL554" s="106"/>
      <c r="CM554" s="106"/>
      <c r="CN554" s="106"/>
      <c r="CO554" s="106"/>
      <c r="CP554" s="106"/>
      <c r="CQ554" s="106"/>
      <c r="CR554" s="106"/>
      <c r="CS554" s="106"/>
    </row>
    <row r="555">
      <c r="A555" s="154"/>
      <c r="B555" s="106"/>
      <c r="C555" s="106"/>
      <c r="D555" s="154"/>
      <c r="E555" s="106"/>
      <c r="F555" s="106"/>
      <c r="G555" s="154"/>
      <c r="H555" s="106"/>
      <c r="I555" s="106"/>
      <c r="J555" s="154"/>
      <c r="K555" s="106"/>
      <c r="L555" s="106"/>
      <c r="M555" s="106"/>
      <c r="N555" s="106"/>
      <c r="O555" s="106"/>
      <c r="P555" s="106"/>
      <c r="Q555" s="106"/>
      <c r="R555" s="154"/>
      <c r="S555" s="106"/>
      <c r="T555" s="106"/>
      <c r="U555" s="106"/>
      <c r="V555" s="106"/>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c r="AZ555" s="106"/>
      <c r="BA555" s="106"/>
      <c r="BB555" s="106"/>
      <c r="BC555" s="106"/>
      <c r="BD555" s="106"/>
      <c r="BE555" s="106"/>
      <c r="BF555" s="106"/>
      <c r="BG555" s="106"/>
      <c r="BH555" s="106"/>
      <c r="BI555" s="106"/>
      <c r="BJ555" s="106"/>
      <c r="BK555" s="106"/>
      <c r="BL555" s="106"/>
      <c r="BM555" s="106"/>
      <c r="BN555" s="106"/>
      <c r="BO555" s="106"/>
      <c r="BP555" s="106"/>
      <c r="BQ555" s="106"/>
      <c r="BR555" s="106"/>
      <c r="BS555" s="106"/>
      <c r="BT555" s="106"/>
      <c r="BU555" s="106"/>
      <c r="BV555" s="106"/>
      <c r="BW555" s="106"/>
      <c r="BX555" s="106"/>
      <c r="BY555" s="106"/>
      <c r="BZ555" s="106"/>
      <c r="CA555" s="106"/>
      <c r="CB555" s="106"/>
      <c r="CC555" s="106"/>
      <c r="CD555" s="106"/>
      <c r="CE555" s="106"/>
      <c r="CF555" s="106"/>
      <c r="CG555" s="106"/>
      <c r="CH555" s="106"/>
      <c r="CI555" s="106"/>
      <c r="CJ555" s="106"/>
      <c r="CK555" s="106"/>
      <c r="CL555" s="106"/>
      <c r="CM555" s="106"/>
      <c r="CN555" s="106"/>
      <c r="CO555" s="106"/>
      <c r="CP555" s="106"/>
      <c r="CQ555" s="106"/>
      <c r="CR555" s="106"/>
      <c r="CS555" s="106"/>
    </row>
    <row r="556">
      <c r="A556" s="154"/>
      <c r="B556" s="106"/>
      <c r="C556" s="106"/>
      <c r="D556" s="154"/>
      <c r="E556" s="106"/>
      <c r="F556" s="106"/>
      <c r="G556" s="154"/>
      <c r="H556" s="106"/>
      <c r="I556" s="106"/>
      <c r="J556" s="154"/>
      <c r="K556" s="106"/>
      <c r="L556" s="106"/>
      <c r="M556" s="106"/>
      <c r="N556" s="106"/>
      <c r="O556" s="106"/>
      <c r="P556" s="106"/>
      <c r="Q556" s="106"/>
      <c r="R556" s="154"/>
      <c r="S556" s="106"/>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c r="AZ556" s="106"/>
      <c r="BA556" s="106"/>
      <c r="BB556" s="106"/>
      <c r="BC556" s="106"/>
      <c r="BD556" s="106"/>
      <c r="BE556" s="106"/>
      <c r="BF556" s="106"/>
      <c r="BG556" s="106"/>
      <c r="BH556" s="106"/>
      <c r="BI556" s="106"/>
      <c r="BJ556" s="106"/>
      <c r="BK556" s="106"/>
      <c r="BL556" s="106"/>
      <c r="BM556" s="106"/>
      <c r="BN556" s="106"/>
      <c r="BO556" s="106"/>
      <c r="BP556" s="106"/>
      <c r="BQ556" s="106"/>
      <c r="BR556" s="106"/>
      <c r="BS556" s="106"/>
      <c r="BT556" s="106"/>
      <c r="BU556" s="106"/>
      <c r="BV556" s="106"/>
      <c r="BW556" s="106"/>
      <c r="BX556" s="106"/>
      <c r="BY556" s="106"/>
      <c r="BZ556" s="106"/>
      <c r="CA556" s="106"/>
      <c r="CB556" s="106"/>
      <c r="CC556" s="106"/>
      <c r="CD556" s="106"/>
      <c r="CE556" s="106"/>
      <c r="CF556" s="106"/>
      <c r="CG556" s="106"/>
      <c r="CH556" s="106"/>
      <c r="CI556" s="106"/>
      <c r="CJ556" s="106"/>
      <c r="CK556" s="106"/>
      <c r="CL556" s="106"/>
      <c r="CM556" s="106"/>
      <c r="CN556" s="106"/>
      <c r="CO556" s="106"/>
      <c r="CP556" s="106"/>
      <c r="CQ556" s="106"/>
      <c r="CR556" s="106"/>
      <c r="CS556" s="106"/>
    </row>
    <row r="557">
      <c r="A557" s="154"/>
      <c r="B557" s="106"/>
      <c r="C557" s="106"/>
      <c r="D557" s="154"/>
      <c r="E557" s="106"/>
      <c r="F557" s="106"/>
      <c r="G557" s="154"/>
      <c r="H557" s="106"/>
      <c r="I557" s="106"/>
      <c r="J557" s="154"/>
      <c r="K557" s="106"/>
      <c r="L557" s="106"/>
      <c r="M557" s="106"/>
      <c r="N557" s="106"/>
      <c r="O557" s="106"/>
      <c r="P557" s="106"/>
      <c r="Q557" s="106"/>
      <c r="R557" s="154"/>
      <c r="S557" s="106"/>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c r="AZ557" s="106"/>
      <c r="BA557" s="106"/>
      <c r="BB557" s="106"/>
      <c r="BC557" s="106"/>
      <c r="BD557" s="106"/>
      <c r="BE557" s="106"/>
      <c r="BF557" s="106"/>
      <c r="BG557" s="106"/>
      <c r="BH557" s="106"/>
      <c r="BI557" s="106"/>
      <c r="BJ557" s="106"/>
      <c r="BK557" s="106"/>
      <c r="BL557" s="106"/>
      <c r="BM557" s="106"/>
      <c r="BN557" s="106"/>
      <c r="BO557" s="106"/>
      <c r="BP557" s="106"/>
      <c r="BQ557" s="106"/>
      <c r="BR557" s="106"/>
      <c r="BS557" s="106"/>
      <c r="BT557" s="106"/>
      <c r="BU557" s="106"/>
      <c r="BV557" s="106"/>
      <c r="BW557" s="106"/>
      <c r="BX557" s="106"/>
      <c r="BY557" s="106"/>
      <c r="BZ557" s="106"/>
      <c r="CA557" s="106"/>
      <c r="CB557" s="106"/>
      <c r="CC557" s="106"/>
      <c r="CD557" s="106"/>
      <c r="CE557" s="106"/>
      <c r="CF557" s="106"/>
      <c r="CG557" s="106"/>
      <c r="CH557" s="106"/>
      <c r="CI557" s="106"/>
      <c r="CJ557" s="106"/>
      <c r="CK557" s="106"/>
      <c r="CL557" s="106"/>
      <c r="CM557" s="106"/>
      <c r="CN557" s="106"/>
      <c r="CO557" s="106"/>
      <c r="CP557" s="106"/>
      <c r="CQ557" s="106"/>
      <c r="CR557" s="106"/>
      <c r="CS557" s="106"/>
    </row>
    <row r="558">
      <c r="A558" s="154"/>
      <c r="B558" s="106"/>
      <c r="C558" s="106"/>
      <c r="D558" s="154"/>
      <c r="E558" s="106"/>
      <c r="F558" s="106"/>
      <c r="G558" s="154"/>
      <c r="H558" s="106"/>
      <c r="I558" s="106"/>
      <c r="J558" s="154"/>
      <c r="K558" s="106"/>
      <c r="L558" s="106"/>
      <c r="M558" s="106"/>
      <c r="N558" s="106"/>
      <c r="O558" s="106"/>
      <c r="P558" s="106"/>
      <c r="Q558" s="106"/>
      <c r="R558" s="154"/>
      <c r="S558" s="106"/>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c r="AZ558" s="106"/>
      <c r="BA558" s="106"/>
      <c r="BB558" s="106"/>
      <c r="BC558" s="106"/>
      <c r="BD558" s="106"/>
      <c r="BE558" s="106"/>
      <c r="BF558" s="106"/>
      <c r="BG558" s="106"/>
      <c r="BH558" s="106"/>
      <c r="BI558" s="106"/>
      <c r="BJ558" s="106"/>
      <c r="BK558" s="106"/>
      <c r="BL558" s="106"/>
      <c r="BM558" s="106"/>
      <c r="BN558" s="106"/>
      <c r="BO558" s="106"/>
      <c r="BP558" s="106"/>
      <c r="BQ558" s="106"/>
      <c r="BR558" s="106"/>
      <c r="BS558" s="106"/>
      <c r="BT558" s="106"/>
      <c r="BU558" s="106"/>
      <c r="BV558" s="106"/>
      <c r="BW558" s="106"/>
      <c r="BX558" s="106"/>
      <c r="BY558" s="106"/>
      <c r="BZ558" s="106"/>
      <c r="CA558" s="106"/>
      <c r="CB558" s="106"/>
      <c r="CC558" s="106"/>
      <c r="CD558" s="106"/>
      <c r="CE558" s="106"/>
      <c r="CF558" s="106"/>
      <c r="CG558" s="106"/>
      <c r="CH558" s="106"/>
      <c r="CI558" s="106"/>
      <c r="CJ558" s="106"/>
      <c r="CK558" s="106"/>
      <c r="CL558" s="106"/>
      <c r="CM558" s="106"/>
      <c r="CN558" s="106"/>
      <c r="CO558" s="106"/>
      <c r="CP558" s="106"/>
      <c r="CQ558" s="106"/>
      <c r="CR558" s="106"/>
      <c r="CS558" s="106"/>
    </row>
    <row r="559">
      <c r="A559" s="154"/>
      <c r="B559" s="106"/>
      <c r="C559" s="106"/>
      <c r="D559" s="154"/>
      <c r="E559" s="106"/>
      <c r="F559" s="106"/>
      <c r="G559" s="154"/>
      <c r="H559" s="106"/>
      <c r="I559" s="106"/>
      <c r="J559" s="154"/>
      <c r="K559" s="106"/>
      <c r="L559" s="106"/>
      <c r="M559" s="106"/>
      <c r="N559" s="106"/>
      <c r="O559" s="106"/>
      <c r="P559" s="106"/>
      <c r="Q559" s="106"/>
      <c r="R559" s="154"/>
      <c r="S559" s="106"/>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c r="AZ559" s="106"/>
      <c r="BA559" s="106"/>
      <c r="BB559" s="106"/>
      <c r="BC559" s="106"/>
      <c r="BD559" s="106"/>
      <c r="BE559" s="106"/>
      <c r="BF559" s="106"/>
      <c r="BG559" s="106"/>
      <c r="BH559" s="106"/>
      <c r="BI559" s="106"/>
      <c r="BJ559" s="106"/>
      <c r="BK559" s="106"/>
      <c r="BL559" s="106"/>
      <c r="BM559" s="106"/>
      <c r="BN559" s="106"/>
      <c r="BO559" s="106"/>
      <c r="BP559" s="106"/>
      <c r="BQ559" s="106"/>
      <c r="BR559" s="106"/>
      <c r="BS559" s="106"/>
      <c r="BT559" s="106"/>
      <c r="BU559" s="106"/>
      <c r="BV559" s="106"/>
      <c r="BW559" s="106"/>
      <c r="BX559" s="106"/>
      <c r="BY559" s="106"/>
      <c r="BZ559" s="106"/>
      <c r="CA559" s="106"/>
      <c r="CB559" s="106"/>
      <c r="CC559" s="106"/>
      <c r="CD559" s="106"/>
      <c r="CE559" s="106"/>
      <c r="CF559" s="106"/>
      <c r="CG559" s="106"/>
      <c r="CH559" s="106"/>
      <c r="CI559" s="106"/>
      <c r="CJ559" s="106"/>
      <c r="CK559" s="106"/>
      <c r="CL559" s="106"/>
      <c r="CM559" s="106"/>
      <c r="CN559" s="106"/>
      <c r="CO559" s="106"/>
      <c r="CP559" s="106"/>
      <c r="CQ559" s="106"/>
      <c r="CR559" s="106"/>
      <c r="CS559" s="106"/>
    </row>
    <row r="560">
      <c r="A560" s="154"/>
      <c r="B560" s="106"/>
      <c r="C560" s="106"/>
      <c r="D560" s="154"/>
      <c r="E560" s="106"/>
      <c r="F560" s="106"/>
      <c r="G560" s="154"/>
      <c r="H560" s="106"/>
      <c r="I560" s="106"/>
      <c r="J560" s="154"/>
      <c r="K560" s="106"/>
      <c r="L560" s="106"/>
      <c r="M560" s="106"/>
      <c r="N560" s="106"/>
      <c r="O560" s="106"/>
      <c r="P560" s="106"/>
      <c r="Q560" s="106"/>
      <c r="R560" s="154"/>
      <c r="S560" s="106"/>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c r="AZ560" s="106"/>
      <c r="BA560" s="106"/>
      <c r="BB560" s="106"/>
      <c r="BC560" s="106"/>
      <c r="BD560" s="106"/>
      <c r="BE560" s="106"/>
      <c r="BF560" s="106"/>
      <c r="BG560" s="106"/>
      <c r="BH560" s="106"/>
      <c r="BI560" s="106"/>
      <c r="BJ560" s="106"/>
      <c r="BK560" s="106"/>
      <c r="BL560" s="106"/>
      <c r="BM560" s="106"/>
      <c r="BN560" s="106"/>
      <c r="BO560" s="106"/>
      <c r="BP560" s="106"/>
      <c r="BQ560" s="106"/>
      <c r="BR560" s="106"/>
      <c r="BS560" s="106"/>
      <c r="BT560" s="106"/>
      <c r="BU560" s="106"/>
      <c r="BV560" s="106"/>
      <c r="BW560" s="106"/>
      <c r="BX560" s="106"/>
      <c r="BY560" s="106"/>
      <c r="BZ560" s="106"/>
      <c r="CA560" s="106"/>
      <c r="CB560" s="106"/>
      <c r="CC560" s="106"/>
      <c r="CD560" s="106"/>
      <c r="CE560" s="106"/>
      <c r="CF560" s="106"/>
      <c r="CG560" s="106"/>
      <c r="CH560" s="106"/>
      <c r="CI560" s="106"/>
      <c r="CJ560" s="106"/>
      <c r="CK560" s="106"/>
      <c r="CL560" s="106"/>
      <c r="CM560" s="106"/>
      <c r="CN560" s="106"/>
      <c r="CO560" s="106"/>
      <c r="CP560" s="106"/>
      <c r="CQ560" s="106"/>
      <c r="CR560" s="106"/>
      <c r="CS560" s="106"/>
    </row>
    <row r="561">
      <c r="A561" s="154"/>
      <c r="B561" s="106"/>
      <c r="C561" s="106"/>
      <c r="D561" s="154"/>
      <c r="E561" s="106"/>
      <c r="F561" s="106"/>
      <c r="G561" s="154"/>
      <c r="H561" s="106"/>
      <c r="I561" s="106"/>
      <c r="J561" s="154"/>
      <c r="K561" s="106"/>
      <c r="L561" s="106"/>
      <c r="M561" s="106"/>
      <c r="N561" s="106"/>
      <c r="O561" s="106"/>
      <c r="P561" s="106"/>
      <c r="Q561" s="106"/>
      <c r="R561" s="154"/>
      <c r="S561" s="106"/>
      <c r="T561" s="106"/>
      <c r="U561" s="106"/>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c r="AZ561" s="106"/>
      <c r="BA561" s="106"/>
      <c r="BB561" s="106"/>
      <c r="BC561" s="106"/>
      <c r="BD561" s="106"/>
      <c r="BE561" s="106"/>
      <c r="BF561" s="106"/>
      <c r="BG561" s="106"/>
      <c r="BH561" s="106"/>
      <c r="BI561" s="106"/>
      <c r="BJ561" s="106"/>
      <c r="BK561" s="106"/>
      <c r="BL561" s="106"/>
      <c r="BM561" s="106"/>
      <c r="BN561" s="106"/>
      <c r="BO561" s="106"/>
      <c r="BP561" s="106"/>
      <c r="BQ561" s="106"/>
      <c r="BR561" s="106"/>
      <c r="BS561" s="106"/>
      <c r="BT561" s="106"/>
      <c r="BU561" s="106"/>
      <c r="BV561" s="106"/>
      <c r="BW561" s="106"/>
      <c r="BX561" s="106"/>
      <c r="BY561" s="106"/>
      <c r="BZ561" s="106"/>
      <c r="CA561" s="106"/>
      <c r="CB561" s="106"/>
      <c r="CC561" s="106"/>
      <c r="CD561" s="106"/>
      <c r="CE561" s="106"/>
      <c r="CF561" s="106"/>
      <c r="CG561" s="106"/>
      <c r="CH561" s="106"/>
      <c r="CI561" s="106"/>
      <c r="CJ561" s="106"/>
      <c r="CK561" s="106"/>
      <c r="CL561" s="106"/>
      <c r="CM561" s="106"/>
      <c r="CN561" s="106"/>
      <c r="CO561" s="106"/>
      <c r="CP561" s="106"/>
      <c r="CQ561" s="106"/>
      <c r="CR561" s="106"/>
      <c r="CS561" s="106"/>
    </row>
    <row r="562">
      <c r="A562" s="154"/>
      <c r="B562" s="106"/>
      <c r="C562" s="106"/>
      <c r="D562" s="154"/>
      <c r="E562" s="106"/>
      <c r="F562" s="106"/>
      <c r="G562" s="154"/>
      <c r="H562" s="106"/>
      <c r="I562" s="106"/>
      <c r="J562" s="154"/>
      <c r="K562" s="106"/>
      <c r="L562" s="106"/>
      <c r="M562" s="106"/>
      <c r="N562" s="106"/>
      <c r="O562" s="106"/>
      <c r="P562" s="106"/>
      <c r="Q562" s="106"/>
      <c r="R562" s="154"/>
      <c r="S562" s="106"/>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c r="AZ562" s="106"/>
      <c r="BA562" s="106"/>
      <c r="BB562" s="106"/>
      <c r="BC562" s="106"/>
      <c r="BD562" s="106"/>
      <c r="BE562" s="106"/>
      <c r="BF562" s="106"/>
      <c r="BG562" s="106"/>
      <c r="BH562" s="106"/>
      <c r="BI562" s="106"/>
      <c r="BJ562" s="106"/>
      <c r="BK562" s="106"/>
      <c r="BL562" s="106"/>
      <c r="BM562" s="106"/>
      <c r="BN562" s="106"/>
      <c r="BO562" s="106"/>
      <c r="BP562" s="106"/>
      <c r="BQ562" s="106"/>
      <c r="BR562" s="106"/>
      <c r="BS562" s="106"/>
      <c r="BT562" s="106"/>
      <c r="BU562" s="106"/>
      <c r="BV562" s="106"/>
      <c r="BW562" s="106"/>
      <c r="BX562" s="106"/>
      <c r="BY562" s="106"/>
      <c r="BZ562" s="106"/>
      <c r="CA562" s="106"/>
      <c r="CB562" s="106"/>
      <c r="CC562" s="106"/>
      <c r="CD562" s="106"/>
      <c r="CE562" s="106"/>
      <c r="CF562" s="106"/>
      <c r="CG562" s="106"/>
      <c r="CH562" s="106"/>
      <c r="CI562" s="106"/>
      <c r="CJ562" s="106"/>
      <c r="CK562" s="106"/>
      <c r="CL562" s="106"/>
      <c r="CM562" s="106"/>
      <c r="CN562" s="106"/>
      <c r="CO562" s="106"/>
      <c r="CP562" s="106"/>
      <c r="CQ562" s="106"/>
      <c r="CR562" s="106"/>
      <c r="CS562" s="106"/>
    </row>
    <row r="563">
      <c r="A563" s="154"/>
      <c r="B563" s="106"/>
      <c r="C563" s="106"/>
      <c r="D563" s="154"/>
      <c r="E563" s="106"/>
      <c r="F563" s="106"/>
      <c r="G563" s="154"/>
      <c r="H563" s="106"/>
      <c r="I563" s="106"/>
      <c r="J563" s="154"/>
      <c r="K563" s="106"/>
      <c r="L563" s="106"/>
      <c r="M563" s="106"/>
      <c r="N563" s="106"/>
      <c r="O563" s="106"/>
      <c r="P563" s="106"/>
      <c r="Q563" s="106"/>
      <c r="R563" s="154"/>
      <c r="S563" s="106"/>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c r="AZ563" s="106"/>
      <c r="BA563" s="106"/>
      <c r="BB563" s="106"/>
      <c r="BC563" s="106"/>
      <c r="BD563" s="106"/>
      <c r="BE563" s="106"/>
      <c r="BF563" s="106"/>
      <c r="BG563" s="106"/>
      <c r="BH563" s="106"/>
      <c r="BI563" s="106"/>
      <c r="BJ563" s="106"/>
      <c r="BK563" s="106"/>
      <c r="BL563" s="106"/>
      <c r="BM563" s="106"/>
      <c r="BN563" s="106"/>
      <c r="BO563" s="106"/>
      <c r="BP563" s="106"/>
      <c r="BQ563" s="106"/>
      <c r="BR563" s="106"/>
      <c r="BS563" s="106"/>
      <c r="BT563" s="106"/>
      <c r="BU563" s="106"/>
      <c r="BV563" s="106"/>
      <c r="BW563" s="106"/>
      <c r="BX563" s="106"/>
      <c r="BY563" s="106"/>
      <c r="BZ563" s="106"/>
      <c r="CA563" s="106"/>
      <c r="CB563" s="106"/>
      <c r="CC563" s="106"/>
      <c r="CD563" s="106"/>
      <c r="CE563" s="106"/>
      <c r="CF563" s="106"/>
      <c r="CG563" s="106"/>
      <c r="CH563" s="106"/>
      <c r="CI563" s="106"/>
      <c r="CJ563" s="106"/>
      <c r="CK563" s="106"/>
      <c r="CL563" s="106"/>
      <c r="CM563" s="106"/>
      <c r="CN563" s="106"/>
      <c r="CO563" s="106"/>
      <c r="CP563" s="106"/>
      <c r="CQ563" s="106"/>
      <c r="CR563" s="106"/>
      <c r="CS563" s="106"/>
    </row>
    <row r="564">
      <c r="A564" s="154"/>
      <c r="B564" s="106"/>
      <c r="C564" s="106"/>
      <c r="D564" s="154"/>
      <c r="E564" s="106"/>
      <c r="F564" s="106"/>
      <c r="G564" s="154"/>
      <c r="H564" s="106"/>
      <c r="I564" s="106"/>
      <c r="J564" s="154"/>
      <c r="K564" s="106"/>
      <c r="L564" s="106"/>
      <c r="M564" s="106"/>
      <c r="N564" s="106"/>
      <c r="O564" s="106"/>
      <c r="P564" s="106"/>
      <c r="Q564" s="106"/>
      <c r="R564" s="154"/>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c r="AZ564" s="106"/>
      <c r="BA564" s="106"/>
      <c r="BB564" s="106"/>
      <c r="BC564" s="106"/>
      <c r="BD564" s="106"/>
      <c r="BE564" s="106"/>
      <c r="BF564" s="106"/>
      <c r="BG564" s="106"/>
      <c r="BH564" s="106"/>
      <c r="BI564" s="106"/>
      <c r="BJ564" s="106"/>
      <c r="BK564" s="106"/>
      <c r="BL564" s="106"/>
      <c r="BM564" s="106"/>
      <c r="BN564" s="106"/>
      <c r="BO564" s="106"/>
      <c r="BP564" s="106"/>
      <c r="BQ564" s="106"/>
      <c r="BR564" s="106"/>
      <c r="BS564" s="106"/>
      <c r="BT564" s="106"/>
      <c r="BU564" s="106"/>
      <c r="BV564" s="106"/>
      <c r="BW564" s="106"/>
      <c r="BX564" s="106"/>
      <c r="BY564" s="106"/>
      <c r="BZ564" s="106"/>
      <c r="CA564" s="106"/>
      <c r="CB564" s="106"/>
      <c r="CC564" s="106"/>
      <c r="CD564" s="106"/>
      <c r="CE564" s="106"/>
      <c r="CF564" s="106"/>
      <c r="CG564" s="106"/>
      <c r="CH564" s="106"/>
      <c r="CI564" s="106"/>
      <c r="CJ564" s="106"/>
      <c r="CK564" s="106"/>
      <c r="CL564" s="106"/>
      <c r="CM564" s="106"/>
      <c r="CN564" s="106"/>
      <c r="CO564" s="106"/>
      <c r="CP564" s="106"/>
      <c r="CQ564" s="106"/>
      <c r="CR564" s="106"/>
      <c r="CS564" s="106"/>
    </row>
    <row r="565">
      <c r="A565" s="154"/>
      <c r="B565" s="106"/>
      <c r="C565" s="106"/>
      <c r="D565" s="154"/>
      <c r="E565" s="106"/>
      <c r="F565" s="106"/>
      <c r="G565" s="154"/>
      <c r="H565" s="106"/>
      <c r="I565" s="106"/>
      <c r="J565" s="154"/>
      <c r="K565" s="106"/>
      <c r="L565" s="106"/>
      <c r="M565" s="106"/>
      <c r="N565" s="106"/>
      <c r="O565" s="106"/>
      <c r="P565" s="106"/>
      <c r="Q565" s="106"/>
      <c r="R565" s="154"/>
      <c r="S565" s="106"/>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c r="AZ565" s="106"/>
      <c r="BA565" s="106"/>
      <c r="BB565" s="106"/>
      <c r="BC565" s="106"/>
      <c r="BD565" s="106"/>
      <c r="BE565" s="106"/>
      <c r="BF565" s="106"/>
      <c r="BG565" s="106"/>
      <c r="BH565" s="106"/>
      <c r="BI565" s="106"/>
      <c r="BJ565" s="106"/>
      <c r="BK565" s="106"/>
      <c r="BL565" s="106"/>
      <c r="BM565" s="106"/>
      <c r="BN565" s="106"/>
      <c r="BO565" s="106"/>
      <c r="BP565" s="106"/>
      <c r="BQ565" s="106"/>
      <c r="BR565" s="106"/>
      <c r="BS565" s="106"/>
      <c r="BT565" s="106"/>
      <c r="BU565" s="106"/>
      <c r="BV565" s="106"/>
      <c r="BW565" s="106"/>
      <c r="BX565" s="106"/>
      <c r="BY565" s="106"/>
      <c r="BZ565" s="106"/>
      <c r="CA565" s="106"/>
      <c r="CB565" s="106"/>
      <c r="CC565" s="106"/>
      <c r="CD565" s="106"/>
      <c r="CE565" s="106"/>
      <c r="CF565" s="106"/>
      <c r="CG565" s="106"/>
      <c r="CH565" s="106"/>
      <c r="CI565" s="106"/>
      <c r="CJ565" s="106"/>
      <c r="CK565" s="106"/>
      <c r="CL565" s="106"/>
      <c r="CM565" s="106"/>
      <c r="CN565" s="106"/>
      <c r="CO565" s="106"/>
      <c r="CP565" s="106"/>
      <c r="CQ565" s="106"/>
      <c r="CR565" s="106"/>
      <c r="CS565" s="106"/>
    </row>
    <row r="566">
      <c r="A566" s="154"/>
      <c r="B566" s="106"/>
      <c r="C566" s="106"/>
      <c r="D566" s="154"/>
      <c r="E566" s="106"/>
      <c r="F566" s="106"/>
      <c r="G566" s="154"/>
      <c r="H566" s="106"/>
      <c r="I566" s="106"/>
      <c r="J566" s="154"/>
      <c r="K566" s="106"/>
      <c r="L566" s="106"/>
      <c r="M566" s="106"/>
      <c r="N566" s="106"/>
      <c r="O566" s="106"/>
      <c r="P566" s="106"/>
      <c r="Q566" s="106"/>
      <c r="R566" s="154"/>
      <c r="S566" s="106"/>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c r="AZ566" s="106"/>
      <c r="BA566" s="106"/>
      <c r="BB566" s="106"/>
      <c r="BC566" s="106"/>
      <c r="BD566" s="106"/>
      <c r="BE566" s="106"/>
      <c r="BF566" s="106"/>
      <c r="BG566" s="106"/>
      <c r="BH566" s="106"/>
      <c r="BI566" s="106"/>
      <c r="BJ566" s="106"/>
      <c r="BK566" s="106"/>
      <c r="BL566" s="106"/>
      <c r="BM566" s="106"/>
      <c r="BN566" s="106"/>
      <c r="BO566" s="106"/>
      <c r="BP566" s="106"/>
      <c r="BQ566" s="106"/>
      <c r="BR566" s="106"/>
      <c r="BS566" s="106"/>
      <c r="BT566" s="106"/>
      <c r="BU566" s="106"/>
      <c r="BV566" s="106"/>
      <c r="BW566" s="106"/>
      <c r="BX566" s="106"/>
      <c r="BY566" s="106"/>
      <c r="BZ566" s="106"/>
      <c r="CA566" s="106"/>
      <c r="CB566" s="106"/>
      <c r="CC566" s="106"/>
      <c r="CD566" s="106"/>
      <c r="CE566" s="106"/>
      <c r="CF566" s="106"/>
      <c r="CG566" s="106"/>
      <c r="CH566" s="106"/>
      <c r="CI566" s="106"/>
      <c r="CJ566" s="106"/>
      <c r="CK566" s="106"/>
      <c r="CL566" s="106"/>
      <c r="CM566" s="106"/>
      <c r="CN566" s="106"/>
      <c r="CO566" s="106"/>
      <c r="CP566" s="106"/>
      <c r="CQ566" s="106"/>
      <c r="CR566" s="106"/>
      <c r="CS566" s="106"/>
    </row>
    <row r="567">
      <c r="A567" s="154"/>
      <c r="B567" s="106"/>
      <c r="C567" s="106"/>
      <c r="D567" s="154"/>
      <c r="E567" s="106"/>
      <c r="F567" s="106"/>
      <c r="G567" s="154"/>
      <c r="H567" s="106"/>
      <c r="I567" s="106"/>
      <c r="J567" s="154"/>
      <c r="K567" s="106"/>
      <c r="L567" s="106"/>
      <c r="M567" s="106"/>
      <c r="N567" s="106"/>
      <c r="O567" s="106"/>
      <c r="P567" s="106"/>
      <c r="Q567" s="106"/>
      <c r="R567" s="154"/>
      <c r="S567" s="106"/>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c r="AZ567" s="106"/>
      <c r="BA567" s="106"/>
      <c r="BB567" s="106"/>
      <c r="BC567" s="106"/>
      <c r="BD567" s="106"/>
      <c r="BE567" s="106"/>
      <c r="BF567" s="106"/>
      <c r="BG567" s="106"/>
      <c r="BH567" s="106"/>
      <c r="BI567" s="106"/>
      <c r="BJ567" s="106"/>
      <c r="BK567" s="106"/>
      <c r="BL567" s="106"/>
      <c r="BM567" s="106"/>
      <c r="BN567" s="106"/>
      <c r="BO567" s="106"/>
      <c r="BP567" s="106"/>
      <c r="BQ567" s="106"/>
      <c r="BR567" s="106"/>
      <c r="BS567" s="106"/>
      <c r="BT567" s="106"/>
      <c r="BU567" s="106"/>
      <c r="BV567" s="106"/>
      <c r="BW567" s="106"/>
      <c r="BX567" s="106"/>
      <c r="BY567" s="106"/>
      <c r="BZ567" s="106"/>
      <c r="CA567" s="106"/>
      <c r="CB567" s="106"/>
      <c r="CC567" s="106"/>
      <c r="CD567" s="106"/>
      <c r="CE567" s="106"/>
      <c r="CF567" s="106"/>
      <c r="CG567" s="106"/>
      <c r="CH567" s="106"/>
      <c r="CI567" s="106"/>
      <c r="CJ567" s="106"/>
      <c r="CK567" s="106"/>
      <c r="CL567" s="106"/>
      <c r="CM567" s="106"/>
      <c r="CN567" s="106"/>
      <c r="CO567" s="106"/>
      <c r="CP567" s="106"/>
      <c r="CQ567" s="106"/>
      <c r="CR567" s="106"/>
      <c r="CS567" s="106"/>
    </row>
    <row r="568">
      <c r="A568" s="154"/>
      <c r="B568" s="106"/>
      <c r="C568" s="106"/>
      <c r="D568" s="154"/>
      <c r="E568" s="106"/>
      <c r="F568" s="106"/>
      <c r="G568" s="154"/>
      <c r="H568" s="106"/>
      <c r="I568" s="106"/>
      <c r="J568" s="154"/>
      <c r="K568" s="106"/>
      <c r="L568" s="106"/>
      <c r="M568" s="106"/>
      <c r="N568" s="106"/>
      <c r="O568" s="106"/>
      <c r="P568" s="106"/>
      <c r="Q568" s="106"/>
      <c r="R568" s="154"/>
      <c r="S568" s="106"/>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c r="AZ568" s="106"/>
      <c r="BA568" s="106"/>
      <c r="BB568" s="106"/>
      <c r="BC568" s="106"/>
      <c r="BD568" s="106"/>
      <c r="BE568" s="106"/>
      <c r="BF568" s="106"/>
      <c r="BG568" s="106"/>
      <c r="BH568" s="106"/>
      <c r="BI568" s="106"/>
      <c r="BJ568" s="106"/>
      <c r="BK568" s="106"/>
      <c r="BL568" s="106"/>
      <c r="BM568" s="106"/>
      <c r="BN568" s="106"/>
      <c r="BO568" s="106"/>
      <c r="BP568" s="106"/>
      <c r="BQ568" s="106"/>
      <c r="BR568" s="106"/>
      <c r="BS568" s="106"/>
      <c r="BT568" s="106"/>
      <c r="BU568" s="106"/>
      <c r="BV568" s="106"/>
      <c r="BW568" s="106"/>
      <c r="BX568" s="106"/>
      <c r="BY568" s="106"/>
      <c r="BZ568" s="106"/>
      <c r="CA568" s="106"/>
      <c r="CB568" s="106"/>
      <c r="CC568" s="106"/>
      <c r="CD568" s="106"/>
      <c r="CE568" s="106"/>
      <c r="CF568" s="106"/>
      <c r="CG568" s="106"/>
      <c r="CH568" s="106"/>
      <c r="CI568" s="106"/>
      <c r="CJ568" s="106"/>
      <c r="CK568" s="106"/>
      <c r="CL568" s="106"/>
      <c r="CM568" s="106"/>
      <c r="CN568" s="106"/>
      <c r="CO568" s="106"/>
      <c r="CP568" s="106"/>
      <c r="CQ568" s="106"/>
      <c r="CR568" s="106"/>
      <c r="CS568" s="106"/>
    </row>
    <row r="569">
      <c r="A569" s="154"/>
      <c r="B569" s="106"/>
      <c r="C569" s="106"/>
      <c r="D569" s="154"/>
      <c r="E569" s="106"/>
      <c r="F569" s="106"/>
      <c r="G569" s="154"/>
      <c r="H569" s="106"/>
      <c r="I569" s="106"/>
      <c r="J569" s="154"/>
      <c r="K569" s="106"/>
      <c r="L569" s="106"/>
      <c r="M569" s="106"/>
      <c r="N569" s="106"/>
      <c r="O569" s="106"/>
      <c r="P569" s="106"/>
      <c r="Q569" s="106"/>
      <c r="R569" s="154"/>
      <c r="S569" s="106"/>
      <c r="T569" s="106"/>
      <c r="U569" s="106"/>
      <c r="V569" s="106"/>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c r="AZ569" s="106"/>
      <c r="BA569" s="106"/>
      <c r="BB569" s="106"/>
      <c r="BC569" s="106"/>
      <c r="BD569" s="106"/>
      <c r="BE569" s="106"/>
      <c r="BF569" s="106"/>
      <c r="BG569" s="106"/>
      <c r="BH569" s="106"/>
      <c r="BI569" s="106"/>
      <c r="BJ569" s="106"/>
      <c r="BK569" s="106"/>
      <c r="BL569" s="106"/>
      <c r="BM569" s="106"/>
      <c r="BN569" s="106"/>
      <c r="BO569" s="106"/>
      <c r="BP569" s="106"/>
      <c r="BQ569" s="106"/>
      <c r="BR569" s="106"/>
      <c r="BS569" s="106"/>
      <c r="BT569" s="106"/>
      <c r="BU569" s="106"/>
      <c r="BV569" s="106"/>
      <c r="BW569" s="106"/>
      <c r="BX569" s="106"/>
      <c r="BY569" s="106"/>
      <c r="BZ569" s="106"/>
      <c r="CA569" s="106"/>
      <c r="CB569" s="106"/>
      <c r="CC569" s="106"/>
      <c r="CD569" s="106"/>
      <c r="CE569" s="106"/>
      <c r="CF569" s="106"/>
      <c r="CG569" s="106"/>
      <c r="CH569" s="106"/>
      <c r="CI569" s="106"/>
      <c r="CJ569" s="106"/>
      <c r="CK569" s="106"/>
      <c r="CL569" s="106"/>
      <c r="CM569" s="106"/>
      <c r="CN569" s="106"/>
      <c r="CO569" s="106"/>
      <c r="CP569" s="106"/>
      <c r="CQ569" s="106"/>
      <c r="CR569" s="106"/>
      <c r="CS569" s="106"/>
    </row>
    <row r="570">
      <c r="A570" s="154"/>
      <c r="B570" s="106"/>
      <c r="C570" s="106"/>
      <c r="D570" s="154"/>
      <c r="E570" s="106"/>
      <c r="F570" s="106"/>
      <c r="G570" s="154"/>
      <c r="H570" s="106"/>
      <c r="I570" s="106"/>
      <c r="J570" s="154"/>
      <c r="K570" s="106"/>
      <c r="L570" s="106"/>
      <c r="M570" s="106"/>
      <c r="N570" s="106"/>
      <c r="O570" s="106"/>
      <c r="P570" s="106"/>
      <c r="Q570" s="106"/>
      <c r="R570" s="154"/>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c r="AZ570" s="106"/>
      <c r="BA570" s="106"/>
      <c r="BB570" s="106"/>
      <c r="BC570" s="106"/>
      <c r="BD570" s="106"/>
      <c r="BE570" s="106"/>
      <c r="BF570" s="106"/>
      <c r="BG570" s="106"/>
      <c r="BH570" s="106"/>
      <c r="BI570" s="106"/>
      <c r="BJ570" s="106"/>
      <c r="BK570" s="106"/>
      <c r="BL570" s="106"/>
      <c r="BM570" s="106"/>
      <c r="BN570" s="106"/>
      <c r="BO570" s="106"/>
      <c r="BP570" s="106"/>
      <c r="BQ570" s="106"/>
      <c r="BR570" s="106"/>
      <c r="BS570" s="106"/>
      <c r="BT570" s="106"/>
      <c r="BU570" s="106"/>
      <c r="BV570" s="106"/>
      <c r="BW570" s="106"/>
      <c r="BX570" s="106"/>
      <c r="BY570" s="106"/>
      <c r="BZ570" s="106"/>
      <c r="CA570" s="106"/>
      <c r="CB570" s="106"/>
      <c r="CC570" s="106"/>
      <c r="CD570" s="106"/>
      <c r="CE570" s="106"/>
      <c r="CF570" s="106"/>
      <c r="CG570" s="106"/>
      <c r="CH570" s="106"/>
      <c r="CI570" s="106"/>
      <c r="CJ570" s="106"/>
      <c r="CK570" s="106"/>
      <c r="CL570" s="106"/>
      <c r="CM570" s="106"/>
      <c r="CN570" s="106"/>
      <c r="CO570" s="106"/>
      <c r="CP570" s="106"/>
      <c r="CQ570" s="106"/>
      <c r="CR570" s="106"/>
      <c r="CS570" s="106"/>
    </row>
    <row r="571">
      <c r="A571" s="154"/>
      <c r="B571" s="106"/>
      <c r="C571" s="106"/>
      <c r="D571" s="154"/>
      <c r="E571" s="106"/>
      <c r="F571" s="106"/>
      <c r="G571" s="154"/>
      <c r="H571" s="106"/>
      <c r="I571" s="106"/>
      <c r="J571" s="154"/>
      <c r="K571" s="106"/>
      <c r="L571" s="106"/>
      <c r="M571" s="106"/>
      <c r="N571" s="106"/>
      <c r="O571" s="106"/>
      <c r="P571" s="106"/>
      <c r="Q571" s="106"/>
      <c r="R571" s="154"/>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c r="AZ571" s="106"/>
      <c r="BA571" s="106"/>
      <c r="BB571" s="106"/>
      <c r="BC571" s="106"/>
      <c r="BD571" s="106"/>
      <c r="BE571" s="106"/>
      <c r="BF571" s="106"/>
      <c r="BG571" s="106"/>
      <c r="BH571" s="106"/>
      <c r="BI571" s="106"/>
      <c r="BJ571" s="106"/>
      <c r="BK571" s="106"/>
      <c r="BL571" s="106"/>
      <c r="BM571" s="106"/>
      <c r="BN571" s="106"/>
      <c r="BO571" s="106"/>
      <c r="BP571" s="106"/>
      <c r="BQ571" s="106"/>
      <c r="BR571" s="106"/>
      <c r="BS571" s="106"/>
      <c r="BT571" s="106"/>
      <c r="BU571" s="106"/>
      <c r="BV571" s="106"/>
      <c r="BW571" s="106"/>
      <c r="BX571" s="106"/>
      <c r="BY571" s="106"/>
      <c r="BZ571" s="106"/>
      <c r="CA571" s="106"/>
      <c r="CB571" s="106"/>
      <c r="CC571" s="106"/>
      <c r="CD571" s="106"/>
      <c r="CE571" s="106"/>
      <c r="CF571" s="106"/>
      <c r="CG571" s="106"/>
      <c r="CH571" s="106"/>
      <c r="CI571" s="106"/>
      <c r="CJ571" s="106"/>
      <c r="CK571" s="106"/>
      <c r="CL571" s="106"/>
      <c r="CM571" s="106"/>
      <c r="CN571" s="106"/>
      <c r="CO571" s="106"/>
      <c r="CP571" s="106"/>
      <c r="CQ571" s="106"/>
      <c r="CR571" s="106"/>
      <c r="CS571" s="106"/>
    </row>
    <row r="572">
      <c r="A572" s="154"/>
      <c r="B572" s="106"/>
      <c r="C572" s="106"/>
      <c r="D572" s="154"/>
      <c r="E572" s="106"/>
      <c r="F572" s="106"/>
      <c r="G572" s="154"/>
      <c r="H572" s="106"/>
      <c r="I572" s="106"/>
      <c r="J572" s="154"/>
      <c r="K572" s="106"/>
      <c r="L572" s="106"/>
      <c r="M572" s="106"/>
      <c r="N572" s="106"/>
      <c r="O572" s="106"/>
      <c r="P572" s="106"/>
      <c r="Q572" s="106"/>
      <c r="R572" s="154"/>
      <c r="S572" s="106"/>
      <c r="T572" s="106"/>
      <c r="U572" s="106"/>
      <c r="V572" s="106"/>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c r="AZ572" s="106"/>
      <c r="BA572" s="106"/>
      <c r="BB572" s="106"/>
      <c r="BC572" s="106"/>
      <c r="BD572" s="106"/>
      <c r="BE572" s="106"/>
      <c r="BF572" s="106"/>
      <c r="BG572" s="106"/>
      <c r="BH572" s="106"/>
      <c r="BI572" s="106"/>
      <c r="BJ572" s="106"/>
      <c r="BK572" s="106"/>
      <c r="BL572" s="106"/>
      <c r="BM572" s="106"/>
      <c r="BN572" s="106"/>
      <c r="BO572" s="106"/>
      <c r="BP572" s="106"/>
      <c r="BQ572" s="106"/>
      <c r="BR572" s="106"/>
      <c r="BS572" s="106"/>
      <c r="BT572" s="106"/>
      <c r="BU572" s="106"/>
      <c r="BV572" s="106"/>
      <c r="BW572" s="106"/>
      <c r="BX572" s="106"/>
      <c r="BY572" s="106"/>
      <c r="BZ572" s="106"/>
      <c r="CA572" s="106"/>
      <c r="CB572" s="106"/>
      <c r="CC572" s="106"/>
      <c r="CD572" s="106"/>
      <c r="CE572" s="106"/>
      <c r="CF572" s="106"/>
      <c r="CG572" s="106"/>
      <c r="CH572" s="106"/>
      <c r="CI572" s="106"/>
      <c r="CJ572" s="106"/>
      <c r="CK572" s="106"/>
      <c r="CL572" s="106"/>
      <c r="CM572" s="106"/>
      <c r="CN572" s="106"/>
      <c r="CO572" s="106"/>
      <c r="CP572" s="106"/>
      <c r="CQ572" s="106"/>
      <c r="CR572" s="106"/>
      <c r="CS572" s="106"/>
    </row>
    <row r="573">
      <c r="A573" s="154"/>
      <c r="B573" s="106"/>
      <c r="C573" s="106"/>
      <c r="D573" s="154"/>
      <c r="E573" s="106"/>
      <c r="F573" s="106"/>
      <c r="G573" s="154"/>
      <c r="H573" s="106"/>
      <c r="I573" s="106"/>
      <c r="J573" s="154"/>
      <c r="K573" s="106"/>
      <c r="L573" s="106"/>
      <c r="M573" s="106"/>
      <c r="N573" s="106"/>
      <c r="O573" s="106"/>
      <c r="P573" s="106"/>
      <c r="Q573" s="106"/>
      <c r="R573" s="154"/>
      <c r="S573" s="106"/>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c r="AZ573" s="106"/>
      <c r="BA573" s="106"/>
      <c r="BB573" s="106"/>
      <c r="BC573" s="106"/>
      <c r="BD573" s="106"/>
      <c r="BE573" s="106"/>
      <c r="BF573" s="106"/>
      <c r="BG573" s="106"/>
      <c r="BH573" s="106"/>
      <c r="BI573" s="106"/>
      <c r="BJ573" s="106"/>
      <c r="BK573" s="106"/>
      <c r="BL573" s="106"/>
      <c r="BM573" s="106"/>
      <c r="BN573" s="106"/>
      <c r="BO573" s="106"/>
      <c r="BP573" s="106"/>
      <c r="BQ573" s="106"/>
      <c r="BR573" s="106"/>
      <c r="BS573" s="106"/>
      <c r="BT573" s="106"/>
      <c r="BU573" s="106"/>
      <c r="BV573" s="106"/>
      <c r="BW573" s="106"/>
      <c r="BX573" s="106"/>
      <c r="BY573" s="106"/>
      <c r="BZ573" s="106"/>
      <c r="CA573" s="106"/>
      <c r="CB573" s="106"/>
      <c r="CC573" s="106"/>
      <c r="CD573" s="106"/>
      <c r="CE573" s="106"/>
      <c r="CF573" s="106"/>
      <c r="CG573" s="106"/>
      <c r="CH573" s="106"/>
      <c r="CI573" s="106"/>
      <c r="CJ573" s="106"/>
      <c r="CK573" s="106"/>
      <c r="CL573" s="106"/>
      <c r="CM573" s="106"/>
      <c r="CN573" s="106"/>
      <c r="CO573" s="106"/>
      <c r="CP573" s="106"/>
      <c r="CQ573" s="106"/>
      <c r="CR573" s="106"/>
      <c r="CS573" s="106"/>
    </row>
    <row r="574">
      <c r="A574" s="154"/>
      <c r="B574" s="106"/>
      <c r="C574" s="106"/>
      <c r="D574" s="154"/>
      <c r="E574" s="106"/>
      <c r="F574" s="106"/>
      <c r="G574" s="154"/>
      <c r="H574" s="106"/>
      <c r="I574" s="106"/>
      <c r="J574" s="154"/>
      <c r="K574" s="106"/>
      <c r="L574" s="106"/>
      <c r="M574" s="106"/>
      <c r="N574" s="106"/>
      <c r="O574" s="106"/>
      <c r="P574" s="106"/>
      <c r="Q574" s="106"/>
      <c r="R574" s="154"/>
      <c r="S574" s="106"/>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c r="AZ574" s="106"/>
      <c r="BA574" s="106"/>
      <c r="BB574" s="106"/>
      <c r="BC574" s="106"/>
      <c r="BD574" s="106"/>
      <c r="BE574" s="106"/>
      <c r="BF574" s="106"/>
      <c r="BG574" s="106"/>
      <c r="BH574" s="106"/>
      <c r="BI574" s="106"/>
      <c r="BJ574" s="106"/>
      <c r="BK574" s="106"/>
      <c r="BL574" s="106"/>
      <c r="BM574" s="106"/>
      <c r="BN574" s="106"/>
      <c r="BO574" s="106"/>
      <c r="BP574" s="106"/>
      <c r="BQ574" s="106"/>
      <c r="BR574" s="106"/>
      <c r="BS574" s="106"/>
      <c r="BT574" s="106"/>
      <c r="BU574" s="106"/>
      <c r="BV574" s="106"/>
      <c r="BW574" s="106"/>
      <c r="BX574" s="106"/>
      <c r="BY574" s="106"/>
      <c r="BZ574" s="106"/>
      <c r="CA574" s="106"/>
      <c r="CB574" s="106"/>
      <c r="CC574" s="106"/>
      <c r="CD574" s="106"/>
      <c r="CE574" s="106"/>
      <c r="CF574" s="106"/>
      <c r="CG574" s="106"/>
      <c r="CH574" s="106"/>
      <c r="CI574" s="106"/>
      <c r="CJ574" s="106"/>
      <c r="CK574" s="106"/>
      <c r="CL574" s="106"/>
      <c r="CM574" s="106"/>
      <c r="CN574" s="106"/>
      <c r="CO574" s="106"/>
      <c r="CP574" s="106"/>
      <c r="CQ574" s="106"/>
      <c r="CR574" s="106"/>
      <c r="CS574" s="106"/>
    </row>
    <row r="575">
      <c r="A575" s="154"/>
      <c r="B575" s="106"/>
      <c r="C575" s="106"/>
      <c r="D575" s="154"/>
      <c r="E575" s="106"/>
      <c r="F575" s="106"/>
      <c r="G575" s="154"/>
      <c r="H575" s="106"/>
      <c r="I575" s="106"/>
      <c r="J575" s="154"/>
      <c r="K575" s="106"/>
      <c r="L575" s="106"/>
      <c r="M575" s="106"/>
      <c r="N575" s="106"/>
      <c r="O575" s="106"/>
      <c r="P575" s="106"/>
      <c r="Q575" s="106"/>
      <c r="R575" s="154"/>
      <c r="S575" s="106"/>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c r="AZ575" s="106"/>
      <c r="BA575" s="106"/>
      <c r="BB575" s="106"/>
      <c r="BC575" s="106"/>
      <c r="BD575" s="106"/>
      <c r="BE575" s="106"/>
      <c r="BF575" s="106"/>
      <c r="BG575" s="106"/>
      <c r="BH575" s="106"/>
      <c r="BI575" s="106"/>
      <c r="BJ575" s="106"/>
      <c r="BK575" s="106"/>
      <c r="BL575" s="106"/>
      <c r="BM575" s="106"/>
      <c r="BN575" s="106"/>
      <c r="BO575" s="106"/>
      <c r="BP575" s="106"/>
      <c r="BQ575" s="106"/>
      <c r="BR575" s="106"/>
      <c r="BS575" s="106"/>
      <c r="BT575" s="106"/>
      <c r="BU575" s="106"/>
      <c r="BV575" s="106"/>
      <c r="BW575" s="106"/>
      <c r="BX575" s="106"/>
      <c r="BY575" s="106"/>
      <c r="BZ575" s="106"/>
      <c r="CA575" s="106"/>
      <c r="CB575" s="106"/>
      <c r="CC575" s="106"/>
      <c r="CD575" s="106"/>
      <c r="CE575" s="106"/>
      <c r="CF575" s="106"/>
      <c r="CG575" s="106"/>
      <c r="CH575" s="106"/>
      <c r="CI575" s="106"/>
      <c r="CJ575" s="106"/>
      <c r="CK575" s="106"/>
      <c r="CL575" s="106"/>
      <c r="CM575" s="106"/>
      <c r="CN575" s="106"/>
      <c r="CO575" s="106"/>
      <c r="CP575" s="106"/>
      <c r="CQ575" s="106"/>
      <c r="CR575" s="106"/>
      <c r="CS575" s="106"/>
    </row>
    <row r="576">
      <c r="A576" s="154"/>
      <c r="B576" s="106"/>
      <c r="C576" s="106"/>
      <c r="D576" s="154"/>
      <c r="E576" s="106"/>
      <c r="F576" s="106"/>
      <c r="G576" s="154"/>
      <c r="H576" s="106"/>
      <c r="I576" s="106"/>
      <c r="J576" s="154"/>
      <c r="K576" s="106"/>
      <c r="L576" s="106"/>
      <c r="M576" s="106"/>
      <c r="N576" s="106"/>
      <c r="O576" s="106"/>
      <c r="P576" s="106"/>
      <c r="Q576" s="106"/>
      <c r="R576" s="154"/>
      <c r="S576" s="106"/>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c r="AZ576" s="106"/>
      <c r="BA576" s="106"/>
      <c r="BB576" s="106"/>
      <c r="BC576" s="106"/>
      <c r="BD576" s="106"/>
      <c r="BE576" s="106"/>
      <c r="BF576" s="106"/>
      <c r="BG576" s="106"/>
      <c r="BH576" s="106"/>
      <c r="BI576" s="106"/>
      <c r="BJ576" s="106"/>
      <c r="BK576" s="106"/>
      <c r="BL576" s="106"/>
      <c r="BM576" s="106"/>
      <c r="BN576" s="106"/>
      <c r="BO576" s="106"/>
      <c r="BP576" s="106"/>
      <c r="BQ576" s="106"/>
      <c r="BR576" s="106"/>
      <c r="BS576" s="106"/>
      <c r="BT576" s="106"/>
      <c r="BU576" s="106"/>
      <c r="BV576" s="106"/>
      <c r="BW576" s="106"/>
      <c r="BX576" s="106"/>
      <c r="BY576" s="106"/>
      <c r="BZ576" s="106"/>
      <c r="CA576" s="106"/>
      <c r="CB576" s="106"/>
      <c r="CC576" s="106"/>
      <c r="CD576" s="106"/>
      <c r="CE576" s="106"/>
      <c r="CF576" s="106"/>
      <c r="CG576" s="106"/>
      <c r="CH576" s="106"/>
      <c r="CI576" s="106"/>
      <c r="CJ576" s="106"/>
      <c r="CK576" s="106"/>
      <c r="CL576" s="106"/>
      <c r="CM576" s="106"/>
      <c r="CN576" s="106"/>
      <c r="CO576" s="106"/>
      <c r="CP576" s="106"/>
      <c r="CQ576" s="106"/>
      <c r="CR576" s="106"/>
      <c r="CS576" s="106"/>
    </row>
    <row r="577">
      <c r="A577" s="154"/>
      <c r="B577" s="106"/>
      <c r="C577" s="106"/>
      <c r="D577" s="154"/>
      <c r="E577" s="106"/>
      <c r="F577" s="106"/>
      <c r="G577" s="154"/>
      <c r="H577" s="106"/>
      <c r="I577" s="106"/>
      <c r="J577" s="154"/>
      <c r="K577" s="106"/>
      <c r="L577" s="106"/>
      <c r="M577" s="106"/>
      <c r="N577" s="106"/>
      <c r="O577" s="106"/>
      <c r="P577" s="106"/>
      <c r="Q577" s="106"/>
      <c r="R577" s="154"/>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c r="AZ577" s="106"/>
      <c r="BA577" s="106"/>
      <c r="BB577" s="106"/>
      <c r="BC577" s="106"/>
      <c r="BD577" s="106"/>
      <c r="BE577" s="106"/>
      <c r="BF577" s="106"/>
      <c r="BG577" s="106"/>
      <c r="BH577" s="106"/>
      <c r="BI577" s="106"/>
      <c r="BJ577" s="106"/>
      <c r="BK577" s="106"/>
      <c r="BL577" s="106"/>
      <c r="BM577" s="106"/>
      <c r="BN577" s="106"/>
      <c r="BO577" s="106"/>
      <c r="BP577" s="106"/>
      <c r="BQ577" s="106"/>
      <c r="BR577" s="106"/>
      <c r="BS577" s="106"/>
      <c r="BT577" s="106"/>
      <c r="BU577" s="106"/>
      <c r="BV577" s="106"/>
      <c r="BW577" s="106"/>
      <c r="BX577" s="106"/>
      <c r="BY577" s="106"/>
      <c r="BZ577" s="106"/>
      <c r="CA577" s="106"/>
      <c r="CB577" s="106"/>
      <c r="CC577" s="106"/>
      <c r="CD577" s="106"/>
      <c r="CE577" s="106"/>
      <c r="CF577" s="106"/>
      <c r="CG577" s="106"/>
      <c r="CH577" s="106"/>
      <c r="CI577" s="106"/>
      <c r="CJ577" s="106"/>
      <c r="CK577" s="106"/>
      <c r="CL577" s="106"/>
      <c r="CM577" s="106"/>
      <c r="CN577" s="106"/>
      <c r="CO577" s="106"/>
      <c r="CP577" s="106"/>
      <c r="CQ577" s="106"/>
      <c r="CR577" s="106"/>
      <c r="CS577" s="106"/>
    </row>
    <row r="578">
      <c r="A578" s="154"/>
      <c r="B578" s="106"/>
      <c r="C578" s="106"/>
      <c r="D578" s="154"/>
      <c r="E578" s="106"/>
      <c r="F578" s="106"/>
      <c r="G578" s="154"/>
      <c r="H578" s="106"/>
      <c r="I578" s="106"/>
      <c r="J578" s="154"/>
      <c r="K578" s="106"/>
      <c r="L578" s="106"/>
      <c r="M578" s="106"/>
      <c r="N578" s="106"/>
      <c r="O578" s="106"/>
      <c r="P578" s="106"/>
      <c r="Q578" s="106"/>
      <c r="R578" s="154"/>
      <c r="S578" s="106"/>
      <c r="T578" s="106"/>
      <c r="U578" s="106"/>
      <c r="V578" s="106"/>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c r="AZ578" s="106"/>
      <c r="BA578" s="106"/>
      <c r="BB578" s="106"/>
      <c r="BC578" s="106"/>
      <c r="BD578" s="106"/>
      <c r="BE578" s="106"/>
      <c r="BF578" s="106"/>
      <c r="BG578" s="106"/>
      <c r="BH578" s="106"/>
      <c r="BI578" s="106"/>
      <c r="BJ578" s="106"/>
      <c r="BK578" s="106"/>
      <c r="BL578" s="106"/>
      <c r="BM578" s="106"/>
      <c r="BN578" s="106"/>
      <c r="BO578" s="106"/>
      <c r="BP578" s="106"/>
      <c r="BQ578" s="106"/>
      <c r="BR578" s="106"/>
      <c r="BS578" s="106"/>
      <c r="BT578" s="106"/>
      <c r="BU578" s="106"/>
      <c r="BV578" s="106"/>
      <c r="BW578" s="106"/>
      <c r="BX578" s="106"/>
      <c r="BY578" s="106"/>
      <c r="BZ578" s="106"/>
      <c r="CA578" s="106"/>
      <c r="CB578" s="106"/>
      <c r="CC578" s="106"/>
      <c r="CD578" s="106"/>
      <c r="CE578" s="106"/>
      <c r="CF578" s="106"/>
      <c r="CG578" s="106"/>
      <c r="CH578" s="106"/>
      <c r="CI578" s="106"/>
      <c r="CJ578" s="106"/>
      <c r="CK578" s="106"/>
      <c r="CL578" s="106"/>
      <c r="CM578" s="106"/>
      <c r="CN578" s="106"/>
      <c r="CO578" s="106"/>
      <c r="CP578" s="106"/>
      <c r="CQ578" s="106"/>
      <c r="CR578" s="106"/>
      <c r="CS578" s="106"/>
    </row>
    <row r="579">
      <c r="A579" s="154"/>
      <c r="B579" s="106"/>
      <c r="C579" s="106"/>
      <c r="D579" s="154"/>
      <c r="E579" s="106"/>
      <c r="F579" s="106"/>
      <c r="G579" s="154"/>
      <c r="H579" s="106"/>
      <c r="I579" s="106"/>
      <c r="J579" s="154"/>
      <c r="K579" s="106"/>
      <c r="L579" s="106"/>
      <c r="M579" s="106"/>
      <c r="N579" s="106"/>
      <c r="O579" s="106"/>
      <c r="P579" s="106"/>
      <c r="Q579" s="106"/>
      <c r="R579" s="154"/>
      <c r="S579" s="106"/>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c r="AZ579" s="106"/>
      <c r="BA579" s="106"/>
      <c r="BB579" s="106"/>
      <c r="BC579" s="106"/>
      <c r="BD579" s="106"/>
      <c r="BE579" s="106"/>
      <c r="BF579" s="106"/>
      <c r="BG579" s="106"/>
      <c r="BH579" s="106"/>
      <c r="BI579" s="106"/>
      <c r="BJ579" s="106"/>
      <c r="BK579" s="106"/>
      <c r="BL579" s="106"/>
      <c r="BM579" s="106"/>
      <c r="BN579" s="106"/>
      <c r="BO579" s="106"/>
      <c r="BP579" s="106"/>
      <c r="BQ579" s="106"/>
      <c r="BR579" s="106"/>
      <c r="BS579" s="106"/>
      <c r="BT579" s="106"/>
      <c r="BU579" s="106"/>
      <c r="BV579" s="106"/>
      <c r="BW579" s="106"/>
      <c r="BX579" s="106"/>
      <c r="BY579" s="106"/>
      <c r="BZ579" s="106"/>
      <c r="CA579" s="106"/>
      <c r="CB579" s="106"/>
      <c r="CC579" s="106"/>
      <c r="CD579" s="106"/>
      <c r="CE579" s="106"/>
      <c r="CF579" s="106"/>
      <c r="CG579" s="106"/>
      <c r="CH579" s="106"/>
      <c r="CI579" s="106"/>
      <c r="CJ579" s="106"/>
      <c r="CK579" s="106"/>
      <c r="CL579" s="106"/>
      <c r="CM579" s="106"/>
      <c r="CN579" s="106"/>
      <c r="CO579" s="106"/>
      <c r="CP579" s="106"/>
      <c r="CQ579" s="106"/>
      <c r="CR579" s="106"/>
      <c r="CS579" s="106"/>
    </row>
    <row r="580">
      <c r="A580" s="154"/>
      <c r="B580" s="106"/>
      <c r="C580" s="106"/>
      <c r="D580" s="154"/>
      <c r="E580" s="106"/>
      <c r="F580" s="106"/>
      <c r="G580" s="154"/>
      <c r="H580" s="106"/>
      <c r="I580" s="106"/>
      <c r="J580" s="154"/>
      <c r="K580" s="106"/>
      <c r="L580" s="106"/>
      <c r="M580" s="106"/>
      <c r="N580" s="106"/>
      <c r="O580" s="106"/>
      <c r="P580" s="106"/>
      <c r="Q580" s="106"/>
      <c r="R580" s="154"/>
      <c r="S580" s="106"/>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c r="AZ580" s="106"/>
      <c r="BA580" s="106"/>
      <c r="BB580" s="106"/>
      <c r="BC580" s="106"/>
      <c r="BD580" s="106"/>
      <c r="BE580" s="106"/>
      <c r="BF580" s="106"/>
      <c r="BG580" s="106"/>
      <c r="BH580" s="106"/>
      <c r="BI580" s="106"/>
      <c r="BJ580" s="106"/>
      <c r="BK580" s="106"/>
      <c r="BL580" s="106"/>
      <c r="BM580" s="106"/>
      <c r="BN580" s="106"/>
      <c r="BO580" s="106"/>
      <c r="BP580" s="106"/>
      <c r="BQ580" s="106"/>
      <c r="BR580" s="106"/>
      <c r="BS580" s="106"/>
      <c r="BT580" s="106"/>
      <c r="BU580" s="106"/>
      <c r="BV580" s="106"/>
      <c r="BW580" s="106"/>
      <c r="BX580" s="106"/>
      <c r="BY580" s="106"/>
      <c r="BZ580" s="106"/>
      <c r="CA580" s="106"/>
      <c r="CB580" s="106"/>
      <c r="CC580" s="106"/>
      <c r="CD580" s="106"/>
      <c r="CE580" s="106"/>
      <c r="CF580" s="106"/>
      <c r="CG580" s="106"/>
      <c r="CH580" s="106"/>
      <c r="CI580" s="106"/>
      <c r="CJ580" s="106"/>
      <c r="CK580" s="106"/>
      <c r="CL580" s="106"/>
      <c r="CM580" s="106"/>
      <c r="CN580" s="106"/>
      <c r="CO580" s="106"/>
      <c r="CP580" s="106"/>
      <c r="CQ580" s="106"/>
      <c r="CR580" s="106"/>
      <c r="CS580" s="106"/>
    </row>
    <row r="581">
      <c r="A581" s="154"/>
      <c r="B581" s="106"/>
      <c r="C581" s="106"/>
      <c r="D581" s="154"/>
      <c r="E581" s="106"/>
      <c r="F581" s="106"/>
      <c r="G581" s="154"/>
      <c r="H581" s="106"/>
      <c r="I581" s="106"/>
      <c r="J581" s="154"/>
      <c r="K581" s="106"/>
      <c r="L581" s="106"/>
      <c r="M581" s="106"/>
      <c r="N581" s="106"/>
      <c r="O581" s="106"/>
      <c r="P581" s="106"/>
      <c r="Q581" s="106"/>
      <c r="R581" s="154"/>
      <c r="S581" s="106"/>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c r="AZ581" s="106"/>
      <c r="BA581" s="106"/>
      <c r="BB581" s="106"/>
      <c r="BC581" s="106"/>
      <c r="BD581" s="106"/>
      <c r="BE581" s="106"/>
      <c r="BF581" s="106"/>
      <c r="BG581" s="106"/>
      <c r="BH581" s="106"/>
      <c r="BI581" s="106"/>
      <c r="BJ581" s="106"/>
      <c r="BK581" s="106"/>
      <c r="BL581" s="106"/>
      <c r="BM581" s="106"/>
      <c r="BN581" s="106"/>
      <c r="BO581" s="106"/>
      <c r="BP581" s="106"/>
      <c r="BQ581" s="106"/>
      <c r="BR581" s="106"/>
      <c r="BS581" s="106"/>
      <c r="BT581" s="106"/>
      <c r="BU581" s="106"/>
      <c r="BV581" s="106"/>
      <c r="BW581" s="106"/>
      <c r="BX581" s="106"/>
      <c r="BY581" s="106"/>
      <c r="BZ581" s="106"/>
      <c r="CA581" s="106"/>
      <c r="CB581" s="106"/>
      <c r="CC581" s="106"/>
      <c r="CD581" s="106"/>
      <c r="CE581" s="106"/>
      <c r="CF581" s="106"/>
      <c r="CG581" s="106"/>
      <c r="CH581" s="106"/>
      <c r="CI581" s="106"/>
      <c r="CJ581" s="106"/>
      <c r="CK581" s="106"/>
      <c r="CL581" s="106"/>
      <c r="CM581" s="106"/>
      <c r="CN581" s="106"/>
      <c r="CO581" s="106"/>
      <c r="CP581" s="106"/>
      <c r="CQ581" s="106"/>
      <c r="CR581" s="106"/>
      <c r="CS581" s="106"/>
    </row>
    <row r="582">
      <c r="A582" s="154"/>
      <c r="B582" s="106"/>
      <c r="C582" s="106"/>
      <c r="D582" s="154"/>
      <c r="E582" s="106"/>
      <c r="F582" s="106"/>
      <c r="G582" s="154"/>
      <c r="H582" s="106"/>
      <c r="I582" s="106"/>
      <c r="J582" s="154"/>
      <c r="K582" s="106"/>
      <c r="L582" s="106"/>
      <c r="M582" s="106"/>
      <c r="N582" s="106"/>
      <c r="O582" s="106"/>
      <c r="P582" s="106"/>
      <c r="Q582" s="106"/>
      <c r="R582" s="154"/>
      <c r="S582" s="106"/>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c r="AZ582" s="106"/>
      <c r="BA582" s="106"/>
      <c r="BB582" s="106"/>
      <c r="BC582" s="106"/>
      <c r="BD582" s="106"/>
      <c r="BE582" s="106"/>
      <c r="BF582" s="106"/>
      <c r="BG582" s="106"/>
      <c r="BH582" s="106"/>
      <c r="BI582" s="106"/>
      <c r="BJ582" s="106"/>
      <c r="BK582" s="106"/>
      <c r="BL582" s="106"/>
      <c r="BM582" s="106"/>
      <c r="BN582" s="106"/>
      <c r="BO582" s="106"/>
      <c r="BP582" s="106"/>
      <c r="BQ582" s="106"/>
      <c r="BR582" s="106"/>
      <c r="BS582" s="106"/>
      <c r="BT582" s="106"/>
      <c r="BU582" s="106"/>
      <c r="BV582" s="106"/>
      <c r="BW582" s="106"/>
      <c r="BX582" s="106"/>
      <c r="BY582" s="106"/>
      <c r="BZ582" s="106"/>
      <c r="CA582" s="106"/>
      <c r="CB582" s="106"/>
      <c r="CC582" s="106"/>
      <c r="CD582" s="106"/>
      <c r="CE582" s="106"/>
      <c r="CF582" s="106"/>
      <c r="CG582" s="106"/>
      <c r="CH582" s="106"/>
      <c r="CI582" s="106"/>
      <c r="CJ582" s="106"/>
      <c r="CK582" s="106"/>
      <c r="CL582" s="106"/>
      <c r="CM582" s="106"/>
      <c r="CN582" s="106"/>
      <c r="CO582" s="106"/>
      <c r="CP582" s="106"/>
      <c r="CQ582" s="106"/>
      <c r="CR582" s="106"/>
      <c r="CS582" s="106"/>
    </row>
    <row r="583">
      <c r="A583" s="154"/>
      <c r="B583" s="106"/>
      <c r="C583" s="106"/>
      <c r="D583" s="154"/>
      <c r="E583" s="106"/>
      <c r="F583" s="106"/>
      <c r="G583" s="154"/>
      <c r="H583" s="106"/>
      <c r="I583" s="106"/>
      <c r="J583" s="154"/>
      <c r="K583" s="106"/>
      <c r="L583" s="106"/>
      <c r="M583" s="106"/>
      <c r="N583" s="106"/>
      <c r="O583" s="106"/>
      <c r="P583" s="106"/>
      <c r="Q583" s="106"/>
      <c r="R583" s="154"/>
      <c r="S583" s="106"/>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c r="AZ583" s="106"/>
      <c r="BA583" s="106"/>
      <c r="BB583" s="106"/>
      <c r="BC583" s="106"/>
      <c r="BD583" s="106"/>
      <c r="BE583" s="106"/>
      <c r="BF583" s="106"/>
      <c r="BG583" s="106"/>
      <c r="BH583" s="106"/>
      <c r="BI583" s="106"/>
      <c r="BJ583" s="106"/>
      <c r="BK583" s="106"/>
      <c r="BL583" s="106"/>
      <c r="BM583" s="106"/>
      <c r="BN583" s="106"/>
      <c r="BO583" s="106"/>
      <c r="BP583" s="106"/>
      <c r="BQ583" s="106"/>
      <c r="BR583" s="106"/>
      <c r="BS583" s="106"/>
      <c r="BT583" s="106"/>
      <c r="BU583" s="106"/>
      <c r="BV583" s="106"/>
      <c r="BW583" s="106"/>
      <c r="BX583" s="106"/>
      <c r="BY583" s="106"/>
      <c r="BZ583" s="106"/>
      <c r="CA583" s="106"/>
      <c r="CB583" s="106"/>
      <c r="CC583" s="106"/>
      <c r="CD583" s="106"/>
      <c r="CE583" s="106"/>
      <c r="CF583" s="106"/>
      <c r="CG583" s="106"/>
      <c r="CH583" s="106"/>
      <c r="CI583" s="106"/>
      <c r="CJ583" s="106"/>
      <c r="CK583" s="106"/>
      <c r="CL583" s="106"/>
      <c r="CM583" s="106"/>
      <c r="CN583" s="106"/>
      <c r="CO583" s="106"/>
      <c r="CP583" s="106"/>
      <c r="CQ583" s="106"/>
      <c r="CR583" s="106"/>
      <c r="CS583" s="106"/>
    </row>
    <row r="584">
      <c r="A584" s="154"/>
      <c r="B584" s="106"/>
      <c r="C584" s="106"/>
      <c r="D584" s="154"/>
      <c r="E584" s="106"/>
      <c r="F584" s="106"/>
      <c r="G584" s="154"/>
      <c r="H584" s="106"/>
      <c r="I584" s="106"/>
      <c r="J584" s="154"/>
      <c r="K584" s="106"/>
      <c r="L584" s="106"/>
      <c r="M584" s="106"/>
      <c r="N584" s="106"/>
      <c r="O584" s="106"/>
      <c r="P584" s="106"/>
      <c r="Q584" s="106"/>
      <c r="R584" s="154"/>
      <c r="S584" s="106"/>
      <c r="T584" s="106"/>
      <c r="U584" s="106"/>
      <c r="V584" s="106"/>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c r="AZ584" s="106"/>
      <c r="BA584" s="106"/>
      <c r="BB584" s="106"/>
      <c r="BC584" s="106"/>
      <c r="BD584" s="106"/>
      <c r="BE584" s="106"/>
      <c r="BF584" s="106"/>
      <c r="BG584" s="106"/>
      <c r="BH584" s="106"/>
      <c r="BI584" s="106"/>
      <c r="BJ584" s="106"/>
      <c r="BK584" s="106"/>
      <c r="BL584" s="106"/>
      <c r="BM584" s="106"/>
      <c r="BN584" s="106"/>
      <c r="BO584" s="106"/>
      <c r="BP584" s="106"/>
      <c r="BQ584" s="106"/>
      <c r="BR584" s="106"/>
      <c r="BS584" s="106"/>
      <c r="BT584" s="106"/>
      <c r="BU584" s="106"/>
      <c r="BV584" s="106"/>
      <c r="BW584" s="106"/>
      <c r="BX584" s="106"/>
      <c r="BY584" s="106"/>
      <c r="BZ584" s="106"/>
      <c r="CA584" s="106"/>
      <c r="CB584" s="106"/>
      <c r="CC584" s="106"/>
      <c r="CD584" s="106"/>
      <c r="CE584" s="106"/>
      <c r="CF584" s="106"/>
      <c r="CG584" s="106"/>
      <c r="CH584" s="106"/>
      <c r="CI584" s="106"/>
      <c r="CJ584" s="106"/>
      <c r="CK584" s="106"/>
      <c r="CL584" s="106"/>
      <c r="CM584" s="106"/>
      <c r="CN584" s="106"/>
      <c r="CO584" s="106"/>
      <c r="CP584" s="106"/>
      <c r="CQ584" s="106"/>
      <c r="CR584" s="106"/>
      <c r="CS584" s="106"/>
    </row>
    <row r="585">
      <c r="A585" s="154"/>
      <c r="B585" s="106"/>
      <c r="C585" s="106"/>
      <c r="D585" s="154"/>
      <c r="E585" s="106"/>
      <c r="F585" s="106"/>
      <c r="G585" s="154"/>
      <c r="H585" s="106"/>
      <c r="I585" s="106"/>
      <c r="J585" s="154"/>
      <c r="K585" s="106"/>
      <c r="L585" s="106"/>
      <c r="M585" s="106"/>
      <c r="N585" s="106"/>
      <c r="O585" s="106"/>
      <c r="P585" s="106"/>
      <c r="Q585" s="106"/>
      <c r="R585" s="154"/>
      <c r="S585" s="106"/>
      <c r="T585" s="106"/>
      <c r="U585" s="106"/>
      <c r="V585" s="106"/>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c r="AZ585" s="106"/>
      <c r="BA585" s="106"/>
      <c r="BB585" s="106"/>
      <c r="BC585" s="106"/>
      <c r="BD585" s="106"/>
      <c r="BE585" s="106"/>
      <c r="BF585" s="106"/>
      <c r="BG585" s="106"/>
      <c r="BH585" s="106"/>
      <c r="BI585" s="106"/>
      <c r="BJ585" s="106"/>
      <c r="BK585" s="106"/>
      <c r="BL585" s="106"/>
      <c r="BM585" s="106"/>
      <c r="BN585" s="106"/>
      <c r="BO585" s="106"/>
      <c r="BP585" s="106"/>
      <c r="BQ585" s="106"/>
      <c r="BR585" s="106"/>
      <c r="BS585" s="106"/>
      <c r="BT585" s="106"/>
      <c r="BU585" s="106"/>
      <c r="BV585" s="106"/>
      <c r="BW585" s="106"/>
      <c r="BX585" s="106"/>
      <c r="BY585" s="106"/>
      <c r="BZ585" s="106"/>
      <c r="CA585" s="106"/>
      <c r="CB585" s="106"/>
      <c r="CC585" s="106"/>
      <c r="CD585" s="106"/>
      <c r="CE585" s="106"/>
      <c r="CF585" s="106"/>
      <c r="CG585" s="106"/>
      <c r="CH585" s="106"/>
      <c r="CI585" s="106"/>
      <c r="CJ585" s="106"/>
      <c r="CK585" s="106"/>
      <c r="CL585" s="106"/>
      <c r="CM585" s="106"/>
      <c r="CN585" s="106"/>
      <c r="CO585" s="106"/>
      <c r="CP585" s="106"/>
      <c r="CQ585" s="106"/>
      <c r="CR585" s="106"/>
      <c r="CS585" s="106"/>
    </row>
    <row r="586">
      <c r="A586" s="154"/>
      <c r="B586" s="106"/>
      <c r="C586" s="106"/>
      <c r="D586" s="154"/>
      <c r="E586" s="106"/>
      <c r="F586" s="106"/>
      <c r="G586" s="154"/>
      <c r="H586" s="106"/>
      <c r="I586" s="106"/>
      <c r="J586" s="154"/>
      <c r="K586" s="106"/>
      <c r="L586" s="106"/>
      <c r="M586" s="106"/>
      <c r="N586" s="106"/>
      <c r="O586" s="106"/>
      <c r="P586" s="106"/>
      <c r="Q586" s="106"/>
      <c r="R586" s="154"/>
      <c r="S586" s="106"/>
      <c r="T586" s="106"/>
      <c r="U586" s="106"/>
      <c r="V586" s="106"/>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c r="AZ586" s="106"/>
      <c r="BA586" s="106"/>
      <c r="BB586" s="106"/>
      <c r="BC586" s="106"/>
      <c r="BD586" s="106"/>
      <c r="BE586" s="106"/>
      <c r="BF586" s="106"/>
      <c r="BG586" s="106"/>
      <c r="BH586" s="106"/>
      <c r="BI586" s="106"/>
      <c r="BJ586" s="106"/>
      <c r="BK586" s="106"/>
      <c r="BL586" s="106"/>
      <c r="BM586" s="106"/>
      <c r="BN586" s="106"/>
      <c r="BO586" s="106"/>
      <c r="BP586" s="106"/>
      <c r="BQ586" s="106"/>
      <c r="BR586" s="106"/>
      <c r="BS586" s="106"/>
      <c r="BT586" s="106"/>
      <c r="BU586" s="106"/>
      <c r="BV586" s="106"/>
      <c r="BW586" s="106"/>
      <c r="BX586" s="106"/>
      <c r="BY586" s="106"/>
      <c r="BZ586" s="106"/>
      <c r="CA586" s="106"/>
      <c r="CB586" s="106"/>
      <c r="CC586" s="106"/>
      <c r="CD586" s="106"/>
      <c r="CE586" s="106"/>
      <c r="CF586" s="106"/>
      <c r="CG586" s="106"/>
      <c r="CH586" s="106"/>
      <c r="CI586" s="106"/>
      <c r="CJ586" s="106"/>
      <c r="CK586" s="106"/>
      <c r="CL586" s="106"/>
      <c r="CM586" s="106"/>
      <c r="CN586" s="106"/>
      <c r="CO586" s="106"/>
      <c r="CP586" s="106"/>
      <c r="CQ586" s="106"/>
      <c r="CR586" s="106"/>
      <c r="CS586" s="106"/>
    </row>
    <row r="587">
      <c r="A587" s="154"/>
      <c r="B587" s="106"/>
      <c r="C587" s="106"/>
      <c r="D587" s="154"/>
      <c r="E587" s="106"/>
      <c r="F587" s="106"/>
      <c r="G587" s="154"/>
      <c r="H587" s="106"/>
      <c r="I587" s="106"/>
      <c r="J587" s="154"/>
      <c r="K587" s="106"/>
      <c r="L587" s="106"/>
      <c r="M587" s="106"/>
      <c r="N587" s="106"/>
      <c r="O587" s="106"/>
      <c r="P587" s="106"/>
      <c r="Q587" s="106"/>
      <c r="R587" s="154"/>
      <c r="S587" s="106"/>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c r="AZ587" s="106"/>
      <c r="BA587" s="106"/>
      <c r="BB587" s="106"/>
      <c r="BC587" s="106"/>
      <c r="BD587" s="106"/>
      <c r="BE587" s="106"/>
      <c r="BF587" s="106"/>
      <c r="BG587" s="106"/>
      <c r="BH587" s="106"/>
      <c r="BI587" s="106"/>
      <c r="BJ587" s="106"/>
      <c r="BK587" s="106"/>
      <c r="BL587" s="106"/>
      <c r="BM587" s="106"/>
      <c r="BN587" s="106"/>
      <c r="BO587" s="106"/>
      <c r="BP587" s="106"/>
      <c r="BQ587" s="106"/>
      <c r="BR587" s="106"/>
      <c r="BS587" s="106"/>
      <c r="BT587" s="106"/>
      <c r="BU587" s="106"/>
      <c r="BV587" s="106"/>
      <c r="BW587" s="106"/>
      <c r="BX587" s="106"/>
      <c r="BY587" s="106"/>
      <c r="BZ587" s="106"/>
      <c r="CA587" s="106"/>
      <c r="CB587" s="106"/>
      <c r="CC587" s="106"/>
      <c r="CD587" s="106"/>
      <c r="CE587" s="106"/>
      <c r="CF587" s="106"/>
      <c r="CG587" s="106"/>
      <c r="CH587" s="106"/>
      <c r="CI587" s="106"/>
      <c r="CJ587" s="106"/>
      <c r="CK587" s="106"/>
      <c r="CL587" s="106"/>
      <c r="CM587" s="106"/>
      <c r="CN587" s="106"/>
      <c r="CO587" s="106"/>
      <c r="CP587" s="106"/>
      <c r="CQ587" s="106"/>
      <c r="CR587" s="106"/>
      <c r="CS587" s="106"/>
    </row>
    <row r="588">
      <c r="A588" s="154"/>
      <c r="B588" s="106"/>
      <c r="C588" s="106"/>
      <c r="D588" s="154"/>
      <c r="E588" s="106"/>
      <c r="F588" s="106"/>
      <c r="G588" s="154"/>
      <c r="H588" s="106"/>
      <c r="I588" s="106"/>
      <c r="J588" s="154"/>
      <c r="K588" s="106"/>
      <c r="L588" s="106"/>
      <c r="M588" s="106"/>
      <c r="N588" s="106"/>
      <c r="O588" s="106"/>
      <c r="P588" s="106"/>
      <c r="Q588" s="106"/>
      <c r="R588" s="154"/>
      <c r="S588" s="106"/>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c r="AZ588" s="106"/>
      <c r="BA588" s="106"/>
      <c r="BB588" s="106"/>
      <c r="BC588" s="106"/>
      <c r="BD588" s="106"/>
      <c r="BE588" s="106"/>
      <c r="BF588" s="106"/>
      <c r="BG588" s="106"/>
      <c r="BH588" s="106"/>
      <c r="BI588" s="106"/>
      <c r="BJ588" s="106"/>
      <c r="BK588" s="106"/>
      <c r="BL588" s="106"/>
      <c r="BM588" s="106"/>
      <c r="BN588" s="106"/>
      <c r="BO588" s="106"/>
      <c r="BP588" s="106"/>
      <c r="BQ588" s="106"/>
      <c r="BR588" s="106"/>
      <c r="BS588" s="106"/>
      <c r="BT588" s="106"/>
      <c r="BU588" s="106"/>
      <c r="BV588" s="106"/>
      <c r="BW588" s="106"/>
      <c r="BX588" s="106"/>
      <c r="BY588" s="106"/>
      <c r="BZ588" s="106"/>
      <c r="CA588" s="106"/>
      <c r="CB588" s="106"/>
      <c r="CC588" s="106"/>
      <c r="CD588" s="106"/>
      <c r="CE588" s="106"/>
      <c r="CF588" s="106"/>
      <c r="CG588" s="106"/>
      <c r="CH588" s="106"/>
      <c r="CI588" s="106"/>
      <c r="CJ588" s="106"/>
      <c r="CK588" s="106"/>
      <c r="CL588" s="106"/>
      <c r="CM588" s="106"/>
      <c r="CN588" s="106"/>
      <c r="CO588" s="106"/>
      <c r="CP588" s="106"/>
      <c r="CQ588" s="106"/>
      <c r="CR588" s="106"/>
      <c r="CS588" s="106"/>
    </row>
    <row r="589">
      <c r="A589" s="154"/>
      <c r="B589" s="106"/>
      <c r="C589" s="106"/>
      <c r="D589" s="154"/>
      <c r="E589" s="106"/>
      <c r="F589" s="106"/>
      <c r="G589" s="154"/>
      <c r="H589" s="106"/>
      <c r="I589" s="106"/>
      <c r="J589" s="154"/>
      <c r="K589" s="106"/>
      <c r="L589" s="106"/>
      <c r="M589" s="106"/>
      <c r="N589" s="106"/>
      <c r="O589" s="106"/>
      <c r="P589" s="106"/>
      <c r="Q589" s="106"/>
      <c r="R589" s="154"/>
      <c r="S589" s="106"/>
      <c r="T589" s="106"/>
      <c r="U589" s="106"/>
      <c r="V589" s="106"/>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c r="AZ589" s="106"/>
      <c r="BA589" s="106"/>
      <c r="BB589" s="106"/>
      <c r="BC589" s="106"/>
      <c r="BD589" s="106"/>
      <c r="BE589" s="106"/>
      <c r="BF589" s="106"/>
      <c r="BG589" s="106"/>
      <c r="BH589" s="106"/>
      <c r="BI589" s="106"/>
      <c r="BJ589" s="106"/>
      <c r="BK589" s="106"/>
      <c r="BL589" s="106"/>
      <c r="BM589" s="106"/>
      <c r="BN589" s="106"/>
      <c r="BO589" s="106"/>
      <c r="BP589" s="106"/>
      <c r="BQ589" s="106"/>
      <c r="BR589" s="106"/>
      <c r="BS589" s="106"/>
      <c r="BT589" s="106"/>
      <c r="BU589" s="106"/>
      <c r="BV589" s="106"/>
      <c r="BW589" s="106"/>
      <c r="BX589" s="106"/>
      <c r="BY589" s="106"/>
      <c r="BZ589" s="106"/>
      <c r="CA589" s="106"/>
      <c r="CB589" s="106"/>
      <c r="CC589" s="106"/>
      <c r="CD589" s="106"/>
      <c r="CE589" s="106"/>
      <c r="CF589" s="106"/>
      <c r="CG589" s="106"/>
      <c r="CH589" s="106"/>
      <c r="CI589" s="106"/>
      <c r="CJ589" s="106"/>
      <c r="CK589" s="106"/>
      <c r="CL589" s="106"/>
      <c r="CM589" s="106"/>
      <c r="CN589" s="106"/>
      <c r="CO589" s="106"/>
      <c r="CP589" s="106"/>
      <c r="CQ589" s="106"/>
      <c r="CR589" s="106"/>
      <c r="CS589" s="106"/>
    </row>
    <row r="590">
      <c r="A590" s="154"/>
      <c r="B590" s="106"/>
      <c r="C590" s="106"/>
      <c r="D590" s="154"/>
      <c r="E590" s="106"/>
      <c r="F590" s="106"/>
      <c r="G590" s="154"/>
      <c r="H590" s="106"/>
      <c r="I590" s="106"/>
      <c r="J590" s="154"/>
      <c r="K590" s="106"/>
      <c r="L590" s="106"/>
      <c r="M590" s="106"/>
      <c r="N590" s="106"/>
      <c r="O590" s="106"/>
      <c r="P590" s="106"/>
      <c r="Q590" s="106"/>
      <c r="R590" s="154"/>
      <c r="S590" s="106"/>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c r="AZ590" s="106"/>
      <c r="BA590" s="106"/>
      <c r="BB590" s="106"/>
      <c r="BC590" s="106"/>
      <c r="BD590" s="106"/>
      <c r="BE590" s="106"/>
      <c r="BF590" s="106"/>
      <c r="BG590" s="106"/>
      <c r="BH590" s="106"/>
      <c r="BI590" s="106"/>
      <c r="BJ590" s="106"/>
      <c r="BK590" s="106"/>
      <c r="BL590" s="106"/>
      <c r="BM590" s="106"/>
      <c r="BN590" s="106"/>
      <c r="BO590" s="106"/>
      <c r="BP590" s="106"/>
      <c r="BQ590" s="106"/>
      <c r="BR590" s="106"/>
      <c r="BS590" s="106"/>
      <c r="BT590" s="106"/>
      <c r="BU590" s="106"/>
      <c r="BV590" s="106"/>
      <c r="BW590" s="106"/>
      <c r="BX590" s="106"/>
      <c r="BY590" s="106"/>
      <c r="BZ590" s="106"/>
      <c r="CA590" s="106"/>
      <c r="CB590" s="106"/>
      <c r="CC590" s="106"/>
      <c r="CD590" s="106"/>
      <c r="CE590" s="106"/>
      <c r="CF590" s="106"/>
      <c r="CG590" s="106"/>
      <c r="CH590" s="106"/>
      <c r="CI590" s="106"/>
      <c r="CJ590" s="106"/>
      <c r="CK590" s="106"/>
      <c r="CL590" s="106"/>
      <c r="CM590" s="106"/>
      <c r="CN590" s="106"/>
      <c r="CO590" s="106"/>
      <c r="CP590" s="106"/>
      <c r="CQ590" s="106"/>
      <c r="CR590" s="106"/>
      <c r="CS590" s="106"/>
    </row>
    <row r="591">
      <c r="A591" s="154"/>
      <c r="B591" s="106"/>
      <c r="C591" s="106"/>
      <c r="D591" s="154"/>
      <c r="E591" s="106"/>
      <c r="F591" s="106"/>
      <c r="G591" s="154"/>
      <c r="H591" s="106"/>
      <c r="I591" s="106"/>
      <c r="J591" s="154"/>
      <c r="K591" s="106"/>
      <c r="L591" s="106"/>
      <c r="M591" s="106"/>
      <c r="N591" s="106"/>
      <c r="O591" s="106"/>
      <c r="P591" s="106"/>
      <c r="Q591" s="106"/>
      <c r="R591" s="154"/>
      <c r="S591" s="106"/>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c r="AZ591" s="106"/>
      <c r="BA591" s="106"/>
      <c r="BB591" s="106"/>
      <c r="BC591" s="106"/>
      <c r="BD591" s="106"/>
      <c r="BE591" s="106"/>
      <c r="BF591" s="106"/>
      <c r="BG591" s="106"/>
      <c r="BH591" s="106"/>
      <c r="BI591" s="106"/>
      <c r="BJ591" s="106"/>
      <c r="BK591" s="106"/>
      <c r="BL591" s="106"/>
      <c r="BM591" s="106"/>
      <c r="BN591" s="106"/>
      <c r="BO591" s="106"/>
      <c r="BP591" s="106"/>
      <c r="BQ591" s="106"/>
      <c r="BR591" s="106"/>
      <c r="BS591" s="106"/>
      <c r="BT591" s="106"/>
      <c r="BU591" s="106"/>
      <c r="BV591" s="106"/>
      <c r="BW591" s="106"/>
      <c r="BX591" s="106"/>
      <c r="BY591" s="106"/>
      <c r="BZ591" s="106"/>
      <c r="CA591" s="106"/>
      <c r="CB591" s="106"/>
      <c r="CC591" s="106"/>
      <c r="CD591" s="106"/>
      <c r="CE591" s="106"/>
      <c r="CF591" s="106"/>
      <c r="CG591" s="106"/>
      <c r="CH591" s="106"/>
      <c r="CI591" s="106"/>
      <c r="CJ591" s="106"/>
      <c r="CK591" s="106"/>
      <c r="CL591" s="106"/>
      <c r="CM591" s="106"/>
      <c r="CN591" s="106"/>
      <c r="CO591" s="106"/>
      <c r="CP591" s="106"/>
      <c r="CQ591" s="106"/>
      <c r="CR591" s="106"/>
      <c r="CS591" s="106"/>
    </row>
    <row r="592">
      <c r="A592" s="154"/>
      <c r="B592" s="106"/>
      <c r="C592" s="106"/>
      <c r="D592" s="154"/>
      <c r="E592" s="106"/>
      <c r="F592" s="106"/>
      <c r="G592" s="154"/>
      <c r="H592" s="106"/>
      <c r="I592" s="106"/>
      <c r="J592" s="154"/>
      <c r="K592" s="106"/>
      <c r="L592" s="106"/>
      <c r="M592" s="106"/>
      <c r="N592" s="106"/>
      <c r="O592" s="106"/>
      <c r="P592" s="106"/>
      <c r="Q592" s="106"/>
      <c r="R592" s="154"/>
      <c r="S592" s="106"/>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c r="AZ592" s="106"/>
      <c r="BA592" s="106"/>
      <c r="BB592" s="106"/>
      <c r="BC592" s="106"/>
      <c r="BD592" s="106"/>
      <c r="BE592" s="106"/>
      <c r="BF592" s="106"/>
      <c r="BG592" s="106"/>
      <c r="BH592" s="106"/>
      <c r="BI592" s="106"/>
      <c r="BJ592" s="106"/>
      <c r="BK592" s="106"/>
      <c r="BL592" s="106"/>
      <c r="BM592" s="106"/>
      <c r="BN592" s="106"/>
      <c r="BO592" s="106"/>
      <c r="BP592" s="106"/>
      <c r="BQ592" s="106"/>
      <c r="BR592" s="106"/>
      <c r="BS592" s="106"/>
      <c r="BT592" s="106"/>
      <c r="BU592" s="106"/>
      <c r="BV592" s="106"/>
      <c r="BW592" s="106"/>
      <c r="BX592" s="106"/>
      <c r="BY592" s="106"/>
      <c r="BZ592" s="106"/>
      <c r="CA592" s="106"/>
      <c r="CB592" s="106"/>
      <c r="CC592" s="106"/>
      <c r="CD592" s="106"/>
      <c r="CE592" s="106"/>
      <c r="CF592" s="106"/>
      <c r="CG592" s="106"/>
      <c r="CH592" s="106"/>
      <c r="CI592" s="106"/>
      <c r="CJ592" s="106"/>
      <c r="CK592" s="106"/>
      <c r="CL592" s="106"/>
      <c r="CM592" s="106"/>
      <c r="CN592" s="106"/>
      <c r="CO592" s="106"/>
      <c r="CP592" s="106"/>
      <c r="CQ592" s="106"/>
      <c r="CR592" s="106"/>
      <c r="CS592" s="106"/>
    </row>
    <row r="593">
      <c r="A593" s="154"/>
      <c r="B593" s="106"/>
      <c r="C593" s="106"/>
      <c r="D593" s="154"/>
      <c r="E593" s="106"/>
      <c r="F593" s="106"/>
      <c r="G593" s="154"/>
      <c r="H593" s="106"/>
      <c r="I593" s="106"/>
      <c r="J593" s="154"/>
      <c r="K593" s="106"/>
      <c r="L593" s="106"/>
      <c r="M593" s="106"/>
      <c r="N593" s="106"/>
      <c r="O593" s="106"/>
      <c r="P593" s="106"/>
      <c r="Q593" s="106"/>
      <c r="R593" s="154"/>
      <c r="S593" s="106"/>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c r="AZ593" s="106"/>
      <c r="BA593" s="106"/>
      <c r="BB593" s="106"/>
      <c r="BC593" s="106"/>
      <c r="BD593" s="106"/>
      <c r="BE593" s="106"/>
      <c r="BF593" s="106"/>
      <c r="BG593" s="106"/>
      <c r="BH593" s="106"/>
      <c r="BI593" s="106"/>
      <c r="BJ593" s="106"/>
      <c r="BK593" s="106"/>
      <c r="BL593" s="106"/>
      <c r="BM593" s="106"/>
      <c r="BN593" s="106"/>
      <c r="BO593" s="106"/>
      <c r="BP593" s="106"/>
      <c r="BQ593" s="106"/>
      <c r="BR593" s="106"/>
      <c r="BS593" s="106"/>
      <c r="BT593" s="106"/>
      <c r="BU593" s="106"/>
      <c r="BV593" s="106"/>
      <c r="BW593" s="106"/>
      <c r="BX593" s="106"/>
      <c r="BY593" s="106"/>
      <c r="BZ593" s="106"/>
      <c r="CA593" s="106"/>
      <c r="CB593" s="106"/>
      <c r="CC593" s="106"/>
      <c r="CD593" s="106"/>
      <c r="CE593" s="106"/>
      <c r="CF593" s="106"/>
      <c r="CG593" s="106"/>
      <c r="CH593" s="106"/>
      <c r="CI593" s="106"/>
      <c r="CJ593" s="106"/>
      <c r="CK593" s="106"/>
      <c r="CL593" s="106"/>
      <c r="CM593" s="106"/>
      <c r="CN593" s="106"/>
      <c r="CO593" s="106"/>
      <c r="CP593" s="106"/>
      <c r="CQ593" s="106"/>
      <c r="CR593" s="106"/>
      <c r="CS593" s="106"/>
    </row>
    <row r="594">
      <c r="A594" s="154"/>
      <c r="B594" s="106"/>
      <c r="C594" s="106"/>
      <c r="D594" s="154"/>
      <c r="E594" s="106"/>
      <c r="F594" s="106"/>
      <c r="G594" s="154"/>
      <c r="H594" s="106"/>
      <c r="I594" s="106"/>
      <c r="J594" s="154"/>
      <c r="K594" s="106"/>
      <c r="L594" s="106"/>
      <c r="M594" s="106"/>
      <c r="N594" s="106"/>
      <c r="O594" s="106"/>
      <c r="P594" s="106"/>
      <c r="Q594" s="106"/>
      <c r="R594" s="154"/>
      <c r="S594" s="106"/>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c r="AZ594" s="106"/>
      <c r="BA594" s="106"/>
      <c r="BB594" s="106"/>
      <c r="BC594" s="106"/>
      <c r="BD594" s="106"/>
      <c r="BE594" s="106"/>
      <c r="BF594" s="106"/>
      <c r="BG594" s="106"/>
      <c r="BH594" s="106"/>
      <c r="BI594" s="106"/>
      <c r="BJ594" s="106"/>
      <c r="BK594" s="106"/>
      <c r="BL594" s="106"/>
      <c r="BM594" s="106"/>
      <c r="BN594" s="106"/>
      <c r="BO594" s="106"/>
      <c r="BP594" s="106"/>
      <c r="BQ594" s="106"/>
      <c r="BR594" s="106"/>
      <c r="BS594" s="106"/>
      <c r="BT594" s="106"/>
      <c r="BU594" s="106"/>
      <c r="BV594" s="106"/>
      <c r="BW594" s="106"/>
      <c r="BX594" s="106"/>
      <c r="BY594" s="106"/>
      <c r="BZ594" s="106"/>
      <c r="CA594" s="106"/>
      <c r="CB594" s="106"/>
      <c r="CC594" s="106"/>
      <c r="CD594" s="106"/>
      <c r="CE594" s="106"/>
      <c r="CF594" s="106"/>
      <c r="CG594" s="106"/>
      <c r="CH594" s="106"/>
      <c r="CI594" s="106"/>
      <c r="CJ594" s="106"/>
      <c r="CK594" s="106"/>
      <c r="CL594" s="106"/>
      <c r="CM594" s="106"/>
      <c r="CN594" s="106"/>
      <c r="CO594" s="106"/>
      <c r="CP594" s="106"/>
      <c r="CQ594" s="106"/>
      <c r="CR594" s="106"/>
      <c r="CS594" s="106"/>
    </row>
    <row r="595">
      <c r="A595" s="154"/>
      <c r="B595" s="106"/>
      <c r="C595" s="106"/>
      <c r="D595" s="154"/>
      <c r="E595" s="106"/>
      <c r="F595" s="106"/>
      <c r="G595" s="154"/>
      <c r="H595" s="106"/>
      <c r="I595" s="106"/>
      <c r="J595" s="154"/>
      <c r="K595" s="106"/>
      <c r="L595" s="106"/>
      <c r="M595" s="106"/>
      <c r="N595" s="106"/>
      <c r="O595" s="106"/>
      <c r="P595" s="106"/>
      <c r="Q595" s="106"/>
      <c r="R595" s="154"/>
      <c r="S595" s="106"/>
      <c r="T595" s="106"/>
      <c r="U595" s="106"/>
      <c r="V595" s="106"/>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c r="AZ595" s="106"/>
      <c r="BA595" s="106"/>
      <c r="BB595" s="106"/>
      <c r="BC595" s="106"/>
      <c r="BD595" s="106"/>
      <c r="BE595" s="106"/>
      <c r="BF595" s="106"/>
      <c r="BG595" s="106"/>
      <c r="BH595" s="106"/>
      <c r="BI595" s="106"/>
      <c r="BJ595" s="106"/>
      <c r="BK595" s="106"/>
      <c r="BL595" s="106"/>
      <c r="BM595" s="106"/>
      <c r="BN595" s="106"/>
      <c r="BO595" s="106"/>
      <c r="BP595" s="106"/>
      <c r="BQ595" s="106"/>
      <c r="BR595" s="106"/>
      <c r="BS595" s="106"/>
      <c r="BT595" s="106"/>
      <c r="BU595" s="106"/>
      <c r="BV595" s="106"/>
      <c r="BW595" s="106"/>
      <c r="BX595" s="106"/>
      <c r="BY595" s="106"/>
      <c r="BZ595" s="106"/>
      <c r="CA595" s="106"/>
      <c r="CB595" s="106"/>
      <c r="CC595" s="106"/>
      <c r="CD595" s="106"/>
      <c r="CE595" s="106"/>
      <c r="CF595" s="106"/>
      <c r="CG595" s="106"/>
      <c r="CH595" s="106"/>
      <c r="CI595" s="106"/>
      <c r="CJ595" s="106"/>
      <c r="CK595" s="106"/>
      <c r="CL595" s="106"/>
      <c r="CM595" s="106"/>
      <c r="CN595" s="106"/>
      <c r="CO595" s="106"/>
      <c r="CP595" s="106"/>
      <c r="CQ595" s="106"/>
      <c r="CR595" s="106"/>
      <c r="CS595" s="106"/>
    </row>
    <row r="596">
      <c r="A596" s="154"/>
      <c r="B596" s="106"/>
      <c r="C596" s="106"/>
      <c r="D596" s="154"/>
      <c r="E596" s="106"/>
      <c r="F596" s="106"/>
      <c r="G596" s="154"/>
      <c r="H596" s="106"/>
      <c r="I596" s="106"/>
      <c r="J596" s="154"/>
      <c r="K596" s="106"/>
      <c r="L596" s="106"/>
      <c r="M596" s="106"/>
      <c r="N596" s="106"/>
      <c r="O596" s="106"/>
      <c r="P596" s="106"/>
      <c r="Q596" s="106"/>
      <c r="R596" s="154"/>
      <c r="S596" s="106"/>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c r="AZ596" s="106"/>
      <c r="BA596" s="106"/>
      <c r="BB596" s="106"/>
      <c r="BC596" s="106"/>
      <c r="BD596" s="106"/>
      <c r="BE596" s="106"/>
      <c r="BF596" s="106"/>
      <c r="BG596" s="106"/>
      <c r="BH596" s="106"/>
      <c r="BI596" s="106"/>
      <c r="BJ596" s="106"/>
      <c r="BK596" s="106"/>
      <c r="BL596" s="106"/>
      <c r="BM596" s="106"/>
      <c r="BN596" s="106"/>
      <c r="BO596" s="106"/>
      <c r="BP596" s="106"/>
      <c r="BQ596" s="106"/>
      <c r="BR596" s="106"/>
      <c r="BS596" s="106"/>
      <c r="BT596" s="106"/>
      <c r="BU596" s="106"/>
      <c r="BV596" s="106"/>
      <c r="BW596" s="106"/>
      <c r="BX596" s="106"/>
      <c r="BY596" s="106"/>
      <c r="BZ596" s="106"/>
      <c r="CA596" s="106"/>
      <c r="CB596" s="106"/>
      <c r="CC596" s="106"/>
      <c r="CD596" s="106"/>
      <c r="CE596" s="106"/>
      <c r="CF596" s="106"/>
      <c r="CG596" s="106"/>
      <c r="CH596" s="106"/>
      <c r="CI596" s="106"/>
      <c r="CJ596" s="106"/>
      <c r="CK596" s="106"/>
      <c r="CL596" s="106"/>
      <c r="CM596" s="106"/>
      <c r="CN596" s="106"/>
      <c r="CO596" s="106"/>
      <c r="CP596" s="106"/>
      <c r="CQ596" s="106"/>
      <c r="CR596" s="106"/>
      <c r="CS596" s="106"/>
    </row>
    <row r="597">
      <c r="A597" s="154"/>
      <c r="B597" s="106"/>
      <c r="C597" s="106"/>
      <c r="D597" s="154"/>
      <c r="E597" s="106"/>
      <c r="F597" s="106"/>
      <c r="G597" s="154"/>
      <c r="H597" s="106"/>
      <c r="I597" s="106"/>
      <c r="J597" s="154"/>
      <c r="K597" s="106"/>
      <c r="L597" s="106"/>
      <c r="M597" s="106"/>
      <c r="N597" s="106"/>
      <c r="O597" s="106"/>
      <c r="P597" s="106"/>
      <c r="Q597" s="106"/>
      <c r="R597" s="154"/>
      <c r="S597" s="106"/>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c r="AZ597" s="106"/>
      <c r="BA597" s="106"/>
      <c r="BB597" s="106"/>
      <c r="BC597" s="106"/>
      <c r="BD597" s="106"/>
      <c r="BE597" s="106"/>
      <c r="BF597" s="106"/>
      <c r="BG597" s="106"/>
      <c r="BH597" s="106"/>
      <c r="BI597" s="106"/>
      <c r="BJ597" s="106"/>
      <c r="BK597" s="106"/>
      <c r="BL597" s="106"/>
      <c r="BM597" s="106"/>
      <c r="BN597" s="106"/>
      <c r="BO597" s="106"/>
      <c r="BP597" s="106"/>
      <c r="BQ597" s="106"/>
      <c r="BR597" s="106"/>
      <c r="BS597" s="106"/>
      <c r="BT597" s="106"/>
      <c r="BU597" s="106"/>
      <c r="BV597" s="106"/>
      <c r="BW597" s="106"/>
      <c r="BX597" s="106"/>
      <c r="BY597" s="106"/>
      <c r="BZ597" s="106"/>
      <c r="CA597" s="106"/>
      <c r="CB597" s="106"/>
      <c r="CC597" s="106"/>
      <c r="CD597" s="106"/>
      <c r="CE597" s="106"/>
      <c r="CF597" s="106"/>
      <c r="CG597" s="106"/>
      <c r="CH597" s="106"/>
      <c r="CI597" s="106"/>
      <c r="CJ597" s="106"/>
      <c r="CK597" s="106"/>
      <c r="CL597" s="106"/>
      <c r="CM597" s="106"/>
      <c r="CN597" s="106"/>
      <c r="CO597" s="106"/>
      <c r="CP597" s="106"/>
      <c r="CQ597" s="106"/>
      <c r="CR597" s="106"/>
      <c r="CS597" s="106"/>
    </row>
    <row r="598">
      <c r="A598" s="154"/>
      <c r="B598" s="106"/>
      <c r="C598" s="106"/>
      <c r="D598" s="154"/>
      <c r="E598" s="106"/>
      <c r="F598" s="106"/>
      <c r="G598" s="154"/>
      <c r="H598" s="106"/>
      <c r="I598" s="106"/>
      <c r="J598" s="154"/>
      <c r="K598" s="106"/>
      <c r="L598" s="106"/>
      <c r="M598" s="106"/>
      <c r="N598" s="106"/>
      <c r="O598" s="106"/>
      <c r="P598" s="106"/>
      <c r="Q598" s="106"/>
      <c r="R598" s="154"/>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c r="AZ598" s="106"/>
      <c r="BA598" s="106"/>
      <c r="BB598" s="106"/>
      <c r="BC598" s="106"/>
      <c r="BD598" s="106"/>
      <c r="BE598" s="106"/>
      <c r="BF598" s="106"/>
      <c r="BG598" s="106"/>
      <c r="BH598" s="106"/>
      <c r="BI598" s="106"/>
      <c r="BJ598" s="106"/>
      <c r="BK598" s="106"/>
      <c r="BL598" s="106"/>
      <c r="BM598" s="106"/>
      <c r="BN598" s="106"/>
      <c r="BO598" s="106"/>
      <c r="BP598" s="106"/>
      <c r="BQ598" s="106"/>
      <c r="BR598" s="106"/>
      <c r="BS598" s="106"/>
      <c r="BT598" s="106"/>
      <c r="BU598" s="106"/>
      <c r="BV598" s="106"/>
      <c r="BW598" s="106"/>
      <c r="BX598" s="106"/>
      <c r="BY598" s="106"/>
      <c r="BZ598" s="106"/>
      <c r="CA598" s="106"/>
      <c r="CB598" s="106"/>
      <c r="CC598" s="106"/>
      <c r="CD598" s="106"/>
      <c r="CE598" s="106"/>
      <c r="CF598" s="106"/>
      <c r="CG598" s="106"/>
      <c r="CH598" s="106"/>
      <c r="CI598" s="106"/>
      <c r="CJ598" s="106"/>
      <c r="CK598" s="106"/>
      <c r="CL598" s="106"/>
      <c r="CM598" s="106"/>
      <c r="CN598" s="106"/>
      <c r="CO598" s="106"/>
      <c r="CP598" s="106"/>
      <c r="CQ598" s="106"/>
      <c r="CR598" s="106"/>
      <c r="CS598" s="106"/>
    </row>
    <row r="599">
      <c r="A599" s="154"/>
      <c r="B599" s="106"/>
      <c r="C599" s="106"/>
      <c r="D599" s="154"/>
      <c r="E599" s="106"/>
      <c r="F599" s="106"/>
      <c r="G599" s="154"/>
      <c r="H599" s="106"/>
      <c r="I599" s="106"/>
      <c r="J599" s="154"/>
      <c r="K599" s="106"/>
      <c r="L599" s="106"/>
      <c r="M599" s="106"/>
      <c r="N599" s="106"/>
      <c r="O599" s="106"/>
      <c r="P599" s="106"/>
      <c r="Q599" s="106"/>
      <c r="R599" s="154"/>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c r="AZ599" s="106"/>
      <c r="BA599" s="106"/>
      <c r="BB599" s="106"/>
      <c r="BC599" s="106"/>
      <c r="BD599" s="106"/>
      <c r="BE599" s="106"/>
      <c r="BF599" s="106"/>
      <c r="BG599" s="106"/>
      <c r="BH599" s="106"/>
      <c r="BI599" s="106"/>
      <c r="BJ599" s="106"/>
      <c r="BK599" s="106"/>
      <c r="BL599" s="106"/>
      <c r="BM599" s="106"/>
      <c r="BN599" s="106"/>
      <c r="BO599" s="106"/>
      <c r="BP599" s="106"/>
      <c r="BQ599" s="106"/>
      <c r="BR599" s="106"/>
      <c r="BS599" s="106"/>
      <c r="BT599" s="106"/>
      <c r="BU599" s="106"/>
      <c r="BV599" s="106"/>
      <c r="BW599" s="106"/>
      <c r="BX599" s="106"/>
      <c r="BY599" s="106"/>
      <c r="BZ599" s="106"/>
      <c r="CA599" s="106"/>
      <c r="CB599" s="106"/>
      <c r="CC599" s="106"/>
      <c r="CD599" s="106"/>
      <c r="CE599" s="106"/>
      <c r="CF599" s="106"/>
      <c r="CG599" s="106"/>
      <c r="CH599" s="106"/>
      <c r="CI599" s="106"/>
      <c r="CJ599" s="106"/>
      <c r="CK599" s="106"/>
      <c r="CL599" s="106"/>
      <c r="CM599" s="106"/>
      <c r="CN599" s="106"/>
      <c r="CO599" s="106"/>
      <c r="CP599" s="106"/>
      <c r="CQ599" s="106"/>
      <c r="CR599" s="106"/>
      <c r="CS599" s="106"/>
    </row>
    <row r="600">
      <c r="A600" s="154"/>
      <c r="B600" s="106"/>
      <c r="C600" s="106"/>
      <c r="D600" s="154"/>
      <c r="E600" s="106"/>
      <c r="F600" s="106"/>
      <c r="G600" s="154"/>
      <c r="H600" s="106"/>
      <c r="I600" s="106"/>
      <c r="J600" s="154"/>
      <c r="K600" s="106"/>
      <c r="L600" s="106"/>
      <c r="M600" s="106"/>
      <c r="N600" s="106"/>
      <c r="O600" s="106"/>
      <c r="P600" s="106"/>
      <c r="Q600" s="106"/>
      <c r="R600" s="154"/>
      <c r="S600" s="106"/>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c r="AZ600" s="106"/>
      <c r="BA600" s="106"/>
      <c r="BB600" s="106"/>
      <c r="BC600" s="106"/>
      <c r="BD600" s="106"/>
      <c r="BE600" s="106"/>
      <c r="BF600" s="106"/>
      <c r="BG600" s="106"/>
      <c r="BH600" s="106"/>
      <c r="BI600" s="106"/>
      <c r="BJ600" s="106"/>
      <c r="BK600" s="106"/>
      <c r="BL600" s="106"/>
      <c r="BM600" s="106"/>
      <c r="BN600" s="106"/>
      <c r="BO600" s="106"/>
      <c r="BP600" s="106"/>
      <c r="BQ600" s="106"/>
      <c r="BR600" s="106"/>
      <c r="BS600" s="106"/>
      <c r="BT600" s="106"/>
      <c r="BU600" s="106"/>
      <c r="BV600" s="106"/>
      <c r="BW600" s="106"/>
      <c r="BX600" s="106"/>
      <c r="BY600" s="106"/>
      <c r="BZ600" s="106"/>
      <c r="CA600" s="106"/>
      <c r="CB600" s="106"/>
      <c r="CC600" s="106"/>
      <c r="CD600" s="106"/>
      <c r="CE600" s="106"/>
      <c r="CF600" s="106"/>
      <c r="CG600" s="106"/>
      <c r="CH600" s="106"/>
      <c r="CI600" s="106"/>
      <c r="CJ600" s="106"/>
      <c r="CK600" s="106"/>
      <c r="CL600" s="106"/>
      <c r="CM600" s="106"/>
      <c r="CN600" s="106"/>
      <c r="CO600" s="106"/>
      <c r="CP600" s="106"/>
      <c r="CQ600" s="106"/>
      <c r="CR600" s="106"/>
      <c r="CS600" s="106"/>
    </row>
    <row r="601">
      <c r="A601" s="154"/>
      <c r="B601" s="106"/>
      <c r="C601" s="106"/>
      <c r="D601" s="154"/>
      <c r="E601" s="106"/>
      <c r="F601" s="106"/>
      <c r="G601" s="154"/>
      <c r="H601" s="106"/>
      <c r="I601" s="106"/>
      <c r="J601" s="154"/>
      <c r="K601" s="106"/>
      <c r="L601" s="106"/>
      <c r="M601" s="106"/>
      <c r="N601" s="106"/>
      <c r="O601" s="106"/>
      <c r="P601" s="106"/>
      <c r="Q601" s="106"/>
      <c r="R601" s="154"/>
      <c r="S601" s="106"/>
      <c r="T601" s="106"/>
      <c r="U601" s="106"/>
      <c r="V601" s="106"/>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c r="AZ601" s="106"/>
      <c r="BA601" s="106"/>
      <c r="BB601" s="106"/>
      <c r="BC601" s="106"/>
      <c r="BD601" s="106"/>
      <c r="BE601" s="106"/>
      <c r="BF601" s="106"/>
      <c r="BG601" s="106"/>
      <c r="BH601" s="106"/>
      <c r="BI601" s="106"/>
      <c r="BJ601" s="106"/>
      <c r="BK601" s="106"/>
      <c r="BL601" s="106"/>
      <c r="BM601" s="106"/>
      <c r="BN601" s="106"/>
      <c r="BO601" s="106"/>
      <c r="BP601" s="106"/>
      <c r="BQ601" s="106"/>
      <c r="BR601" s="106"/>
      <c r="BS601" s="106"/>
      <c r="BT601" s="106"/>
      <c r="BU601" s="106"/>
      <c r="BV601" s="106"/>
      <c r="BW601" s="106"/>
      <c r="BX601" s="106"/>
      <c r="BY601" s="106"/>
      <c r="BZ601" s="106"/>
      <c r="CA601" s="106"/>
      <c r="CB601" s="106"/>
      <c r="CC601" s="106"/>
      <c r="CD601" s="106"/>
      <c r="CE601" s="106"/>
      <c r="CF601" s="106"/>
      <c r="CG601" s="106"/>
      <c r="CH601" s="106"/>
      <c r="CI601" s="106"/>
      <c r="CJ601" s="106"/>
      <c r="CK601" s="106"/>
      <c r="CL601" s="106"/>
      <c r="CM601" s="106"/>
      <c r="CN601" s="106"/>
      <c r="CO601" s="106"/>
      <c r="CP601" s="106"/>
      <c r="CQ601" s="106"/>
      <c r="CR601" s="106"/>
      <c r="CS601" s="106"/>
    </row>
    <row r="602">
      <c r="A602" s="154"/>
      <c r="B602" s="106"/>
      <c r="C602" s="106"/>
      <c r="D602" s="154"/>
      <c r="E602" s="106"/>
      <c r="F602" s="106"/>
      <c r="G602" s="154"/>
      <c r="H602" s="106"/>
      <c r="I602" s="106"/>
      <c r="J602" s="154"/>
      <c r="K602" s="106"/>
      <c r="L602" s="106"/>
      <c r="M602" s="106"/>
      <c r="N602" s="106"/>
      <c r="O602" s="106"/>
      <c r="P602" s="106"/>
      <c r="Q602" s="106"/>
      <c r="R602" s="154"/>
      <c r="S602" s="106"/>
      <c r="T602" s="106"/>
      <c r="U602" s="106"/>
      <c r="V602" s="106"/>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c r="AZ602" s="106"/>
      <c r="BA602" s="106"/>
      <c r="BB602" s="106"/>
      <c r="BC602" s="106"/>
      <c r="BD602" s="106"/>
      <c r="BE602" s="106"/>
      <c r="BF602" s="106"/>
      <c r="BG602" s="106"/>
      <c r="BH602" s="106"/>
      <c r="BI602" s="106"/>
      <c r="BJ602" s="106"/>
      <c r="BK602" s="106"/>
      <c r="BL602" s="106"/>
      <c r="BM602" s="106"/>
      <c r="BN602" s="106"/>
      <c r="BO602" s="106"/>
      <c r="BP602" s="106"/>
      <c r="BQ602" s="106"/>
      <c r="BR602" s="106"/>
      <c r="BS602" s="106"/>
      <c r="BT602" s="106"/>
      <c r="BU602" s="106"/>
      <c r="BV602" s="106"/>
      <c r="BW602" s="106"/>
      <c r="BX602" s="106"/>
      <c r="BY602" s="106"/>
      <c r="BZ602" s="106"/>
      <c r="CA602" s="106"/>
      <c r="CB602" s="106"/>
      <c r="CC602" s="106"/>
      <c r="CD602" s="106"/>
      <c r="CE602" s="106"/>
      <c r="CF602" s="106"/>
      <c r="CG602" s="106"/>
      <c r="CH602" s="106"/>
      <c r="CI602" s="106"/>
      <c r="CJ602" s="106"/>
      <c r="CK602" s="106"/>
      <c r="CL602" s="106"/>
      <c r="CM602" s="106"/>
      <c r="CN602" s="106"/>
      <c r="CO602" s="106"/>
      <c r="CP602" s="106"/>
      <c r="CQ602" s="106"/>
      <c r="CR602" s="106"/>
      <c r="CS602" s="106"/>
    </row>
    <row r="603">
      <c r="A603" s="154"/>
      <c r="B603" s="106"/>
      <c r="C603" s="106"/>
      <c r="D603" s="154"/>
      <c r="E603" s="106"/>
      <c r="F603" s="106"/>
      <c r="G603" s="154"/>
      <c r="H603" s="106"/>
      <c r="I603" s="106"/>
      <c r="J603" s="154"/>
      <c r="K603" s="106"/>
      <c r="L603" s="106"/>
      <c r="M603" s="106"/>
      <c r="N603" s="106"/>
      <c r="O603" s="106"/>
      <c r="P603" s="106"/>
      <c r="Q603" s="106"/>
      <c r="R603" s="154"/>
      <c r="S603" s="106"/>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c r="AZ603" s="106"/>
      <c r="BA603" s="106"/>
      <c r="BB603" s="106"/>
      <c r="BC603" s="106"/>
      <c r="BD603" s="106"/>
      <c r="BE603" s="106"/>
      <c r="BF603" s="106"/>
      <c r="BG603" s="106"/>
      <c r="BH603" s="106"/>
      <c r="BI603" s="106"/>
      <c r="BJ603" s="106"/>
      <c r="BK603" s="106"/>
      <c r="BL603" s="106"/>
      <c r="BM603" s="106"/>
      <c r="BN603" s="106"/>
      <c r="BO603" s="106"/>
      <c r="BP603" s="106"/>
      <c r="BQ603" s="106"/>
      <c r="BR603" s="106"/>
      <c r="BS603" s="106"/>
      <c r="BT603" s="106"/>
      <c r="BU603" s="106"/>
      <c r="BV603" s="106"/>
      <c r="BW603" s="106"/>
      <c r="BX603" s="106"/>
      <c r="BY603" s="106"/>
      <c r="BZ603" s="106"/>
      <c r="CA603" s="106"/>
      <c r="CB603" s="106"/>
      <c r="CC603" s="106"/>
      <c r="CD603" s="106"/>
      <c r="CE603" s="106"/>
      <c r="CF603" s="106"/>
      <c r="CG603" s="106"/>
      <c r="CH603" s="106"/>
      <c r="CI603" s="106"/>
      <c r="CJ603" s="106"/>
      <c r="CK603" s="106"/>
      <c r="CL603" s="106"/>
      <c r="CM603" s="106"/>
      <c r="CN603" s="106"/>
      <c r="CO603" s="106"/>
      <c r="CP603" s="106"/>
      <c r="CQ603" s="106"/>
      <c r="CR603" s="106"/>
      <c r="CS603" s="106"/>
    </row>
    <row r="604">
      <c r="A604" s="154"/>
      <c r="B604" s="106"/>
      <c r="C604" s="106"/>
      <c r="D604" s="154"/>
      <c r="E604" s="106"/>
      <c r="F604" s="106"/>
      <c r="G604" s="154"/>
      <c r="H604" s="106"/>
      <c r="I604" s="106"/>
      <c r="J604" s="154"/>
      <c r="K604" s="106"/>
      <c r="L604" s="106"/>
      <c r="M604" s="106"/>
      <c r="N604" s="106"/>
      <c r="O604" s="106"/>
      <c r="P604" s="106"/>
      <c r="Q604" s="106"/>
      <c r="R604" s="154"/>
      <c r="S604" s="106"/>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c r="AZ604" s="106"/>
      <c r="BA604" s="106"/>
      <c r="BB604" s="106"/>
      <c r="BC604" s="106"/>
      <c r="BD604" s="106"/>
      <c r="BE604" s="106"/>
      <c r="BF604" s="106"/>
      <c r="BG604" s="106"/>
      <c r="BH604" s="106"/>
      <c r="BI604" s="106"/>
      <c r="BJ604" s="106"/>
      <c r="BK604" s="106"/>
      <c r="BL604" s="106"/>
      <c r="BM604" s="106"/>
      <c r="BN604" s="106"/>
      <c r="BO604" s="106"/>
      <c r="BP604" s="106"/>
      <c r="BQ604" s="106"/>
      <c r="BR604" s="106"/>
      <c r="BS604" s="106"/>
      <c r="BT604" s="106"/>
      <c r="BU604" s="106"/>
      <c r="BV604" s="106"/>
      <c r="BW604" s="106"/>
      <c r="BX604" s="106"/>
      <c r="BY604" s="106"/>
      <c r="BZ604" s="106"/>
      <c r="CA604" s="106"/>
      <c r="CB604" s="106"/>
      <c r="CC604" s="106"/>
      <c r="CD604" s="106"/>
      <c r="CE604" s="106"/>
      <c r="CF604" s="106"/>
      <c r="CG604" s="106"/>
      <c r="CH604" s="106"/>
      <c r="CI604" s="106"/>
      <c r="CJ604" s="106"/>
      <c r="CK604" s="106"/>
      <c r="CL604" s="106"/>
      <c r="CM604" s="106"/>
      <c r="CN604" s="106"/>
      <c r="CO604" s="106"/>
      <c r="CP604" s="106"/>
      <c r="CQ604" s="106"/>
      <c r="CR604" s="106"/>
      <c r="CS604" s="106"/>
    </row>
    <row r="605">
      <c r="A605" s="154"/>
      <c r="B605" s="106"/>
      <c r="C605" s="106"/>
      <c r="D605" s="154"/>
      <c r="E605" s="106"/>
      <c r="F605" s="106"/>
      <c r="G605" s="154"/>
      <c r="H605" s="106"/>
      <c r="I605" s="106"/>
      <c r="J605" s="154"/>
      <c r="K605" s="106"/>
      <c r="L605" s="106"/>
      <c r="M605" s="106"/>
      <c r="N605" s="106"/>
      <c r="O605" s="106"/>
      <c r="P605" s="106"/>
      <c r="Q605" s="106"/>
      <c r="R605" s="154"/>
      <c r="S605" s="106"/>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c r="AZ605" s="106"/>
      <c r="BA605" s="106"/>
      <c r="BB605" s="106"/>
      <c r="BC605" s="106"/>
      <c r="BD605" s="106"/>
      <c r="BE605" s="106"/>
      <c r="BF605" s="106"/>
      <c r="BG605" s="106"/>
      <c r="BH605" s="106"/>
      <c r="BI605" s="106"/>
      <c r="BJ605" s="106"/>
      <c r="BK605" s="106"/>
      <c r="BL605" s="106"/>
      <c r="BM605" s="106"/>
      <c r="BN605" s="106"/>
      <c r="BO605" s="106"/>
      <c r="BP605" s="106"/>
      <c r="BQ605" s="106"/>
      <c r="BR605" s="106"/>
      <c r="BS605" s="106"/>
      <c r="BT605" s="106"/>
      <c r="BU605" s="106"/>
      <c r="BV605" s="106"/>
      <c r="BW605" s="106"/>
      <c r="BX605" s="106"/>
      <c r="BY605" s="106"/>
      <c r="BZ605" s="106"/>
      <c r="CA605" s="106"/>
      <c r="CB605" s="106"/>
      <c r="CC605" s="106"/>
      <c r="CD605" s="106"/>
      <c r="CE605" s="106"/>
      <c r="CF605" s="106"/>
      <c r="CG605" s="106"/>
      <c r="CH605" s="106"/>
      <c r="CI605" s="106"/>
      <c r="CJ605" s="106"/>
      <c r="CK605" s="106"/>
      <c r="CL605" s="106"/>
      <c r="CM605" s="106"/>
      <c r="CN605" s="106"/>
      <c r="CO605" s="106"/>
      <c r="CP605" s="106"/>
      <c r="CQ605" s="106"/>
      <c r="CR605" s="106"/>
      <c r="CS605" s="106"/>
    </row>
    <row r="606">
      <c r="A606" s="154"/>
      <c r="B606" s="106"/>
      <c r="C606" s="106"/>
      <c r="D606" s="154"/>
      <c r="E606" s="106"/>
      <c r="F606" s="106"/>
      <c r="G606" s="154"/>
      <c r="H606" s="106"/>
      <c r="I606" s="106"/>
      <c r="J606" s="154"/>
      <c r="K606" s="106"/>
      <c r="L606" s="106"/>
      <c r="M606" s="106"/>
      <c r="N606" s="106"/>
      <c r="O606" s="106"/>
      <c r="P606" s="106"/>
      <c r="Q606" s="106"/>
      <c r="R606" s="154"/>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c r="AZ606" s="106"/>
      <c r="BA606" s="106"/>
      <c r="BB606" s="106"/>
      <c r="BC606" s="106"/>
      <c r="BD606" s="106"/>
      <c r="BE606" s="106"/>
      <c r="BF606" s="106"/>
      <c r="BG606" s="106"/>
      <c r="BH606" s="106"/>
      <c r="BI606" s="106"/>
      <c r="BJ606" s="106"/>
      <c r="BK606" s="106"/>
      <c r="BL606" s="106"/>
      <c r="BM606" s="106"/>
      <c r="BN606" s="106"/>
      <c r="BO606" s="106"/>
      <c r="BP606" s="106"/>
      <c r="BQ606" s="106"/>
      <c r="BR606" s="106"/>
      <c r="BS606" s="106"/>
      <c r="BT606" s="106"/>
      <c r="BU606" s="106"/>
      <c r="BV606" s="106"/>
      <c r="BW606" s="106"/>
      <c r="BX606" s="106"/>
      <c r="BY606" s="106"/>
      <c r="BZ606" s="106"/>
      <c r="CA606" s="106"/>
      <c r="CB606" s="106"/>
      <c r="CC606" s="106"/>
      <c r="CD606" s="106"/>
      <c r="CE606" s="106"/>
      <c r="CF606" s="106"/>
      <c r="CG606" s="106"/>
      <c r="CH606" s="106"/>
      <c r="CI606" s="106"/>
      <c r="CJ606" s="106"/>
      <c r="CK606" s="106"/>
      <c r="CL606" s="106"/>
      <c r="CM606" s="106"/>
      <c r="CN606" s="106"/>
      <c r="CO606" s="106"/>
      <c r="CP606" s="106"/>
      <c r="CQ606" s="106"/>
      <c r="CR606" s="106"/>
      <c r="CS606" s="106"/>
    </row>
    <row r="607">
      <c r="A607" s="154"/>
      <c r="B607" s="106"/>
      <c r="C607" s="106"/>
      <c r="D607" s="154"/>
      <c r="E607" s="106"/>
      <c r="F607" s="106"/>
      <c r="G607" s="154"/>
      <c r="H607" s="106"/>
      <c r="I607" s="106"/>
      <c r="J607" s="154"/>
      <c r="K607" s="106"/>
      <c r="L607" s="106"/>
      <c r="M607" s="106"/>
      <c r="N607" s="106"/>
      <c r="O607" s="106"/>
      <c r="P607" s="106"/>
      <c r="Q607" s="106"/>
      <c r="R607" s="154"/>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c r="AZ607" s="106"/>
      <c r="BA607" s="106"/>
      <c r="BB607" s="106"/>
      <c r="BC607" s="106"/>
      <c r="BD607" s="106"/>
      <c r="BE607" s="106"/>
      <c r="BF607" s="106"/>
      <c r="BG607" s="106"/>
      <c r="BH607" s="106"/>
      <c r="BI607" s="106"/>
      <c r="BJ607" s="106"/>
      <c r="BK607" s="106"/>
      <c r="BL607" s="106"/>
      <c r="BM607" s="106"/>
      <c r="BN607" s="106"/>
      <c r="BO607" s="106"/>
      <c r="BP607" s="106"/>
      <c r="BQ607" s="106"/>
      <c r="BR607" s="106"/>
      <c r="BS607" s="106"/>
      <c r="BT607" s="106"/>
      <c r="BU607" s="106"/>
      <c r="BV607" s="106"/>
      <c r="BW607" s="106"/>
      <c r="BX607" s="106"/>
      <c r="BY607" s="106"/>
      <c r="BZ607" s="106"/>
      <c r="CA607" s="106"/>
      <c r="CB607" s="106"/>
      <c r="CC607" s="106"/>
      <c r="CD607" s="106"/>
      <c r="CE607" s="106"/>
      <c r="CF607" s="106"/>
      <c r="CG607" s="106"/>
      <c r="CH607" s="106"/>
      <c r="CI607" s="106"/>
      <c r="CJ607" s="106"/>
      <c r="CK607" s="106"/>
      <c r="CL607" s="106"/>
      <c r="CM607" s="106"/>
      <c r="CN607" s="106"/>
      <c r="CO607" s="106"/>
      <c r="CP607" s="106"/>
      <c r="CQ607" s="106"/>
      <c r="CR607" s="106"/>
      <c r="CS607" s="106"/>
    </row>
    <row r="608">
      <c r="A608" s="154"/>
      <c r="B608" s="106"/>
      <c r="C608" s="106"/>
      <c r="D608" s="154"/>
      <c r="E608" s="106"/>
      <c r="F608" s="106"/>
      <c r="G608" s="154"/>
      <c r="H608" s="106"/>
      <c r="I608" s="106"/>
      <c r="J608" s="154"/>
      <c r="K608" s="106"/>
      <c r="L608" s="106"/>
      <c r="M608" s="106"/>
      <c r="N608" s="106"/>
      <c r="O608" s="106"/>
      <c r="P608" s="106"/>
      <c r="Q608" s="106"/>
      <c r="R608" s="154"/>
      <c r="S608" s="106"/>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c r="AZ608" s="106"/>
      <c r="BA608" s="106"/>
      <c r="BB608" s="106"/>
      <c r="BC608" s="106"/>
      <c r="BD608" s="106"/>
      <c r="BE608" s="106"/>
      <c r="BF608" s="106"/>
      <c r="BG608" s="106"/>
      <c r="BH608" s="106"/>
      <c r="BI608" s="106"/>
      <c r="BJ608" s="106"/>
      <c r="BK608" s="106"/>
      <c r="BL608" s="106"/>
      <c r="BM608" s="106"/>
      <c r="BN608" s="106"/>
      <c r="BO608" s="106"/>
      <c r="BP608" s="106"/>
      <c r="BQ608" s="106"/>
      <c r="BR608" s="106"/>
      <c r="BS608" s="106"/>
      <c r="BT608" s="106"/>
      <c r="BU608" s="106"/>
      <c r="BV608" s="106"/>
      <c r="BW608" s="106"/>
      <c r="BX608" s="106"/>
      <c r="BY608" s="106"/>
      <c r="BZ608" s="106"/>
      <c r="CA608" s="106"/>
      <c r="CB608" s="106"/>
      <c r="CC608" s="106"/>
      <c r="CD608" s="106"/>
      <c r="CE608" s="106"/>
      <c r="CF608" s="106"/>
      <c r="CG608" s="106"/>
      <c r="CH608" s="106"/>
      <c r="CI608" s="106"/>
      <c r="CJ608" s="106"/>
      <c r="CK608" s="106"/>
      <c r="CL608" s="106"/>
      <c r="CM608" s="106"/>
      <c r="CN608" s="106"/>
      <c r="CO608" s="106"/>
      <c r="CP608" s="106"/>
      <c r="CQ608" s="106"/>
      <c r="CR608" s="106"/>
      <c r="CS608" s="106"/>
    </row>
    <row r="609">
      <c r="A609" s="154"/>
      <c r="B609" s="106"/>
      <c r="C609" s="106"/>
      <c r="D609" s="154"/>
      <c r="E609" s="106"/>
      <c r="F609" s="106"/>
      <c r="G609" s="154"/>
      <c r="H609" s="106"/>
      <c r="I609" s="106"/>
      <c r="J609" s="154"/>
      <c r="K609" s="106"/>
      <c r="L609" s="106"/>
      <c r="M609" s="106"/>
      <c r="N609" s="106"/>
      <c r="O609" s="106"/>
      <c r="P609" s="106"/>
      <c r="Q609" s="106"/>
      <c r="R609" s="154"/>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c r="AZ609" s="106"/>
      <c r="BA609" s="106"/>
      <c r="BB609" s="106"/>
      <c r="BC609" s="106"/>
      <c r="BD609" s="106"/>
      <c r="BE609" s="106"/>
      <c r="BF609" s="106"/>
      <c r="BG609" s="106"/>
      <c r="BH609" s="106"/>
      <c r="BI609" s="106"/>
      <c r="BJ609" s="106"/>
      <c r="BK609" s="106"/>
      <c r="BL609" s="106"/>
      <c r="BM609" s="106"/>
      <c r="BN609" s="106"/>
      <c r="BO609" s="106"/>
      <c r="BP609" s="106"/>
      <c r="BQ609" s="106"/>
      <c r="BR609" s="106"/>
      <c r="BS609" s="106"/>
      <c r="BT609" s="106"/>
      <c r="BU609" s="106"/>
      <c r="BV609" s="106"/>
      <c r="BW609" s="106"/>
      <c r="BX609" s="106"/>
      <c r="BY609" s="106"/>
      <c r="BZ609" s="106"/>
      <c r="CA609" s="106"/>
      <c r="CB609" s="106"/>
      <c r="CC609" s="106"/>
      <c r="CD609" s="106"/>
      <c r="CE609" s="106"/>
      <c r="CF609" s="106"/>
      <c r="CG609" s="106"/>
      <c r="CH609" s="106"/>
      <c r="CI609" s="106"/>
      <c r="CJ609" s="106"/>
      <c r="CK609" s="106"/>
      <c r="CL609" s="106"/>
      <c r="CM609" s="106"/>
      <c r="CN609" s="106"/>
      <c r="CO609" s="106"/>
      <c r="CP609" s="106"/>
      <c r="CQ609" s="106"/>
      <c r="CR609" s="106"/>
      <c r="CS609" s="106"/>
    </row>
    <row r="610">
      <c r="A610" s="154"/>
      <c r="B610" s="106"/>
      <c r="C610" s="106"/>
      <c r="D610" s="154"/>
      <c r="E610" s="106"/>
      <c r="F610" s="106"/>
      <c r="G610" s="154"/>
      <c r="H610" s="106"/>
      <c r="I610" s="106"/>
      <c r="J610" s="154"/>
      <c r="K610" s="106"/>
      <c r="L610" s="106"/>
      <c r="M610" s="106"/>
      <c r="N610" s="106"/>
      <c r="O610" s="106"/>
      <c r="P610" s="106"/>
      <c r="Q610" s="106"/>
      <c r="R610" s="154"/>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c r="AZ610" s="106"/>
      <c r="BA610" s="106"/>
      <c r="BB610" s="106"/>
      <c r="BC610" s="106"/>
      <c r="BD610" s="106"/>
      <c r="BE610" s="106"/>
      <c r="BF610" s="106"/>
      <c r="BG610" s="106"/>
      <c r="BH610" s="106"/>
      <c r="BI610" s="106"/>
      <c r="BJ610" s="106"/>
      <c r="BK610" s="106"/>
      <c r="BL610" s="106"/>
      <c r="BM610" s="106"/>
      <c r="BN610" s="106"/>
      <c r="BO610" s="106"/>
      <c r="BP610" s="106"/>
      <c r="BQ610" s="106"/>
      <c r="BR610" s="106"/>
      <c r="BS610" s="106"/>
      <c r="BT610" s="106"/>
      <c r="BU610" s="106"/>
      <c r="BV610" s="106"/>
      <c r="BW610" s="106"/>
      <c r="BX610" s="106"/>
      <c r="BY610" s="106"/>
      <c r="BZ610" s="106"/>
      <c r="CA610" s="106"/>
      <c r="CB610" s="106"/>
      <c r="CC610" s="106"/>
      <c r="CD610" s="106"/>
      <c r="CE610" s="106"/>
      <c r="CF610" s="106"/>
      <c r="CG610" s="106"/>
      <c r="CH610" s="106"/>
      <c r="CI610" s="106"/>
      <c r="CJ610" s="106"/>
      <c r="CK610" s="106"/>
      <c r="CL610" s="106"/>
      <c r="CM610" s="106"/>
      <c r="CN610" s="106"/>
      <c r="CO610" s="106"/>
      <c r="CP610" s="106"/>
      <c r="CQ610" s="106"/>
      <c r="CR610" s="106"/>
      <c r="CS610" s="106"/>
    </row>
    <row r="611">
      <c r="A611" s="154"/>
      <c r="B611" s="106"/>
      <c r="C611" s="106"/>
      <c r="D611" s="154"/>
      <c r="E611" s="106"/>
      <c r="F611" s="106"/>
      <c r="G611" s="154"/>
      <c r="H611" s="106"/>
      <c r="I611" s="106"/>
      <c r="J611" s="154"/>
      <c r="K611" s="106"/>
      <c r="L611" s="106"/>
      <c r="M611" s="106"/>
      <c r="N611" s="106"/>
      <c r="O611" s="106"/>
      <c r="P611" s="106"/>
      <c r="Q611" s="106"/>
      <c r="R611" s="154"/>
      <c r="S611" s="106"/>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c r="AZ611" s="106"/>
      <c r="BA611" s="106"/>
      <c r="BB611" s="106"/>
      <c r="BC611" s="106"/>
      <c r="BD611" s="106"/>
      <c r="BE611" s="106"/>
      <c r="BF611" s="106"/>
      <c r="BG611" s="106"/>
      <c r="BH611" s="106"/>
      <c r="BI611" s="106"/>
      <c r="BJ611" s="106"/>
      <c r="BK611" s="106"/>
      <c r="BL611" s="106"/>
      <c r="BM611" s="106"/>
      <c r="BN611" s="106"/>
      <c r="BO611" s="106"/>
      <c r="BP611" s="106"/>
      <c r="BQ611" s="106"/>
      <c r="BR611" s="106"/>
      <c r="BS611" s="106"/>
      <c r="BT611" s="106"/>
      <c r="BU611" s="106"/>
      <c r="BV611" s="106"/>
      <c r="BW611" s="106"/>
      <c r="BX611" s="106"/>
      <c r="BY611" s="106"/>
      <c r="BZ611" s="106"/>
      <c r="CA611" s="106"/>
      <c r="CB611" s="106"/>
      <c r="CC611" s="106"/>
      <c r="CD611" s="106"/>
      <c r="CE611" s="106"/>
      <c r="CF611" s="106"/>
      <c r="CG611" s="106"/>
      <c r="CH611" s="106"/>
      <c r="CI611" s="106"/>
      <c r="CJ611" s="106"/>
      <c r="CK611" s="106"/>
      <c r="CL611" s="106"/>
      <c r="CM611" s="106"/>
      <c r="CN611" s="106"/>
      <c r="CO611" s="106"/>
      <c r="CP611" s="106"/>
      <c r="CQ611" s="106"/>
      <c r="CR611" s="106"/>
      <c r="CS611" s="106"/>
    </row>
    <row r="612">
      <c r="A612" s="154"/>
      <c r="B612" s="106"/>
      <c r="C612" s="106"/>
      <c r="D612" s="154"/>
      <c r="E612" s="106"/>
      <c r="F612" s="106"/>
      <c r="G612" s="154"/>
      <c r="H612" s="106"/>
      <c r="I612" s="106"/>
      <c r="J612" s="154"/>
      <c r="K612" s="106"/>
      <c r="L612" s="106"/>
      <c r="M612" s="106"/>
      <c r="N612" s="106"/>
      <c r="O612" s="106"/>
      <c r="P612" s="106"/>
      <c r="Q612" s="106"/>
      <c r="R612" s="154"/>
      <c r="S612" s="106"/>
      <c r="T612" s="106"/>
      <c r="U612" s="106"/>
      <c r="V612" s="106"/>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c r="AZ612" s="106"/>
      <c r="BA612" s="106"/>
      <c r="BB612" s="106"/>
      <c r="BC612" s="106"/>
      <c r="BD612" s="106"/>
      <c r="BE612" s="106"/>
      <c r="BF612" s="106"/>
      <c r="BG612" s="106"/>
      <c r="BH612" s="106"/>
      <c r="BI612" s="106"/>
      <c r="BJ612" s="106"/>
      <c r="BK612" s="106"/>
      <c r="BL612" s="106"/>
      <c r="BM612" s="106"/>
      <c r="BN612" s="106"/>
      <c r="BO612" s="106"/>
      <c r="BP612" s="106"/>
      <c r="BQ612" s="106"/>
      <c r="BR612" s="106"/>
      <c r="BS612" s="106"/>
      <c r="BT612" s="106"/>
      <c r="BU612" s="106"/>
      <c r="BV612" s="106"/>
      <c r="BW612" s="106"/>
      <c r="BX612" s="106"/>
      <c r="BY612" s="106"/>
      <c r="BZ612" s="106"/>
      <c r="CA612" s="106"/>
      <c r="CB612" s="106"/>
      <c r="CC612" s="106"/>
      <c r="CD612" s="106"/>
      <c r="CE612" s="106"/>
      <c r="CF612" s="106"/>
      <c r="CG612" s="106"/>
      <c r="CH612" s="106"/>
      <c r="CI612" s="106"/>
      <c r="CJ612" s="106"/>
      <c r="CK612" s="106"/>
      <c r="CL612" s="106"/>
      <c r="CM612" s="106"/>
      <c r="CN612" s="106"/>
      <c r="CO612" s="106"/>
      <c r="CP612" s="106"/>
      <c r="CQ612" s="106"/>
      <c r="CR612" s="106"/>
      <c r="CS612" s="106"/>
    </row>
    <row r="613">
      <c r="A613" s="154"/>
      <c r="B613" s="106"/>
      <c r="C613" s="106"/>
      <c r="D613" s="154"/>
      <c r="E613" s="106"/>
      <c r="F613" s="106"/>
      <c r="G613" s="154"/>
      <c r="H613" s="106"/>
      <c r="I613" s="106"/>
      <c r="J613" s="154"/>
      <c r="K613" s="106"/>
      <c r="L613" s="106"/>
      <c r="M613" s="106"/>
      <c r="N613" s="106"/>
      <c r="O613" s="106"/>
      <c r="P613" s="106"/>
      <c r="Q613" s="106"/>
      <c r="R613" s="154"/>
      <c r="S613" s="106"/>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c r="AZ613" s="106"/>
      <c r="BA613" s="106"/>
      <c r="BB613" s="106"/>
      <c r="BC613" s="106"/>
      <c r="BD613" s="106"/>
      <c r="BE613" s="106"/>
      <c r="BF613" s="106"/>
      <c r="BG613" s="106"/>
      <c r="BH613" s="106"/>
      <c r="BI613" s="106"/>
      <c r="BJ613" s="106"/>
      <c r="BK613" s="106"/>
      <c r="BL613" s="106"/>
      <c r="BM613" s="106"/>
      <c r="BN613" s="106"/>
      <c r="BO613" s="106"/>
      <c r="BP613" s="106"/>
      <c r="BQ613" s="106"/>
      <c r="BR613" s="106"/>
      <c r="BS613" s="106"/>
      <c r="BT613" s="106"/>
      <c r="BU613" s="106"/>
      <c r="BV613" s="106"/>
      <c r="BW613" s="106"/>
      <c r="BX613" s="106"/>
      <c r="BY613" s="106"/>
      <c r="BZ613" s="106"/>
      <c r="CA613" s="106"/>
      <c r="CB613" s="106"/>
      <c r="CC613" s="106"/>
      <c r="CD613" s="106"/>
      <c r="CE613" s="106"/>
      <c r="CF613" s="106"/>
      <c r="CG613" s="106"/>
      <c r="CH613" s="106"/>
      <c r="CI613" s="106"/>
      <c r="CJ613" s="106"/>
      <c r="CK613" s="106"/>
      <c r="CL613" s="106"/>
      <c r="CM613" s="106"/>
      <c r="CN613" s="106"/>
      <c r="CO613" s="106"/>
      <c r="CP613" s="106"/>
      <c r="CQ613" s="106"/>
      <c r="CR613" s="106"/>
      <c r="CS613" s="106"/>
    </row>
    <row r="614">
      <c r="A614" s="154"/>
      <c r="B614" s="106"/>
      <c r="C614" s="106"/>
      <c r="D614" s="154"/>
      <c r="E614" s="106"/>
      <c r="F614" s="106"/>
      <c r="G614" s="154"/>
      <c r="H614" s="106"/>
      <c r="I614" s="106"/>
      <c r="J614" s="154"/>
      <c r="K614" s="106"/>
      <c r="L614" s="106"/>
      <c r="M614" s="106"/>
      <c r="N614" s="106"/>
      <c r="O614" s="106"/>
      <c r="P614" s="106"/>
      <c r="Q614" s="106"/>
      <c r="R614" s="154"/>
      <c r="S614" s="106"/>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c r="AZ614" s="106"/>
      <c r="BA614" s="106"/>
      <c r="BB614" s="106"/>
      <c r="BC614" s="106"/>
      <c r="BD614" s="106"/>
      <c r="BE614" s="106"/>
      <c r="BF614" s="106"/>
      <c r="BG614" s="106"/>
      <c r="BH614" s="106"/>
      <c r="BI614" s="106"/>
      <c r="BJ614" s="106"/>
      <c r="BK614" s="106"/>
      <c r="BL614" s="106"/>
      <c r="BM614" s="106"/>
      <c r="BN614" s="106"/>
      <c r="BO614" s="106"/>
      <c r="BP614" s="106"/>
      <c r="BQ614" s="106"/>
      <c r="BR614" s="106"/>
      <c r="BS614" s="106"/>
      <c r="BT614" s="106"/>
      <c r="BU614" s="106"/>
      <c r="BV614" s="106"/>
      <c r="BW614" s="106"/>
      <c r="BX614" s="106"/>
      <c r="BY614" s="106"/>
      <c r="BZ614" s="106"/>
      <c r="CA614" s="106"/>
      <c r="CB614" s="106"/>
      <c r="CC614" s="106"/>
      <c r="CD614" s="106"/>
      <c r="CE614" s="106"/>
      <c r="CF614" s="106"/>
      <c r="CG614" s="106"/>
      <c r="CH614" s="106"/>
      <c r="CI614" s="106"/>
      <c r="CJ614" s="106"/>
      <c r="CK614" s="106"/>
      <c r="CL614" s="106"/>
      <c r="CM614" s="106"/>
      <c r="CN614" s="106"/>
      <c r="CO614" s="106"/>
      <c r="CP614" s="106"/>
      <c r="CQ614" s="106"/>
      <c r="CR614" s="106"/>
      <c r="CS614" s="106"/>
    </row>
    <row r="615">
      <c r="A615" s="154"/>
      <c r="B615" s="106"/>
      <c r="C615" s="106"/>
      <c r="D615" s="154"/>
      <c r="E615" s="106"/>
      <c r="F615" s="106"/>
      <c r="G615" s="154"/>
      <c r="H615" s="106"/>
      <c r="I615" s="106"/>
      <c r="J615" s="154"/>
      <c r="K615" s="106"/>
      <c r="L615" s="106"/>
      <c r="M615" s="106"/>
      <c r="N615" s="106"/>
      <c r="O615" s="106"/>
      <c r="P615" s="106"/>
      <c r="Q615" s="106"/>
      <c r="R615" s="154"/>
      <c r="S615" s="106"/>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c r="AZ615" s="106"/>
      <c r="BA615" s="106"/>
      <c r="BB615" s="106"/>
      <c r="BC615" s="106"/>
      <c r="BD615" s="106"/>
      <c r="BE615" s="106"/>
      <c r="BF615" s="106"/>
      <c r="BG615" s="106"/>
      <c r="BH615" s="106"/>
      <c r="BI615" s="106"/>
      <c r="BJ615" s="106"/>
      <c r="BK615" s="106"/>
      <c r="BL615" s="106"/>
      <c r="BM615" s="106"/>
      <c r="BN615" s="106"/>
      <c r="BO615" s="106"/>
      <c r="BP615" s="106"/>
      <c r="BQ615" s="106"/>
      <c r="BR615" s="106"/>
      <c r="BS615" s="106"/>
      <c r="BT615" s="106"/>
      <c r="BU615" s="106"/>
      <c r="BV615" s="106"/>
      <c r="BW615" s="106"/>
      <c r="BX615" s="106"/>
      <c r="BY615" s="106"/>
      <c r="BZ615" s="106"/>
      <c r="CA615" s="106"/>
      <c r="CB615" s="106"/>
      <c r="CC615" s="106"/>
      <c r="CD615" s="106"/>
      <c r="CE615" s="106"/>
      <c r="CF615" s="106"/>
      <c r="CG615" s="106"/>
      <c r="CH615" s="106"/>
      <c r="CI615" s="106"/>
      <c r="CJ615" s="106"/>
      <c r="CK615" s="106"/>
      <c r="CL615" s="106"/>
      <c r="CM615" s="106"/>
      <c r="CN615" s="106"/>
      <c r="CO615" s="106"/>
      <c r="CP615" s="106"/>
      <c r="CQ615" s="106"/>
      <c r="CR615" s="106"/>
      <c r="CS615" s="106"/>
    </row>
    <row r="616">
      <c r="A616" s="154"/>
      <c r="B616" s="106"/>
      <c r="C616" s="106"/>
      <c r="D616" s="154"/>
      <c r="E616" s="106"/>
      <c r="F616" s="106"/>
      <c r="G616" s="154"/>
      <c r="H616" s="106"/>
      <c r="I616" s="106"/>
      <c r="J616" s="154"/>
      <c r="K616" s="106"/>
      <c r="L616" s="106"/>
      <c r="M616" s="106"/>
      <c r="N616" s="106"/>
      <c r="O616" s="106"/>
      <c r="P616" s="106"/>
      <c r="Q616" s="106"/>
      <c r="R616" s="154"/>
      <c r="S616" s="106"/>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c r="AZ616" s="106"/>
      <c r="BA616" s="106"/>
      <c r="BB616" s="106"/>
      <c r="BC616" s="106"/>
      <c r="BD616" s="106"/>
      <c r="BE616" s="106"/>
      <c r="BF616" s="106"/>
      <c r="BG616" s="106"/>
      <c r="BH616" s="106"/>
      <c r="BI616" s="106"/>
      <c r="BJ616" s="106"/>
      <c r="BK616" s="106"/>
      <c r="BL616" s="106"/>
      <c r="BM616" s="106"/>
      <c r="BN616" s="106"/>
      <c r="BO616" s="106"/>
      <c r="BP616" s="106"/>
      <c r="BQ616" s="106"/>
      <c r="BR616" s="106"/>
      <c r="BS616" s="106"/>
      <c r="BT616" s="106"/>
      <c r="BU616" s="106"/>
      <c r="BV616" s="106"/>
      <c r="BW616" s="106"/>
      <c r="BX616" s="106"/>
      <c r="BY616" s="106"/>
      <c r="BZ616" s="106"/>
      <c r="CA616" s="106"/>
      <c r="CB616" s="106"/>
      <c r="CC616" s="106"/>
      <c r="CD616" s="106"/>
      <c r="CE616" s="106"/>
      <c r="CF616" s="106"/>
      <c r="CG616" s="106"/>
      <c r="CH616" s="106"/>
      <c r="CI616" s="106"/>
      <c r="CJ616" s="106"/>
      <c r="CK616" s="106"/>
      <c r="CL616" s="106"/>
      <c r="CM616" s="106"/>
      <c r="CN616" s="106"/>
      <c r="CO616" s="106"/>
      <c r="CP616" s="106"/>
      <c r="CQ616" s="106"/>
      <c r="CR616" s="106"/>
      <c r="CS616" s="106"/>
    </row>
    <row r="617">
      <c r="A617" s="154"/>
      <c r="B617" s="106"/>
      <c r="C617" s="106"/>
      <c r="D617" s="154"/>
      <c r="E617" s="106"/>
      <c r="F617" s="106"/>
      <c r="G617" s="154"/>
      <c r="H617" s="106"/>
      <c r="I617" s="106"/>
      <c r="J617" s="154"/>
      <c r="K617" s="106"/>
      <c r="L617" s="106"/>
      <c r="M617" s="106"/>
      <c r="N617" s="106"/>
      <c r="O617" s="106"/>
      <c r="P617" s="106"/>
      <c r="Q617" s="106"/>
      <c r="R617" s="154"/>
      <c r="S617" s="106"/>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c r="AZ617" s="106"/>
      <c r="BA617" s="106"/>
      <c r="BB617" s="106"/>
      <c r="BC617" s="106"/>
      <c r="BD617" s="106"/>
      <c r="BE617" s="106"/>
      <c r="BF617" s="106"/>
      <c r="BG617" s="106"/>
      <c r="BH617" s="106"/>
      <c r="BI617" s="106"/>
      <c r="BJ617" s="106"/>
      <c r="BK617" s="106"/>
      <c r="BL617" s="106"/>
      <c r="BM617" s="106"/>
      <c r="BN617" s="106"/>
      <c r="BO617" s="106"/>
      <c r="BP617" s="106"/>
      <c r="BQ617" s="106"/>
      <c r="BR617" s="106"/>
      <c r="BS617" s="106"/>
      <c r="BT617" s="106"/>
      <c r="BU617" s="106"/>
      <c r="BV617" s="106"/>
      <c r="BW617" s="106"/>
      <c r="BX617" s="106"/>
      <c r="BY617" s="106"/>
      <c r="BZ617" s="106"/>
      <c r="CA617" s="106"/>
      <c r="CB617" s="106"/>
      <c r="CC617" s="106"/>
      <c r="CD617" s="106"/>
      <c r="CE617" s="106"/>
      <c r="CF617" s="106"/>
      <c r="CG617" s="106"/>
      <c r="CH617" s="106"/>
      <c r="CI617" s="106"/>
      <c r="CJ617" s="106"/>
      <c r="CK617" s="106"/>
      <c r="CL617" s="106"/>
      <c r="CM617" s="106"/>
      <c r="CN617" s="106"/>
      <c r="CO617" s="106"/>
      <c r="CP617" s="106"/>
      <c r="CQ617" s="106"/>
      <c r="CR617" s="106"/>
      <c r="CS617" s="106"/>
    </row>
    <row r="618">
      <c r="A618" s="154"/>
      <c r="B618" s="106"/>
      <c r="C618" s="106"/>
      <c r="D618" s="154"/>
      <c r="E618" s="106"/>
      <c r="F618" s="106"/>
      <c r="G618" s="154"/>
      <c r="H618" s="106"/>
      <c r="I618" s="106"/>
      <c r="J618" s="154"/>
      <c r="K618" s="106"/>
      <c r="L618" s="106"/>
      <c r="M618" s="106"/>
      <c r="N618" s="106"/>
      <c r="O618" s="106"/>
      <c r="P618" s="106"/>
      <c r="Q618" s="106"/>
      <c r="R618" s="154"/>
      <c r="S618" s="106"/>
      <c r="T618" s="106"/>
      <c r="U618" s="106"/>
      <c r="V618" s="106"/>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c r="AZ618" s="106"/>
      <c r="BA618" s="106"/>
      <c r="BB618" s="106"/>
      <c r="BC618" s="106"/>
      <c r="BD618" s="106"/>
      <c r="BE618" s="106"/>
      <c r="BF618" s="106"/>
      <c r="BG618" s="106"/>
      <c r="BH618" s="106"/>
      <c r="BI618" s="106"/>
      <c r="BJ618" s="106"/>
      <c r="BK618" s="106"/>
      <c r="BL618" s="106"/>
      <c r="BM618" s="106"/>
      <c r="BN618" s="106"/>
      <c r="BO618" s="106"/>
      <c r="BP618" s="106"/>
      <c r="BQ618" s="106"/>
      <c r="BR618" s="106"/>
      <c r="BS618" s="106"/>
      <c r="BT618" s="106"/>
      <c r="BU618" s="106"/>
      <c r="BV618" s="106"/>
      <c r="BW618" s="106"/>
      <c r="BX618" s="106"/>
      <c r="BY618" s="106"/>
      <c r="BZ618" s="106"/>
      <c r="CA618" s="106"/>
      <c r="CB618" s="106"/>
      <c r="CC618" s="106"/>
      <c r="CD618" s="106"/>
      <c r="CE618" s="106"/>
      <c r="CF618" s="106"/>
      <c r="CG618" s="106"/>
      <c r="CH618" s="106"/>
      <c r="CI618" s="106"/>
      <c r="CJ618" s="106"/>
      <c r="CK618" s="106"/>
      <c r="CL618" s="106"/>
      <c r="CM618" s="106"/>
      <c r="CN618" s="106"/>
      <c r="CO618" s="106"/>
      <c r="CP618" s="106"/>
      <c r="CQ618" s="106"/>
      <c r="CR618" s="106"/>
      <c r="CS618" s="106"/>
    </row>
  </sheetData>
  <autoFilter ref="$A$1:$CS$333">
    <filterColumn colId="8">
      <filters>
        <filter val="The origin Phahol 57"/>
        <filter val="The origin Bangkae"/>
        <filter val="Origin Place Bangna"/>
      </filters>
    </filterColumn>
    <sortState ref="A1:CS333">
      <sortCondition ref="J1:J333"/>
      <sortCondition ref="I1:I333"/>
      <sortCondition ref="U1:U333"/>
      <sortCondition ref="R1:R333"/>
      <sortCondition ref="F1:F333"/>
    </sortState>
  </autoFil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21.25"/>
    <col customWidth="1" min="3" max="3" width="19.25"/>
    <col customWidth="1" min="4" max="4" width="18.13"/>
    <col customWidth="1" min="5" max="12" width="13.63"/>
    <col customWidth="1" min="13" max="13" width="15.88"/>
  </cols>
  <sheetData>
    <row r="1">
      <c r="A1" s="149" t="s">
        <v>806</v>
      </c>
      <c r="B1" s="149" t="s">
        <v>52</v>
      </c>
      <c r="C1" s="149" t="s">
        <v>807</v>
      </c>
      <c r="D1" s="149" t="s">
        <v>808</v>
      </c>
      <c r="E1" s="149" t="s">
        <v>809</v>
      </c>
      <c r="F1" s="149" t="s">
        <v>810</v>
      </c>
      <c r="G1" s="149" t="s">
        <v>811</v>
      </c>
      <c r="H1" s="149" t="s">
        <v>812</v>
      </c>
      <c r="I1" s="149" t="s">
        <v>813</v>
      </c>
      <c r="J1" s="149" t="s">
        <v>814</v>
      </c>
      <c r="K1" s="149" t="s">
        <v>815</v>
      </c>
      <c r="L1" s="150" t="s">
        <v>816</v>
      </c>
      <c r="M1" s="149" t="s">
        <v>817</v>
      </c>
      <c r="N1" s="106"/>
      <c r="O1" s="106"/>
      <c r="P1" s="106"/>
      <c r="Q1" s="106"/>
      <c r="R1" s="106"/>
      <c r="S1" s="106"/>
      <c r="T1" s="106"/>
      <c r="U1" s="106"/>
      <c r="V1" s="106"/>
      <c r="W1" s="106"/>
      <c r="X1" s="106"/>
      <c r="Y1" s="106"/>
      <c r="Z1" s="106"/>
      <c r="AA1" s="106"/>
      <c r="AB1" s="106"/>
      <c r="AC1" s="106"/>
      <c r="AD1" s="106"/>
      <c r="AE1" s="106"/>
      <c r="AF1" s="106"/>
      <c r="AG1" s="106"/>
      <c r="AH1" s="106"/>
    </row>
    <row r="2">
      <c r="A2" s="106"/>
      <c r="B2" s="116" t="s">
        <v>81</v>
      </c>
      <c r="C2" s="116" t="s">
        <v>818</v>
      </c>
      <c r="D2" s="116" t="s">
        <v>819</v>
      </c>
      <c r="E2" s="165">
        <v>45969.0</v>
      </c>
      <c r="F2" s="153" t="str">
        <f t="shared" ref="F2:F35" si="1">year(E2)&amp;"-"&amp;MONTH(E2)</f>
        <v>2025-11</v>
      </c>
      <c r="G2" s="154"/>
      <c r="H2" s="154"/>
      <c r="I2" s="154"/>
      <c r="J2" s="154"/>
      <c r="K2" s="166" t="str">
        <f t="shared" ref="K2:K35" si="2">J2/I2</f>
        <v>#DIV/0!</v>
      </c>
      <c r="L2" s="157">
        <v>5406620.0</v>
      </c>
      <c r="M2" s="154">
        <f t="shared" ref="M2:M35" si="3">H2-J2</f>
        <v>0</v>
      </c>
      <c r="N2" s="167" t="str">
        <f>IFERROR(__xludf.DUMMYFUNCTION("AI("""")"),"5,406,620.00")</f>
        <v>5,406,620.00</v>
      </c>
      <c r="O2" s="106"/>
      <c r="P2" s="106"/>
      <c r="Q2" s="106"/>
      <c r="R2" s="106"/>
      <c r="S2" s="106"/>
      <c r="T2" s="106"/>
      <c r="U2" s="106"/>
      <c r="V2" s="106"/>
      <c r="W2" s="106"/>
      <c r="X2" s="106"/>
      <c r="Y2" s="106"/>
      <c r="Z2" s="106"/>
      <c r="AA2" s="106"/>
      <c r="AB2" s="106"/>
      <c r="AC2" s="106"/>
      <c r="AD2" s="106"/>
      <c r="AE2" s="106"/>
      <c r="AF2" s="106"/>
      <c r="AG2" s="106"/>
      <c r="AH2" s="106"/>
    </row>
    <row r="3">
      <c r="A3" s="106"/>
      <c r="B3" s="116" t="s">
        <v>81</v>
      </c>
      <c r="C3" s="116" t="s">
        <v>820</v>
      </c>
      <c r="D3" s="116" t="s">
        <v>821</v>
      </c>
      <c r="E3" s="165">
        <v>45990.0</v>
      </c>
      <c r="F3" s="153" t="str">
        <f t="shared" si="1"/>
        <v>2025-11</v>
      </c>
      <c r="G3" s="154"/>
      <c r="H3" s="154"/>
      <c r="I3" s="154"/>
      <c r="J3" s="154"/>
      <c r="K3" s="166" t="str">
        <f t="shared" si="2"/>
        <v>#DIV/0!</v>
      </c>
      <c r="L3" s="157">
        <v>906925.0</v>
      </c>
      <c r="M3" s="154">
        <f t="shared" si="3"/>
        <v>0</v>
      </c>
      <c r="N3" s="106"/>
      <c r="O3" s="106"/>
      <c r="P3" s="106"/>
      <c r="Q3" s="106"/>
      <c r="R3" s="106"/>
      <c r="S3" s="106"/>
      <c r="T3" s="106"/>
      <c r="U3" s="106"/>
      <c r="V3" s="106"/>
      <c r="W3" s="106"/>
      <c r="X3" s="106"/>
      <c r="Y3" s="106"/>
      <c r="Z3" s="106"/>
      <c r="AA3" s="106"/>
      <c r="AB3" s="106"/>
      <c r="AC3" s="106"/>
      <c r="AD3" s="106"/>
      <c r="AE3" s="106"/>
      <c r="AF3" s="106"/>
      <c r="AG3" s="106"/>
      <c r="AH3" s="106"/>
    </row>
    <row r="4">
      <c r="A4" s="106"/>
      <c r="B4" s="116" t="s">
        <v>81</v>
      </c>
      <c r="C4" s="116" t="s">
        <v>820</v>
      </c>
      <c r="D4" s="116" t="s">
        <v>822</v>
      </c>
      <c r="E4" s="165">
        <v>45991.0</v>
      </c>
      <c r="F4" s="153" t="str">
        <f t="shared" si="1"/>
        <v>2025-11</v>
      </c>
      <c r="G4" s="154"/>
      <c r="H4" s="154"/>
      <c r="I4" s="154"/>
      <c r="J4" s="154"/>
      <c r="K4" s="166" t="str">
        <f t="shared" si="2"/>
        <v>#DIV/0!</v>
      </c>
      <c r="L4" s="157">
        <v>609500.0</v>
      </c>
      <c r="M4" s="154">
        <f t="shared" si="3"/>
        <v>0</v>
      </c>
      <c r="N4" s="106"/>
      <c r="O4" s="106"/>
      <c r="P4" s="106"/>
      <c r="Q4" s="106"/>
      <c r="R4" s="106"/>
      <c r="S4" s="106"/>
      <c r="T4" s="106"/>
      <c r="U4" s="106"/>
      <c r="V4" s="106"/>
      <c r="W4" s="106"/>
      <c r="X4" s="106"/>
      <c r="Y4" s="106"/>
      <c r="Z4" s="106"/>
      <c r="AA4" s="106"/>
      <c r="AB4" s="106"/>
      <c r="AC4" s="106"/>
      <c r="AD4" s="106"/>
      <c r="AE4" s="106"/>
      <c r="AF4" s="106"/>
      <c r="AG4" s="106"/>
      <c r="AH4" s="106"/>
    </row>
    <row r="5">
      <c r="A5" s="106"/>
      <c r="B5" s="116" t="s">
        <v>81</v>
      </c>
      <c r="C5" s="116" t="s">
        <v>820</v>
      </c>
      <c r="D5" s="116" t="s">
        <v>823</v>
      </c>
      <c r="E5" s="165">
        <v>45998.0</v>
      </c>
      <c r="F5" s="153" t="str">
        <f t="shared" si="1"/>
        <v>2025-12</v>
      </c>
      <c r="G5" s="154"/>
      <c r="H5" s="154"/>
      <c r="I5" s="154"/>
      <c r="J5" s="154"/>
      <c r="K5" s="166" t="str">
        <f t="shared" si="2"/>
        <v>#DIV/0!</v>
      </c>
      <c r="L5" s="157">
        <v>719540.0</v>
      </c>
      <c r="M5" s="154">
        <f t="shared" si="3"/>
        <v>0</v>
      </c>
      <c r="N5" s="106"/>
      <c r="O5" s="106"/>
      <c r="P5" s="106"/>
      <c r="Q5" s="106"/>
      <c r="R5" s="106"/>
      <c r="S5" s="106"/>
      <c r="T5" s="106"/>
      <c r="U5" s="106"/>
      <c r="V5" s="106"/>
      <c r="W5" s="106"/>
      <c r="X5" s="106"/>
      <c r="Y5" s="106"/>
      <c r="Z5" s="106"/>
      <c r="AA5" s="106"/>
      <c r="AB5" s="106"/>
      <c r="AC5" s="106"/>
      <c r="AD5" s="106"/>
      <c r="AE5" s="106"/>
      <c r="AF5" s="106"/>
      <c r="AG5" s="106"/>
      <c r="AH5" s="106"/>
    </row>
    <row r="6">
      <c r="A6" s="106"/>
      <c r="B6" s="116" t="s">
        <v>81</v>
      </c>
      <c r="C6" s="116" t="s">
        <v>820</v>
      </c>
      <c r="D6" s="116" t="s">
        <v>824</v>
      </c>
      <c r="E6" s="165">
        <v>46004.0</v>
      </c>
      <c r="F6" s="153" t="str">
        <f t="shared" si="1"/>
        <v>2025-12</v>
      </c>
      <c r="G6" s="154"/>
      <c r="H6" s="154"/>
      <c r="I6" s="154"/>
      <c r="J6" s="154"/>
      <c r="K6" s="166" t="str">
        <f t="shared" si="2"/>
        <v>#DIV/0!</v>
      </c>
      <c r="L6" s="157">
        <v>522000.0</v>
      </c>
      <c r="M6" s="154">
        <f t="shared" si="3"/>
        <v>0</v>
      </c>
      <c r="N6" s="106"/>
      <c r="O6" s="106"/>
      <c r="P6" s="106"/>
      <c r="Q6" s="106"/>
      <c r="R6" s="106"/>
      <c r="S6" s="106"/>
      <c r="T6" s="106"/>
      <c r="U6" s="106"/>
      <c r="V6" s="106"/>
      <c r="W6" s="106"/>
      <c r="X6" s="106"/>
      <c r="Y6" s="106"/>
      <c r="Z6" s="106"/>
      <c r="AA6" s="106"/>
      <c r="AB6" s="106"/>
      <c r="AC6" s="106"/>
      <c r="AD6" s="106"/>
      <c r="AE6" s="106"/>
      <c r="AF6" s="106"/>
      <c r="AG6" s="106"/>
      <c r="AH6" s="106"/>
    </row>
    <row r="7">
      <c r="A7" s="106"/>
      <c r="B7" s="116" t="s">
        <v>79</v>
      </c>
      <c r="C7" s="116" t="s">
        <v>818</v>
      </c>
      <c r="D7" s="106"/>
      <c r="E7" s="165"/>
      <c r="F7" s="153" t="str">
        <f t="shared" si="1"/>
        <v>1899-12</v>
      </c>
      <c r="G7" s="154"/>
      <c r="H7" s="154"/>
      <c r="I7" s="154"/>
      <c r="J7" s="154"/>
      <c r="K7" s="166" t="str">
        <f t="shared" si="2"/>
        <v>#DIV/0!</v>
      </c>
      <c r="L7" s="157"/>
      <c r="M7" s="154">
        <f t="shared" si="3"/>
        <v>0</v>
      </c>
      <c r="N7" s="106"/>
      <c r="O7" s="106"/>
      <c r="P7" s="106"/>
      <c r="Q7" s="106"/>
      <c r="R7" s="106"/>
      <c r="S7" s="106"/>
      <c r="T7" s="106"/>
      <c r="U7" s="106"/>
      <c r="V7" s="106"/>
      <c r="W7" s="106"/>
      <c r="X7" s="106"/>
      <c r="Y7" s="106"/>
      <c r="Z7" s="106"/>
      <c r="AA7" s="106"/>
      <c r="AB7" s="106"/>
      <c r="AC7" s="106"/>
      <c r="AD7" s="106"/>
      <c r="AE7" s="106"/>
      <c r="AF7" s="106"/>
      <c r="AG7" s="106"/>
      <c r="AH7" s="106"/>
    </row>
    <row r="8">
      <c r="A8" s="106"/>
      <c r="B8" s="116" t="s">
        <v>79</v>
      </c>
      <c r="C8" s="116" t="s">
        <v>820</v>
      </c>
      <c r="D8" s="116" t="s">
        <v>821</v>
      </c>
      <c r="E8" s="165">
        <v>45949.0</v>
      </c>
      <c r="F8" s="153" t="str">
        <f t="shared" si="1"/>
        <v>2025-10</v>
      </c>
      <c r="G8" s="154"/>
      <c r="H8" s="154"/>
      <c r="I8" s="154"/>
      <c r="J8" s="154"/>
      <c r="K8" s="166" t="str">
        <f t="shared" si="2"/>
        <v>#DIV/0!</v>
      </c>
      <c r="L8" s="157">
        <v>1361000.0</v>
      </c>
      <c r="M8" s="154">
        <f t="shared" si="3"/>
        <v>0</v>
      </c>
      <c r="N8" s="106"/>
      <c r="O8" s="106"/>
      <c r="P8" s="106"/>
      <c r="Q8" s="106"/>
      <c r="R8" s="106"/>
      <c r="S8" s="106"/>
      <c r="T8" s="106"/>
      <c r="U8" s="106"/>
      <c r="V8" s="106"/>
      <c r="W8" s="106"/>
      <c r="X8" s="106"/>
      <c r="Y8" s="106"/>
      <c r="Z8" s="106"/>
      <c r="AA8" s="106"/>
      <c r="AB8" s="106"/>
      <c r="AC8" s="106"/>
      <c r="AD8" s="106"/>
      <c r="AE8" s="106"/>
      <c r="AF8" s="106"/>
      <c r="AG8" s="106"/>
      <c r="AH8" s="106"/>
    </row>
    <row r="9">
      <c r="A9" s="106"/>
      <c r="B9" s="116" t="s">
        <v>79</v>
      </c>
      <c r="C9" s="116" t="s">
        <v>820</v>
      </c>
      <c r="D9" s="116" t="s">
        <v>822</v>
      </c>
      <c r="E9" s="165">
        <v>45955.0</v>
      </c>
      <c r="F9" s="153" t="str">
        <f t="shared" si="1"/>
        <v>2025-10</v>
      </c>
      <c r="G9" s="154"/>
      <c r="H9" s="154"/>
      <c r="I9" s="156">
        <v>10.0</v>
      </c>
      <c r="J9" s="156">
        <v>5.0</v>
      </c>
      <c r="K9" s="166">
        <f t="shared" si="2"/>
        <v>0.5</v>
      </c>
      <c r="L9" s="157">
        <v>716760.0</v>
      </c>
      <c r="M9" s="154">
        <f t="shared" si="3"/>
        <v>-5</v>
      </c>
      <c r="N9" s="106"/>
      <c r="O9" s="106"/>
      <c r="P9" s="106"/>
      <c r="Q9" s="106"/>
      <c r="R9" s="106"/>
      <c r="S9" s="106"/>
      <c r="T9" s="106"/>
      <c r="U9" s="106"/>
      <c r="V9" s="106"/>
      <c r="W9" s="106"/>
      <c r="X9" s="106"/>
      <c r="Y9" s="106"/>
      <c r="Z9" s="106"/>
      <c r="AA9" s="106"/>
      <c r="AB9" s="106"/>
      <c r="AC9" s="106"/>
      <c r="AD9" s="106"/>
      <c r="AE9" s="106"/>
      <c r="AF9" s="106"/>
      <c r="AG9" s="106"/>
      <c r="AH9" s="106"/>
    </row>
    <row r="10">
      <c r="A10" s="106"/>
      <c r="B10" s="116" t="s">
        <v>22</v>
      </c>
      <c r="C10" s="116" t="s">
        <v>818</v>
      </c>
      <c r="D10" s="106"/>
      <c r="E10" s="165"/>
      <c r="F10" s="153" t="str">
        <f t="shared" si="1"/>
        <v>1899-12</v>
      </c>
      <c r="G10" s="156"/>
      <c r="H10" s="156"/>
      <c r="I10" s="154"/>
      <c r="J10" s="156"/>
      <c r="K10" s="166" t="str">
        <f t="shared" si="2"/>
        <v>#DIV/0!</v>
      </c>
      <c r="L10" s="157"/>
      <c r="M10" s="154">
        <f t="shared" si="3"/>
        <v>0</v>
      </c>
      <c r="N10" s="106"/>
      <c r="O10" s="106"/>
      <c r="P10" s="106"/>
      <c r="Q10" s="106"/>
      <c r="R10" s="106"/>
      <c r="S10" s="106"/>
      <c r="T10" s="106"/>
      <c r="U10" s="106"/>
      <c r="V10" s="106"/>
      <c r="W10" s="106"/>
      <c r="X10" s="106"/>
      <c r="Y10" s="106"/>
      <c r="Z10" s="106"/>
      <c r="AA10" s="106"/>
      <c r="AB10" s="106"/>
      <c r="AC10" s="106"/>
      <c r="AD10" s="106"/>
      <c r="AE10" s="106"/>
      <c r="AF10" s="106"/>
      <c r="AG10" s="106"/>
      <c r="AH10" s="106"/>
    </row>
    <row r="11">
      <c r="A11" s="106"/>
      <c r="B11" s="116" t="s">
        <v>22</v>
      </c>
      <c r="C11" s="116" t="s">
        <v>820</v>
      </c>
      <c r="D11" s="116" t="s">
        <v>821</v>
      </c>
      <c r="E11" s="165">
        <v>45962.0</v>
      </c>
      <c r="F11" s="153" t="str">
        <f t="shared" si="1"/>
        <v>2025-11</v>
      </c>
      <c r="G11" s="156">
        <v>95.0</v>
      </c>
      <c r="H11" s="156">
        <v>49.0</v>
      </c>
      <c r="I11" s="154"/>
      <c r="J11" s="156">
        <v>7.0</v>
      </c>
      <c r="K11" s="166" t="str">
        <f t="shared" si="2"/>
        <v>#DIV/0!</v>
      </c>
      <c r="L11" s="157">
        <v>638040.0</v>
      </c>
      <c r="M11" s="154">
        <f t="shared" si="3"/>
        <v>42</v>
      </c>
      <c r="N11" s="106"/>
      <c r="O11" s="106"/>
      <c r="P11" s="106"/>
      <c r="Q11" s="106"/>
      <c r="R11" s="106"/>
      <c r="S11" s="106"/>
      <c r="T11" s="106"/>
      <c r="U11" s="106"/>
      <c r="V11" s="106"/>
      <c r="W11" s="106"/>
      <c r="X11" s="106"/>
      <c r="Y11" s="106"/>
      <c r="Z11" s="106"/>
      <c r="AA11" s="106"/>
      <c r="AB11" s="106"/>
      <c r="AC11" s="106"/>
      <c r="AD11" s="106"/>
      <c r="AE11" s="106"/>
      <c r="AF11" s="106"/>
      <c r="AG11" s="106"/>
      <c r="AH11" s="106"/>
    </row>
    <row r="12">
      <c r="A12" s="106"/>
      <c r="B12" s="116" t="s">
        <v>22</v>
      </c>
      <c r="C12" s="116" t="s">
        <v>820</v>
      </c>
      <c r="D12" s="116" t="s">
        <v>822</v>
      </c>
      <c r="E12" s="165">
        <v>46011.0</v>
      </c>
      <c r="F12" s="153" t="str">
        <f t="shared" si="1"/>
        <v>2025-12</v>
      </c>
      <c r="G12" s="154"/>
      <c r="H12" s="156">
        <v>35.0</v>
      </c>
      <c r="I12" s="156">
        <v>35.0</v>
      </c>
      <c r="J12" s="156">
        <v>4.0</v>
      </c>
      <c r="K12" s="166">
        <f t="shared" si="2"/>
        <v>0.1142857143</v>
      </c>
      <c r="L12" s="157">
        <v>343500.0</v>
      </c>
      <c r="M12" s="154">
        <f t="shared" si="3"/>
        <v>31</v>
      </c>
      <c r="N12" s="106"/>
      <c r="O12" s="106"/>
      <c r="P12" s="106"/>
      <c r="Q12" s="106"/>
      <c r="R12" s="106"/>
      <c r="S12" s="106"/>
      <c r="T12" s="106"/>
      <c r="U12" s="106"/>
      <c r="V12" s="106"/>
      <c r="W12" s="106"/>
      <c r="X12" s="106"/>
      <c r="Y12" s="106"/>
      <c r="Z12" s="106"/>
      <c r="AA12" s="106"/>
      <c r="AB12" s="106"/>
      <c r="AC12" s="106"/>
      <c r="AD12" s="106"/>
      <c r="AE12" s="106"/>
      <c r="AF12" s="106"/>
      <c r="AG12" s="106"/>
      <c r="AH12" s="106"/>
    </row>
    <row r="13">
      <c r="A13" s="106"/>
      <c r="B13" s="116" t="s">
        <v>17</v>
      </c>
      <c r="C13" s="116"/>
      <c r="D13" s="116" t="s">
        <v>821</v>
      </c>
      <c r="E13" s="168"/>
      <c r="F13" s="153" t="str">
        <f t="shared" si="1"/>
        <v>1899-12</v>
      </c>
      <c r="G13" s="154"/>
      <c r="H13" s="154"/>
      <c r="I13" s="154"/>
      <c r="J13" s="154"/>
      <c r="K13" s="166" t="str">
        <f t="shared" si="2"/>
        <v>#DIV/0!</v>
      </c>
      <c r="L13" s="157"/>
      <c r="M13" s="154">
        <f t="shared" si="3"/>
        <v>0</v>
      </c>
      <c r="N13" s="106"/>
      <c r="O13" s="106"/>
      <c r="P13" s="106"/>
      <c r="Q13" s="106"/>
      <c r="R13" s="106"/>
      <c r="S13" s="106"/>
      <c r="T13" s="106"/>
      <c r="U13" s="106"/>
      <c r="V13" s="106"/>
      <c r="W13" s="106"/>
      <c r="X13" s="106"/>
      <c r="Y13" s="106"/>
      <c r="Z13" s="106"/>
      <c r="AA13" s="106"/>
      <c r="AB13" s="106"/>
      <c r="AC13" s="106"/>
      <c r="AD13" s="106"/>
      <c r="AE13" s="106"/>
      <c r="AF13" s="106"/>
      <c r="AG13" s="106"/>
      <c r="AH13" s="106"/>
    </row>
    <row r="14">
      <c r="A14" s="106"/>
      <c r="B14" s="116" t="s">
        <v>17</v>
      </c>
      <c r="C14" s="116" t="s">
        <v>820</v>
      </c>
      <c r="D14" s="116" t="s">
        <v>822</v>
      </c>
      <c r="E14" s="165">
        <v>45949.0</v>
      </c>
      <c r="F14" s="153" t="str">
        <f t="shared" si="1"/>
        <v>2025-10</v>
      </c>
      <c r="G14" s="154"/>
      <c r="H14" s="154"/>
      <c r="I14" s="154"/>
      <c r="J14" s="154"/>
      <c r="K14" s="166" t="str">
        <f t="shared" si="2"/>
        <v>#DIV/0!</v>
      </c>
      <c r="L14" s="157">
        <v>1032600.0</v>
      </c>
      <c r="M14" s="154">
        <f t="shared" si="3"/>
        <v>0</v>
      </c>
      <c r="N14" s="106"/>
      <c r="O14" s="106"/>
      <c r="P14" s="106"/>
      <c r="Q14" s="106"/>
      <c r="R14" s="106"/>
      <c r="S14" s="106"/>
      <c r="T14" s="106"/>
      <c r="U14" s="106"/>
      <c r="V14" s="106"/>
      <c r="W14" s="106"/>
      <c r="X14" s="106"/>
      <c r="Y14" s="106"/>
      <c r="Z14" s="106"/>
      <c r="AA14" s="106"/>
      <c r="AB14" s="106"/>
      <c r="AC14" s="106"/>
      <c r="AD14" s="106"/>
      <c r="AE14" s="106"/>
      <c r="AF14" s="106"/>
      <c r="AG14" s="106"/>
      <c r="AH14" s="106"/>
    </row>
    <row r="15">
      <c r="A15" s="106"/>
      <c r="B15" s="116" t="s">
        <v>17</v>
      </c>
      <c r="C15" s="116" t="s">
        <v>820</v>
      </c>
      <c r="D15" s="116" t="s">
        <v>823</v>
      </c>
      <c r="E15" s="165">
        <v>45962.0</v>
      </c>
      <c r="F15" s="153" t="str">
        <f t="shared" si="1"/>
        <v>2025-11</v>
      </c>
      <c r="G15" s="156">
        <v>33.0</v>
      </c>
      <c r="H15" s="156">
        <v>8.0</v>
      </c>
      <c r="I15" s="154"/>
      <c r="J15" s="156">
        <v>5.0</v>
      </c>
      <c r="K15" s="166" t="str">
        <f t="shared" si="2"/>
        <v>#DIV/0!</v>
      </c>
      <c r="L15" s="157">
        <v>305110.0</v>
      </c>
      <c r="M15" s="154">
        <f t="shared" si="3"/>
        <v>3</v>
      </c>
      <c r="N15" s="106"/>
      <c r="O15" s="106"/>
      <c r="P15" s="106"/>
      <c r="Q15" s="106"/>
      <c r="R15" s="106"/>
      <c r="S15" s="106"/>
      <c r="T15" s="106"/>
      <c r="U15" s="106"/>
      <c r="V15" s="106"/>
      <c r="W15" s="106"/>
      <c r="X15" s="106"/>
      <c r="Y15" s="106"/>
      <c r="Z15" s="106"/>
      <c r="AA15" s="106"/>
      <c r="AB15" s="106"/>
      <c r="AC15" s="106"/>
      <c r="AD15" s="106"/>
      <c r="AE15" s="106"/>
      <c r="AF15" s="106"/>
      <c r="AG15" s="106"/>
      <c r="AH15" s="106"/>
    </row>
    <row r="16">
      <c r="A16" s="106"/>
      <c r="B16" s="116" t="s">
        <v>17</v>
      </c>
      <c r="C16" s="116" t="s">
        <v>820</v>
      </c>
      <c r="D16" s="116" t="s">
        <v>824</v>
      </c>
      <c r="E16" s="165">
        <v>45969.0</v>
      </c>
      <c r="F16" s="153" t="str">
        <f t="shared" si="1"/>
        <v>2025-11</v>
      </c>
      <c r="G16" s="154"/>
      <c r="H16" s="154"/>
      <c r="I16" s="154"/>
      <c r="J16" s="154"/>
      <c r="K16" s="166" t="str">
        <f t="shared" si="2"/>
        <v>#DIV/0!</v>
      </c>
      <c r="L16" s="157">
        <v>98000.0</v>
      </c>
      <c r="M16" s="154">
        <f t="shared" si="3"/>
        <v>0</v>
      </c>
      <c r="N16" s="106"/>
      <c r="O16" s="106"/>
      <c r="P16" s="106"/>
      <c r="Q16" s="106"/>
      <c r="R16" s="106"/>
      <c r="S16" s="106"/>
      <c r="T16" s="106"/>
      <c r="U16" s="106"/>
      <c r="V16" s="106"/>
      <c r="W16" s="106"/>
      <c r="X16" s="106"/>
      <c r="Y16" s="106"/>
      <c r="Z16" s="106"/>
      <c r="AA16" s="106"/>
      <c r="AB16" s="106"/>
      <c r="AC16" s="106"/>
      <c r="AD16" s="106"/>
      <c r="AE16" s="106"/>
      <c r="AF16" s="106"/>
      <c r="AG16" s="106"/>
      <c r="AH16" s="106"/>
    </row>
    <row r="17">
      <c r="A17" s="106"/>
      <c r="B17" s="116" t="s">
        <v>18</v>
      </c>
      <c r="C17" s="116" t="s">
        <v>818</v>
      </c>
      <c r="D17" s="106"/>
      <c r="E17" s="165"/>
      <c r="F17" s="153" t="str">
        <f t="shared" si="1"/>
        <v>1899-12</v>
      </c>
      <c r="G17" s="154"/>
      <c r="H17" s="154"/>
      <c r="I17" s="154"/>
      <c r="J17" s="154"/>
      <c r="K17" s="166" t="str">
        <f t="shared" si="2"/>
        <v>#DIV/0!</v>
      </c>
      <c r="L17" s="157"/>
      <c r="M17" s="154">
        <f t="shared" si="3"/>
        <v>0</v>
      </c>
      <c r="N17" s="106"/>
      <c r="O17" s="106"/>
      <c r="P17" s="106"/>
      <c r="Q17" s="106"/>
      <c r="R17" s="106"/>
      <c r="S17" s="106"/>
      <c r="T17" s="106"/>
      <c r="U17" s="106"/>
      <c r="V17" s="106"/>
      <c r="W17" s="106"/>
      <c r="X17" s="106"/>
      <c r="Y17" s="106"/>
      <c r="Z17" s="106"/>
      <c r="AA17" s="106"/>
      <c r="AB17" s="106"/>
      <c r="AC17" s="106"/>
      <c r="AD17" s="106"/>
      <c r="AE17" s="106"/>
      <c r="AF17" s="106"/>
      <c r="AG17" s="106"/>
      <c r="AH17" s="106"/>
    </row>
    <row r="18">
      <c r="A18" s="106"/>
      <c r="B18" s="116" t="s">
        <v>18</v>
      </c>
      <c r="C18" s="116" t="s">
        <v>820</v>
      </c>
      <c r="D18" s="116" t="s">
        <v>821</v>
      </c>
      <c r="E18" s="165">
        <v>45969.0</v>
      </c>
      <c r="F18" s="153" t="str">
        <f t="shared" si="1"/>
        <v>2025-11</v>
      </c>
      <c r="G18" s="154"/>
      <c r="H18" s="154"/>
      <c r="I18" s="154"/>
      <c r="J18" s="154"/>
      <c r="K18" s="166" t="str">
        <f t="shared" si="2"/>
        <v>#DIV/0!</v>
      </c>
      <c r="L18" s="157">
        <v>612050.0</v>
      </c>
      <c r="M18" s="154">
        <f t="shared" si="3"/>
        <v>0</v>
      </c>
      <c r="N18" s="106"/>
      <c r="O18" s="106"/>
      <c r="P18" s="106"/>
      <c r="Q18" s="106"/>
      <c r="R18" s="106"/>
      <c r="S18" s="106"/>
      <c r="T18" s="106"/>
      <c r="U18" s="106"/>
      <c r="V18" s="106"/>
      <c r="W18" s="106"/>
      <c r="X18" s="106"/>
      <c r="Y18" s="106"/>
      <c r="Z18" s="106"/>
      <c r="AA18" s="106"/>
      <c r="AB18" s="106"/>
      <c r="AC18" s="106"/>
      <c r="AD18" s="106"/>
      <c r="AE18" s="106"/>
      <c r="AF18" s="106"/>
      <c r="AG18" s="106"/>
      <c r="AH18" s="106"/>
    </row>
    <row r="19">
      <c r="A19" s="106"/>
      <c r="B19" s="116" t="s">
        <v>18</v>
      </c>
      <c r="C19" s="116" t="s">
        <v>820</v>
      </c>
      <c r="D19" s="116" t="s">
        <v>822</v>
      </c>
      <c r="E19" s="165">
        <v>45970.0</v>
      </c>
      <c r="F19" s="153" t="str">
        <f t="shared" si="1"/>
        <v>2025-11</v>
      </c>
      <c r="G19" s="154"/>
      <c r="H19" s="154"/>
      <c r="I19" s="154"/>
      <c r="J19" s="154"/>
      <c r="K19" s="166" t="str">
        <f t="shared" si="2"/>
        <v>#DIV/0!</v>
      </c>
      <c r="L19" s="157">
        <v>1331760.0</v>
      </c>
      <c r="M19" s="154">
        <f t="shared" si="3"/>
        <v>0</v>
      </c>
      <c r="N19" s="106"/>
      <c r="O19" s="106"/>
      <c r="P19" s="106"/>
      <c r="Q19" s="106"/>
      <c r="R19" s="106"/>
      <c r="S19" s="106"/>
      <c r="T19" s="106"/>
      <c r="U19" s="106"/>
      <c r="V19" s="106"/>
      <c r="W19" s="106"/>
      <c r="X19" s="106"/>
      <c r="Y19" s="106"/>
      <c r="Z19" s="106"/>
      <c r="AA19" s="106"/>
      <c r="AB19" s="106"/>
      <c r="AC19" s="106"/>
      <c r="AD19" s="106"/>
      <c r="AE19" s="106"/>
      <c r="AF19" s="106"/>
      <c r="AG19" s="106"/>
      <c r="AH19" s="106"/>
    </row>
    <row r="20">
      <c r="A20" s="106"/>
      <c r="B20" s="116" t="s">
        <v>18</v>
      </c>
      <c r="C20" s="116" t="s">
        <v>820</v>
      </c>
      <c r="D20" s="116" t="s">
        <v>823</v>
      </c>
      <c r="E20" s="165">
        <v>45984.0</v>
      </c>
      <c r="F20" s="153" t="str">
        <f t="shared" si="1"/>
        <v>2025-11</v>
      </c>
      <c r="G20" s="154"/>
      <c r="H20" s="154"/>
      <c r="I20" s="154"/>
      <c r="J20" s="154"/>
      <c r="K20" s="166" t="str">
        <f t="shared" si="2"/>
        <v>#DIV/0!</v>
      </c>
      <c r="L20" s="157">
        <v>202800.0</v>
      </c>
      <c r="M20" s="154">
        <f t="shared" si="3"/>
        <v>0</v>
      </c>
      <c r="N20" s="106"/>
      <c r="O20" s="106"/>
      <c r="P20" s="106"/>
      <c r="Q20" s="106"/>
      <c r="R20" s="106"/>
      <c r="S20" s="106"/>
      <c r="T20" s="106"/>
      <c r="U20" s="106"/>
      <c r="V20" s="106"/>
      <c r="W20" s="106"/>
      <c r="X20" s="106"/>
      <c r="Y20" s="106"/>
      <c r="Z20" s="106"/>
      <c r="AA20" s="106"/>
      <c r="AB20" s="106"/>
      <c r="AC20" s="106"/>
      <c r="AD20" s="106"/>
      <c r="AE20" s="106"/>
      <c r="AF20" s="106"/>
      <c r="AG20" s="106"/>
      <c r="AH20" s="106"/>
    </row>
    <row r="21">
      <c r="A21" s="106"/>
      <c r="B21" s="116" t="s">
        <v>80</v>
      </c>
      <c r="C21" s="116" t="s">
        <v>818</v>
      </c>
      <c r="D21" s="116" t="s">
        <v>819</v>
      </c>
      <c r="E21" s="165">
        <v>45955.0</v>
      </c>
      <c r="F21" s="153" t="str">
        <f t="shared" si="1"/>
        <v>2025-10</v>
      </c>
      <c r="G21" s="154"/>
      <c r="H21" s="154"/>
      <c r="I21" s="156">
        <v>5.0</v>
      </c>
      <c r="J21" s="156">
        <v>4.0</v>
      </c>
      <c r="K21" s="166">
        <f t="shared" si="2"/>
        <v>0.8</v>
      </c>
      <c r="L21" s="157"/>
      <c r="M21" s="154">
        <f t="shared" si="3"/>
        <v>-4</v>
      </c>
      <c r="N21" s="106"/>
      <c r="O21" s="106"/>
      <c r="P21" s="106"/>
      <c r="Q21" s="106"/>
      <c r="R21" s="106"/>
      <c r="S21" s="106"/>
      <c r="T21" s="106"/>
      <c r="U21" s="106"/>
      <c r="V21" s="106"/>
      <c r="W21" s="106"/>
      <c r="X21" s="106"/>
      <c r="Y21" s="106"/>
      <c r="Z21" s="106"/>
      <c r="AA21" s="106"/>
      <c r="AB21" s="106"/>
      <c r="AC21" s="106"/>
      <c r="AD21" s="106"/>
      <c r="AE21" s="106"/>
      <c r="AF21" s="106"/>
      <c r="AG21" s="106"/>
      <c r="AH21" s="106"/>
    </row>
    <row r="22">
      <c r="A22" s="106"/>
      <c r="B22" s="116" t="s">
        <v>80</v>
      </c>
      <c r="C22" s="116" t="s">
        <v>820</v>
      </c>
      <c r="D22" s="116" t="s">
        <v>821</v>
      </c>
      <c r="E22" s="165">
        <v>45983.0</v>
      </c>
      <c r="F22" s="153" t="str">
        <f t="shared" si="1"/>
        <v>2025-11</v>
      </c>
      <c r="G22" s="156">
        <v>51.0</v>
      </c>
      <c r="H22" s="154"/>
      <c r="I22" s="154"/>
      <c r="J22" s="156">
        <v>14.0</v>
      </c>
      <c r="K22" s="166" t="str">
        <f t="shared" si="2"/>
        <v>#DIV/0!</v>
      </c>
      <c r="L22" s="157">
        <v>2270600.0</v>
      </c>
      <c r="M22" s="154">
        <f t="shared" si="3"/>
        <v>-14</v>
      </c>
      <c r="N22" s="106"/>
      <c r="O22" s="106"/>
      <c r="P22" s="106"/>
      <c r="Q22" s="106"/>
      <c r="R22" s="106"/>
      <c r="S22" s="106"/>
      <c r="T22" s="106"/>
      <c r="U22" s="106"/>
      <c r="V22" s="106"/>
      <c r="W22" s="106"/>
      <c r="X22" s="106"/>
      <c r="Y22" s="106"/>
      <c r="Z22" s="106"/>
      <c r="AA22" s="106"/>
      <c r="AB22" s="106"/>
      <c r="AC22" s="106"/>
      <c r="AD22" s="106"/>
      <c r="AE22" s="106"/>
      <c r="AF22" s="106"/>
      <c r="AG22" s="106"/>
      <c r="AH22" s="106"/>
    </row>
    <row r="23">
      <c r="A23" s="106"/>
      <c r="B23" s="116" t="s">
        <v>80</v>
      </c>
      <c r="C23" s="116" t="s">
        <v>820</v>
      </c>
      <c r="D23" s="116" t="s">
        <v>822</v>
      </c>
      <c r="E23" s="165">
        <v>45991.0</v>
      </c>
      <c r="F23" s="153" t="str">
        <f t="shared" si="1"/>
        <v>2025-11</v>
      </c>
      <c r="G23" s="156">
        <v>14.0</v>
      </c>
      <c r="H23" s="156">
        <v>11.0</v>
      </c>
      <c r="I23" s="156">
        <v>11.0</v>
      </c>
      <c r="J23" s="156">
        <v>5.0</v>
      </c>
      <c r="K23" s="166">
        <f t="shared" si="2"/>
        <v>0.4545454545</v>
      </c>
      <c r="L23" s="157">
        <v>652610.0</v>
      </c>
      <c r="M23" s="154">
        <f t="shared" si="3"/>
        <v>6</v>
      </c>
      <c r="N23" s="106"/>
      <c r="O23" s="106"/>
      <c r="P23" s="106"/>
      <c r="Q23" s="106"/>
      <c r="R23" s="106"/>
      <c r="S23" s="106"/>
      <c r="T23" s="106"/>
      <c r="U23" s="106"/>
      <c r="V23" s="106"/>
      <c r="W23" s="106"/>
      <c r="X23" s="106"/>
      <c r="Y23" s="106"/>
      <c r="Z23" s="106"/>
      <c r="AA23" s="106"/>
      <c r="AB23" s="106"/>
      <c r="AC23" s="106"/>
      <c r="AD23" s="106"/>
      <c r="AE23" s="106"/>
      <c r="AF23" s="106"/>
      <c r="AG23" s="106"/>
      <c r="AH23" s="106"/>
    </row>
    <row r="24">
      <c r="A24" s="106"/>
      <c r="B24" s="116" t="s">
        <v>80</v>
      </c>
      <c r="C24" s="116" t="s">
        <v>820</v>
      </c>
      <c r="D24" s="116" t="s">
        <v>823</v>
      </c>
      <c r="E24" s="165">
        <v>45997.0</v>
      </c>
      <c r="F24" s="153" t="str">
        <f t="shared" si="1"/>
        <v>2025-12</v>
      </c>
      <c r="G24" s="154"/>
      <c r="H24" s="156">
        <v>21.0</v>
      </c>
      <c r="I24" s="156">
        <v>21.0</v>
      </c>
      <c r="J24" s="156">
        <v>6.0</v>
      </c>
      <c r="K24" s="166">
        <f t="shared" si="2"/>
        <v>0.2857142857</v>
      </c>
      <c r="L24" s="157">
        <v>868470.0</v>
      </c>
      <c r="M24" s="154">
        <f t="shared" si="3"/>
        <v>15</v>
      </c>
      <c r="N24" s="106"/>
      <c r="O24" s="106"/>
      <c r="P24" s="106"/>
      <c r="Q24" s="106"/>
      <c r="R24" s="106"/>
      <c r="S24" s="106"/>
      <c r="T24" s="106"/>
      <c r="U24" s="106"/>
      <c r="V24" s="106"/>
      <c r="W24" s="106"/>
      <c r="X24" s="106"/>
      <c r="Y24" s="106"/>
      <c r="Z24" s="106"/>
      <c r="AA24" s="106"/>
      <c r="AB24" s="106"/>
      <c r="AC24" s="106"/>
      <c r="AD24" s="106"/>
      <c r="AE24" s="106"/>
      <c r="AF24" s="106"/>
      <c r="AG24" s="106"/>
      <c r="AH24" s="106"/>
    </row>
    <row r="25">
      <c r="A25" s="106"/>
      <c r="B25" s="116" t="s">
        <v>80</v>
      </c>
      <c r="C25" s="116" t="s">
        <v>820</v>
      </c>
      <c r="D25" s="116" t="s">
        <v>824</v>
      </c>
      <c r="E25" s="165">
        <v>46004.0</v>
      </c>
      <c r="F25" s="153" t="str">
        <f t="shared" si="1"/>
        <v>2025-12</v>
      </c>
      <c r="G25" s="154"/>
      <c r="H25" s="156">
        <v>17.0</v>
      </c>
      <c r="I25" s="156">
        <v>17.0</v>
      </c>
      <c r="J25" s="156">
        <v>2.0</v>
      </c>
      <c r="K25" s="166">
        <f t="shared" si="2"/>
        <v>0.1176470588</v>
      </c>
      <c r="L25" s="157">
        <v>221340.0</v>
      </c>
      <c r="M25" s="154">
        <f t="shared" si="3"/>
        <v>15</v>
      </c>
      <c r="N25" s="106"/>
      <c r="O25" s="106"/>
      <c r="P25" s="106"/>
      <c r="Q25" s="106"/>
      <c r="R25" s="106"/>
      <c r="S25" s="106"/>
      <c r="T25" s="106"/>
      <c r="U25" s="106"/>
      <c r="V25" s="106"/>
      <c r="W25" s="106"/>
      <c r="X25" s="106"/>
      <c r="Y25" s="106"/>
      <c r="Z25" s="106"/>
      <c r="AA25" s="106"/>
      <c r="AB25" s="106"/>
      <c r="AC25" s="106"/>
      <c r="AD25" s="106"/>
      <c r="AE25" s="106"/>
      <c r="AF25" s="106"/>
      <c r="AG25" s="106"/>
      <c r="AH25" s="106"/>
    </row>
    <row r="26">
      <c r="A26" s="106"/>
      <c r="B26" s="116"/>
      <c r="C26" s="116" t="s">
        <v>820</v>
      </c>
      <c r="D26" s="116" t="s">
        <v>825</v>
      </c>
      <c r="E26" s="165">
        <v>46011.0</v>
      </c>
      <c r="F26" s="153" t="str">
        <f t="shared" si="1"/>
        <v>2025-12</v>
      </c>
      <c r="G26" s="156">
        <v>21.0</v>
      </c>
      <c r="H26" s="156">
        <v>9.0</v>
      </c>
      <c r="I26" s="156">
        <v>9.0</v>
      </c>
      <c r="J26" s="156">
        <v>1.0</v>
      </c>
      <c r="K26" s="166">
        <f t="shared" si="2"/>
        <v>0.1111111111</v>
      </c>
      <c r="L26" s="157">
        <v>95710.0</v>
      </c>
      <c r="M26" s="154">
        <f t="shared" si="3"/>
        <v>8</v>
      </c>
      <c r="N26" s="106"/>
      <c r="O26" s="106"/>
      <c r="P26" s="106"/>
      <c r="Q26" s="106"/>
      <c r="R26" s="106"/>
      <c r="S26" s="106"/>
      <c r="T26" s="106"/>
      <c r="U26" s="106"/>
      <c r="V26" s="106"/>
      <c r="W26" s="106"/>
      <c r="X26" s="106"/>
      <c r="Y26" s="106"/>
      <c r="Z26" s="106"/>
      <c r="AA26" s="106"/>
      <c r="AB26" s="106"/>
      <c r="AC26" s="106"/>
      <c r="AD26" s="106"/>
      <c r="AE26" s="106"/>
      <c r="AF26" s="106"/>
      <c r="AG26" s="106"/>
      <c r="AH26" s="106"/>
    </row>
    <row r="27">
      <c r="A27" s="106"/>
      <c r="B27" s="116" t="s">
        <v>21</v>
      </c>
      <c r="C27" s="116" t="s">
        <v>818</v>
      </c>
      <c r="D27" s="116" t="s">
        <v>819</v>
      </c>
      <c r="E27" s="165">
        <v>45949.0</v>
      </c>
      <c r="F27" s="153" t="str">
        <f t="shared" si="1"/>
        <v>2025-10</v>
      </c>
      <c r="G27" s="154"/>
      <c r="H27" s="154"/>
      <c r="I27" s="154"/>
      <c r="J27" s="154"/>
      <c r="K27" s="166" t="str">
        <f t="shared" si="2"/>
        <v>#DIV/0!</v>
      </c>
      <c r="L27" s="157">
        <v>3404520.0</v>
      </c>
      <c r="M27" s="154">
        <f t="shared" si="3"/>
        <v>0</v>
      </c>
      <c r="N27" s="106"/>
      <c r="O27" s="106"/>
      <c r="P27" s="106"/>
      <c r="Q27" s="106"/>
      <c r="R27" s="106"/>
      <c r="S27" s="106"/>
      <c r="T27" s="106"/>
      <c r="U27" s="106"/>
      <c r="V27" s="106"/>
      <c r="W27" s="106"/>
      <c r="X27" s="106"/>
      <c r="Y27" s="106"/>
      <c r="Z27" s="106"/>
      <c r="AA27" s="106"/>
      <c r="AB27" s="106"/>
      <c r="AC27" s="106"/>
      <c r="AD27" s="106"/>
      <c r="AE27" s="106"/>
      <c r="AF27" s="106"/>
      <c r="AG27" s="106"/>
      <c r="AH27" s="106"/>
    </row>
    <row r="28">
      <c r="A28" s="106"/>
      <c r="B28" s="116" t="s">
        <v>21</v>
      </c>
      <c r="C28" s="116" t="s">
        <v>818</v>
      </c>
      <c r="D28" s="116" t="s">
        <v>826</v>
      </c>
      <c r="E28" s="165">
        <v>45970.0</v>
      </c>
      <c r="F28" s="153" t="str">
        <f t="shared" si="1"/>
        <v>2025-11</v>
      </c>
      <c r="G28" s="154"/>
      <c r="H28" s="154"/>
      <c r="I28" s="154"/>
      <c r="J28" s="154"/>
      <c r="K28" s="166" t="str">
        <f t="shared" si="2"/>
        <v>#DIV/0!</v>
      </c>
      <c r="L28" s="157">
        <v>970000.0</v>
      </c>
      <c r="M28" s="154">
        <f t="shared" si="3"/>
        <v>0</v>
      </c>
      <c r="N28" s="106"/>
      <c r="O28" s="106"/>
      <c r="P28" s="106"/>
      <c r="Q28" s="106"/>
      <c r="R28" s="106"/>
      <c r="S28" s="106"/>
      <c r="T28" s="106"/>
      <c r="U28" s="106"/>
      <c r="V28" s="106"/>
      <c r="W28" s="106"/>
      <c r="X28" s="106"/>
      <c r="Y28" s="106"/>
      <c r="Z28" s="106"/>
      <c r="AA28" s="106"/>
      <c r="AB28" s="106"/>
      <c r="AC28" s="106"/>
      <c r="AD28" s="106"/>
      <c r="AE28" s="106"/>
      <c r="AF28" s="106"/>
      <c r="AG28" s="106"/>
      <c r="AH28" s="106"/>
    </row>
    <row r="29">
      <c r="A29" s="106"/>
      <c r="B29" s="116" t="s">
        <v>21</v>
      </c>
      <c r="C29" s="116" t="s">
        <v>827</v>
      </c>
      <c r="D29" s="116" t="s">
        <v>828</v>
      </c>
      <c r="E29" s="165">
        <v>46011.0</v>
      </c>
      <c r="F29" s="153" t="str">
        <f t="shared" si="1"/>
        <v>2025-12</v>
      </c>
      <c r="G29" s="154"/>
      <c r="H29" s="154"/>
      <c r="I29" s="154"/>
      <c r="J29" s="154"/>
      <c r="K29" s="166" t="str">
        <f t="shared" si="2"/>
        <v>#DIV/0!</v>
      </c>
      <c r="L29" s="157">
        <v>639310.0</v>
      </c>
      <c r="M29" s="154">
        <f t="shared" si="3"/>
        <v>0</v>
      </c>
      <c r="N29" s="106"/>
      <c r="O29" s="106"/>
      <c r="P29" s="106"/>
      <c r="Q29" s="106"/>
      <c r="R29" s="106"/>
      <c r="S29" s="106"/>
      <c r="T29" s="106"/>
      <c r="U29" s="106"/>
      <c r="V29" s="106"/>
      <c r="W29" s="106"/>
      <c r="X29" s="106"/>
      <c r="Y29" s="106"/>
      <c r="Z29" s="106"/>
      <c r="AA29" s="106"/>
      <c r="AB29" s="106"/>
      <c r="AC29" s="106"/>
      <c r="AD29" s="106"/>
      <c r="AE29" s="106"/>
      <c r="AF29" s="106"/>
      <c r="AG29" s="106"/>
      <c r="AH29" s="106"/>
    </row>
    <row r="30">
      <c r="A30" s="106"/>
      <c r="B30" s="116" t="s">
        <v>21</v>
      </c>
      <c r="C30" s="116" t="s">
        <v>820</v>
      </c>
      <c r="D30" s="116" t="s">
        <v>821</v>
      </c>
      <c r="E30" s="165">
        <v>46061.0</v>
      </c>
      <c r="F30" s="153" t="str">
        <f t="shared" si="1"/>
        <v>2026-2</v>
      </c>
      <c r="G30" s="154"/>
      <c r="H30" s="154"/>
      <c r="I30" s="154"/>
      <c r="J30" s="154"/>
      <c r="K30" s="166" t="str">
        <f t="shared" si="2"/>
        <v>#DIV/0!</v>
      </c>
      <c r="L30" s="157">
        <v>2600000.0</v>
      </c>
      <c r="M30" s="154">
        <f t="shared" si="3"/>
        <v>0</v>
      </c>
      <c r="N30" s="106"/>
      <c r="O30" s="106"/>
      <c r="P30" s="106"/>
      <c r="Q30" s="106"/>
      <c r="R30" s="106"/>
      <c r="S30" s="106"/>
      <c r="T30" s="106"/>
      <c r="U30" s="106"/>
      <c r="V30" s="106"/>
      <c r="W30" s="106"/>
      <c r="X30" s="106"/>
      <c r="Y30" s="106"/>
      <c r="Z30" s="106"/>
      <c r="AA30" s="106"/>
      <c r="AB30" s="106"/>
      <c r="AC30" s="106"/>
      <c r="AD30" s="106"/>
      <c r="AE30" s="106"/>
      <c r="AF30" s="106"/>
      <c r="AG30" s="106"/>
      <c r="AH30" s="106"/>
    </row>
    <row r="31">
      <c r="A31" s="106"/>
      <c r="B31" s="116" t="s">
        <v>23</v>
      </c>
      <c r="C31" s="116" t="s">
        <v>818</v>
      </c>
      <c r="D31" s="116" t="s">
        <v>819</v>
      </c>
      <c r="E31" s="165">
        <v>46047.0</v>
      </c>
      <c r="F31" s="153" t="str">
        <f t="shared" si="1"/>
        <v>2026-1</v>
      </c>
      <c r="G31" s="154"/>
      <c r="H31" s="154"/>
      <c r="I31" s="154"/>
      <c r="J31" s="156">
        <v>14.0</v>
      </c>
      <c r="K31" s="166" t="str">
        <f t="shared" si="2"/>
        <v>#DIV/0!</v>
      </c>
      <c r="L31" s="157">
        <v>1364480.0</v>
      </c>
      <c r="M31" s="154">
        <f t="shared" si="3"/>
        <v>-14</v>
      </c>
      <c r="N31" s="106"/>
      <c r="O31" s="106"/>
      <c r="P31" s="106"/>
      <c r="Q31" s="106"/>
      <c r="R31" s="106"/>
      <c r="S31" s="106"/>
      <c r="T31" s="106"/>
      <c r="U31" s="106"/>
      <c r="V31" s="106"/>
      <c r="W31" s="106"/>
      <c r="X31" s="106"/>
      <c r="Y31" s="106"/>
      <c r="Z31" s="106"/>
      <c r="AA31" s="106"/>
      <c r="AB31" s="106"/>
      <c r="AC31" s="106"/>
      <c r="AD31" s="106"/>
      <c r="AE31" s="106"/>
      <c r="AF31" s="106"/>
      <c r="AG31" s="106"/>
      <c r="AH31" s="106"/>
    </row>
    <row r="32">
      <c r="A32" s="106"/>
      <c r="B32" s="116" t="s">
        <v>23</v>
      </c>
      <c r="C32" s="116" t="s">
        <v>820</v>
      </c>
      <c r="D32" s="116" t="s">
        <v>821</v>
      </c>
      <c r="E32" s="165">
        <v>46067.0</v>
      </c>
      <c r="F32" s="153" t="str">
        <f t="shared" si="1"/>
        <v>2026-2</v>
      </c>
      <c r="G32" s="156">
        <v>39.0</v>
      </c>
      <c r="H32" s="156">
        <v>21.0</v>
      </c>
      <c r="I32" s="156"/>
      <c r="J32" s="156">
        <v>8.0</v>
      </c>
      <c r="K32" s="166" t="str">
        <f t="shared" si="2"/>
        <v>#DIV/0!</v>
      </c>
      <c r="L32" s="157">
        <v>909375.0</v>
      </c>
      <c r="M32" s="154">
        <f t="shared" si="3"/>
        <v>13</v>
      </c>
      <c r="N32" s="106"/>
      <c r="O32" s="106"/>
      <c r="P32" s="106"/>
      <c r="Q32" s="106"/>
      <c r="R32" s="106"/>
      <c r="S32" s="106"/>
      <c r="T32" s="106"/>
      <c r="U32" s="106"/>
      <c r="V32" s="106"/>
      <c r="W32" s="106"/>
      <c r="X32" s="106"/>
      <c r="Y32" s="106"/>
      <c r="Z32" s="106"/>
      <c r="AA32" s="106"/>
      <c r="AB32" s="106"/>
      <c r="AC32" s="106"/>
      <c r="AD32" s="106"/>
      <c r="AE32" s="106"/>
      <c r="AF32" s="106"/>
      <c r="AG32" s="106"/>
      <c r="AH32" s="106"/>
    </row>
    <row r="33">
      <c r="A33" s="106"/>
      <c r="B33" s="116" t="s">
        <v>23</v>
      </c>
      <c r="C33" s="116" t="s">
        <v>820</v>
      </c>
      <c r="D33" s="116" t="s">
        <v>824</v>
      </c>
      <c r="E33" s="165">
        <v>46102.0</v>
      </c>
      <c r="F33" s="153" t="str">
        <f t="shared" si="1"/>
        <v>2026-3</v>
      </c>
      <c r="G33" s="154"/>
      <c r="H33" s="154"/>
      <c r="I33" s="154"/>
      <c r="J33" s="156">
        <v>9.0</v>
      </c>
      <c r="K33" s="166" t="str">
        <f t="shared" si="2"/>
        <v>#DIV/0!</v>
      </c>
      <c r="L33" s="157">
        <v>693187.0</v>
      </c>
      <c r="M33" s="154">
        <f t="shared" si="3"/>
        <v>-9</v>
      </c>
      <c r="N33" s="106"/>
      <c r="O33" s="106"/>
      <c r="P33" s="106"/>
      <c r="Q33" s="106"/>
      <c r="R33" s="106"/>
      <c r="S33" s="106"/>
      <c r="T33" s="106"/>
      <c r="U33" s="106"/>
      <c r="V33" s="106"/>
      <c r="W33" s="106"/>
      <c r="X33" s="106"/>
      <c r="Y33" s="106"/>
      <c r="Z33" s="106"/>
      <c r="AA33" s="106"/>
      <c r="AB33" s="106"/>
      <c r="AC33" s="106"/>
      <c r="AD33" s="106"/>
      <c r="AE33" s="106"/>
      <c r="AF33" s="106"/>
      <c r="AG33" s="106"/>
      <c r="AH33" s="106"/>
    </row>
    <row r="34">
      <c r="A34" s="106"/>
      <c r="B34" s="116" t="s">
        <v>84</v>
      </c>
      <c r="C34" s="116" t="s">
        <v>818</v>
      </c>
      <c r="D34" s="116" t="s">
        <v>819</v>
      </c>
      <c r="E34" s="165">
        <v>46096.0</v>
      </c>
      <c r="F34" s="153" t="str">
        <f t="shared" si="1"/>
        <v>2026-3</v>
      </c>
      <c r="G34" s="154"/>
      <c r="H34" s="154"/>
      <c r="I34" s="154"/>
      <c r="J34" s="154"/>
      <c r="K34" s="166" t="str">
        <f t="shared" si="2"/>
        <v>#DIV/0!</v>
      </c>
      <c r="L34" s="157">
        <v>6141280.0</v>
      </c>
      <c r="M34" s="154">
        <f t="shared" si="3"/>
        <v>0</v>
      </c>
      <c r="N34" s="106"/>
      <c r="O34" s="106"/>
      <c r="P34" s="106"/>
      <c r="Q34" s="106"/>
      <c r="R34" s="106"/>
      <c r="S34" s="106"/>
      <c r="T34" s="106"/>
      <c r="U34" s="106"/>
      <c r="V34" s="106"/>
      <c r="W34" s="106"/>
      <c r="X34" s="106"/>
      <c r="Y34" s="106"/>
      <c r="Z34" s="106"/>
      <c r="AA34" s="106"/>
      <c r="AB34" s="106"/>
      <c r="AC34" s="106"/>
      <c r="AD34" s="106"/>
      <c r="AE34" s="106"/>
      <c r="AF34" s="106"/>
      <c r="AG34" s="106"/>
      <c r="AH34" s="106"/>
    </row>
    <row r="35">
      <c r="A35" s="106"/>
      <c r="B35" s="116" t="s">
        <v>84</v>
      </c>
      <c r="C35" s="116" t="s">
        <v>829</v>
      </c>
      <c r="D35" s="116" t="s">
        <v>830</v>
      </c>
      <c r="E35" s="106"/>
      <c r="F35" s="153" t="str">
        <f t="shared" si="1"/>
        <v>1899-12</v>
      </c>
      <c r="G35" s="154"/>
      <c r="H35" s="154"/>
      <c r="I35" s="154"/>
      <c r="J35" s="154"/>
      <c r="K35" s="166" t="str">
        <f t="shared" si="2"/>
        <v>#DIV/0!</v>
      </c>
      <c r="L35" s="169"/>
      <c r="M35" s="154">
        <f t="shared" si="3"/>
        <v>0</v>
      </c>
      <c r="N35" s="106"/>
      <c r="O35" s="106"/>
      <c r="P35" s="106"/>
      <c r="Q35" s="106"/>
      <c r="R35" s="106"/>
      <c r="S35" s="106"/>
      <c r="T35" s="106"/>
      <c r="U35" s="106"/>
      <c r="V35" s="106"/>
      <c r="W35" s="106"/>
      <c r="X35" s="106"/>
      <c r="Y35" s="106"/>
      <c r="Z35" s="106"/>
      <c r="AA35" s="106"/>
      <c r="AB35" s="106"/>
      <c r="AC35" s="106"/>
      <c r="AD35" s="106"/>
      <c r="AE35" s="106"/>
      <c r="AF35" s="106"/>
      <c r="AG35" s="106"/>
      <c r="AH35" s="106"/>
    </row>
    <row r="36">
      <c r="A36" s="170">
        <v>1.0</v>
      </c>
      <c r="B36" s="116" t="s">
        <v>30</v>
      </c>
      <c r="C36" s="116" t="s">
        <v>818</v>
      </c>
      <c r="D36" s="106"/>
      <c r="E36" s="171">
        <v>46120.0</v>
      </c>
      <c r="F36" s="172">
        <v>46113.0</v>
      </c>
      <c r="G36" s="156">
        <v>50.0</v>
      </c>
      <c r="H36" s="156">
        <v>25.0</v>
      </c>
      <c r="I36" s="156">
        <v>10.0</v>
      </c>
      <c r="J36" s="156">
        <v>10.0</v>
      </c>
      <c r="K36" s="173">
        <f>IFERROR(J36/I36, 0)</f>
        <v>1</v>
      </c>
      <c r="L36" s="116">
        <v>1000000.0</v>
      </c>
      <c r="M36" s="170">
        <v>0.0</v>
      </c>
      <c r="N36" s="106"/>
      <c r="O36" s="106"/>
      <c r="P36" s="106"/>
      <c r="Q36" s="106"/>
      <c r="R36" s="106"/>
      <c r="S36" s="106"/>
      <c r="T36" s="106"/>
      <c r="U36" s="106"/>
      <c r="V36" s="106"/>
      <c r="W36" s="106"/>
      <c r="X36" s="106"/>
      <c r="Y36" s="106"/>
      <c r="Z36" s="106"/>
      <c r="AA36" s="106"/>
      <c r="AB36" s="106"/>
      <c r="AC36" s="106"/>
      <c r="AD36" s="106"/>
      <c r="AE36" s="106"/>
      <c r="AF36" s="106"/>
      <c r="AG36" s="106"/>
      <c r="AH36" s="106"/>
    </row>
    <row r="37">
      <c r="A37" s="170"/>
      <c r="B37" s="116"/>
      <c r="C37" s="116"/>
      <c r="D37" s="106"/>
      <c r="E37" s="171"/>
      <c r="F37" s="172"/>
      <c r="G37" s="156"/>
      <c r="H37" s="156"/>
      <c r="I37" s="156"/>
      <c r="J37" s="156"/>
      <c r="K37" s="173"/>
      <c r="L37" s="116"/>
      <c r="M37" s="170"/>
      <c r="N37" s="106"/>
      <c r="O37" s="106"/>
      <c r="P37" s="106"/>
      <c r="Q37" s="106"/>
      <c r="R37" s="106"/>
      <c r="S37" s="106"/>
      <c r="T37" s="106"/>
      <c r="U37" s="106"/>
      <c r="V37" s="106"/>
      <c r="W37" s="106"/>
      <c r="X37" s="106"/>
      <c r="Y37" s="106"/>
      <c r="Z37" s="106"/>
      <c r="AA37" s="106"/>
      <c r="AB37" s="106"/>
      <c r="AC37" s="106"/>
      <c r="AD37" s="106"/>
      <c r="AE37" s="106"/>
      <c r="AF37" s="106"/>
      <c r="AG37" s="106"/>
      <c r="AH37" s="106"/>
    </row>
    <row r="38">
      <c r="A38" s="106"/>
      <c r="B38" s="106"/>
      <c r="C38" s="106"/>
      <c r="D38" s="106"/>
      <c r="E38" s="106"/>
      <c r="F38" s="154"/>
      <c r="G38" s="154"/>
      <c r="H38" s="154"/>
      <c r="I38" s="154"/>
      <c r="J38" s="154"/>
      <c r="K38" s="154"/>
      <c r="L38" s="169"/>
      <c r="M38" s="154"/>
      <c r="N38" s="106"/>
      <c r="O38" s="106"/>
      <c r="P38" s="106"/>
      <c r="Q38" s="106"/>
      <c r="R38" s="106"/>
      <c r="S38" s="106"/>
      <c r="T38" s="106"/>
      <c r="U38" s="106"/>
      <c r="V38" s="106"/>
      <c r="W38" s="106"/>
      <c r="X38" s="106"/>
      <c r="Y38" s="106"/>
      <c r="Z38" s="106"/>
      <c r="AA38" s="106"/>
      <c r="AB38" s="106"/>
      <c r="AC38" s="106"/>
      <c r="AD38" s="106"/>
      <c r="AE38" s="106"/>
      <c r="AF38" s="106"/>
      <c r="AG38" s="106"/>
      <c r="AH38" s="106"/>
    </row>
    <row r="39">
      <c r="A39" s="106"/>
      <c r="B39" s="106"/>
      <c r="C39" s="106"/>
      <c r="D39" s="106"/>
      <c r="E39" s="106"/>
      <c r="F39" s="154"/>
      <c r="G39" s="154"/>
      <c r="H39" s="154"/>
      <c r="I39" s="154"/>
      <c r="J39" s="154"/>
      <c r="K39" s="154"/>
      <c r="L39" s="169"/>
      <c r="M39" s="154"/>
      <c r="N39" s="106"/>
      <c r="O39" s="106"/>
      <c r="P39" s="106"/>
      <c r="Q39" s="106"/>
      <c r="R39" s="106"/>
      <c r="S39" s="106"/>
      <c r="T39" s="106"/>
      <c r="U39" s="106"/>
      <c r="V39" s="106"/>
      <c r="W39" s="106"/>
      <c r="X39" s="106"/>
      <c r="Y39" s="106"/>
      <c r="Z39" s="106"/>
      <c r="AA39" s="106"/>
      <c r="AB39" s="106"/>
      <c r="AC39" s="106"/>
      <c r="AD39" s="106"/>
      <c r="AE39" s="106"/>
      <c r="AF39" s="106"/>
      <c r="AG39" s="106"/>
      <c r="AH39" s="106"/>
    </row>
    <row r="40">
      <c r="A40" s="106"/>
      <c r="B40" s="106"/>
      <c r="C40" s="106"/>
      <c r="D40" s="106"/>
      <c r="E40" s="106"/>
      <c r="F40" s="154"/>
      <c r="G40" s="154"/>
      <c r="H40" s="154"/>
      <c r="I40" s="154"/>
      <c r="J40" s="154"/>
      <c r="K40" s="154"/>
      <c r="L40" s="169"/>
      <c r="M40" s="154"/>
      <c r="N40" s="106"/>
      <c r="O40" s="106"/>
      <c r="P40" s="106"/>
      <c r="Q40" s="106"/>
      <c r="R40" s="106"/>
      <c r="S40" s="106"/>
      <c r="T40" s="106"/>
      <c r="U40" s="106"/>
      <c r="V40" s="106"/>
      <c r="W40" s="106"/>
      <c r="X40" s="106"/>
      <c r="Y40" s="106"/>
      <c r="Z40" s="106"/>
      <c r="AA40" s="106"/>
      <c r="AB40" s="106"/>
      <c r="AC40" s="106"/>
      <c r="AD40" s="106"/>
      <c r="AE40" s="106"/>
      <c r="AF40" s="106"/>
      <c r="AG40" s="106"/>
      <c r="AH40" s="106"/>
    </row>
    <row r="41">
      <c r="A41" s="106"/>
      <c r="B41" s="106"/>
      <c r="C41" s="106"/>
      <c r="D41" s="106"/>
      <c r="E41" s="106"/>
      <c r="F41" s="154"/>
      <c r="G41" s="154"/>
      <c r="H41" s="154"/>
      <c r="I41" s="154"/>
      <c r="J41" s="154"/>
      <c r="K41" s="154"/>
      <c r="L41" s="169"/>
      <c r="M41" s="154"/>
      <c r="N41" s="106"/>
      <c r="O41" s="106"/>
      <c r="P41" s="106"/>
      <c r="Q41" s="106"/>
      <c r="R41" s="106"/>
      <c r="S41" s="106"/>
      <c r="T41" s="106"/>
      <c r="U41" s="106"/>
      <c r="V41" s="106"/>
      <c r="W41" s="106"/>
      <c r="X41" s="106"/>
      <c r="Y41" s="106"/>
      <c r="Z41" s="106"/>
      <c r="AA41" s="106"/>
      <c r="AB41" s="106"/>
      <c r="AC41" s="106"/>
      <c r="AD41" s="106"/>
      <c r="AE41" s="106"/>
      <c r="AF41" s="106"/>
      <c r="AG41" s="106"/>
      <c r="AH41" s="106"/>
    </row>
    <row r="42">
      <c r="A42" s="106"/>
      <c r="B42" s="106"/>
      <c r="C42" s="106"/>
      <c r="D42" s="106"/>
      <c r="E42" s="106"/>
      <c r="F42" s="154"/>
      <c r="G42" s="154"/>
      <c r="H42" s="154"/>
      <c r="I42" s="154"/>
      <c r="J42" s="154"/>
      <c r="K42" s="154"/>
      <c r="L42" s="169"/>
      <c r="M42" s="154"/>
      <c r="N42" s="106"/>
      <c r="O42" s="106"/>
      <c r="P42" s="106"/>
      <c r="Q42" s="106"/>
      <c r="R42" s="106"/>
      <c r="S42" s="106"/>
      <c r="T42" s="106"/>
      <c r="U42" s="106"/>
      <c r="V42" s="106"/>
      <c r="W42" s="106"/>
      <c r="X42" s="106"/>
      <c r="Y42" s="106"/>
      <c r="Z42" s="106"/>
      <c r="AA42" s="106"/>
      <c r="AB42" s="106"/>
      <c r="AC42" s="106"/>
      <c r="AD42" s="106"/>
      <c r="AE42" s="106"/>
      <c r="AF42" s="106"/>
      <c r="AG42" s="106"/>
      <c r="AH42" s="106"/>
    </row>
    <row r="43">
      <c r="A43" s="106"/>
      <c r="B43" s="106"/>
      <c r="C43" s="106"/>
      <c r="D43" s="106"/>
      <c r="E43" s="106"/>
      <c r="F43" s="154"/>
      <c r="G43" s="154"/>
      <c r="H43" s="154"/>
      <c r="I43" s="154"/>
      <c r="J43" s="154"/>
      <c r="K43" s="154"/>
      <c r="L43" s="169"/>
      <c r="M43" s="154"/>
      <c r="N43" s="106"/>
      <c r="O43" s="106"/>
      <c r="P43" s="106"/>
      <c r="Q43" s="106"/>
      <c r="R43" s="106"/>
      <c r="S43" s="106"/>
      <c r="T43" s="106"/>
      <c r="U43" s="106"/>
      <c r="V43" s="106"/>
      <c r="W43" s="106"/>
      <c r="X43" s="106"/>
      <c r="Y43" s="106"/>
      <c r="Z43" s="106"/>
      <c r="AA43" s="106"/>
      <c r="AB43" s="106"/>
      <c r="AC43" s="106"/>
      <c r="AD43" s="106"/>
      <c r="AE43" s="106"/>
      <c r="AF43" s="106"/>
      <c r="AG43" s="106"/>
      <c r="AH43" s="106"/>
    </row>
    <row r="44">
      <c r="A44" s="106"/>
      <c r="B44" s="106"/>
      <c r="C44" s="106"/>
      <c r="D44" s="106"/>
      <c r="E44" s="106"/>
      <c r="F44" s="154"/>
      <c r="G44" s="154"/>
      <c r="H44" s="154"/>
      <c r="I44" s="154"/>
      <c r="J44" s="154"/>
      <c r="K44" s="154"/>
      <c r="L44" s="169"/>
      <c r="M44" s="154"/>
      <c r="N44" s="106"/>
      <c r="O44" s="106"/>
      <c r="P44" s="106"/>
      <c r="Q44" s="106"/>
      <c r="R44" s="106"/>
      <c r="S44" s="106"/>
      <c r="T44" s="106"/>
      <c r="U44" s="106"/>
      <c r="V44" s="106"/>
      <c r="W44" s="106"/>
      <c r="X44" s="106"/>
      <c r="Y44" s="106"/>
      <c r="Z44" s="106"/>
      <c r="AA44" s="106"/>
      <c r="AB44" s="106"/>
      <c r="AC44" s="106"/>
      <c r="AD44" s="106"/>
      <c r="AE44" s="106"/>
      <c r="AF44" s="106"/>
      <c r="AG44" s="106"/>
      <c r="AH44" s="106"/>
    </row>
    <row r="45">
      <c r="A45" s="106"/>
      <c r="B45" s="106"/>
      <c r="C45" s="106"/>
      <c r="D45" s="106"/>
      <c r="E45" s="106"/>
      <c r="F45" s="154"/>
      <c r="G45" s="154"/>
      <c r="H45" s="154"/>
      <c r="I45" s="154"/>
      <c r="J45" s="154"/>
      <c r="K45" s="154"/>
      <c r="L45" s="169"/>
      <c r="M45" s="154"/>
      <c r="N45" s="106"/>
      <c r="O45" s="106"/>
      <c r="P45" s="106"/>
      <c r="Q45" s="106"/>
      <c r="R45" s="106"/>
      <c r="S45" s="106"/>
      <c r="T45" s="106"/>
      <c r="U45" s="106"/>
      <c r="V45" s="106"/>
      <c r="W45" s="106"/>
      <c r="X45" s="106"/>
      <c r="Y45" s="106"/>
      <c r="Z45" s="106"/>
      <c r="AA45" s="106"/>
      <c r="AB45" s="106"/>
      <c r="AC45" s="106"/>
      <c r="AD45" s="106"/>
      <c r="AE45" s="106"/>
      <c r="AF45" s="106"/>
      <c r="AG45" s="106"/>
      <c r="AH45" s="106"/>
    </row>
    <row r="46">
      <c r="A46" s="106"/>
      <c r="B46" s="106"/>
      <c r="C46" s="106"/>
      <c r="D46" s="106"/>
      <c r="E46" s="106"/>
      <c r="F46" s="154"/>
      <c r="G46" s="154"/>
      <c r="H46" s="154"/>
      <c r="I46" s="154"/>
      <c r="J46" s="154"/>
      <c r="K46" s="154"/>
      <c r="L46" s="169"/>
      <c r="M46" s="154"/>
      <c r="N46" s="106"/>
      <c r="O46" s="106"/>
      <c r="P46" s="106"/>
      <c r="Q46" s="106"/>
      <c r="R46" s="106"/>
      <c r="S46" s="106"/>
      <c r="T46" s="106"/>
      <c r="U46" s="106"/>
      <c r="V46" s="106"/>
      <c r="W46" s="106"/>
      <c r="X46" s="106"/>
      <c r="Y46" s="106"/>
      <c r="Z46" s="106"/>
      <c r="AA46" s="106"/>
      <c r="AB46" s="106"/>
      <c r="AC46" s="106"/>
      <c r="AD46" s="106"/>
      <c r="AE46" s="106"/>
      <c r="AF46" s="106"/>
      <c r="AG46" s="106"/>
      <c r="AH46" s="106"/>
    </row>
    <row r="47">
      <c r="A47" s="106"/>
      <c r="B47" s="106"/>
      <c r="C47" s="106"/>
      <c r="D47" s="106"/>
      <c r="E47" s="106"/>
      <c r="F47" s="154"/>
      <c r="G47" s="154"/>
      <c r="H47" s="154"/>
      <c r="I47" s="154"/>
      <c r="J47" s="154"/>
      <c r="K47" s="154"/>
      <c r="L47" s="169"/>
      <c r="M47" s="154"/>
      <c r="N47" s="106"/>
      <c r="O47" s="106"/>
      <c r="P47" s="106"/>
      <c r="Q47" s="106"/>
      <c r="R47" s="106"/>
      <c r="S47" s="106"/>
      <c r="T47" s="106"/>
      <c r="U47" s="106"/>
      <c r="V47" s="106"/>
      <c r="W47" s="106"/>
      <c r="X47" s="106"/>
      <c r="Y47" s="106"/>
      <c r="Z47" s="106"/>
      <c r="AA47" s="106"/>
      <c r="AB47" s="106"/>
      <c r="AC47" s="106"/>
      <c r="AD47" s="106"/>
      <c r="AE47" s="106"/>
      <c r="AF47" s="106"/>
      <c r="AG47" s="106"/>
      <c r="AH47" s="106"/>
    </row>
    <row r="48">
      <c r="A48" s="106"/>
      <c r="B48" s="106"/>
      <c r="C48" s="106"/>
      <c r="D48" s="106"/>
      <c r="E48" s="106"/>
      <c r="F48" s="154"/>
      <c r="G48" s="154"/>
      <c r="H48" s="154"/>
      <c r="I48" s="154"/>
      <c r="J48" s="154"/>
      <c r="K48" s="154"/>
      <c r="L48" s="169"/>
      <c r="M48" s="154"/>
      <c r="N48" s="106"/>
      <c r="O48" s="106"/>
      <c r="P48" s="106"/>
      <c r="Q48" s="106"/>
      <c r="R48" s="106"/>
      <c r="S48" s="106"/>
      <c r="T48" s="106"/>
      <c r="U48" s="106"/>
      <c r="V48" s="106"/>
      <c r="W48" s="106"/>
      <c r="X48" s="106"/>
      <c r="Y48" s="106"/>
      <c r="Z48" s="106"/>
      <c r="AA48" s="106"/>
      <c r="AB48" s="106"/>
      <c r="AC48" s="106"/>
      <c r="AD48" s="106"/>
      <c r="AE48" s="106"/>
      <c r="AF48" s="106"/>
      <c r="AG48" s="106"/>
      <c r="AH48" s="106"/>
    </row>
    <row r="49">
      <c r="A49" s="106"/>
      <c r="B49" s="106"/>
      <c r="C49" s="106"/>
      <c r="D49" s="106"/>
      <c r="E49" s="106"/>
      <c r="F49" s="154"/>
      <c r="G49" s="154"/>
      <c r="H49" s="154"/>
      <c r="I49" s="154"/>
      <c r="J49" s="154"/>
      <c r="K49" s="154"/>
      <c r="L49" s="169"/>
      <c r="M49" s="154"/>
      <c r="N49" s="106"/>
      <c r="O49" s="106"/>
      <c r="P49" s="106"/>
      <c r="Q49" s="106"/>
      <c r="R49" s="106"/>
      <c r="S49" s="106"/>
      <c r="T49" s="106"/>
      <c r="U49" s="106"/>
      <c r="V49" s="106"/>
      <c r="W49" s="106"/>
      <c r="X49" s="106"/>
      <c r="Y49" s="106"/>
      <c r="Z49" s="106"/>
      <c r="AA49" s="106"/>
      <c r="AB49" s="106"/>
      <c r="AC49" s="106"/>
      <c r="AD49" s="106"/>
      <c r="AE49" s="106"/>
      <c r="AF49" s="106"/>
      <c r="AG49" s="106"/>
      <c r="AH49" s="106"/>
    </row>
    <row r="50">
      <c r="A50" s="106"/>
      <c r="B50" s="106"/>
      <c r="C50" s="106"/>
      <c r="D50" s="106"/>
      <c r="E50" s="106"/>
      <c r="F50" s="154"/>
      <c r="G50" s="154"/>
      <c r="H50" s="154"/>
      <c r="I50" s="154"/>
      <c r="J50" s="154"/>
      <c r="K50" s="154"/>
      <c r="L50" s="169"/>
      <c r="M50" s="154"/>
      <c r="N50" s="106"/>
      <c r="O50" s="106"/>
      <c r="P50" s="106"/>
      <c r="Q50" s="106"/>
      <c r="R50" s="106"/>
      <c r="S50" s="106"/>
      <c r="T50" s="106"/>
      <c r="U50" s="106"/>
      <c r="V50" s="106"/>
      <c r="W50" s="106"/>
      <c r="X50" s="106"/>
      <c r="Y50" s="106"/>
      <c r="Z50" s="106"/>
      <c r="AA50" s="106"/>
      <c r="AB50" s="106"/>
      <c r="AC50" s="106"/>
      <c r="AD50" s="106"/>
      <c r="AE50" s="106"/>
      <c r="AF50" s="106"/>
      <c r="AG50" s="106"/>
      <c r="AH50" s="106"/>
    </row>
    <row r="51">
      <c r="A51" s="106"/>
      <c r="B51" s="106"/>
      <c r="C51" s="106"/>
      <c r="D51" s="106"/>
      <c r="E51" s="106"/>
      <c r="F51" s="154"/>
      <c r="G51" s="154"/>
      <c r="H51" s="154"/>
      <c r="I51" s="154"/>
      <c r="J51" s="154"/>
      <c r="K51" s="154"/>
      <c r="L51" s="169"/>
      <c r="M51" s="154"/>
      <c r="N51" s="106"/>
      <c r="O51" s="106"/>
      <c r="P51" s="106"/>
      <c r="Q51" s="106"/>
      <c r="R51" s="106"/>
      <c r="S51" s="106"/>
      <c r="T51" s="106"/>
      <c r="U51" s="106"/>
      <c r="V51" s="106"/>
      <c r="W51" s="106"/>
      <c r="X51" s="106"/>
      <c r="Y51" s="106"/>
      <c r="Z51" s="106"/>
      <c r="AA51" s="106"/>
      <c r="AB51" s="106"/>
      <c r="AC51" s="106"/>
      <c r="AD51" s="106"/>
      <c r="AE51" s="106"/>
      <c r="AF51" s="106"/>
      <c r="AG51" s="106"/>
      <c r="AH51" s="106"/>
    </row>
    <row r="52">
      <c r="A52" s="106"/>
      <c r="B52" s="106"/>
      <c r="C52" s="106"/>
      <c r="D52" s="106"/>
      <c r="E52" s="106"/>
      <c r="F52" s="154"/>
      <c r="G52" s="154"/>
      <c r="H52" s="154"/>
      <c r="I52" s="154"/>
      <c r="J52" s="154"/>
      <c r="K52" s="154"/>
      <c r="L52" s="169"/>
      <c r="M52" s="154"/>
      <c r="N52" s="106"/>
      <c r="O52" s="106"/>
      <c r="P52" s="106"/>
      <c r="Q52" s="106"/>
      <c r="R52" s="106"/>
      <c r="S52" s="106"/>
      <c r="T52" s="106"/>
      <c r="U52" s="106"/>
      <c r="V52" s="106"/>
      <c r="W52" s="106"/>
      <c r="X52" s="106"/>
      <c r="Y52" s="106"/>
      <c r="Z52" s="106"/>
      <c r="AA52" s="106"/>
      <c r="AB52" s="106"/>
      <c r="AC52" s="106"/>
      <c r="AD52" s="106"/>
      <c r="AE52" s="106"/>
      <c r="AF52" s="106"/>
      <c r="AG52" s="106"/>
      <c r="AH52" s="106"/>
    </row>
    <row r="53">
      <c r="A53" s="106"/>
      <c r="B53" s="106"/>
      <c r="C53" s="106"/>
      <c r="D53" s="106"/>
      <c r="E53" s="106"/>
      <c r="F53" s="154"/>
      <c r="G53" s="154"/>
      <c r="H53" s="154"/>
      <c r="I53" s="154"/>
      <c r="J53" s="154"/>
      <c r="K53" s="154"/>
      <c r="L53" s="169"/>
      <c r="M53" s="154"/>
      <c r="N53" s="106"/>
      <c r="O53" s="106"/>
      <c r="P53" s="106"/>
      <c r="Q53" s="106"/>
      <c r="R53" s="106"/>
      <c r="S53" s="106"/>
      <c r="T53" s="106"/>
      <c r="U53" s="106"/>
      <c r="V53" s="106"/>
      <c r="W53" s="106"/>
      <c r="X53" s="106"/>
      <c r="Y53" s="106"/>
      <c r="Z53" s="106"/>
      <c r="AA53" s="106"/>
      <c r="AB53" s="106"/>
      <c r="AC53" s="106"/>
      <c r="AD53" s="106"/>
      <c r="AE53" s="106"/>
      <c r="AF53" s="106"/>
      <c r="AG53" s="106"/>
      <c r="AH53" s="106"/>
    </row>
    <row r="54">
      <c r="A54" s="106"/>
      <c r="B54" s="106"/>
      <c r="C54" s="106"/>
      <c r="D54" s="106"/>
      <c r="E54" s="106"/>
      <c r="F54" s="154"/>
      <c r="G54" s="154"/>
      <c r="H54" s="154"/>
      <c r="I54" s="154"/>
      <c r="J54" s="154"/>
      <c r="K54" s="154"/>
      <c r="L54" s="169"/>
      <c r="M54" s="154"/>
      <c r="N54" s="106"/>
      <c r="O54" s="106"/>
      <c r="P54" s="106"/>
      <c r="Q54" s="106"/>
      <c r="R54" s="106"/>
      <c r="S54" s="106"/>
      <c r="T54" s="106"/>
      <c r="U54" s="106"/>
      <c r="V54" s="106"/>
      <c r="W54" s="106"/>
      <c r="X54" s="106"/>
      <c r="Y54" s="106"/>
      <c r="Z54" s="106"/>
      <c r="AA54" s="106"/>
      <c r="AB54" s="106"/>
      <c r="AC54" s="106"/>
      <c r="AD54" s="106"/>
      <c r="AE54" s="106"/>
      <c r="AF54" s="106"/>
      <c r="AG54" s="106"/>
      <c r="AH54" s="106"/>
    </row>
    <row r="55">
      <c r="A55" s="106"/>
      <c r="B55" s="106"/>
      <c r="C55" s="106"/>
      <c r="D55" s="106"/>
      <c r="E55" s="106"/>
      <c r="F55" s="154"/>
      <c r="G55" s="154"/>
      <c r="H55" s="154"/>
      <c r="I55" s="154"/>
      <c r="J55" s="154"/>
      <c r="K55" s="154"/>
      <c r="L55" s="169"/>
      <c r="M55" s="154"/>
      <c r="N55" s="106"/>
      <c r="O55" s="106"/>
      <c r="P55" s="106"/>
      <c r="Q55" s="106"/>
      <c r="R55" s="106"/>
      <c r="S55" s="106"/>
      <c r="T55" s="106"/>
      <c r="U55" s="106"/>
      <c r="V55" s="106"/>
      <c r="W55" s="106"/>
      <c r="X55" s="106"/>
      <c r="Y55" s="106"/>
      <c r="Z55" s="106"/>
      <c r="AA55" s="106"/>
      <c r="AB55" s="106"/>
      <c r="AC55" s="106"/>
      <c r="AD55" s="106"/>
      <c r="AE55" s="106"/>
      <c r="AF55" s="106"/>
      <c r="AG55" s="106"/>
      <c r="AH55" s="106"/>
    </row>
    <row r="56">
      <c r="A56" s="106"/>
      <c r="B56" s="106"/>
      <c r="C56" s="106"/>
      <c r="D56" s="106"/>
      <c r="E56" s="106"/>
      <c r="F56" s="154"/>
      <c r="G56" s="154"/>
      <c r="H56" s="154"/>
      <c r="I56" s="154"/>
      <c r="J56" s="154"/>
      <c r="K56" s="154"/>
      <c r="L56" s="169"/>
      <c r="M56" s="154"/>
      <c r="N56" s="106"/>
      <c r="O56" s="106"/>
      <c r="P56" s="106"/>
      <c r="Q56" s="106"/>
      <c r="R56" s="106"/>
      <c r="S56" s="106"/>
      <c r="T56" s="106"/>
      <c r="U56" s="106"/>
      <c r="V56" s="106"/>
      <c r="W56" s="106"/>
      <c r="X56" s="106"/>
      <c r="Y56" s="106"/>
      <c r="Z56" s="106"/>
      <c r="AA56" s="106"/>
      <c r="AB56" s="106"/>
      <c r="AC56" s="106"/>
      <c r="AD56" s="106"/>
      <c r="AE56" s="106"/>
      <c r="AF56" s="106"/>
      <c r="AG56" s="106"/>
      <c r="AH56" s="106"/>
    </row>
    <row r="57">
      <c r="A57" s="106"/>
      <c r="B57" s="106"/>
      <c r="C57" s="106"/>
      <c r="D57" s="106"/>
      <c r="E57" s="106"/>
      <c r="F57" s="154"/>
      <c r="G57" s="154"/>
      <c r="H57" s="154"/>
      <c r="I57" s="154"/>
      <c r="J57" s="154"/>
      <c r="K57" s="154"/>
      <c r="L57" s="169"/>
      <c r="M57" s="154"/>
      <c r="N57" s="106"/>
      <c r="O57" s="106"/>
      <c r="P57" s="106"/>
      <c r="Q57" s="106"/>
      <c r="R57" s="106"/>
      <c r="S57" s="106"/>
      <c r="T57" s="106"/>
      <c r="U57" s="106"/>
      <c r="V57" s="106"/>
      <c r="W57" s="106"/>
      <c r="X57" s="106"/>
      <c r="Y57" s="106"/>
      <c r="Z57" s="106"/>
      <c r="AA57" s="106"/>
      <c r="AB57" s="106"/>
      <c r="AC57" s="106"/>
      <c r="AD57" s="106"/>
      <c r="AE57" s="106"/>
      <c r="AF57" s="106"/>
      <c r="AG57" s="106"/>
      <c r="AH57" s="106"/>
    </row>
    <row r="58">
      <c r="A58" s="106"/>
      <c r="B58" s="106"/>
      <c r="C58" s="106"/>
      <c r="D58" s="106"/>
      <c r="E58" s="106"/>
      <c r="F58" s="154"/>
      <c r="G58" s="154"/>
      <c r="H58" s="154"/>
      <c r="I58" s="154"/>
      <c r="J58" s="154"/>
      <c r="K58" s="154"/>
      <c r="L58" s="169"/>
      <c r="M58" s="154"/>
      <c r="N58" s="106"/>
      <c r="O58" s="106"/>
      <c r="P58" s="106"/>
      <c r="Q58" s="106"/>
      <c r="R58" s="106"/>
      <c r="S58" s="106"/>
      <c r="T58" s="106"/>
      <c r="U58" s="106"/>
      <c r="V58" s="106"/>
      <c r="W58" s="106"/>
      <c r="X58" s="106"/>
      <c r="Y58" s="106"/>
      <c r="Z58" s="106"/>
      <c r="AA58" s="106"/>
      <c r="AB58" s="106"/>
      <c r="AC58" s="106"/>
      <c r="AD58" s="106"/>
      <c r="AE58" s="106"/>
      <c r="AF58" s="106"/>
      <c r="AG58" s="106"/>
      <c r="AH58" s="106"/>
    </row>
    <row r="59">
      <c r="A59" s="106"/>
      <c r="B59" s="106"/>
      <c r="C59" s="106"/>
      <c r="D59" s="106"/>
      <c r="E59" s="106"/>
      <c r="F59" s="154"/>
      <c r="G59" s="154"/>
      <c r="H59" s="154"/>
      <c r="I59" s="154"/>
      <c r="J59" s="154"/>
      <c r="K59" s="154"/>
      <c r="L59" s="169"/>
      <c r="M59" s="154"/>
      <c r="N59" s="106"/>
      <c r="O59" s="106"/>
      <c r="P59" s="106"/>
      <c r="Q59" s="106"/>
      <c r="R59" s="106"/>
      <c r="S59" s="106"/>
      <c r="T59" s="106"/>
      <c r="U59" s="106"/>
      <c r="V59" s="106"/>
      <c r="W59" s="106"/>
      <c r="X59" s="106"/>
      <c r="Y59" s="106"/>
      <c r="Z59" s="106"/>
      <c r="AA59" s="106"/>
      <c r="AB59" s="106"/>
      <c r="AC59" s="106"/>
      <c r="AD59" s="106"/>
      <c r="AE59" s="106"/>
      <c r="AF59" s="106"/>
      <c r="AG59" s="106"/>
      <c r="AH59" s="106"/>
    </row>
    <row r="60">
      <c r="A60" s="106"/>
      <c r="B60" s="106"/>
      <c r="C60" s="106"/>
      <c r="D60" s="106"/>
      <c r="E60" s="106"/>
      <c r="F60" s="154"/>
      <c r="G60" s="154"/>
      <c r="H60" s="154"/>
      <c r="I60" s="154"/>
      <c r="J60" s="154"/>
      <c r="K60" s="154"/>
      <c r="L60" s="169"/>
      <c r="M60" s="154"/>
      <c r="N60" s="106"/>
      <c r="O60" s="106"/>
      <c r="P60" s="106"/>
      <c r="Q60" s="106"/>
      <c r="R60" s="106"/>
      <c r="S60" s="106"/>
      <c r="T60" s="106"/>
      <c r="U60" s="106"/>
      <c r="V60" s="106"/>
      <c r="W60" s="106"/>
      <c r="X60" s="106"/>
      <c r="Y60" s="106"/>
      <c r="Z60" s="106"/>
      <c r="AA60" s="106"/>
      <c r="AB60" s="106"/>
      <c r="AC60" s="106"/>
      <c r="AD60" s="106"/>
      <c r="AE60" s="106"/>
      <c r="AF60" s="106"/>
      <c r="AG60" s="106"/>
      <c r="AH60" s="106"/>
    </row>
    <row r="61">
      <c r="A61" s="106"/>
      <c r="B61" s="106"/>
      <c r="C61" s="106"/>
      <c r="D61" s="106"/>
      <c r="E61" s="106"/>
      <c r="F61" s="154"/>
      <c r="G61" s="154"/>
      <c r="H61" s="154"/>
      <c r="I61" s="154"/>
      <c r="J61" s="154"/>
      <c r="K61" s="154"/>
      <c r="L61" s="169"/>
      <c r="M61" s="154"/>
      <c r="N61" s="106"/>
      <c r="O61" s="106"/>
      <c r="P61" s="106"/>
      <c r="Q61" s="106"/>
      <c r="R61" s="106"/>
      <c r="S61" s="106"/>
      <c r="T61" s="106"/>
      <c r="U61" s="106"/>
      <c r="V61" s="106"/>
      <c r="W61" s="106"/>
      <c r="X61" s="106"/>
      <c r="Y61" s="106"/>
      <c r="Z61" s="106"/>
      <c r="AA61" s="106"/>
      <c r="AB61" s="106"/>
      <c r="AC61" s="106"/>
      <c r="AD61" s="106"/>
      <c r="AE61" s="106"/>
      <c r="AF61" s="106"/>
      <c r="AG61" s="106"/>
      <c r="AH61" s="106"/>
    </row>
    <row r="62">
      <c r="A62" s="106"/>
      <c r="B62" s="106"/>
      <c r="C62" s="106"/>
      <c r="D62" s="106"/>
      <c r="E62" s="106"/>
      <c r="F62" s="154"/>
      <c r="G62" s="154"/>
      <c r="H62" s="154"/>
      <c r="I62" s="154"/>
      <c r="J62" s="154"/>
      <c r="K62" s="154"/>
      <c r="L62" s="169"/>
      <c r="M62" s="154"/>
      <c r="N62" s="106"/>
      <c r="O62" s="106"/>
      <c r="P62" s="106"/>
      <c r="Q62" s="106"/>
      <c r="R62" s="106"/>
      <c r="S62" s="106"/>
      <c r="T62" s="106"/>
      <c r="U62" s="106"/>
      <c r="V62" s="106"/>
      <c r="W62" s="106"/>
      <c r="X62" s="106"/>
      <c r="Y62" s="106"/>
      <c r="Z62" s="106"/>
      <c r="AA62" s="106"/>
      <c r="AB62" s="106"/>
      <c r="AC62" s="106"/>
      <c r="AD62" s="106"/>
      <c r="AE62" s="106"/>
      <c r="AF62" s="106"/>
      <c r="AG62" s="106"/>
      <c r="AH62" s="106"/>
    </row>
    <row r="63">
      <c r="A63" s="106"/>
      <c r="B63" s="106"/>
      <c r="C63" s="106"/>
      <c r="D63" s="106"/>
      <c r="E63" s="106"/>
      <c r="F63" s="154"/>
      <c r="G63" s="154"/>
      <c r="H63" s="154"/>
      <c r="I63" s="154"/>
      <c r="J63" s="154"/>
      <c r="K63" s="154"/>
      <c r="L63" s="169"/>
      <c r="M63" s="154"/>
      <c r="N63" s="106"/>
      <c r="O63" s="106"/>
      <c r="P63" s="106"/>
      <c r="Q63" s="106"/>
      <c r="R63" s="106"/>
      <c r="S63" s="106"/>
      <c r="T63" s="106"/>
      <c r="U63" s="106"/>
      <c r="V63" s="106"/>
      <c r="W63" s="106"/>
      <c r="X63" s="106"/>
      <c r="Y63" s="106"/>
      <c r="Z63" s="106"/>
      <c r="AA63" s="106"/>
      <c r="AB63" s="106"/>
      <c r="AC63" s="106"/>
      <c r="AD63" s="106"/>
      <c r="AE63" s="106"/>
      <c r="AF63" s="106"/>
      <c r="AG63" s="106"/>
      <c r="AH63" s="106"/>
    </row>
    <row r="64">
      <c r="A64" s="106"/>
      <c r="B64" s="106"/>
      <c r="C64" s="106"/>
      <c r="D64" s="106"/>
      <c r="E64" s="106"/>
      <c r="F64" s="154"/>
      <c r="G64" s="154"/>
      <c r="H64" s="154"/>
      <c r="I64" s="154"/>
      <c r="J64" s="154"/>
      <c r="K64" s="154"/>
      <c r="L64" s="169"/>
      <c r="M64" s="154"/>
      <c r="N64" s="106"/>
      <c r="O64" s="106"/>
      <c r="P64" s="106"/>
      <c r="Q64" s="106"/>
      <c r="R64" s="106"/>
      <c r="S64" s="106"/>
      <c r="T64" s="106"/>
      <c r="U64" s="106"/>
      <c r="V64" s="106"/>
      <c r="W64" s="106"/>
      <c r="X64" s="106"/>
      <c r="Y64" s="106"/>
      <c r="Z64" s="106"/>
      <c r="AA64" s="106"/>
      <c r="AB64" s="106"/>
      <c r="AC64" s="106"/>
      <c r="AD64" s="106"/>
      <c r="AE64" s="106"/>
      <c r="AF64" s="106"/>
      <c r="AG64" s="106"/>
      <c r="AH64" s="106"/>
    </row>
    <row r="65">
      <c r="A65" s="106"/>
      <c r="B65" s="106"/>
      <c r="C65" s="106"/>
      <c r="D65" s="106"/>
      <c r="E65" s="106"/>
      <c r="F65" s="154"/>
      <c r="G65" s="154"/>
      <c r="H65" s="154"/>
      <c r="I65" s="154"/>
      <c r="J65" s="154"/>
      <c r="K65" s="154"/>
      <c r="L65" s="169"/>
      <c r="M65" s="154"/>
      <c r="N65" s="106"/>
      <c r="O65" s="106"/>
      <c r="P65" s="106"/>
      <c r="Q65" s="106"/>
      <c r="R65" s="106"/>
      <c r="S65" s="106"/>
      <c r="T65" s="106"/>
      <c r="U65" s="106"/>
      <c r="V65" s="106"/>
      <c r="W65" s="106"/>
      <c r="X65" s="106"/>
      <c r="Y65" s="106"/>
      <c r="Z65" s="106"/>
      <c r="AA65" s="106"/>
      <c r="AB65" s="106"/>
      <c r="AC65" s="106"/>
      <c r="AD65" s="106"/>
      <c r="AE65" s="106"/>
      <c r="AF65" s="106"/>
      <c r="AG65" s="106"/>
      <c r="AH65" s="106"/>
    </row>
    <row r="66">
      <c r="A66" s="106"/>
      <c r="B66" s="106"/>
      <c r="C66" s="106"/>
      <c r="D66" s="106"/>
      <c r="E66" s="106"/>
      <c r="F66" s="154"/>
      <c r="G66" s="154"/>
      <c r="H66" s="154"/>
      <c r="I66" s="154"/>
      <c r="J66" s="154"/>
      <c r="K66" s="154"/>
      <c r="L66" s="169"/>
      <c r="M66" s="154"/>
      <c r="N66" s="106"/>
      <c r="O66" s="106"/>
      <c r="P66" s="106"/>
      <c r="Q66" s="106"/>
      <c r="R66" s="106"/>
      <c r="S66" s="106"/>
      <c r="T66" s="106"/>
      <c r="U66" s="106"/>
      <c r="V66" s="106"/>
      <c r="W66" s="106"/>
      <c r="X66" s="106"/>
      <c r="Y66" s="106"/>
      <c r="Z66" s="106"/>
      <c r="AA66" s="106"/>
      <c r="AB66" s="106"/>
      <c r="AC66" s="106"/>
      <c r="AD66" s="106"/>
      <c r="AE66" s="106"/>
      <c r="AF66" s="106"/>
      <c r="AG66" s="106"/>
      <c r="AH66" s="106"/>
    </row>
    <row r="67">
      <c r="A67" s="106"/>
      <c r="B67" s="106"/>
      <c r="C67" s="106"/>
      <c r="D67" s="106"/>
      <c r="E67" s="106"/>
      <c r="F67" s="154"/>
      <c r="G67" s="154"/>
      <c r="H67" s="154"/>
      <c r="I67" s="154"/>
      <c r="J67" s="154"/>
      <c r="K67" s="154"/>
      <c r="L67" s="169"/>
      <c r="M67" s="154"/>
      <c r="N67" s="106"/>
      <c r="O67" s="106"/>
      <c r="P67" s="106"/>
      <c r="Q67" s="106"/>
      <c r="R67" s="106"/>
      <c r="S67" s="106"/>
      <c r="T67" s="106"/>
      <c r="U67" s="106"/>
      <c r="V67" s="106"/>
      <c r="W67" s="106"/>
      <c r="X67" s="106"/>
      <c r="Y67" s="106"/>
      <c r="Z67" s="106"/>
      <c r="AA67" s="106"/>
      <c r="AB67" s="106"/>
      <c r="AC67" s="106"/>
      <c r="AD67" s="106"/>
      <c r="AE67" s="106"/>
      <c r="AF67" s="106"/>
      <c r="AG67" s="106"/>
      <c r="AH67" s="106"/>
    </row>
    <row r="68">
      <c r="A68" s="106"/>
      <c r="B68" s="106"/>
      <c r="C68" s="106"/>
      <c r="D68" s="106"/>
      <c r="E68" s="106"/>
      <c r="F68" s="154"/>
      <c r="G68" s="154"/>
      <c r="H68" s="154"/>
      <c r="I68" s="154"/>
      <c r="J68" s="154"/>
      <c r="K68" s="154"/>
      <c r="L68" s="169"/>
      <c r="M68" s="154"/>
      <c r="N68" s="106"/>
      <c r="O68" s="106"/>
      <c r="P68" s="106"/>
      <c r="Q68" s="106"/>
      <c r="R68" s="106"/>
      <c r="S68" s="106"/>
      <c r="T68" s="106"/>
      <c r="U68" s="106"/>
      <c r="V68" s="106"/>
      <c r="W68" s="106"/>
      <c r="X68" s="106"/>
      <c r="Y68" s="106"/>
      <c r="Z68" s="106"/>
      <c r="AA68" s="106"/>
      <c r="AB68" s="106"/>
      <c r="AC68" s="106"/>
      <c r="AD68" s="106"/>
      <c r="AE68" s="106"/>
      <c r="AF68" s="106"/>
      <c r="AG68" s="106"/>
      <c r="AH68" s="106"/>
    </row>
    <row r="69">
      <c r="A69" s="106"/>
      <c r="B69" s="106"/>
      <c r="C69" s="106"/>
      <c r="D69" s="106"/>
      <c r="E69" s="106"/>
      <c r="F69" s="154"/>
      <c r="G69" s="154"/>
      <c r="H69" s="154"/>
      <c r="I69" s="154"/>
      <c r="J69" s="154"/>
      <c r="K69" s="154"/>
      <c r="L69" s="169"/>
      <c r="M69" s="154"/>
      <c r="N69" s="106"/>
      <c r="O69" s="106"/>
      <c r="P69" s="106"/>
      <c r="Q69" s="106"/>
      <c r="R69" s="106"/>
      <c r="S69" s="106"/>
      <c r="T69" s="106"/>
      <c r="U69" s="106"/>
      <c r="V69" s="106"/>
      <c r="W69" s="106"/>
      <c r="X69" s="106"/>
      <c r="Y69" s="106"/>
      <c r="Z69" s="106"/>
      <c r="AA69" s="106"/>
      <c r="AB69" s="106"/>
      <c r="AC69" s="106"/>
      <c r="AD69" s="106"/>
      <c r="AE69" s="106"/>
      <c r="AF69" s="106"/>
      <c r="AG69" s="106"/>
      <c r="AH69" s="106"/>
    </row>
    <row r="70">
      <c r="A70" s="106"/>
      <c r="B70" s="106"/>
      <c r="C70" s="106"/>
      <c r="D70" s="106"/>
      <c r="E70" s="106"/>
      <c r="F70" s="154"/>
      <c r="G70" s="154"/>
      <c r="H70" s="154"/>
      <c r="I70" s="154"/>
      <c r="J70" s="154"/>
      <c r="K70" s="154"/>
      <c r="L70" s="169"/>
      <c r="M70" s="154"/>
      <c r="N70" s="106"/>
      <c r="O70" s="106"/>
      <c r="P70" s="106"/>
      <c r="Q70" s="106"/>
      <c r="R70" s="106"/>
      <c r="S70" s="106"/>
      <c r="T70" s="106"/>
      <c r="U70" s="106"/>
      <c r="V70" s="106"/>
      <c r="W70" s="106"/>
      <c r="X70" s="106"/>
      <c r="Y70" s="106"/>
      <c r="Z70" s="106"/>
      <c r="AA70" s="106"/>
      <c r="AB70" s="106"/>
      <c r="AC70" s="106"/>
      <c r="AD70" s="106"/>
      <c r="AE70" s="106"/>
      <c r="AF70" s="106"/>
      <c r="AG70" s="106"/>
      <c r="AH70" s="106"/>
    </row>
    <row r="71">
      <c r="A71" s="106"/>
      <c r="B71" s="106"/>
      <c r="C71" s="106"/>
      <c r="D71" s="106"/>
      <c r="E71" s="106"/>
      <c r="F71" s="154"/>
      <c r="G71" s="154"/>
      <c r="H71" s="154"/>
      <c r="I71" s="154"/>
      <c r="J71" s="154"/>
      <c r="K71" s="154"/>
      <c r="L71" s="169"/>
      <c r="M71" s="154"/>
      <c r="N71" s="106"/>
      <c r="O71" s="106"/>
      <c r="P71" s="106"/>
      <c r="Q71" s="106"/>
      <c r="R71" s="106"/>
      <c r="S71" s="106"/>
      <c r="T71" s="106"/>
      <c r="U71" s="106"/>
      <c r="V71" s="106"/>
      <c r="W71" s="106"/>
      <c r="X71" s="106"/>
      <c r="Y71" s="106"/>
      <c r="Z71" s="106"/>
      <c r="AA71" s="106"/>
      <c r="AB71" s="106"/>
      <c r="AC71" s="106"/>
      <c r="AD71" s="106"/>
      <c r="AE71" s="106"/>
      <c r="AF71" s="106"/>
      <c r="AG71" s="106"/>
      <c r="AH71" s="106"/>
    </row>
    <row r="72">
      <c r="A72" s="106"/>
      <c r="B72" s="106"/>
      <c r="C72" s="106"/>
      <c r="D72" s="106"/>
      <c r="E72" s="106"/>
      <c r="F72" s="154"/>
      <c r="G72" s="154"/>
      <c r="H72" s="154"/>
      <c r="I72" s="154"/>
      <c r="J72" s="154"/>
      <c r="K72" s="154"/>
      <c r="L72" s="169"/>
      <c r="M72" s="154"/>
      <c r="N72" s="106"/>
      <c r="O72" s="106"/>
      <c r="P72" s="106"/>
      <c r="Q72" s="106"/>
      <c r="R72" s="106"/>
      <c r="S72" s="106"/>
      <c r="T72" s="106"/>
      <c r="U72" s="106"/>
      <c r="V72" s="106"/>
      <c r="W72" s="106"/>
      <c r="X72" s="106"/>
      <c r="Y72" s="106"/>
      <c r="Z72" s="106"/>
      <c r="AA72" s="106"/>
      <c r="AB72" s="106"/>
      <c r="AC72" s="106"/>
      <c r="AD72" s="106"/>
      <c r="AE72" s="106"/>
      <c r="AF72" s="106"/>
      <c r="AG72" s="106"/>
      <c r="AH72" s="106"/>
    </row>
    <row r="73">
      <c r="A73" s="106"/>
      <c r="B73" s="106"/>
      <c r="C73" s="106"/>
      <c r="D73" s="106"/>
      <c r="E73" s="106"/>
      <c r="F73" s="154"/>
      <c r="G73" s="154"/>
      <c r="H73" s="154"/>
      <c r="I73" s="154"/>
      <c r="J73" s="154"/>
      <c r="K73" s="154"/>
      <c r="L73" s="169"/>
      <c r="M73" s="154"/>
      <c r="N73" s="106"/>
      <c r="O73" s="106"/>
      <c r="P73" s="106"/>
      <c r="Q73" s="106"/>
      <c r="R73" s="106"/>
      <c r="S73" s="106"/>
      <c r="T73" s="106"/>
      <c r="U73" s="106"/>
      <c r="V73" s="106"/>
      <c r="W73" s="106"/>
      <c r="X73" s="106"/>
      <c r="Y73" s="106"/>
      <c r="Z73" s="106"/>
      <c r="AA73" s="106"/>
      <c r="AB73" s="106"/>
      <c r="AC73" s="106"/>
      <c r="AD73" s="106"/>
      <c r="AE73" s="106"/>
      <c r="AF73" s="106"/>
      <c r="AG73" s="106"/>
      <c r="AH73" s="106"/>
    </row>
    <row r="74">
      <c r="A74" s="106"/>
      <c r="B74" s="106"/>
      <c r="C74" s="106"/>
      <c r="D74" s="106"/>
      <c r="E74" s="106"/>
      <c r="F74" s="154"/>
      <c r="G74" s="154"/>
      <c r="H74" s="154"/>
      <c r="I74" s="154"/>
      <c r="J74" s="154"/>
      <c r="K74" s="154"/>
      <c r="L74" s="169"/>
      <c r="M74" s="154"/>
      <c r="N74" s="106"/>
      <c r="O74" s="106"/>
      <c r="P74" s="106"/>
      <c r="Q74" s="106"/>
      <c r="R74" s="106"/>
      <c r="S74" s="106"/>
      <c r="T74" s="106"/>
      <c r="U74" s="106"/>
      <c r="V74" s="106"/>
      <c r="W74" s="106"/>
      <c r="X74" s="106"/>
      <c r="Y74" s="106"/>
      <c r="Z74" s="106"/>
      <c r="AA74" s="106"/>
      <c r="AB74" s="106"/>
      <c r="AC74" s="106"/>
      <c r="AD74" s="106"/>
      <c r="AE74" s="106"/>
      <c r="AF74" s="106"/>
      <c r="AG74" s="106"/>
      <c r="AH74" s="106"/>
    </row>
    <row r="75">
      <c r="A75" s="106"/>
      <c r="B75" s="106"/>
      <c r="C75" s="106"/>
      <c r="D75" s="106"/>
      <c r="E75" s="106"/>
      <c r="F75" s="154"/>
      <c r="G75" s="154"/>
      <c r="H75" s="154"/>
      <c r="I75" s="154"/>
      <c r="J75" s="154"/>
      <c r="K75" s="154"/>
      <c r="L75" s="169"/>
      <c r="M75" s="154"/>
      <c r="N75" s="106"/>
      <c r="O75" s="106"/>
      <c r="P75" s="106"/>
      <c r="Q75" s="106"/>
      <c r="R75" s="106"/>
      <c r="S75" s="106"/>
      <c r="T75" s="106"/>
      <c r="U75" s="106"/>
      <c r="V75" s="106"/>
      <c r="W75" s="106"/>
      <c r="X75" s="106"/>
      <c r="Y75" s="106"/>
      <c r="Z75" s="106"/>
      <c r="AA75" s="106"/>
      <c r="AB75" s="106"/>
      <c r="AC75" s="106"/>
      <c r="AD75" s="106"/>
      <c r="AE75" s="106"/>
      <c r="AF75" s="106"/>
      <c r="AG75" s="106"/>
      <c r="AH75" s="106"/>
    </row>
    <row r="76">
      <c r="A76" s="106"/>
      <c r="B76" s="106"/>
      <c r="C76" s="106"/>
      <c r="D76" s="106"/>
      <c r="E76" s="106"/>
      <c r="F76" s="154"/>
      <c r="G76" s="154"/>
      <c r="H76" s="154"/>
      <c r="I76" s="154"/>
      <c r="J76" s="154"/>
      <c r="K76" s="154"/>
      <c r="L76" s="169"/>
      <c r="M76" s="154"/>
      <c r="N76" s="106"/>
      <c r="O76" s="106"/>
      <c r="P76" s="106"/>
      <c r="Q76" s="106"/>
      <c r="R76" s="106"/>
      <c r="S76" s="106"/>
      <c r="T76" s="106"/>
      <c r="U76" s="106"/>
      <c r="V76" s="106"/>
      <c r="W76" s="106"/>
      <c r="X76" s="106"/>
      <c r="Y76" s="106"/>
      <c r="Z76" s="106"/>
      <c r="AA76" s="106"/>
      <c r="AB76" s="106"/>
      <c r="AC76" s="106"/>
      <c r="AD76" s="106"/>
      <c r="AE76" s="106"/>
      <c r="AF76" s="106"/>
      <c r="AG76" s="106"/>
      <c r="AH76" s="106"/>
    </row>
    <row r="77">
      <c r="A77" s="106"/>
      <c r="B77" s="106"/>
      <c r="C77" s="106"/>
      <c r="D77" s="106"/>
      <c r="E77" s="106"/>
      <c r="F77" s="154"/>
      <c r="G77" s="154"/>
      <c r="H77" s="154"/>
      <c r="I77" s="154"/>
      <c r="J77" s="154"/>
      <c r="K77" s="154"/>
      <c r="L77" s="169"/>
      <c r="M77" s="154"/>
      <c r="N77" s="106"/>
      <c r="O77" s="106"/>
      <c r="P77" s="106"/>
      <c r="Q77" s="106"/>
      <c r="R77" s="106"/>
      <c r="S77" s="106"/>
      <c r="T77" s="106"/>
      <c r="U77" s="106"/>
      <c r="V77" s="106"/>
      <c r="W77" s="106"/>
      <c r="X77" s="106"/>
      <c r="Y77" s="106"/>
      <c r="Z77" s="106"/>
      <c r="AA77" s="106"/>
      <c r="AB77" s="106"/>
      <c r="AC77" s="106"/>
      <c r="AD77" s="106"/>
      <c r="AE77" s="106"/>
      <c r="AF77" s="106"/>
      <c r="AG77" s="106"/>
      <c r="AH77" s="106"/>
    </row>
    <row r="78">
      <c r="A78" s="106"/>
      <c r="B78" s="106"/>
      <c r="C78" s="106"/>
      <c r="D78" s="106"/>
      <c r="E78" s="106"/>
      <c r="F78" s="154"/>
      <c r="G78" s="154"/>
      <c r="H78" s="154"/>
      <c r="I78" s="154"/>
      <c r="J78" s="154"/>
      <c r="K78" s="154"/>
      <c r="L78" s="169"/>
      <c r="M78" s="154"/>
      <c r="N78" s="106"/>
      <c r="O78" s="106"/>
      <c r="P78" s="106"/>
      <c r="Q78" s="106"/>
      <c r="R78" s="106"/>
      <c r="S78" s="106"/>
      <c r="T78" s="106"/>
      <c r="U78" s="106"/>
      <c r="V78" s="106"/>
      <c r="W78" s="106"/>
      <c r="X78" s="106"/>
      <c r="Y78" s="106"/>
      <c r="Z78" s="106"/>
      <c r="AA78" s="106"/>
      <c r="AB78" s="106"/>
      <c r="AC78" s="106"/>
      <c r="AD78" s="106"/>
      <c r="AE78" s="106"/>
      <c r="AF78" s="106"/>
      <c r="AG78" s="106"/>
      <c r="AH78" s="106"/>
    </row>
    <row r="79">
      <c r="A79" s="106"/>
      <c r="B79" s="106"/>
      <c r="C79" s="106"/>
      <c r="D79" s="106"/>
      <c r="E79" s="106"/>
      <c r="F79" s="154"/>
      <c r="G79" s="154"/>
      <c r="H79" s="154"/>
      <c r="I79" s="154"/>
      <c r="J79" s="154"/>
      <c r="K79" s="154"/>
      <c r="L79" s="169"/>
      <c r="M79" s="154"/>
      <c r="N79" s="106"/>
      <c r="O79" s="106"/>
      <c r="P79" s="106"/>
      <c r="Q79" s="106"/>
      <c r="R79" s="106"/>
      <c r="S79" s="106"/>
      <c r="T79" s="106"/>
      <c r="U79" s="106"/>
      <c r="V79" s="106"/>
      <c r="W79" s="106"/>
      <c r="X79" s="106"/>
      <c r="Y79" s="106"/>
      <c r="Z79" s="106"/>
      <c r="AA79" s="106"/>
      <c r="AB79" s="106"/>
      <c r="AC79" s="106"/>
      <c r="AD79" s="106"/>
      <c r="AE79" s="106"/>
      <c r="AF79" s="106"/>
      <c r="AG79" s="106"/>
      <c r="AH79" s="106"/>
    </row>
    <row r="80">
      <c r="A80" s="106"/>
      <c r="B80" s="106"/>
      <c r="C80" s="106"/>
      <c r="D80" s="106"/>
      <c r="E80" s="106"/>
      <c r="F80" s="154"/>
      <c r="G80" s="154"/>
      <c r="H80" s="154"/>
      <c r="I80" s="154"/>
      <c r="J80" s="154"/>
      <c r="K80" s="154"/>
      <c r="L80" s="169"/>
      <c r="M80" s="154"/>
      <c r="N80" s="106"/>
      <c r="O80" s="106"/>
      <c r="P80" s="106"/>
      <c r="Q80" s="106"/>
      <c r="R80" s="106"/>
      <c r="S80" s="106"/>
      <c r="T80" s="106"/>
      <c r="U80" s="106"/>
      <c r="V80" s="106"/>
      <c r="W80" s="106"/>
      <c r="X80" s="106"/>
      <c r="Y80" s="106"/>
      <c r="Z80" s="106"/>
      <c r="AA80" s="106"/>
      <c r="AB80" s="106"/>
      <c r="AC80" s="106"/>
      <c r="AD80" s="106"/>
      <c r="AE80" s="106"/>
      <c r="AF80" s="106"/>
      <c r="AG80" s="106"/>
      <c r="AH80" s="106"/>
    </row>
    <row r="81">
      <c r="A81" s="106"/>
      <c r="B81" s="106"/>
      <c r="C81" s="106"/>
      <c r="D81" s="106"/>
      <c r="E81" s="106"/>
      <c r="F81" s="154"/>
      <c r="G81" s="154"/>
      <c r="H81" s="154"/>
      <c r="I81" s="154"/>
      <c r="J81" s="154"/>
      <c r="K81" s="154"/>
      <c r="L81" s="169"/>
      <c r="M81" s="154"/>
      <c r="N81" s="106"/>
      <c r="O81" s="106"/>
      <c r="P81" s="106"/>
      <c r="Q81" s="106"/>
      <c r="R81" s="106"/>
      <c r="S81" s="106"/>
      <c r="T81" s="106"/>
      <c r="U81" s="106"/>
      <c r="V81" s="106"/>
      <c r="W81" s="106"/>
      <c r="X81" s="106"/>
      <c r="Y81" s="106"/>
      <c r="Z81" s="106"/>
      <c r="AA81" s="106"/>
      <c r="AB81" s="106"/>
      <c r="AC81" s="106"/>
      <c r="AD81" s="106"/>
      <c r="AE81" s="106"/>
      <c r="AF81" s="106"/>
      <c r="AG81" s="106"/>
      <c r="AH81" s="106"/>
    </row>
    <row r="82">
      <c r="A82" s="106"/>
      <c r="B82" s="106"/>
      <c r="C82" s="106"/>
      <c r="D82" s="106"/>
      <c r="E82" s="106"/>
      <c r="F82" s="154"/>
      <c r="G82" s="154"/>
      <c r="H82" s="154"/>
      <c r="I82" s="154"/>
      <c r="J82" s="154"/>
      <c r="K82" s="154"/>
      <c r="L82" s="169"/>
      <c r="M82" s="154"/>
      <c r="N82" s="106"/>
      <c r="O82" s="106"/>
      <c r="P82" s="106"/>
      <c r="Q82" s="106"/>
      <c r="R82" s="106"/>
      <c r="S82" s="106"/>
      <c r="T82" s="106"/>
      <c r="U82" s="106"/>
      <c r="V82" s="106"/>
      <c r="W82" s="106"/>
      <c r="X82" s="106"/>
      <c r="Y82" s="106"/>
      <c r="Z82" s="106"/>
      <c r="AA82" s="106"/>
      <c r="AB82" s="106"/>
      <c r="AC82" s="106"/>
      <c r="AD82" s="106"/>
      <c r="AE82" s="106"/>
      <c r="AF82" s="106"/>
      <c r="AG82" s="106"/>
      <c r="AH82" s="106"/>
    </row>
    <row r="83">
      <c r="A83" s="106"/>
      <c r="B83" s="106"/>
      <c r="C83" s="106"/>
      <c r="D83" s="106"/>
      <c r="E83" s="106"/>
      <c r="F83" s="154"/>
      <c r="G83" s="154"/>
      <c r="H83" s="154"/>
      <c r="I83" s="154"/>
      <c r="J83" s="154"/>
      <c r="K83" s="154"/>
      <c r="L83" s="169"/>
      <c r="M83" s="154"/>
      <c r="N83" s="106"/>
      <c r="O83" s="106"/>
      <c r="P83" s="106"/>
      <c r="Q83" s="106"/>
      <c r="R83" s="106"/>
      <c r="S83" s="106"/>
      <c r="T83" s="106"/>
      <c r="U83" s="106"/>
      <c r="V83" s="106"/>
      <c r="W83" s="106"/>
      <c r="X83" s="106"/>
      <c r="Y83" s="106"/>
      <c r="Z83" s="106"/>
      <c r="AA83" s="106"/>
      <c r="AB83" s="106"/>
      <c r="AC83" s="106"/>
      <c r="AD83" s="106"/>
      <c r="AE83" s="106"/>
      <c r="AF83" s="106"/>
      <c r="AG83" s="106"/>
      <c r="AH83" s="106"/>
    </row>
    <row r="84">
      <c r="A84" s="106"/>
      <c r="B84" s="106"/>
      <c r="C84" s="106"/>
      <c r="D84" s="106"/>
      <c r="E84" s="106"/>
      <c r="F84" s="154"/>
      <c r="G84" s="154"/>
      <c r="H84" s="154"/>
      <c r="I84" s="154"/>
      <c r="J84" s="154"/>
      <c r="K84" s="154"/>
      <c r="L84" s="169"/>
      <c r="M84" s="154"/>
      <c r="N84" s="106"/>
      <c r="O84" s="106"/>
      <c r="P84" s="106"/>
      <c r="Q84" s="106"/>
      <c r="R84" s="106"/>
      <c r="S84" s="106"/>
      <c r="T84" s="106"/>
      <c r="U84" s="106"/>
      <c r="V84" s="106"/>
      <c r="W84" s="106"/>
      <c r="X84" s="106"/>
      <c r="Y84" s="106"/>
      <c r="Z84" s="106"/>
      <c r="AA84" s="106"/>
      <c r="AB84" s="106"/>
      <c r="AC84" s="106"/>
      <c r="AD84" s="106"/>
      <c r="AE84" s="106"/>
      <c r="AF84" s="106"/>
      <c r="AG84" s="106"/>
      <c r="AH84" s="106"/>
    </row>
    <row r="85">
      <c r="A85" s="106"/>
      <c r="B85" s="106"/>
      <c r="C85" s="106"/>
      <c r="D85" s="106"/>
      <c r="E85" s="106"/>
      <c r="F85" s="154"/>
      <c r="G85" s="154"/>
      <c r="H85" s="154"/>
      <c r="I85" s="154"/>
      <c r="J85" s="154"/>
      <c r="K85" s="154"/>
      <c r="L85" s="169"/>
      <c r="M85" s="154"/>
      <c r="N85" s="106"/>
      <c r="O85" s="106"/>
      <c r="P85" s="106"/>
      <c r="Q85" s="106"/>
      <c r="R85" s="106"/>
      <c r="S85" s="106"/>
      <c r="T85" s="106"/>
      <c r="U85" s="106"/>
      <c r="V85" s="106"/>
      <c r="W85" s="106"/>
      <c r="X85" s="106"/>
      <c r="Y85" s="106"/>
      <c r="Z85" s="106"/>
      <c r="AA85" s="106"/>
      <c r="AB85" s="106"/>
      <c r="AC85" s="106"/>
      <c r="AD85" s="106"/>
      <c r="AE85" s="106"/>
      <c r="AF85" s="106"/>
      <c r="AG85" s="106"/>
      <c r="AH85" s="106"/>
    </row>
    <row r="86">
      <c r="A86" s="106"/>
      <c r="B86" s="106"/>
      <c r="C86" s="106"/>
      <c r="D86" s="106"/>
      <c r="E86" s="106"/>
      <c r="F86" s="154"/>
      <c r="G86" s="154"/>
      <c r="H86" s="154"/>
      <c r="I86" s="154"/>
      <c r="J86" s="154"/>
      <c r="K86" s="154"/>
      <c r="L86" s="169"/>
      <c r="M86" s="154"/>
      <c r="N86" s="106"/>
      <c r="O86" s="106"/>
      <c r="P86" s="106"/>
      <c r="Q86" s="106"/>
      <c r="R86" s="106"/>
      <c r="S86" s="106"/>
      <c r="T86" s="106"/>
      <c r="U86" s="106"/>
      <c r="V86" s="106"/>
      <c r="W86" s="106"/>
      <c r="X86" s="106"/>
      <c r="Y86" s="106"/>
      <c r="Z86" s="106"/>
      <c r="AA86" s="106"/>
      <c r="AB86" s="106"/>
      <c r="AC86" s="106"/>
      <c r="AD86" s="106"/>
      <c r="AE86" s="106"/>
      <c r="AF86" s="106"/>
      <c r="AG86" s="106"/>
      <c r="AH86" s="106"/>
    </row>
    <row r="87">
      <c r="A87" s="106"/>
      <c r="B87" s="106"/>
      <c r="C87" s="106"/>
      <c r="D87" s="106"/>
      <c r="E87" s="106"/>
      <c r="F87" s="154"/>
      <c r="G87" s="154"/>
      <c r="H87" s="154"/>
      <c r="I87" s="154"/>
      <c r="J87" s="154"/>
      <c r="K87" s="154"/>
      <c r="L87" s="169"/>
      <c r="M87" s="154"/>
      <c r="N87" s="106"/>
      <c r="O87" s="106"/>
      <c r="P87" s="106"/>
      <c r="Q87" s="106"/>
      <c r="R87" s="106"/>
      <c r="S87" s="106"/>
      <c r="T87" s="106"/>
      <c r="U87" s="106"/>
      <c r="V87" s="106"/>
      <c r="W87" s="106"/>
      <c r="X87" s="106"/>
      <c r="Y87" s="106"/>
      <c r="Z87" s="106"/>
      <c r="AA87" s="106"/>
      <c r="AB87" s="106"/>
      <c r="AC87" s="106"/>
      <c r="AD87" s="106"/>
      <c r="AE87" s="106"/>
      <c r="AF87" s="106"/>
      <c r="AG87" s="106"/>
      <c r="AH87" s="106"/>
    </row>
    <row r="88">
      <c r="A88" s="106"/>
      <c r="B88" s="106"/>
      <c r="C88" s="106"/>
      <c r="D88" s="106"/>
      <c r="E88" s="106"/>
      <c r="F88" s="154"/>
      <c r="G88" s="154"/>
      <c r="H88" s="154"/>
      <c r="I88" s="154"/>
      <c r="J88" s="154"/>
      <c r="K88" s="154"/>
      <c r="L88" s="169"/>
      <c r="M88" s="154"/>
      <c r="N88" s="106"/>
      <c r="O88" s="106"/>
      <c r="P88" s="106"/>
      <c r="Q88" s="106"/>
      <c r="R88" s="106"/>
      <c r="S88" s="106"/>
      <c r="T88" s="106"/>
      <c r="U88" s="106"/>
      <c r="V88" s="106"/>
      <c r="W88" s="106"/>
      <c r="X88" s="106"/>
      <c r="Y88" s="106"/>
      <c r="Z88" s="106"/>
      <c r="AA88" s="106"/>
      <c r="AB88" s="106"/>
      <c r="AC88" s="106"/>
      <c r="AD88" s="106"/>
      <c r="AE88" s="106"/>
      <c r="AF88" s="106"/>
      <c r="AG88" s="106"/>
      <c r="AH88" s="106"/>
    </row>
    <row r="89">
      <c r="A89" s="106"/>
      <c r="B89" s="106"/>
      <c r="C89" s="106"/>
      <c r="D89" s="106"/>
      <c r="E89" s="106"/>
      <c r="F89" s="154"/>
      <c r="G89" s="154"/>
      <c r="H89" s="154"/>
      <c r="I89" s="154"/>
      <c r="J89" s="154"/>
      <c r="K89" s="154"/>
      <c r="L89" s="169"/>
      <c r="M89" s="154"/>
      <c r="N89" s="106"/>
      <c r="O89" s="106"/>
      <c r="P89" s="106"/>
      <c r="Q89" s="106"/>
      <c r="R89" s="106"/>
      <c r="S89" s="106"/>
      <c r="T89" s="106"/>
      <c r="U89" s="106"/>
      <c r="V89" s="106"/>
      <c r="W89" s="106"/>
      <c r="X89" s="106"/>
      <c r="Y89" s="106"/>
      <c r="Z89" s="106"/>
      <c r="AA89" s="106"/>
      <c r="AB89" s="106"/>
      <c r="AC89" s="106"/>
      <c r="AD89" s="106"/>
      <c r="AE89" s="106"/>
      <c r="AF89" s="106"/>
      <c r="AG89" s="106"/>
      <c r="AH89" s="106"/>
    </row>
    <row r="90">
      <c r="A90" s="106"/>
      <c r="B90" s="106"/>
      <c r="C90" s="106"/>
      <c r="D90" s="106"/>
      <c r="E90" s="106"/>
      <c r="F90" s="154"/>
      <c r="G90" s="154"/>
      <c r="H90" s="154"/>
      <c r="I90" s="154"/>
      <c r="J90" s="154"/>
      <c r="K90" s="154"/>
      <c r="L90" s="169"/>
      <c r="M90" s="154"/>
      <c r="N90" s="106"/>
      <c r="O90" s="106"/>
      <c r="P90" s="106"/>
      <c r="Q90" s="106"/>
      <c r="R90" s="106"/>
      <c r="S90" s="106"/>
      <c r="T90" s="106"/>
      <c r="U90" s="106"/>
      <c r="V90" s="106"/>
      <c r="W90" s="106"/>
      <c r="X90" s="106"/>
      <c r="Y90" s="106"/>
      <c r="Z90" s="106"/>
      <c r="AA90" s="106"/>
      <c r="AB90" s="106"/>
      <c r="AC90" s="106"/>
      <c r="AD90" s="106"/>
      <c r="AE90" s="106"/>
      <c r="AF90" s="106"/>
      <c r="AG90" s="106"/>
      <c r="AH90" s="106"/>
    </row>
    <row r="91">
      <c r="A91" s="106"/>
      <c r="B91" s="106"/>
      <c r="C91" s="106"/>
      <c r="D91" s="106"/>
      <c r="E91" s="106"/>
      <c r="F91" s="154"/>
      <c r="G91" s="154"/>
      <c r="H91" s="154"/>
      <c r="I91" s="154"/>
      <c r="J91" s="154"/>
      <c r="K91" s="154"/>
      <c r="L91" s="169"/>
      <c r="M91" s="154"/>
      <c r="N91" s="106"/>
      <c r="O91" s="106"/>
      <c r="P91" s="106"/>
      <c r="Q91" s="106"/>
      <c r="R91" s="106"/>
      <c r="S91" s="106"/>
      <c r="T91" s="106"/>
      <c r="U91" s="106"/>
      <c r="V91" s="106"/>
      <c r="W91" s="106"/>
      <c r="X91" s="106"/>
      <c r="Y91" s="106"/>
      <c r="Z91" s="106"/>
      <c r="AA91" s="106"/>
      <c r="AB91" s="106"/>
      <c r="AC91" s="106"/>
      <c r="AD91" s="106"/>
      <c r="AE91" s="106"/>
      <c r="AF91" s="106"/>
      <c r="AG91" s="106"/>
      <c r="AH91" s="106"/>
    </row>
    <row r="92">
      <c r="A92" s="106"/>
      <c r="B92" s="106"/>
      <c r="C92" s="106"/>
      <c r="D92" s="106"/>
      <c r="E92" s="106"/>
      <c r="F92" s="154"/>
      <c r="G92" s="154"/>
      <c r="H92" s="154"/>
      <c r="I92" s="154"/>
      <c r="J92" s="154"/>
      <c r="K92" s="154"/>
      <c r="L92" s="169"/>
      <c r="M92" s="154"/>
      <c r="N92" s="106"/>
      <c r="O92" s="106"/>
      <c r="P92" s="106"/>
      <c r="Q92" s="106"/>
      <c r="R92" s="106"/>
      <c r="S92" s="106"/>
      <c r="T92" s="106"/>
      <c r="U92" s="106"/>
      <c r="V92" s="106"/>
      <c r="W92" s="106"/>
      <c r="X92" s="106"/>
      <c r="Y92" s="106"/>
      <c r="Z92" s="106"/>
      <c r="AA92" s="106"/>
      <c r="AB92" s="106"/>
      <c r="AC92" s="106"/>
      <c r="AD92" s="106"/>
      <c r="AE92" s="106"/>
      <c r="AF92" s="106"/>
      <c r="AG92" s="106"/>
      <c r="AH92" s="106"/>
    </row>
    <row r="93">
      <c r="A93" s="106"/>
      <c r="B93" s="106"/>
      <c r="C93" s="106"/>
      <c r="D93" s="106"/>
      <c r="E93" s="106"/>
      <c r="F93" s="154"/>
      <c r="G93" s="154"/>
      <c r="H93" s="154"/>
      <c r="I93" s="154"/>
      <c r="J93" s="154"/>
      <c r="K93" s="154"/>
      <c r="L93" s="169"/>
      <c r="M93" s="154"/>
      <c r="N93" s="106"/>
      <c r="O93" s="106"/>
      <c r="P93" s="106"/>
      <c r="Q93" s="106"/>
      <c r="R93" s="106"/>
      <c r="S93" s="106"/>
      <c r="T93" s="106"/>
      <c r="U93" s="106"/>
      <c r="V93" s="106"/>
      <c r="W93" s="106"/>
      <c r="X93" s="106"/>
      <c r="Y93" s="106"/>
      <c r="Z93" s="106"/>
      <c r="AA93" s="106"/>
      <c r="AB93" s="106"/>
      <c r="AC93" s="106"/>
      <c r="AD93" s="106"/>
      <c r="AE93" s="106"/>
      <c r="AF93" s="106"/>
      <c r="AG93" s="106"/>
      <c r="AH93" s="106"/>
    </row>
    <row r="94">
      <c r="A94" s="106"/>
      <c r="B94" s="106"/>
      <c r="C94" s="106"/>
      <c r="D94" s="106"/>
      <c r="E94" s="106"/>
      <c r="F94" s="154"/>
      <c r="G94" s="154"/>
      <c r="H94" s="154"/>
      <c r="I94" s="154"/>
      <c r="J94" s="154"/>
      <c r="K94" s="154"/>
      <c r="L94" s="169"/>
      <c r="M94" s="154"/>
      <c r="N94" s="106"/>
      <c r="O94" s="106"/>
      <c r="P94" s="106"/>
      <c r="Q94" s="106"/>
      <c r="R94" s="106"/>
      <c r="S94" s="106"/>
      <c r="T94" s="106"/>
      <c r="U94" s="106"/>
      <c r="V94" s="106"/>
      <c r="W94" s="106"/>
      <c r="X94" s="106"/>
      <c r="Y94" s="106"/>
      <c r="Z94" s="106"/>
      <c r="AA94" s="106"/>
      <c r="AB94" s="106"/>
      <c r="AC94" s="106"/>
      <c r="AD94" s="106"/>
      <c r="AE94" s="106"/>
      <c r="AF94" s="106"/>
      <c r="AG94" s="106"/>
      <c r="AH94" s="106"/>
    </row>
    <row r="95">
      <c r="A95" s="106"/>
      <c r="B95" s="106"/>
      <c r="C95" s="106"/>
      <c r="D95" s="106"/>
      <c r="E95" s="106"/>
      <c r="F95" s="154"/>
      <c r="G95" s="154"/>
      <c r="H95" s="154"/>
      <c r="I95" s="154"/>
      <c r="J95" s="154"/>
      <c r="K95" s="154"/>
      <c r="L95" s="169"/>
      <c r="M95" s="154"/>
      <c r="N95" s="106"/>
      <c r="O95" s="106"/>
      <c r="P95" s="106"/>
      <c r="Q95" s="106"/>
      <c r="R95" s="106"/>
      <c r="S95" s="106"/>
      <c r="T95" s="106"/>
      <c r="U95" s="106"/>
      <c r="V95" s="106"/>
      <c r="W95" s="106"/>
      <c r="X95" s="106"/>
      <c r="Y95" s="106"/>
      <c r="Z95" s="106"/>
      <c r="AA95" s="106"/>
      <c r="AB95" s="106"/>
      <c r="AC95" s="106"/>
      <c r="AD95" s="106"/>
      <c r="AE95" s="106"/>
      <c r="AF95" s="106"/>
      <c r="AG95" s="106"/>
      <c r="AH95" s="106"/>
    </row>
    <row r="96">
      <c r="A96" s="106"/>
      <c r="B96" s="106"/>
      <c r="C96" s="106"/>
      <c r="D96" s="106"/>
      <c r="E96" s="106"/>
      <c r="F96" s="154"/>
      <c r="G96" s="154"/>
      <c r="H96" s="154"/>
      <c r="I96" s="154"/>
      <c r="J96" s="154"/>
      <c r="K96" s="154"/>
      <c r="L96" s="169"/>
      <c r="M96" s="154"/>
      <c r="N96" s="106"/>
      <c r="O96" s="106"/>
      <c r="P96" s="106"/>
      <c r="Q96" s="106"/>
      <c r="R96" s="106"/>
      <c r="S96" s="106"/>
      <c r="T96" s="106"/>
      <c r="U96" s="106"/>
      <c r="V96" s="106"/>
      <c r="W96" s="106"/>
      <c r="X96" s="106"/>
      <c r="Y96" s="106"/>
      <c r="Z96" s="106"/>
      <c r="AA96" s="106"/>
      <c r="AB96" s="106"/>
      <c r="AC96" s="106"/>
      <c r="AD96" s="106"/>
      <c r="AE96" s="106"/>
      <c r="AF96" s="106"/>
      <c r="AG96" s="106"/>
      <c r="AH96" s="106"/>
    </row>
    <row r="97">
      <c r="A97" s="106"/>
      <c r="B97" s="106"/>
      <c r="C97" s="106"/>
      <c r="D97" s="106"/>
      <c r="E97" s="106"/>
      <c r="F97" s="154"/>
      <c r="G97" s="154"/>
      <c r="H97" s="154"/>
      <c r="I97" s="154"/>
      <c r="J97" s="154"/>
      <c r="K97" s="154"/>
      <c r="L97" s="169"/>
      <c r="M97" s="154"/>
      <c r="N97" s="106"/>
      <c r="O97" s="106"/>
      <c r="P97" s="106"/>
      <c r="Q97" s="106"/>
      <c r="R97" s="106"/>
      <c r="S97" s="106"/>
      <c r="T97" s="106"/>
      <c r="U97" s="106"/>
      <c r="V97" s="106"/>
      <c r="W97" s="106"/>
      <c r="X97" s="106"/>
      <c r="Y97" s="106"/>
      <c r="Z97" s="106"/>
      <c r="AA97" s="106"/>
      <c r="AB97" s="106"/>
      <c r="AC97" s="106"/>
      <c r="AD97" s="106"/>
      <c r="AE97" s="106"/>
      <c r="AF97" s="106"/>
      <c r="AG97" s="106"/>
      <c r="AH97" s="106"/>
    </row>
    <row r="98">
      <c r="A98" s="106"/>
      <c r="B98" s="106"/>
      <c r="C98" s="106"/>
      <c r="D98" s="106"/>
      <c r="E98" s="106"/>
      <c r="F98" s="154"/>
      <c r="G98" s="154"/>
      <c r="H98" s="154"/>
      <c r="I98" s="154"/>
      <c r="J98" s="154"/>
      <c r="K98" s="154"/>
      <c r="L98" s="169"/>
      <c r="M98" s="154"/>
      <c r="N98" s="106"/>
      <c r="O98" s="106"/>
      <c r="P98" s="106"/>
      <c r="Q98" s="106"/>
      <c r="R98" s="106"/>
      <c r="S98" s="106"/>
      <c r="T98" s="106"/>
      <c r="U98" s="106"/>
      <c r="V98" s="106"/>
      <c r="W98" s="106"/>
      <c r="X98" s="106"/>
      <c r="Y98" s="106"/>
      <c r="Z98" s="106"/>
      <c r="AA98" s="106"/>
      <c r="AB98" s="106"/>
      <c r="AC98" s="106"/>
      <c r="AD98" s="106"/>
      <c r="AE98" s="106"/>
      <c r="AF98" s="106"/>
      <c r="AG98" s="106"/>
      <c r="AH98" s="106"/>
    </row>
    <row r="99">
      <c r="A99" s="106"/>
      <c r="B99" s="106"/>
      <c r="C99" s="106"/>
      <c r="D99" s="106"/>
      <c r="E99" s="106"/>
      <c r="F99" s="154"/>
      <c r="G99" s="154"/>
      <c r="H99" s="154"/>
      <c r="I99" s="154"/>
      <c r="J99" s="154"/>
      <c r="K99" s="154"/>
      <c r="L99" s="169"/>
      <c r="M99" s="154"/>
      <c r="N99" s="106"/>
      <c r="O99" s="106"/>
      <c r="P99" s="106"/>
      <c r="Q99" s="106"/>
      <c r="R99" s="106"/>
      <c r="S99" s="106"/>
      <c r="T99" s="106"/>
      <c r="U99" s="106"/>
      <c r="V99" s="106"/>
      <c r="W99" s="106"/>
      <c r="X99" s="106"/>
      <c r="Y99" s="106"/>
      <c r="Z99" s="106"/>
      <c r="AA99" s="106"/>
      <c r="AB99" s="106"/>
      <c r="AC99" s="106"/>
      <c r="AD99" s="106"/>
      <c r="AE99" s="106"/>
      <c r="AF99" s="106"/>
      <c r="AG99" s="106"/>
      <c r="AH99" s="106"/>
    </row>
    <row r="100">
      <c r="A100" s="106"/>
      <c r="B100" s="106"/>
      <c r="C100" s="106"/>
      <c r="D100" s="106"/>
      <c r="E100" s="106"/>
      <c r="F100" s="154"/>
      <c r="G100" s="154"/>
      <c r="H100" s="154"/>
      <c r="I100" s="154"/>
      <c r="J100" s="154"/>
      <c r="K100" s="154"/>
      <c r="L100" s="169"/>
      <c r="M100" s="154"/>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row>
    <row r="101">
      <c r="A101" s="106"/>
      <c r="B101" s="106"/>
      <c r="C101" s="106"/>
      <c r="D101" s="106"/>
      <c r="E101" s="106"/>
      <c r="F101" s="154"/>
      <c r="G101" s="154"/>
      <c r="H101" s="154"/>
      <c r="I101" s="154"/>
      <c r="J101" s="154"/>
      <c r="K101" s="154"/>
      <c r="L101" s="169"/>
      <c r="M101" s="154"/>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row>
    <row r="102">
      <c r="A102" s="106"/>
      <c r="B102" s="106"/>
      <c r="C102" s="106"/>
      <c r="D102" s="106"/>
      <c r="E102" s="106"/>
      <c r="F102" s="154"/>
      <c r="G102" s="154"/>
      <c r="H102" s="154"/>
      <c r="I102" s="154"/>
      <c r="J102" s="154"/>
      <c r="K102" s="154"/>
      <c r="L102" s="169"/>
      <c r="M102" s="154"/>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row>
    <row r="103">
      <c r="A103" s="106"/>
      <c r="B103" s="106"/>
      <c r="C103" s="106"/>
      <c r="D103" s="106"/>
      <c r="E103" s="106"/>
      <c r="F103" s="154"/>
      <c r="G103" s="154"/>
      <c r="H103" s="154"/>
      <c r="I103" s="154"/>
      <c r="J103" s="154"/>
      <c r="K103" s="154"/>
      <c r="L103" s="169"/>
      <c r="M103" s="154"/>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row>
    <row r="104">
      <c r="A104" s="106"/>
      <c r="B104" s="106"/>
      <c r="C104" s="106"/>
      <c r="D104" s="106"/>
      <c r="E104" s="106"/>
      <c r="F104" s="154"/>
      <c r="G104" s="154"/>
      <c r="H104" s="154"/>
      <c r="I104" s="154"/>
      <c r="J104" s="154"/>
      <c r="K104" s="154"/>
      <c r="L104" s="169"/>
      <c r="M104" s="154"/>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row>
    <row r="105">
      <c r="A105" s="106"/>
      <c r="B105" s="106"/>
      <c r="C105" s="106"/>
      <c r="D105" s="106"/>
      <c r="E105" s="106"/>
      <c r="F105" s="154"/>
      <c r="G105" s="154"/>
      <c r="H105" s="154"/>
      <c r="I105" s="154"/>
      <c r="J105" s="154"/>
      <c r="K105" s="154"/>
      <c r="L105" s="169"/>
      <c r="M105" s="154"/>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row>
    <row r="106">
      <c r="A106" s="106"/>
      <c r="B106" s="106"/>
      <c r="C106" s="106"/>
      <c r="D106" s="106"/>
      <c r="E106" s="106"/>
      <c r="F106" s="154"/>
      <c r="G106" s="154"/>
      <c r="H106" s="154"/>
      <c r="I106" s="154"/>
      <c r="J106" s="154"/>
      <c r="K106" s="154"/>
      <c r="L106" s="169"/>
      <c r="M106" s="154"/>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row>
    <row r="107">
      <c r="A107" s="106"/>
      <c r="B107" s="106"/>
      <c r="C107" s="106"/>
      <c r="D107" s="106"/>
      <c r="E107" s="106"/>
      <c r="F107" s="154"/>
      <c r="G107" s="154"/>
      <c r="H107" s="154"/>
      <c r="I107" s="154"/>
      <c r="J107" s="154"/>
      <c r="K107" s="154"/>
      <c r="L107" s="169"/>
      <c r="M107" s="154"/>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row>
    <row r="108">
      <c r="A108" s="106"/>
      <c r="B108" s="106"/>
      <c r="C108" s="106"/>
      <c r="D108" s="106"/>
      <c r="E108" s="106"/>
      <c r="F108" s="154"/>
      <c r="G108" s="154"/>
      <c r="H108" s="154"/>
      <c r="I108" s="154"/>
      <c r="J108" s="154"/>
      <c r="K108" s="154"/>
      <c r="L108" s="169"/>
      <c r="M108" s="154"/>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row>
    <row r="109">
      <c r="A109" s="106"/>
      <c r="B109" s="106"/>
      <c r="C109" s="106"/>
      <c r="D109" s="106"/>
      <c r="E109" s="106"/>
      <c r="F109" s="154"/>
      <c r="G109" s="154"/>
      <c r="H109" s="154"/>
      <c r="I109" s="154"/>
      <c r="J109" s="154"/>
      <c r="K109" s="154"/>
      <c r="L109" s="169"/>
      <c r="M109" s="154"/>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row>
    <row r="110">
      <c r="A110" s="106"/>
      <c r="B110" s="106"/>
      <c r="C110" s="106"/>
      <c r="D110" s="106"/>
      <c r="E110" s="106"/>
      <c r="F110" s="154"/>
      <c r="G110" s="154"/>
      <c r="H110" s="154"/>
      <c r="I110" s="154"/>
      <c r="J110" s="154"/>
      <c r="K110" s="154"/>
      <c r="L110" s="169"/>
      <c r="M110" s="154"/>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row>
    <row r="111">
      <c r="A111" s="106"/>
      <c r="B111" s="106"/>
      <c r="C111" s="106"/>
      <c r="D111" s="106"/>
      <c r="E111" s="106"/>
      <c r="F111" s="154"/>
      <c r="G111" s="154"/>
      <c r="H111" s="154"/>
      <c r="I111" s="154"/>
      <c r="J111" s="154"/>
      <c r="K111" s="154"/>
      <c r="L111" s="169"/>
      <c r="M111" s="154"/>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row>
    <row r="112">
      <c r="A112" s="106"/>
      <c r="B112" s="106"/>
      <c r="C112" s="106"/>
      <c r="D112" s="106"/>
      <c r="E112" s="106"/>
      <c r="F112" s="154"/>
      <c r="G112" s="154"/>
      <c r="H112" s="154"/>
      <c r="I112" s="154"/>
      <c r="J112" s="154"/>
      <c r="K112" s="154"/>
      <c r="L112" s="169"/>
      <c r="M112" s="154"/>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row>
    <row r="113">
      <c r="A113" s="106"/>
      <c r="B113" s="106"/>
      <c r="C113" s="106"/>
      <c r="D113" s="106"/>
      <c r="E113" s="106"/>
      <c r="F113" s="154"/>
      <c r="G113" s="154"/>
      <c r="H113" s="154"/>
      <c r="I113" s="154"/>
      <c r="J113" s="154"/>
      <c r="K113" s="154"/>
      <c r="L113" s="169"/>
      <c r="M113" s="154"/>
      <c r="N113" s="106"/>
      <c r="O113" s="106"/>
      <c r="P113" s="106"/>
      <c r="Q113" s="106"/>
      <c r="R113" s="106"/>
      <c r="S113" s="106"/>
      <c r="T113" s="106"/>
      <c r="U113" s="106"/>
      <c r="V113" s="106"/>
      <c r="W113" s="106"/>
      <c r="X113" s="106"/>
      <c r="Y113" s="106"/>
      <c r="Z113" s="106"/>
      <c r="AA113" s="106"/>
      <c r="AB113" s="106"/>
      <c r="AC113" s="106"/>
      <c r="AD113" s="106"/>
      <c r="AE113" s="106"/>
      <c r="AF113" s="106"/>
      <c r="AG113" s="106"/>
      <c r="AH113" s="106"/>
    </row>
    <row r="114">
      <c r="A114" s="106"/>
      <c r="B114" s="106"/>
      <c r="C114" s="106"/>
      <c r="D114" s="106"/>
      <c r="E114" s="106"/>
      <c r="F114" s="154"/>
      <c r="G114" s="154"/>
      <c r="H114" s="154"/>
      <c r="I114" s="154"/>
      <c r="J114" s="154"/>
      <c r="K114" s="154"/>
      <c r="L114" s="169"/>
      <c r="M114" s="154"/>
      <c r="N114" s="106"/>
      <c r="O114" s="106"/>
      <c r="P114" s="106"/>
      <c r="Q114" s="106"/>
      <c r="R114" s="106"/>
      <c r="S114" s="106"/>
      <c r="T114" s="106"/>
      <c r="U114" s="106"/>
      <c r="V114" s="106"/>
      <c r="W114" s="106"/>
      <c r="X114" s="106"/>
      <c r="Y114" s="106"/>
      <c r="Z114" s="106"/>
      <c r="AA114" s="106"/>
      <c r="AB114" s="106"/>
      <c r="AC114" s="106"/>
      <c r="AD114" s="106"/>
      <c r="AE114" s="106"/>
      <c r="AF114" s="106"/>
      <c r="AG114" s="106"/>
      <c r="AH114" s="106"/>
    </row>
    <row r="115">
      <c r="A115" s="106"/>
      <c r="B115" s="106"/>
      <c r="C115" s="106"/>
      <c r="D115" s="106"/>
      <c r="E115" s="106"/>
      <c r="F115" s="154"/>
      <c r="G115" s="154"/>
      <c r="H115" s="154"/>
      <c r="I115" s="154"/>
      <c r="J115" s="154"/>
      <c r="K115" s="154"/>
      <c r="L115" s="169"/>
      <c r="M115" s="154"/>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row>
    <row r="116">
      <c r="A116" s="106"/>
      <c r="B116" s="106"/>
      <c r="C116" s="106"/>
      <c r="D116" s="106"/>
      <c r="E116" s="106"/>
      <c r="F116" s="154"/>
      <c r="G116" s="154"/>
      <c r="H116" s="154"/>
      <c r="I116" s="154"/>
      <c r="J116" s="154"/>
      <c r="K116" s="154"/>
      <c r="L116" s="169"/>
      <c r="M116" s="154"/>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row>
    <row r="117">
      <c r="A117" s="106"/>
      <c r="B117" s="106"/>
      <c r="C117" s="106"/>
      <c r="D117" s="106"/>
      <c r="E117" s="106"/>
      <c r="F117" s="154"/>
      <c r="G117" s="154"/>
      <c r="H117" s="154"/>
      <c r="I117" s="154"/>
      <c r="J117" s="154"/>
      <c r="K117" s="154"/>
      <c r="L117" s="169"/>
      <c r="M117" s="154"/>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row>
    <row r="118">
      <c r="A118" s="106"/>
      <c r="B118" s="106"/>
      <c r="C118" s="106"/>
      <c r="D118" s="106"/>
      <c r="E118" s="106"/>
      <c r="F118" s="154"/>
      <c r="G118" s="154"/>
      <c r="H118" s="154"/>
      <c r="I118" s="154"/>
      <c r="J118" s="154"/>
      <c r="K118" s="154"/>
      <c r="L118" s="169"/>
      <c r="M118" s="154"/>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row>
    <row r="119">
      <c r="A119" s="106"/>
      <c r="B119" s="106"/>
      <c r="C119" s="106"/>
      <c r="D119" s="106"/>
      <c r="E119" s="106"/>
      <c r="F119" s="154"/>
      <c r="G119" s="154"/>
      <c r="H119" s="154"/>
      <c r="I119" s="154"/>
      <c r="J119" s="154"/>
      <c r="K119" s="154"/>
      <c r="L119" s="169"/>
      <c r="M119" s="154"/>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row>
    <row r="120">
      <c r="A120" s="106"/>
      <c r="B120" s="106"/>
      <c r="C120" s="106"/>
      <c r="D120" s="106"/>
      <c r="E120" s="106"/>
      <c r="F120" s="154"/>
      <c r="G120" s="154"/>
      <c r="H120" s="154"/>
      <c r="I120" s="154"/>
      <c r="J120" s="154"/>
      <c r="K120" s="154"/>
      <c r="L120" s="169"/>
      <c r="M120" s="154"/>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row>
    <row r="121">
      <c r="A121" s="106"/>
      <c r="B121" s="106"/>
      <c r="C121" s="106"/>
      <c r="D121" s="106"/>
      <c r="E121" s="106"/>
      <c r="F121" s="154"/>
      <c r="G121" s="154"/>
      <c r="H121" s="154"/>
      <c r="I121" s="154"/>
      <c r="J121" s="154"/>
      <c r="K121" s="154"/>
      <c r="L121" s="169"/>
      <c r="M121" s="154"/>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row>
    <row r="122">
      <c r="A122" s="106"/>
      <c r="B122" s="106"/>
      <c r="C122" s="106"/>
      <c r="D122" s="106"/>
      <c r="E122" s="106"/>
      <c r="F122" s="154"/>
      <c r="G122" s="154"/>
      <c r="H122" s="154"/>
      <c r="I122" s="154"/>
      <c r="J122" s="154"/>
      <c r="K122" s="154"/>
      <c r="L122" s="169"/>
      <c r="M122" s="154"/>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row>
    <row r="123">
      <c r="A123" s="106"/>
      <c r="B123" s="106"/>
      <c r="C123" s="106"/>
      <c r="D123" s="106"/>
      <c r="E123" s="106"/>
      <c r="F123" s="154"/>
      <c r="G123" s="154"/>
      <c r="H123" s="154"/>
      <c r="I123" s="154"/>
      <c r="J123" s="154"/>
      <c r="K123" s="154"/>
      <c r="L123" s="169"/>
      <c r="M123" s="154"/>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row>
    <row r="124">
      <c r="A124" s="106"/>
      <c r="B124" s="106"/>
      <c r="C124" s="106"/>
      <c r="D124" s="106"/>
      <c r="E124" s="106"/>
      <c r="F124" s="154"/>
      <c r="G124" s="154"/>
      <c r="H124" s="154"/>
      <c r="I124" s="154"/>
      <c r="J124" s="154"/>
      <c r="K124" s="154"/>
      <c r="L124" s="169"/>
      <c r="M124" s="154"/>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row>
    <row r="125">
      <c r="A125" s="106"/>
      <c r="B125" s="106"/>
      <c r="C125" s="106"/>
      <c r="D125" s="106"/>
      <c r="E125" s="106"/>
      <c r="F125" s="154"/>
      <c r="G125" s="154"/>
      <c r="H125" s="154"/>
      <c r="I125" s="154"/>
      <c r="J125" s="154"/>
      <c r="K125" s="154"/>
      <c r="L125" s="169"/>
      <c r="M125" s="154"/>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row>
    <row r="126">
      <c r="A126" s="106"/>
      <c r="B126" s="106"/>
      <c r="C126" s="106"/>
      <c r="D126" s="106"/>
      <c r="E126" s="106"/>
      <c r="F126" s="154"/>
      <c r="G126" s="154"/>
      <c r="H126" s="154"/>
      <c r="I126" s="154"/>
      <c r="J126" s="154"/>
      <c r="K126" s="154"/>
      <c r="L126" s="169"/>
      <c r="M126" s="154"/>
      <c r="N126" s="106"/>
      <c r="O126" s="106"/>
      <c r="P126" s="106"/>
      <c r="Q126" s="106"/>
      <c r="R126" s="106"/>
      <c r="S126" s="106"/>
      <c r="T126" s="106"/>
      <c r="U126" s="106"/>
      <c r="V126" s="106"/>
      <c r="W126" s="106"/>
      <c r="X126" s="106"/>
      <c r="Y126" s="106"/>
      <c r="Z126" s="106"/>
      <c r="AA126" s="106"/>
      <c r="AB126" s="106"/>
      <c r="AC126" s="106"/>
      <c r="AD126" s="106"/>
      <c r="AE126" s="106"/>
      <c r="AF126" s="106"/>
      <c r="AG126" s="106"/>
      <c r="AH126" s="106"/>
    </row>
    <row r="127">
      <c r="A127" s="106"/>
      <c r="B127" s="106"/>
      <c r="C127" s="106"/>
      <c r="D127" s="106"/>
      <c r="E127" s="106"/>
      <c r="F127" s="154"/>
      <c r="G127" s="154"/>
      <c r="H127" s="154"/>
      <c r="I127" s="154"/>
      <c r="J127" s="154"/>
      <c r="K127" s="154"/>
      <c r="L127" s="169"/>
      <c r="M127" s="154"/>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row>
    <row r="128">
      <c r="A128" s="106"/>
      <c r="B128" s="106"/>
      <c r="C128" s="106"/>
      <c r="D128" s="106"/>
      <c r="E128" s="106"/>
      <c r="F128" s="154"/>
      <c r="G128" s="154"/>
      <c r="H128" s="154"/>
      <c r="I128" s="154"/>
      <c r="J128" s="154"/>
      <c r="K128" s="154"/>
      <c r="L128" s="169"/>
      <c r="M128" s="154"/>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row>
    <row r="129">
      <c r="A129" s="106"/>
      <c r="B129" s="106"/>
      <c r="C129" s="106"/>
      <c r="D129" s="106"/>
      <c r="E129" s="106"/>
      <c r="F129" s="154"/>
      <c r="G129" s="154"/>
      <c r="H129" s="154"/>
      <c r="I129" s="154"/>
      <c r="J129" s="154"/>
      <c r="K129" s="154"/>
      <c r="L129" s="169"/>
      <c r="M129" s="154"/>
      <c r="N129" s="106"/>
      <c r="O129" s="106"/>
      <c r="P129" s="106"/>
      <c r="Q129" s="106"/>
      <c r="R129" s="106"/>
      <c r="S129" s="106"/>
      <c r="T129" s="106"/>
      <c r="U129" s="106"/>
      <c r="V129" s="106"/>
      <c r="W129" s="106"/>
      <c r="X129" s="106"/>
      <c r="Y129" s="106"/>
      <c r="Z129" s="106"/>
      <c r="AA129" s="106"/>
      <c r="AB129" s="106"/>
      <c r="AC129" s="106"/>
      <c r="AD129" s="106"/>
      <c r="AE129" s="106"/>
      <c r="AF129" s="106"/>
      <c r="AG129" s="106"/>
      <c r="AH129" s="106"/>
    </row>
    <row r="130">
      <c r="A130" s="106"/>
      <c r="B130" s="106"/>
      <c r="C130" s="106"/>
      <c r="D130" s="106"/>
      <c r="E130" s="106"/>
      <c r="F130" s="154"/>
      <c r="G130" s="154"/>
      <c r="H130" s="154"/>
      <c r="I130" s="154"/>
      <c r="J130" s="154"/>
      <c r="K130" s="154"/>
      <c r="L130" s="169"/>
      <c r="M130" s="154"/>
      <c r="N130" s="106"/>
      <c r="O130" s="106"/>
      <c r="P130" s="106"/>
      <c r="Q130" s="106"/>
      <c r="R130" s="106"/>
      <c r="S130" s="106"/>
      <c r="T130" s="106"/>
      <c r="U130" s="106"/>
      <c r="V130" s="106"/>
      <c r="W130" s="106"/>
      <c r="X130" s="106"/>
      <c r="Y130" s="106"/>
      <c r="Z130" s="106"/>
      <c r="AA130" s="106"/>
      <c r="AB130" s="106"/>
      <c r="AC130" s="106"/>
      <c r="AD130" s="106"/>
      <c r="AE130" s="106"/>
      <c r="AF130" s="106"/>
      <c r="AG130" s="106"/>
      <c r="AH130" s="106"/>
    </row>
    <row r="131">
      <c r="A131" s="106"/>
      <c r="B131" s="106"/>
      <c r="C131" s="106"/>
      <c r="D131" s="106"/>
      <c r="E131" s="106"/>
      <c r="F131" s="154"/>
      <c r="G131" s="154"/>
      <c r="H131" s="154"/>
      <c r="I131" s="154"/>
      <c r="J131" s="154"/>
      <c r="K131" s="154"/>
      <c r="L131" s="169"/>
      <c r="M131" s="154"/>
      <c r="N131" s="106"/>
      <c r="O131" s="106"/>
      <c r="P131" s="106"/>
      <c r="Q131" s="106"/>
      <c r="R131" s="106"/>
      <c r="S131" s="106"/>
      <c r="T131" s="106"/>
      <c r="U131" s="106"/>
      <c r="V131" s="106"/>
      <c r="W131" s="106"/>
      <c r="X131" s="106"/>
      <c r="Y131" s="106"/>
      <c r="Z131" s="106"/>
      <c r="AA131" s="106"/>
      <c r="AB131" s="106"/>
      <c r="AC131" s="106"/>
      <c r="AD131" s="106"/>
      <c r="AE131" s="106"/>
      <c r="AF131" s="106"/>
      <c r="AG131" s="106"/>
      <c r="AH131" s="106"/>
    </row>
    <row r="132">
      <c r="A132" s="106"/>
      <c r="B132" s="106"/>
      <c r="C132" s="106"/>
      <c r="D132" s="106"/>
      <c r="E132" s="106"/>
      <c r="F132" s="154"/>
      <c r="G132" s="154"/>
      <c r="H132" s="154"/>
      <c r="I132" s="154"/>
      <c r="J132" s="154"/>
      <c r="K132" s="154"/>
      <c r="L132" s="169"/>
      <c r="M132" s="154"/>
      <c r="N132" s="106"/>
      <c r="O132" s="106"/>
      <c r="P132" s="106"/>
      <c r="Q132" s="106"/>
      <c r="R132" s="106"/>
      <c r="S132" s="106"/>
      <c r="T132" s="106"/>
      <c r="U132" s="106"/>
      <c r="V132" s="106"/>
      <c r="W132" s="106"/>
      <c r="X132" s="106"/>
      <c r="Y132" s="106"/>
      <c r="Z132" s="106"/>
      <c r="AA132" s="106"/>
      <c r="AB132" s="106"/>
      <c r="AC132" s="106"/>
      <c r="AD132" s="106"/>
      <c r="AE132" s="106"/>
      <c r="AF132" s="106"/>
      <c r="AG132" s="106"/>
      <c r="AH132" s="106"/>
    </row>
    <row r="133">
      <c r="A133" s="106"/>
      <c r="B133" s="106"/>
      <c r="C133" s="106"/>
      <c r="D133" s="106"/>
      <c r="E133" s="106"/>
      <c r="F133" s="154"/>
      <c r="G133" s="154"/>
      <c r="H133" s="154"/>
      <c r="I133" s="154"/>
      <c r="J133" s="154"/>
      <c r="K133" s="154"/>
      <c r="L133" s="169"/>
      <c r="M133" s="154"/>
      <c r="N133" s="106"/>
      <c r="O133" s="106"/>
      <c r="P133" s="106"/>
      <c r="Q133" s="106"/>
      <c r="R133" s="106"/>
      <c r="S133" s="106"/>
      <c r="T133" s="106"/>
      <c r="U133" s="106"/>
      <c r="V133" s="106"/>
      <c r="W133" s="106"/>
      <c r="X133" s="106"/>
      <c r="Y133" s="106"/>
      <c r="Z133" s="106"/>
      <c r="AA133" s="106"/>
      <c r="AB133" s="106"/>
      <c r="AC133" s="106"/>
      <c r="AD133" s="106"/>
      <c r="AE133" s="106"/>
      <c r="AF133" s="106"/>
      <c r="AG133" s="106"/>
      <c r="AH133" s="106"/>
    </row>
    <row r="134">
      <c r="A134" s="106"/>
      <c r="B134" s="106"/>
      <c r="C134" s="106"/>
      <c r="D134" s="106"/>
      <c r="E134" s="106"/>
      <c r="F134" s="154"/>
      <c r="G134" s="154"/>
      <c r="H134" s="154"/>
      <c r="I134" s="154"/>
      <c r="J134" s="154"/>
      <c r="K134" s="154"/>
      <c r="L134" s="169"/>
      <c r="M134" s="154"/>
      <c r="N134" s="106"/>
      <c r="O134" s="106"/>
      <c r="P134" s="106"/>
      <c r="Q134" s="106"/>
      <c r="R134" s="106"/>
      <c r="S134" s="106"/>
      <c r="T134" s="106"/>
      <c r="U134" s="106"/>
      <c r="V134" s="106"/>
      <c r="W134" s="106"/>
      <c r="X134" s="106"/>
      <c r="Y134" s="106"/>
      <c r="Z134" s="106"/>
      <c r="AA134" s="106"/>
      <c r="AB134" s="106"/>
      <c r="AC134" s="106"/>
      <c r="AD134" s="106"/>
      <c r="AE134" s="106"/>
      <c r="AF134" s="106"/>
      <c r="AG134" s="106"/>
      <c r="AH134" s="106"/>
    </row>
    <row r="135">
      <c r="A135" s="106"/>
      <c r="B135" s="106"/>
      <c r="C135" s="106"/>
      <c r="D135" s="106"/>
      <c r="E135" s="106"/>
      <c r="F135" s="154"/>
      <c r="G135" s="154"/>
      <c r="H135" s="154"/>
      <c r="I135" s="154"/>
      <c r="J135" s="154"/>
      <c r="K135" s="154"/>
      <c r="L135" s="169"/>
      <c r="M135" s="154"/>
      <c r="N135" s="106"/>
      <c r="O135" s="106"/>
      <c r="P135" s="106"/>
      <c r="Q135" s="106"/>
      <c r="R135" s="106"/>
      <c r="S135" s="106"/>
      <c r="T135" s="106"/>
      <c r="U135" s="106"/>
      <c r="V135" s="106"/>
      <c r="W135" s="106"/>
      <c r="X135" s="106"/>
      <c r="Y135" s="106"/>
      <c r="Z135" s="106"/>
      <c r="AA135" s="106"/>
      <c r="AB135" s="106"/>
      <c r="AC135" s="106"/>
      <c r="AD135" s="106"/>
      <c r="AE135" s="106"/>
      <c r="AF135" s="106"/>
      <c r="AG135" s="106"/>
      <c r="AH135" s="106"/>
    </row>
    <row r="136">
      <c r="A136" s="106"/>
      <c r="B136" s="106"/>
      <c r="C136" s="106"/>
      <c r="D136" s="106"/>
      <c r="E136" s="106"/>
      <c r="F136" s="154"/>
      <c r="G136" s="154"/>
      <c r="H136" s="154"/>
      <c r="I136" s="154"/>
      <c r="J136" s="154"/>
      <c r="K136" s="154"/>
      <c r="L136" s="169"/>
      <c r="M136" s="154"/>
      <c r="N136" s="106"/>
      <c r="O136" s="106"/>
      <c r="P136" s="106"/>
      <c r="Q136" s="106"/>
      <c r="R136" s="106"/>
      <c r="S136" s="106"/>
      <c r="T136" s="106"/>
      <c r="U136" s="106"/>
      <c r="V136" s="106"/>
      <c r="W136" s="106"/>
      <c r="X136" s="106"/>
      <c r="Y136" s="106"/>
      <c r="Z136" s="106"/>
      <c r="AA136" s="106"/>
      <c r="AB136" s="106"/>
      <c r="AC136" s="106"/>
      <c r="AD136" s="106"/>
      <c r="AE136" s="106"/>
      <c r="AF136" s="106"/>
      <c r="AG136" s="106"/>
      <c r="AH136" s="106"/>
    </row>
    <row r="137">
      <c r="A137" s="106"/>
      <c r="B137" s="106"/>
      <c r="C137" s="106"/>
      <c r="D137" s="106"/>
      <c r="E137" s="106"/>
      <c r="F137" s="154"/>
      <c r="G137" s="154"/>
      <c r="H137" s="154"/>
      <c r="I137" s="154"/>
      <c r="J137" s="154"/>
      <c r="K137" s="154"/>
      <c r="L137" s="169"/>
      <c r="M137" s="154"/>
      <c r="N137" s="106"/>
      <c r="O137" s="106"/>
      <c r="P137" s="106"/>
      <c r="Q137" s="106"/>
      <c r="R137" s="106"/>
      <c r="S137" s="106"/>
      <c r="T137" s="106"/>
      <c r="U137" s="106"/>
      <c r="V137" s="106"/>
      <c r="W137" s="106"/>
      <c r="X137" s="106"/>
      <c r="Y137" s="106"/>
      <c r="Z137" s="106"/>
      <c r="AA137" s="106"/>
      <c r="AB137" s="106"/>
      <c r="AC137" s="106"/>
      <c r="AD137" s="106"/>
      <c r="AE137" s="106"/>
      <c r="AF137" s="106"/>
      <c r="AG137" s="106"/>
      <c r="AH137" s="106"/>
    </row>
    <row r="138">
      <c r="A138" s="106"/>
      <c r="B138" s="106"/>
      <c r="C138" s="106"/>
      <c r="D138" s="106"/>
      <c r="E138" s="106"/>
      <c r="F138" s="154"/>
      <c r="G138" s="154"/>
      <c r="H138" s="154"/>
      <c r="I138" s="154"/>
      <c r="J138" s="154"/>
      <c r="K138" s="154"/>
      <c r="L138" s="169"/>
      <c r="M138" s="154"/>
      <c r="N138" s="106"/>
      <c r="O138" s="106"/>
      <c r="P138" s="106"/>
      <c r="Q138" s="106"/>
      <c r="R138" s="106"/>
      <c r="S138" s="106"/>
      <c r="T138" s="106"/>
      <c r="U138" s="106"/>
      <c r="V138" s="106"/>
      <c r="W138" s="106"/>
      <c r="X138" s="106"/>
      <c r="Y138" s="106"/>
      <c r="Z138" s="106"/>
      <c r="AA138" s="106"/>
      <c r="AB138" s="106"/>
      <c r="AC138" s="106"/>
      <c r="AD138" s="106"/>
      <c r="AE138" s="106"/>
      <c r="AF138" s="106"/>
      <c r="AG138" s="106"/>
      <c r="AH138" s="106"/>
    </row>
    <row r="139">
      <c r="A139" s="106"/>
      <c r="B139" s="106"/>
      <c r="C139" s="106"/>
      <c r="D139" s="106"/>
      <c r="E139" s="106"/>
      <c r="F139" s="154"/>
      <c r="G139" s="154"/>
      <c r="H139" s="154"/>
      <c r="I139" s="154"/>
      <c r="J139" s="154"/>
      <c r="K139" s="154"/>
      <c r="L139" s="169"/>
      <c r="M139" s="154"/>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row>
    <row r="140">
      <c r="A140" s="106"/>
      <c r="B140" s="106"/>
      <c r="C140" s="106"/>
      <c r="D140" s="106"/>
      <c r="E140" s="106"/>
      <c r="F140" s="154"/>
      <c r="G140" s="154"/>
      <c r="H140" s="154"/>
      <c r="I140" s="154"/>
      <c r="J140" s="154"/>
      <c r="K140" s="154"/>
      <c r="L140" s="169"/>
      <c r="M140" s="154"/>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row>
    <row r="141">
      <c r="A141" s="106"/>
      <c r="B141" s="106"/>
      <c r="C141" s="106"/>
      <c r="D141" s="106"/>
      <c r="E141" s="106"/>
      <c r="F141" s="154"/>
      <c r="G141" s="154"/>
      <c r="H141" s="154"/>
      <c r="I141" s="154"/>
      <c r="J141" s="154"/>
      <c r="K141" s="154"/>
      <c r="L141" s="169"/>
      <c r="M141" s="154"/>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row>
    <row r="142">
      <c r="A142" s="106"/>
      <c r="B142" s="106"/>
      <c r="C142" s="106"/>
      <c r="D142" s="106"/>
      <c r="E142" s="106"/>
      <c r="F142" s="154"/>
      <c r="G142" s="154"/>
      <c r="H142" s="154"/>
      <c r="I142" s="154"/>
      <c r="J142" s="154"/>
      <c r="K142" s="154"/>
      <c r="L142" s="169"/>
      <c r="M142" s="154"/>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row>
    <row r="143">
      <c r="A143" s="106"/>
      <c r="B143" s="106"/>
      <c r="C143" s="106"/>
      <c r="D143" s="106"/>
      <c r="E143" s="106"/>
      <c r="F143" s="154"/>
      <c r="G143" s="154"/>
      <c r="H143" s="154"/>
      <c r="I143" s="154"/>
      <c r="J143" s="154"/>
      <c r="K143" s="154"/>
      <c r="L143" s="169"/>
      <c r="M143" s="154"/>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row>
    <row r="144">
      <c r="A144" s="106"/>
      <c r="B144" s="106"/>
      <c r="C144" s="106"/>
      <c r="D144" s="106"/>
      <c r="E144" s="106"/>
      <c r="F144" s="154"/>
      <c r="G144" s="154"/>
      <c r="H144" s="154"/>
      <c r="I144" s="154"/>
      <c r="J144" s="154"/>
      <c r="K144" s="154"/>
      <c r="L144" s="169"/>
      <c r="M144" s="154"/>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row>
    <row r="145">
      <c r="A145" s="106"/>
      <c r="B145" s="106"/>
      <c r="C145" s="106"/>
      <c r="D145" s="106"/>
      <c r="E145" s="106"/>
      <c r="F145" s="154"/>
      <c r="G145" s="154"/>
      <c r="H145" s="154"/>
      <c r="I145" s="154"/>
      <c r="J145" s="154"/>
      <c r="K145" s="154"/>
      <c r="L145" s="169"/>
      <c r="M145" s="154"/>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row>
    <row r="146">
      <c r="A146" s="106"/>
      <c r="B146" s="106"/>
      <c r="C146" s="106"/>
      <c r="D146" s="106"/>
      <c r="E146" s="106"/>
      <c r="F146" s="154"/>
      <c r="G146" s="154"/>
      <c r="H146" s="154"/>
      <c r="I146" s="154"/>
      <c r="J146" s="154"/>
      <c r="K146" s="154"/>
      <c r="L146" s="169"/>
      <c r="M146" s="154"/>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row>
    <row r="147">
      <c r="A147" s="106"/>
      <c r="B147" s="106"/>
      <c r="C147" s="106"/>
      <c r="D147" s="106"/>
      <c r="E147" s="106"/>
      <c r="F147" s="154"/>
      <c r="G147" s="154"/>
      <c r="H147" s="154"/>
      <c r="I147" s="154"/>
      <c r="J147" s="154"/>
      <c r="K147" s="154"/>
      <c r="L147" s="169"/>
      <c r="M147" s="154"/>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row>
    <row r="148">
      <c r="A148" s="106"/>
      <c r="B148" s="106"/>
      <c r="C148" s="106"/>
      <c r="D148" s="106"/>
      <c r="E148" s="106"/>
      <c r="F148" s="154"/>
      <c r="G148" s="154"/>
      <c r="H148" s="154"/>
      <c r="I148" s="154"/>
      <c r="J148" s="154"/>
      <c r="K148" s="154"/>
      <c r="L148" s="169"/>
      <c r="M148" s="154"/>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row>
    <row r="149">
      <c r="A149" s="106"/>
      <c r="B149" s="106"/>
      <c r="C149" s="106"/>
      <c r="D149" s="106"/>
      <c r="E149" s="106"/>
      <c r="F149" s="154"/>
      <c r="G149" s="154"/>
      <c r="H149" s="154"/>
      <c r="I149" s="154"/>
      <c r="J149" s="154"/>
      <c r="K149" s="154"/>
      <c r="L149" s="169"/>
      <c r="M149" s="154"/>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row>
    <row r="150">
      <c r="A150" s="106"/>
      <c r="B150" s="106"/>
      <c r="C150" s="106"/>
      <c r="D150" s="106"/>
      <c r="E150" s="106"/>
      <c r="F150" s="154"/>
      <c r="G150" s="154"/>
      <c r="H150" s="154"/>
      <c r="I150" s="154"/>
      <c r="J150" s="154"/>
      <c r="K150" s="154"/>
      <c r="L150" s="169"/>
      <c r="M150" s="154"/>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row>
    <row r="151">
      <c r="A151" s="106"/>
      <c r="B151" s="106"/>
      <c r="C151" s="106"/>
      <c r="D151" s="106"/>
      <c r="E151" s="106"/>
      <c r="F151" s="154"/>
      <c r="G151" s="154"/>
      <c r="H151" s="154"/>
      <c r="I151" s="154"/>
      <c r="J151" s="154"/>
      <c r="K151" s="154"/>
      <c r="L151" s="169"/>
      <c r="M151" s="154"/>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row>
    <row r="152">
      <c r="A152" s="106"/>
      <c r="B152" s="106"/>
      <c r="C152" s="106"/>
      <c r="D152" s="106"/>
      <c r="E152" s="106"/>
      <c r="F152" s="154"/>
      <c r="G152" s="154"/>
      <c r="H152" s="154"/>
      <c r="I152" s="154"/>
      <c r="J152" s="154"/>
      <c r="K152" s="154"/>
      <c r="L152" s="169"/>
      <c r="M152" s="154"/>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row>
    <row r="153">
      <c r="A153" s="106"/>
      <c r="B153" s="106"/>
      <c r="C153" s="106"/>
      <c r="D153" s="106"/>
      <c r="E153" s="106"/>
      <c r="F153" s="154"/>
      <c r="G153" s="154"/>
      <c r="H153" s="154"/>
      <c r="I153" s="154"/>
      <c r="J153" s="154"/>
      <c r="K153" s="154"/>
      <c r="L153" s="169"/>
      <c r="M153" s="154"/>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row>
    <row r="154">
      <c r="A154" s="106"/>
      <c r="B154" s="106"/>
      <c r="C154" s="106"/>
      <c r="D154" s="106"/>
      <c r="E154" s="106"/>
      <c r="F154" s="154"/>
      <c r="G154" s="154"/>
      <c r="H154" s="154"/>
      <c r="I154" s="154"/>
      <c r="J154" s="154"/>
      <c r="K154" s="154"/>
      <c r="L154" s="169"/>
      <c r="M154" s="154"/>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row>
    <row r="155">
      <c r="A155" s="106"/>
      <c r="B155" s="106"/>
      <c r="C155" s="106"/>
      <c r="D155" s="106"/>
      <c r="E155" s="106"/>
      <c r="F155" s="154"/>
      <c r="G155" s="154"/>
      <c r="H155" s="154"/>
      <c r="I155" s="154"/>
      <c r="J155" s="154"/>
      <c r="K155" s="154"/>
      <c r="L155" s="169"/>
      <c r="M155" s="154"/>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row>
    <row r="156">
      <c r="A156" s="106"/>
      <c r="B156" s="106"/>
      <c r="C156" s="106"/>
      <c r="D156" s="106"/>
      <c r="E156" s="106"/>
      <c r="F156" s="154"/>
      <c r="G156" s="154"/>
      <c r="H156" s="154"/>
      <c r="I156" s="154"/>
      <c r="J156" s="154"/>
      <c r="K156" s="154"/>
      <c r="L156" s="169"/>
      <c r="M156" s="154"/>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row>
    <row r="157">
      <c r="A157" s="106"/>
      <c r="B157" s="106"/>
      <c r="C157" s="106"/>
      <c r="D157" s="106"/>
      <c r="E157" s="106"/>
      <c r="F157" s="154"/>
      <c r="G157" s="154"/>
      <c r="H157" s="154"/>
      <c r="I157" s="154"/>
      <c r="J157" s="154"/>
      <c r="K157" s="154"/>
      <c r="L157" s="169"/>
      <c r="M157" s="154"/>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row>
    <row r="158">
      <c r="A158" s="106"/>
      <c r="B158" s="106"/>
      <c r="C158" s="106"/>
      <c r="D158" s="106"/>
      <c r="E158" s="106"/>
      <c r="F158" s="154"/>
      <c r="G158" s="154"/>
      <c r="H158" s="154"/>
      <c r="I158" s="154"/>
      <c r="J158" s="154"/>
      <c r="K158" s="154"/>
      <c r="L158" s="169"/>
      <c r="M158" s="154"/>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row>
    <row r="159">
      <c r="A159" s="106"/>
      <c r="B159" s="106"/>
      <c r="C159" s="106"/>
      <c r="D159" s="106"/>
      <c r="E159" s="106"/>
      <c r="F159" s="154"/>
      <c r="G159" s="154"/>
      <c r="H159" s="154"/>
      <c r="I159" s="154"/>
      <c r="J159" s="154"/>
      <c r="K159" s="154"/>
      <c r="L159" s="169"/>
      <c r="M159" s="154"/>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row>
    <row r="160">
      <c r="A160" s="106"/>
      <c r="B160" s="106"/>
      <c r="C160" s="106"/>
      <c r="D160" s="106"/>
      <c r="E160" s="106"/>
      <c r="F160" s="154"/>
      <c r="G160" s="154"/>
      <c r="H160" s="154"/>
      <c r="I160" s="154"/>
      <c r="J160" s="154"/>
      <c r="K160" s="154"/>
      <c r="L160" s="169"/>
      <c r="M160" s="154"/>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row>
    <row r="161">
      <c r="A161" s="106"/>
      <c r="B161" s="106"/>
      <c r="C161" s="106"/>
      <c r="D161" s="106"/>
      <c r="E161" s="106"/>
      <c r="F161" s="154"/>
      <c r="G161" s="154"/>
      <c r="H161" s="154"/>
      <c r="I161" s="154"/>
      <c r="J161" s="154"/>
      <c r="K161" s="154"/>
      <c r="L161" s="169"/>
      <c r="M161" s="154"/>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row>
    <row r="162">
      <c r="A162" s="106"/>
      <c r="B162" s="106"/>
      <c r="C162" s="106"/>
      <c r="D162" s="106"/>
      <c r="E162" s="106"/>
      <c r="F162" s="154"/>
      <c r="G162" s="154"/>
      <c r="H162" s="154"/>
      <c r="I162" s="154"/>
      <c r="J162" s="154"/>
      <c r="K162" s="154"/>
      <c r="L162" s="169"/>
      <c r="M162" s="154"/>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row>
    <row r="163">
      <c r="A163" s="106"/>
      <c r="B163" s="106"/>
      <c r="C163" s="106"/>
      <c r="D163" s="106"/>
      <c r="E163" s="106"/>
      <c r="F163" s="154"/>
      <c r="G163" s="154"/>
      <c r="H163" s="154"/>
      <c r="I163" s="154"/>
      <c r="J163" s="154"/>
      <c r="K163" s="154"/>
      <c r="L163" s="169"/>
      <c r="M163" s="154"/>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row>
    <row r="164">
      <c r="A164" s="106"/>
      <c r="B164" s="106"/>
      <c r="C164" s="106"/>
      <c r="D164" s="106"/>
      <c r="E164" s="106"/>
      <c r="F164" s="154"/>
      <c r="G164" s="154"/>
      <c r="H164" s="154"/>
      <c r="I164" s="154"/>
      <c r="J164" s="154"/>
      <c r="K164" s="154"/>
      <c r="L164" s="169"/>
      <c r="M164" s="154"/>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row>
    <row r="165">
      <c r="A165" s="106"/>
      <c r="B165" s="106"/>
      <c r="C165" s="106"/>
      <c r="D165" s="106"/>
      <c r="E165" s="106"/>
      <c r="F165" s="154"/>
      <c r="G165" s="154"/>
      <c r="H165" s="154"/>
      <c r="I165" s="154"/>
      <c r="J165" s="154"/>
      <c r="K165" s="154"/>
      <c r="L165" s="169"/>
      <c r="M165" s="154"/>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row>
    <row r="166">
      <c r="A166" s="106"/>
      <c r="B166" s="106"/>
      <c r="C166" s="106"/>
      <c r="D166" s="106"/>
      <c r="E166" s="106"/>
      <c r="F166" s="154"/>
      <c r="G166" s="154"/>
      <c r="H166" s="154"/>
      <c r="I166" s="154"/>
      <c r="J166" s="154"/>
      <c r="K166" s="154"/>
      <c r="L166" s="169"/>
      <c r="M166" s="154"/>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row>
    <row r="167">
      <c r="A167" s="106"/>
      <c r="B167" s="106"/>
      <c r="C167" s="106"/>
      <c r="D167" s="106"/>
      <c r="E167" s="106"/>
      <c r="F167" s="154"/>
      <c r="G167" s="154"/>
      <c r="H167" s="154"/>
      <c r="I167" s="154"/>
      <c r="J167" s="154"/>
      <c r="K167" s="154"/>
      <c r="L167" s="169"/>
      <c r="M167" s="154"/>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row>
    <row r="168">
      <c r="A168" s="106"/>
      <c r="B168" s="106"/>
      <c r="C168" s="106"/>
      <c r="D168" s="106"/>
      <c r="E168" s="106"/>
      <c r="F168" s="154"/>
      <c r="G168" s="154"/>
      <c r="H168" s="154"/>
      <c r="I168" s="154"/>
      <c r="J168" s="154"/>
      <c r="K168" s="154"/>
      <c r="L168" s="169"/>
      <c r="M168" s="154"/>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row>
    <row r="169">
      <c r="A169" s="106"/>
      <c r="B169" s="106"/>
      <c r="C169" s="106"/>
      <c r="D169" s="106"/>
      <c r="E169" s="106"/>
      <c r="F169" s="154"/>
      <c r="G169" s="154"/>
      <c r="H169" s="154"/>
      <c r="I169" s="154"/>
      <c r="J169" s="154"/>
      <c r="K169" s="154"/>
      <c r="L169" s="169"/>
      <c r="M169" s="154"/>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row>
    <row r="170">
      <c r="A170" s="106"/>
      <c r="B170" s="106"/>
      <c r="C170" s="106"/>
      <c r="D170" s="106"/>
      <c r="E170" s="106"/>
      <c r="F170" s="154"/>
      <c r="G170" s="154"/>
      <c r="H170" s="154"/>
      <c r="I170" s="154"/>
      <c r="J170" s="154"/>
      <c r="K170" s="154"/>
      <c r="L170" s="169"/>
      <c r="M170" s="154"/>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row>
    <row r="171">
      <c r="A171" s="106"/>
      <c r="B171" s="106"/>
      <c r="C171" s="106"/>
      <c r="D171" s="106"/>
      <c r="E171" s="106"/>
      <c r="F171" s="154"/>
      <c r="G171" s="154"/>
      <c r="H171" s="154"/>
      <c r="I171" s="154"/>
      <c r="J171" s="154"/>
      <c r="K171" s="154"/>
      <c r="L171" s="169"/>
      <c r="M171" s="154"/>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row>
    <row r="172">
      <c r="A172" s="106"/>
      <c r="B172" s="106"/>
      <c r="C172" s="106"/>
      <c r="D172" s="106"/>
      <c r="E172" s="106"/>
      <c r="F172" s="154"/>
      <c r="G172" s="154"/>
      <c r="H172" s="154"/>
      <c r="I172" s="154"/>
      <c r="J172" s="154"/>
      <c r="K172" s="154"/>
      <c r="L172" s="169"/>
      <c r="M172" s="154"/>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row>
    <row r="173">
      <c r="A173" s="106"/>
      <c r="B173" s="106"/>
      <c r="C173" s="106"/>
      <c r="D173" s="106"/>
      <c r="E173" s="106"/>
      <c r="F173" s="154"/>
      <c r="G173" s="154"/>
      <c r="H173" s="154"/>
      <c r="I173" s="154"/>
      <c r="J173" s="154"/>
      <c r="K173" s="154"/>
      <c r="L173" s="169"/>
      <c r="M173" s="154"/>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row>
    <row r="174">
      <c r="A174" s="106"/>
      <c r="B174" s="106"/>
      <c r="C174" s="106"/>
      <c r="D174" s="106"/>
      <c r="E174" s="106"/>
      <c r="F174" s="154"/>
      <c r="G174" s="154"/>
      <c r="H174" s="154"/>
      <c r="I174" s="154"/>
      <c r="J174" s="154"/>
      <c r="K174" s="154"/>
      <c r="L174" s="169"/>
      <c r="M174" s="154"/>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row>
    <row r="175">
      <c r="A175" s="106"/>
      <c r="B175" s="106"/>
      <c r="C175" s="106"/>
      <c r="D175" s="106"/>
      <c r="E175" s="106"/>
      <c r="F175" s="154"/>
      <c r="G175" s="154"/>
      <c r="H175" s="154"/>
      <c r="I175" s="154"/>
      <c r="J175" s="154"/>
      <c r="K175" s="154"/>
      <c r="L175" s="169"/>
      <c r="M175" s="154"/>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row>
    <row r="176">
      <c r="A176" s="106"/>
      <c r="B176" s="106"/>
      <c r="C176" s="106"/>
      <c r="D176" s="106"/>
      <c r="E176" s="106"/>
      <c r="F176" s="154"/>
      <c r="G176" s="154"/>
      <c r="H176" s="154"/>
      <c r="I176" s="154"/>
      <c r="J176" s="154"/>
      <c r="K176" s="154"/>
      <c r="L176" s="169"/>
      <c r="M176" s="154"/>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row>
    <row r="177">
      <c r="A177" s="106"/>
      <c r="B177" s="106"/>
      <c r="C177" s="106"/>
      <c r="D177" s="106"/>
      <c r="E177" s="106"/>
      <c r="F177" s="154"/>
      <c r="G177" s="154"/>
      <c r="H177" s="154"/>
      <c r="I177" s="154"/>
      <c r="J177" s="154"/>
      <c r="K177" s="154"/>
      <c r="L177" s="169"/>
      <c r="M177" s="154"/>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row>
    <row r="178">
      <c r="A178" s="106"/>
      <c r="B178" s="106"/>
      <c r="C178" s="106"/>
      <c r="D178" s="106"/>
      <c r="E178" s="106"/>
      <c r="F178" s="154"/>
      <c r="G178" s="154"/>
      <c r="H178" s="154"/>
      <c r="I178" s="154"/>
      <c r="J178" s="154"/>
      <c r="K178" s="154"/>
      <c r="L178" s="169"/>
      <c r="M178" s="154"/>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row>
    <row r="179">
      <c r="A179" s="106"/>
      <c r="B179" s="106"/>
      <c r="C179" s="106"/>
      <c r="D179" s="106"/>
      <c r="E179" s="106"/>
      <c r="F179" s="154"/>
      <c r="G179" s="154"/>
      <c r="H179" s="154"/>
      <c r="I179" s="154"/>
      <c r="J179" s="154"/>
      <c r="K179" s="154"/>
      <c r="L179" s="169"/>
      <c r="M179" s="154"/>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row>
    <row r="180">
      <c r="A180" s="106"/>
      <c r="B180" s="106"/>
      <c r="C180" s="106"/>
      <c r="D180" s="106"/>
      <c r="E180" s="106"/>
      <c r="F180" s="154"/>
      <c r="G180" s="154"/>
      <c r="H180" s="154"/>
      <c r="I180" s="154"/>
      <c r="J180" s="154"/>
      <c r="K180" s="154"/>
      <c r="L180" s="169"/>
      <c r="M180" s="154"/>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row>
    <row r="181">
      <c r="A181" s="106"/>
      <c r="B181" s="106"/>
      <c r="C181" s="106"/>
      <c r="D181" s="106"/>
      <c r="E181" s="106"/>
      <c r="F181" s="154"/>
      <c r="G181" s="154"/>
      <c r="H181" s="154"/>
      <c r="I181" s="154"/>
      <c r="J181" s="154"/>
      <c r="K181" s="154"/>
      <c r="L181" s="169"/>
      <c r="M181" s="154"/>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row>
    <row r="182">
      <c r="A182" s="106"/>
      <c r="B182" s="106"/>
      <c r="C182" s="106"/>
      <c r="D182" s="106"/>
      <c r="E182" s="106"/>
      <c r="F182" s="154"/>
      <c r="G182" s="154"/>
      <c r="H182" s="154"/>
      <c r="I182" s="154"/>
      <c r="J182" s="154"/>
      <c r="K182" s="154"/>
      <c r="L182" s="169"/>
      <c r="M182" s="154"/>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row>
    <row r="183">
      <c r="A183" s="106"/>
      <c r="B183" s="106"/>
      <c r="C183" s="106"/>
      <c r="D183" s="106"/>
      <c r="E183" s="106"/>
      <c r="F183" s="154"/>
      <c r="G183" s="154"/>
      <c r="H183" s="154"/>
      <c r="I183" s="154"/>
      <c r="J183" s="154"/>
      <c r="K183" s="154"/>
      <c r="L183" s="169"/>
      <c r="M183" s="154"/>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row>
    <row r="184">
      <c r="A184" s="106"/>
      <c r="B184" s="106"/>
      <c r="C184" s="106"/>
      <c r="D184" s="106"/>
      <c r="E184" s="106"/>
      <c r="F184" s="154"/>
      <c r="G184" s="154"/>
      <c r="H184" s="154"/>
      <c r="I184" s="154"/>
      <c r="J184" s="154"/>
      <c r="K184" s="154"/>
      <c r="L184" s="169"/>
      <c r="M184" s="154"/>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row>
    <row r="185">
      <c r="A185" s="106"/>
      <c r="B185" s="106"/>
      <c r="C185" s="106"/>
      <c r="D185" s="106"/>
      <c r="E185" s="106"/>
      <c r="F185" s="154"/>
      <c r="G185" s="154"/>
      <c r="H185" s="154"/>
      <c r="I185" s="154"/>
      <c r="J185" s="154"/>
      <c r="K185" s="154"/>
      <c r="L185" s="169"/>
      <c r="M185" s="154"/>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row>
    <row r="186">
      <c r="A186" s="106"/>
      <c r="B186" s="106"/>
      <c r="C186" s="106"/>
      <c r="D186" s="106"/>
      <c r="E186" s="106"/>
      <c r="F186" s="154"/>
      <c r="G186" s="154"/>
      <c r="H186" s="154"/>
      <c r="I186" s="154"/>
      <c r="J186" s="154"/>
      <c r="K186" s="154"/>
      <c r="L186" s="169"/>
      <c r="M186" s="154"/>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row>
    <row r="187">
      <c r="A187" s="106"/>
      <c r="B187" s="106"/>
      <c r="C187" s="106"/>
      <c r="D187" s="106"/>
      <c r="E187" s="106"/>
      <c r="F187" s="154"/>
      <c r="G187" s="154"/>
      <c r="H187" s="154"/>
      <c r="I187" s="154"/>
      <c r="J187" s="154"/>
      <c r="K187" s="154"/>
      <c r="L187" s="169"/>
      <c r="M187" s="154"/>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row>
    <row r="188">
      <c r="A188" s="106"/>
      <c r="B188" s="106"/>
      <c r="C188" s="106"/>
      <c r="D188" s="106"/>
      <c r="E188" s="106"/>
      <c r="F188" s="154"/>
      <c r="G188" s="154"/>
      <c r="H188" s="154"/>
      <c r="I188" s="154"/>
      <c r="J188" s="154"/>
      <c r="K188" s="154"/>
      <c r="L188" s="169"/>
      <c r="M188" s="154"/>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row>
    <row r="189">
      <c r="A189" s="106"/>
      <c r="B189" s="106"/>
      <c r="C189" s="106"/>
      <c r="D189" s="106"/>
      <c r="E189" s="106"/>
      <c r="F189" s="154"/>
      <c r="G189" s="154"/>
      <c r="H189" s="154"/>
      <c r="I189" s="154"/>
      <c r="J189" s="154"/>
      <c r="K189" s="154"/>
      <c r="L189" s="169"/>
      <c r="M189" s="154"/>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row>
    <row r="190">
      <c r="A190" s="106"/>
      <c r="B190" s="106"/>
      <c r="C190" s="106"/>
      <c r="D190" s="106"/>
      <c r="E190" s="106"/>
      <c r="F190" s="154"/>
      <c r="G190" s="154"/>
      <c r="H190" s="154"/>
      <c r="I190" s="154"/>
      <c r="J190" s="154"/>
      <c r="K190" s="154"/>
      <c r="L190" s="169"/>
      <c r="M190" s="154"/>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row>
    <row r="191">
      <c r="A191" s="106"/>
      <c r="B191" s="106"/>
      <c r="C191" s="106"/>
      <c r="D191" s="106"/>
      <c r="E191" s="106"/>
      <c r="F191" s="154"/>
      <c r="G191" s="154"/>
      <c r="H191" s="154"/>
      <c r="I191" s="154"/>
      <c r="J191" s="154"/>
      <c r="K191" s="154"/>
      <c r="L191" s="169"/>
      <c r="M191" s="154"/>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row>
    <row r="192">
      <c r="A192" s="106"/>
      <c r="B192" s="106"/>
      <c r="C192" s="106"/>
      <c r="D192" s="106"/>
      <c r="E192" s="106"/>
      <c r="F192" s="154"/>
      <c r="G192" s="154"/>
      <c r="H192" s="154"/>
      <c r="I192" s="154"/>
      <c r="J192" s="154"/>
      <c r="K192" s="154"/>
      <c r="L192" s="169"/>
      <c r="M192" s="154"/>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row>
    <row r="193">
      <c r="A193" s="106"/>
      <c r="B193" s="106"/>
      <c r="C193" s="106"/>
      <c r="D193" s="106"/>
      <c r="E193" s="106"/>
      <c r="F193" s="154"/>
      <c r="G193" s="154"/>
      <c r="H193" s="154"/>
      <c r="I193" s="154"/>
      <c r="J193" s="154"/>
      <c r="K193" s="154"/>
      <c r="L193" s="169"/>
      <c r="M193" s="154"/>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row>
    <row r="194">
      <c r="A194" s="106"/>
      <c r="B194" s="106"/>
      <c r="C194" s="106"/>
      <c r="D194" s="106"/>
      <c r="E194" s="106"/>
      <c r="F194" s="154"/>
      <c r="G194" s="154"/>
      <c r="H194" s="154"/>
      <c r="I194" s="154"/>
      <c r="J194" s="154"/>
      <c r="K194" s="154"/>
      <c r="L194" s="169"/>
      <c r="M194" s="154"/>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row>
    <row r="195">
      <c r="A195" s="106"/>
      <c r="B195" s="106"/>
      <c r="C195" s="106"/>
      <c r="D195" s="106"/>
      <c r="E195" s="106"/>
      <c r="F195" s="154"/>
      <c r="G195" s="154"/>
      <c r="H195" s="154"/>
      <c r="I195" s="154"/>
      <c r="J195" s="154"/>
      <c r="K195" s="154"/>
      <c r="L195" s="169"/>
      <c r="M195" s="154"/>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row>
    <row r="196">
      <c r="A196" s="106"/>
      <c r="B196" s="106"/>
      <c r="C196" s="106"/>
      <c r="D196" s="106"/>
      <c r="E196" s="106"/>
      <c r="F196" s="154"/>
      <c r="G196" s="154"/>
      <c r="H196" s="154"/>
      <c r="I196" s="154"/>
      <c r="J196" s="154"/>
      <c r="K196" s="154"/>
      <c r="L196" s="169"/>
      <c r="M196" s="154"/>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row>
    <row r="197">
      <c r="A197" s="106"/>
      <c r="B197" s="106"/>
      <c r="C197" s="106"/>
      <c r="D197" s="106"/>
      <c r="E197" s="106"/>
      <c r="F197" s="154"/>
      <c r="G197" s="154"/>
      <c r="H197" s="154"/>
      <c r="I197" s="154"/>
      <c r="J197" s="154"/>
      <c r="K197" s="154"/>
      <c r="L197" s="169"/>
      <c r="M197" s="154"/>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row>
    <row r="198">
      <c r="A198" s="106"/>
      <c r="B198" s="106"/>
      <c r="C198" s="106"/>
      <c r="D198" s="106"/>
      <c r="E198" s="106"/>
      <c r="F198" s="154"/>
      <c r="G198" s="154"/>
      <c r="H198" s="154"/>
      <c r="I198" s="154"/>
      <c r="J198" s="154"/>
      <c r="K198" s="154"/>
      <c r="L198" s="169"/>
      <c r="M198" s="154"/>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row>
    <row r="199">
      <c r="A199" s="106"/>
      <c r="B199" s="106"/>
      <c r="C199" s="106"/>
      <c r="D199" s="106"/>
      <c r="E199" s="106"/>
      <c r="F199" s="154"/>
      <c r="G199" s="154"/>
      <c r="H199" s="154"/>
      <c r="I199" s="154"/>
      <c r="J199" s="154"/>
      <c r="K199" s="154"/>
      <c r="L199" s="169"/>
      <c r="M199" s="154"/>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row>
    <row r="200">
      <c r="A200" s="106"/>
      <c r="B200" s="106"/>
      <c r="C200" s="106"/>
      <c r="D200" s="106"/>
      <c r="E200" s="106"/>
      <c r="F200" s="154"/>
      <c r="G200" s="154"/>
      <c r="H200" s="154"/>
      <c r="I200" s="154"/>
      <c r="J200" s="154"/>
      <c r="K200" s="154"/>
      <c r="L200" s="169"/>
      <c r="M200" s="154"/>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row>
    <row r="201">
      <c r="A201" s="106"/>
      <c r="B201" s="106"/>
      <c r="C201" s="106"/>
      <c r="D201" s="106"/>
      <c r="E201" s="106"/>
      <c r="F201" s="154"/>
      <c r="G201" s="154"/>
      <c r="H201" s="154"/>
      <c r="I201" s="154"/>
      <c r="J201" s="154"/>
      <c r="K201" s="154"/>
      <c r="L201" s="169"/>
      <c r="M201" s="154"/>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row>
    <row r="202">
      <c r="A202" s="106"/>
      <c r="B202" s="106"/>
      <c r="C202" s="106"/>
      <c r="D202" s="106"/>
      <c r="E202" s="106"/>
      <c r="F202" s="154"/>
      <c r="G202" s="154"/>
      <c r="H202" s="154"/>
      <c r="I202" s="154"/>
      <c r="J202" s="154"/>
      <c r="K202" s="154"/>
      <c r="L202" s="169"/>
      <c r="M202" s="154"/>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row>
    <row r="203">
      <c r="A203" s="106"/>
      <c r="B203" s="106"/>
      <c r="C203" s="106"/>
      <c r="D203" s="106"/>
      <c r="E203" s="106"/>
      <c r="F203" s="154"/>
      <c r="G203" s="154"/>
      <c r="H203" s="154"/>
      <c r="I203" s="154"/>
      <c r="J203" s="154"/>
      <c r="K203" s="154"/>
      <c r="L203" s="169"/>
      <c r="M203" s="154"/>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row>
    <row r="204">
      <c r="A204" s="106"/>
      <c r="B204" s="106"/>
      <c r="C204" s="106"/>
      <c r="D204" s="106"/>
      <c r="E204" s="106"/>
      <c r="F204" s="154"/>
      <c r="G204" s="154"/>
      <c r="H204" s="154"/>
      <c r="I204" s="154"/>
      <c r="J204" s="154"/>
      <c r="K204" s="154"/>
      <c r="L204" s="169"/>
      <c r="M204" s="154"/>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row>
    <row r="205">
      <c r="A205" s="106"/>
      <c r="B205" s="106"/>
      <c r="C205" s="106"/>
      <c r="D205" s="106"/>
      <c r="E205" s="106"/>
      <c r="F205" s="154"/>
      <c r="G205" s="154"/>
      <c r="H205" s="154"/>
      <c r="I205" s="154"/>
      <c r="J205" s="154"/>
      <c r="K205" s="154"/>
      <c r="L205" s="169"/>
      <c r="M205" s="154"/>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row>
    <row r="206">
      <c r="A206" s="106"/>
      <c r="B206" s="106"/>
      <c r="C206" s="106"/>
      <c r="D206" s="106"/>
      <c r="E206" s="106"/>
      <c r="F206" s="154"/>
      <c r="G206" s="154"/>
      <c r="H206" s="154"/>
      <c r="I206" s="154"/>
      <c r="J206" s="154"/>
      <c r="K206" s="154"/>
      <c r="L206" s="169"/>
      <c r="M206" s="154"/>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row>
    <row r="207">
      <c r="A207" s="106"/>
      <c r="B207" s="106"/>
      <c r="C207" s="106"/>
      <c r="D207" s="106"/>
      <c r="E207" s="106"/>
      <c r="F207" s="154"/>
      <c r="G207" s="154"/>
      <c r="H207" s="154"/>
      <c r="I207" s="154"/>
      <c r="J207" s="154"/>
      <c r="K207" s="154"/>
      <c r="L207" s="169"/>
      <c r="M207" s="154"/>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row>
    <row r="208">
      <c r="A208" s="106"/>
      <c r="B208" s="106"/>
      <c r="C208" s="106"/>
      <c r="D208" s="106"/>
      <c r="E208" s="106"/>
      <c r="F208" s="154"/>
      <c r="G208" s="154"/>
      <c r="H208" s="154"/>
      <c r="I208" s="154"/>
      <c r="J208" s="154"/>
      <c r="K208" s="154"/>
      <c r="L208" s="169"/>
      <c r="M208" s="154"/>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row>
    <row r="209">
      <c r="A209" s="106"/>
      <c r="B209" s="106"/>
      <c r="C209" s="106"/>
      <c r="D209" s="106"/>
      <c r="E209" s="106"/>
      <c r="F209" s="154"/>
      <c r="G209" s="154"/>
      <c r="H209" s="154"/>
      <c r="I209" s="154"/>
      <c r="J209" s="154"/>
      <c r="K209" s="154"/>
      <c r="L209" s="169"/>
      <c r="M209" s="154"/>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row>
    <row r="210">
      <c r="A210" s="106"/>
      <c r="B210" s="106"/>
      <c r="C210" s="106"/>
      <c r="D210" s="106"/>
      <c r="E210" s="106"/>
      <c r="F210" s="154"/>
      <c r="G210" s="154"/>
      <c r="H210" s="154"/>
      <c r="I210" s="154"/>
      <c r="J210" s="154"/>
      <c r="K210" s="154"/>
      <c r="L210" s="169"/>
      <c r="M210" s="154"/>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row>
    <row r="211">
      <c r="A211" s="106"/>
      <c r="B211" s="106"/>
      <c r="C211" s="106"/>
      <c r="D211" s="106"/>
      <c r="E211" s="106"/>
      <c r="F211" s="154"/>
      <c r="G211" s="154"/>
      <c r="H211" s="154"/>
      <c r="I211" s="154"/>
      <c r="J211" s="154"/>
      <c r="K211" s="154"/>
      <c r="L211" s="169"/>
      <c r="M211" s="154"/>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row>
    <row r="212">
      <c r="A212" s="106"/>
      <c r="B212" s="106"/>
      <c r="C212" s="106"/>
      <c r="D212" s="106"/>
      <c r="E212" s="106"/>
      <c r="F212" s="154"/>
      <c r="G212" s="154"/>
      <c r="H212" s="154"/>
      <c r="I212" s="154"/>
      <c r="J212" s="154"/>
      <c r="K212" s="154"/>
      <c r="L212" s="169"/>
      <c r="M212" s="154"/>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row>
    <row r="213">
      <c r="A213" s="106"/>
      <c r="B213" s="106"/>
      <c r="C213" s="106"/>
      <c r="D213" s="106"/>
      <c r="E213" s="106"/>
      <c r="F213" s="154"/>
      <c r="G213" s="154"/>
      <c r="H213" s="154"/>
      <c r="I213" s="154"/>
      <c r="J213" s="154"/>
      <c r="K213" s="154"/>
      <c r="L213" s="169"/>
      <c r="M213" s="154"/>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row>
    <row r="214">
      <c r="A214" s="106"/>
      <c r="B214" s="106"/>
      <c r="C214" s="106"/>
      <c r="D214" s="106"/>
      <c r="E214" s="106"/>
      <c r="F214" s="154"/>
      <c r="G214" s="154"/>
      <c r="H214" s="154"/>
      <c r="I214" s="154"/>
      <c r="J214" s="154"/>
      <c r="K214" s="154"/>
      <c r="L214" s="169"/>
      <c r="M214" s="154"/>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row>
    <row r="215">
      <c r="A215" s="106"/>
      <c r="B215" s="106"/>
      <c r="C215" s="106"/>
      <c r="D215" s="106"/>
      <c r="E215" s="106"/>
      <c r="F215" s="154"/>
      <c r="G215" s="154"/>
      <c r="H215" s="154"/>
      <c r="I215" s="154"/>
      <c r="J215" s="154"/>
      <c r="K215" s="154"/>
      <c r="L215" s="169"/>
      <c r="M215" s="154"/>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row>
    <row r="216">
      <c r="A216" s="106"/>
      <c r="B216" s="106"/>
      <c r="C216" s="106"/>
      <c r="D216" s="106"/>
      <c r="E216" s="106"/>
      <c r="F216" s="154"/>
      <c r="G216" s="154"/>
      <c r="H216" s="154"/>
      <c r="I216" s="154"/>
      <c r="J216" s="154"/>
      <c r="K216" s="154"/>
      <c r="L216" s="169"/>
      <c r="M216" s="154"/>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row>
    <row r="217">
      <c r="A217" s="106"/>
      <c r="B217" s="106"/>
      <c r="C217" s="106"/>
      <c r="D217" s="106"/>
      <c r="E217" s="106"/>
      <c r="F217" s="154"/>
      <c r="G217" s="154"/>
      <c r="H217" s="154"/>
      <c r="I217" s="154"/>
      <c r="J217" s="154"/>
      <c r="K217" s="154"/>
      <c r="L217" s="169"/>
      <c r="M217" s="154"/>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row>
    <row r="218">
      <c r="A218" s="106"/>
      <c r="B218" s="106"/>
      <c r="C218" s="106"/>
      <c r="D218" s="106"/>
      <c r="E218" s="106"/>
      <c r="F218" s="154"/>
      <c r="G218" s="154"/>
      <c r="H218" s="154"/>
      <c r="I218" s="154"/>
      <c r="J218" s="154"/>
      <c r="K218" s="154"/>
      <c r="L218" s="169"/>
      <c r="M218" s="154"/>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row>
    <row r="219">
      <c r="A219" s="106"/>
      <c r="B219" s="106"/>
      <c r="C219" s="106"/>
      <c r="D219" s="106"/>
      <c r="E219" s="106"/>
      <c r="F219" s="154"/>
      <c r="G219" s="154"/>
      <c r="H219" s="154"/>
      <c r="I219" s="154"/>
      <c r="J219" s="154"/>
      <c r="K219" s="154"/>
      <c r="L219" s="169"/>
      <c r="M219" s="154"/>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row>
    <row r="220">
      <c r="A220" s="106"/>
      <c r="B220" s="106"/>
      <c r="C220" s="106"/>
      <c r="D220" s="106"/>
      <c r="E220" s="106"/>
      <c r="F220" s="154"/>
      <c r="G220" s="154"/>
      <c r="H220" s="154"/>
      <c r="I220" s="154"/>
      <c r="J220" s="154"/>
      <c r="K220" s="154"/>
      <c r="L220" s="169"/>
      <c r="M220" s="154"/>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row>
    <row r="221">
      <c r="A221" s="106"/>
      <c r="B221" s="106"/>
      <c r="C221" s="106"/>
      <c r="D221" s="106"/>
      <c r="E221" s="106"/>
      <c r="F221" s="154"/>
      <c r="G221" s="154"/>
      <c r="H221" s="154"/>
      <c r="I221" s="154"/>
      <c r="J221" s="154"/>
      <c r="K221" s="154"/>
      <c r="L221" s="169"/>
      <c r="M221" s="154"/>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row>
    <row r="222">
      <c r="A222" s="106"/>
      <c r="B222" s="106"/>
      <c r="C222" s="106"/>
      <c r="D222" s="106"/>
      <c r="E222" s="106"/>
      <c r="F222" s="154"/>
      <c r="G222" s="154"/>
      <c r="H222" s="154"/>
      <c r="I222" s="154"/>
      <c r="J222" s="154"/>
      <c r="K222" s="154"/>
      <c r="L222" s="169"/>
      <c r="M222" s="154"/>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row>
    <row r="223">
      <c r="A223" s="106"/>
      <c r="B223" s="106"/>
      <c r="C223" s="106"/>
      <c r="D223" s="106"/>
      <c r="E223" s="106"/>
      <c r="F223" s="154"/>
      <c r="G223" s="154"/>
      <c r="H223" s="154"/>
      <c r="I223" s="154"/>
      <c r="J223" s="154"/>
      <c r="K223" s="154"/>
      <c r="L223" s="169"/>
      <c r="M223" s="154"/>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row>
    <row r="224">
      <c r="A224" s="106"/>
      <c r="B224" s="106"/>
      <c r="C224" s="106"/>
      <c r="D224" s="106"/>
      <c r="E224" s="106"/>
      <c r="F224" s="154"/>
      <c r="G224" s="154"/>
      <c r="H224" s="154"/>
      <c r="I224" s="154"/>
      <c r="J224" s="154"/>
      <c r="K224" s="154"/>
      <c r="L224" s="169"/>
      <c r="M224" s="154"/>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row>
    <row r="225">
      <c r="A225" s="106"/>
      <c r="B225" s="106"/>
      <c r="C225" s="106"/>
      <c r="D225" s="106"/>
      <c r="E225" s="106"/>
      <c r="F225" s="154"/>
      <c r="G225" s="154"/>
      <c r="H225" s="154"/>
      <c r="I225" s="154"/>
      <c r="J225" s="154"/>
      <c r="K225" s="154"/>
      <c r="L225" s="169"/>
      <c r="M225" s="154"/>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row>
    <row r="226">
      <c r="A226" s="106"/>
      <c r="B226" s="106"/>
      <c r="C226" s="106"/>
      <c r="D226" s="106"/>
      <c r="E226" s="106"/>
      <c r="F226" s="154"/>
      <c r="G226" s="154"/>
      <c r="H226" s="154"/>
      <c r="I226" s="154"/>
      <c r="J226" s="154"/>
      <c r="K226" s="154"/>
      <c r="L226" s="169"/>
      <c r="M226" s="154"/>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row>
    <row r="227">
      <c r="A227" s="106"/>
      <c r="B227" s="106"/>
      <c r="C227" s="106"/>
      <c r="D227" s="106"/>
      <c r="E227" s="106"/>
      <c r="F227" s="154"/>
      <c r="G227" s="154"/>
      <c r="H227" s="154"/>
      <c r="I227" s="154"/>
      <c r="J227" s="154"/>
      <c r="K227" s="154"/>
      <c r="L227" s="169"/>
      <c r="M227" s="154"/>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row>
    <row r="228">
      <c r="A228" s="106"/>
      <c r="B228" s="106"/>
      <c r="C228" s="106"/>
      <c r="D228" s="106"/>
      <c r="E228" s="106"/>
      <c r="F228" s="154"/>
      <c r="G228" s="154"/>
      <c r="H228" s="154"/>
      <c r="I228" s="154"/>
      <c r="J228" s="154"/>
      <c r="K228" s="154"/>
      <c r="L228" s="169"/>
      <c r="M228" s="154"/>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row>
    <row r="229">
      <c r="A229" s="106"/>
      <c r="B229" s="106"/>
      <c r="C229" s="106"/>
      <c r="D229" s="106"/>
      <c r="E229" s="106"/>
      <c r="F229" s="154"/>
      <c r="G229" s="154"/>
      <c r="H229" s="154"/>
      <c r="I229" s="154"/>
      <c r="J229" s="154"/>
      <c r="K229" s="154"/>
      <c r="L229" s="169"/>
      <c r="M229" s="154"/>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row>
    <row r="230">
      <c r="A230" s="106"/>
      <c r="B230" s="106"/>
      <c r="C230" s="106"/>
      <c r="D230" s="106"/>
      <c r="E230" s="106"/>
      <c r="F230" s="154"/>
      <c r="G230" s="154"/>
      <c r="H230" s="154"/>
      <c r="I230" s="154"/>
      <c r="J230" s="154"/>
      <c r="K230" s="154"/>
      <c r="L230" s="169"/>
      <c r="M230" s="154"/>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row>
    <row r="231">
      <c r="A231" s="106"/>
      <c r="B231" s="106"/>
      <c r="C231" s="106"/>
      <c r="D231" s="106"/>
      <c r="E231" s="106"/>
      <c r="F231" s="154"/>
      <c r="G231" s="154"/>
      <c r="H231" s="154"/>
      <c r="I231" s="154"/>
      <c r="J231" s="154"/>
      <c r="K231" s="154"/>
      <c r="L231" s="169"/>
      <c r="M231" s="154"/>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row>
    <row r="232">
      <c r="A232" s="106"/>
      <c r="B232" s="106"/>
      <c r="C232" s="106"/>
      <c r="D232" s="106"/>
      <c r="E232" s="106"/>
      <c r="F232" s="154"/>
      <c r="G232" s="154"/>
      <c r="H232" s="154"/>
      <c r="I232" s="154"/>
      <c r="J232" s="154"/>
      <c r="K232" s="154"/>
      <c r="L232" s="169"/>
      <c r="M232" s="154"/>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row>
    <row r="233">
      <c r="A233" s="106"/>
      <c r="B233" s="106"/>
      <c r="C233" s="106"/>
      <c r="D233" s="106"/>
      <c r="E233" s="106"/>
      <c r="F233" s="154"/>
      <c r="G233" s="154"/>
      <c r="H233" s="154"/>
      <c r="I233" s="154"/>
      <c r="J233" s="154"/>
      <c r="K233" s="154"/>
      <c r="L233" s="169"/>
      <c r="M233" s="154"/>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row>
    <row r="234">
      <c r="A234" s="106"/>
      <c r="B234" s="106"/>
      <c r="C234" s="106"/>
      <c r="D234" s="106"/>
      <c r="E234" s="106"/>
      <c r="F234" s="154"/>
      <c r="G234" s="154"/>
      <c r="H234" s="154"/>
      <c r="I234" s="154"/>
      <c r="J234" s="154"/>
      <c r="K234" s="154"/>
      <c r="L234" s="169"/>
      <c r="M234" s="154"/>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row>
    <row r="235">
      <c r="A235" s="106"/>
      <c r="B235" s="106"/>
      <c r="C235" s="106"/>
      <c r="D235" s="106"/>
      <c r="E235" s="106"/>
      <c r="F235" s="154"/>
      <c r="G235" s="154"/>
      <c r="H235" s="154"/>
      <c r="I235" s="154"/>
      <c r="J235" s="154"/>
      <c r="K235" s="154"/>
      <c r="L235" s="169"/>
      <c r="M235" s="154"/>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row>
    <row r="236">
      <c r="A236" s="106"/>
      <c r="B236" s="106"/>
      <c r="C236" s="106"/>
      <c r="D236" s="106"/>
      <c r="E236" s="106"/>
      <c r="F236" s="154"/>
      <c r="G236" s="154"/>
      <c r="H236" s="154"/>
      <c r="I236" s="154"/>
      <c r="J236" s="154"/>
      <c r="K236" s="154"/>
      <c r="L236" s="169"/>
      <c r="M236" s="154"/>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row>
    <row r="237">
      <c r="A237" s="106"/>
      <c r="B237" s="106"/>
      <c r="C237" s="106"/>
      <c r="D237" s="106"/>
      <c r="E237" s="106"/>
      <c r="F237" s="154"/>
      <c r="G237" s="154"/>
      <c r="H237" s="154"/>
      <c r="I237" s="154"/>
      <c r="J237" s="154"/>
      <c r="K237" s="154"/>
      <c r="L237" s="169"/>
      <c r="M237" s="154"/>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row>
    <row r="238">
      <c r="A238" s="106"/>
      <c r="B238" s="106"/>
      <c r="C238" s="106"/>
      <c r="D238" s="106"/>
      <c r="E238" s="106"/>
      <c r="F238" s="154"/>
      <c r="G238" s="154"/>
      <c r="H238" s="154"/>
      <c r="I238" s="154"/>
      <c r="J238" s="154"/>
      <c r="K238" s="154"/>
      <c r="L238" s="169"/>
      <c r="M238" s="154"/>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row>
    <row r="239">
      <c r="A239" s="106"/>
      <c r="B239" s="106"/>
      <c r="C239" s="106"/>
      <c r="D239" s="106"/>
      <c r="E239" s="106"/>
      <c r="F239" s="154"/>
      <c r="G239" s="154"/>
      <c r="H239" s="154"/>
      <c r="I239" s="154"/>
      <c r="J239" s="154"/>
      <c r="K239" s="154"/>
      <c r="L239" s="169"/>
      <c r="M239" s="154"/>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row>
    <row r="240">
      <c r="A240" s="106"/>
      <c r="B240" s="106"/>
      <c r="C240" s="106"/>
      <c r="D240" s="106"/>
      <c r="E240" s="106"/>
      <c r="F240" s="154"/>
      <c r="G240" s="154"/>
      <c r="H240" s="154"/>
      <c r="I240" s="154"/>
      <c r="J240" s="154"/>
      <c r="K240" s="154"/>
      <c r="L240" s="169"/>
      <c r="M240" s="154"/>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row>
    <row r="241">
      <c r="A241" s="106"/>
      <c r="B241" s="106"/>
      <c r="C241" s="106"/>
      <c r="D241" s="106"/>
      <c r="E241" s="106"/>
      <c r="F241" s="154"/>
      <c r="G241" s="154"/>
      <c r="H241" s="154"/>
      <c r="I241" s="154"/>
      <c r="J241" s="154"/>
      <c r="K241" s="154"/>
      <c r="L241" s="169"/>
      <c r="M241" s="154"/>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row>
    <row r="242">
      <c r="A242" s="106"/>
      <c r="B242" s="106"/>
      <c r="C242" s="106"/>
      <c r="D242" s="106"/>
      <c r="E242" s="106"/>
      <c r="F242" s="154"/>
      <c r="G242" s="154"/>
      <c r="H242" s="154"/>
      <c r="I242" s="154"/>
      <c r="J242" s="154"/>
      <c r="K242" s="154"/>
      <c r="L242" s="169"/>
      <c r="M242" s="154"/>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row>
    <row r="243">
      <c r="A243" s="106"/>
      <c r="B243" s="106"/>
      <c r="C243" s="106"/>
      <c r="D243" s="106"/>
      <c r="E243" s="106"/>
      <c r="F243" s="154"/>
      <c r="G243" s="154"/>
      <c r="H243" s="154"/>
      <c r="I243" s="154"/>
      <c r="J243" s="154"/>
      <c r="K243" s="154"/>
      <c r="L243" s="169"/>
      <c r="M243" s="154"/>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row>
    <row r="244">
      <c r="A244" s="106"/>
      <c r="B244" s="106"/>
      <c r="C244" s="106"/>
      <c r="D244" s="106"/>
      <c r="E244" s="106"/>
      <c r="F244" s="154"/>
      <c r="G244" s="154"/>
      <c r="H244" s="154"/>
      <c r="I244" s="154"/>
      <c r="J244" s="154"/>
      <c r="K244" s="154"/>
      <c r="L244" s="169"/>
      <c r="M244" s="154"/>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row>
    <row r="245">
      <c r="A245" s="106"/>
      <c r="B245" s="106"/>
      <c r="C245" s="106"/>
      <c r="D245" s="106"/>
      <c r="E245" s="106"/>
      <c r="F245" s="154"/>
      <c r="G245" s="154"/>
      <c r="H245" s="154"/>
      <c r="I245" s="154"/>
      <c r="J245" s="154"/>
      <c r="K245" s="154"/>
      <c r="L245" s="169"/>
      <c r="M245" s="154"/>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row>
    <row r="246">
      <c r="A246" s="106"/>
      <c r="B246" s="106"/>
      <c r="C246" s="106"/>
      <c r="D246" s="106"/>
      <c r="E246" s="106"/>
      <c r="F246" s="154"/>
      <c r="G246" s="154"/>
      <c r="H246" s="154"/>
      <c r="I246" s="154"/>
      <c r="J246" s="154"/>
      <c r="K246" s="154"/>
      <c r="L246" s="169"/>
      <c r="M246" s="154"/>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row>
    <row r="247">
      <c r="A247" s="106"/>
      <c r="B247" s="106"/>
      <c r="C247" s="106"/>
      <c r="D247" s="106"/>
      <c r="E247" s="106"/>
      <c r="F247" s="154"/>
      <c r="G247" s="154"/>
      <c r="H247" s="154"/>
      <c r="I247" s="154"/>
      <c r="J247" s="154"/>
      <c r="K247" s="154"/>
      <c r="L247" s="169"/>
      <c r="M247" s="154"/>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row>
    <row r="248">
      <c r="A248" s="106"/>
      <c r="B248" s="106"/>
      <c r="C248" s="106"/>
      <c r="D248" s="106"/>
      <c r="E248" s="106"/>
      <c r="F248" s="154"/>
      <c r="G248" s="154"/>
      <c r="H248" s="154"/>
      <c r="I248" s="154"/>
      <c r="J248" s="154"/>
      <c r="K248" s="154"/>
      <c r="L248" s="169"/>
      <c r="M248" s="154"/>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row>
    <row r="249">
      <c r="A249" s="106"/>
      <c r="B249" s="106"/>
      <c r="C249" s="106"/>
      <c r="D249" s="106"/>
      <c r="E249" s="106"/>
      <c r="F249" s="154"/>
      <c r="G249" s="154"/>
      <c r="H249" s="154"/>
      <c r="I249" s="154"/>
      <c r="J249" s="154"/>
      <c r="K249" s="154"/>
      <c r="L249" s="169"/>
      <c r="M249" s="154"/>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row>
    <row r="250">
      <c r="A250" s="106"/>
      <c r="B250" s="106"/>
      <c r="C250" s="106"/>
      <c r="D250" s="106"/>
      <c r="E250" s="106"/>
      <c r="F250" s="154"/>
      <c r="G250" s="154"/>
      <c r="H250" s="154"/>
      <c r="I250" s="154"/>
      <c r="J250" s="154"/>
      <c r="K250" s="154"/>
      <c r="L250" s="169"/>
      <c r="M250" s="154"/>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row>
    <row r="251">
      <c r="A251" s="106"/>
      <c r="B251" s="106"/>
      <c r="C251" s="106"/>
      <c r="D251" s="106"/>
      <c r="E251" s="106"/>
      <c r="F251" s="154"/>
      <c r="G251" s="154"/>
      <c r="H251" s="154"/>
      <c r="I251" s="154"/>
      <c r="J251" s="154"/>
      <c r="K251" s="154"/>
      <c r="L251" s="169"/>
      <c r="M251" s="154"/>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row>
    <row r="252">
      <c r="A252" s="106"/>
      <c r="B252" s="106"/>
      <c r="C252" s="106"/>
      <c r="D252" s="106"/>
      <c r="E252" s="106"/>
      <c r="F252" s="154"/>
      <c r="G252" s="154"/>
      <c r="H252" s="154"/>
      <c r="I252" s="154"/>
      <c r="J252" s="154"/>
      <c r="K252" s="154"/>
      <c r="L252" s="169"/>
      <c r="M252" s="154"/>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row>
    <row r="253">
      <c r="A253" s="106"/>
      <c r="B253" s="106"/>
      <c r="C253" s="106"/>
      <c r="D253" s="106"/>
      <c r="E253" s="106"/>
      <c r="F253" s="154"/>
      <c r="G253" s="154"/>
      <c r="H253" s="154"/>
      <c r="I253" s="154"/>
      <c r="J253" s="154"/>
      <c r="K253" s="154"/>
      <c r="L253" s="169"/>
      <c r="M253" s="154"/>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row>
    <row r="254">
      <c r="A254" s="106"/>
      <c r="B254" s="106"/>
      <c r="C254" s="106"/>
      <c r="D254" s="106"/>
      <c r="E254" s="106"/>
      <c r="F254" s="154"/>
      <c r="G254" s="154"/>
      <c r="H254" s="154"/>
      <c r="I254" s="154"/>
      <c r="J254" s="154"/>
      <c r="K254" s="154"/>
      <c r="L254" s="169"/>
      <c r="M254" s="154"/>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row>
    <row r="255">
      <c r="A255" s="106"/>
      <c r="B255" s="106"/>
      <c r="C255" s="106"/>
      <c r="D255" s="106"/>
      <c r="E255" s="106"/>
      <c r="F255" s="154"/>
      <c r="G255" s="154"/>
      <c r="H255" s="154"/>
      <c r="I255" s="154"/>
      <c r="J255" s="154"/>
      <c r="K255" s="154"/>
      <c r="L255" s="169"/>
      <c r="M255" s="154"/>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row>
    <row r="256">
      <c r="A256" s="106"/>
      <c r="B256" s="106"/>
      <c r="C256" s="106"/>
      <c r="D256" s="106"/>
      <c r="E256" s="106"/>
      <c r="F256" s="154"/>
      <c r="G256" s="154"/>
      <c r="H256" s="154"/>
      <c r="I256" s="154"/>
      <c r="J256" s="154"/>
      <c r="K256" s="154"/>
      <c r="L256" s="169"/>
      <c r="M256" s="154"/>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row>
    <row r="257">
      <c r="A257" s="106"/>
      <c r="B257" s="106"/>
      <c r="C257" s="106"/>
      <c r="D257" s="106"/>
      <c r="E257" s="106"/>
      <c r="F257" s="154"/>
      <c r="G257" s="154"/>
      <c r="H257" s="154"/>
      <c r="I257" s="154"/>
      <c r="J257" s="154"/>
      <c r="K257" s="154"/>
      <c r="L257" s="169"/>
      <c r="M257" s="154"/>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row>
    <row r="258">
      <c r="A258" s="106"/>
      <c r="B258" s="106"/>
      <c r="C258" s="106"/>
      <c r="D258" s="106"/>
      <c r="E258" s="106"/>
      <c r="F258" s="154"/>
      <c r="G258" s="154"/>
      <c r="H258" s="154"/>
      <c r="I258" s="154"/>
      <c r="J258" s="154"/>
      <c r="K258" s="154"/>
      <c r="L258" s="169"/>
      <c r="M258" s="154"/>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row>
    <row r="259">
      <c r="A259" s="106"/>
      <c r="B259" s="106"/>
      <c r="C259" s="106"/>
      <c r="D259" s="106"/>
      <c r="E259" s="106"/>
      <c r="F259" s="154"/>
      <c r="G259" s="154"/>
      <c r="H259" s="154"/>
      <c r="I259" s="154"/>
      <c r="J259" s="154"/>
      <c r="K259" s="154"/>
      <c r="L259" s="169"/>
      <c r="M259" s="154"/>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row>
    <row r="260">
      <c r="A260" s="106"/>
      <c r="B260" s="106"/>
      <c r="C260" s="106"/>
      <c r="D260" s="106"/>
      <c r="E260" s="106"/>
      <c r="F260" s="154"/>
      <c r="G260" s="154"/>
      <c r="H260" s="154"/>
      <c r="I260" s="154"/>
      <c r="J260" s="154"/>
      <c r="K260" s="154"/>
      <c r="L260" s="169"/>
      <c r="M260" s="154"/>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row>
    <row r="261">
      <c r="A261" s="106"/>
      <c r="B261" s="106"/>
      <c r="C261" s="106"/>
      <c r="D261" s="106"/>
      <c r="E261" s="106"/>
      <c r="F261" s="154"/>
      <c r="G261" s="154"/>
      <c r="H261" s="154"/>
      <c r="I261" s="154"/>
      <c r="J261" s="154"/>
      <c r="K261" s="154"/>
      <c r="L261" s="169"/>
      <c r="M261" s="154"/>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row>
    <row r="262">
      <c r="A262" s="106"/>
      <c r="B262" s="106"/>
      <c r="C262" s="106"/>
      <c r="D262" s="106"/>
      <c r="E262" s="106"/>
      <c r="F262" s="154"/>
      <c r="G262" s="154"/>
      <c r="H262" s="154"/>
      <c r="I262" s="154"/>
      <c r="J262" s="154"/>
      <c r="K262" s="154"/>
      <c r="L262" s="169"/>
      <c r="M262" s="154"/>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row>
    <row r="263">
      <c r="A263" s="106"/>
      <c r="B263" s="106"/>
      <c r="C263" s="106"/>
      <c r="D263" s="106"/>
      <c r="E263" s="106"/>
      <c r="F263" s="154"/>
      <c r="G263" s="154"/>
      <c r="H263" s="154"/>
      <c r="I263" s="154"/>
      <c r="J263" s="154"/>
      <c r="K263" s="154"/>
      <c r="L263" s="169"/>
      <c r="M263" s="154"/>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row>
    <row r="264">
      <c r="A264" s="106"/>
      <c r="B264" s="106"/>
      <c r="C264" s="106"/>
      <c r="D264" s="106"/>
      <c r="E264" s="106"/>
      <c r="F264" s="154"/>
      <c r="G264" s="154"/>
      <c r="H264" s="154"/>
      <c r="I264" s="154"/>
      <c r="J264" s="154"/>
      <c r="K264" s="154"/>
      <c r="L264" s="169"/>
      <c r="M264" s="154"/>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row>
    <row r="265">
      <c r="A265" s="106"/>
      <c r="B265" s="106"/>
      <c r="C265" s="106"/>
      <c r="D265" s="106"/>
      <c r="E265" s="106"/>
      <c r="F265" s="154"/>
      <c r="G265" s="154"/>
      <c r="H265" s="154"/>
      <c r="I265" s="154"/>
      <c r="J265" s="154"/>
      <c r="K265" s="154"/>
      <c r="L265" s="169"/>
      <c r="M265" s="154"/>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row>
    <row r="266">
      <c r="A266" s="106"/>
      <c r="B266" s="106"/>
      <c r="C266" s="106"/>
      <c r="D266" s="106"/>
      <c r="E266" s="106"/>
      <c r="F266" s="154"/>
      <c r="G266" s="154"/>
      <c r="H266" s="154"/>
      <c r="I266" s="154"/>
      <c r="J266" s="154"/>
      <c r="K266" s="154"/>
      <c r="L266" s="169"/>
      <c r="M266" s="154"/>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row>
    <row r="267">
      <c r="A267" s="106"/>
      <c r="B267" s="106"/>
      <c r="C267" s="106"/>
      <c r="D267" s="106"/>
      <c r="E267" s="106"/>
      <c r="F267" s="154"/>
      <c r="G267" s="154"/>
      <c r="H267" s="154"/>
      <c r="I267" s="154"/>
      <c r="J267" s="154"/>
      <c r="K267" s="154"/>
      <c r="L267" s="169"/>
      <c r="M267" s="154"/>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row>
    <row r="268">
      <c r="A268" s="106"/>
      <c r="B268" s="106"/>
      <c r="C268" s="106"/>
      <c r="D268" s="106"/>
      <c r="E268" s="106"/>
      <c r="F268" s="154"/>
      <c r="G268" s="154"/>
      <c r="H268" s="154"/>
      <c r="I268" s="154"/>
      <c r="J268" s="154"/>
      <c r="K268" s="154"/>
      <c r="L268" s="169"/>
      <c r="M268" s="154"/>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row>
    <row r="269">
      <c r="A269" s="106"/>
      <c r="B269" s="106"/>
      <c r="C269" s="106"/>
      <c r="D269" s="106"/>
      <c r="E269" s="106"/>
      <c r="F269" s="154"/>
      <c r="G269" s="154"/>
      <c r="H269" s="154"/>
      <c r="I269" s="154"/>
      <c r="J269" s="154"/>
      <c r="K269" s="154"/>
      <c r="L269" s="169"/>
      <c r="M269" s="154"/>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row>
    <row r="270">
      <c r="A270" s="106"/>
      <c r="B270" s="106"/>
      <c r="C270" s="106"/>
      <c r="D270" s="106"/>
      <c r="E270" s="106"/>
      <c r="F270" s="154"/>
      <c r="G270" s="154"/>
      <c r="H270" s="154"/>
      <c r="I270" s="154"/>
      <c r="J270" s="154"/>
      <c r="K270" s="154"/>
      <c r="L270" s="169"/>
      <c r="M270" s="154"/>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row>
    <row r="271">
      <c r="A271" s="106"/>
      <c r="B271" s="106"/>
      <c r="C271" s="106"/>
      <c r="D271" s="106"/>
      <c r="E271" s="106"/>
      <c r="F271" s="154"/>
      <c r="G271" s="154"/>
      <c r="H271" s="154"/>
      <c r="I271" s="154"/>
      <c r="J271" s="154"/>
      <c r="K271" s="154"/>
      <c r="L271" s="169"/>
      <c r="M271" s="154"/>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row>
    <row r="272">
      <c r="A272" s="106"/>
      <c r="B272" s="106"/>
      <c r="C272" s="106"/>
      <c r="D272" s="106"/>
      <c r="E272" s="106"/>
      <c r="F272" s="154"/>
      <c r="G272" s="154"/>
      <c r="H272" s="154"/>
      <c r="I272" s="154"/>
      <c r="J272" s="154"/>
      <c r="K272" s="154"/>
      <c r="L272" s="169"/>
      <c r="M272" s="154"/>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row>
    <row r="273">
      <c r="A273" s="106"/>
      <c r="B273" s="106"/>
      <c r="C273" s="106"/>
      <c r="D273" s="106"/>
      <c r="E273" s="106"/>
      <c r="F273" s="154"/>
      <c r="G273" s="154"/>
      <c r="H273" s="154"/>
      <c r="I273" s="154"/>
      <c r="J273" s="154"/>
      <c r="K273" s="154"/>
      <c r="L273" s="169"/>
      <c r="M273" s="154"/>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row>
    <row r="274">
      <c r="A274" s="106"/>
      <c r="B274" s="106"/>
      <c r="C274" s="106"/>
      <c r="D274" s="106"/>
      <c r="E274" s="106"/>
      <c r="F274" s="154"/>
      <c r="G274" s="154"/>
      <c r="H274" s="154"/>
      <c r="I274" s="154"/>
      <c r="J274" s="154"/>
      <c r="K274" s="154"/>
      <c r="L274" s="169"/>
      <c r="M274" s="154"/>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row>
    <row r="275">
      <c r="A275" s="106"/>
      <c r="B275" s="106"/>
      <c r="C275" s="106"/>
      <c r="D275" s="106"/>
      <c r="E275" s="106"/>
      <c r="F275" s="154"/>
      <c r="G275" s="154"/>
      <c r="H275" s="154"/>
      <c r="I275" s="154"/>
      <c r="J275" s="154"/>
      <c r="K275" s="154"/>
      <c r="L275" s="169"/>
      <c r="M275" s="154"/>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row>
    <row r="276">
      <c r="A276" s="106"/>
      <c r="B276" s="106"/>
      <c r="C276" s="106"/>
      <c r="D276" s="106"/>
      <c r="E276" s="106"/>
      <c r="F276" s="154"/>
      <c r="G276" s="154"/>
      <c r="H276" s="154"/>
      <c r="I276" s="154"/>
      <c r="J276" s="154"/>
      <c r="K276" s="154"/>
      <c r="L276" s="169"/>
      <c r="M276" s="154"/>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row>
    <row r="277">
      <c r="A277" s="106"/>
      <c r="B277" s="106"/>
      <c r="C277" s="106"/>
      <c r="D277" s="106"/>
      <c r="E277" s="106"/>
      <c r="F277" s="154"/>
      <c r="G277" s="154"/>
      <c r="H277" s="154"/>
      <c r="I277" s="154"/>
      <c r="J277" s="154"/>
      <c r="K277" s="154"/>
      <c r="L277" s="169"/>
      <c r="M277" s="154"/>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row>
    <row r="278">
      <c r="A278" s="106"/>
      <c r="B278" s="106"/>
      <c r="C278" s="106"/>
      <c r="D278" s="106"/>
      <c r="E278" s="106"/>
      <c r="F278" s="154"/>
      <c r="G278" s="154"/>
      <c r="H278" s="154"/>
      <c r="I278" s="154"/>
      <c r="J278" s="154"/>
      <c r="K278" s="154"/>
      <c r="L278" s="169"/>
      <c r="M278" s="154"/>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row>
    <row r="279">
      <c r="A279" s="106"/>
      <c r="B279" s="106"/>
      <c r="C279" s="106"/>
      <c r="D279" s="106"/>
      <c r="E279" s="106"/>
      <c r="F279" s="154"/>
      <c r="G279" s="154"/>
      <c r="H279" s="154"/>
      <c r="I279" s="154"/>
      <c r="J279" s="154"/>
      <c r="K279" s="154"/>
      <c r="L279" s="169"/>
      <c r="M279" s="154"/>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row>
    <row r="280">
      <c r="A280" s="106"/>
      <c r="B280" s="106"/>
      <c r="C280" s="106"/>
      <c r="D280" s="106"/>
      <c r="E280" s="106"/>
      <c r="F280" s="154"/>
      <c r="G280" s="154"/>
      <c r="H280" s="154"/>
      <c r="I280" s="154"/>
      <c r="J280" s="154"/>
      <c r="K280" s="154"/>
      <c r="L280" s="169"/>
      <c r="M280" s="154"/>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row>
    <row r="281">
      <c r="A281" s="106"/>
      <c r="B281" s="106"/>
      <c r="C281" s="106"/>
      <c r="D281" s="106"/>
      <c r="E281" s="106"/>
      <c r="F281" s="154"/>
      <c r="G281" s="154"/>
      <c r="H281" s="154"/>
      <c r="I281" s="154"/>
      <c r="J281" s="154"/>
      <c r="K281" s="154"/>
      <c r="L281" s="169"/>
      <c r="M281" s="154"/>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row>
    <row r="282">
      <c r="A282" s="106"/>
      <c r="B282" s="106"/>
      <c r="C282" s="106"/>
      <c r="D282" s="106"/>
      <c r="E282" s="106"/>
      <c r="F282" s="154"/>
      <c r="G282" s="154"/>
      <c r="H282" s="154"/>
      <c r="I282" s="154"/>
      <c r="J282" s="154"/>
      <c r="K282" s="154"/>
      <c r="L282" s="169"/>
      <c r="M282" s="154"/>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row>
    <row r="283">
      <c r="A283" s="106"/>
      <c r="B283" s="106"/>
      <c r="C283" s="106"/>
      <c r="D283" s="106"/>
      <c r="E283" s="106"/>
      <c r="F283" s="154"/>
      <c r="G283" s="154"/>
      <c r="H283" s="154"/>
      <c r="I283" s="154"/>
      <c r="J283" s="154"/>
      <c r="K283" s="154"/>
      <c r="L283" s="169"/>
      <c r="M283" s="154"/>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row>
    <row r="284">
      <c r="A284" s="106"/>
      <c r="B284" s="106"/>
      <c r="C284" s="106"/>
      <c r="D284" s="106"/>
      <c r="E284" s="106"/>
      <c r="F284" s="154"/>
      <c r="G284" s="154"/>
      <c r="H284" s="154"/>
      <c r="I284" s="154"/>
      <c r="J284" s="154"/>
      <c r="K284" s="154"/>
      <c r="L284" s="169"/>
      <c r="M284" s="154"/>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row>
    <row r="285">
      <c r="A285" s="106"/>
      <c r="B285" s="106"/>
      <c r="C285" s="106"/>
      <c r="D285" s="106"/>
      <c r="E285" s="106"/>
      <c r="F285" s="154"/>
      <c r="G285" s="154"/>
      <c r="H285" s="154"/>
      <c r="I285" s="154"/>
      <c r="J285" s="154"/>
      <c r="K285" s="154"/>
      <c r="L285" s="169"/>
      <c r="M285" s="154"/>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row>
    <row r="286">
      <c r="A286" s="106"/>
      <c r="B286" s="106"/>
      <c r="C286" s="106"/>
      <c r="D286" s="106"/>
      <c r="E286" s="106"/>
      <c r="F286" s="154"/>
      <c r="G286" s="154"/>
      <c r="H286" s="154"/>
      <c r="I286" s="154"/>
      <c r="J286" s="154"/>
      <c r="K286" s="154"/>
      <c r="L286" s="169"/>
      <c r="M286" s="154"/>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row>
    <row r="287">
      <c r="A287" s="106"/>
      <c r="B287" s="106"/>
      <c r="C287" s="106"/>
      <c r="D287" s="106"/>
      <c r="E287" s="106"/>
      <c r="F287" s="154"/>
      <c r="G287" s="154"/>
      <c r="H287" s="154"/>
      <c r="I287" s="154"/>
      <c r="J287" s="154"/>
      <c r="K287" s="154"/>
      <c r="L287" s="169"/>
      <c r="M287" s="154"/>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row>
    <row r="288">
      <c r="A288" s="106"/>
      <c r="B288" s="106"/>
      <c r="C288" s="106"/>
      <c r="D288" s="106"/>
      <c r="E288" s="106"/>
      <c r="F288" s="154"/>
      <c r="G288" s="154"/>
      <c r="H288" s="154"/>
      <c r="I288" s="154"/>
      <c r="J288" s="154"/>
      <c r="K288" s="154"/>
      <c r="L288" s="169"/>
      <c r="M288" s="154"/>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row>
    <row r="289">
      <c r="A289" s="106"/>
      <c r="B289" s="106"/>
      <c r="C289" s="106"/>
      <c r="D289" s="106"/>
      <c r="E289" s="106"/>
      <c r="F289" s="154"/>
      <c r="G289" s="154"/>
      <c r="H289" s="154"/>
      <c r="I289" s="154"/>
      <c r="J289" s="154"/>
      <c r="K289" s="154"/>
      <c r="L289" s="169"/>
      <c r="M289" s="154"/>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row>
    <row r="290">
      <c r="A290" s="106"/>
      <c r="B290" s="106"/>
      <c r="C290" s="106"/>
      <c r="D290" s="106"/>
      <c r="E290" s="106"/>
      <c r="F290" s="154"/>
      <c r="G290" s="154"/>
      <c r="H290" s="154"/>
      <c r="I290" s="154"/>
      <c r="J290" s="154"/>
      <c r="K290" s="154"/>
      <c r="L290" s="169"/>
      <c r="M290" s="154"/>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row>
    <row r="291">
      <c r="A291" s="106"/>
      <c r="B291" s="106"/>
      <c r="C291" s="106"/>
      <c r="D291" s="106"/>
      <c r="E291" s="106"/>
      <c r="F291" s="154"/>
      <c r="G291" s="154"/>
      <c r="H291" s="154"/>
      <c r="I291" s="154"/>
      <c r="J291" s="154"/>
      <c r="K291" s="154"/>
      <c r="L291" s="169"/>
      <c r="M291" s="154"/>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row>
    <row r="292">
      <c r="A292" s="106"/>
      <c r="B292" s="106"/>
      <c r="C292" s="106"/>
      <c r="D292" s="106"/>
      <c r="E292" s="106"/>
      <c r="F292" s="154"/>
      <c r="G292" s="154"/>
      <c r="H292" s="154"/>
      <c r="I292" s="154"/>
      <c r="J292" s="154"/>
      <c r="K292" s="154"/>
      <c r="L292" s="169"/>
      <c r="M292" s="154"/>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row>
    <row r="293">
      <c r="A293" s="106"/>
      <c r="B293" s="106"/>
      <c r="C293" s="106"/>
      <c r="D293" s="106"/>
      <c r="E293" s="106"/>
      <c r="F293" s="154"/>
      <c r="G293" s="154"/>
      <c r="H293" s="154"/>
      <c r="I293" s="154"/>
      <c r="J293" s="154"/>
      <c r="K293" s="154"/>
      <c r="L293" s="169"/>
      <c r="M293" s="154"/>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row>
    <row r="294">
      <c r="A294" s="106"/>
      <c r="B294" s="106"/>
      <c r="C294" s="106"/>
      <c r="D294" s="106"/>
      <c r="E294" s="106"/>
      <c r="F294" s="154"/>
      <c r="G294" s="154"/>
      <c r="H294" s="154"/>
      <c r="I294" s="154"/>
      <c r="J294" s="154"/>
      <c r="K294" s="154"/>
      <c r="L294" s="169"/>
      <c r="M294" s="154"/>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row>
    <row r="295">
      <c r="A295" s="106"/>
      <c r="B295" s="106"/>
      <c r="C295" s="106"/>
      <c r="D295" s="106"/>
      <c r="E295" s="106"/>
      <c r="F295" s="154"/>
      <c r="G295" s="154"/>
      <c r="H295" s="154"/>
      <c r="I295" s="154"/>
      <c r="J295" s="154"/>
      <c r="K295" s="154"/>
      <c r="L295" s="169"/>
      <c r="M295" s="154"/>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row>
    <row r="296">
      <c r="A296" s="106"/>
      <c r="B296" s="106"/>
      <c r="C296" s="106"/>
      <c r="D296" s="106"/>
      <c r="E296" s="106"/>
      <c r="F296" s="154"/>
      <c r="G296" s="154"/>
      <c r="H296" s="154"/>
      <c r="I296" s="154"/>
      <c r="J296" s="154"/>
      <c r="K296" s="154"/>
      <c r="L296" s="169"/>
      <c r="M296" s="154"/>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row>
    <row r="297">
      <c r="A297" s="106"/>
      <c r="B297" s="106"/>
      <c r="C297" s="106"/>
      <c r="D297" s="106"/>
      <c r="E297" s="106"/>
      <c r="F297" s="154"/>
      <c r="G297" s="154"/>
      <c r="H297" s="154"/>
      <c r="I297" s="154"/>
      <c r="J297" s="154"/>
      <c r="K297" s="154"/>
      <c r="L297" s="169"/>
      <c r="M297" s="154"/>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row>
    <row r="298">
      <c r="A298" s="106"/>
      <c r="B298" s="106"/>
      <c r="C298" s="106"/>
      <c r="D298" s="106"/>
      <c r="E298" s="106"/>
      <c r="F298" s="154"/>
      <c r="G298" s="154"/>
      <c r="H298" s="154"/>
      <c r="I298" s="154"/>
      <c r="J298" s="154"/>
      <c r="K298" s="154"/>
      <c r="L298" s="169"/>
      <c r="M298" s="154"/>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row>
    <row r="299">
      <c r="A299" s="106"/>
      <c r="B299" s="106"/>
      <c r="C299" s="106"/>
      <c r="D299" s="106"/>
      <c r="E299" s="106"/>
      <c r="F299" s="154"/>
      <c r="G299" s="154"/>
      <c r="H299" s="154"/>
      <c r="I299" s="154"/>
      <c r="J299" s="154"/>
      <c r="K299" s="154"/>
      <c r="L299" s="169"/>
      <c r="M299" s="154"/>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row>
    <row r="300">
      <c r="A300" s="106"/>
      <c r="B300" s="106"/>
      <c r="C300" s="106"/>
      <c r="D300" s="106"/>
      <c r="E300" s="106"/>
      <c r="F300" s="154"/>
      <c r="G300" s="154"/>
      <c r="H300" s="154"/>
      <c r="I300" s="154"/>
      <c r="J300" s="154"/>
      <c r="K300" s="154"/>
      <c r="L300" s="169"/>
      <c r="M300" s="154"/>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row>
    <row r="301">
      <c r="A301" s="106"/>
      <c r="B301" s="106"/>
      <c r="C301" s="106"/>
      <c r="D301" s="106"/>
      <c r="E301" s="106"/>
      <c r="F301" s="154"/>
      <c r="G301" s="154"/>
      <c r="H301" s="154"/>
      <c r="I301" s="154"/>
      <c r="J301" s="154"/>
      <c r="K301" s="154"/>
      <c r="L301" s="169"/>
      <c r="M301" s="154"/>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row>
    <row r="302">
      <c r="A302" s="106"/>
      <c r="B302" s="106"/>
      <c r="C302" s="106"/>
      <c r="D302" s="106"/>
      <c r="E302" s="106"/>
      <c r="F302" s="154"/>
      <c r="G302" s="154"/>
      <c r="H302" s="154"/>
      <c r="I302" s="154"/>
      <c r="J302" s="154"/>
      <c r="K302" s="154"/>
      <c r="L302" s="169"/>
      <c r="M302" s="154"/>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row>
    <row r="303">
      <c r="A303" s="106"/>
      <c r="B303" s="106"/>
      <c r="C303" s="106"/>
      <c r="D303" s="106"/>
      <c r="E303" s="106"/>
      <c r="F303" s="154"/>
      <c r="G303" s="154"/>
      <c r="H303" s="154"/>
      <c r="I303" s="154"/>
      <c r="J303" s="154"/>
      <c r="K303" s="154"/>
      <c r="L303" s="169"/>
      <c r="M303" s="154"/>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row>
    <row r="304">
      <c r="A304" s="106"/>
      <c r="B304" s="106"/>
      <c r="C304" s="106"/>
      <c r="D304" s="106"/>
      <c r="E304" s="106"/>
      <c r="F304" s="154"/>
      <c r="G304" s="154"/>
      <c r="H304" s="154"/>
      <c r="I304" s="154"/>
      <c r="J304" s="154"/>
      <c r="K304" s="154"/>
      <c r="L304" s="169"/>
      <c r="M304" s="154"/>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row>
    <row r="305">
      <c r="A305" s="106"/>
      <c r="B305" s="106"/>
      <c r="C305" s="106"/>
      <c r="D305" s="106"/>
      <c r="E305" s="106"/>
      <c r="F305" s="154"/>
      <c r="G305" s="154"/>
      <c r="H305" s="154"/>
      <c r="I305" s="154"/>
      <c r="J305" s="154"/>
      <c r="K305" s="154"/>
      <c r="L305" s="169"/>
      <c r="M305" s="154"/>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row>
    <row r="306">
      <c r="A306" s="106"/>
      <c r="B306" s="106"/>
      <c r="C306" s="106"/>
      <c r="D306" s="106"/>
      <c r="E306" s="106"/>
      <c r="F306" s="154"/>
      <c r="G306" s="154"/>
      <c r="H306" s="154"/>
      <c r="I306" s="154"/>
      <c r="J306" s="154"/>
      <c r="K306" s="154"/>
      <c r="L306" s="169"/>
      <c r="M306" s="154"/>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row>
    <row r="307">
      <c r="A307" s="106"/>
      <c r="B307" s="106"/>
      <c r="C307" s="106"/>
      <c r="D307" s="106"/>
      <c r="E307" s="106"/>
      <c r="F307" s="154"/>
      <c r="G307" s="154"/>
      <c r="H307" s="154"/>
      <c r="I307" s="154"/>
      <c r="J307" s="154"/>
      <c r="K307" s="154"/>
      <c r="L307" s="169"/>
      <c r="M307" s="154"/>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row>
    <row r="308">
      <c r="A308" s="106"/>
      <c r="B308" s="106"/>
      <c r="C308" s="106"/>
      <c r="D308" s="106"/>
      <c r="E308" s="106"/>
      <c r="F308" s="154"/>
      <c r="G308" s="154"/>
      <c r="H308" s="154"/>
      <c r="I308" s="154"/>
      <c r="J308" s="154"/>
      <c r="K308" s="154"/>
      <c r="L308" s="169"/>
      <c r="M308" s="154"/>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row>
    <row r="309">
      <c r="A309" s="106"/>
      <c r="B309" s="106"/>
      <c r="C309" s="106"/>
      <c r="D309" s="106"/>
      <c r="E309" s="106"/>
      <c r="F309" s="154"/>
      <c r="G309" s="154"/>
      <c r="H309" s="154"/>
      <c r="I309" s="154"/>
      <c r="J309" s="154"/>
      <c r="K309" s="154"/>
      <c r="L309" s="169"/>
      <c r="M309" s="154"/>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row>
    <row r="310">
      <c r="A310" s="106"/>
      <c r="B310" s="106"/>
      <c r="C310" s="106"/>
      <c r="D310" s="106"/>
      <c r="E310" s="106"/>
      <c r="F310" s="154"/>
      <c r="G310" s="154"/>
      <c r="H310" s="154"/>
      <c r="I310" s="154"/>
      <c r="J310" s="154"/>
      <c r="K310" s="154"/>
      <c r="L310" s="169"/>
      <c r="M310" s="154"/>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row>
    <row r="311">
      <c r="A311" s="106"/>
      <c r="B311" s="106"/>
      <c r="C311" s="106"/>
      <c r="D311" s="106"/>
      <c r="E311" s="106"/>
      <c r="F311" s="154"/>
      <c r="G311" s="154"/>
      <c r="H311" s="154"/>
      <c r="I311" s="154"/>
      <c r="J311" s="154"/>
      <c r="K311" s="154"/>
      <c r="L311" s="169"/>
      <c r="M311" s="154"/>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row>
    <row r="312">
      <c r="A312" s="106"/>
      <c r="B312" s="106"/>
      <c r="C312" s="106"/>
      <c r="D312" s="106"/>
      <c r="E312" s="106"/>
      <c r="F312" s="154"/>
      <c r="G312" s="154"/>
      <c r="H312" s="154"/>
      <c r="I312" s="154"/>
      <c r="J312" s="154"/>
      <c r="K312" s="154"/>
      <c r="L312" s="169"/>
      <c r="M312" s="154"/>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row>
    <row r="313">
      <c r="A313" s="106"/>
      <c r="B313" s="106"/>
      <c r="C313" s="106"/>
      <c r="D313" s="106"/>
      <c r="E313" s="106"/>
      <c r="F313" s="154"/>
      <c r="G313" s="154"/>
      <c r="H313" s="154"/>
      <c r="I313" s="154"/>
      <c r="J313" s="154"/>
      <c r="K313" s="154"/>
      <c r="L313" s="169"/>
      <c r="M313" s="154"/>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row>
    <row r="314">
      <c r="A314" s="106"/>
      <c r="B314" s="106"/>
      <c r="C314" s="106"/>
      <c r="D314" s="106"/>
      <c r="E314" s="106"/>
      <c r="F314" s="154"/>
      <c r="G314" s="154"/>
      <c r="H314" s="154"/>
      <c r="I314" s="154"/>
      <c r="J314" s="154"/>
      <c r="K314" s="154"/>
      <c r="L314" s="169"/>
      <c r="M314" s="154"/>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row>
    <row r="315">
      <c r="A315" s="106"/>
      <c r="B315" s="106"/>
      <c r="C315" s="106"/>
      <c r="D315" s="106"/>
      <c r="E315" s="106"/>
      <c r="F315" s="154"/>
      <c r="G315" s="154"/>
      <c r="H315" s="154"/>
      <c r="I315" s="154"/>
      <c r="J315" s="154"/>
      <c r="K315" s="154"/>
      <c r="L315" s="169"/>
      <c r="M315" s="154"/>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row>
    <row r="316">
      <c r="A316" s="106"/>
      <c r="B316" s="106"/>
      <c r="C316" s="106"/>
      <c r="D316" s="106"/>
      <c r="E316" s="106"/>
      <c r="F316" s="154"/>
      <c r="G316" s="154"/>
      <c r="H316" s="154"/>
      <c r="I316" s="154"/>
      <c r="J316" s="154"/>
      <c r="K316" s="154"/>
      <c r="L316" s="169"/>
      <c r="M316" s="154"/>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row>
    <row r="317">
      <c r="A317" s="106"/>
      <c r="B317" s="106"/>
      <c r="C317" s="106"/>
      <c r="D317" s="106"/>
      <c r="E317" s="106"/>
      <c r="F317" s="154"/>
      <c r="G317" s="154"/>
      <c r="H317" s="154"/>
      <c r="I317" s="154"/>
      <c r="J317" s="154"/>
      <c r="K317" s="154"/>
      <c r="L317" s="169"/>
      <c r="M317" s="154"/>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row>
    <row r="318">
      <c r="A318" s="106"/>
      <c r="B318" s="106"/>
      <c r="C318" s="106"/>
      <c r="D318" s="106"/>
      <c r="E318" s="106"/>
      <c r="F318" s="154"/>
      <c r="G318" s="154"/>
      <c r="H318" s="154"/>
      <c r="I318" s="154"/>
      <c r="J318" s="154"/>
      <c r="K318" s="154"/>
      <c r="L318" s="169"/>
      <c r="M318" s="154"/>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row>
    <row r="319">
      <c r="A319" s="106"/>
      <c r="B319" s="106"/>
      <c r="C319" s="106"/>
      <c r="D319" s="106"/>
      <c r="E319" s="106"/>
      <c r="F319" s="154"/>
      <c r="G319" s="154"/>
      <c r="H319" s="154"/>
      <c r="I319" s="154"/>
      <c r="J319" s="154"/>
      <c r="K319" s="154"/>
      <c r="L319" s="169"/>
      <c r="M319" s="154"/>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row>
    <row r="320">
      <c r="A320" s="106"/>
      <c r="B320" s="106"/>
      <c r="C320" s="106"/>
      <c r="D320" s="106"/>
      <c r="E320" s="106"/>
      <c r="F320" s="154"/>
      <c r="G320" s="154"/>
      <c r="H320" s="154"/>
      <c r="I320" s="154"/>
      <c r="J320" s="154"/>
      <c r="K320" s="154"/>
      <c r="L320" s="169"/>
      <c r="M320" s="154"/>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row>
    <row r="321">
      <c r="A321" s="106"/>
      <c r="B321" s="106"/>
      <c r="C321" s="106"/>
      <c r="D321" s="106"/>
      <c r="E321" s="106"/>
      <c r="F321" s="154"/>
      <c r="G321" s="154"/>
      <c r="H321" s="154"/>
      <c r="I321" s="154"/>
      <c r="J321" s="154"/>
      <c r="K321" s="154"/>
      <c r="L321" s="169"/>
      <c r="M321" s="154"/>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row>
    <row r="322">
      <c r="A322" s="106"/>
      <c r="B322" s="106"/>
      <c r="C322" s="106"/>
      <c r="D322" s="106"/>
      <c r="E322" s="106"/>
      <c r="F322" s="154"/>
      <c r="G322" s="154"/>
      <c r="H322" s="154"/>
      <c r="I322" s="154"/>
      <c r="J322" s="154"/>
      <c r="K322" s="154"/>
      <c r="L322" s="169"/>
      <c r="M322" s="154"/>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row>
    <row r="323">
      <c r="A323" s="106"/>
      <c r="B323" s="106"/>
      <c r="C323" s="106"/>
      <c r="D323" s="106"/>
      <c r="E323" s="106"/>
      <c r="F323" s="154"/>
      <c r="G323" s="154"/>
      <c r="H323" s="154"/>
      <c r="I323" s="154"/>
      <c r="J323" s="154"/>
      <c r="K323" s="154"/>
      <c r="L323" s="169"/>
      <c r="M323" s="154"/>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row>
    <row r="324">
      <c r="A324" s="106"/>
      <c r="B324" s="106"/>
      <c r="C324" s="106"/>
      <c r="D324" s="106"/>
      <c r="E324" s="106"/>
      <c r="F324" s="154"/>
      <c r="G324" s="154"/>
      <c r="H324" s="154"/>
      <c r="I324" s="154"/>
      <c r="J324" s="154"/>
      <c r="K324" s="154"/>
      <c r="L324" s="169"/>
      <c r="M324" s="154"/>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row>
    <row r="325">
      <c r="A325" s="106"/>
      <c r="B325" s="106"/>
      <c r="C325" s="106"/>
      <c r="D325" s="106"/>
      <c r="E325" s="106"/>
      <c r="F325" s="154"/>
      <c r="G325" s="154"/>
      <c r="H325" s="154"/>
      <c r="I325" s="154"/>
      <c r="J325" s="154"/>
      <c r="K325" s="154"/>
      <c r="L325" s="169"/>
      <c r="M325" s="154"/>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row>
    <row r="326">
      <c r="A326" s="106"/>
      <c r="B326" s="106"/>
      <c r="C326" s="106"/>
      <c r="D326" s="106"/>
      <c r="E326" s="106"/>
      <c r="F326" s="154"/>
      <c r="G326" s="154"/>
      <c r="H326" s="154"/>
      <c r="I326" s="154"/>
      <c r="J326" s="154"/>
      <c r="K326" s="154"/>
      <c r="L326" s="169"/>
      <c r="M326" s="154"/>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row>
    <row r="327">
      <c r="A327" s="106"/>
      <c r="B327" s="106"/>
      <c r="C327" s="106"/>
      <c r="D327" s="106"/>
      <c r="E327" s="106"/>
      <c r="F327" s="154"/>
      <c r="G327" s="154"/>
      <c r="H327" s="154"/>
      <c r="I327" s="154"/>
      <c r="J327" s="154"/>
      <c r="K327" s="154"/>
      <c r="L327" s="169"/>
      <c r="M327" s="154"/>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row>
    <row r="328">
      <c r="A328" s="106"/>
      <c r="B328" s="106"/>
      <c r="C328" s="106"/>
      <c r="D328" s="106"/>
      <c r="E328" s="106"/>
      <c r="F328" s="154"/>
      <c r="G328" s="154"/>
      <c r="H328" s="154"/>
      <c r="I328" s="154"/>
      <c r="J328" s="154"/>
      <c r="K328" s="154"/>
      <c r="L328" s="169"/>
      <c r="M328" s="154"/>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row>
    <row r="329">
      <c r="A329" s="106"/>
      <c r="B329" s="106"/>
      <c r="C329" s="106"/>
      <c r="D329" s="106"/>
      <c r="E329" s="106"/>
      <c r="F329" s="154"/>
      <c r="G329" s="154"/>
      <c r="H329" s="154"/>
      <c r="I329" s="154"/>
      <c r="J329" s="154"/>
      <c r="K329" s="154"/>
      <c r="L329" s="169"/>
      <c r="M329" s="154"/>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row>
    <row r="330">
      <c r="A330" s="106"/>
      <c r="B330" s="106"/>
      <c r="C330" s="106"/>
      <c r="D330" s="106"/>
      <c r="E330" s="106"/>
      <c r="F330" s="154"/>
      <c r="G330" s="154"/>
      <c r="H330" s="154"/>
      <c r="I330" s="154"/>
      <c r="J330" s="154"/>
      <c r="K330" s="154"/>
      <c r="L330" s="169"/>
      <c r="M330" s="154"/>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row>
    <row r="331">
      <c r="A331" s="106"/>
      <c r="B331" s="106"/>
      <c r="C331" s="106"/>
      <c r="D331" s="106"/>
      <c r="E331" s="106"/>
      <c r="F331" s="154"/>
      <c r="G331" s="154"/>
      <c r="H331" s="154"/>
      <c r="I331" s="154"/>
      <c r="J331" s="154"/>
      <c r="K331" s="154"/>
      <c r="L331" s="169"/>
      <c r="M331" s="154"/>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row>
    <row r="332">
      <c r="A332" s="106"/>
      <c r="B332" s="106"/>
      <c r="C332" s="106"/>
      <c r="D332" s="106"/>
      <c r="E332" s="106"/>
      <c r="F332" s="154"/>
      <c r="G332" s="154"/>
      <c r="H332" s="154"/>
      <c r="I332" s="154"/>
      <c r="J332" s="154"/>
      <c r="K332" s="154"/>
      <c r="L332" s="169"/>
      <c r="M332" s="154"/>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row>
    <row r="333">
      <c r="A333" s="106"/>
      <c r="B333" s="106"/>
      <c r="C333" s="106"/>
      <c r="D333" s="106"/>
      <c r="E333" s="106"/>
      <c r="F333" s="154"/>
      <c r="G333" s="154"/>
      <c r="H333" s="154"/>
      <c r="I333" s="154"/>
      <c r="J333" s="154"/>
      <c r="K333" s="154"/>
      <c r="L333" s="169"/>
      <c r="M333" s="154"/>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row>
    <row r="334">
      <c r="A334" s="106"/>
      <c r="B334" s="106"/>
      <c r="C334" s="106"/>
      <c r="D334" s="106"/>
      <c r="E334" s="106"/>
      <c r="F334" s="154"/>
      <c r="G334" s="154"/>
      <c r="H334" s="154"/>
      <c r="I334" s="154"/>
      <c r="J334" s="154"/>
      <c r="K334" s="154"/>
      <c r="L334" s="169"/>
      <c r="M334" s="154"/>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row>
    <row r="335">
      <c r="A335" s="106"/>
      <c r="B335" s="106"/>
      <c r="C335" s="106"/>
      <c r="D335" s="106"/>
      <c r="E335" s="106"/>
      <c r="F335" s="154"/>
      <c r="G335" s="154"/>
      <c r="H335" s="154"/>
      <c r="I335" s="154"/>
      <c r="J335" s="154"/>
      <c r="K335" s="154"/>
      <c r="L335" s="169"/>
      <c r="M335" s="154"/>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row>
    <row r="336">
      <c r="A336" s="106"/>
      <c r="B336" s="106"/>
      <c r="C336" s="106"/>
      <c r="D336" s="106"/>
      <c r="E336" s="106"/>
      <c r="F336" s="154"/>
      <c r="G336" s="154"/>
      <c r="H336" s="154"/>
      <c r="I336" s="154"/>
      <c r="J336" s="154"/>
      <c r="K336" s="154"/>
      <c r="L336" s="169"/>
      <c r="M336" s="154"/>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row>
    <row r="337">
      <c r="A337" s="106"/>
      <c r="B337" s="106"/>
      <c r="C337" s="106"/>
      <c r="D337" s="106"/>
      <c r="E337" s="106"/>
      <c r="F337" s="154"/>
      <c r="G337" s="154"/>
      <c r="H337" s="154"/>
      <c r="I337" s="154"/>
      <c r="J337" s="154"/>
      <c r="K337" s="154"/>
      <c r="L337" s="169"/>
      <c r="M337" s="154"/>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row>
    <row r="338">
      <c r="A338" s="106"/>
      <c r="B338" s="106"/>
      <c r="C338" s="106"/>
      <c r="D338" s="106"/>
      <c r="E338" s="106"/>
      <c r="F338" s="154"/>
      <c r="G338" s="154"/>
      <c r="H338" s="154"/>
      <c r="I338" s="154"/>
      <c r="J338" s="154"/>
      <c r="K338" s="154"/>
      <c r="L338" s="169"/>
      <c r="M338" s="154"/>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row>
    <row r="339">
      <c r="A339" s="106"/>
      <c r="B339" s="106"/>
      <c r="C339" s="106"/>
      <c r="D339" s="106"/>
      <c r="E339" s="106"/>
      <c r="F339" s="154"/>
      <c r="G339" s="154"/>
      <c r="H339" s="154"/>
      <c r="I339" s="154"/>
      <c r="J339" s="154"/>
      <c r="K339" s="154"/>
      <c r="L339" s="169"/>
      <c r="M339" s="154"/>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row>
    <row r="340">
      <c r="A340" s="106"/>
      <c r="B340" s="106"/>
      <c r="C340" s="106"/>
      <c r="D340" s="106"/>
      <c r="E340" s="106"/>
      <c r="F340" s="154"/>
      <c r="G340" s="154"/>
      <c r="H340" s="154"/>
      <c r="I340" s="154"/>
      <c r="J340" s="154"/>
      <c r="K340" s="154"/>
      <c r="L340" s="169"/>
      <c r="M340" s="154"/>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row>
    <row r="341">
      <c r="A341" s="106"/>
      <c r="B341" s="106"/>
      <c r="C341" s="106"/>
      <c r="D341" s="106"/>
      <c r="E341" s="106"/>
      <c r="F341" s="154"/>
      <c r="G341" s="154"/>
      <c r="H341" s="154"/>
      <c r="I341" s="154"/>
      <c r="J341" s="154"/>
      <c r="K341" s="154"/>
      <c r="L341" s="169"/>
      <c r="M341" s="154"/>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row>
    <row r="342">
      <c r="A342" s="106"/>
      <c r="B342" s="106"/>
      <c r="C342" s="106"/>
      <c r="D342" s="106"/>
      <c r="E342" s="106"/>
      <c r="F342" s="154"/>
      <c r="G342" s="154"/>
      <c r="H342" s="154"/>
      <c r="I342" s="154"/>
      <c r="J342" s="154"/>
      <c r="K342" s="154"/>
      <c r="L342" s="169"/>
      <c r="M342" s="154"/>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row>
    <row r="343">
      <c r="A343" s="106"/>
      <c r="B343" s="106"/>
      <c r="C343" s="106"/>
      <c r="D343" s="106"/>
      <c r="E343" s="106"/>
      <c r="F343" s="154"/>
      <c r="G343" s="154"/>
      <c r="H343" s="154"/>
      <c r="I343" s="154"/>
      <c r="J343" s="154"/>
      <c r="K343" s="154"/>
      <c r="L343" s="169"/>
      <c r="M343" s="154"/>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row>
    <row r="344">
      <c r="A344" s="106"/>
      <c r="B344" s="106"/>
      <c r="C344" s="106"/>
      <c r="D344" s="106"/>
      <c r="E344" s="106"/>
      <c r="F344" s="154"/>
      <c r="G344" s="154"/>
      <c r="H344" s="154"/>
      <c r="I344" s="154"/>
      <c r="J344" s="154"/>
      <c r="K344" s="154"/>
      <c r="L344" s="169"/>
      <c r="M344" s="154"/>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row>
    <row r="345">
      <c r="A345" s="106"/>
      <c r="B345" s="106"/>
      <c r="C345" s="106"/>
      <c r="D345" s="106"/>
      <c r="E345" s="106"/>
      <c r="F345" s="154"/>
      <c r="G345" s="154"/>
      <c r="H345" s="154"/>
      <c r="I345" s="154"/>
      <c r="J345" s="154"/>
      <c r="K345" s="154"/>
      <c r="L345" s="169"/>
      <c r="M345" s="154"/>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row>
    <row r="346">
      <c r="A346" s="106"/>
      <c r="B346" s="106"/>
      <c r="C346" s="106"/>
      <c r="D346" s="106"/>
      <c r="E346" s="106"/>
      <c r="F346" s="154"/>
      <c r="G346" s="154"/>
      <c r="H346" s="154"/>
      <c r="I346" s="154"/>
      <c r="J346" s="154"/>
      <c r="K346" s="154"/>
      <c r="L346" s="169"/>
      <c r="M346" s="154"/>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row>
    <row r="347">
      <c r="A347" s="106"/>
      <c r="B347" s="106"/>
      <c r="C347" s="106"/>
      <c r="D347" s="106"/>
      <c r="E347" s="106"/>
      <c r="F347" s="154"/>
      <c r="G347" s="154"/>
      <c r="H347" s="154"/>
      <c r="I347" s="154"/>
      <c r="J347" s="154"/>
      <c r="K347" s="154"/>
      <c r="L347" s="169"/>
      <c r="M347" s="154"/>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row>
    <row r="348">
      <c r="A348" s="106"/>
      <c r="B348" s="106"/>
      <c r="C348" s="106"/>
      <c r="D348" s="106"/>
      <c r="E348" s="106"/>
      <c r="F348" s="154"/>
      <c r="G348" s="154"/>
      <c r="H348" s="154"/>
      <c r="I348" s="154"/>
      <c r="J348" s="154"/>
      <c r="K348" s="154"/>
      <c r="L348" s="169"/>
      <c r="M348" s="154"/>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row>
    <row r="349">
      <c r="A349" s="106"/>
      <c r="B349" s="106"/>
      <c r="C349" s="106"/>
      <c r="D349" s="106"/>
      <c r="E349" s="106"/>
      <c r="F349" s="154"/>
      <c r="G349" s="154"/>
      <c r="H349" s="154"/>
      <c r="I349" s="154"/>
      <c r="J349" s="154"/>
      <c r="K349" s="154"/>
      <c r="L349" s="169"/>
      <c r="M349" s="154"/>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row>
    <row r="350">
      <c r="A350" s="106"/>
      <c r="B350" s="106"/>
      <c r="C350" s="106"/>
      <c r="D350" s="106"/>
      <c r="E350" s="106"/>
      <c r="F350" s="154"/>
      <c r="G350" s="154"/>
      <c r="H350" s="154"/>
      <c r="I350" s="154"/>
      <c r="J350" s="154"/>
      <c r="K350" s="154"/>
      <c r="L350" s="169"/>
      <c r="M350" s="154"/>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row>
    <row r="351">
      <c r="A351" s="106"/>
      <c r="B351" s="106"/>
      <c r="C351" s="106"/>
      <c r="D351" s="106"/>
      <c r="E351" s="106"/>
      <c r="F351" s="154"/>
      <c r="G351" s="154"/>
      <c r="H351" s="154"/>
      <c r="I351" s="154"/>
      <c r="J351" s="154"/>
      <c r="K351" s="154"/>
      <c r="L351" s="169"/>
      <c r="M351" s="154"/>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row>
    <row r="352">
      <c r="A352" s="106"/>
      <c r="B352" s="106"/>
      <c r="C352" s="106"/>
      <c r="D352" s="106"/>
      <c r="E352" s="106"/>
      <c r="F352" s="154"/>
      <c r="G352" s="154"/>
      <c r="H352" s="154"/>
      <c r="I352" s="154"/>
      <c r="J352" s="154"/>
      <c r="K352" s="154"/>
      <c r="L352" s="169"/>
      <c r="M352" s="154"/>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row>
    <row r="353">
      <c r="A353" s="106"/>
      <c r="B353" s="106"/>
      <c r="C353" s="106"/>
      <c r="D353" s="106"/>
      <c r="E353" s="106"/>
      <c r="F353" s="154"/>
      <c r="G353" s="154"/>
      <c r="H353" s="154"/>
      <c r="I353" s="154"/>
      <c r="J353" s="154"/>
      <c r="K353" s="154"/>
      <c r="L353" s="169"/>
      <c r="M353" s="154"/>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row>
    <row r="354">
      <c r="A354" s="106"/>
      <c r="B354" s="106"/>
      <c r="C354" s="106"/>
      <c r="D354" s="106"/>
      <c r="E354" s="106"/>
      <c r="F354" s="154"/>
      <c r="G354" s="154"/>
      <c r="H354" s="154"/>
      <c r="I354" s="154"/>
      <c r="J354" s="154"/>
      <c r="K354" s="154"/>
      <c r="L354" s="169"/>
      <c r="M354" s="154"/>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row>
    <row r="355">
      <c r="A355" s="106"/>
      <c r="B355" s="106"/>
      <c r="C355" s="106"/>
      <c r="D355" s="106"/>
      <c r="E355" s="106"/>
      <c r="F355" s="154"/>
      <c r="G355" s="154"/>
      <c r="H355" s="154"/>
      <c r="I355" s="154"/>
      <c r="J355" s="154"/>
      <c r="K355" s="154"/>
      <c r="L355" s="169"/>
      <c r="M355" s="154"/>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row>
    <row r="356">
      <c r="A356" s="106"/>
      <c r="B356" s="106"/>
      <c r="C356" s="106"/>
      <c r="D356" s="106"/>
      <c r="E356" s="106"/>
      <c r="F356" s="154"/>
      <c r="G356" s="154"/>
      <c r="H356" s="154"/>
      <c r="I356" s="154"/>
      <c r="J356" s="154"/>
      <c r="K356" s="154"/>
      <c r="L356" s="169"/>
      <c r="M356" s="154"/>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row>
    <row r="357">
      <c r="A357" s="106"/>
      <c r="B357" s="106"/>
      <c r="C357" s="106"/>
      <c r="D357" s="106"/>
      <c r="E357" s="106"/>
      <c r="F357" s="154"/>
      <c r="G357" s="154"/>
      <c r="H357" s="154"/>
      <c r="I357" s="154"/>
      <c r="J357" s="154"/>
      <c r="K357" s="154"/>
      <c r="L357" s="169"/>
      <c r="M357" s="154"/>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row>
    <row r="358">
      <c r="A358" s="106"/>
      <c r="B358" s="106"/>
      <c r="C358" s="106"/>
      <c r="D358" s="106"/>
      <c r="E358" s="106"/>
      <c r="F358" s="154"/>
      <c r="G358" s="154"/>
      <c r="H358" s="154"/>
      <c r="I358" s="154"/>
      <c r="J358" s="154"/>
      <c r="K358" s="154"/>
      <c r="L358" s="169"/>
      <c r="M358" s="154"/>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row>
    <row r="359">
      <c r="A359" s="106"/>
      <c r="B359" s="106"/>
      <c r="C359" s="106"/>
      <c r="D359" s="106"/>
      <c r="E359" s="106"/>
      <c r="F359" s="154"/>
      <c r="G359" s="154"/>
      <c r="H359" s="154"/>
      <c r="I359" s="154"/>
      <c r="J359" s="154"/>
      <c r="K359" s="154"/>
      <c r="L359" s="169"/>
      <c r="M359" s="154"/>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row>
    <row r="360">
      <c r="A360" s="106"/>
      <c r="B360" s="106"/>
      <c r="C360" s="106"/>
      <c r="D360" s="106"/>
      <c r="E360" s="106"/>
      <c r="F360" s="154"/>
      <c r="G360" s="154"/>
      <c r="H360" s="154"/>
      <c r="I360" s="154"/>
      <c r="J360" s="154"/>
      <c r="K360" s="154"/>
      <c r="L360" s="169"/>
      <c r="M360" s="154"/>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row>
    <row r="361">
      <c r="A361" s="106"/>
      <c r="B361" s="106"/>
      <c r="C361" s="106"/>
      <c r="D361" s="106"/>
      <c r="E361" s="106"/>
      <c r="F361" s="154"/>
      <c r="G361" s="154"/>
      <c r="H361" s="154"/>
      <c r="I361" s="154"/>
      <c r="J361" s="154"/>
      <c r="K361" s="154"/>
      <c r="L361" s="169"/>
      <c r="M361" s="154"/>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row>
    <row r="362">
      <c r="A362" s="106"/>
      <c r="B362" s="106"/>
      <c r="C362" s="106"/>
      <c r="D362" s="106"/>
      <c r="E362" s="106"/>
      <c r="F362" s="154"/>
      <c r="G362" s="154"/>
      <c r="H362" s="154"/>
      <c r="I362" s="154"/>
      <c r="J362" s="154"/>
      <c r="K362" s="154"/>
      <c r="L362" s="169"/>
      <c r="M362" s="154"/>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row>
    <row r="363">
      <c r="A363" s="106"/>
      <c r="B363" s="106"/>
      <c r="C363" s="106"/>
      <c r="D363" s="106"/>
      <c r="E363" s="106"/>
      <c r="F363" s="154"/>
      <c r="G363" s="154"/>
      <c r="H363" s="154"/>
      <c r="I363" s="154"/>
      <c r="J363" s="154"/>
      <c r="K363" s="154"/>
      <c r="L363" s="169"/>
      <c r="M363" s="154"/>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row>
    <row r="364">
      <c r="A364" s="106"/>
      <c r="B364" s="106"/>
      <c r="C364" s="106"/>
      <c r="D364" s="106"/>
      <c r="E364" s="106"/>
      <c r="F364" s="154"/>
      <c r="G364" s="154"/>
      <c r="H364" s="154"/>
      <c r="I364" s="154"/>
      <c r="J364" s="154"/>
      <c r="K364" s="154"/>
      <c r="L364" s="169"/>
      <c r="M364" s="154"/>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row>
    <row r="365">
      <c r="A365" s="106"/>
      <c r="B365" s="106"/>
      <c r="C365" s="106"/>
      <c r="D365" s="106"/>
      <c r="E365" s="106"/>
      <c r="F365" s="154"/>
      <c r="G365" s="154"/>
      <c r="H365" s="154"/>
      <c r="I365" s="154"/>
      <c r="J365" s="154"/>
      <c r="K365" s="154"/>
      <c r="L365" s="169"/>
      <c r="M365" s="154"/>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row>
    <row r="366">
      <c r="A366" s="106"/>
      <c r="B366" s="106"/>
      <c r="C366" s="106"/>
      <c r="D366" s="106"/>
      <c r="E366" s="106"/>
      <c r="F366" s="154"/>
      <c r="G366" s="154"/>
      <c r="H366" s="154"/>
      <c r="I366" s="154"/>
      <c r="J366" s="154"/>
      <c r="K366" s="154"/>
      <c r="L366" s="169"/>
      <c r="M366" s="154"/>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row>
    <row r="367">
      <c r="A367" s="106"/>
      <c r="B367" s="106"/>
      <c r="C367" s="106"/>
      <c r="D367" s="106"/>
      <c r="E367" s="106"/>
      <c r="F367" s="154"/>
      <c r="G367" s="154"/>
      <c r="H367" s="154"/>
      <c r="I367" s="154"/>
      <c r="J367" s="154"/>
      <c r="K367" s="154"/>
      <c r="L367" s="169"/>
      <c r="M367" s="154"/>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row>
    <row r="368">
      <c r="A368" s="106"/>
      <c r="B368" s="106"/>
      <c r="C368" s="106"/>
      <c r="D368" s="106"/>
      <c r="E368" s="106"/>
      <c r="F368" s="154"/>
      <c r="G368" s="154"/>
      <c r="H368" s="154"/>
      <c r="I368" s="154"/>
      <c r="J368" s="154"/>
      <c r="K368" s="154"/>
      <c r="L368" s="169"/>
      <c r="M368" s="154"/>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row>
    <row r="369">
      <c r="A369" s="106"/>
      <c r="B369" s="106"/>
      <c r="C369" s="106"/>
      <c r="D369" s="106"/>
      <c r="E369" s="106"/>
      <c r="F369" s="154"/>
      <c r="G369" s="154"/>
      <c r="H369" s="154"/>
      <c r="I369" s="154"/>
      <c r="J369" s="154"/>
      <c r="K369" s="154"/>
      <c r="L369" s="169"/>
      <c r="M369" s="154"/>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row>
    <row r="370">
      <c r="A370" s="106"/>
      <c r="B370" s="106"/>
      <c r="C370" s="106"/>
      <c r="D370" s="106"/>
      <c r="E370" s="106"/>
      <c r="F370" s="154"/>
      <c r="G370" s="154"/>
      <c r="H370" s="154"/>
      <c r="I370" s="154"/>
      <c r="J370" s="154"/>
      <c r="K370" s="154"/>
      <c r="L370" s="169"/>
      <c r="M370" s="154"/>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row>
    <row r="371">
      <c r="A371" s="106"/>
      <c r="B371" s="106"/>
      <c r="C371" s="106"/>
      <c r="D371" s="106"/>
      <c r="E371" s="106"/>
      <c r="F371" s="154"/>
      <c r="G371" s="154"/>
      <c r="H371" s="154"/>
      <c r="I371" s="154"/>
      <c r="J371" s="154"/>
      <c r="K371" s="154"/>
      <c r="L371" s="169"/>
      <c r="M371" s="154"/>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row>
    <row r="372">
      <c r="A372" s="106"/>
      <c r="B372" s="106"/>
      <c r="C372" s="106"/>
      <c r="D372" s="106"/>
      <c r="E372" s="106"/>
      <c r="F372" s="154"/>
      <c r="G372" s="154"/>
      <c r="H372" s="154"/>
      <c r="I372" s="154"/>
      <c r="J372" s="154"/>
      <c r="K372" s="154"/>
      <c r="L372" s="169"/>
      <c r="M372" s="154"/>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row>
    <row r="373">
      <c r="A373" s="106"/>
      <c r="B373" s="106"/>
      <c r="C373" s="106"/>
      <c r="D373" s="106"/>
      <c r="E373" s="106"/>
      <c r="F373" s="154"/>
      <c r="G373" s="154"/>
      <c r="H373" s="154"/>
      <c r="I373" s="154"/>
      <c r="J373" s="154"/>
      <c r="K373" s="154"/>
      <c r="L373" s="169"/>
      <c r="M373" s="154"/>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row>
    <row r="374">
      <c r="A374" s="106"/>
      <c r="B374" s="106"/>
      <c r="C374" s="106"/>
      <c r="D374" s="106"/>
      <c r="E374" s="106"/>
      <c r="F374" s="154"/>
      <c r="G374" s="154"/>
      <c r="H374" s="154"/>
      <c r="I374" s="154"/>
      <c r="J374" s="154"/>
      <c r="K374" s="154"/>
      <c r="L374" s="169"/>
      <c r="M374" s="154"/>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row>
    <row r="375">
      <c r="A375" s="106"/>
      <c r="B375" s="106"/>
      <c r="C375" s="106"/>
      <c r="D375" s="106"/>
      <c r="E375" s="106"/>
      <c r="F375" s="154"/>
      <c r="G375" s="154"/>
      <c r="H375" s="154"/>
      <c r="I375" s="154"/>
      <c r="J375" s="154"/>
      <c r="K375" s="154"/>
      <c r="L375" s="169"/>
      <c r="M375" s="154"/>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row>
    <row r="376">
      <c r="A376" s="106"/>
      <c r="B376" s="106"/>
      <c r="C376" s="106"/>
      <c r="D376" s="106"/>
      <c r="E376" s="106"/>
      <c r="F376" s="154"/>
      <c r="G376" s="154"/>
      <c r="H376" s="154"/>
      <c r="I376" s="154"/>
      <c r="J376" s="154"/>
      <c r="K376" s="154"/>
      <c r="L376" s="169"/>
      <c r="M376" s="154"/>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row>
    <row r="377">
      <c r="A377" s="106"/>
      <c r="B377" s="106"/>
      <c r="C377" s="106"/>
      <c r="D377" s="106"/>
      <c r="E377" s="106"/>
      <c r="F377" s="154"/>
      <c r="G377" s="154"/>
      <c r="H377" s="154"/>
      <c r="I377" s="154"/>
      <c r="J377" s="154"/>
      <c r="K377" s="154"/>
      <c r="L377" s="169"/>
      <c r="M377" s="154"/>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row>
    <row r="378">
      <c r="A378" s="106"/>
      <c r="B378" s="106"/>
      <c r="C378" s="106"/>
      <c r="D378" s="106"/>
      <c r="E378" s="106"/>
      <c r="F378" s="154"/>
      <c r="G378" s="154"/>
      <c r="H378" s="154"/>
      <c r="I378" s="154"/>
      <c r="J378" s="154"/>
      <c r="K378" s="154"/>
      <c r="L378" s="169"/>
      <c r="M378" s="154"/>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row>
    <row r="379">
      <c r="A379" s="106"/>
      <c r="B379" s="106"/>
      <c r="C379" s="106"/>
      <c r="D379" s="106"/>
      <c r="E379" s="106"/>
      <c r="F379" s="154"/>
      <c r="G379" s="154"/>
      <c r="H379" s="154"/>
      <c r="I379" s="154"/>
      <c r="J379" s="154"/>
      <c r="K379" s="154"/>
      <c r="L379" s="169"/>
      <c r="M379" s="154"/>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row>
    <row r="380">
      <c r="A380" s="106"/>
      <c r="B380" s="106"/>
      <c r="C380" s="106"/>
      <c r="D380" s="106"/>
      <c r="E380" s="106"/>
      <c r="F380" s="154"/>
      <c r="G380" s="154"/>
      <c r="H380" s="154"/>
      <c r="I380" s="154"/>
      <c r="J380" s="154"/>
      <c r="K380" s="154"/>
      <c r="L380" s="169"/>
      <c r="M380" s="154"/>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row>
    <row r="381">
      <c r="A381" s="106"/>
      <c r="B381" s="106"/>
      <c r="C381" s="106"/>
      <c r="D381" s="106"/>
      <c r="E381" s="106"/>
      <c r="F381" s="154"/>
      <c r="G381" s="154"/>
      <c r="H381" s="154"/>
      <c r="I381" s="154"/>
      <c r="J381" s="154"/>
      <c r="K381" s="154"/>
      <c r="L381" s="169"/>
      <c r="M381" s="154"/>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row>
    <row r="382">
      <c r="A382" s="106"/>
      <c r="B382" s="106"/>
      <c r="C382" s="106"/>
      <c r="D382" s="106"/>
      <c r="E382" s="106"/>
      <c r="F382" s="154"/>
      <c r="G382" s="154"/>
      <c r="H382" s="154"/>
      <c r="I382" s="154"/>
      <c r="J382" s="154"/>
      <c r="K382" s="154"/>
      <c r="L382" s="169"/>
      <c r="M382" s="154"/>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row>
    <row r="383">
      <c r="A383" s="106"/>
      <c r="B383" s="106"/>
      <c r="C383" s="106"/>
      <c r="D383" s="106"/>
      <c r="E383" s="106"/>
      <c r="F383" s="154"/>
      <c r="G383" s="154"/>
      <c r="H383" s="154"/>
      <c r="I383" s="154"/>
      <c r="J383" s="154"/>
      <c r="K383" s="154"/>
      <c r="L383" s="169"/>
      <c r="M383" s="154"/>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row>
    <row r="384">
      <c r="A384" s="106"/>
      <c r="B384" s="106"/>
      <c r="C384" s="106"/>
      <c r="D384" s="106"/>
      <c r="E384" s="106"/>
      <c r="F384" s="154"/>
      <c r="G384" s="154"/>
      <c r="H384" s="154"/>
      <c r="I384" s="154"/>
      <c r="J384" s="154"/>
      <c r="K384" s="154"/>
      <c r="L384" s="169"/>
      <c r="M384" s="154"/>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row>
    <row r="385">
      <c r="A385" s="106"/>
      <c r="B385" s="106"/>
      <c r="C385" s="106"/>
      <c r="D385" s="106"/>
      <c r="E385" s="106"/>
      <c r="F385" s="154"/>
      <c r="G385" s="154"/>
      <c r="H385" s="154"/>
      <c r="I385" s="154"/>
      <c r="J385" s="154"/>
      <c r="K385" s="154"/>
      <c r="L385" s="169"/>
      <c r="M385" s="154"/>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row>
    <row r="386">
      <c r="A386" s="106"/>
      <c r="B386" s="106"/>
      <c r="C386" s="106"/>
      <c r="D386" s="106"/>
      <c r="E386" s="106"/>
      <c r="F386" s="154"/>
      <c r="G386" s="154"/>
      <c r="H386" s="154"/>
      <c r="I386" s="154"/>
      <c r="J386" s="154"/>
      <c r="K386" s="154"/>
      <c r="L386" s="169"/>
      <c r="M386" s="154"/>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row>
    <row r="387">
      <c r="A387" s="106"/>
      <c r="B387" s="106"/>
      <c r="C387" s="106"/>
      <c r="D387" s="106"/>
      <c r="E387" s="106"/>
      <c r="F387" s="154"/>
      <c r="G387" s="154"/>
      <c r="H387" s="154"/>
      <c r="I387" s="154"/>
      <c r="J387" s="154"/>
      <c r="K387" s="154"/>
      <c r="L387" s="169"/>
      <c r="M387" s="154"/>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row>
    <row r="388">
      <c r="A388" s="106"/>
      <c r="B388" s="106"/>
      <c r="C388" s="106"/>
      <c r="D388" s="106"/>
      <c r="E388" s="106"/>
      <c r="F388" s="154"/>
      <c r="G388" s="154"/>
      <c r="H388" s="154"/>
      <c r="I388" s="154"/>
      <c r="J388" s="154"/>
      <c r="K388" s="154"/>
      <c r="L388" s="169"/>
      <c r="M388" s="154"/>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row>
    <row r="389">
      <c r="A389" s="106"/>
      <c r="B389" s="106"/>
      <c r="C389" s="106"/>
      <c r="D389" s="106"/>
      <c r="E389" s="106"/>
      <c r="F389" s="154"/>
      <c r="G389" s="154"/>
      <c r="H389" s="154"/>
      <c r="I389" s="154"/>
      <c r="J389" s="154"/>
      <c r="K389" s="154"/>
      <c r="L389" s="169"/>
      <c r="M389" s="154"/>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row>
    <row r="390">
      <c r="A390" s="106"/>
      <c r="B390" s="106"/>
      <c r="C390" s="106"/>
      <c r="D390" s="106"/>
      <c r="E390" s="106"/>
      <c r="F390" s="154"/>
      <c r="G390" s="154"/>
      <c r="H390" s="154"/>
      <c r="I390" s="154"/>
      <c r="J390" s="154"/>
      <c r="K390" s="154"/>
      <c r="L390" s="169"/>
      <c r="M390" s="154"/>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row>
    <row r="391">
      <c r="A391" s="106"/>
      <c r="B391" s="106"/>
      <c r="C391" s="106"/>
      <c r="D391" s="106"/>
      <c r="E391" s="106"/>
      <c r="F391" s="154"/>
      <c r="G391" s="154"/>
      <c r="H391" s="154"/>
      <c r="I391" s="154"/>
      <c r="J391" s="154"/>
      <c r="K391" s="154"/>
      <c r="L391" s="169"/>
      <c r="M391" s="154"/>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row>
    <row r="392">
      <c r="A392" s="106"/>
      <c r="B392" s="106"/>
      <c r="C392" s="106"/>
      <c r="D392" s="106"/>
      <c r="E392" s="106"/>
      <c r="F392" s="154"/>
      <c r="G392" s="154"/>
      <c r="H392" s="154"/>
      <c r="I392" s="154"/>
      <c r="J392" s="154"/>
      <c r="K392" s="154"/>
      <c r="L392" s="169"/>
      <c r="M392" s="154"/>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row>
    <row r="393">
      <c r="A393" s="106"/>
      <c r="B393" s="106"/>
      <c r="C393" s="106"/>
      <c r="D393" s="106"/>
      <c r="E393" s="106"/>
      <c r="F393" s="154"/>
      <c r="G393" s="154"/>
      <c r="H393" s="154"/>
      <c r="I393" s="154"/>
      <c r="J393" s="154"/>
      <c r="K393" s="154"/>
      <c r="L393" s="169"/>
      <c r="M393" s="154"/>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row>
    <row r="394">
      <c r="A394" s="106"/>
      <c r="B394" s="106"/>
      <c r="C394" s="106"/>
      <c r="D394" s="106"/>
      <c r="E394" s="106"/>
      <c r="F394" s="154"/>
      <c r="G394" s="154"/>
      <c r="H394" s="154"/>
      <c r="I394" s="154"/>
      <c r="J394" s="154"/>
      <c r="K394" s="154"/>
      <c r="L394" s="169"/>
      <c r="M394" s="154"/>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row>
    <row r="395">
      <c r="A395" s="106"/>
      <c r="B395" s="106"/>
      <c r="C395" s="106"/>
      <c r="D395" s="106"/>
      <c r="E395" s="106"/>
      <c r="F395" s="154"/>
      <c r="G395" s="154"/>
      <c r="H395" s="154"/>
      <c r="I395" s="154"/>
      <c r="J395" s="154"/>
      <c r="K395" s="154"/>
      <c r="L395" s="169"/>
      <c r="M395" s="154"/>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row>
    <row r="396">
      <c r="A396" s="106"/>
      <c r="B396" s="106"/>
      <c r="C396" s="106"/>
      <c r="D396" s="106"/>
      <c r="E396" s="106"/>
      <c r="F396" s="154"/>
      <c r="G396" s="154"/>
      <c r="H396" s="154"/>
      <c r="I396" s="154"/>
      <c r="J396" s="154"/>
      <c r="K396" s="154"/>
      <c r="L396" s="169"/>
      <c r="M396" s="154"/>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row>
    <row r="397">
      <c r="A397" s="106"/>
      <c r="B397" s="106"/>
      <c r="C397" s="106"/>
      <c r="D397" s="106"/>
      <c r="E397" s="106"/>
      <c r="F397" s="154"/>
      <c r="G397" s="154"/>
      <c r="H397" s="154"/>
      <c r="I397" s="154"/>
      <c r="J397" s="154"/>
      <c r="K397" s="154"/>
      <c r="L397" s="169"/>
      <c r="M397" s="154"/>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row>
    <row r="398">
      <c r="A398" s="106"/>
      <c r="B398" s="106"/>
      <c r="C398" s="106"/>
      <c r="D398" s="106"/>
      <c r="E398" s="106"/>
      <c r="F398" s="154"/>
      <c r="G398" s="154"/>
      <c r="H398" s="154"/>
      <c r="I398" s="154"/>
      <c r="J398" s="154"/>
      <c r="K398" s="154"/>
      <c r="L398" s="169"/>
      <c r="M398" s="154"/>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row>
    <row r="399">
      <c r="A399" s="106"/>
      <c r="B399" s="106"/>
      <c r="C399" s="106"/>
      <c r="D399" s="106"/>
      <c r="E399" s="106"/>
      <c r="F399" s="154"/>
      <c r="G399" s="154"/>
      <c r="H399" s="154"/>
      <c r="I399" s="154"/>
      <c r="J399" s="154"/>
      <c r="K399" s="154"/>
      <c r="L399" s="169"/>
      <c r="M399" s="154"/>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row>
    <row r="400">
      <c r="A400" s="106"/>
      <c r="B400" s="106"/>
      <c r="C400" s="106"/>
      <c r="D400" s="106"/>
      <c r="E400" s="106"/>
      <c r="F400" s="154"/>
      <c r="G400" s="154"/>
      <c r="H400" s="154"/>
      <c r="I400" s="154"/>
      <c r="J400" s="154"/>
      <c r="K400" s="154"/>
      <c r="L400" s="169"/>
      <c r="M400" s="154"/>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row>
    <row r="401">
      <c r="A401" s="106"/>
      <c r="B401" s="106"/>
      <c r="C401" s="106"/>
      <c r="D401" s="106"/>
      <c r="E401" s="106"/>
      <c r="F401" s="154"/>
      <c r="G401" s="154"/>
      <c r="H401" s="154"/>
      <c r="I401" s="154"/>
      <c r="J401" s="154"/>
      <c r="K401" s="154"/>
      <c r="L401" s="169"/>
      <c r="M401" s="154"/>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row>
    <row r="402">
      <c r="A402" s="106"/>
      <c r="B402" s="106"/>
      <c r="C402" s="106"/>
      <c r="D402" s="106"/>
      <c r="E402" s="106"/>
      <c r="F402" s="154"/>
      <c r="G402" s="154"/>
      <c r="H402" s="154"/>
      <c r="I402" s="154"/>
      <c r="J402" s="154"/>
      <c r="K402" s="154"/>
      <c r="L402" s="169"/>
      <c r="M402" s="154"/>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row>
    <row r="403">
      <c r="A403" s="106"/>
      <c r="B403" s="106"/>
      <c r="C403" s="106"/>
      <c r="D403" s="106"/>
      <c r="E403" s="106"/>
      <c r="F403" s="154"/>
      <c r="G403" s="154"/>
      <c r="H403" s="154"/>
      <c r="I403" s="154"/>
      <c r="J403" s="154"/>
      <c r="K403" s="154"/>
      <c r="L403" s="169"/>
      <c r="M403" s="154"/>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row>
    <row r="404">
      <c r="A404" s="106"/>
      <c r="B404" s="106"/>
      <c r="C404" s="106"/>
      <c r="D404" s="106"/>
      <c r="E404" s="106"/>
      <c r="F404" s="154"/>
      <c r="G404" s="154"/>
      <c r="H404" s="154"/>
      <c r="I404" s="154"/>
      <c r="J404" s="154"/>
      <c r="K404" s="154"/>
      <c r="L404" s="169"/>
      <c r="M404" s="154"/>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row>
    <row r="405">
      <c r="A405" s="106"/>
      <c r="B405" s="106"/>
      <c r="C405" s="106"/>
      <c r="D405" s="106"/>
      <c r="E405" s="106"/>
      <c r="F405" s="154"/>
      <c r="G405" s="154"/>
      <c r="H405" s="154"/>
      <c r="I405" s="154"/>
      <c r="J405" s="154"/>
      <c r="K405" s="154"/>
      <c r="L405" s="169"/>
      <c r="M405" s="154"/>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row>
    <row r="406">
      <c r="A406" s="106"/>
      <c r="B406" s="106"/>
      <c r="C406" s="106"/>
      <c r="D406" s="106"/>
      <c r="E406" s="106"/>
      <c r="F406" s="154"/>
      <c r="G406" s="154"/>
      <c r="H406" s="154"/>
      <c r="I406" s="154"/>
      <c r="J406" s="154"/>
      <c r="K406" s="154"/>
      <c r="L406" s="169"/>
      <c r="M406" s="154"/>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row>
    <row r="407">
      <c r="A407" s="106"/>
      <c r="B407" s="106"/>
      <c r="C407" s="106"/>
      <c r="D407" s="106"/>
      <c r="E407" s="106"/>
      <c r="F407" s="154"/>
      <c r="G407" s="154"/>
      <c r="H407" s="154"/>
      <c r="I407" s="154"/>
      <c r="J407" s="154"/>
      <c r="K407" s="154"/>
      <c r="L407" s="169"/>
      <c r="M407" s="154"/>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row>
    <row r="408">
      <c r="A408" s="106"/>
      <c r="B408" s="106"/>
      <c r="C408" s="106"/>
      <c r="D408" s="106"/>
      <c r="E408" s="106"/>
      <c r="F408" s="154"/>
      <c r="G408" s="154"/>
      <c r="H408" s="154"/>
      <c r="I408" s="154"/>
      <c r="J408" s="154"/>
      <c r="K408" s="154"/>
      <c r="L408" s="169"/>
      <c r="M408" s="154"/>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row>
    <row r="409">
      <c r="A409" s="106"/>
      <c r="B409" s="106"/>
      <c r="C409" s="106"/>
      <c r="D409" s="106"/>
      <c r="E409" s="106"/>
      <c r="F409" s="154"/>
      <c r="G409" s="154"/>
      <c r="H409" s="154"/>
      <c r="I409" s="154"/>
      <c r="J409" s="154"/>
      <c r="K409" s="154"/>
      <c r="L409" s="169"/>
      <c r="M409" s="154"/>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row>
    <row r="410">
      <c r="A410" s="106"/>
      <c r="B410" s="106"/>
      <c r="C410" s="106"/>
      <c r="D410" s="106"/>
      <c r="E410" s="106"/>
      <c r="F410" s="154"/>
      <c r="G410" s="154"/>
      <c r="H410" s="154"/>
      <c r="I410" s="154"/>
      <c r="J410" s="154"/>
      <c r="K410" s="154"/>
      <c r="L410" s="169"/>
      <c r="M410" s="154"/>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row>
    <row r="411">
      <c r="A411" s="106"/>
      <c r="B411" s="106"/>
      <c r="C411" s="106"/>
      <c r="D411" s="106"/>
      <c r="E411" s="106"/>
      <c r="F411" s="154"/>
      <c r="G411" s="154"/>
      <c r="H411" s="154"/>
      <c r="I411" s="154"/>
      <c r="J411" s="154"/>
      <c r="K411" s="154"/>
      <c r="L411" s="169"/>
      <c r="M411" s="154"/>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row>
    <row r="412">
      <c r="A412" s="106"/>
      <c r="B412" s="106"/>
      <c r="C412" s="106"/>
      <c r="D412" s="106"/>
      <c r="E412" s="106"/>
      <c r="F412" s="154"/>
      <c r="G412" s="154"/>
      <c r="H412" s="154"/>
      <c r="I412" s="154"/>
      <c r="J412" s="154"/>
      <c r="K412" s="154"/>
      <c r="L412" s="169"/>
      <c r="M412" s="154"/>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row>
    <row r="413">
      <c r="A413" s="106"/>
      <c r="B413" s="106"/>
      <c r="C413" s="106"/>
      <c r="D413" s="106"/>
      <c r="E413" s="106"/>
      <c r="F413" s="154"/>
      <c r="G413" s="154"/>
      <c r="H413" s="154"/>
      <c r="I413" s="154"/>
      <c r="J413" s="154"/>
      <c r="K413" s="154"/>
      <c r="L413" s="169"/>
      <c r="M413" s="154"/>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row>
    <row r="414">
      <c r="A414" s="106"/>
      <c r="B414" s="106"/>
      <c r="C414" s="106"/>
      <c r="D414" s="106"/>
      <c r="E414" s="106"/>
      <c r="F414" s="154"/>
      <c r="G414" s="154"/>
      <c r="H414" s="154"/>
      <c r="I414" s="154"/>
      <c r="J414" s="154"/>
      <c r="K414" s="154"/>
      <c r="L414" s="169"/>
      <c r="M414" s="154"/>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row>
    <row r="415">
      <c r="A415" s="106"/>
      <c r="B415" s="106"/>
      <c r="C415" s="106"/>
      <c r="D415" s="106"/>
      <c r="E415" s="106"/>
      <c r="F415" s="154"/>
      <c r="G415" s="154"/>
      <c r="H415" s="154"/>
      <c r="I415" s="154"/>
      <c r="J415" s="154"/>
      <c r="K415" s="154"/>
      <c r="L415" s="169"/>
      <c r="M415" s="154"/>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row>
    <row r="416">
      <c r="A416" s="106"/>
      <c r="B416" s="106"/>
      <c r="C416" s="106"/>
      <c r="D416" s="106"/>
      <c r="E416" s="106"/>
      <c r="F416" s="154"/>
      <c r="G416" s="154"/>
      <c r="H416" s="154"/>
      <c r="I416" s="154"/>
      <c r="J416" s="154"/>
      <c r="K416" s="154"/>
      <c r="L416" s="169"/>
      <c r="M416" s="154"/>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row>
    <row r="417">
      <c r="A417" s="106"/>
      <c r="B417" s="106"/>
      <c r="C417" s="106"/>
      <c r="D417" s="106"/>
      <c r="E417" s="106"/>
      <c r="F417" s="154"/>
      <c r="G417" s="154"/>
      <c r="H417" s="154"/>
      <c r="I417" s="154"/>
      <c r="J417" s="154"/>
      <c r="K417" s="154"/>
      <c r="L417" s="169"/>
      <c r="M417" s="154"/>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row>
    <row r="418">
      <c r="A418" s="106"/>
      <c r="B418" s="106"/>
      <c r="C418" s="106"/>
      <c r="D418" s="106"/>
      <c r="E418" s="106"/>
      <c r="F418" s="154"/>
      <c r="G418" s="154"/>
      <c r="H418" s="154"/>
      <c r="I418" s="154"/>
      <c r="J418" s="154"/>
      <c r="K418" s="154"/>
      <c r="L418" s="169"/>
      <c r="M418" s="154"/>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row>
    <row r="419">
      <c r="A419" s="106"/>
      <c r="B419" s="106"/>
      <c r="C419" s="106"/>
      <c r="D419" s="106"/>
      <c r="E419" s="106"/>
      <c r="F419" s="154"/>
      <c r="G419" s="154"/>
      <c r="H419" s="154"/>
      <c r="I419" s="154"/>
      <c r="J419" s="154"/>
      <c r="K419" s="154"/>
      <c r="L419" s="169"/>
      <c r="M419" s="154"/>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row>
    <row r="420">
      <c r="A420" s="106"/>
      <c r="B420" s="106"/>
      <c r="C420" s="106"/>
      <c r="D420" s="106"/>
      <c r="E420" s="106"/>
      <c r="F420" s="154"/>
      <c r="G420" s="154"/>
      <c r="H420" s="154"/>
      <c r="I420" s="154"/>
      <c r="J420" s="154"/>
      <c r="K420" s="154"/>
      <c r="L420" s="169"/>
      <c r="M420" s="154"/>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row>
    <row r="421">
      <c r="A421" s="106"/>
      <c r="B421" s="106"/>
      <c r="C421" s="106"/>
      <c r="D421" s="106"/>
      <c r="E421" s="106"/>
      <c r="F421" s="154"/>
      <c r="G421" s="154"/>
      <c r="H421" s="154"/>
      <c r="I421" s="154"/>
      <c r="J421" s="154"/>
      <c r="K421" s="154"/>
      <c r="L421" s="169"/>
      <c r="M421" s="154"/>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row>
    <row r="422">
      <c r="A422" s="106"/>
      <c r="B422" s="106"/>
      <c r="C422" s="106"/>
      <c r="D422" s="106"/>
      <c r="E422" s="106"/>
      <c r="F422" s="154"/>
      <c r="G422" s="154"/>
      <c r="H422" s="154"/>
      <c r="I422" s="154"/>
      <c r="J422" s="154"/>
      <c r="K422" s="154"/>
      <c r="L422" s="169"/>
      <c r="M422" s="154"/>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row>
    <row r="423">
      <c r="A423" s="106"/>
      <c r="B423" s="106"/>
      <c r="C423" s="106"/>
      <c r="D423" s="106"/>
      <c r="E423" s="106"/>
      <c r="F423" s="154"/>
      <c r="G423" s="154"/>
      <c r="H423" s="154"/>
      <c r="I423" s="154"/>
      <c r="J423" s="154"/>
      <c r="K423" s="154"/>
      <c r="L423" s="169"/>
      <c r="M423" s="154"/>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row>
    <row r="424">
      <c r="A424" s="106"/>
      <c r="B424" s="106"/>
      <c r="C424" s="106"/>
      <c r="D424" s="106"/>
      <c r="E424" s="106"/>
      <c r="F424" s="154"/>
      <c r="G424" s="154"/>
      <c r="H424" s="154"/>
      <c r="I424" s="154"/>
      <c r="J424" s="154"/>
      <c r="K424" s="154"/>
      <c r="L424" s="169"/>
      <c r="M424" s="154"/>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row>
    <row r="425">
      <c r="A425" s="106"/>
      <c r="B425" s="106"/>
      <c r="C425" s="106"/>
      <c r="D425" s="106"/>
      <c r="E425" s="106"/>
      <c r="F425" s="154"/>
      <c r="G425" s="154"/>
      <c r="H425" s="154"/>
      <c r="I425" s="154"/>
      <c r="J425" s="154"/>
      <c r="K425" s="154"/>
      <c r="L425" s="169"/>
      <c r="M425" s="154"/>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row>
    <row r="426">
      <c r="A426" s="106"/>
      <c r="B426" s="106"/>
      <c r="C426" s="106"/>
      <c r="D426" s="106"/>
      <c r="E426" s="106"/>
      <c r="F426" s="154"/>
      <c r="G426" s="154"/>
      <c r="H426" s="154"/>
      <c r="I426" s="154"/>
      <c r="J426" s="154"/>
      <c r="K426" s="154"/>
      <c r="L426" s="169"/>
      <c r="M426" s="154"/>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row>
    <row r="427">
      <c r="A427" s="106"/>
      <c r="B427" s="106"/>
      <c r="C427" s="106"/>
      <c r="D427" s="106"/>
      <c r="E427" s="106"/>
      <c r="F427" s="154"/>
      <c r="G427" s="154"/>
      <c r="H427" s="154"/>
      <c r="I427" s="154"/>
      <c r="J427" s="154"/>
      <c r="K427" s="154"/>
      <c r="L427" s="169"/>
      <c r="M427" s="154"/>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row>
    <row r="428">
      <c r="A428" s="106"/>
      <c r="B428" s="106"/>
      <c r="C428" s="106"/>
      <c r="D428" s="106"/>
      <c r="E428" s="106"/>
      <c r="F428" s="154"/>
      <c r="G428" s="154"/>
      <c r="H428" s="154"/>
      <c r="I428" s="154"/>
      <c r="J428" s="154"/>
      <c r="K428" s="154"/>
      <c r="L428" s="169"/>
      <c r="M428" s="154"/>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row>
    <row r="429">
      <c r="A429" s="106"/>
      <c r="B429" s="106"/>
      <c r="C429" s="106"/>
      <c r="D429" s="106"/>
      <c r="E429" s="106"/>
      <c r="F429" s="154"/>
      <c r="G429" s="154"/>
      <c r="H429" s="154"/>
      <c r="I429" s="154"/>
      <c r="J429" s="154"/>
      <c r="K429" s="154"/>
      <c r="L429" s="169"/>
      <c r="M429" s="154"/>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row>
    <row r="430">
      <c r="A430" s="106"/>
      <c r="B430" s="106"/>
      <c r="C430" s="106"/>
      <c r="D430" s="106"/>
      <c r="E430" s="106"/>
      <c r="F430" s="154"/>
      <c r="G430" s="154"/>
      <c r="H430" s="154"/>
      <c r="I430" s="154"/>
      <c r="J430" s="154"/>
      <c r="K430" s="154"/>
      <c r="L430" s="169"/>
      <c r="M430" s="154"/>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row>
    <row r="431">
      <c r="A431" s="106"/>
      <c r="B431" s="106"/>
      <c r="C431" s="106"/>
      <c r="D431" s="106"/>
      <c r="E431" s="106"/>
      <c r="F431" s="154"/>
      <c r="G431" s="154"/>
      <c r="H431" s="154"/>
      <c r="I431" s="154"/>
      <c r="J431" s="154"/>
      <c r="K431" s="154"/>
      <c r="L431" s="169"/>
      <c r="M431" s="154"/>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row>
    <row r="432">
      <c r="A432" s="106"/>
      <c r="B432" s="106"/>
      <c r="C432" s="106"/>
      <c r="D432" s="106"/>
      <c r="E432" s="106"/>
      <c r="F432" s="154"/>
      <c r="G432" s="154"/>
      <c r="H432" s="154"/>
      <c r="I432" s="154"/>
      <c r="J432" s="154"/>
      <c r="K432" s="154"/>
      <c r="L432" s="169"/>
      <c r="M432" s="154"/>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row>
    <row r="433">
      <c r="A433" s="106"/>
      <c r="B433" s="106"/>
      <c r="C433" s="106"/>
      <c r="D433" s="106"/>
      <c r="E433" s="106"/>
      <c r="F433" s="154"/>
      <c r="G433" s="154"/>
      <c r="H433" s="154"/>
      <c r="I433" s="154"/>
      <c r="J433" s="154"/>
      <c r="K433" s="154"/>
      <c r="L433" s="169"/>
      <c r="M433" s="154"/>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row>
    <row r="434">
      <c r="A434" s="106"/>
      <c r="B434" s="106"/>
      <c r="C434" s="106"/>
      <c r="D434" s="106"/>
      <c r="E434" s="106"/>
      <c r="F434" s="154"/>
      <c r="G434" s="154"/>
      <c r="H434" s="154"/>
      <c r="I434" s="154"/>
      <c r="J434" s="154"/>
      <c r="K434" s="154"/>
      <c r="L434" s="169"/>
      <c r="M434" s="154"/>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row>
    <row r="435">
      <c r="A435" s="106"/>
      <c r="B435" s="106"/>
      <c r="C435" s="106"/>
      <c r="D435" s="106"/>
      <c r="E435" s="106"/>
      <c r="F435" s="154"/>
      <c r="G435" s="154"/>
      <c r="H435" s="154"/>
      <c r="I435" s="154"/>
      <c r="J435" s="154"/>
      <c r="K435" s="154"/>
      <c r="L435" s="169"/>
      <c r="M435" s="154"/>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row>
    <row r="436">
      <c r="A436" s="106"/>
      <c r="B436" s="106"/>
      <c r="C436" s="106"/>
      <c r="D436" s="106"/>
      <c r="E436" s="106"/>
      <c r="F436" s="154"/>
      <c r="G436" s="154"/>
      <c r="H436" s="154"/>
      <c r="I436" s="154"/>
      <c r="J436" s="154"/>
      <c r="K436" s="154"/>
      <c r="L436" s="169"/>
      <c r="M436" s="154"/>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row>
    <row r="437">
      <c r="A437" s="106"/>
      <c r="B437" s="106"/>
      <c r="C437" s="106"/>
      <c r="D437" s="106"/>
      <c r="E437" s="106"/>
      <c r="F437" s="154"/>
      <c r="G437" s="154"/>
      <c r="H437" s="154"/>
      <c r="I437" s="154"/>
      <c r="J437" s="154"/>
      <c r="K437" s="154"/>
      <c r="L437" s="169"/>
      <c r="M437" s="154"/>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row>
    <row r="438">
      <c r="A438" s="106"/>
      <c r="B438" s="106"/>
      <c r="C438" s="106"/>
      <c r="D438" s="106"/>
      <c r="E438" s="106"/>
      <c r="F438" s="154"/>
      <c r="G438" s="154"/>
      <c r="H438" s="154"/>
      <c r="I438" s="154"/>
      <c r="J438" s="154"/>
      <c r="K438" s="154"/>
      <c r="L438" s="169"/>
      <c r="M438" s="154"/>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row>
    <row r="439">
      <c r="A439" s="106"/>
      <c r="B439" s="106"/>
      <c r="C439" s="106"/>
      <c r="D439" s="106"/>
      <c r="E439" s="106"/>
      <c r="F439" s="154"/>
      <c r="G439" s="154"/>
      <c r="H439" s="154"/>
      <c r="I439" s="154"/>
      <c r="J439" s="154"/>
      <c r="K439" s="154"/>
      <c r="L439" s="169"/>
      <c r="M439" s="154"/>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row>
    <row r="440">
      <c r="A440" s="106"/>
      <c r="B440" s="106"/>
      <c r="C440" s="106"/>
      <c r="D440" s="106"/>
      <c r="E440" s="106"/>
      <c r="F440" s="154"/>
      <c r="G440" s="154"/>
      <c r="H440" s="154"/>
      <c r="I440" s="154"/>
      <c r="J440" s="154"/>
      <c r="K440" s="154"/>
      <c r="L440" s="169"/>
      <c r="M440" s="154"/>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row>
    <row r="441">
      <c r="A441" s="106"/>
      <c r="B441" s="106"/>
      <c r="C441" s="106"/>
      <c r="D441" s="106"/>
      <c r="E441" s="106"/>
      <c r="F441" s="154"/>
      <c r="G441" s="154"/>
      <c r="H441" s="154"/>
      <c r="I441" s="154"/>
      <c r="J441" s="154"/>
      <c r="K441" s="154"/>
      <c r="L441" s="169"/>
      <c r="M441" s="154"/>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row>
    <row r="442">
      <c r="A442" s="106"/>
      <c r="B442" s="106"/>
      <c r="C442" s="106"/>
      <c r="D442" s="106"/>
      <c r="E442" s="106"/>
      <c r="F442" s="154"/>
      <c r="G442" s="154"/>
      <c r="H442" s="154"/>
      <c r="I442" s="154"/>
      <c r="J442" s="154"/>
      <c r="K442" s="154"/>
      <c r="L442" s="169"/>
      <c r="M442" s="154"/>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row>
    <row r="443">
      <c r="A443" s="106"/>
      <c r="B443" s="106"/>
      <c r="C443" s="106"/>
      <c r="D443" s="106"/>
      <c r="E443" s="106"/>
      <c r="F443" s="154"/>
      <c r="G443" s="154"/>
      <c r="H443" s="154"/>
      <c r="I443" s="154"/>
      <c r="J443" s="154"/>
      <c r="K443" s="154"/>
      <c r="L443" s="169"/>
      <c r="M443" s="154"/>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row>
    <row r="444">
      <c r="A444" s="106"/>
      <c r="B444" s="106"/>
      <c r="C444" s="106"/>
      <c r="D444" s="106"/>
      <c r="E444" s="106"/>
      <c r="F444" s="154"/>
      <c r="G444" s="154"/>
      <c r="H444" s="154"/>
      <c r="I444" s="154"/>
      <c r="J444" s="154"/>
      <c r="K444" s="154"/>
      <c r="L444" s="169"/>
      <c r="M444" s="154"/>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row>
    <row r="445">
      <c r="A445" s="106"/>
      <c r="B445" s="106"/>
      <c r="C445" s="106"/>
      <c r="D445" s="106"/>
      <c r="E445" s="106"/>
      <c r="F445" s="154"/>
      <c r="G445" s="154"/>
      <c r="H445" s="154"/>
      <c r="I445" s="154"/>
      <c r="J445" s="154"/>
      <c r="K445" s="154"/>
      <c r="L445" s="169"/>
      <c r="M445" s="154"/>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row>
    <row r="446">
      <c r="A446" s="106"/>
      <c r="B446" s="106"/>
      <c r="C446" s="106"/>
      <c r="D446" s="106"/>
      <c r="E446" s="106"/>
      <c r="F446" s="154"/>
      <c r="G446" s="154"/>
      <c r="H446" s="154"/>
      <c r="I446" s="154"/>
      <c r="J446" s="154"/>
      <c r="K446" s="154"/>
      <c r="L446" s="169"/>
      <c r="M446" s="154"/>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row>
    <row r="447">
      <c r="A447" s="106"/>
      <c r="B447" s="106"/>
      <c r="C447" s="106"/>
      <c r="D447" s="106"/>
      <c r="E447" s="106"/>
      <c r="F447" s="154"/>
      <c r="G447" s="154"/>
      <c r="H447" s="154"/>
      <c r="I447" s="154"/>
      <c r="J447" s="154"/>
      <c r="K447" s="154"/>
      <c r="L447" s="169"/>
      <c r="M447" s="154"/>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row>
    <row r="448">
      <c r="A448" s="106"/>
      <c r="B448" s="106"/>
      <c r="C448" s="106"/>
      <c r="D448" s="106"/>
      <c r="E448" s="106"/>
      <c r="F448" s="154"/>
      <c r="G448" s="154"/>
      <c r="H448" s="154"/>
      <c r="I448" s="154"/>
      <c r="J448" s="154"/>
      <c r="K448" s="154"/>
      <c r="L448" s="169"/>
      <c r="M448" s="154"/>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row>
    <row r="449">
      <c r="A449" s="106"/>
      <c r="B449" s="106"/>
      <c r="C449" s="106"/>
      <c r="D449" s="106"/>
      <c r="E449" s="106"/>
      <c r="F449" s="154"/>
      <c r="G449" s="154"/>
      <c r="H449" s="154"/>
      <c r="I449" s="154"/>
      <c r="J449" s="154"/>
      <c r="K449" s="154"/>
      <c r="L449" s="169"/>
      <c r="M449" s="154"/>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row>
    <row r="450">
      <c r="A450" s="106"/>
      <c r="B450" s="106"/>
      <c r="C450" s="106"/>
      <c r="D450" s="106"/>
      <c r="E450" s="106"/>
      <c r="F450" s="154"/>
      <c r="G450" s="154"/>
      <c r="H450" s="154"/>
      <c r="I450" s="154"/>
      <c r="J450" s="154"/>
      <c r="K450" s="154"/>
      <c r="L450" s="169"/>
      <c r="M450" s="154"/>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row>
    <row r="451">
      <c r="A451" s="106"/>
      <c r="B451" s="106"/>
      <c r="C451" s="106"/>
      <c r="D451" s="106"/>
      <c r="E451" s="106"/>
      <c r="F451" s="154"/>
      <c r="G451" s="154"/>
      <c r="H451" s="154"/>
      <c r="I451" s="154"/>
      <c r="J451" s="154"/>
      <c r="K451" s="154"/>
      <c r="L451" s="169"/>
      <c r="M451" s="154"/>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row>
    <row r="452">
      <c r="A452" s="106"/>
      <c r="B452" s="106"/>
      <c r="C452" s="106"/>
      <c r="D452" s="106"/>
      <c r="E452" s="106"/>
      <c r="F452" s="154"/>
      <c r="G452" s="154"/>
      <c r="H452" s="154"/>
      <c r="I452" s="154"/>
      <c r="J452" s="154"/>
      <c r="K452" s="154"/>
      <c r="L452" s="169"/>
      <c r="M452" s="154"/>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row>
    <row r="453">
      <c r="A453" s="106"/>
      <c r="B453" s="106"/>
      <c r="C453" s="106"/>
      <c r="D453" s="106"/>
      <c r="E453" s="106"/>
      <c r="F453" s="154"/>
      <c r="G453" s="154"/>
      <c r="H453" s="154"/>
      <c r="I453" s="154"/>
      <c r="J453" s="154"/>
      <c r="K453" s="154"/>
      <c r="L453" s="169"/>
      <c r="M453" s="154"/>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row>
    <row r="454">
      <c r="A454" s="106"/>
      <c r="B454" s="106"/>
      <c r="C454" s="106"/>
      <c r="D454" s="106"/>
      <c r="E454" s="106"/>
      <c r="F454" s="154"/>
      <c r="G454" s="154"/>
      <c r="H454" s="154"/>
      <c r="I454" s="154"/>
      <c r="J454" s="154"/>
      <c r="K454" s="154"/>
      <c r="L454" s="169"/>
      <c r="M454" s="154"/>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row>
    <row r="455">
      <c r="A455" s="106"/>
      <c r="B455" s="106"/>
      <c r="C455" s="106"/>
      <c r="D455" s="106"/>
      <c r="E455" s="106"/>
      <c r="F455" s="154"/>
      <c r="G455" s="154"/>
      <c r="H455" s="154"/>
      <c r="I455" s="154"/>
      <c r="J455" s="154"/>
      <c r="K455" s="154"/>
      <c r="L455" s="169"/>
      <c r="M455" s="154"/>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row>
    <row r="456">
      <c r="A456" s="106"/>
      <c r="B456" s="106"/>
      <c r="C456" s="106"/>
      <c r="D456" s="106"/>
      <c r="E456" s="106"/>
      <c r="F456" s="154"/>
      <c r="G456" s="154"/>
      <c r="H456" s="154"/>
      <c r="I456" s="154"/>
      <c r="J456" s="154"/>
      <c r="K456" s="154"/>
      <c r="L456" s="169"/>
      <c r="M456" s="154"/>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row>
    <row r="457">
      <c r="A457" s="106"/>
      <c r="B457" s="106"/>
      <c r="C457" s="106"/>
      <c r="D457" s="106"/>
      <c r="E457" s="106"/>
      <c r="F457" s="154"/>
      <c r="G457" s="154"/>
      <c r="H457" s="154"/>
      <c r="I457" s="154"/>
      <c r="J457" s="154"/>
      <c r="K457" s="154"/>
      <c r="L457" s="169"/>
      <c r="M457" s="154"/>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row>
    <row r="458">
      <c r="A458" s="106"/>
      <c r="B458" s="106"/>
      <c r="C458" s="106"/>
      <c r="D458" s="106"/>
      <c r="E458" s="106"/>
      <c r="F458" s="154"/>
      <c r="G458" s="154"/>
      <c r="H458" s="154"/>
      <c r="I458" s="154"/>
      <c r="J458" s="154"/>
      <c r="K458" s="154"/>
      <c r="L458" s="169"/>
      <c r="M458" s="154"/>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row>
    <row r="459">
      <c r="A459" s="106"/>
      <c r="B459" s="106"/>
      <c r="C459" s="106"/>
      <c r="D459" s="106"/>
      <c r="E459" s="106"/>
      <c r="F459" s="154"/>
      <c r="G459" s="154"/>
      <c r="H459" s="154"/>
      <c r="I459" s="154"/>
      <c r="J459" s="154"/>
      <c r="K459" s="154"/>
      <c r="L459" s="169"/>
      <c r="M459" s="154"/>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row>
    <row r="460">
      <c r="A460" s="106"/>
      <c r="B460" s="106"/>
      <c r="C460" s="106"/>
      <c r="D460" s="106"/>
      <c r="E460" s="106"/>
      <c r="F460" s="154"/>
      <c r="G460" s="154"/>
      <c r="H460" s="154"/>
      <c r="I460" s="154"/>
      <c r="J460" s="154"/>
      <c r="K460" s="154"/>
      <c r="L460" s="169"/>
      <c r="M460" s="154"/>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row>
    <row r="461">
      <c r="A461" s="106"/>
      <c r="B461" s="106"/>
      <c r="C461" s="106"/>
      <c r="D461" s="106"/>
      <c r="E461" s="106"/>
      <c r="F461" s="154"/>
      <c r="G461" s="154"/>
      <c r="H461" s="154"/>
      <c r="I461" s="154"/>
      <c r="J461" s="154"/>
      <c r="K461" s="154"/>
      <c r="L461" s="169"/>
      <c r="M461" s="154"/>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row>
    <row r="462">
      <c r="A462" s="106"/>
      <c r="B462" s="106"/>
      <c r="C462" s="106"/>
      <c r="D462" s="106"/>
      <c r="E462" s="106"/>
      <c r="F462" s="154"/>
      <c r="G462" s="154"/>
      <c r="H462" s="154"/>
      <c r="I462" s="154"/>
      <c r="J462" s="154"/>
      <c r="K462" s="154"/>
      <c r="L462" s="169"/>
      <c r="M462" s="154"/>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row>
    <row r="463">
      <c r="A463" s="106"/>
      <c r="B463" s="106"/>
      <c r="C463" s="106"/>
      <c r="D463" s="106"/>
      <c r="E463" s="106"/>
      <c r="F463" s="154"/>
      <c r="G463" s="154"/>
      <c r="H463" s="154"/>
      <c r="I463" s="154"/>
      <c r="J463" s="154"/>
      <c r="K463" s="154"/>
      <c r="L463" s="169"/>
      <c r="M463" s="154"/>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row>
    <row r="464">
      <c r="A464" s="106"/>
      <c r="B464" s="106"/>
      <c r="C464" s="106"/>
      <c r="D464" s="106"/>
      <c r="E464" s="106"/>
      <c r="F464" s="154"/>
      <c r="G464" s="154"/>
      <c r="H464" s="154"/>
      <c r="I464" s="154"/>
      <c r="J464" s="154"/>
      <c r="K464" s="154"/>
      <c r="L464" s="169"/>
      <c r="M464" s="154"/>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row>
    <row r="465">
      <c r="A465" s="106"/>
      <c r="B465" s="106"/>
      <c r="C465" s="106"/>
      <c r="D465" s="106"/>
      <c r="E465" s="106"/>
      <c r="F465" s="154"/>
      <c r="G465" s="154"/>
      <c r="H465" s="154"/>
      <c r="I465" s="154"/>
      <c r="J465" s="154"/>
      <c r="K465" s="154"/>
      <c r="L465" s="169"/>
      <c r="M465" s="154"/>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row>
    <row r="466">
      <c r="A466" s="106"/>
      <c r="B466" s="106"/>
      <c r="C466" s="106"/>
      <c r="D466" s="106"/>
      <c r="E466" s="106"/>
      <c r="F466" s="154"/>
      <c r="G466" s="154"/>
      <c r="H466" s="154"/>
      <c r="I466" s="154"/>
      <c r="J466" s="154"/>
      <c r="K466" s="154"/>
      <c r="L466" s="169"/>
      <c r="M466" s="154"/>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row>
    <row r="467">
      <c r="A467" s="106"/>
      <c r="B467" s="106"/>
      <c r="C467" s="106"/>
      <c r="D467" s="106"/>
      <c r="E467" s="106"/>
      <c r="F467" s="154"/>
      <c r="G467" s="154"/>
      <c r="H467" s="154"/>
      <c r="I467" s="154"/>
      <c r="J467" s="154"/>
      <c r="K467" s="154"/>
      <c r="L467" s="169"/>
      <c r="M467" s="154"/>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row>
    <row r="468">
      <c r="A468" s="106"/>
      <c r="B468" s="106"/>
      <c r="C468" s="106"/>
      <c r="D468" s="106"/>
      <c r="E468" s="106"/>
      <c r="F468" s="154"/>
      <c r="G468" s="154"/>
      <c r="H468" s="154"/>
      <c r="I468" s="154"/>
      <c r="J468" s="154"/>
      <c r="K468" s="154"/>
      <c r="L468" s="169"/>
      <c r="M468" s="154"/>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row>
    <row r="469">
      <c r="A469" s="106"/>
      <c r="B469" s="106"/>
      <c r="C469" s="106"/>
      <c r="D469" s="106"/>
      <c r="E469" s="106"/>
      <c r="F469" s="154"/>
      <c r="G469" s="154"/>
      <c r="H469" s="154"/>
      <c r="I469" s="154"/>
      <c r="J469" s="154"/>
      <c r="K469" s="154"/>
      <c r="L469" s="169"/>
      <c r="M469" s="154"/>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row>
    <row r="470">
      <c r="A470" s="106"/>
      <c r="B470" s="106"/>
      <c r="C470" s="106"/>
      <c r="D470" s="106"/>
      <c r="E470" s="106"/>
      <c r="F470" s="154"/>
      <c r="G470" s="154"/>
      <c r="H470" s="154"/>
      <c r="I470" s="154"/>
      <c r="J470" s="154"/>
      <c r="K470" s="154"/>
      <c r="L470" s="169"/>
      <c r="M470" s="154"/>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row>
    <row r="471">
      <c r="A471" s="106"/>
      <c r="B471" s="106"/>
      <c r="C471" s="106"/>
      <c r="D471" s="106"/>
      <c r="E471" s="106"/>
      <c r="F471" s="154"/>
      <c r="G471" s="154"/>
      <c r="H471" s="154"/>
      <c r="I471" s="154"/>
      <c r="J471" s="154"/>
      <c r="K471" s="154"/>
      <c r="L471" s="169"/>
      <c r="M471" s="154"/>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row>
    <row r="472">
      <c r="A472" s="106"/>
      <c r="B472" s="106"/>
      <c r="C472" s="106"/>
      <c r="D472" s="106"/>
      <c r="E472" s="106"/>
      <c r="F472" s="154"/>
      <c r="G472" s="154"/>
      <c r="H472" s="154"/>
      <c r="I472" s="154"/>
      <c r="J472" s="154"/>
      <c r="K472" s="154"/>
      <c r="L472" s="169"/>
      <c r="M472" s="154"/>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row>
    <row r="473">
      <c r="A473" s="106"/>
      <c r="B473" s="106"/>
      <c r="C473" s="106"/>
      <c r="D473" s="106"/>
      <c r="E473" s="106"/>
      <c r="F473" s="154"/>
      <c r="G473" s="154"/>
      <c r="H473" s="154"/>
      <c r="I473" s="154"/>
      <c r="J473" s="154"/>
      <c r="K473" s="154"/>
      <c r="L473" s="169"/>
      <c r="M473" s="154"/>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row>
    <row r="474">
      <c r="A474" s="106"/>
      <c r="B474" s="106"/>
      <c r="C474" s="106"/>
      <c r="D474" s="106"/>
      <c r="E474" s="106"/>
      <c r="F474" s="154"/>
      <c r="G474" s="154"/>
      <c r="H474" s="154"/>
      <c r="I474" s="154"/>
      <c r="J474" s="154"/>
      <c r="K474" s="154"/>
      <c r="L474" s="169"/>
      <c r="M474" s="154"/>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row>
    <row r="475">
      <c r="A475" s="106"/>
      <c r="B475" s="106"/>
      <c r="C475" s="106"/>
      <c r="D475" s="106"/>
      <c r="E475" s="106"/>
      <c r="F475" s="154"/>
      <c r="G475" s="154"/>
      <c r="H475" s="154"/>
      <c r="I475" s="154"/>
      <c r="J475" s="154"/>
      <c r="K475" s="154"/>
      <c r="L475" s="169"/>
      <c r="M475" s="154"/>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row>
    <row r="476">
      <c r="A476" s="106"/>
      <c r="B476" s="106"/>
      <c r="C476" s="106"/>
      <c r="D476" s="106"/>
      <c r="E476" s="106"/>
      <c r="F476" s="154"/>
      <c r="G476" s="154"/>
      <c r="H476" s="154"/>
      <c r="I476" s="154"/>
      <c r="J476" s="154"/>
      <c r="K476" s="154"/>
      <c r="L476" s="169"/>
      <c r="M476" s="154"/>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row>
    <row r="477">
      <c r="A477" s="106"/>
      <c r="B477" s="106"/>
      <c r="C477" s="106"/>
      <c r="D477" s="106"/>
      <c r="E477" s="106"/>
      <c r="F477" s="154"/>
      <c r="G477" s="154"/>
      <c r="H477" s="154"/>
      <c r="I477" s="154"/>
      <c r="J477" s="154"/>
      <c r="K477" s="154"/>
      <c r="L477" s="169"/>
      <c r="M477" s="154"/>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row>
    <row r="478">
      <c r="A478" s="106"/>
      <c r="B478" s="106"/>
      <c r="C478" s="106"/>
      <c r="D478" s="106"/>
      <c r="E478" s="106"/>
      <c r="F478" s="154"/>
      <c r="G478" s="154"/>
      <c r="H478" s="154"/>
      <c r="I478" s="154"/>
      <c r="J478" s="154"/>
      <c r="K478" s="154"/>
      <c r="L478" s="169"/>
      <c r="M478" s="154"/>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row>
    <row r="479">
      <c r="A479" s="106"/>
      <c r="B479" s="106"/>
      <c r="C479" s="106"/>
      <c r="D479" s="106"/>
      <c r="E479" s="106"/>
      <c r="F479" s="154"/>
      <c r="G479" s="154"/>
      <c r="H479" s="154"/>
      <c r="I479" s="154"/>
      <c r="J479" s="154"/>
      <c r="K479" s="154"/>
      <c r="L479" s="169"/>
      <c r="M479" s="154"/>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row>
    <row r="480">
      <c r="A480" s="106"/>
      <c r="B480" s="106"/>
      <c r="C480" s="106"/>
      <c r="D480" s="106"/>
      <c r="E480" s="106"/>
      <c r="F480" s="154"/>
      <c r="G480" s="154"/>
      <c r="H480" s="154"/>
      <c r="I480" s="154"/>
      <c r="J480" s="154"/>
      <c r="K480" s="154"/>
      <c r="L480" s="169"/>
      <c r="M480" s="154"/>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row>
    <row r="481">
      <c r="A481" s="106"/>
      <c r="B481" s="106"/>
      <c r="C481" s="106"/>
      <c r="D481" s="106"/>
      <c r="E481" s="106"/>
      <c r="F481" s="154"/>
      <c r="G481" s="154"/>
      <c r="H481" s="154"/>
      <c r="I481" s="154"/>
      <c r="J481" s="154"/>
      <c r="K481" s="154"/>
      <c r="L481" s="169"/>
      <c r="M481" s="154"/>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row>
    <row r="482">
      <c r="A482" s="106"/>
      <c r="B482" s="106"/>
      <c r="C482" s="106"/>
      <c r="D482" s="106"/>
      <c r="E482" s="106"/>
      <c r="F482" s="154"/>
      <c r="G482" s="154"/>
      <c r="H482" s="154"/>
      <c r="I482" s="154"/>
      <c r="J482" s="154"/>
      <c r="K482" s="154"/>
      <c r="L482" s="169"/>
      <c r="M482" s="154"/>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row>
    <row r="483">
      <c r="A483" s="106"/>
      <c r="B483" s="106"/>
      <c r="C483" s="106"/>
      <c r="D483" s="106"/>
      <c r="E483" s="106"/>
      <c r="F483" s="154"/>
      <c r="G483" s="154"/>
      <c r="H483" s="154"/>
      <c r="I483" s="154"/>
      <c r="J483" s="154"/>
      <c r="K483" s="154"/>
      <c r="L483" s="169"/>
      <c r="M483" s="154"/>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row>
    <row r="484">
      <c r="A484" s="106"/>
      <c r="B484" s="106"/>
      <c r="C484" s="106"/>
      <c r="D484" s="106"/>
      <c r="E484" s="106"/>
      <c r="F484" s="154"/>
      <c r="G484" s="154"/>
      <c r="H484" s="154"/>
      <c r="I484" s="154"/>
      <c r="J484" s="154"/>
      <c r="K484" s="154"/>
      <c r="L484" s="169"/>
      <c r="M484" s="154"/>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row>
    <row r="485">
      <c r="A485" s="106"/>
      <c r="B485" s="106"/>
      <c r="C485" s="106"/>
      <c r="D485" s="106"/>
      <c r="E485" s="106"/>
      <c r="F485" s="154"/>
      <c r="G485" s="154"/>
      <c r="H485" s="154"/>
      <c r="I485" s="154"/>
      <c r="J485" s="154"/>
      <c r="K485" s="154"/>
      <c r="L485" s="169"/>
      <c r="M485" s="154"/>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row>
    <row r="486">
      <c r="A486" s="106"/>
      <c r="B486" s="106"/>
      <c r="C486" s="106"/>
      <c r="D486" s="106"/>
      <c r="E486" s="106"/>
      <c r="F486" s="154"/>
      <c r="G486" s="154"/>
      <c r="H486" s="154"/>
      <c r="I486" s="154"/>
      <c r="J486" s="154"/>
      <c r="K486" s="154"/>
      <c r="L486" s="169"/>
      <c r="M486" s="154"/>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row>
    <row r="487">
      <c r="A487" s="106"/>
      <c r="B487" s="106"/>
      <c r="C487" s="106"/>
      <c r="D487" s="106"/>
      <c r="E487" s="106"/>
      <c r="F487" s="154"/>
      <c r="G487" s="154"/>
      <c r="H487" s="154"/>
      <c r="I487" s="154"/>
      <c r="J487" s="154"/>
      <c r="K487" s="154"/>
      <c r="L487" s="169"/>
      <c r="M487" s="154"/>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row>
    <row r="488">
      <c r="A488" s="106"/>
      <c r="B488" s="106"/>
      <c r="C488" s="106"/>
      <c r="D488" s="106"/>
      <c r="E488" s="106"/>
      <c r="F488" s="154"/>
      <c r="G488" s="154"/>
      <c r="H488" s="154"/>
      <c r="I488" s="154"/>
      <c r="J488" s="154"/>
      <c r="K488" s="154"/>
      <c r="L488" s="169"/>
      <c r="M488" s="154"/>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row>
    <row r="489">
      <c r="A489" s="106"/>
      <c r="B489" s="106"/>
      <c r="C489" s="106"/>
      <c r="D489" s="106"/>
      <c r="E489" s="106"/>
      <c r="F489" s="154"/>
      <c r="G489" s="154"/>
      <c r="H489" s="154"/>
      <c r="I489" s="154"/>
      <c r="J489" s="154"/>
      <c r="K489" s="154"/>
      <c r="L489" s="169"/>
      <c r="M489" s="154"/>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row>
    <row r="490">
      <c r="A490" s="106"/>
      <c r="B490" s="106"/>
      <c r="C490" s="106"/>
      <c r="D490" s="106"/>
      <c r="E490" s="106"/>
      <c r="F490" s="154"/>
      <c r="G490" s="154"/>
      <c r="H490" s="154"/>
      <c r="I490" s="154"/>
      <c r="J490" s="154"/>
      <c r="K490" s="154"/>
      <c r="L490" s="169"/>
      <c r="M490" s="154"/>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row>
    <row r="491">
      <c r="A491" s="106"/>
      <c r="B491" s="106"/>
      <c r="C491" s="106"/>
      <c r="D491" s="106"/>
      <c r="E491" s="106"/>
      <c r="F491" s="154"/>
      <c r="G491" s="154"/>
      <c r="H491" s="154"/>
      <c r="I491" s="154"/>
      <c r="J491" s="154"/>
      <c r="K491" s="154"/>
      <c r="L491" s="169"/>
      <c r="M491" s="154"/>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row>
    <row r="492">
      <c r="A492" s="106"/>
      <c r="B492" s="106"/>
      <c r="C492" s="106"/>
      <c r="D492" s="106"/>
      <c r="E492" s="106"/>
      <c r="F492" s="154"/>
      <c r="G492" s="154"/>
      <c r="H492" s="154"/>
      <c r="I492" s="154"/>
      <c r="J492" s="154"/>
      <c r="K492" s="154"/>
      <c r="L492" s="169"/>
      <c r="M492" s="154"/>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row>
    <row r="493">
      <c r="A493" s="106"/>
      <c r="B493" s="106"/>
      <c r="C493" s="106"/>
      <c r="D493" s="106"/>
      <c r="E493" s="106"/>
      <c r="F493" s="154"/>
      <c r="G493" s="154"/>
      <c r="H493" s="154"/>
      <c r="I493" s="154"/>
      <c r="J493" s="154"/>
      <c r="K493" s="154"/>
      <c r="L493" s="169"/>
      <c r="M493" s="154"/>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row>
    <row r="494">
      <c r="A494" s="106"/>
      <c r="B494" s="106"/>
      <c r="C494" s="106"/>
      <c r="D494" s="106"/>
      <c r="E494" s="106"/>
      <c r="F494" s="154"/>
      <c r="G494" s="154"/>
      <c r="H494" s="154"/>
      <c r="I494" s="154"/>
      <c r="J494" s="154"/>
      <c r="K494" s="154"/>
      <c r="L494" s="169"/>
      <c r="M494" s="154"/>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row>
    <row r="495">
      <c r="A495" s="106"/>
      <c r="B495" s="106"/>
      <c r="C495" s="106"/>
      <c r="D495" s="106"/>
      <c r="E495" s="106"/>
      <c r="F495" s="154"/>
      <c r="G495" s="154"/>
      <c r="H495" s="154"/>
      <c r="I495" s="154"/>
      <c r="J495" s="154"/>
      <c r="K495" s="154"/>
      <c r="L495" s="169"/>
      <c r="M495" s="154"/>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row>
    <row r="496">
      <c r="A496" s="106"/>
      <c r="B496" s="106"/>
      <c r="C496" s="106"/>
      <c r="D496" s="106"/>
      <c r="E496" s="106"/>
      <c r="F496" s="154"/>
      <c r="G496" s="154"/>
      <c r="H496" s="154"/>
      <c r="I496" s="154"/>
      <c r="J496" s="154"/>
      <c r="K496" s="154"/>
      <c r="L496" s="169"/>
      <c r="M496" s="154"/>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row>
    <row r="497">
      <c r="A497" s="106"/>
      <c r="B497" s="106"/>
      <c r="C497" s="106"/>
      <c r="D497" s="106"/>
      <c r="E497" s="106"/>
      <c r="F497" s="154"/>
      <c r="G497" s="154"/>
      <c r="H497" s="154"/>
      <c r="I497" s="154"/>
      <c r="J497" s="154"/>
      <c r="K497" s="154"/>
      <c r="L497" s="169"/>
      <c r="M497" s="154"/>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row>
    <row r="498">
      <c r="A498" s="106"/>
      <c r="B498" s="106"/>
      <c r="C498" s="106"/>
      <c r="D498" s="106"/>
      <c r="E498" s="106"/>
      <c r="F498" s="154"/>
      <c r="G498" s="154"/>
      <c r="H498" s="154"/>
      <c r="I498" s="154"/>
      <c r="J498" s="154"/>
      <c r="K498" s="154"/>
      <c r="L498" s="169"/>
      <c r="M498" s="154"/>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row>
    <row r="499">
      <c r="A499" s="106"/>
      <c r="B499" s="106"/>
      <c r="C499" s="106"/>
      <c r="D499" s="106"/>
      <c r="E499" s="106"/>
      <c r="F499" s="154"/>
      <c r="G499" s="154"/>
      <c r="H499" s="154"/>
      <c r="I499" s="154"/>
      <c r="J499" s="154"/>
      <c r="K499" s="154"/>
      <c r="L499" s="169"/>
      <c r="M499" s="154"/>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row>
    <row r="500">
      <c r="A500" s="106"/>
      <c r="B500" s="106"/>
      <c r="C500" s="106"/>
      <c r="D500" s="106"/>
      <c r="E500" s="106"/>
      <c r="F500" s="154"/>
      <c r="G500" s="154"/>
      <c r="H500" s="154"/>
      <c r="I500" s="154"/>
      <c r="J500" s="154"/>
      <c r="K500" s="154"/>
      <c r="L500" s="169"/>
      <c r="M500" s="154"/>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row>
    <row r="501">
      <c r="A501" s="106"/>
      <c r="B501" s="106"/>
      <c r="C501" s="106"/>
      <c r="D501" s="106"/>
      <c r="E501" s="106"/>
      <c r="F501" s="154"/>
      <c r="G501" s="154"/>
      <c r="H501" s="154"/>
      <c r="I501" s="154"/>
      <c r="J501" s="154"/>
      <c r="K501" s="154"/>
      <c r="L501" s="169"/>
      <c r="M501" s="154"/>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row>
    <row r="502">
      <c r="A502" s="106"/>
      <c r="B502" s="106"/>
      <c r="C502" s="106"/>
      <c r="D502" s="106"/>
      <c r="E502" s="106"/>
      <c r="F502" s="154"/>
      <c r="G502" s="154"/>
      <c r="H502" s="154"/>
      <c r="I502" s="154"/>
      <c r="J502" s="154"/>
      <c r="K502" s="154"/>
      <c r="L502" s="169"/>
      <c r="M502" s="154"/>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row>
    <row r="503">
      <c r="A503" s="106"/>
      <c r="B503" s="106"/>
      <c r="C503" s="106"/>
      <c r="D503" s="106"/>
      <c r="E503" s="106"/>
      <c r="F503" s="154"/>
      <c r="G503" s="154"/>
      <c r="H503" s="154"/>
      <c r="I503" s="154"/>
      <c r="J503" s="154"/>
      <c r="K503" s="154"/>
      <c r="L503" s="169"/>
      <c r="M503" s="154"/>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row>
    <row r="504">
      <c r="A504" s="106"/>
      <c r="B504" s="106"/>
      <c r="C504" s="106"/>
      <c r="D504" s="106"/>
      <c r="E504" s="106"/>
      <c r="F504" s="154"/>
      <c r="G504" s="154"/>
      <c r="H504" s="154"/>
      <c r="I504" s="154"/>
      <c r="J504" s="154"/>
      <c r="K504" s="154"/>
      <c r="L504" s="169"/>
      <c r="M504" s="154"/>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row>
    <row r="505">
      <c r="A505" s="106"/>
      <c r="B505" s="106"/>
      <c r="C505" s="106"/>
      <c r="D505" s="106"/>
      <c r="E505" s="106"/>
      <c r="F505" s="154"/>
      <c r="G505" s="154"/>
      <c r="H505" s="154"/>
      <c r="I505" s="154"/>
      <c r="J505" s="154"/>
      <c r="K505" s="154"/>
      <c r="L505" s="169"/>
      <c r="M505" s="154"/>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row>
    <row r="506">
      <c r="A506" s="106"/>
      <c r="B506" s="106"/>
      <c r="C506" s="106"/>
      <c r="D506" s="106"/>
      <c r="E506" s="106"/>
      <c r="F506" s="154"/>
      <c r="G506" s="154"/>
      <c r="H506" s="154"/>
      <c r="I506" s="154"/>
      <c r="J506" s="154"/>
      <c r="K506" s="154"/>
      <c r="L506" s="169"/>
      <c r="M506" s="154"/>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row>
    <row r="507">
      <c r="A507" s="106"/>
      <c r="B507" s="106"/>
      <c r="C507" s="106"/>
      <c r="D507" s="106"/>
      <c r="E507" s="106"/>
      <c r="F507" s="154"/>
      <c r="G507" s="154"/>
      <c r="H507" s="154"/>
      <c r="I507" s="154"/>
      <c r="J507" s="154"/>
      <c r="K507" s="154"/>
      <c r="L507" s="169"/>
      <c r="M507" s="154"/>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row>
    <row r="508">
      <c r="A508" s="106"/>
      <c r="B508" s="106"/>
      <c r="C508" s="106"/>
      <c r="D508" s="106"/>
      <c r="E508" s="106"/>
      <c r="F508" s="154"/>
      <c r="G508" s="154"/>
      <c r="H508" s="154"/>
      <c r="I508" s="154"/>
      <c r="J508" s="154"/>
      <c r="K508" s="154"/>
      <c r="L508" s="169"/>
      <c r="M508" s="154"/>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row>
    <row r="509">
      <c r="A509" s="106"/>
      <c r="B509" s="106"/>
      <c r="C509" s="106"/>
      <c r="D509" s="106"/>
      <c r="E509" s="106"/>
      <c r="F509" s="154"/>
      <c r="G509" s="154"/>
      <c r="H509" s="154"/>
      <c r="I509" s="154"/>
      <c r="J509" s="154"/>
      <c r="K509" s="154"/>
      <c r="L509" s="169"/>
      <c r="M509" s="154"/>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row>
    <row r="510">
      <c r="A510" s="106"/>
      <c r="B510" s="106"/>
      <c r="C510" s="106"/>
      <c r="D510" s="106"/>
      <c r="E510" s="106"/>
      <c r="F510" s="154"/>
      <c r="G510" s="154"/>
      <c r="H510" s="154"/>
      <c r="I510" s="154"/>
      <c r="J510" s="154"/>
      <c r="K510" s="154"/>
      <c r="L510" s="169"/>
      <c r="M510" s="154"/>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row>
    <row r="511">
      <c r="A511" s="106"/>
      <c r="B511" s="106"/>
      <c r="C511" s="106"/>
      <c r="D511" s="106"/>
      <c r="E511" s="106"/>
      <c r="F511" s="154"/>
      <c r="G511" s="154"/>
      <c r="H511" s="154"/>
      <c r="I511" s="154"/>
      <c r="J511" s="154"/>
      <c r="K511" s="154"/>
      <c r="L511" s="169"/>
      <c r="M511" s="154"/>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row>
    <row r="512">
      <c r="A512" s="106"/>
      <c r="B512" s="106"/>
      <c r="C512" s="106"/>
      <c r="D512" s="106"/>
      <c r="E512" s="106"/>
      <c r="F512" s="154"/>
      <c r="G512" s="154"/>
      <c r="H512" s="154"/>
      <c r="I512" s="154"/>
      <c r="J512" s="154"/>
      <c r="K512" s="154"/>
      <c r="L512" s="169"/>
      <c r="M512" s="154"/>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row>
    <row r="513">
      <c r="A513" s="106"/>
      <c r="B513" s="106"/>
      <c r="C513" s="106"/>
      <c r="D513" s="106"/>
      <c r="E513" s="106"/>
      <c r="F513" s="154"/>
      <c r="G513" s="154"/>
      <c r="H513" s="154"/>
      <c r="I513" s="154"/>
      <c r="J513" s="154"/>
      <c r="K513" s="154"/>
      <c r="L513" s="169"/>
      <c r="M513" s="154"/>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row>
    <row r="514">
      <c r="A514" s="106"/>
      <c r="B514" s="106"/>
      <c r="C514" s="106"/>
      <c r="D514" s="106"/>
      <c r="E514" s="106"/>
      <c r="F514" s="154"/>
      <c r="G514" s="154"/>
      <c r="H514" s="154"/>
      <c r="I514" s="154"/>
      <c r="J514" s="154"/>
      <c r="K514" s="154"/>
      <c r="L514" s="169"/>
      <c r="M514" s="154"/>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row>
    <row r="515">
      <c r="A515" s="106"/>
      <c r="B515" s="106"/>
      <c r="C515" s="106"/>
      <c r="D515" s="106"/>
      <c r="E515" s="106"/>
      <c r="F515" s="154"/>
      <c r="G515" s="154"/>
      <c r="H515" s="154"/>
      <c r="I515" s="154"/>
      <c r="J515" s="154"/>
      <c r="K515" s="154"/>
      <c r="L515" s="169"/>
      <c r="M515" s="154"/>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row>
    <row r="516">
      <c r="A516" s="106"/>
      <c r="B516" s="106"/>
      <c r="C516" s="106"/>
      <c r="D516" s="106"/>
      <c r="E516" s="106"/>
      <c r="F516" s="154"/>
      <c r="G516" s="154"/>
      <c r="H516" s="154"/>
      <c r="I516" s="154"/>
      <c r="J516" s="154"/>
      <c r="K516" s="154"/>
      <c r="L516" s="169"/>
      <c r="M516" s="154"/>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row>
    <row r="517">
      <c r="A517" s="106"/>
      <c r="B517" s="106"/>
      <c r="C517" s="106"/>
      <c r="D517" s="106"/>
      <c r="E517" s="106"/>
      <c r="F517" s="154"/>
      <c r="G517" s="154"/>
      <c r="H517" s="154"/>
      <c r="I517" s="154"/>
      <c r="J517" s="154"/>
      <c r="K517" s="154"/>
      <c r="L517" s="169"/>
      <c r="M517" s="154"/>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row>
    <row r="518">
      <c r="A518" s="106"/>
      <c r="B518" s="106"/>
      <c r="C518" s="106"/>
      <c r="D518" s="106"/>
      <c r="E518" s="106"/>
      <c r="F518" s="154"/>
      <c r="G518" s="154"/>
      <c r="H518" s="154"/>
      <c r="I518" s="154"/>
      <c r="J518" s="154"/>
      <c r="K518" s="154"/>
      <c r="L518" s="169"/>
      <c r="M518" s="154"/>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row>
    <row r="519">
      <c r="A519" s="106"/>
      <c r="B519" s="106"/>
      <c r="C519" s="106"/>
      <c r="D519" s="106"/>
      <c r="E519" s="106"/>
      <c r="F519" s="154"/>
      <c r="G519" s="154"/>
      <c r="H519" s="154"/>
      <c r="I519" s="154"/>
      <c r="J519" s="154"/>
      <c r="K519" s="154"/>
      <c r="L519" s="169"/>
      <c r="M519" s="154"/>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row>
    <row r="520">
      <c r="A520" s="106"/>
      <c r="B520" s="106"/>
      <c r="C520" s="106"/>
      <c r="D520" s="106"/>
      <c r="E520" s="106"/>
      <c r="F520" s="154"/>
      <c r="G520" s="154"/>
      <c r="H520" s="154"/>
      <c r="I520" s="154"/>
      <c r="J520" s="154"/>
      <c r="K520" s="154"/>
      <c r="L520" s="169"/>
      <c r="M520" s="154"/>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row>
    <row r="521">
      <c r="A521" s="106"/>
      <c r="B521" s="106"/>
      <c r="C521" s="106"/>
      <c r="D521" s="106"/>
      <c r="E521" s="106"/>
      <c r="F521" s="154"/>
      <c r="G521" s="154"/>
      <c r="H521" s="154"/>
      <c r="I521" s="154"/>
      <c r="J521" s="154"/>
      <c r="K521" s="154"/>
      <c r="L521" s="169"/>
      <c r="M521" s="154"/>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row>
    <row r="522">
      <c r="A522" s="106"/>
      <c r="B522" s="106"/>
      <c r="C522" s="106"/>
      <c r="D522" s="106"/>
      <c r="E522" s="106"/>
      <c r="F522" s="154"/>
      <c r="G522" s="154"/>
      <c r="H522" s="154"/>
      <c r="I522" s="154"/>
      <c r="J522" s="154"/>
      <c r="K522" s="154"/>
      <c r="L522" s="169"/>
      <c r="M522" s="154"/>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row>
    <row r="523">
      <c r="A523" s="106"/>
      <c r="B523" s="106"/>
      <c r="C523" s="106"/>
      <c r="D523" s="106"/>
      <c r="E523" s="106"/>
      <c r="F523" s="154"/>
      <c r="G523" s="154"/>
      <c r="H523" s="154"/>
      <c r="I523" s="154"/>
      <c r="J523" s="154"/>
      <c r="K523" s="154"/>
      <c r="L523" s="169"/>
      <c r="M523" s="154"/>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row>
    <row r="524">
      <c r="A524" s="106"/>
      <c r="B524" s="106"/>
      <c r="C524" s="106"/>
      <c r="D524" s="106"/>
      <c r="E524" s="106"/>
      <c r="F524" s="154"/>
      <c r="G524" s="154"/>
      <c r="H524" s="154"/>
      <c r="I524" s="154"/>
      <c r="J524" s="154"/>
      <c r="K524" s="154"/>
      <c r="L524" s="169"/>
      <c r="M524" s="154"/>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row>
    <row r="525">
      <c r="A525" s="106"/>
      <c r="B525" s="106"/>
      <c r="C525" s="106"/>
      <c r="D525" s="106"/>
      <c r="E525" s="106"/>
      <c r="F525" s="154"/>
      <c r="G525" s="154"/>
      <c r="H525" s="154"/>
      <c r="I525" s="154"/>
      <c r="J525" s="154"/>
      <c r="K525" s="154"/>
      <c r="L525" s="169"/>
      <c r="M525" s="154"/>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row>
    <row r="526">
      <c r="A526" s="106"/>
      <c r="B526" s="106"/>
      <c r="C526" s="106"/>
      <c r="D526" s="106"/>
      <c r="E526" s="106"/>
      <c r="F526" s="154"/>
      <c r="G526" s="154"/>
      <c r="H526" s="154"/>
      <c r="I526" s="154"/>
      <c r="J526" s="154"/>
      <c r="K526" s="154"/>
      <c r="L526" s="169"/>
      <c r="M526" s="154"/>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row>
    <row r="527">
      <c r="A527" s="106"/>
      <c r="B527" s="106"/>
      <c r="C527" s="106"/>
      <c r="D527" s="106"/>
      <c r="E527" s="106"/>
      <c r="F527" s="154"/>
      <c r="G527" s="154"/>
      <c r="H527" s="154"/>
      <c r="I527" s="154"/>
      <c r="J527" s="154"/>
      <c r="K527" s="154"/>
      <c r="L527" s="169"/>
      <c r="M527" s="154"/>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row>
    <row r="528">
      <c r="A528" s="106"/>
      <c r="B528" s="106"/>
      <c r="C528" s="106"/>
      <c r="D528" s="106"/>
      <c r="E528" s="106"/>
      <c r="F528" s="154"/>
      <c r="G528" s="154"/>
      <c r="H528" s="154"/>
      <c r="I528" s="154"/>
      <c r="J528" s="154"/>
      <c r="K528" s="154"/>
      <c r="L528" s="169"/>
      <c r="M528" s="154"/>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row>
    <row r="529">
      <c r="A529" s="106"/>
      <c r="B529" s="106"/>
      <c r="C529" s="106"/>
      <c r="D529" s="106"/>
      <c r="E529" s="106"/>
      <c r="F529" s="154"/>
      <c r="G529" s="154"/>
      <c r="H529" s="154"/>
      <c r="I529" s="154"/>
      <c r="J529" s="154"/>
      <c r="K529" s="154"/>
      <c r="L529" s="169"/>
      <c r="M529" s="154"/>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row>
    <row r="530">
      <c r="A530" s="106"/>
      <c r="B530" s="106"/>
      <c r="C530" s="106"/>
      <c r="D530" s="106"/>
      <c r="E530" s="106"/>
      <c r="F530" s="154"/>
      <c r="G530" s="154"/>
      <c r="H530" s="154"/>
      <c r="I530" s="154"/>
      <c r="J530" s="154"/>
      <c r="K530" s="154"/>
      <c r="L530" s="169"/>
      <c r="M530" s="154"/>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row>
    <row r="531">
      <c r="A531" s="106"/>
      <c r="B531" s="106"/>
      <c r="C531" s="106"/>
      <c r="D531" s="106"/>
      <c r="E531" s="106"/>
      <c r="F531" s="154"/>
      <c r="G531" s="154"/>
      <c r="H531" s="154"/>
      <c r="I531" s="154"/>
      <c r="J531" s="154"/>
      <c r="K531" s="154"/>
      <c r="L531" s="169"/>
      <c r="M531" s="154"/>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row>
    <row r="532">
      <c r="A532" s="106"/>
      <c r="B532" s="106"/>
      <c r="C532" s="106"/>
      <c r="D532" s="106"/>
      <c r="E532" s="106"/>
      <c r="F532" s="154"/>
      <c r="G532" s="154"/>
      <c r="H532" s="154"/>
      <c r="I532" s="154"/>
      <c r="J532" s="154"/>
      <c r="K532" s="154"/>
      <c r="L532" s="169"/>
      <c r="M532" s="154"/>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row>
    <row r="533">
      <c r="A533" s="106"/>
      <c r="B533" s="106"/>
      <c r="C533" s="106"/>
      <c r="D533" s="106"/>
      <c r="E533" s="106"/>
      <c r="F533" s="154"/>
      <c r="G533" s="154"/>
      <c r="H533" s="154"/>
      <c r="I533" s="154"/>
      <c r="J533" s="154"/>
      <c r="K533" s="154"/>
      <c r="L533" s="169"/>
      <c r="M533" s="154"/>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row>
    <row r="534">
      <c r="A534" s="106"/>
      <c r="B534" s="106"/>
      <c r="C534" s="106"/>
      <c r="D534" s="106"/>
      <c r="E534" s="106"/>
      <c r="F534" s="154"/>
      <c r="G534" s="154"/>
      <c r="H534" s="154"/>
      <c r="I534" s="154"/>
      <c r="J534" s="154"/>
      <c r="K534" s="154"/>
      <c r="L534" s="169"/>
      <c r="M534" s="154"/>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row>
    <row r="535">
      <c r="A535" s="106"/>
      <c r="B535" s="106"/>
      <c r="C535" s="106"/>
      <c r="D535" s="106"/>
      <c r="E535" s="106"/>
      <c r="F535" s="154"/>
      <c r="G535" s="154"/>
      <c r="H535" s="154"/>
      <c r="I535" s="154"/>
      <c r="J535" s="154"/>
      <c r="K535" s="154"/>
      <c r="L535" s="169"/>
      <c r="M535" s="154"/>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row>
    <row r="536">
      <c r="A536" s="106"/>
      <c r="B536" s="106"/>
      <c r="C536" s="106"/>
      <c r="D536" s="106"/>
      <c r="E536" s="106"/>
      <c r="F536" s="154"/>
      <c r="G536" s="154"/>
      <c r="H536" s="154"/>
      <c r="I536" s="154"/>
      <c r="J536" s="154"/>
      <c r="K536" s="154"/>
      <c r="L536" s="169"/>
      <c r="M536" s="154"/>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row>
    <row r="537">
      <c r="A537" s="106"/>
      <c r="B537" s="106"/>
      <c r="C537" s="106"/>
      <c r="D537" s="106"/>
      <c r="E537" s="106"/>
      <c r="F537" s="154"/>
      <c r="G537" s="154"/>
      <c r="H537" s="154"/>
      <c r="I537" s="154"/>
      <c r="J537" s="154"/>
      <c r="K537" s="154"/>
      <c r="L537" s="169"/>
      <c r="M537" s="154"/>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row>
    <row r="538">
      <c r="A538" s="106"/>
      <c r="B538" s="106"/>
      <c r="C538" s="106"/>
      <c r="D538" s="106"/>
      <c r="E538" s="106"/>
      <c r="F538" s="154"/>
      <c r="G538" s="154"/>
      <c r="H538" s="154"/>
      <c r="I538" s="154"/>
      <c r="J538" s="154"/>
      <c r="K538" s="154"/>
      <c r="L538" s="169"/>
      <c r="M538" s="154"/>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row>
    <row r="539">
      <c r="A539" s="106"/>
      <c r="B539" s="106"/>
      <c r="C539" s="106"/>
      <c r="D539" s="106"/>
      <c r="E539" s="106"/>
      <c r="F539" s="154"/>
      <c r="G539" s="154"/>
      <c r="H539" s="154"/>
      <c r="I539" s="154"/>
      <c r="J539" s="154"/>
      <c r="K539" s="154"/>
      <c r="L539" s="169"/>
      <c r="M539" s="154"/>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row>
    <row r="540">
      <c r="A540" s="106"/>
      <c r="B540" s="106"/>
      <c r="C540" s="106"/>
      <c r="D540" s="106"/>
      <c r="E540" s="106"/>
      <c r="F540" s="154"/>
      <c r="G540" s="154"/>
      <c r="H540" s="154"/>
      <c r="I540" s="154"/>
      <c r="J540" s="154"/>
      <c r="K540" s="154"/>
      <c r="L540" s="169"/>
      <c r="M540" s="154"/>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row>
    <row r="541">
      <c r="A541" s="106"/>
      <c r="B541" s="106"/>
      <c r="C541" s="106"/>
      <c r="D541" s="106"/>
      <c r="E541" s="106"/>
      <c r="F541" s="154"/>
      <c r="G541" s="154"/>
      <c r="H541" s="154"/>
      <c r="I541" s="154"/>
      <c r="J541" s="154"/>
      <c r="K541" s="154"/>
      <c r="L541" s="169"/>
      <c r="M541" s="154"/>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row>
    <row r="542">
      <c r="A542" s="106"/>
      <c r="B542" s="106"/>
      <c r="C542" s="106"/>
      <c r="D542" s="106"/>
      <c r="E542" s="106"/>
      <c r="F542" s="154"/>
      <c r="G542" s="154"/>
      <c r="H542" s="154"/>
      <c r="I542" s="154"/>
      <c r="J542" s="154"/>
      <c r="K542" s="154"/>
      <c r="L542" s="169"/>
      <c r="M542" s="154"/>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row>
    <row r="543">
      <c r="A543" s="106"/>
      <c r="B543" s="106"/>
      <c r="C543" s="106"/>
      <c r="D543" s="106"/>
      <c r="E543" s="106"/>
      <c r="F543" s="154"/>
      <c r="G543" s="154"/>
      <c r="H543" s="154"/>
      <c r="I543" s="154"/>
      <c r="J543" s="154"/>
      <c r="K543" s="154"/>
      <c r="L543" s="169"/>
      <c r="M543" s="154"/>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row>
    <row r="544">
      <c r="A544" s="106"/>
      <c r="B544" s="106"/>
      <c r="C544" s="106"/>
      <c r="D544" s="106"/>
      <c r="E544" s="106"/>
      <c r="F544" s="154"/>
      <c r="G544" s="154"/>
      <c r="H544" s="154"/>
      <c r="I544" s="154"/>
      <c r="J544" s="154"/>
      <c r="K544" s="154"/>
      <c r="L544" s="169"/>
      <c r="M544" s="154"/>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row>
    <row r="545">
      <c r="A545" s="106"/>
      <c r="B545" s="106"/>
      <c r="C545" s="106"/>
      <c r="D545" s="106"/>
      <c r="E545" s="106"/>
      <c r="F545" s="154"/>
      <c r="G545" s="154"/>
      <c r="H545" s="154"/>
      <c r="I545" s="154"/>
      <c r="J545" s="154"/>
      <c r="K545" s="154"/>
      <c r="L545" s="169"/>
      <c r="M545" s="154"/>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row>
    <row r="546">
      <c r="A546" s="106"/>
      <c r="B546" s="106"/>
      <c r="C546" s="106"/>
      <c r="D546" s="106"/>
      <c r="E546" s="106"/>
      <c r="F546" s="154"/>
      <c r="G546" s="154"/>
      <c r="H546" s="154"/>
      <c r="I546" s="154"/>
      <c r="J546" s="154"/>
      <c r="K546" s="154"/>
      <c r="L546" s="169"/>
      <c r="M546" s="154"/>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row>
    <row r="547">
      <c r="A547" s="106"/>
      <c r="B547" s="106"/>
      <c r="C547" s="106"/>
      <c r="D547" s="106"/>
      <c r="E547" s="106"/>
      <c r="F547" s="154"/>
      <c r="G547" s="154"/>
      <c r="H547" s="154"/>
      <c r="I547" s="154"/>
      <c r="J547" s="154"/>
      <c r="K547" s="154"/>
      <c r="L547" s="169"/>
      <c r="M547" s="154"/>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row>
    <row r="548">
      <c r="A548" s="106"/>
      <c r="B548" s="106"/>
      <c r="C548" s="106"/>
      <c r="D548" s="106"/>
      <c r="E548" s="106"/>
      <c r="F548" s="154"/>
      <c r="G548" s="154"/>
      <c r="H548" s="154"/>
      <c r="I548" s="154"/>
      <c r="J548" s="154"/>
      <c r="K548" s="154"/>
      <c r="L548" s="169"/>
      <c r="M548" s="154"/>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row>
    <row r="549">
      <c r="A549" s="106"/>
      <c r="B549" s="106"/>
      <c r="C549" s="106"/>
      <c r="D549" s="106"/>
      <c r="E549" s="106"/>
      <c r="F549" s="154"/>
      <c r="G549" s="154"/>
      <c r="H549" s="154"/>
      <c r="I549" s="154"/>
      <c r="J549" s="154"/>
      <c r="K549" s="154"/>
      <c r="L549" s="169"/>
      <c r="M549" s="154"/>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row>
    <row r="550">
      <c r="A550" s="106"/>
      <c r="B550" s="106"/>
      <c r="C550" s="106"/>
      <c r="D550" s="106"/>
      <c r="E550" s="106"/>
      <c r="F550" s="154"/>
      <c r="G550" s="154"/>
      <c r="H550" s="154"/>
      <c r="I550" s="154"/>
      <c r="J550" s="154"/>
      <c r="K550" s="154"/>
      <c r="L550" s="169"/>
      <c r="M550" s="154"/>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row>
    <row r="551">
      <c r="A551" s="106"/>
      <c r="B551" s="106"/>
      <c r="C551" s="106"/>
      <c r="D551" s="106"/>
      <c r="E551" s="106"/>
      <c r="F551" s="154"/>
      <c r="G551" s="154"/>
      <c r="H551" s="154"/>
      <c r="I551" s="154"/>
      <c r="J551" s="154"/>
      <c r="K551" s="154"/>
      <c r="L551" s="169"/>
      <c r="M551" s="154"/>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row>
    <row r="552">
      <c r="A552" s="106"/>
      <c r="B552" s="106"/>
      <c r="C552" s="106"/>
      <c r="D552" s="106"/>
      <c r="E552" s="106"/>
      <c r="F552" s="154"/>
      <c r="G552" s="154"/>
      <c r="H552" s="154"/>
      <c r="I552" s="154"/>
      <c r="J552" s="154"/>
      <c r="K552" s="154"/>
      <c r="L552" s="169"/>
      <c r="M552" s="154"/>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row>
    <row r="553">
      <c r="A553" s="106"/>
      <c r="B553" s="106"/>
      <c r="C553" s="106"/>
      <c r="D553" s="106"/>
      <c r="E553" s="106"/>
      <c r="F553" s="154"/>
      <c r="G553" s="154"/>
      <c r="H553" s="154"/>
      <c r="I553" s="154"/>
      <c r="J553" s="154"/>
      <c r="K553" s="154"/>
      <c r="L553" s="169"/>
      <c r="M553" s="154"/>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row>
    <row r="554">
      <c r="A554" s="106"/>
      <c r="B554" s="106"/>
      <c r="C554" s="106"/>
      <c r="D554" s="106"/>
      <c r="E554" s="106"/>
      <c r="F554" s="154"/>
      <c r="G554" s="154"/>
      <c r="H554" s="154"/>
      <c r="I554" s="154"/>
      <c r="J554" s="154"/>
      <c r="K554" s="154"/>
      <c r="L554" s="169"/>
      <c r="M554" s="154"/>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row>
    <row r="555">
      <c r="A555" s="106"/>
      <c r="B555" s="106"/>
      <c r="C555" s="106"/>
      <c r="D555" s="106"/>
      <c r="E555" s="106"/>
      <c r="F555" s="154"/>
      <c r="G555" s="154"/>
      <c r="H555" s="154"/>
      <c r="I555" s="154"/>
      <c r="J555" s="154"/>
      <c r="K555" s="154"/>
      <c r="L555" s="169"/>
      <c r="M555" s="154"/>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row>
    <row r="556">
      <c r="A556" s="106"/>
      <c r="B556" s="106"/>
      <c r="C556" s="106"/>
      <c r="D556" s="106"/>
      <c r="E556" s="106"/>
      <c r="F556" s="154"/>
      <c r="G556" s="154"/>
      <c r="H556" s="154"/>
      <c r="I556" s="154"/>
      <c r="J556" s="154"/>
      <c r="K556" s="154"/>
      <c r="L556" s="169"/>
      <c r="M556" s="154"/>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row>
    <row r="557">
      <c r="A557" s="106"/>
      <c r="B557" s="106"/>
      <c r="C557" s="106"/>
      <c r="D557" s="106"/>
      <c r="E557" s="106"/>
      <c r="F557" s="154"/>
      <c r="G557" s="154"/>
      <c r="H557" s="154"/>
      <c r="I557" s="154"/>
      <c r="J557" s="154"/>
      <c r="K557" s="154"/>
      <c r="L557" s="169"/>
      <c r="M557" s="154"/>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row>
    <row r="558">
      <c r="A558" s="106"/>
      <c r="B558" s="106"/>
      <c r="C558" s="106"/>
      <c r="D558" s="106"/>
      <c r="E558" s="106"/>
      <c r="F558" s="154"/>
      <c r="G558" s="154"/>
      <c r="H558" s="154"/>
      <c r="I558" s="154"/>
      <c r="J558" s="154"/>
      <c r="K558" s="154"/>
      <c r="L558" s="169"/>
      <c r="M558" s="154"/>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row>
    <row r="559">
      <c r="A559" s="106"/>
      <c r="B559" s="106"/>
      <c r="C559" s="106"/>
      <c r="D559" s="106"/>
      <c r="E559" s="106"/>
      <c r="F559" s="154"/>
      <c r="G559" s="154"/>
      <c r="H559" s="154"/>
      <c r="I559" s="154"/>
      <c r="J559" s="154"/>
      <c r="K559" s="154"/>
      <c r="L559" s="169"/>
      <c r="M559" s="154"/>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row>
    <row r="560">
      <c r="A560" s="106"/>
      <c r="B560" s="106"/>
      <c r="C560" s="106"/>
      <c r="D560" s="106"/>
      <c r="E560" s="106"/>
      <c r="F560" s="154"/>
      <c r="G560" s="154"/>
      <c r="H560" s="154"/>
      <c r="I560" s="154"/>
      <c r="J560" s="154"/>
      <c r="K560" s="154"/>
      <c r="L560" s="169"/>
      <c r="M560" s="154"/>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row>
    <row r="561">
      <c r="A561" s="106"/>
      <c r="B561" s="106"/>
      <c r="C561" s="106"/>
      <c r="D561" s="106"/>
      <c r="E561" s="106"/>
      <c r="F561" s="154"/>
      <c r="G561" s="154"/>
      <c r="H561" s="154"/>
      <c r="I561" s="154"/>
      <c r="J561" s="154"/>
      <c r="K561" s="154"/>
      <c r="L561" s="169"/>
      <c r="M561" s="154"/>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row>
    <row r="562">
      <c r="A562" s="106"/>
      <c r="B562" s="106"/>
      <c r="C562" s="106"/>
      <c r="D562" s="106"/>
      <c r="E562" s="106"/>
      <c r="F562" s="154"/>
      <c r="G562" s="154"/>
      <c r="H562" s="154"/>
      <c r="I562" s="154"/>
      <c r="J562" s="154"/>
      <c r="K562" s="154"/>
      <c r="L562" s="169"/>
      <c r="M562" s="154"/>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row>
    <row r="563">
      <c r="A563" s="106"/>
      <c r="B563" s="106"/>
      <c r="C563" s="106"/>
      <c r="D563" s="106"/>
      <c r="E563" s="106"/>
      <c r="F563" s="154"/>
      <c r="G563" s="154"/>
      <c r="H563" s="154"/>
      <c r="I563" s="154"/>
      <c r="J563" s="154"/>
      <c r="K563" s="154"/>
      <c r="L563" s="169"/>
      <c r="M563" s="154"/>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row>
    <row r="564">
      <c r="A564" s="106"/>
      <c r="B564" s="106"/>
      <c r="C564" s="106"/>
      <c r="D564" s="106"/>
      <c r="E564" s="106"/>
      <c r="F564" s="154"/>
      <c r="G564" s="154"/>
      <c r="H564" s="154"/>
      <c r="I564" s="154"/>
      <c r="J564" s="154"/>
      <c r="K564" s="154"/>
      <c r="L564" s="169"/>
      <c r="M564" s="154"/>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row>
    <row r="565">
      <c r="A565" s="106"/>
      <c r="B565" s="106"/>
      <c r="C565" s="106"/>
      <c r="D565" s="106"/>
      <c r="E565" s="106"/>
      <c r="F565" s="154"/>
      <c r="G565" s="154"/>
      <c r="H565" s="154"/>
      <c r="I565" s="154"/>
      <c r="J565" s="154"/>
      <c r="K565" s="154"/>
      <c r="L565" s="169"/>
      <c r="M565" s="154"/>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row>
    <row r="566">
      <c r="A566" s="106"/>
      <c r="B566" s="106"/>
      <c r="C566" s="106"/>
      <c r="D566" s="106"/>
      <c r="E566" s="106"/>
      <c r="F566" s="154"/>
      <c r="G566" s="154"/>
      <c r="H566" s="154"/>
      <c r="I566" s="154"/>
      <c r="J566" s="154"/>
      <c r="K566" s="154"/>
      <c r="L566" s="169"/>
      <c r="M566" s="154"/>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row>
    <row r="567">
      <c r="A567" s="106"/>
      <c r="B567" s="106"/>
      <c r="C567" s="106"/>
      <c r="D567" s="106"/>
      <c r="E567" s="106"/>
      <c r="F567" s="154"/>
      <c r="G567" s="154"/>
      <c r="H567" s="154"/>
      <c r="I567" s="154"/>
      <c r="J567" s="154"/>
      <c r="K567" s="154"/>
      <c r="L567" s="169"/>
      <c r="M567" s="154"/>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row>
    <row r="568">
      <c r="A568" s="106"/>
      <c r="B568" s="106"/>
      <c r="C568" s="106"/>
      <c r="D568" s="106"/>
      <c r="E568" s="106"/>
      <c r="F568" s="154"/>
      <c r="G568" s="154"/>
      <c r="H568" s="154"/>
      <c r="I568" s="154"/>
      <c r="J568" s="154"/>
      <c r="K568" s="154"/>
      <c r="L568" s="169"/>
      <c r="M568" s="154"/>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row>
    <row r="569">
      <c r="A569" s="106"/>
      <c r="B569" s="106"/>
      <c r="C569" s="106"/>
      <c r="D569" s="106"/>
      <c r="E569" s="106"/>
      <c r="F569" s="154"/>
      <c r="G569" s="154"/>
      <c r="H569" s="154"/>
      <c r="I569" s="154"/>
      <c r="J569" s="154"/>
      <c r="K569" s="154"/>
      <c r="L569" s="169"/>
      <c r="M569" s="154"/>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row>
    <row r="570">
      <c r="A570" s="106"/>
      <c r="B570" s="106"/>
      <c r="C570" s="106"/>
      <c r="D570" s="106"/>
      <c r="E570" s="106"/>
      <c r="F570" s="154"/>
      <c r="G570" s="154"/>
      <c r="H570" s="154"/>
      <c r="I570" s="154"/>
      <c r="J570" s="154"/>
      <c r="K570" s="154"/>
      <c r="L570" s="169"/>
      <c r="M570" s="154"/>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row>
    <row r="571">
      <c r="A571" s="106"/>
      <c r="B571" s="106"/>
      <c r="C571" s="106"/>
      <c r="D571" s="106"/>
      <c r="E571" s="106"/>
      <c r="F571" s="154"/>
      <c r="G571" s="154"/>
      <c r="H571" s="154"/>
      <c r="I571" s="154"/>
      <c r="J571" s="154"/>
      <c r="K571" s="154"/>
      <c r="L571" s="169"/>
      <c r="M571" s="154"/>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row>
    <row r="572">
      <c r="A572" s="106"/>
      <c r="B572" s="106"/>
      <c r="C572" s="106"/>
      <c r="D572" s="106"/>
      <c r="E572" s="106"/>
      <c r="F572" s="154"/>
      <c r="G572" s="154"/>
      <c r="H572" s="154"/>
      <c r="I572" s="154"/>
      <c r="J572" s="154"/>
      <c r="K572" s="154"/>
      <c r="L572" s="169"/>
      <c r="M572" s="154"/>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row>
    <row r="573">
      <c r="A573" s="106"/>
      <c r="B573" s="106"/>
      <c r="C573" s="106"/>
      <c r="D573" s="106"/>
      <c r="E573" s="106"/>
      <c r="F573" s="154"/>
      <c r="G573" s="154"/>
      <c r="H573" s="154"/>
      <c r="I573" s="154"/>
      <c r="J573" s="154"/>
      <c r="K573" s="154"/>
      <c r="L573" s="169"/>
      <c r="M573" s="154"/>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row>
    <row r="574">
      <c r="A574" s="106"/>
      <c r="B574" s="106"/>
      <c r="C574" s="106"/>
      <c r="D574" s="106"/>
      <c r="E574" s="106"/>
      <c r="F574" s="154"/>
      <c r="G574" s="154"/>
      <c r="H574" s="154"/>
      <c r="I574" s="154"/>
      <c r="J574" s="154"/>
      <c r="K574" s="154"/>
      <c r="L574" s="169"/>
      <c r="M574" s="154"/>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row>
    <row r="575">
      <c r="A575" s="106"/>
      <c r="B575" s="106"/>
      <c r="C575" s="106"/>
      <c r="D575" s="106"/>
      <c r="E575" s="106"/>
      <c r="F575" s="154"/>
      <c r="G575" s="154"/>
      <c r="H575" s="154"/>
      <c r="I575" s="154"/>
      <c r="J575" s="154"/>
      <c r="K575" s="154"/>
      <c r="L575" s="169"/>
      <c r="M575" s="154"/>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row>
    <row r="576">
      <c r="A576" s="106"/>
      <c r="B576" s="106"/>
      <c r="C576" s="106"/>
      <c r="D576" s="106"/>
      <c r="E576" s="106"/>
      <c r="F576" s="154"/>
      <c r="G576" s="154"/>
      <c r="H576" s="154"/>
      <c r="I576" s="154"/>
      <c r="J576" s="154"/>
      <c r="K576" s="154"/>
      <c r="L576" s="169"/>
      <c r="M576" s="154"/>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row>
    <row r="577">
      <c r="A577" s="106"/>
      <c r="B577" s="106"/>
      <c r="C577" s="106"/>
      <c r="D577" s="106"/>
      <c r="E577" s="106"/>
      <c r="F577" s="154"/>
      <c r="G577" s="154"/>
      <c r="H577" s="154"/>
      <c r="I577" s="154"/>
      <c r="J577" s="154"/>
      <c r="K577" s="154"/>
      <c r="L577" s="169"/>
      <c r="M577" s="154"/>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row>
    <row r="578">
      <c r="A578" s="106"/>
      <c r="B578" s="106"/>
      <c r="C578" s="106"/>
      <c r="D578" s="106"/>
      <c r="E578" s="106"/>
      <c r="F578" s="154"/>
      <c r="G578" s="154"/>
      <c r="H578" s="154"/>
      <c r="I578" s="154"/>
      <c r="J578" s="154"/>
      <c r="K578" s="154"/>
      <c r="L578" s="169"/>
      <c r="M578" s="154"/>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row>
    <row r="579">
      <c r="A579" s="106"/>
      <c r="B579" s="106"/>
      <c r="C579" s="106"/>
      <c r="D579" s="106"/>
      <c r="E579" s="106"/>
      <c r="F579" s="154"/>
      <c r="G579" s="154"/>
      <c r="H579" s="154"/>
      <c r="I579" s="154"/>
      <c r="J579" s="154"/>
      <c r="K579" s="154"/>
      <c r="L579" s="169"/>
      <c r="M579" s="154"/>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row>
    <row r="580">
      <c r="A580" s="106"/>
      <c r="B580" s="106"/>
      <c r="C580" s="106"/>
      <c r="D580" s="106"/>
      <c r="E580" s="106"/>
      <c r="F580" s="154"/>
      <c r="G580" s="154"/>
      <c r="H580" s="154"/>
      <c r="I580" s="154"/>
      <c r="J580" s="154"/>
      <c r="K580" s="154"/>
      <c r="L580" s="169"/>
      <c r="M580" s="154"/>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row>
    <row r="581">
      <c r="A581" s="106"/>
      <c r="B581" s="106"/>
      <c r="C581" s="106"/>
      <c r="D581" s="106"/>
      <c r="E581" s="106"/>
      <c r="F581" s="154"/>
      <c r="G581" s="154"/>
      <c r="H581" s="154"/>
      <c r="I581" s="154"/>
      <c r="J581" s="154"/>
      <c r="K581" s="154"/>
      <c r="L581" s="169"/>
      <c r="M581" s="154"/>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row>
    <row r="582">
      <c r="A582" s="106"/>
      <c r="B582" s="106"/>
      <c r="C582" s="106"/>
      <c r="D582" s="106"/>
      <c r="E582" s="106"/>
      <c r="F582" s="154"/>
      <c r="G582" s="154"/>
      <c r="H582" s="154"/>
      <c r="I582" s="154"/>
      <c r="J582" s="154"/>
      <c r="K582" s="154"/>
      <c r="L582" s="169"/>
      <c r="M582" s="154"/>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row>
    <row r="583">
      <c r="A583" s="106"/>
      <c r="B583" s="106"/>
      <c r="C583" s="106"/>
      <c r="D583" s="106"/>
      <c r="E583" s="106"/>
      <c r="F583" s="154"/>
      <c r="G583" s="154"/>
      <c r="H583" s="154"/>
      <c r="I583" s="154"/>
      <c r="J583" s="154"/>
      <c r="K583" s="154"/>
      <c r="L583" s="169"/>
      <c r="M583" s="154"/>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row>
    <row r="584">
      <c r="A584" s="106"/>
      <c r="B584" s="106"/>
      <c r="C584" s="106"/>
      <c r="D584" s="106"/>
      <c r="E584" s="106"/>
      <c r="F584" s="154"/>
      <c r="G584" s="154"/>
      <c r="H584" s="154"/>
      <c r="I584" s="154"/>
      <c r="J584" s="154"/>
      <c r="K584" s="154"/>
      <c r="L584" s="169"/>
      <c r="M584" s="154"/>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row>
    <row r="585">
      <c r="A585" s="106"/>
      <c r="B585" s="106"/>
      <c r="C585" s="106"/>
      <c r="D585" s="106"/>
      <c r="E585" s="106"/>
      <c r="F585" s="154"/>
      <c r="G585" s="154"/>
      <c r="H585" s="154"/>
      <c r="I585" s="154"/>
      <c r="J585" s="154"/>
      <c r="K585" s="154"/>
      <c r="L585" s="169"/>
      <c r="M585" s="154"/>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row>
    <row r="586">
      <c r="A586" s="106"/>
      <c r="B586" s="106"/>
      <c r="C586" s="106"/>
      <c r="D586" s="106"/>
      <c r="E586" s="106"/>
      <c r="F586" s="154"/>
      <c r="G586" s="154"/>
      <c r="H586" s="154"/>
      <c r="I586" s="154"/>
      <c r="J586" s="154"/>
      <c r="K586" s="154"/>
      <c r="L586" s="169"/>
      <c r="M586" s="154"/>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row>
    <row r="587">
      <c r="A587" s="106"/>
      <c r="B587" s="106"/>
      <c r="C587" s="106"/>
      <c r="D587" s="106"/>
      <c r="E587" s="106"/>
      <c r="F587" s="154"/>
      <c r="G587" s="154"/>
      <c r="H587" s="154"/>
      <c r="I587" s="154"/>
      <c r="J587" s="154"/>
      <c r="K587" s="154"/>
      <c r="L587" s="169"/>
      <c r="M587" s="154"/>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row>
    <row r="588">
      <c r="A588" s="106"/>
      <c r="B588" s="106"/>
      <c r="C588" s="106"/>
      <c r="D588" s="106"/>
      <c r="E588" s="106"/>
      <c r="F588" s="154"/>
      <c r="G588" s="154"/>
      <c r="H588" s="154"/>
      <c r="I588" s="154"/>
      <c r="J588" s="154"/>
      <c r="K588" s="154"/>
      <c r="L588" s="169"/>
      <c r="M588" s="154"/>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row>
    <row r="589">
      <c r="A589" s="106"/>
      <c r="B589" s="106"/>
      <c r="C589" s="106"/>
      <c r="D589" s="106"/>
      <c r="E589" s="106"/>
      <c r="F589" s="154"/>
      <c r="G589" s="154"/>
      <c r="H589" s="154"/>
      <c r="I589" s="154"/>
      <c r="J589" s="154"/>
      <c r="K589" s="154"/>
      <c r="L589" s="169"/>
      <c r="M589" s="154"/>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row>
    <row r="590">
      <c r="A590" s="106"/>
      <c r="B590" s="106"/>
      <c r="C590" s="106"/>
      <c r="D590" s="106"/>
      <c r="E590" s="106"/>
      <c r="F590" s="154"/>
      <c r="G590" s="154"/>
      <c r="H590" s="154"/>
      <c r="I590" s="154"/>
      <c r="J590" s="154"/>
      <c r="K590" s="154"/>
      <c r="L590" s="169"/>
      <c r="M590" s="154"/>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row>
    <row r="591">
      <c r="A591" s="106"/>
      <c r="B591" s="106"/>
      <c r="C591" s="106"/>
      <c r="D591" s="106"/>
      <c r="E591" s="106"/>
      <c r="F591" s="154"/>
      <c r="G591" s="154"/>
      <c r="H591" s="154"/>
      <c r="I591" s="154"/>
      <c r="J591" s="154"/>
      <c r="K591" s="154"/>
      <c r="L591" s="169"/>
      <c r="M591" s="154"/>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row>
    <row r="592">
      <c r="A592" s="106"/>
      <c r="B592" s="106"/>
      <c r="C592" s="106"/>
      <c r="D592" s="106"/>
      <c r="E592" s="106"/>
      <c r="F592" s="154"/>
      <c r="G592" s="154"/>
      <c r="H592" s="154"/>
      <c r="I592" s="154"/>
      <c r="J592" s="154"/>
      <c r="K592" s="154"/>
      <c r="L592" s="169"/>
      <c r="M592" s="154"/>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row>
    <row r="593">
      <c r="A593" s="106"/>
      <c r="B593" s="106"/>
      <c r="C593" s="106"/>
      <c r="D593" s="106"/>
      <c r="E593" s="106"/>
      <c r="F593" s="154"/>
      <c r="G593" s="154"/>
      <c r="H593" s="154"/>
      <c r="I593" s="154"/>
      <c r="J593" s="154"/>
      <c r="K593" s="154"/>
      <c r="L593" s="169"/>
      <c r="M593" s="154"/>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row>
    <row r="594">
      <c r="A594" s="106"/>
      <c r="B594" s="106"/>
      <c r="C594" s="106"/>
      <c r="D594" s="106"/>
      <c r="E594" s="106"/>
      <c r="F594" s="154"/>
      <c r="G594" s="154"/>
      <c r="H594" s="154"/>
      <c r="I594" s="154"/>
      <c r="J594" s="154"/>
      <c r="K594" s="154"/>
      <c r="L594" s="169"/>
      <c r="M594" s="154"/>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row>
    <row r="595">
      <c r="A595" s="106"/>
      <c r="B595" s="106"/>
      <c r="C595" s="106"/>
      <c r="D595" s="106"/>
      <c r="E595" s="106"/>
      <c r="F595" s="154"/>
      <c r="G595" s="154"/>
      <c r="H595" s="154"/>
      <c r="I595" s="154"/>
      <c r="J595" s="154"/>
      <c r="K595" s="154"/>
      <c r="L595" s="169"/>
      <c r="M595" s="154"/>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row>
    <row r="596">
      <c r="A596" s="106"/>
      <c r="B596" s="106"/>
      <c r="C596" s="106"/>
      <c r="D596" s="106"/>
      <c r="E596" s="106"/>
      <c r="F596" s="154"/>
      <c r="G596" s="154"/>
      <c r="H596" s="154"/>
      <c r="I596" s="154"/>
      <c r="J596" s="154"/>
      <c r="K596" s="154"/>
      <c r="L596" s="169"/>
      <c r="M596" s="154"/>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row>
    <row r="597">
      <c r="A597" s="106"/>
      <c r="B597" s="106"/>
      <c r="C597" s="106"/>
      <c r="D597" s="106"/>
      <c r="E597" s="106"/>
      <c r="F597" s="154"/>
      <c r="G597" s="154"/>
      <c r="H597" s="154"/>
      <c r="I597" s="154"/>
      <c r="J597" s="154"/>
      <c r="K597" s="154"/>
      <c r="L597" s="169"/>
      <c r="M597" s="154"/>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row>
    <row r="598">
      <c r="A598" s="106"/>
      <c r="B598" s="106"/>
      <c r="C598" s="106"/>
      <c r="D598" s="106"/>
      <c r="E598" s="106"/>
      <c r="F598" s="154"/>
      <c r="G598" s="154"/>
      <c r="H598" s="154"/>
      <c r="I598" s="154"/>
      <c r="J598" s="154"/>
      <c r="K598" s="154"/>
      <c r="L598" s="169"/>
      <c r="M598" s="154"/>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row>
    <row r="599">
      <c r="A599" s="106"/>
      <c r="B599" s="106"/>
      <c r="C599" s="106"/>
      <c r="D599" s="106"/>
      <c r="E599" s="106"/>
      <c r="F599" s="154"/>
      <c r="G599" s="154"/>
      <c r="H599" s="154"/>
      <c r="I599" s="154"/>
      <c r="J599" s="154"/>
      <c r="K599" s="154"/>
      <c r="L599" s="169"/>
      <c r="M599" s="154"/>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row>
    <row r="600">
      <c r="A600" s="106"/>
      <c r="B600" s="106"/>
      <c r="C600" s="106"/>
      <c r="D600" s="106"/>
      <c r="E600" s="106"/>
      <c r="F600" s="154"/>
      <c r="G600" s="154"/>
      <c r="H600" s="154"/>
      <c r="I600" s="154"/>
      <c r="J600" s="154"/>
      <c r="K600" s="154"/>
      <c r="L600" s="169"/>
      <c r="M600" s="154"/>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row>
    <row r="601">
      <c r="A601" s="106"/>
      <c r="B601" s="106"/>
      <c r="C601" s="106"/>
      <c r="D601" s="106"/>
      <c r="E601" s="106"/>
      <c r="F601" s="154"/>
      <c r="G601" s="154"/>
      <c r="H601" s="154"/>
      <c r="I601" s="154"/>
      <c r="J601" s="154"/>
      <c r="K601" s="154"/>
      <c r="L601" s="169"/>
      <c r="M601" s="154"/>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row>
    <row r="602">
      <c r="A602" s="106"/>
      <c r="B602" s="106"/>
      <c r="C602" s="106"/>
      <c r="D602" s="106"/>
      <c r="E602" s="106"/>
      <c r="F602" s="154"/>
      <c r="G602" s="154"/>
      <c r="H602" s="154"/>
      <c r="I602" s="154"/>
      <c r="J602" s="154"/>
      <c r="K602" s="154"/>
      <c r="L602" s="169"/>
      <c r="M602" s="154"/>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row>
    <row r="603">
      <c r="A603" s="106"/>
      <c r="B603" s="106"/>
      <c r="C603" s="106"/>
      <c r="D603" s="106"/>
      <c r="E603" s="106"/>
      <c r="F603" s="154"/>
      <c r="G603" s="154"/>
      <c r="H603" s="154"/>
      <c r="I603" s="154"/>
      <c r="J603" s="154"/>
      <c r="K603" s="154"/>
      <c r="L603" s="169"/>
      <c r="M603" s="154"/>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row>
    <row r="604">
      <c r="A604" s="106"/>
      <c r="B604" s="106"/>
      <c r="C604" s="106"/>
      <c r="D604" s="106"/>
      <c r="E604" s="106"/>
      <c r="F604" s="154"/>
      <c r="G604" s="154"/>
      <c r="H604" s="154"/>
      <c r="I604" s="154"/>
      <c r="J604" s="154"/>
      <c r="K604" s="154"/>
      <c r="L604" s="169"/>
      <c r="M604" s="154"/>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row>
    <row r="605">
      <c r="A605" s="106"/>
      <c r="B605" s="106"/>
      <c r="C605" s="106"/>
      <c r="D605" s="106"/>
      <c r="E605" s="106"/>
      <c r="F605" s="154"/>
      <c r="G605" s="154"/>
      <c r="H605" s="154"/>
      <c r="I605" s="154"/>
      <c r="J605" s="154"/>
      <c r="K605" s="154"/>
      <c r="L605" s="169"/>
      <c r="M605" s="154"/>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row>
    <row r="606">
      <c r="A606" s="106"/>
      <c r="B606" s="106"/>
      <c r="C606" s="106"/>
      <c r="D606" s="106"/>
      <c r="E606" s="106"/>
      <c r="F606" s="154"/>
      <c r="G606" s="154"/>
      <c r="H606" s="154"/>
      <c r="I606" s="154"/>
      <c r="J606" s="154"/>
      <c r="K606" s="154"/>
      <c r="L606" s="169"/>
      <c r="M606" s="154"/>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row>
    <row r="607">
      <c r="A607" s="106"/>
      <c r="B607" s="106"/>
      <c r="C607" s="106"/>
      <c r="D607" s="106"/>
      <c r="E607" s="106"/>
      <c r="F607" s="154"/>
      <c r="G607" s="154"/>
      <c r="H607" s="154"/>
      <c r="I607" s="154"/>
      <c r="J607" s="154"/>
      <c r="K607" s="154"/>
      <c r="L607" s="169"/>
      <c r="M607" s="154"/>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row>
    <row r="608">
      <c r="A608" s="106"/>
      <c r="B608" s="106"/>
      <c r="C608" s="106"/>
      <c r="D608" s="106"/>
      <c r="E608" s="106"/>
      <c r="F608" s="154"/>
      <c r="G608" s="154"/>
      <c r="H608" s="154"/>
      <c r="I608" s="154"/>
      <c r="J608" s="154"/>
      <c r="K608" s="154"/>
      <c r="L608" s="169"/>
      <c r="M608" s="154"/>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row>
    <row r="609">
      <c r="A609" s="106"/>
      <c r="B609" s="106"/>
      <c r="C609" s="106"/>
      <c r="D609" s="106"/>
      <c r="E609" s="106"/>
      <c r="F609" s="154"/>
      <c r="G609" s="154"/>
      <c r="H609" s="154"/>
      <c r="I609" s="154"/>
      <c r="J609" s="154"/>
      <c r="K609" s="154"/>
      <c r="L609" s="169"/>
      <c r="M609" s="154"/>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row>
    <row r="610">
      <c r="A610" s="106"/>
      <c r="B610" s="106"/>
      <c r="C610" s="106"/>
      <c r="D610" s="106"/>
      <c r="E610" s="106"/>
      <c r="F610" s="154"/>
      <c r="G610" s="154"/>
      <c r="H610" s="154"/>
      <c r="I610" s="154"/>
      <c r="J610" s="154"/>
      <c r="K610" s="154"/>
      <c r="L610" s="169"/>
      <c r="M610" s="154"/>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row>
    <row r="611">
      <c r="A611" s="106"/>
      <c r="B611" s="106"/>
      <c r="C611" s="106"/>
      <c r="D611" s="106"/>
      <c r="E611" s="106"/>
      <c r="F611" s="154"/>
      <c r="G611" s="154"/>
      <c r="H611" s="154"/>
      <c r="I611" s="154"/>
      <c r="J611" s="154"/>
      <c r="K611" s="154"/>
      <c r="L611" s="169"/>
      <c r="M611" s="154"/>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row>
    <row r="612">
      <c r="A612" s="106"/>
      <c r="B612" s="106"/>
      <c r="C612" s="106"/>
      <c r="D612" s="106"/>
      <c r="E612" s="106"/>
      <c r="F612" s="154"/>
      <c r="G612" s="154"/>
      <c r="H612" s="154"/>
      <c r="I612" s="154"/>
      <c r="J612" s="154"/>
      <c r="K612" s="154"/>
      <c r="L612" s="169"/>
      <c r="M612" s="154"/>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row>
    <row r="613">
      <c r="A613" s="106"/>
      <c r="B613" s="106"/>
      <c r="C613" s="106"/>
      <c r="D613" s="106"/>
      <c r="E613" s="106"/>
      <c r="F613" s="154"/>
      <c r="G613" s="154"/>
      <c r="H613" s="154"/>
      <c r="I613" s="154"/>
      <c r="J613" s="154"/>
      <c r="K613" s="154"/>
      <c r="L613" s="169"/>
      <c r="M613" s="154"/>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row>
    <row r="614">
      <c r="A614" s="106"/>
      <c r="B614" s="106"/>
      <c r="C614" s="106"/>
      <c r="D614" s="106"/>
      <c r="E614" s="106"/>
      <c r="F614" s="154"/>
      <c r="G614" s="154"/>
      <c r="H614" s="154"/>
      <c r="I614" s="154"/>
      <c r="J614" s="154"/>
      <c r="K614" s="154"/>
      <c r="L614" s="169"/>
      <c r="M614" s="154"/>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row>
    <row r="615">
      <c r="A615" s="106"/>
      <c r="B615" s="106"/>
      <c r="C615" s="106"/>
      <c r="D615" s="106"/>
      <c r="E615" s="106"/>
      <c r="F615" s="154"/>
      <c r="G615" s="154"/>
      <c r="H615" s="154"/>
      <c r="I615" s="154"/>
      <c r="J615" s="154"/>
      <c r="K615" s="154"/>
      <c r="L615" s="169"/>
      <c r="M615" s="154"/>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row>
    <row r="616">
      <c r="A616" s="106"/>
      <c r="B616" s="106"/>
      <c r="C616" s="106"/>
      <c r="D616" s="106"/>
      <c r="E616" s="106"/>
      <c r="F616" s="154"/>
      <c r="G616" s="154"/>
      <c r="H616" s="154"/>
      <c r="I616" s="154"/>
      <c r="J616" s="154"/>
      <c r="K616" s="154"/>
      <c r="L616" s="169"/>
      <c r="M616" s="154"/>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row>
    <row r="617">
      <c r="A617" s="106"/>
      <c r="B617" s="106"/>
      <c r="C617" s="106"/>
      <c r="D617" s="106"/>
      <c r="E617" s="106"/>
      <c r="F617" s="154"/>
      <c r="G617" s="154"/>
      <c r="H617" s="154"/>
      <c r="I617" s="154"/>
      <c r="J617" s="154"/>
      <c r="K617" s="154"/>
      <c r="L617" s="169"/>
      <c r="M617" s="154"/>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row>
    <row r="618">
      <c r="A618" s="106"/>
      <c r="B618" s="106"/>
      <c r="C618" s="106"/>
      <c r="D618" s="106"/>
      <c r="E618" s="106"/>
      <c r="F618" s="154"/>
      <c r="G618" s="154"/>
      <c r="H618" s="154"/>
      <c r="I618" s="154"/>
      <c r="J618" s="154"/>
      <c r="K618" s="154"/>
      <c r="L618" s="169"/>
      <c r="M618" s="154"/>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row>
    <row r="619">
      <c r="A619" s="106"/>
      <c r="B619" s="106"/>
      <c r="C619" s="106"/>
      <c r="D619" s="106"/>
      <c r="E619" s="106"/>
      <c r="F619" s="154"/>
      <c r="G619" s="154"/>
      <c r="H619" s="154"/>
      <c r="I619" s="154"/>
      <c r="J619" s="154"/>
      <c r="K619" s="154"/>
      <c r="L619" s="169"/>
      <c r="M619" s="154"/>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row>
    <row r="620">
      <c r="A620" s="106"/>
      <c r="B620" s="106"/>
      <c r="C620" s="106"/>
      <c r="D620" s="106"/>
      <c r="E620" s="106"/>
      <c r="F620" s="154"/>
      <c r="G620" s="154"/>
      <c r="H620" s="154"/>
      <c r="I620" s="154"/>
      <c r="J620" s="154"/>
      <c r="K620" s="154"/>
      <c r="L620" s="169"/>
      <c r="M620" s="154"/>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row>
    <row r="621">
      <c r="A621" s="106"/>
      <c r="B621" s="106"/>
      <c r="C621" s="106"/>
      <c r="D621" s="106"/>
      <c r="E621" s="106"/>
      <c r="F621" s="154"/>
      <c r="G621" s="154"/>
      <c r="H621" s="154"/>
      <c r="I621" s="154"/>
      <c r="J621" s="154"/>
      <c r="K621" s="154"/>
      <c r="L621" s="169"/>
      <c r="M621" s="154"/>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row>
    <row r="622">
      <c r="A622" s="106"/>
      <c r="B622" s="106"/>
      <c r="C622" s="106"/>
      <c r="D622" s="106"/>
      <c r="E622" s="106"/>
      <c r="F622" s="154"/>
      <c r="G622" s="154"/>
      <c r="H622" s="154"/>
      <c r="I622" s="154"/>
      <c r="J622" s="154"/>
      <c r="K622" s="154"/>
      <c r="L622" s="169"/>
      <c r="M622" s="154"/>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row>
    <row r="623">
      <c r="A623" s="106"/>
      <c r="B623" s="106"/>
      <c r="C623" s="106"/>
      <c r="D623" s="106"/>
      <c r="E623" s="106"/>
      <c r="F623" s="154"/>
      <c r="G623" s="154"/>
      <c r="H623" s="154"/>
      <c r="I623" s="154"/>
      <c r="J623" s="154"/>
      <c r="K623" s="154"/>
      <c r="L623" s="169"/>
      <c r="M623" s="154"/>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row>
    <row r="624">
      <c r="A624" s="106"/>
      <c r="B624" s="106"/>
      <c r="C624" s="106"/>
      <c r="D624" s="106"/>
      <c r="E624" s="106"/>
      <c r="F624" s="154"/>
      <c r="G624" s="154"/>
      <c r="H624" s="154"/>
      <c r="I624" s="154"/>
      <c r="J624" s="154"/>
      <c r="K624" s="154"/>
      <c r="L624" s="169"/>
      <c r="M624" s="154"/>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row>
    <row r="625">
      <c r="A625" s="106"/>
      <c r="B625" s="106"/>
      <c r="C625" s="106"/>
      <c r="D625" s="106"/>
      <c r="E625" s="106"/>
      <c r="F625" s="154"/>
      <c r="G625" s="154"/>
      <c r="H625" s="154"/>
      <c r="I625" s="154"/>
      <c r="J625" s="154"/>
      <c r="K625" s="154"/>
      <c r="L625" s="169"/>
      <c r="M625" s="154"/>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row>
    <row r="626">
      <c r="A626" s="106"/>
      <c r="B626" s="106"/>
      <c r="C626" s="106"/>
      <c r="D626" s="106"/>
      <c r="E626" s="106"/>
      <c r="F626" s="154"/>
      <c r="G626" s="154"/>
      <c r="H626" s="154"/>
      <c r="I626" s="154"/>
      <c r="J626" s="154"/>
      <c r="K626" s="154"/>
      <c r="L626" s="169"/>
      <c r="M626" s="154"/>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row>
    <row r="627">
      <c r="A627" s="106"/>
      <c r="B627" s="106"/>
      <c r="C627" s="106"/>
      <c r="D627" s="106"/>
      <c r="E627" s="106"/>
      <c r="F627" s="154"/>
      <c r="G627" s="154"/>
      <c r="H627" s="154"/>
      <c r="I627" s="154"/>
      <c r="J627" s="154"/>
      <c r="K627" s="154"/>
      <c r="L627" s="169"/>
      <c r="M627" s="154"/>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row>
    <row r="628">
      <c r="A628" s="106"/>
      <c r="B628" s="106"/>
      <c r="C628" s="106"/>
      <c r="D628" s="106"/>
      <c r="E628" s="106"/>
      <c r="F628" s="154"/>
      <c r="G628" s="154"/>
      <c r="H628" s="154"/>
      <c r="I628" s="154"/>
      <c r="J628" s="154"/>
      <c r="K628" s="154"/>
      <c r="L628" s="169"/>
      <c r="M628" s="154"/>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row>
    <row r="629">
      <c r="A629" s="106"/>
      <c r="B629" s="106"/>
      <c r="C629" s="106"/>
      <c r="D629" s="106"/>
      <c r="E629" s="106"/>
      <c r="F629" s="154"/>
      <c r="G629" s="154"/>
      <c r="H629" s="154"/>
      <c r="I629" s="154"/>
      <c r="J629" s="154"/>
      <c r="K629" s="154"/>
      <c r="L629" s="169"/>
      <c r="M629" s="154"/>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row>
    <row r="630">
      <c r="A630" s="106"/>
      <c r="B630" s="106"/>
      <c r="C630" s="106"/>
      <c r="D630" s="106"/>
      <c r="E630" s="106"/>
      <c r="F630" s="154"/>
      <c r="G630" s="154"/>
      <c r="H630" s="154"/>
      <c r="I630" s="154"/>
      <c r="J630" s="154"/>
      <c r="K630" s="154"/>
      <c r="L630" s="169"/>
      <c r="M630" s="154"/>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row>
    <row r="631">
      <c r="A631" s="106"/>
      <c r="B631" s="106"/>
      <c r="C631" s="106"/>
      <c r="D631" s="106"/>
      <c r="E631" s="106"/>
      <c r="F631" s="154"/>
      <c r="G631" s="154"/>
      <c r="H631" s="154"/>
      <c r="I631" s="154"/>
      <c r="J631" s="154"/>
      <c r="K631" s="154"/>
      <c r="L631" s="169"/>
      <c r="M631" s="154"/>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row>
    <row r="632">
      <c r="A632" s="106"/>
      <c r="B632" s="106"/>
      <c r="C632" s="106"/>
      <c r="D632" s="106"/>
      <c r="E632" s="106"/>
      <c r="F632" s="154"/>
      <c r="G632" s="154"/>
      <c r="H632" s="154"/>
      <c r="I632" s="154"/>
      <c r="J632" s="154"/>
      <c r="K632" s="154"/>
      <c r="L632" s="169"/>
      <c r="M632" s="154"/>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row>
    <row r="633">
      <c r="A633" s="106"/>
      <c r="B633" s="106"/>
      <c r="C633" s="106"/>
      <c r="D633" s="106"/>
      <c r="E633" s="106"/>
      <c r="F633" s="154"/>
      <c r="G633" s="154"/>
      <c r="H633" s="154"/>
      <c r="I633" s="154"/>
      <c r="J633" s="154"/>
      <c r="K633" s="154"/>
      <c r="L633" s="169"/>
      <c r="M633" s="154"/>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row>
    <row r="634">
      <c r="A634" s="106"/>
      <c r="B634" s="106"/>
      <c r="C634" s="106"/>
      <c r="D634" s="106"/>
      <c r="E634" s="106"/>
      <c r="F634" s="154"/>
      <c r="G634" s="154"/>
      <c r="H634" s="154"/>
      <c r="I634" s="154"/>
      <c r="J634" s="154"/>
      <c r="K634" s="154"/>
      <c r="L634" s="169"/>
      <c r="M634" s="154"/>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row>
    <row r="635">
      <c r="A635" s="106"/>
      <c r="B635" s="106"/>
      <c r="C635" s="106"/>
      <c r="D635" s="106"/>
      <c r="E635" s="106"/>
      <c r="F635" s="154"/>
      <c r="G635" s="154"/>
      <c r="H635" s="154"/>
      <c r="I635" s="154"/>
      <c r="J635" s="154"/>
      <c r="K635" s="154"/>
      <c r="L635" s="169"/>
      <c r="M635" s="154"/>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row>
    <row r="636">
      <c r="A636" s="106"/>
      <c r="B636" s="106"/>
      <c r="C636" s="106"/>
      <c r="D636" s="106"/>
      <c r="E636" s="106"/>
      <c r="F636" s="154"/>
      <c r="G636" s="154"/>
      <c r="H636" s="154"/>
      <c r="I636" s="154"/>
      <c r="J636" s="154"/>
      <c r="K636" s="154"/>
      <c r="L636" s="169"/>
      <c r="M636" s="154"/>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row>
    <row r="637">
      <c r="A637" s="106"/>
      <c r="B637" s="106"/>
      <c r="C637" s="106"/>
      <c r="D637" s="106"/>
      <c r="E637" s="106"/>
      <c r="F637" s="154"/>
      <c r="G637" s="154"/>
      <c r="H637" s="154"/>
      <c r="I637" s="154"/>
      <c r="J637" s="154"/>
      <c r="K637" s="154"/>
      <c r="L637" s="169"/>
      <c r="M637" s="154"/>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row>
    <row r="638">
      <c r="A638" s="106"/>
      <c r="B638" s="106"/>
      <c r="C638" s="106"/>
      <c r="D638" s="106"/>
      <c r="E638" s="106"/>
      <c r="F638" s="154"/>
      <c r="G638" s="154"/>
      <c r="H638" s="154"/>
      <c r="I638" s="154"/>
      <c r="J638" s="154"/>
      <c r="K638" s="154"/>
      <c r="L638" s="169"/>
      <c r="M638" s="154"/>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row>
    <row r="639">
      <c r="A639" s="106"/>
      <c r="B639" s="106"/>
      <c r="C639" s="106"/>
      <c r="D639" s="106"/>
      <c r="E639" s="106"/>
      <c r="F639" s="154"/>
      <c r="G639" s="154"/>
      <c r="H639" s="154"/>
      <c r="I639" s="154"/>
      <c r="J639" s="154"/>
      <c r="K639" s="154"/>
      <c r="L639" s="169"/>
      <c r="M639" s="154"/>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row>
    <row r="640">
      <c r="A640" s="106"/>
      <c r="B640" s="106"/>
      <c r="C640" s="106"/>
      <c r="D640" s="106"/>
      <c r="E640" s="106"/>
      <c r="F640" s="154"/>
      <c r="G640" s="154"/>
      <c r="H640" s="154"/>
      <c r="I640" s="154"/>
      <c r="J640" s="154"/>
      <c r="K640" s="154"/>
      <c r="L640" s="169"/>
      <c r="M640" s="154"/>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row>
    <row r="641">
      <c r="A641" s="106"/>
      <c r="B641" s="106"/>
      <c r="C641" s="106"/>
      <c r="D641" s="106"/>
      <c r="E641" s="106"/>
      <c r="F641" s="154"/>
      <c r="G641" s="154"/>
      <c r="H641" s="154"/>
      <c r="I641" s="154"/>
      <c r="J641" s="154"/>
      <c r="K641" s="154"/>
      <c r="L641" s="169"/>
      <c r="M641" s="154"/>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row>
    <row r="642">
      <c r="A642" s="106"/>
      <c r="B642" s="106"/>
      <c r="C642" s="106"/>
      <c r="D642" s="106"/>
      <c r="E642" s="106"/>
      <c r="F642" s="154"/>
      <c r="G642" s="154"/>
      <c r="H642" s="154"/>
      <c r="I642" s="154"/>
      <c r="J642" s="154"/>
      <c r="K642" s="154"/>
      <c r="L642" s="169"/>
      <c r="M642" s="154"/>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row>
    <row r="643">
      <c r="A643" s="106"/>
      <c r="B643" s="106"/>
      <c r="C643" s="106"/>
      <c r="D643" s="106"/>
      <c r="E643" s="106"/>
      <c r="F643" s="154"/>
      <c r="G643" s="154"/>
      <c r="H643" s="154"/>
      <c r="I643" s="154"/>
      <c r="J643" s="154"/>
      <c r="K643" s="154"/>
      <c r="L643" s="169"/>
      <c r="M643" s="154"/>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row>
    <row r="644">
      <c r="A644" s="106"/>
      <c r="B644" s="106"/>
      <c r="C644" s="106"/>
      <c r="D644" s="106"/>
      <c r="E644" s="106"/>
      <c r="F644" s="154"/>
      <c r="G644" s="154"/>
      <c r="H644" s="154"/>
      <c r="I644" s="154"/>
      <c r="J644" s="154"/>
      <c r="K644" s="154"/>
      <c r="L644" s="169"/>
      <c r="M644" s="154"/>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row>
    <row r="645">
      <c r="A645" s="106"/>
      <c r="B645" s="106"/>
      <c r="C645" s="106"/>
      <c r="D645" s="106"/>
      <c r="E645" s="106"/>
      <c r="F645" s="154"/>
      <c r="G645" s="154"/>
      <c r="H645" s="154"/>
      <c r="I645" s="154"/>
      <c r="J645" s="154"/>
      <c r="K645" s="154"/>
      <c r="L645" s="169"/>
      <c r="M645" s="154"/>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row>
    <row r="646">
      <c r="A646" s="106"/>
      <c r="B646" s="106"/>
      <c r="C646" s="106"/>
      <c r="D646" s="106"/>
      <c r="E646" s="106"/>
      <c r="F646" s="154"/>
      <c r="G646" s="154"/>
      <c r="H646" s="154"/>
      <c r="I646" s="154"/>
      <c r="J646" s="154"/>
      <c r="K646" s="154"/>
      <c r="L646" s="169"/>
      <c r="M646" s="154"/>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row>
    <row r="647">
      <c r="A647" s="106"/>
      <c r="B647" s="106"/>
      <c r="C647" s="106"/>
      <c r="D647" s="106"/>
      <c r="E647" s="106"/>
      <c r="F647" s="154"/>
      <c r="G647" s="154"/>
      <c r="H647" s="154"/>
      <c r="I647" s="154"/>
      <c r="J647" s="154"/>
      <c r="K647" s="154"/>
      <c r="L647" s="169"/>
      <c r="M647" s="154"/>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row>
    <row r="648">
      <c r="A648" s="106"/>
      <c r="B648" s="106"/>
      <c r="C648" s="106"/>
      <c r="D648" s="106"/>
      <c r="E648" s="106"/>
      <c r="F648" s="154"/>
      <c r="G648" s="154"/>
      <c r="H648" s="154"/>
      <c r="I648" s="154"/>
      <c r="J648" s="154"/>
      <c r="K648" s="154"/>
      <c r="L648" s="169"/>
      <c r="M648" s="154"/>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row>
    <row r="649">
      <c r="A649" s="106"/>
      <c r="B649" s="106"/>
      <c r="C649" s="106"/>
      <c r="D649" s="106"/>
      <c r="E649" s="106"/>
      <c r="F649" s="154"/>
      <c r="G649" s="154"/>
      <c r="H649" s="154"/>
      <c r="I649" s="154"/>
      <c r="J649" s="154"/>
      <c r="K649" s="154"/>
      <c r="L649" s="169"/>
      <c r="M649" s="154"/>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row>
    <row r="650">
      <c r="A650" s="106"/>
      <c r="B650" s="106"/>
      <c r="C650" s="106"/>
      <c r="D650" s="106"/>
      <c r="E650" s="106"/>
      <c r="F650" s="154"/>
      <c r="G650" s="154"/>
      <c r="H650" s="154"/>
      <c r="I650" s="154"/>
      <c r="J650" s="154"/>
      <c r="K650" s="154"/>
      <c r="L650" s="169"/>
      <c r="M650" s="154"/>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row>
    <row r="651">
      <c r="A651" s="106"/>
      <c r="B651" s="106"/>
      <c r="C651" s="106"/>
      <c r="D651" s="106"/>
      <c r="E651" s="106"/>
      <c r="F651" s="154"/>
      <c r="G651" s="154"/>
      <c r="H651" s="154"/>
      <c r="I651" s="154"/>
      <c r="J651" s="154"/>
      <c r="K651" s="154"/>
      <c r="L651" s="169"/>
      <c r="M651" s="154"/>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row>
    <row r="652">
      <c r="A652" s="106"/>
      <c r="B652" s="106"/>
      <c r="C652" s="106"/>
      <c r="D652" s="106"/>
      <c r="E652" s="106"/>
      <c r="F652" s="154"/>
      <c r="G652" s="154"/>
      <c r="H652" s="154"/>
      <c r="I652" s="154"/>
      <c r="J652" s="154"/>
      <c r="K652" s="154"/>
      <c r="L652" s="169"/>
      <c r="M652" s="154"/>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row>
    <row r="653">
      <c r="A653" s="106"/>
      <c r="B653" s="106"/>
      <c r="C653" s="106"/>
      <c r="D653" s="106"/>
      <c r="E653" s="106"/>
      <c r="F653" s="154"/>
      <c r="G653" s="154"/>
      <c r="H653" s="154"/>
      <c r="I653" s="154"/>
      <c r="J653" s="154"/>
      <c r="K653" s="154"/>
      <c r="L653" s="169"/>
      <c r="M653" s="154"/>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row>
    <row r="654">
      <c r="A654" s="106"/>
      <c r="B654" s="106"/>
      <c r="C654" s="106"/>
      <c r="D654" s="106"/>
      <c r="E654" s="106"/>
      <c r="F654" s="154"/>
      <c r="G654" s="154"/>
      <c r="H654" s="154"/>
      <c r="I654" s="154"/>
      <c r="J654" s="154"/>
      <c r="K654" s="154"/>
      <c r="L654" s="169"/>
      <c r="M654" s="154"/>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row>
    <row r="655">
      <c r="A655" s="106"/>
      <c r="B655" s="106"/>
      <c r="C655" s="106"/>
      <c r="D655" s="106"/>
      <c r="E655" s="106"/>
      <c r="F655" s="154"/>
      <c r="G655" s="154"/>
      <c r="H655" s="154"/>
      <c r="I655" s="154"/>
      <c r="J655" s="154"/>
      <c r="K655" s="154"/>
      <c r="L655" s="169"/>
      <c r="M655" s="154"/>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row>
    <row r="656">
      <c r="A656" s="106"/>
      <c r="B656" s="106"/>
      <c r="C656" s="106"/>
      <c r="D656" s="106"/>
      <c r="E656" s="106"/>
      <c r="F656" s="154"/>
      <c r="G656" s="154"/>
      <c r="H656" s="154"/>
      <c r="I656" s="154"/>
      <c r="J656" s="154"/>
      <c r="K656" s="154"/>
      <c r="L656" s="169"/>
      <c r="M656" s="154"/>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row>
    <row r="657">
      <c r="A657" s="106"/>
      <c r="B657" s="106"/>
      <c r="C657" s="106"/>
      <c r="D657" s="106"/>
      <c r="E657" s="106"/>
      <c r="F657" s="154"/>
      <c r="G657" s="154"/>
      <c r="H657" s="154"/>
      <c r="I657" s="154"/>
      <c r="J657" s="154"/>
      <c r="K657" s="154"/>
      <c r="L657" s="169"/>
      <c r="M657" s="154"/>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row>
    <row r="658">
      <c r="A658" s="106"/>
      <c r="B658" s="106"/>
      <c r="C658" s="106"/>
      <c r="D658" s="106"/>
      <c r="E658" s="106"/>
      <c r="F658" s="154"/>
      <c r="G658" s="154"/>
      <c r="H658" s="154"/>
      <c r="I658" s="154"/>
      <c r="J658" s="154"/>
      <c r="K658" s="154"/>
      <c r="L658" s="169"/>
      <c r="M658" s="154"/>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row>
    <row r="659">
      <c r="A659" s="106"/>
      <c r="B659" s="106"/>
      <c r="C659" s="106"/>
      <c r="D659" s="106"/>
      <c r="E659" s="106"/>
      <c r="F659" s="154"/>
      <c r="G659" s="154"/>
      <c r="H659" s="154"/>
      <c r="I659" s="154"/>
      <c r="J659" s="154"/>
      <c r="K659" s="154"/>
      <c r="L659" s="169"/>
      <c r="M659" s="154"/>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row>
    <row r="660">
      <c r="A660" s="106"/>
      <c r="B660" s="106"/>
      <c r="C660" s="106"/>
      <c r="D660" s="106"/>
      <c r="E660" s="106"/>
      <c r="F660" s="154"/>
      <c r="G660" s="154"/>
      <c r="H660" s="154"/>
      <c r="I660" s="154"/>
      <c r="J660" s="154"/>
      <c r="K660" s="154"/>
      <c r="L660" s="169"/>
      <c r="M660" s="154"/>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row>
    <row r="661">
      <c r="A661" s="106"/>
      <c r="B661" s="106"/>
      <c r="C661" s="106"/>
      <c r="D661" s="106"/>
      <c r="E661" s="106"/>
      <c r="F661" s="154"/>
      <c r="G661" s="154"/>
      <c r="H661" s="154"/>
      <c r="I661" s="154"/>
      <c r="J661" s="154"/>
      <c r="K661" s="154"/>
      <c r="L661" s="169"/>
      <c r="M661" s="154"/>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row>
    <row r="662">
      <c r="A662" s="106"/>
      <c r="B662" s="106"/>
      <c r="C662" s="106"/>
      <c r="D662" s="106"/>
      <c r="E662" s="106"/>
      <c r="F662" s="154"/>
      <c r="G662" s="154"/>
      <c r="H662" s="154"/>
      <c r="I662" s="154"/>
      <c r="J662" s="154"/>
      <c r="K662" s="154"/>
      <c r="L662" s="169"/>
      <c r="M662" s="154"/>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row>
    <row r="663">
      <c r="A663" s="106"/>
      <c r="B663" s="106"/>
      <c r="C663" s="106"/>
      <c r="D663" s="106"/>
      <c r="E663" s="106"/>
      <c r="F663" s="154"/>
      <c r="G663" s="154"/>
      <c r="H663" s="154"/>
      <c r="I663" s="154"/>
      <c r="J663" s="154"/>
      <c r="K663" s="154"/>
      <c r="L663" s="169"/>
      <c r="M663" s="154"/>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row>
    <row r="664">
      <c r="A664" s="106"/>
      <c r="B664" s="106"/>
      <c r="C664" s="106"/>
      <c r="D664" s="106"/>
      <c r="E664" s="106"/>
      <c r="F664" s="154"/>
      <c r="G664" s="154"/>
      <c r="H664" s="154"/>
      <c r="I664" s="154"/>
      <c r="J664" s="154"/>
      <c r="K664" s="154"/>
      <c r="L664" s="169"/>
      <c r="M664" s="154"/>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row>
    <row r="665">
      <c r="A665" s="106"/>
      <c r="B665" s="106"/>
      <c r="C665" s="106"/>
      <c r="D665" s="106"/>
      <c r="E665" s="106"/>
      <c r="F665" s="154"/>
      <c r="G665" s="154"/>
      <c r="H665" s="154"/>
      <c r="I665" s="154"/>
      <c r="J665" s="154"/>
      <c r="K665" s="154"/>
      <c r="L665" s="169"/>
      <c r="M665" s="154"/>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row>
    <row r="666">
      <c r="A666" s="106"/>
      <c r="B666" s="106"/>
      <c r="C666" s="106"/>
      <c r="D666" s="106"/>
      <c r="E666" s="106"/>
      <c r="F666" s="154"/>
      <c r="G666" s="154"/>
      <c r="H666" s="154"/>
      <c r="I666" s="154"/>
      <c r="J666" s="154"/>
      <c r="K666" s="154"/>
      <c r="L666" s="169"/>
      <c r="M666" s="154"/>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row>
    <row r="667">
      <c r="A667" s="106"/>
      <c r="B667" s="106"/>
      <c r="C667" s="106"/>
      <c r="D667" s="106"/>
      <c r="E667" s="106"/>
      <c r="F667" s="154"/>
      <c r="G667" s="154"/>
      <c r="H667" s="154"/>
      <c r="I667" s="154"/>
      <c r="J667" s="154"/>
      <c r="K667" s="154"/>
      <c r="L667" s="169"/>
      <c r="M667" s="154"/>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row>
    <row r="668">
      <c r="A668" s="106"/>
      <c r="B668" s="106"/>
      <c r="C668" s="106"/>
      <c r="D668" s="106"/>
      <c r="E668" s="106"/>
      <c r="F668" s="154"/>
      <c r="G668" s="154"/>
      <c r="H668" s="154"/>
      <c r="I668" s="154"/>
      <c r="J668" s="154"/>
      <c r="K668" s="154"/>
      <c r="L668" s="169"/>
      <c r="M668" s="154"/>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row>
    <row r="669">
      <c r="A669" s="106"/>
      <c r="B669" s="106"/>
      <c r="C669" s="106"/>
      <c r="D669" s="106"/>
      <c r="E669" s="106"/>
      <c r="F669" s="154"/>
      <c r="G669" s="154"/>
      <c r="H669" s="154"/>
      <c r="I669" s="154"/>
      <c r="J669" s="154"/>
      <c r="K669" s="154"/>
      <c r="L669" s="169"/>
      <c r="M669" s="154"/>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row>
    <row r="670">
      <c r="A670" s="106"/>
      <c r="B670" s="106"/>
      <c r="C670" s="106"/>
      <c r="D670" s="106"/>
      <c r="E670" s="106"/>
      <c r="F670" s="154"/>
      <c r="G670" s="154"/>
      <c r="H670" s="154"/>
      <c r="I670" s="154"/>
      <c r="J670" s="154"/>
      <c r="K670" s="154"/>
      <c r="L670" s="169"/>
      <c r="M670" s="154"/>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row>
    <row r="671">
      <c r="A671" s="106"/>
      <c r="B671" s="106"/>
      <c r="C671" s="106"/>
      <c r="D671" s="106"/>
      <c r="E671" s="106"/>
      <c r="F671" s="154"/>
      <c r="G671" s="154"/>
      <c r="H671" s="154"/>
      <c r="I671" s="154"/>
      <c r="J671" s="154"/>
      <c r="K671" s="154"/>
      <c r="L671" s="169"/>
      <c r="M671" s="154"/>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row>
    <row r="672">
      <c r="A672" s="106"/>
      <c r="B672" s="106"/>
      <c r="C672" s="106"/>
      <c r="D672" s="106"/>
      <c r="E672" s="106"/>
      <c r="F672" s="154"/>
      <c r="G672" s="154"/>
      <c r="H672" s="154"/>
      <c r="I672" s="154"/>
      <c r="J672" s="154"/>
      <c r="K672" s="154"/>
      <c r="L672" s="169"/>
      <c r="M672" s="154"/>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row>
    <row r="673">
      <c r="A673" s="106"/>
      <c r="B673" s="106"/>
      <c r="C673" s="106"/>
      <c r="D673" s="106"/>
      <c r="E673" s="106"/>
      <c r="F673" s="154"/>
      <c r="G673" s="154"/>
      <c r="H673" s="154"/>
      <c r="I673" s="154"/>
      <c r="J673" s="154"/>
      <c r="K673" s="154"/>
      <c r="L673" s="169"/>
      <c r="M673" s="154"/>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row>
    <row r="674">
      <c r="A674" s="106"/>
      <c r="B674" s="106"/>
      <c r="C674" s="106"/>
      <c r="D674" s="106"/>
      <c r="E674" s="106"/>
      <c r="F674" s="154"/>
      <c r="G674" s="154"/>
      <c r="H674" s="154"/>
      <c r="I674" s="154"/>
      <c r="J674" s="154"/>
      <c r="K674" s="154"/>
      <c r="L674" s="169"/>
      <c r="M674" s="154"/>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row>
    <row r="675">
      <c r="A675" s="106"/>
      <c r="B675" s="106"/>
      <c r="C675" s="106"/>
      <c r="D675" s="106"/>
      <c r="E675" s="106"/>
      <c r="F675" s="154"/>
      <c r="G675" s="154"/>
      <c r="H675" s="154"/>
      <c r="I675" s="154"/>
      <c r="J675" s="154"/>
      <c r="K675" s="154"/>
      <c r="L675" s="169"/>
      <c r="M675" s="154"/>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row>
    <row r="676">
      <c r="A676" s="106"/>
      <c r="B676" s="106"/>
      <c r="C676" s="106"/>
      <c r="D676" s="106"/>
      <c r="E676" s="106"/>
      <c r="F676" s="154"/>
      <c r="G676" s="154"/>
      <c r="H676" s="154"/>
      <c r="I676" s="154"/>
      <c r="J676" s="154"/>
      <c r="K676" s="154"/>
      <c r="L676" s="169"/>
      <c r="M676" s="154"/>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row>
    <row r="677">
      <c r="A677" s="106"/>
      <c r="B677" s="106"/>
      <c r="C677" s="106"/>
      <c r="D677" s="106"/>
      <c r="E677" s="106"/>
      <c r="F677" s="154"/>
      <c r="G677" s="154"/>
      <c r="H677" s="154"/>
      <c r="I677" s="154"/>
      <c r="J677" s="154"/>
      <c r="K677" s="154"/>
      <c r="L677" s="169"/>
      <c r="M677" s="154"/>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row>
    <row r="678">
      <c r="A678" s="106"/>
      <c r="B678" s="106"/>
      <c r="C678" s="106"/>
      <c r="D678" s="106"/>
      <c r="E678" s="106"/>
      <c r="F678" s="154"/>
      <c r="G678" s="154"/>
      <c r="H678" s="154"/>
      <c r="I678" s="154"/>
      <c r="J678" s="154"/>
      <c r="K678" s="154"/>
      <c r="L678" s="169"/>
      <c r="M678" s="154"/>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row>
    <row r="679">
      <c r="A679" s="106"/>
      <c r="B679" s="106"/>
      <c r="C679" s="106"/>
      <c r="D679" s="106"/>
      <c r="E679" s="106"/>
      <c r="F679" s="154"/>
      <c r="G679" s="154"/>
      <c r="H679" s="154"/>
      <c r="I679" s="154"/>
      <c r="J679" s="154"/>
      <c r="K679" s="154"/>
      <c r="L679" s="169"/>
      <c r="M679" s="154"/>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row>
    <row r="680">
      <c r="A680" s="106"/>
      <c r="B680" s="106"/>
      <c r="C680" s="106"/>
      <c r="D680" s="106"/>
      <c r="E680" s="106"/>
      <c r="F680" s="154"/>
      <c r="G680" s="154"/>
      <c r="H680" s="154"/>
      <c r="I680" s="154"/>
      <c r="J680" s="154"/>
      <c r="K680" s="154"/>
      <c r="L680" s="169"/>
      <c r="M680" s="154"/>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row>
    <row r="681">
      <c r="A681" s="106"/>
      <c r="B681" s="106"/>
      <c r="C681" s="106"/>
      <c r="D681" s="106"/>
      <c r="E681" s="106"/>
      <c r="F681" s="154"/>
      <c r="G681" s="154"/>
      <c r="H681" s="154"/>
      <c r="I681" s="154"/>
      <c r="J681" s="154"/>
      <c r="K681" s="154"/>
      <c r="L681" s="169"/>
      <c r="M681" s="154"/>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row>
    <row r="682">
      <c r="A682" s="106"/>
      <c r="B682" s="106"/>
      <c r="C682" s="106"/>
      <c r="D682" s="106"/>
      <c r="E682" s="106"/>
      <c r="F682" s="154"/>
      <c r="G682" s="154"/>
      <c r="H682" s="154"/>
      <c r="I682" s="154"/>
      <c r="J682" s="154"/>
      <c r="K682" s="154"/>
      <c r="L682" s="169"/>
      <c r="M682" s="154"/>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row>
    <row r="683">
      <c r="A683" s="106"/>
      <c r="B683" s="106"/>
      <c r="C683" s="106"/>
      <c r="D683" s="106"/>
      <c r="E683" s="106"/>
      <c r="F683" s="154"/>
      <c r="G683" s="154"/>
      <c r="H683" s="154"/>
      <c r="I683" s="154"/>
      <c r="J683" s="154"/>
      <c r="K683" s="154"/>
      <c r="L683" s="169"/>
      <c r="M683" s="154"/>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row>
    <row r="684">
      <c r="A684" s="106"/>
      <c r="B684" s="106"/>
      <c r="C684" s="106"/>
      <c r="D684" s="106"/>
      <c r="E684" s="106"/>
      <c r="F684" s="154"/>
      <c r="G684" s="154"/>
      <c r="H684" s="154"/>
      <c r="I684" s="154"/>
      <c r="J684" s="154"/>
      <c r="K684" s="154"/>
      <c r="L684" s="169"/>
      <c r="M684" s="154"/>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row>
    <row r="685">
      <c r="A685" s="106"/>
      <c r="B685" s="106"/>
      <c r="C685" s="106"/>
      <c r="D685" s="106"/>
      <c r="E685" s="106"/>
      <c r="F685" s="154"/>
      <c r="G685" s="154"/>
      <c r="H685" s="154"/>
      <c r="I685" s="154"/>
      <c r="J685" s="154"/>
      <c r="K685" s="154"/>
      <c r="L685" s="169"/>
      <c r="M685" s="154"/>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row>
    <row r="686">
      <c r="A686" s="106"/>
      <c r="B686" s="106"/>
      <c r="C686" s="106"/>
      <c r="D686" s="106"/>
      <c r="E686" s="106"/>
      <c r="F686" s="154"/>
      <c r="G686" s="154"/>
      <c r="H686" s="154"/>
      <c r="I686" s="154"/>
      <c r="J686" s="154"/>
      <c r="K686" s="154"/>
      <c r="L686" s="169"/>
      <c r="M686" s="154"/>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row>
    <row r="687">
      <c r="A687" s="106"/>
      <c r="B687" s="106"/>
      <c r="C687" s="106"/>
      <c r="D687" s="106"/>
      <c r="E687" s="106"/>
      <c r="F687" s="154"/>
      <c r="G687" s="154"/>
      <c r="H687" s="154"/>
      <c r="I687" s="154"/>
      <c r="J687" s="154"/>
      <c r="K687" s="154"/>
      <c r="L687" s="169"/>
      <c r="M687" s="154"/>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row>
    <row r="688">
      <c r="A688" s="106"/>
      <c r="B688" s="106"/>
      <c r="C688" s="106"/>
      <c r="D688" s="106"/>
      <c r="E688" s="106"/>
      <c r="F688" s="154"/>
      <c r="G688" s="154"/>
      <c r="H688" s="154"/>
      <c r="I688" s="154"/>
      <c r="J688" s="154"/>
      <c r="K688" s="154"/>
      <c r="L688" s="169"/>
      <c r="M688" s="154"/>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row>
    <row r="689">
      <c r="A689" s="106"/>
      <c r="B689" s="106"/>
      <c r="C689" s="106"/>
      <c r="D689" s="106"/>
      <c r="E689" s="106"/>
      <c r="F689" s="154"/>
      <c r="G689" s="154"/>
      <c r="H689" s="154"/>
      <c r="I689" s="154"/>
      <c r="J689" s="154"/>
      <c r="K689" s="154"/>
      <c r="L689" s="169"/>
      <c r="M689" s="154"/>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row>
    <row r="690">
      <c r="A690" s="106"/>
      <c r="B690" s="106"/>
      <c r="C690" s="106"/>
      <c r="D690" s="106"/>
      <c r="E690" s="106"/>
      <c r="F690" s="154"/>
      <c r="G690" s="154"/>
      <c r="H690" s="154"/>
      <c r="I690" s="154"/>
      <c r="J690" s="154"/>
      <c r="K690" s="154"/>
      <c r="L690" s="169"/>
      <c r="M690" s="154"/>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row>
    <row r="691">
      <c r="A691" s="106"/>
      <c r="B691" s="106"/>
      <c r="C691" s="106"/>
      <c r="D691" s="106"/>
      <c r="E691" s="106"/>
      <c r="F691" s="154"/>
      <c r="G691" s="154"/>
      <c r="H691" s="154"/>
      <c r="I691" s="154"/>
      <c r="J691" s="154"/>
      <c r="K691" s="154"/>
      <c r="L691" s="169"/>
      <c r="M691" s="154"/>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row>
    <row r="692">
      <c r="A692" s="106"/>
      <c r="B692" s="106"/>
      <c r="C692" s="106"/>
      <c r="D692" s="106"/>
      <c r="E692" s="106"/>
      <c r="F692" s="154"/>
      <c r="G692" s="154"/>
      <c r="H692" s="154"/>
      <c r="I692" s="154"/>
      <c r="J692" s="154"/>
      <c r="K692" s="154"/>
      <c r="L692" s="169"/>
      <c r="M692" s="154"/>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row>
    <row r="693">
      <c r="A693" s="106"/>
      <c r="B693" s="106"/>
      <c r="C693" s="106"/>
      <c r="D693" s="106"/>
      <c r="E693" s="106"/>
      <c r="F693" s="154"/>
      <c r="G693" s="154"/>
      <c r="H693" s="154"/>
      <c r="I693" s="154"/>
      <c r="J693" s="154"/>
      <c r="K693" s="154"/>
      <c r="L693" s="169"/>
      <c r="M693" s="154"/>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row>
    <row r="694">
      <c r="A694" s="106"/>
      <c r="B694" s="106"/>
      <c r="C694" s="106"/>
      <c r="D694" s="106"/>
      <c r="E694" s="106"/>
      <c r="F694" s="154"/>
      <c r="G694" s="154"/>
      <c r="H694" s="154"/>
      <c r="I694" s="154"/>
      <c r="J694" s="154"/>
      <c r="K694" s="154"/>
      <c r="L694" s="169"/>
      <c r="M694" s="154"/>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row>
    <row r="695">
      <c r="A695" s="106"/>
      <c r="B695" s="106"/>
      <c r="C695" s="106"/>
      <c r="D695" s="106"/>
      <c r="E695" s="106"/>
      <c r="F695" s="154"/>
      <c r="G695" s="154"/>
      <c r="H695" s="154"/>
      <c r="I695" s="154"/>
      <c r="J695" s="154"/>
      <c r="K695" s="154"/>
      <c r="L695" s="169"/>
      <c r="M695" s="154"/>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row>
    <row r="696">
      <c r="A696" s="106"/>
      <c r="B696" s="106"/>
      <c r="C696" s="106"/>
      <c r="D696" s="106"/>
      <c r="E696" s="106"/>
      <c r="F696" s="154"/>
      <c r="G696" s="154"/>
      <c r="H696" s="154"/>
      <c r="I696" s="154"/>
      <c r="J696" s="154"/>
      <c r="K696" s="154"/>
      <c r="L696" s="169"/>
      <c r="M696" s="154"/>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row>
    <row r="697">
      <c r="A697" s="106"/>
      <c r="B697" s="106"/>
      <c r="C697" s="106"/>
      <c r="D697" s="106"/>
      <c r="E697" s="106"/>
      <c r="F697" s="154"/>
      <c r="G697" s="154"/>
      <c r="H697" s="154"/>
      <c r="I697" s="154"/>
      <c r="J697" s="154"/>
      <c r="K697" s="154"/>
      <c r="L697" s="169"/>
      <c r="M697" s="154"/>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row>
    <row r="698">
      <c r="A698" s="106"/>
      <c r="B698" s="106"/>
      <c r="C698" s="106"/>
      <c r="D698" s="106"/>
      <c r="E698" s="106"/>
      <c r="F698" s="154"/>
      <c r="G698" s="154"/>
      <c r="H698" s="154"/>
      <c r="I698" s="154"/>
      <c r="J698" s="154"/>
      <c r="K698" s="154"/>
      <c r="L698" s="169"/>
      <c r="M698" s="154"/>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row>
    <row r="699">
      <c r="A699" s="106"/>
      <c r="B699" s="106"/>
      <c r="C699" s="106"/>
      <c r="D699" s="106"/>
      <c r="E699" s="106"/>
      <c r="F699" s="154"/>
      <c r="G699" s="154"/>
      <c r="H699" s="154"/>
      <c r="I699" s="154"/>
      <c r="J699" s="154"/>
      <c r="K699" s="154"/>
      <c r="L699" s="169"/>
      <c r="M699" s="154"/>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row>
    <row r="700">
      <c r="A700" s="106"/>
      <c r="B700" s="106"/>
      <c r="C700" s="106"/>
      <c r="D700" s="106"/>
      <c r="E700" s="106"/>
      <c r="F700" s="154"/>
      <c r="G700" s="154"/>
      <c r="H700" s="154"/>
      <c r="I700" s="154"/>
      <c r="J700" s="154"/>
      <c r="K700" s="154"/>
      <c r="L700" s="169"/>
      <c r="M700" s="154"/>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row>
    <row r="701">
      <c r="A701" s="106"/>
      <c r="B701" s="106"/>
      <c r="C701" s="106"/>
      <c r="D701" s="106"/>
      <c r="E701" s="106"/>
      <c r="F701" s="154"/>
      <c r="G701" s="154"/>
      <c r="H701" s="154"/>
      <c r="I701" s="154"/>
      <c r="J701" s="154"/>
      <c r="K701" s="154"/>
      <c r="L701" s="169"/>
      <c r="M701" s="154"/>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row>
    <row r="702">
      <c r="A702" s="106"/>
      <c r="B702" s="106"/>
      <c r="C702" s="106"/>
      <c r="D702" s="106"/>
      <c r="E702" s="106"/>
      <c r="F702" s="154"/>
      <c r="G702" s="154"/>
      <c r="H702" s="154"/>
      <c r="I702" s="154"/>
      <c r="J702" s="154"/>
      <c r="K702" s="154"/>
      <c r="L702" s="169"/>
      <c r="M702" s="154"/>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row>
    <row r="703">
      <c r="A703" s="106"/>
      <c r="B703" s="106"/>
      <c r="C703" s="106"/>
      <c r="D703" s="106"/>
      <c r="E703" s="106"/>
      <c r="F703" s="154"/>
      <c r="G703" s="154"/>
      <c r="H703" s="154"/>
      <c r="I703" s="154"/>
      <c r="J703" s="154"/>
      <c r="K703" s="154"/>
      <c r="L703" s="169"/>
      <c r="M703" s="154"/>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row>
    <row r="704">
      <c r="A704" s="106"/>
      <c r="B704" s="106"/>
      <c r="C704" s="106"/>
      <c r="D704" s="106"/>
      <c r="E704" s="106"/>
      <c r="F704" s="154"/>
      <c r="G704" s="154"/>
      <c r="H704" s="154"/>
      <c r="I704" s="154"/>
      <c r="J704" s="154"/>
      <c r="K704" s="154"/>
      <c r="L704" s="169"/>
      <c r="M704" s="154"/>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row>
    <row r="705">
      <c r="A705" s="106"/>
      <c r="B705" s="106"/>
      <c r="C705" s="106"/>
      <c r="D705" s="106"/>
      <c r="E705" s="106"/>
      <c r="F705" s="154"/>
      <c r="G705" s="154"/>
      <c r="H705" s="154"/>
      <c r="I705" s="154"/>
      <c r="J705" s="154"/>
      <c r="K705" s="154"/>
      <c r="L705" s="169"/>
      <c r="M705" s="154"/>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row>
    <row r="706">
      <c r="A706" s="106"/>
      <c r="B706" s="106"/>
      <c r="C706" s="106"/>
      <c r="D706" s="106"/>
      <c r="E706" s="106"/>
      <c r="F706" s="154"/>
      <c r="G706" s="154"/>
      <c r="H706" s="154"/>
      <c r="I706" s="154"/>
      <c r="J706" s="154"/>
      <c r="K706" s="154"/>
      <c r="L706" s="169"/>
      <c r="M706" s="154"/>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row>
    <row r="707">
      <c r="A707" s="106"/>
      <c r="B707" s="106"/>
      <c r="C707" s="106"/>
      <c r="D707" s="106"/>
      <c r="E707" s="106"/>
      <c r="F707" s="154"/>
      <c r="G707" s="154"/>
      <c r="H707" s="154"/>
      <c r="I707" s="154"/>
      <c r="J707" s="154"/>
      <c r="K707" s="154"/>
      <c r="L707" s="169"/>
      <c r="M707" s="154"/>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row>
    <row r="708">
      <c r="A708" s="106"/>
      <c r="B708" s="106"/>
      <c r="C708" s="106"/>
      <c r="D708" s="106"/>
      <c r="E708" s="106"/>
      <c r="F708" s="154"/>
      <c r="G708" s="154"/>
      <c r="H708" s="154"/>
      <c r="I708" s="154"/>
      <c r="J708" s="154"/>
      <c r="K708" s="154"/>
      <c r="L708" s="169"/>
      <c r="M708" s="154"/>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row>
    <row r="709">
      <c r="A709" s="106"/>
      <c r="B709" s="106"/>
      <c r="C709" s="106"/>
      <c r="D709" s="106"/>
      <c r="E709" s="106"/>
      <c r="F709" s="154"/>
      <c r="G709" s="154"/>
      <c r="H709" s="154"/>
      <c r="I709" s="154"/>
      <c r="J709" s="154"/>
      <c r="K709" s="154"/>
      <c r="L709" s="169"/>
      <c r="M709" s="154"/>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row>
    <row r="710">
      <c r="A710" s="106"/>
      <c r="B710" s="106"/>
      <c r="C710" s="106"/>
      <c r="D710" s="106"/>
      <c r="E710" s="106"/>
      <c r="F710" s="154"/>
      <c r="G710" s="154"/>
      <c r="H710" s="154"/>
      <c r="I710" s="154"/>
      <c r="J710" s="154"/>
      <c r="K710" s="154"/>
      <c r="L710" s="169"/>
      <c r="M710" s="154"/>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row>
    <row r="711">
      <c r="A711" s="106"/>
      <c r="B711" s="106"/>
      <c r="C711" s="106"/>
      <c r="D711" s="106"/>
      <c r="E711" s="106"/>
      <c r="F711" s="154"/>
      <c r="G711" s="154"/>
      <c r="H711" s="154"/>
      <c r="I711" s="154"/>
      <c r="J711" s="154"/>
      <c r="K711" s="154"/>
      <c r="L711" s="169"/>
      <c r="M711" s="154"/>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row>
    <row r="712">
      <c r="A712" s="106"/>
      <c r="B712" s="106"/>
      <c r="C712" s="106"/>
      <c r="D712" s="106"/>
      <c r="E712" s="106"/>
      <c r="F712" s="154"/>
      <c r="G712" s="154"/>
      <c r="H712" s="154"/>
      <c r="I712" s="154"/>
      <c r="J712" s="154"/>
      <c r="K712" s="154"/>
      <c r="L712" s="169"/>
      <c r="M712" s="154"/>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row>
    <row r="713">
      <c r="A713" s="106"/>
      <c r="B713" s="106"/>
      <c r="C713" s="106"/>
      <c r="D713" s="106"/>
      <c r="E713" s="106"/>
      <c r="F713" s="154"/>
      <c r="G713" s="154"/>
      <c r="H713" s="154"/>
      <c r="I713" s="154"/>
      <c r="J713" s="154"/>
      <c r="K713" s="154"/>
      <c r="L713" s="169"/>
      <c r="M713" s="154"/>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row>
    <row r="714">
      <c r="A714" s="106"/>
      <c r="B714" s="106"/>
      <c r="C714" s="106"/>
      <c r="D714" s="106"/>
      <c r="E714" s="106"/>
      <c r="F714" s="154"/>
      <c r="G714" s="154"/>
      <c r="H714" s="154"/>
      <c r="I714" s="154"/>
      <c r="J714" s="154"/>
      <c r="K714" s="154"/>
      <c r="L714" s="169"/>
      <c r="M714" s="154"/>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row>
    <row r="715">
      <c r="A715" s="106"/>
      <c r="B715" s="106"/>
      <c r="C715" s="106"/>
      <c r="D715" s="106"/>
      <c r="E715" s="106"/>
      <c r="F715" s="154"/>
      <c r="G715" s="154"/>
      <c r="H715" s="154"/>
      <c r="I715" s="154"/>
      <c r="J715" s="154"/>
      <c r="K715" s="154"/>
      <c r="L715" s="169"/>
      <c r="M715" s="154"/>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row>
    <row r="716">
      <c r="A716" s="106"/>
      <c r="B716" s="106"/>
      <c r="C716" s="106"/>
      <c r="D716" s="106"/>
      <c r="E716" s="106"/>
      <c r="F716" s="154"/>
      <c r="G716" s="154"/>
      <c r="H716" s="154"/>
      <c r="I716" s="154"/>
      <c r="J716" s="154"/>
      <c r="K716" s="154"/>
      <c r="L716" s="169"/>
      <c r="M716" s="154"/>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row>
    <row r="717">
      <c r="A717" s="106"/>
      <c r="B717" s="106"/>
      <c r="C717" s="106"/>
      <c r="D717" s="106"/>
      <c r="E717" s="106"/>
      <c r="F717" s="154"/>
      <c r="G717" s="154"/>
      <c r="H717" s="154"/>
      <c r="I717" s="154"/>
      <c r="J717" s="154"/>
      <c r="K717" s="154"/>
      <c r="L717" s="169"/>
      <c r="M717" s="154"/>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row>
    <row r="718">
      <c r="A718" s="106"/>
      <c r="B718" s="106"/>
      <c r="C718" s="106"/>
      <c r="D718" s="106"/>
      <c r="E718" s="106"/>
      <c r="F718" s="154"/>
      <c r="G718" s="154"/>
      <c r="H718" s="154"/>
      <c r="I718" s="154"/>
      <c r="J718" s="154"/>
      <c r="K718" s="154"/>
      <c r="L718" s="169"/>
      <c r="M718" s="154"/>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row>
    <row r="719">
      <c r="A719" s="106"/>
      <c r="B719" s="106"/>
      <c r="C719" s="106"/>
      <c r="D719" s="106"/>
      <c r="E719" s="106"/>
      <c r="F719" s="154"/>
      <c r="G719" s="154"/>
      <c r="H719" s="154"/>
      <c r="I719" s="154"/>
      <c r="J719" s="154"/>
      <c r="K719" s="154"/>
      <c r="L719" s="169"/>
      <c r="M719" s="154"/>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row>
    <row r="720">
      <c r="A720" s="106"/>
      <c r="B720" s="106"/>
      <c r="C720" s="106"/>
      <c r="D720" s="106"/>
      <c r="E720" s="106"/>
      <c r="F720" s="154"/>
      <c r="G720" s="154"/>
      <c r="H720" s="154"/>
      <c r="I720" s="154"/>
      <c r="J720" s="154"/>
      <c r="K720" s="154"/>
      <c r="L720" s="169"/>
      <c r="M720" s="154"/>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row>
    <row r="721">
      <c r="A721" s="106"/>
      <c r="B721" s="106"/>
      <c r="C721" s="106"/>
      <c r="D721" s="106"/>
      <c r="E721" s="106"/>
      <c r="F721" s="154"/>
      <c r="G721" s="154"/>
      <c r="H721" s="154"/>
      <c r="I721" s="154"/>
      <c r="J721" s="154"/>
      <c r="K721" s="154"/>
      <c r="L721" s="169"/>
      <c r="M721" s="154"/>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row>
    <row r="722">
      <c r="A722" s="106"/>
      <c r="B722" s="106"/>
      <c r="C722" s="106"/>
      <c r="D722" s="106"/>
      <c r="E722" s="106"/>
      <c r="F722" s="154"/>
      <c r="G722" s="154"/>
      <c r="H722" s="154"/>
      <c r="I722" s="154"/>
      <c r="J722" s="154"/>
      <c r="K722" s="154"/>
      <c r="L722" s="169"/>
      <c r="M722" s="154"/>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row>
    <row r="723">
      <c r="A723" s="106"/>
      <c r="B723" s="106"/>
      <c r="C723" s="106"/>
      <c r="D723" s="106"/>
      <c r="E723" s="106"/>
      <c r="F723" s="154"/>
      <c r="G723" s="154"/>
      <c r="H723" s="154"/>
      <c r="I723" s="154"/>
      <c r="J723" s="154"/>
      <c r="K723" s="154"/>
      <c r="L723" s="169"/>
      <c r="M723" s="154"/>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row>
    <row r="724">
      <c r="A724" s="106"/>
      <c r="B724" s="106"/>
      <c r="C724" s="106"/>
      <c r="D724" s="106"/>
      <c r="E724" s="106"/>
      <c r="F724" s="154"/>
      <c r="G724" s="154"/>
      <c r="H724" s="154"/>
      <c r="I724" s="154"/>
      <c r="J724" s="154"/>
      <c r="K724" s="154"/>
      <c r="L724" s="169"/>
      <c r="M724" s="154"/>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row>
    <row r="725">
      <c r="A725" s="106"/>
      <c r="B725" s="106"/>
      <c r="C725" s="106"/>
      <c r="D725" s="106"/>
      <c r="E725" s="106"/>
      <c r="F725" s="154"/>
      <c r="G725" s="154"/>
      <c r="H725" s="154"/>
      <c r="I725" s="154"/>
      <c r="J725" s="154"/>
      <c r="K725" s="154"/>
      <c r="L725" s="169"/>
      <c r="M725" s="154"/>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row>
    <row r="726">
      <c r="A726" s="106"/>
      <c r="B726" s="106"/>
      <c r="C726" s="106"/>
      <c r="D726" s="106"/>
      <c r="E726" s="106"/>
      <c r="F726" s="154"/>
      <c r="G726" s="154"/>
      <c r="H726" s="154"/>
      <c r="I726" s="154"/>
      <c r="J726" s="154"/>
      <c r="K726" s="154"/>
      <c r="L726" s="169"/>
      <c r="M726" s="154"/>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row>
    <row r="727">
      <c r="A727" s="106"/>
      <c r="B727" s="106"/>
      <c r="C727" s="106"/>
      <c r="D727" s="106"/>
      <c r="E727" s="106"/>
      <c r="F727" s="154"/>
      <c r="G727" s="154"/>
      <c r="H727" s="154"/>
      <c r="I727" s="154"/>
      <c r="J727" s="154"/>
      <c r="K727" s="154"/>
      <c r="L727" s="169"/>
      <c r="M727" s="154"/>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row>
    <row r="728">
      <c r="A728" s="106"/>
      <c r="B728" s="106"/>
      <c r="C728" s="106"/>
      <c r="D728" s="106"/>
      <c r="E728" s="106"/>
      <c r="F728" s="154"/>
      <c r="G728" s="154"/>
      <c r="H728" s="154"/>
      <c r="I728" s="154"/>
      <c r="J728" s="154"/>
      <c r="K728" s="154"/>
      <c r="L728" s="169"/>
      <c r="M728" s="154"/>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row>
    <row r="729">
      <c r="A729" s="106"/>
      <c r="B729" s="106"/>
      <c r="C729" s="106"/>
      <c r="D729" s="106"/>
      <c r="E729" s="106"/>
      <c r="F729" s="154"/>
      <c r="G729" s="154"/>
      <c r="H729" s="154"/>
      <c r="I729" s="154"/>
      <c r="J729" s="154"/>
      <c r="K729" s="154"/>
      <c r="L729" s="169"/>
      <c r="M729" s="154"/>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row>
    <row r="730">
      <c r="A730" s="106"/>
      <c r="B730" s="106"/>
      <c r="C730" s="106"/>
      <c r="D730" s="106"/>
      <c r="E730" s="106"/>
      <c r="F730" s="154"/>
      <c r="G730" s="154"/>
      <c r="H730" s="154"/>
      <c r="I730" s="154"/>
      <c r="J730" s="154"/>
      <c r="K730" s="154"/>
      <c r="L730" s="169"/>
      <c r="M730" s="154"/>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row>
    <row r="731">
      <c r="A731" s="106"/>
      <c r="B731" s="106"/>
      <c r="C731" s="106"/>
      <c r="D731" s="106"/>
      <c r="E731" s="106"/>
      <c r="F731" s="154"/>
      <c r="G731" s="154"/>
      <c r="H731" s="154"/>
      <c r="I731" s="154"/>
      <c r="J731" s="154"/>
      <c r="K731" s="154"/>
      <c r="L731" s="169"/>
      <c r="M731" s="154"/>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row>
    <row r="732">
      <c r="A732" s="106"/>
      <c r="B732" s="106"/>
      <c r="C732" s="106"/>
      <c r="D732" s="106"/>
      <c r="E732" s="106"/>
      <c r="F732" s="154"/>
      <c r="G732" s="154"/>
      <c r="H732" s="154"/>
      <c r="I732" s="154"/>
      <c r="J732" s="154"/>
      <c r="K732" s="154"/>
      <c r="L732" s="169"/>
      <c r="M732" s="154"/>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row>
    <row r="733">
      <c r="A733" s="106"/>
      <c r="B733" s="106"/>
      <c r="C733" s="106"/>
      <c r="D733" s="106"/>
      <c r="E733" s="106"/>
      <c r="F733" s="154"/>
      <c r="G733" s="154"/>
      <c r="H733" s="154"/>
      <c r="I733" s="154"/>
      <c r="J733" s="154"/>
      <c r="K733" s="154"/>
      <c r="L733" s="169"/>
      <c r="M733" s="154"/>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row>
    <row r="734">
      <c r="A734" s="106"/>
      <c r="B734" s="106"/>
      <c r="C734" s="106"/>
      <c r="D734" s="106"/>
      <c r="E734" s="106"/>
      <c r="F734" s="154"/>
      <c r="G734" s="154"/>
      <c r="H734" s="154"/>
      <c r="I734" s="154"/>
      <c r="J734" s="154"/>
      <c r="K734" s="154"/>
      <c r="L734" s="169"/>
      <c r="M734" s="154"/>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row>
    <row r="735">
      <c r="A735" s="106"/>
      <c r="B735" s="106"/>
      <c r="C735" s="106"/>
      <c r="D735" s="106"/>
      <c r="E735" s="106"/>
      <c r="F735" s="154"/>
      <c r="G735" s="154"/>
      <c r="H735" s="154"/>
      <c r="I735" s="154"/>
      <c r="J735" s="154"/>
      <c r="K735" s="154"/>
      <c r="L735" s="169"/>
      <c r="M735" s="154"/>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row>
    <row r="736">
      <c r="A736" s="106"/>
      <c r="B736" s="106"/>
      <c r="C736" s="106"/>
      <c r="D736" s="106"/>
      <c r="E736" s="106"/>
      <c r="F736" s="154"/>
      <c r="G736" s="154"/>
      <c r="H736" s="154"/>
      <c r="I736" s="154"/>
      <c r="J736" s="154"/>
      <c r="K736" s="154"/>
      <c r="L736" s="169"/>
      <c r="M736" s="154"/>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row>
    <row r="737">
      <c r="A737" s="106"/>
      <c r="B737" s="106"/>
      <c r="C737" s="106"/>
      <c r="D737" s="106"/>
      <c r="E737" s="106"/>
      <c r="F737" s="154"/>
      <c r="G737" s="154"/>
      <c r="H737" s="154"/>
      <c r="I737" s="154"/>
      <c r="J737" s="154"/>
      <c r="K737" s="154"/>
      <c r="L737" s="169"/>
      <c r="M737" s="154"/>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row>
    <row r="738">
      <c r="A738" s="106"/>
      <c r="B738" s="106"/>
      <c r="C738" s="106"/>
      <c r="D738" s="106"/>
      <c r="E738" s="106"/>
      <c r="F738" s="154"/>
      <c r="G738" s="154"/>
      <c r="H738" s="154"/>
      <c r="I738" s="154"/>
      <c r="J738" s="154"/>
      <c r="K738" s="154"/>
      <c r="L738" s="169"/>
      <c r="M738" s="154"/>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row>
    <row r="739">
      <c r="A739" s="106"/>
      <c r="B739" s="106"/>
      <c r="C739" s="106"/>
      <c r="D739" s="106"/>
      <c r="E739" s="106"/>
      <c r="F739" s="154"/>
      <c r="G739" s="154"/>
      <c r="H739" s="154"/>
      <c r="I739" s="154"/>
      <c r="J739" s="154"/>
      <c r="K739" s="154"/>
      <c r="L739" s="169"/>
      <c r="M739" s="154"/>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row>
    <row r="740">
      <c r="A740" s="106"/>
      <c r="B740" s="106"/>
      <c r="C740" s="106"/>
      <c r="D740" s="106"/>
      <c r="E740" s="106"/>
      <c r="F740" s="154"/>
      <c r="G740" s="154"/>
      <c r="H740" s="154"/>
      <c r="I740" s="154"/>
      <c r="J740" s="154"/>
      <c r="K740" s="154"/>
      <c r="L740" s="169"/>
      <c r="M740" s="154"/>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row>
    <row r="741">
      <c r="A741" s="106"/>
      <c r="B741" s="106"/>
      <c r="C741" s="106"/>
      <c r="D741" s="106"/>
      <c r="E741" s="106"/>
      <c r="F741" s="154"/>
      <c r="G741" s="154"/>
      <c r="H741" s="154"/>
      <c r="I741" s="154"/>
      <c r="J741" s="154"/>
      <c r="K741" s="154"/>
      <c r="L741" s="169"/>
      <c r="M741" s="154"/>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row>
    <row r="742">
      <c r="A742" s="106"/>
      <c r="B742" s="106"/>
      <c r="C742" s="106"/>
      <c r="D742" s="106"/>
      <c r="E742" s="106"/>
      <c r="F742" s="154"/>
      <c r="G742" s="154"/>
      <c r="H742" s="154"/>
      <c r="I742" s="154"/>
      <c r="J742" s="154"/>
      <c r="K742" s="154"/>
      <c r="L742" s="169"/>
      <c r="M742" s="154"/>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row>
    <row r="743">
      <c r="A743" s="106"/>
      <c r="B743" s="106"/>
      <c r="C743" s="106"/>
      <c r="D743" s="106"/>
      <c r="E743" s="106"/>
      <c r="F743" s="154"/>
      <c r="G743" s="154"/>
      <c r="H743" s="154"/>
      <c r="I743" s="154"/>
      <c r="J743" s="154"/>
      <c r="K743" s="154"/>
      <c r="L743" s="169"/>
      <c r="M743" s="154"/>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row>
    <row r="744">
      <c r="A744" s="106"/>
      <c r="B744" s="106"/>
      <c r="C744" s="106"/>
      <c r="D744" s="106"/>
      <c r="E744" s="106"/>
      <c r="F744" s="154"/>
      <c r="G744" s="154"/>
      <c r="H744" s="154"/>
      <c r="I744" s="154"/>
      <c r="J744" s="154"/>
      <c r="K744" s="154"/>
      <c r="L744" s="169"/>
      <c r="M744" s="154"/>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row>
    <row r="745">
      <c r="A745" s="106"/>
      <c r="B745" s="106"/>
      <c r="C745" s="106"/>
      <c r="D745" s="106"/>
      <c r="E745" s="106"/>
      <c r="F745" s="154"/>
      <c r="G745" s="154"/>
      <c r="H745" s="154"/>
      <c r="I745" s="154"/>
      <c r="J745" s="154"/>
      <c r="K745" s="154"/>
      <c r="L745" s="169"/>
      <c r="M745" s="154"/>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row>
    <row r="746">
      <c r="A746" s="106"/>
      <c r="B746" s="106"/>
      <c r="C746" s="106"/>
      <c r="D746" s="106"/>
      <c r="E746" s="106"/>
      <c r="F746" s="154"/>
      <c r="G746" s="154"/>
      <c r="H746" s="154"/>
      <c r="I746" s="154"/>
      <c r="J746" s="154"/>
      <c r="K746" s="154"/>
      <c r="L746" s="169"/>
      <c r="M746" s="154"/>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row>
    <row r="747">
      <c r="A747" s="106"/>
      <c r="B747" s="106"/>
      <c r="C747" s="106"/>
      <c r="D747" s="106"/>
      <c r="E747" s="106"/>
      <c r="F747" s="154"/>
      <c r="G747" s="154"/>
      <c r="H747" s="154"/>
      <c r="I747" s="154"/>
      <c r="J747" s="154"/>
      <c r="K747" s="154"/>
      <c r="L747" s="169"/>
      <c r="M747" s="154"/>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row>
    <row r="748">
      <c r="A748" s="106"/>
      <c r="B748" s="106"/>
      <c r="C748" s="106"/>
      <c r="D748" s="106"/>
      <c r="E748" s="106"/>
      <c r="F748" s="154"/>
      <c r="G748" s="154"/>
      <c r="H748" s="154"/>
      <c r="I748" s="154"/>
      <c r="J748" s="154"/>
      <c r="K748" s="154"/>
      <c r="L748" s="169"/>
      <c r="M748" s="154"/>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row>
    <row r="749">
      <c r="A749" s="106"/>
      <c r="B749" s="106"/>
      <c r="C749" s="106"/>
      <c r="D749" s="106"/>
      <c r="E749" s="106"/>
      <c r="F749" s="154"/>
      <c r="G749" s="154"/>
      <c r="H749" s="154"/>
      <c r="I749" s="154"/>
      <c r="J749" s="154"/>
      <c r="K749" s="154"/>
      <c r="L749" s="169"/>
      <c r="M749" s="154"/>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row>
    <row r="750">
      <c r="A750" s="106"/>
      <c r="B750" s="106"/>
      <c r="C750" s="106"/>
      <c r="D750" s="106"/>
      <c r="E750" s="106"/>
      <c r="F750" s="154"/>
      <c r="G750" s="154"/>
      <c r="H750" s="154"/>
      <c r="I750" s="154"/>
      <c r="J750" s="154"/>
      <c r="K750" s="154"/>
      <c r="L750" s="169"/>
      <c r="M750" s="154"/>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row>
    <row r="751">
      <c r="A751" s="106"/>
      <c r="B751" s="106"/>
      <c r="C751" s="106"/>
      <c r="D751" s="106"/>
      <c r="E751" s="106"/>
      <c r="F751" s="154"/>
      <c r="G751" s="154"/>
      <c r="H751" s="154"/>
      <c r="I751" s="154"/>
      <c r="J751" s="154"/>
      <c r="K751" s="154"/>
      <c r="L751" s="169"/>
      <c r="M751" s="154"/>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row>
    <row r="752">
      <c r="A752" s="106"/>
      <c r="B752" s="106"/>
      <c r="C752" s="106"/>
      <c r="D752" s="106"/>
      <c r="E752" s="106"/>
      <c r="F752" s="154"/>
      <c r="G752" s="154"/>
      <c r="H752" s="154"/>
      <c r="I752" s="154"/>
      <c r="J752" s="154"/>
      <c r="K752" s="154"/>
      <c r="L752" s="169"/>
      <c r="M752" s="154"/>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row>
    <row r="753">
      <c r="A753" s="106"/>
      <c r="B753" s="106"/>
      <c r="C753" s="106"/>
      <c r="D753" s="106"/>
      <c r="E753" s="106"/>
      <c r="F753" s="154"/>
      <c r="G753" s="154"/>
      <c r="H753" s="154"/>
      <c r="I753" s="154"/>
      <c r="J753" s="154"/>
      <c r="K753" s="154"/>
      <c r="L753" s="169"/>
      <c r="M753" s="154"/>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row>
    <row r="754">
      <c r="A754" s="106"/>
      <c r="B754" s="106"/>
      <c r="C754" s="106"/>
      <c r="D754" s="106"/>
      <c r="E754" s="106"/>
      <c r="F754" s="154"/>
      <c r="G754" s="154"/>
      <c r="H754" s="154"/>
      <c r="I754" s="154"/>
      <c r="J754" s="154"/>
      <c r="K754" s="154"/>
      <c r="L754" s="169"/>
      <c r="M754" s="154"/>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row>
    <row r="755">
      <c r="A755" s="106"/>
      <c r="B755" s="106"/>
      <c r="C755" s="106"/>
      <c r="D755" s="106"/>
      <c r="E755" s="106"/>
      <c r="F755" s="154"/>
      <c r="G755" s="154"/>
      <c r="H755" s="154"/>
      <c r="I755" s="154"/>
      <c r="J755" s="154"/>
      <c r="K755" s="154"/>
      <c r="L755" s="169"/>
      <c r="M755" s="154"/>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row>
    <row r="756">
      <c r="A756" s="106"/>
      <c r="B756" s="106"/>
      <c r="C756" s="106"/>
      <c r="D756" s="106"/>
      <c r="E756" s="106"/>
      <c r="F756" s="154"/>
      <c r="G756" s="154"/>
      <c r="H756" s="154"/>
      <c r="I756" s="154"/>
      <c r="J756" s="154"/>
      <c r="K756" s="154"/>
      <c r="L756" s="169"/>
      <c r="M756" s="154"/>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row>
    <row r="757">
      <c r="A757" s="106"/>
      <c r="B757" s="106"/>
      <c r="C757" s="106"/>
      <c r="D757" s="106"/>
      <c r="E757" s="106"/>
      <c r="F757" s="154"/>
      <c r="G757" s="154"/>
      <c r="H757" s="154"/>
      <c r="I757" s="154"/>
      <c r="J757" s="154"/>
      <c r="K757" s="154"/>
      <c r="L757" s="169"/>
      <c r="M757" s="154"/>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row>
    <row r="758">
      <c r="A758" s="106"/>
      <c r="B758" s="106"/>
      <c r="C758" s="106"/>
      <c r="D758" s="106"/>
      <c r="E758" s="106"/>
      <c r="F758" s="154"/>
      <c r="G758" s="154"/>
      <c r="H758" s="154"/>
      <c r="I758" s="154"/>
      <c r="J758" s="154"/>
      <c r="K758" s="154"/>
      <c r="L758" s="169"/>
      <c r="M758" s="154"/>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row>
    <row r="759">
      <c r="A759" s="106"/>
      <c r="B759" s="106"/>
      <c r="C759" s="106"/>
      <c r="D759" s="106"/>
      <c r="E759" s="106"/>
      <c r="F759" s="154"/>
      <c r="G759" s="154"/>
      <c r="H759" s="154"/>
      <c r="I759" s="154"/>
      <c r="J759" s="154"/>
      <c r="K759" s="154"/>
      <c r="L759" s="169"/>
      <c r="M759" s="154"/>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row>
    <row r="760">
      <c r="A760" s="106"/>
      <c r="B760" s="106"/>
      <c r="C760" s="106"/>
      <c r="D760" s="106"/>
      <c r="E760" s="106"/>
      <c r="F760" s="154"/>
      <c r="G760" s="154"/>
      <c r="H760" s="154"/>
      <c r="I760" s="154"/>
      <c r="J760" s="154"/>
      <c r="K760" s="154"/>
      <c r="L760" s="169"/>
      <c r="M760" s="154"/>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row>
    <row r="761">
      <c r="A761" s="106"/>
      <c r="B761" s="106"/>
      <c r="C761" s="106"/>
      <c r="D761" s="106"/>
      <c r="E761" s="106"/>
      <c r="F761" s="154"/>
      <c r="G761" s="154"/>
      <c r="H761" s="154"/>
      <c r="I761" s="154"/>
      <c r="J761" s="154"/>
      <c r="K761" s="154"/>
      <c r="L761" s="169"/>
      <c r="M761" s="154"/>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row>
    <row r="762">
      <c r="A762" s="106"/>
      <c r="B762" s="106"/>
      <c r="C762" s="106"/>
      <c r="D762" s="106"/>
      <c r="E762" s="106"/>
      <c r="F762" s="154"/>
      <c r="G762" s="154"/>
      <c r="H762" s="154"/>
      <c r="I762" s="154"/>
      <c r="J762" s="154"/>
      <c r="K762" s="154"/>
      <c r="L762" s="169"/>
      <c r="M762" s="154"/>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row>
    <row r="763">
      <c r="A763" s="106"/>
      <c r="B763" s="106"/>
      <c r="C763" s="106"/>
      <c r="D763" s="106"/>
      <c r="E763" s="106"/>
      <c r="F763" s="154"/>
      <c r="G763" s="154"/>
      <c r="H763" s="154"/>
      <c r="I763" s="154"/>
      <c r="J763" s="154"/>
      <c r="K763" s="154"/>
      <c r="L763" s="169"/>
      <c r="M763" s="154"/>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row>
    <row r="764">
      <c r="A764" s="106"/>
      <c r="B764" s="106"/>
      <c r="C764" s="106"/>
      <c r="D764" s="106"/>
      <c r="E764" s="106"/>
      <c r="F764" s="154"/>
      <c r="G764" s="154"/>
      <c r="H764" s="154"/>
      <c r="I764" s="154"/>
      <c r="J764" s="154"/>
      <c r="K764" s="154"/>
      <c r="L764" s="169"/>
      <c r="M764" s="154"/>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row>
    <row r="765">
      <c r="A765" s="106"/>
      <c r="B765" s="106"/>
      <c r="C765" s="106"/>
      <c r="D765" s="106"/>
      <c r="E765" s="106"/>
      <c r="F765" s="154"/>
      <c r="G765" s="154"/>
      <c r="H765" s="154"/>
      <c r="I765" s="154"/>
      <c r="J765" s="154"/>
      <c r="K765" s="154"/>
      <c r="L765" s="169"/>
      <c r="M765" s="154"/>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row>
    <row r="766">
      <c r="A766" s="106"/>
      <c r="B766" s="106"/>
      <c r="C766" s="106"/>
      <c r="D766" s="106"/>
      <c r="E766" s="106"/>
      <c r="F766" s="154"/>
      <c r="G766" s="154"/>
      <c r="H766" s="154"/>
      <c r="I766" s="154"/>
      <c r="J766" s="154"/>
      <c r="K766" s="154"/>
      <c r="L766" s="169"/>
      <c r="M766" s="154"/>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row>
    <row r="767">
      <c r="A767" s="106"/>
      <c r="B767" s="106"/>
      <c r="C767" s="106"/>
      <c r="D767" s="106"/>
      <c r="E767" s="106"/>
      <c r="F767" s="154"/>
      <c r="G767" s="154"/>
      <c r="H767" s="154"/>
      <c r="I767" s="154"/>
      <c r="J767" s="154"/>
      <c r="K767" s="154"/>
      <c r="L767" s="169"/>
      <c r="M767" s="154"/>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row>
    <row r="768">
      <c r="A768" s="106"/>
      <c r="B768" s="106"/>
      <c r="C768" s="106"/>
      <c r="D768" s="106"/>
      <c r="E768" s="106"/>
      <c r="F768" s="154"/>
      <c r="G768" s="154"/>
      <c r="H768" s="154"/>
      <c r="I768" s="154"/>
      <c r="J768" s="154"/>
      <c r="K768" s="154"/>
      <c r="L768" s="169"/>
      <c r="M768" s="154"/>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row>
    <row r="769">
      <c r="A769" s="106"/>
      <c r="B769" s="106"/>
      <c r="C769" s="106"/>
      <c r="D769" s="106"/>
      <c r="E769" s="106"/>
      <c r="F769" s="154"/>
      <c r="G769" s="154"/>
      <c r="H769" s="154"/>
      <c r="I769" s="154"/>
      <c r="J769" s="154"/>
      <c r="K769" s="154"/>
      <c r="L769" s="169"/>
      <c r="M769" s="154"/>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row>
    <row r="770">
      <c r="A770" s="106"/>
      <c r="B770" s="106"/>
      <c r="C770" s="106"/>
      <c r="D770" s="106"/>
      <c r="E770" s="106"/>
      <c r="F770" s="154"/>
      <c r="G770" s="154"/>
      <c r="H770" s="154"/>
      <c r="I770" s="154"/>
      <c r="J770" s="154"/>
      <c r="K770" s="154"/>
      <c r="L770" s="169"/>
      <c r="M770" s="154"/>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row>
    <row r="771">
      <c r="A771" s="106"/>
      <c r="B771" s="106"/>
      <c r="C771" s="106"/>
      <c r="D771" s="106"/>
      <c r="E771" s="106"/>
      <c r="F771" s="154"/>
      <c r="G771" s="154"/>
      <c r="H771" s="154"/>
      <c r="I771" s="154"/>
      <c r="J771" s="154"/>
      <c r="K771" s="154"/>
      <c r="L771" s="169"/>
      <c r="M771" s="154"/>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row>
    <row r="772">
      <c r="A772" s="106"/>
      <c r="B772" s="106"/>
      <c r="C772" s="106"/>
      <c r="D772" s="106"/>
      <c r="E772" s="106"/>
      <c r="F772" s="154"/>
      <c r="G772" s="154"/>
      <c r="H772" s="154"/>
      <c r="I772" s="154"/>
      <c r="J772" s="154"/>
      <c r="K772" s="154"/>
      <c r="L772" s="169"/>
      <c r="M772" s="154"/>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row>
    <row r="773">
      <c r="A773" s="106"/>
      <c r="B773" s="106"/>
      <c r="C773" s="106"/>
      <c r="D773" s="106"/>
      <c r="E773" s="106"/>
      <c r="F773" s="154"/>
      <c r="G773" s="154"/>
      <c r="H773" s="154"/>
      <c r="I773" s="154"/>
      <c r="J773" s="154"/>
      <c r="K773" s="154"/>
      <c r="L773" s="169"/>
      <c r="M773" s="154"/>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row>
    <row r="774">
      <c r="A774" s="106"/>
      <c r="B774" s="106"/>
      <c r="C774" s="106"/>
      <c r="D774" s="106"/>
      <c r="E774" s="106"/>
      <c r="F774" s="154"/>
      <c r="G774" s="154"/>
      <c r="H774" s="154"/>
      <c r="I774" s="154"/>
      <c r="J774" s="154"/>
      <c r="K774" s="154"/>
      <c r="L774" s="169"/>
      <c r="M774" s="154"/>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row>
    <row r="775">
      <c r="A775" s="106"/>
      <c r="B775" s="106"/>
      <c r="C775" s="106"/>
      <c r="D775" s="106"/>
      <c r="E775" s="106"/>
      <c r="F775" s="154"/>
      <c r="G775" s="154"/>
      <c r="H775" s="154"/>
      <c r="I775" s="154"/>
      <c r="J775" s="154"/>
      <c r="K775" s="154"/>
      <c r="L775" s="169"/>
      <c r="M775" s="154"/>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row>
    <row r="776">
      <c r="A776" s="106"/>
      <c r="B776" s="106"/>
      <c r="C776" s="106"/>
      <c r="D776" s="106"/>
      <c r="E776" s="106"/>
      <c r="F776" s="154"/>
      <c r="G776" s="154"/>
      <c r="H776" s="154"/>
      <c r="I776" s="154"/>
      <c r="J776" s="154"/>
      <c r="K776" s="154"/>
      <c r="L776" s="169"/>
      <c r="M776" s="154"/>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row>
    <row r="777">
      <c r="A777" s="106"/>
      <c r="B777" s="106"/>
      <c r="C777" s="106"/>
      <c r="D777" s="106"/>
      <c r="E777" s="106"/>
      <c r="F777" s="154"/>
      <c r="G777" s="154"/>
      <c r="H777" s="154"/>
      <c r="I777" s="154"/>
      <c r="J777" s="154"/>
      <c r="K777" s="154"/>
      <c r="L777" s="169"/>
      <c r="M777" s="154"/>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row>
    <row r="778">
      <c r="A778" s="106"/>
      <c r="B778" s="106"/>
      <c r="C778" s="106"/>
      <c r="D778" s="106"/>
      <c r="E778" s="106"/>
      <c r="F778" s="154"/>
      <c r="G778" s="154"/>
      <c r="H778" s="154"/>
      <c r="I778" s="154"/>
      <c r="J778" s="154"/>
      <c r="K778" s="154"/>
      <c r="L778" s="169"/>
      <c r="M778" s="154"/>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row>
    <row r="779">
      <c r="A779" s="106"/>
      <c r="B779" s="106"/>
      <c r="C779" s="106"/>
      <c r="D779" s="106"/>
      <c r="E779" s="106"/>
      <c r="F779" s="154"/>
      <c r="G779" s="154"/>
      <c r="H779" s="154"/>
      <c r="I779" s="154"/>
      <c r="J779" s="154"/>
      <c r="K779" s="154"/>
      <c r="L779" s="169"/>
      <c r="M779" s="154"/>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row>
    <row r="780">
      <c r="A780" s="106"/>
      <c r="B780" s="106"/>
      <c r="C780" s="106"/>
      <c r="D780" s="106"/>
      <c r="E780" s="106"/>
      <c r="F780" s="154"/>
      <c r="G780" s="154"/>
      <c r="H780" s="154"/>
      <c r="I780" s="154"/>
      <c r="J780" s="154"/>
      <c r="K780" s="154"/>
      <c r="L780" s="169"/>
      <c r="M780" s="154"/>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row>
    <row r="781">
      <c r="A781" s="106"/>
      <c r="B781" s="106"/>
      <c r="C781" s="106"/>
      <c r="D781" s="106"/>
      <c r="E781" s="106"/>
      <c r="F781" s="154"/>
      <c r="G781" s="154"/>
      <c r="H781" s="154"/>
      <c r="I781" s="154"/>
      <c r="J781" s="154"/>
      <c r="K781" s="154"/>
      <c r="L781" s="169"/>
      <c r="M781" s="154"/>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row>
    <row r="782">
      <c r="A782" s="106"/>
      <c r="B782" s="106"/>
      <c r="C782" s="106"/>
      <c r="D782" s="106"/>
      <c r="E782" s="106"/>
      <c r="F782" s="154"/>
      <c r="G782" s="154"/>
      <c r="H782" s="154"/>
      <c r="I782" s="154"/>
      <c r="J782" s="154"/>
      <c r="K782" s="154"/>
      <c r="L782" s="169"/>
      <c r="M782" s="154"/>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row>
    <row r="783">
      <c r="A783" s="106"/>
      <c r="B783" s="106"/>
      <c r="C783" s="106"/>
      <c r="D783" s="106"/>
      <c r="E783" s="106"/>
      <c r="F783" s="154"/>
      <c r="G783" s="154"/>
      <c r="H783" s="154"/>
      <c r="I783" s="154"/>
      <c r="J783" s="154"/>
      <c r="K783" s="154"/>
      <c r="L783" s="169"/>
      <c r="M783" s="154"/>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row>
    <row r="784">
      <c r="A784" s="106"/>
      <c r="B784" s="106"/>
      <c r="C784" s="106"/>
      <c r="D784" s="106"/>
      <c r="E784" s="106"/>
      <c r="F784" s="154"/>
      <c r="G784" s="154"/>
      <c r="H784" s="154"/>
      <c r="I784" s="154"/>
      <c r="J784" s="154"/>
      <c r="K784" s="154"/>
      <c r="L784" s="169"/>
      <c r="M784" s="154"/>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row>
    <row r="785">
      <c r="A785" s="106"/>
      <c r="B785" s="106"/>
      <c r="C785" s="106"/>
      <c r="D785" s="106"/>
      <c r="E785" s="106"/>
      <c r="F785" s="154"/>
      <c r="G785" s="154"/>
      <c r="H785" s="154"/>
      <c r="I785" s="154"/>
      <c r="J785" s="154"/>
      <c r="K785" s="154"/>
      <c r="L785" s="169"/>
      <c r="M785" s="154"/>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row>
    <row r="786">
      <c r="A786" s="106"/>
      <c r="B786" s="106"/>
      <c r="C786" s="106"/>
      <c r="D786" s="106"/>
      <c r="E786" s="106"/>
      <c r="F786" s="154"/>
      <c r="G786" s="154"/>
      <c r="H786" s="154"/>
      <c r="I786" s="154"/>
      <c r="J786" s="154"/>
      <c r="K786" s="154"/>
      <c r="L786" s="169"/>
      <c r="M786" s="154"/>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row>
    <row r="787">
      <c r="A787" s="106"/>
      <c r="B787" s="106"/>
      <c r="C787" s="106"/>
      <c r="D787" s="106"/>
      <c r="E787" s="106"/>
      <c r="F787" s="154"/>
      <c r="G787" s="154"/>
      <c r="H787" s="154"/>
      <c r="I787" s="154"/>
      <c r="J787" s="154"/>
      <c r="K787" s="154"/>
      <c r="L787" s="169"/>
      <c r="M787" s="154"/>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row>
    <row r="788">
      <c r="A788" s="106"/>
      <c r="B788" s="106"/>
      <c r="C788" s="106"/>
      <c r="D788" s="106"/>
      <c r="E788" s="106"/>
      <c r="F788" s="154"/>
      <c r="G788" s="154"/>
      <c r="H788" s="154"/>
      <c r="I788" s="154"/>
      <c r="J788" s="154"/>
      <c r="K788" s="154"/>
      <c r="L788" s="169"/>
      <c r="M788" s="154"/>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row>
    <row r="789">
      <c r="A789" s="106"/>
      <c r="B789" s="106"/>
      <c r="C789" s="106"/>
      <c r="D789" s="106"/>
      <c r="E789" s="106"/>
      <c r="F789" s="154"/>
      <c r="G789" s="154"/>
      <c r="H789" s="154"/>
      <c r="I789" s="154"/>
      <c r="J789" s="154"/>
      <c r="K789" s="154"/>
      <c r="L789" s="169"/>
      <c r="M789" s="154"/>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row>
    <row r="790">
      <c r="A790" s="106"/>
      <c r="B790" s="106"/>
      <c r="C790" s="106"/>
      <c r="D790" s="106"/>
      <c r="E790" s="106"/>
      <c r="F790" s="154"/>
      <c r="G790" s="154"/>
      <c r="H790" s="154"/>
      <c r="I790" s="154"/>
      <c r="J790" s="154"/>
      <c r="K790" s="154"/>
      <c r="L790" s="169"/>
      <c r="M790" s="154"/>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row>
    <row r="791">
      <c r="A791" s="106"/>
      <c r="B791" s="106"/>
      <c r="C791" s="106"/>
      <c r="D791" s="106"/>
      <c r="E791" s="106"/>
      <c r="F791" s="154"/>
      <c r="G791" s="154"/>
      <c r="H791" s="154"/>
      <c r="I791" s="154"/>
      <c r="J791" s="154"/>
      <c r="K791" s="154"/>
      <c r="L791" s="169"/>
      <c r="M791" s="154"/>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row>
    <row r="792">
      <c r="A792" s="106"/>
      <c r="B792" s="106"/>
      <c r="C792" s="106"/>
      <c r="D792" s="106"/>
      <c r="E792" s="106"/>
      <c r="F792" s="154"/>
      <c r="G792" s="154"/>
      <c r="H792" s="154"/>
      <c r="I792" s="154"/>
      <c r="J792" s="154"/>
      <c r="K792" s="154"/>
      <c r="L792" s="169"/>
      <c r="M792" s="154"/>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row>
    <row r="793">
      <c r="A793" s="106"/>
      <c r="B793" s="106"/>
      <c r="C793" s="106"/>
      <c r="D793" s="106"/>
      <c r="E793" s="106"/>
      <c r="F793" s="154"/>
      <c r="G793" s="154"/>
      <c r="H793" s="154"/>
      <c r="I793" s="154"/>
      <c r="J793" s="154"/>
      <c r="K793" s="154"/>
      <c r="L793" s="169"/>
      <c r="M793" s="154"/>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row>
    <row r="794">
      <c r="A794" s="106"/>
      <c r="B794" s="106"/>
      <c r="C794" s="106"/>
      <c r="D794" s="106"/>
      <c r="E794" s="106"/>
      <c r="F794" s="154"/>
      <c r="G794" s="154"/>
      <c r="H794" s="154"/>
      <c r="I794" s="154"/>
      <c r="J794" s="154"/>
      <c r="K794" s="154"/>
      <c r="L794" s="169"/>
      <c r="M794" s="154"/>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row>
    <row r="795">
      <c r="A795" s="106"/>
      <c r="B795" s="106"/>
      <c r="C795" s="106"/>
      <c r="D795" s="106"/>
      <c r="E795" s="106"/>
      <c r="F795" s="154"/>
      <c r="G795" s="154"/>
      <c r="H795" s="154"/>
      <c r="I795" s="154"/>
      <c r="J795" s="154"/>
      <c r="K795" s="154"/>
      <c r="L795" s="169"/>
      <c r="M795" s="154"/>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row>
    <row r="796">
      <c r="A796" s="106"/>
      <c r="B796" s="106"/>
      <c r="C796" s="106"/>
      <c r="D796" s="106"/>
      <c r="E796" s="106"/>
      <c r="F796" s="154"/>
      <c r="G796" s="154"/>
      <c r="H796" s="154"/>
      <c r="I796" s="154"/>
      <c r="J796" s="154"/>
      <c r="K796" s="154"/>
      <c r="L796" s="169"/>
      <c r="M796" s="154"/>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row>
    <row r="797">
      <c r="A797" s="106"/>
      <c r="B797" s="106"/>
      <c r="C797" s="106"/>
      <c r="D797" s="106"/>
      <c r="E797" s="106"/>
      <c r="F797" s="154"/>
      <c r="G797" s="154"/>
      <c r="H797" s="154"/>
      <c r="I797" s="154"/>
      <c r="J797" s="154"/>
      <c r="K797" s="154"/>
      <c r="L797" s="169"/>
      <c r="M797" s="154"/>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row>
    <row r="798">
      <c r="A798" s="106"/>
      <c r="B798" s="106"/>
      <c r="C798" s="106"/>
      <c r="D798" s="106"/>
      <c r="E798" s="106"/>
      <c r="F798" s="154"/>
      <c r="G798" s="154"/>
      <c r="H798" s="154"/>
      <c r="I798" s="154"/>
      <c r="J798" s="154"/>
      <c r="K798" s="154"/>
      <c r="L798" s="169"/>
      <c r="M798" s="154"/>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row>
    <row r="799">
      <c r="A799" s="106"/>
      <c r="B799" s="106"/>
      <c r="C799" s="106"/>
      <c r="D799" s="106"/>
      <c r="E799" s="106"/>
      <c r="F799" s="154"/>
      <c r="G799" s="154"/>
      <c r="H799" s="154"/>
      <c r="I799" s="154"/>
      <c r="J799" s="154"/>
      <c r="K799" s="154"/>
      <c r="L799" s="169"/>
      <c r="M799" s="154"/>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row>
    <row r="800">
      <c r="A800" s="106"/>
      <c r="B800" s="106"/>
      <c r="C800" s="106"/>
      <c r="D800" s="106"/>
      <c r="E800" s="106"/>
      <c r="F800" s="154"/>
      <c r="G800" s="154"/>
      <c r="H800" s="154"/>
      <c r="I800" s="154"/>
      <c r="J800" s="154"/>
      <c r="K800" s="154"/>
      <c r="L800" s="169"/>
      <c r="M800" s="154"/>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row>
    <row r="801">
      <c r="A801" s="106"/>
      <c r="B801" s="106"/>
      <c r="C801" s="106"/>
      <c r="D801" s="106"/>
      <c r="E801" s="106"/>
      <c r="F801" s="154"/>
      <c r="G801" s="154"/>
      <c r="H801" s="154"/>
      <c r="I801" s="154"/>
      <c r="J801" s="154"/>
      <c r="K801" s="154"/>
      <c r="L801" s="169"/>
      <c r="M801" s="154"/>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row>
    <row r="802">
      <c r="A802" s="106"/>
      <c r="B802" s="106"/>
      <c r="C802" s="106"/>
      <c r="D802" s="106"/>
      <c r="E802" s="106"/>
      <c r="F802" s="154"/>
      <c r="G802" s="154"/>
      <c r="H802" s="154"/>
      <c r="I802" s="154"/>
      <c r="J802" s="154"/>
      <c r="K802" s="154"/>
      <c r="L802" s="169"/>
      <c r="M802" s="154"/>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row>
    <row r="803">
      <c r="A803" s="106"/>
      <c r="B803" s="106"/>
      <c r="C803" s="106"/>
      <c r="D803" s="106"/>
      <c r="E803" s="106"/>
      <c r="F803" s="154"/>
      <c r="G803" s="154"/>
      <c r="H803" s="154"/>
      <c r="I803" s="154"/>
      <c r="J803" s="154"/>
      <c r="K803" s="154"/>
      <c r="L803" s="169"/>
      <c r="M803" s="154"/>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row>
    <row r="804">
      <c r="A804" s="106"/>
      <c r="B804" s="106"/>
      <c r="C804" s="106"/>
      <c r="D804" s="106"/>
      <c r="E804" s="106"/>
      <c r="F804" s="154"/>
      <c r="G804" s="154"/>
      <c r="H804" s="154"/>
      <c r="I804" s="154"/>
      <c r="J804" s="154"/>
      <c r="K804" s="154"/>
      <c r="L804" s="169"/>
      <c r="M804" s="154"/>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row>
    <row r="805">
      <c r="A805" s="106"/>
      <c r="B805" s="106"/>
      <c r="C805" s="106"/>
      <c r="D805" s="106"/>
      <c r="E805" s="106"/>
      <c r="F805" s="154"/>
      <c r="G805" s="154"/>
      <c r="H805" s="154"/>
      <c r="I805" s="154"/>
      <c r="J805" s="154"/>
      <c r="K805" s="154"/>
      <c r="L805" s="169"/>
      <c r="M805" s="154"/>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row>
    <row r="806">
      <c r="A806" s="106"/>
      <c r="B806" s="106"/>
      <c r="C806" s="106"/>
      <c r="D806" s="106"/>
      <c r="E806" s="106"/>
      <c r="F806" s="154"/>
      <c r="G806" s="154"/>
      <c r="H806" s="154"/>
      <c r="I806" s="154"/>
      <c r="J806" s="154"/>
      <c r="K806" s="154"/>
      <c r="L806" s="169"/>
      <c r="M806" s="154"/>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row>
    <row r="807">
      <c r="A807" s="106"/>
      <c r="B807" s="106"/>
      <c r="C807" s="106"/>
      <c r="D807" s="106"/>
      <c r="E807" s="106"/>
      <c r="F807" s="154"/>
      <c r="G807" s="154"/>
      <c r="H807" s="154"/>
      <c r="I807" s="154"/>
      <c r="J807" s="154"/>
      <c r="K807" s="154"/>
      <c r="L807" s="169"/>
      <c r="M807" s="154"/>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row>
    <row r="808">
      <c r="A808" s="106"/>
      <c r="B808" s="106"/>
      <c r="C808" s="106"/>
      <c r="D808" s="106"/>
      <c r="E808" s="106"/>
      <c r="F808" s="154"/>
      <c r="G808" s="154"/>
      <c r="H808" s="154"/>
      <c r="I808" s="154"/>
      <c r="J808" s="154"/>
      <c r="K808" s="154"/>
      <c r="L808" s="169"/>
      <c r="M808" s="154"/>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row>
    <row r="809">
      <c r="A809" s="106"/>
      <c r="B809" s="106"/>
      <c r="C809" s="106"/>
      <c r="D809" s="106"/>
      <c r="E809" s="106"/>
      <c r="F809" s="154"/>
      <c r="G809" s="154"/>
      <c r="H809" s="154"/>
      <c r="I809" s="154"/>
      <c r="J809" s="154"/>
      <c r="K809" s="154"/>
      <c r="L809" s="169"/>
      <c r="M809" s="154"/>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row>
    <row r="810">
      <c r="A810" s="106"/>
      <c r="B810" s="106"/>
      <c r="C810" s="106"/>
      <c r="D810" s="106"/>
      <c r="E810" s="106"/>
      <c r="F810" s="154"/>
      <c r="G810" s="154"/>
      <c r="H810" s="154"/>
      <c r="I810" s="154"/>
      <c r="J810" s="154"/>
      <c r="K810" s="154"/>
      <c r="L810" s="169"/>
      <c r="M810" s="154"/>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row>
    <row r="811">
      <c r="A811" s="106"/>
      <c r="B811" s="106"/>
      <c r="C811" s="106"/>
      <c r="D811" s="106"/>
      <c r="E811" s="106"/>
      <c r="F811" s="154"/>
      <c r="G811" s="154"/>
      <c r="H811" s="154"/>
      <c r="I811" s="154"/>
      <c r="J811" s="154"/>
      <c r="K811" s="154"/>
      <c r="L811" s="169"/>
      <c r="M811" s="154"/>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row>
    <row r="812">
      <c r="A812" s="106"/>
      <c r="B812" s="106"/>
      <c r="C812" s="106"/>
      <c r="D812" s="106"/>
      <c r="E812" s="106"/>
      <c r="F812" s="154"/>
      <c r="G812" s="154"/>
      <c r="H812" s="154"/>
      <c r="I812" s="154"/>
      <c r="J812" s="154"/>
      <c r="K812" s="154"/>
      <c r="L812" s="169"/>
      <c r="M812" s="154"/>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row>
    <row r="813">
      <c r="A813" s="106"/>
      <c r="B813" s="106"/>
      <c r="C813" s="106"/>
      <c r="D813" s="106"/>
      <c r="E813" s="106"/>
      <c r="F813" s="154"/>
      <c r="G813" s="154"/>
      <c r="H813" s="154"/>
      <c r="I813" s="154"/>
      <c r="J813" s="154"/>
      <c r="K813" s="154"/>
      <c r="L813" s="169"/>
      <c r="M813" s="154"/>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row>
    <row r="814">
      <c r="A814" s="106"/>
      <c r="B814" s="106"/>
      <c r="C814" s="106"/>
      <c r="D814" s="106"/>
      <c r="E814" s="106"/>
      <c r="F814" s="154"/>
      <c r="G814" s="154"/>
      <c r="H814" s="154"/>
      <c r="I814" s="154"/>
      <c r="J814" s="154"/>
      <c r="K814" s="154"/>
      <c r="L814" s="169"/>
      <c r="M814" s="154"/>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row>
    <row r="815">
      <c r="A815" s="106"/>
      <c r="B815" s="106"/>
      <c r="C815" s="106"/>
      <c r="D815" s="106"/>
      <c r="E815" s="106"/>
      <c r="F815" s="154"/>
      <c r="G815" s="154"/>
      <c r="H815" s="154"/>
      <c r="I815" s="154"/>
      <c r="J815" s="154"/>
      <c r="K815" s="154"/>
      <c r="L815" s="169"/>
      <c r="M815" s="154"/>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row>
    <row r="816">
      <c r="A816" s="106"/>
      <c r="B816" s="106"/>
      <c r="C816" s="106"/>
      <c r="D816" s="106"/>
      <c r="E816" s="106"/>
      <c r="F816" s="154"/>
      <c r="G816" s="154"/>
      <c r="H816" s="154"/>
      <c r="I816" s="154"/>
      <c r="J816" s="154"/>
      <c r="K816" s="154"/>
      <c r="L816" s="169"/>
      <c r="M816" s="154"/>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row>
    <row r="817">
      <c r="A817" s="106"/>
      <c r="B817" s="106"/>
      <c r="C817" s="106"/>
      <c r="D817" s="106"/>
      <c r="E817" s="106"/>
      <c r="F817" s="154"/>
      <c r="G817" s="154"/>
      <c r="H817" s="154"/>
      <c r="I817" s="154"/>
      <c r="J817" s="154"/>
      <c r="K817" s="154"/>
      <c r="L817" s="169"/>
      <c r="M817" s="154"/>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row>
    <row r="818">
      <c r="A818" s="106"/>
      <c r="B818" s="106"/>
      <c r="C818" s="106"/>
      <c r="D818" s="106"/>
      <c r="E818" s="106"/>
      <c r="F818" s="154"/>
      <c r="G818" s="154"/>
      <c r="H818" s="154"/>
      <c r="I818" s="154"/>
      <c r="J818" s="154"/>
      <c r="K818" s="154"/>
      <c r="L818" s="169"/>
      <c r="M818" s="154"/>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row>
    <row r="819">
      <c r="A819" s="106"/>
      <c r="B819" s="106"/>
      <c r="C819" s="106"/>
      <c r="D819" s="106"/>
      <c r="E819" s="106"/>
      <c r="F819" s="154"/>
      <c r="G819" s="154"/>
      <c r="H819" s="154"/>
      <c r="I819" s="154"/>
      <c r="J819" s="154"/>
      <c r="K819" s="154"/>
      <c r="L819" s="169"/>
      <c r="M819" s="154"/>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row>
    <row r="820">
      <c r="A820" s="106"/>
      <c r="B820" s="106"/>
      <c r="C820" s="106"/>
      <c r="D820" s="106"/>
      <c r="E820" s="106"/>
      <c r="F820" s="154"/>
      <c r="G820" s="154"/>
      <c r="H820" s="154"/>
      <c r="I820" s="154"/>
      <c r="J820" s="154"/>
      <c r="K820" s="154"/>
      <c r="L820" s="169"/>
      <c r="M820" s="154"/>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row>
    <row r="821">
      <c r="A821" s="106"/>
      <c r="B821" s="106"/>
      <c r="C821" s="106"/>
      <c r="D821" s="106"/>
      <c r="E821" s="106"/>
      <c r="F821" s="154"/>
      <c r="G821" s="154"/>
      <c r="H821" s="154"/>
      <c r="I821" s="154"/>
      <c r="J821" s="154"/>
      <c r="K821" s="154"/>
      <c r="L821" s="169"/>
      <c r="M821" s="154"/>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row>
    <row r="822">
      <c r="A822" s="106"/>
      <c r="B822" s="106"/>
      <c r="C822" s="106"/>
      <c r="D822" s="106"/>
      <c r="E822" s="106"/>
      <c r="F822" s="154"/>
      <c r="G822" s="154"/>
      <c r="H822" s="154"/>
      <c r="I822" s="154"/>
      <c r="J822" s="154"/>
      <c r="K822" s="154"/>
      <c r="L822" s="169"/>
      <c r="M822" s="154"/>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row>
    <row r="823">
      <c r="A823" s="106"/>
      <c r="B823" s="106"/>
      <c r="C823" s="106"/>
      <c r="D823" s="106"/>
      <c r="E823" s="106"/>
      <c r="F823" s="154"/>
      <c r="G823" s="154"/>
      <c r="H823" s="154"/>
      <c r="I823" s="154"/>
      <c r="J823" s="154"/>
      <c r="K823" s="154"/>
      <c r="L823" s="169"/>
      <c r="M823" s="154"/>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row>
    <row r="824">
      <c r="A824" s="106"/>
      <c r="B824" s="106"/>
      <c r="C824" s="106"/>
      <c r="D824" s="106"/>
      <c r="E824" s="106"/>
      <c r="F824" s="154"/>
      <c r="G824" s="154"/>
      <c r="H824" s="154"/>
      <c r="I824" s="154"/>
      <c r="J824" s="154"/>
      <c r="K824" s="154"/>
      <c r="L824" s="169"/>
      <c r="M824" s="154"/>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row>
    <row r="825">
      <c r="A825" s="106"/>
      <c r="B825" s="106"/>
      <c r="C825" s="106"/>
      <c r="D825" s="106"/>
      <c r="E825" s="106"/>
      <c r="F825" s="154"/>
      <c r="G825" s="154"/>
      <c r="H825" s="154"/>
      <c r="I825" s="154"/>
      <c r="J825" s="154"/>
      <c r="K825" s="154"/>
      <c r="L825" s="169"/>
      <c r="M825" s="154"/>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row>
    <row r="826">
      <c r="A826" s="106"/>
      <c r="B826" s="106"/>
      <c r="C826" s="106"/>
      <c r="D826" s="106"/>
      <c r="E826" s="106"/>
      <c r="F826" s="154"/>
      <c r="G826" s="154"/>
      <c r="H826" s="154"/>
      <c r="I826" s="154"/>
      <c r="J826" s="154"/>
      <c r="K826" s="154"/>
      <c r="L826" s="169"/>
      <c r="M826" s="154"/>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row>
    <row r="827">
      <c r="A827" s="106"/>
      <c r="B827" s="106"/>
      <c r="C827" s="106"/>
      <c r="D827" s="106"/>
      <c r="E827" s="106"/>
      <c r="F827" s="154"/>
      <c r="G827" s="154"/>
      <c r="H827" s="154"/>
      <c r="I827" s="154"/>
      <c r="J827" s="154"/>
      <c r="K827" s="154"/>
      <c r="L827" s="169"/>
      <c r="M827" s="154"/>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row>
    <row r="828">
      <c r="A828" s="106"/>
      <c r="B828" s="106"/>
      <c r="C828" s="106"/>
      <c r="D828" s="106"/>
      <c r="E828" s="106"/>
      <c r="F828" s="154"/>
      <c r="G828" s="154"/>
      <c r="H828" s="154"/>
      <c r="I828" s="154"/>
      <c r="J828" s="154"/>
      <c r="K828" s="154"/>
      <c r="L828" s="169"/>
      <c r="M828" s="154"/>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row>
    <row r="829">
      <c r="A829" s="106"/>
      <c r="B829" s="106"/>
      <c r="C829" s="106"/>
      <c r="D829" s="106"/>
      <c r="E829" s="106"/>
      <c r="F829" s="154"/>
      <c r="G829" s="154"/>
      <c r="H829" s="154"/>
      <c r="I829" s="154"/>
      <c r="J829" s="154"/>
      <c r="K829" s="154"/>
      <c r="L829" s="169"/>
      <c r="M829" s="154"/>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row>
    <row r="830">
      <c r="A830" s="106"/>
      <c r="B830" s="106"/>
      <c r="C830" s="106"/>
      <c r="D830" s="106"/>
      <c r="E830" s="106"/>
      <c r="F830" s="154"/>
      <c r="G830" s="154"/>
      <c r="H830" s="154"/>
      <c r="I830" s="154"/>
      <c r="J830" s="154"/>
      <c r="K830" s="154"/>
      <c r="L830" s="169"/>
      <c r="M830" s="154"/>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row>
    <row r="831">
      <c r="A831" s="106"/>
      <c r="B831" s="106"/>
      <c r="C831" s="106"/>
      <c r="D831" s="106"/>
      <c r="E831" s="106"/>
      <c r="F831" s="154"/>
      <c r="G831" s="154"/>
      <c r="H831" s="154"/>
      <c r="I831" s="154"/>
      <c r="J831" s="154"/>
      <c r="K831" s="154"/>
      <c r="L831" s="169"/>
      <c r="M831" s="154"/>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row>
    <row r="832">
      <c r="A832" s="106"/>
      <c r="B832" s="106"/>
      <c r="C832" s="106"/>
      <c r="D832" s="106"/>
      <c r="E832" s="106"/>
      <c r="F832" s="154"/>
      <c r="G832" s="154"/>
      <c r="H832" s="154"/>
      <c r="I832" s="154"/>
      <c r="J832" s="154"/>
      <c r="K832" s="154"/>
      <c r="L832" s="169"/>
      <c r="M832" s="154"/>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row>
    <row r="833">
      <c r="A833" s="106"/>
      <c r="B833" s="106"/>
      <c r="C833" s="106"/>
      <c r="D833" s="106"/>
      <c r="E833" s="106"/>
      <c r="F833" s="154"/>
      <c r="G833" s="154"/>
      <c r="H833" s="154"/>
      <c r="I833" s="154"/>
      <c r="J833" s="154"/>
      <c r="K833" s="154"/>
      <c r="L833" s="169"/>
      <c r="M833" s="154"/>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row>
    <row r="834">
      <c r="A834" s="106"/>
      <c r="B834" s="106"/>
      <c r="C834" s="106"/>
      <c r="D834" s="106"/>
      <c r="E834" s="106"/>
      <c r="F834" s="154"/>
      <c r="G834" s="154"/>
      <c r="H834" s="154"/>
      <c r="I834" s="154"/>
      <c r="J834" s="154"/>
      <c r="K834" s="154"/>
      <c r="L834" s="169"/>
      <c r="M834" s="154"/>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row>
    <row r="835">
      <c r="A835" s="106"/>
      <c r="B835" s="106"/>
      <c r="C835" s="106"/>
      <c r="D835" s="106"/>
      <c r="E835" s="106"/>
      <c r="F835" s="154"/>
      <c r="G835" s="154"/>
      <c r="H835" s="154"/>
      <c r="I835" s="154"/>
      <c r="J835" s="154"/>
      <c r="K835" s="154"/>
      <c r="L835" s="169"/>
      <c r="M835" s="154"/>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row>
    <row r="836">
      <c r="A836" s="106"/>
      <c r="B836" s="106"/>
      <c r="C836" s="106"/>
      <c r="D836" s="106"/>
      <c r="E836" s="106"/>
      <c r="F836" s="154"/>
      <c r="G836" s="154"/>
      <c r="H836" s="154"/>
      <c r="I836" s="154"/>
      <c r="J836" s="154"/>
      <c r="K836" s="154"/>
      <c r="L836" s="169"/>
      <c r="M836" s="154"/>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row>
    <row r="837">
      <c r="A837" s="106"/>
      <c r="B837" s="106"/>
      <c r="C837" s="106"/>
      <c r="D837" s="106"/>
      <c r="E837" s="106"/>
      <c r="F837" s="154"/>
      <c r="G837" s="154"/>
      <c r="H837" s="154"/>
      <c r="I837" s="154"/>
      <c r="J837" s="154"/>
      <c r="K837" s="154"/>
      <c r="L837" s="169"/>
      <c r="M837" s="154"/>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row>
    <row r="838">
      <c r="A838" s="106"/>
      <c r="B838" s="106"/>
      <c r="C838" s="106"/>
      <c r="D838" s="106"/>
      <c r="E838" s="106"/>
      <c r="F838" s="154"/>
      <c r="G838" s="154"/>
      <c r="H838" s="154"/>
      <c r="I838" s="154"/>
      <c r="J838" s="154"/>
      <c r="K838" s="154"/>
      <c r="L838" s="169"/>
      <c r="M838" s="154"/>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row>
    <row r="839">
      <c r="A839" s="106"/>
      <c r="B839" s="106"/>
      <c r="C839" s="106"/>
      <c r="D839" s="106"/>
      <c r="E839" s="106"/>
      <c r="F839" s="154"/>
      <c r="G839" s="154"/>
      <c r="H839" s="154"/>
      <c r="I839" s="154"/>
      <c r="J839" s="154"/>
      <c r="K839" s="154"/>
      <c r="L839" s="169"/>
      <c r="M839" s="154"/>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row>
    <row r="840">
      <c r="A840" s="106"/>
      <c r="B840" s="106"/>
      <c r="C840" s="106"/>
      <c r="D840" s="106"/>
      <c r="E840" s="106"/>
      <c r="F840" s="154"/>
      <c r="G840" s="154"/>
      <c r="H840" s="154"/>
      <c r="I840" s="154"/>
      <c r="J840" s="154"/>
      <c r="K840" s="154"/>
      <c r="L840" s="169"/>
      <c r="M840" s="154"/>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row>
    <row r="841">
      <c r="A841" s="106"/>
      <c r="B841" s="106"/>
      <c r="C841" s="106"/>
      <c r="D841" s="106"/>
      <c r="E841" s="106"/>
      <c r="F841" s="154"/>
      <c r="G841" s="154"/>
      <c r="H841" s="154"/>
      <c r="I841" s="154"/>
      <c r="J841" s="154"/>
      <c r="K841" s="154"/>
      <c r="L841" s="169"/>
      <c r="M841" s="154"/>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row>
    <row r="842">
      <c r="A842" s="106"/>
      <c r="B842" s="106"/>
      <c r="C842" s="106"/>
      <c r="D842" s="106"/>
      <c r="E842" s="106"/>
      <c r="F842" s="154"/>
      <c r="G842" s="154"/>
      <c r="H842" s="154"/>
      <c r="I842" s="154"/>
      <c r="J842" s="154"/>
      <c r="K842" s="154"/>
      <c r="L842" s="169"/>
      <c r="M842" s="154"/>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row>
    <row r="843">
      <c r="A843" s="106"/>
      <c r="B843" s="106"/>
      <c r="C843" s="106"/>
      <c r="D843" s="106"/>
      <c r="E843" s="106"/>
      <c r="F843" s="154"/>
      <c r="G843" s="154"/>
      <c r="H843" s="154"/>
      <c r="I843" s="154"/>
      <c r="J843" s="154"/>
      <c r="K843" s="154"/>
      <c r="L843" s="169"/>
      <c r="M843" s="154"/>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row>
    <row r="844">
      <c r="A844" s="106"/>
      <c r="B844" s="106"/>
      <c r="C844" s="106"/>
      <c r="D844" s="106"/>
      <c r="E844" s="106"/>
      <c r="F844" s="154"/>
      <c r="G844" s="154"/>
      <c r="H844" s="154"/>
      <c r="I844" s="154"/>
      <c r="J844" s="154"/>
      <c r="K844" s="154"/>
      <c r="L844" s="169"/>
      <c r="M844" s="154"/>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row>
    <row r="845">
      <c r="A845" s="106"/>
      <c r="B845" s="106"/>
      <c r="C845" s="106"/>
      <c r="D845" s="106"/>
      <c r="E845" s="106"/>
      <c r="F845" s="154"/>
      <c r="G845" s="154"/>
      <c r="H845" s="154"/>
      <c r="I845" s="154"/>
      <c r="J845" s="154"/>
      <c r="K845" s="154"/>
      <c r="L845" s="169"/>
      <c r="M845" s="154"/>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row>
    <row r="846">
      <c r="A846" s="106"/>
      <c r="B846" s="106"/>
      <c r="C846" s="106"/>
      <c r="D846" s="106"/>
      <c r="E846" s="106"/>
      <c r="F846" s="154"/>
      <c r="G846" s="154"/>
      <c r="H846" s="154"/>
      <c r="I846" s="154"/>
      <c r="J846" s="154"/>
      <c r="K846" s="154"/>
      <c r="L846" s="169"/>
      <c r="M846" s="154"/>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row>
    <row r="847">
      <c r="A847" s="106"/>
      <c r="B847" s="106"/>
      <c r="C847" s="106"/>
      <c r="D847" s="106"/>
      <c r="E847" s="106"/>
      <c r="F847" s="154"/>
      <c r="G847" s="154"/>
      <c r="H847" s="154"/>
      <c r="I847" s="154"/>
      <c r="J847" s="154"/>
      <c r="K847" s="154"/>
      <c r="L847" s="169"/>
      <c r="M847" s="154"/>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row>
    <row r="848">
      <c r="A848" s="106"/>
      <c r="B848" s="106"/>
      <c r="C848" s="106"/>
      <c r="D848" s="106"/>
      <c r="E848" s="106"/>
      <c r="F848" s="154"/>
      <c r="G848" s="154"/>
      <c r="H848" s="154"/>
      <c r="I848" s="154"/>
      <c r="J848" s="154"/>
      <c r="K848" s="154"/>
      <c r="L848" s="169"/>
      <c r="M848" s="154"/>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row>
    <row r="849">
      <c r="A849" s="106"/>
      <c r="B849" s="106"/>
      <c r="C849" s="106"/>
      <c r="D849" s="106"/>
      <c r="E849" s="106"/>
      <c r="F849" s="154"/>
      <c r="G849" s="154"/>
      <c r="H849" s="154"/>
      <c r="I849" s="154"/>
      <c r="J849" s="154"/>
      <c r="K849" s="154"/>
      <c r="L849" s="169"/>
      <c r="M849" s="154"/>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row>
    <row r="850">
      <c r="A850" s="106"/>
      <c r="B850" s="106"/>
      <c r="C850" s="106"/>
      <c r="D850" s="106"/>
      <c r="E850" s="106"/>
      <c r="F850" s="154"/>
      <c r="G850" s="154"/>
      <c r="H850" s="154"/>
      <c r="I850" s="154"/>
      <c r="J850" s="154"/>
      <c r="K850" s="154"/>
      <c r="L850" s="169"/>
      <c r="M850" s="154"/>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row>
    <row r="851">
      <c r="A851" s="106"/>
      <c r="B851" s="106"/>
      <c r="C851" s="106"/>
      <c r="D851" s="106"/>
      <c r="E851" s="106"/>
      <c r="F851" s="154"/>
      <c r="G851" s="154"/>
      <c r="H851" s="154"/>
      <c r="I851" s="154"/>
      <c r="J851" s="154"/>
      <c r="K851" s="154"/>
      <c r="L851" s="169"/>
      <c r="M851" s="154"/>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row>
    <row r="852">
      <c r="A852" s="106"/>
      <c r="B852" s="106"/>
      <c r="C852" s="106"/>
      <c r="D852" s="106"/>
      <c r="E852" s="106"/>
      <c r="F852" s="154"/>
      <c r="G852" s="154"/>
      <c r="H852" s="154"/>
      <c r="I852" s="154"/>
      <c r="J852" s="154"/>
      <c r="K852" s="154"/>
      <c r="L852" s="169"/>
      <c r="M852" s="154"/>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row>
    <row r="853">
      <c r="A853" s="106"/>
      <c r="B853" s="106"/>
      <c r="C853" s="106"/>
      <c r="D853" s="106"/>
      <c r="E853" s="106"/>
      <c r="F853" s="154"/>
      <c r="G853" s="154"/>
      <c r="H853" s="154"/>
      <c r="I853" s="154"/>
      <c r="J853" s="154"/>
      <c r="K853" s="154"/>
      <c r="L853" s="169"/>
      <c r="M853" s="154"/>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row>
    <row r="854">
      <c r="A854" s="106"/>
      <c r="B854" s="106"/>
      <c r="C854" s="106"/>
      <c r="D854" s="106"/>
      <c r="E854" s="106"/>
      <c r="F854" s="154"/>
      <c r="G854" s="154"/>
      <c r="H854" s="154"/>
      <c r="I854" s="154"/>
      <c r="J854" s="154"/>
      <c r="K854" s="154"/>
      <c r="L854" s="169"/>
      <c r="M854" s="154"/>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row>
    <row r="855">
      <c r="A855" s="106"/>
      <c r="B855" s="106"/>
      <c r="C855" s="106"/>
      <c r="D855" s="106"/>
      <c r="E855" s="106"/>
      <c r="F855" s="154"/>
      <c r="G855" s="154"/>
      <c r="H855" s="154"/>
      <c r="I855" s="154"/>
      <c r="J855" s="154"/>
      <c r="K855" s="154"/>
      <c r="L855" s="169"/>
      <c r="M855" s="154"/>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row>
    <row r="856">
      <c r="A856" s="106"/>
      <c r="B856" s="106"/>
      <c r="C856" s="106"/>
      <c r="D856" s="106"/>
      <c r="E856" s="106"/>
      <c r="F856" s="154"/>
      <c r="G856" s="154"/>
      <c r="H856" s="154"/>
      <c r="I856" s="154"/>
      <c r="J856" s="154"/>
      <c r="K856" s="154"/>
      <c r="L856" s="169"/>
      <c r="M856" s="154"/>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row>
    <row r="857">
      <c r="A857" s="106"/>
      <c r="B857" s="106"/>
      <c r="C857" s="106"/>
      <c r="D857" s="106"/>
      <c r="E857" s="106"/>
      <c r="F857" s="154"/>
      <c r="G857" s="154"/>
      <c r="H857" s="154"/>
      <c r="I857" s="154"/>
      <c r="J857" s="154"/>
      <c r="K857" s="154"/>
      <c r="L857" s="169"/>
      <c r="M857" s="154"/>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row>
    <row r="858">
      <c r="A858" s="106"/>
      <c r="B858" s="106"/>
      <c r="C858" s="106"/>
      <c r="D858" s="106"/>
      <c r="E858" s="106"/>
      <c r="F858" s="154"/>
      <c r="G858" s="154"/>
      <c r="H858" s="154"/>
      <c r="I858" s="154"/>
      <c r="J858" s="154"/>
      <c r="K858" s="154"/>
      <c r="L858" s="169"/>
      <c r="M858" s="154"/>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row>
    <row r="859">
      <c r="A859" s="106"/>
      <c r="B859" s="106"/>
      <c r="C859" s="106"/>
      <c r="D859" s="106"/>
      <c r="E859" s="106"/>
      <c r="F859" s="154"/>
      <c r="G859" s="154"/>
      <c r="H859" s="154"/>
      <c r="I859" s="154"/>
      <c r="J859" s="154"/>
      <c r="K859" s="154"/>
      <c r="L859" s="169"/>
      <c r="M859" s="154"/>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row>
    <row r="860">
      <c r="A860" s="106"/>
      <c r="B860" s="106"/>
      <c r="C860" s="106"/>
      <c r="D860" s="106"/>
      <c r="E860" s="106"/>
      <c r="F860" s="154"/>
      <c r="G860" s="154"/>
      <c r="H860" s="154"/>
      <c r="I860" s="154"/>
      <c r="J860" s="154"/>
      <c r="K860" s="154"/>
      <c r="L860" s="169"/>
      <c r="M860" s="154"/>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row>
    <row r="861">
      <c r="A861" s="106"/>
      <c r="B861" s="106"/>
      <c r="C861" s="106"/>
      <c r="D861" s="106"/>
      <c r="E861" s="106"/>
      <c r="F861" s="154"/>
      <c r="G861" s="154"/>
      <c r="H861" s="154"/>
      <c r="I861" s="154"/>
      <c r="J861" s="154"/>
      <c r="K861" s="154"/>
      <c r="L861" s="169"/>
      <c r="M861" s="154"/>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row>
    <row r="862">
      <c r="A862" s="106"/>
      <c r="B862" s="106"/>
      <c r="C862" s="106"/>
      <c r="D862" s="106"/>
      <c r="E862" s="106"/>
      <c r="F862" s="154"/>
      <c r="G862" s="154"/>
      <c r="H862" s="154"/>
      <c r="I862" s="154"/>
      <c r="J862" s="154"/>
      <c r="K862" s="154"/>
      <c r="L862" s="169"/>
      <c r="M862" s="154"/>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row>
    <row r="863">
      <c r="A863" s="106"/>
      <c r="B863" s="106"/>
      <c r="C863" s="106"/>
      <c r="D863" s="106"/>
      <c r="E863" s="106"/>
      <c r="F863" s="154"/>
      <c r="G863" s="154"/>
      <c r="H863" s="154"/>
      <c r="I863" s="154"/>
      <c r="J863" s="154"/>
      <c r="K863" s="154"/>
      <c r="L863" s="169"/>
      <c r="M863" s="154"/>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row>
    <row r="864">
      <c r="A864" s="106"/>
      <c r="B864" s="106"/>
      <c r="C864" s="106"/>
      <c r="D864" s="106"/>
      <c r="E864" s="106"/>
      <c r="F864" s="154"/>
      <c r="G864" s="154"/>
      <c r="H864" s="154"/>
      <c r="I864" s="154"/>
      <c r="J864" s="154"/>
      <c r="K864" s="154"/>
      <c r="L864" s="169"/>
      <c r="M864" s="154"/>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row>
    <row r="865">
      <c r="A865" s="106"/>
      <c r="B865" s="106"/>
      <c r="C865" s="106"/>
      <c r="D865" s="106"/>
      <c r="E865" s="106"/>
      <c r="F865" s="154"/>
      <c r="G865" s="154"/>
      <c r="H865" s="154"/>
      <c r="I865" s="154"/>
      <c r="J865" s="154"/>
      <c r="K865" s="154"/>
      <c r="L865" s="169"/>
      <c r="M865" s="154"/>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row>
    <row r="866">
      <c r="A866" s="106"/>
      <c r="B866" s="106"/>
      <c r="C866" s="106"/>
      <c r="D866" s="106"/>
      <c r="E866" s="106"/>
      <c r="F866" s="154"/>
      <c r="G866" s="154"/>
      <c r="H866" s="154"/>
      <c r="I866" s="154"/>
      <c r="J866" s="154"/>
      <c r="K866" s="154"/>
      <c r="L866" s="169"/>
      <c r="M866" s="154"/>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row>
    <row r="867">
      <c r="A867" s="106"/>
      <c r="B867" s="106"/>
      <c r="C867" s="106"/>
      <c r="D867" s="106"/>
      <c r="E867" s="106"/>
      <c r="F867" s="154"/>
      <c r="G867" s="154"/>
      <c r="H867" s="154"/>
      <c r="I867" s="154"/>
      <c r="J867" s="154"/>
      <c r="K867" s="154"/>
      <c r="L867" s="169"/>
      <c r="M867" s="154"/>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row>
    <row r="868">
      <c r="A868" s="106"/>
      <c r="B868" s="106"/>
      <c r="C868" s="106"/>
      <c r="D868" s="106"/>
      <c r="E868" s="106"/>
      <c r="F868" s="154"/>
      <c r="G868" s="154"/>
      <c r="H868" s="154"/>
      <c r="I868" s="154"/>
      <c r="J868" s="154"/>
      <c r="K868" s="154"/>
      <c r="L868" s="169"/>
      <c r="M868" s="154"/>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row>
    <row r="869">
      <c r="A869" s="106"/>
      <c r="B869" s="106"/>
      <c r="C869" s="106"/>
      <c r="D869" s="106"/>
      <c r="E869" s="106"/>
      <c r="F869" s="154"/>
      <c r="G869" s="154"/>
      <c r="H869" s="154"/>
      <c r="I869" s="154"/>
      <c r="J869" s="154"/>
      <c r="K869" s="154"/>
      <c r="L869" s="169"/>
      <c r="M869" s="154"/>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row>
    <row r="870">
      <c r="A870" s="106"/>
      <c r="B870" s="106"/>
      <c r="C870" s="106"/>
      <c r="D870" s="106"/>
      <c r="E870" s="106"/>
      <c r="F870" s="154"/>
      <c r="G870" s="154"/>
      <c r="H870" s="154"/>
      <c r="I870" s="154"/>
      <c r="J870" s="154"/>
      <c r="K870" s="154"/>
      <c r="L870" s="169"/>
      <c r="M870" s="154"/>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row>
    <row r="871">
      <c r="A871" s="106"/>
      <c r="B871" s="106"/>
      <c r="C871" s="106"/>
      <c r="D871" s="106"/>
      <c r="E871" s="106"/>
      <c r="F871" s="154"/>
      <c r="G871" s="154"/>
      <c r="H871" s="154"/>
      <c r="I871" s="154"/>
      <c r="J871" s="154"/>
      <c r="K871" s="154"/>
      <c r="L871" s="169"/>
      <c r="M871" s="154"/>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row>
    <row r="872">
      <c r="A872" s="106"/>
      <c r="B872" s="106"/>
      <c r="C872" s="106"/>
      <c r="D872" s="106"/>
      <c r="E872" s="106"/>
      <c r="F872" s="154"/>
      <c r="G872" s="154"/>
      <c r="H872" s="154"/>
      <c r="I872" s="154"/>
      <c r="J872" s="154"/>
      <c r="K872" s="154"/>
      <c r="L872" s="169"/>
      <c r="M872" s="154"/>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row>
    <row r="873">
      <c r="A873" s="106"/>
      <c r="B873" s="106"/>
      <c r="C873" s="106"/>
      <c r="D873" s="106"/>
      <c r="E873" s="106"/>
      <c r="F873" s="154"/>
      <c r="G873" s="154"/>
      <c r="H873" s="154"/>
      <c r="I873" s="154"/>
      <c r="J873" s="154"/>
      <c r="K873" s="154"/>
      <c r="L873" s="169"/>
      <c r="M873" s="154"/>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row>
    <row r="874">
      <c r="A874" s="106"/>
      <c r="B874" s="106"/>
      <c r="C874" s="106"/>
      <c r="D874" s="106"/>
      <c r="E874" s="106"/>
      <c r="F874" s="154"/>
      <c r="G874" s="154"/>
      <c r="H874" s="154"/>
      <c r="I874" s="154"/>
      <c r="J874" s="154"/>
      <c r="K874" s="154"/>
      <c r="L874" s="169"/>
      <c r="M874" s="154"/>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row>
    <row r="875">
      <c r="A875" s="106"/>
      <c r="B875" s="106"/>
      <c r="C875" s="106"/>
      <c r="D875" s="106"/>
      <c r="E875" s="106"/>
      <c r="F875" s="154"/>
      <c r="G875" s="154"/>
      <c r="H875" s="154"/>
      <c r="I875" s="154"/>
      <c r="J875" s="154"/>
      <c r="K875" s="154"/>
      <c r="L875" s="169"/>
      <c r="M875" s="154"/>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row>
    <row r="876">
      <c r="A876" s="106"/>
      <c r="B876" s="106"/>
      <c r="C876" s="106"/>
      <c r="D876" s="106"/>
      <c r="E876" s="106"/>
      <c r="F876" s="154"/>
      <c r="G876" s="154"/>
      <c r="H876" s="154"/>
      <c r="I876" s="154"/>
      <c r="J876" s="154"/>
      <c r="K876" s="154"/>
      <c r="L876" s="169"/>
      <c r="M876" s="154"/>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row>
    <row r="877">
      <c r="A877" s="106"/>
      <c r="B877" s="106"/>
      <c r="C877" s="106"/>
      <c r="D877" s="106"/>
      <c r="E877" s="106"/>
      <c r="F877" s="154"/>
      <c r="G877" s="154"/>
      <c r="H877" s="154"/>
      <c r="I877" s="154"/>
      <c r="J877" s="154"/>
      <c r="K877" s="154"/>
      <c r="L877" s="169"/>
      <c r="M877" s="154"/>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row>
    <row r="878">
      <c r="A878" s="106"/>
      <c r="B878" s="106"/>
      <c r="C878" s="106"/>
      <c r="D878" s="106"/>
      <c r="E878" s="106"/>
      <c r="F878" s="154"/>
      <c r="G878" s="154"/>
      <c r="H878" s="154"/>
      <c r="I878" s="154"/>
      <c r="J878" s="154"/>
      <c r="K878" s="154"/>
      <c r="L878" s="169"/>
      <c r="M878" s="154"/>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row>
    <row r="879">
      <c r="A879" s="106"/>
      <c r="B879" s="106"/>
      <c r="C879" s="106"/>
      <c r="D879" s="106"/>
      <c r="E879" s="106"/>
      <c r="F879" s="154"/>
      <c r="G879" s="154"/>
      <c r="H879" s="154"/>
      <c r="I879" s="154"/>
      <c r="J879" s="154"/>
      <c r="K879" s="154"/>
      <c r="L879" s="169"/>
      <c r="M879" s="154"/>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row>
    <row r="880">
      <c r="A880" s="106"/>
      <c r="B880" s="106"/>
      <c r="C880" s="106"/>
      <c r="D880" s="106"/>
      <c r="E880" s="106"/>
      <c r="F880" s="154"/>
      <c r="G880" s="154"/>
      <c r="H880" s="154"/>
      <c r="I880" s="154"/>
      <c r="J880" s="154"/>
      <c r="K880" s="154"/>
      <c r="L880" s="169"/>
      <c r="M880" s="154"/>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row>
    <row r="881">
      <c r="A881" s="106"/>
      <c r="B881" s="106"/>
      <c r="C881" s="106"/>
      <c r="D881" s="106"/>
      <c r="E881" s="106"/>
      <c r="F881" s="154"/>
      <c r="G881" s="154"/>
      <c r="H881" s="154"/>
      <c r="I881" s="154"/>
      <c r="J881" s="154"/>
      <c r="K881" s="154"/>
      <c r="L881" s="169"/>
      <c r="M881" s="154"/>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row>
    <row r="882">
      <c r="A882" s="106"/>
      <c r="B882" s="106"/>
      <c r="C882" s="106"/>
      <c r="D882" s="106"/>
      <c r="E882" s="106"/>
      <c r="F882" s="154"/>
      <c r="G882" s="154"/>
      <c r="H882" s="154"/>
      <c r="I882" s="154"/>
      <c r="J882" s="154"/>
      <c r="K882" s="154"/>
      <c r="L882" s="169"/>
      <c r="M882" s="154"/>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row>
    <row r="883">
      <c r="A883" s="106"/>
      <c r="B883" s="106"/>
      <c r="C883" s="106"/>
      <c r="D883" s="106"/>
      <c r="E883" s="106"/>
      <c r="F883" s="154"/>
      <c r="G883" s="154"/>
      <c r="H883" s="154"/>
      <c r="I883" s="154"/>
      <c r="J883" s="154"/>
      <c r="K883" s="154"/>
      <c r="L883" s="169"/>
      <c r="M883" s="154"/>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row>
    <row r="884">
      <c r="A884" s="106"/>
      <c r="B884" s="106"/>
      <c r="C884" s="106"/>
      <c r="D884" s="106"/>
      <c r="E884" s="106"/>
      <c r="F884" s="154"/>
      <c r="G884" s="154"/>
      <c r="H884" s="154"/>
      <c r="I884" s="154"/>
      <c r="J884" s="154"/>
      <c r="K884" s="154"/>
      <c r="L884" s="169"/>
      <c r="M884" s="154"/>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row>
    <row r="885">
      <c r="A885" s="106"/>
      <c r="B885" s="106"/>
      <c r="C885" s="106"/>
      <c r="D885" s="106"/>
      <c r="E885" s="106"/>
      <c r="F885" s="154"/>
      <c r="G885" s="154"/>
      <c r="H885" s="154"/>
      <c r="I885" s="154"/>
      <c r="J885" s="154"/>
      <c r="K885" s="154"/>
      <c r="L885" s="169"/>
      <c r="M885" s="154"/>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row>
    <row r="886">
      <c r="A886" s="106"/>
      <c r="B886" s="106"/>
      <c r="C886" s="106"/>
      <c r="D886" s="106"/>
      <c r="E886" s="106"/>
      <c r="F886" s="154"/>
      <c r="G886" s="154"/>
      <c r="H886" s="154"/>
      <c r="I886" s="154"/>
      <c r="J886" s="154"/>
      <c r="K886" s="154"/>
      <c r="L886" s="169"/>
      <c r="M886" s="154"/>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row>
    <row r="887">
      <c r="A887" s="106"/>
      <c r="B887" s="106"/>
      <c r="C887" s="106"/>
      <c r="D887" s="106"/>
      <c r="E887" s="106"/>
      <c r="F887" s="154"/>
      <c r="G887" s="154"/>
      <c r="H887" s="154"/>
      <c r="I887" s="154"/>
      <c r="J887" s="154"/>
      <c r="K887" s="154"/>
      <c r="L887" s="169"/>
      <c r="M887" s="154"/>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row>
    <row r="888">
      <c r="A888" s="106"/>
      <c r="B888" s="106"/>
      <c r="C888" s="106"/>
      <c r="D888" s="106"/>
      <c r="E888" s="106"/>
      <c r="F888" s="154"/>
      <c r="G888" s="154"/>
      <c r="H888" s="154"/>
      <c r="I888" s="154"/>
      <c r="J888" s="154"/>
      <c r="K888" s="154"/>
      <c r="L888" s="169"/>
      <c r="M888" s="154"/>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row>
    <row r="889">
      <c r="A889" s="106"/>
      <c r="B889" s="106"/>
      <c r="C889" s="106"/>
      <c r="D889" s="106"/>
      <c r="E889" s="106"/>
      <c r="F889" s="154"/>
      <c r="G889" s="154"/>
      <c r="H889" s="154"/>
      <c r="I889" s="154"/>
      <c r="J889" s="154"/>
      <c r="K889" s="154"/>
      <c r="L889" s="169"/>
      <c r="M889" s="154"/>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row>
    <row r="890">
      <c r="A890" s="106"/>
      <c r="B890" s="106"/>
      <c r="C890" s="106"/>
      <c r="D890" s="106"/>
      <c r="E890" s="106"/>
      <c r="F890" s="154"/>
      <c r="G890" s="154"/>
      <c r="H890" s="154"/>
      <c r="I890" s="154"/>
      <c r="J890" s="154"/>
      <c r="K890" s="154"/>
      <c r="L890" s="169"/>
      <c r="M890" s="154"/>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row>
    <row r="891">
      <c r="A891" s="106"/>
      <c r="B891" s="106"/>
      <c r="C891" s="106"/>
      <c r="D891" s="106"/>
      <c r="E891" s="106"/>
      <c r="F891" s="154"/>
      <c r="G891" s="154"/>
      <c r="H891" s="154"/>
      <c r="I891" s="154"/>
      <c r="J891" s="154"/>
      <c r="K891" s="154"/>
      <c r="L891" s="169"/>
      <c r="M891" s="154"/>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row>
    <row r="892">
      <c r="A892" s="106"/>
      <c r="B892" s="106"/>
      <c r="C892" s="106"/>
      <c r="D892" s="106"/>
      <c r="E892" s="106"/>
      <c r="F892" s="154"/>
      <c r="G892" s="154"/>
      <c r="H892" s="154"/>
      <c r="I892" s="154"/>
      <c r="J892" s="154"/>
      <c r="K892" s="154"/>
      <c r="L892" s="169"/>
      <c r="M892" s="154"/>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row>
    <row r="893">
      <c r="A893" s="106"/>
      <c r="B893" s="106"/>
      <c r="C893" s="106"/>
      <c r="D893" s="106"/>
      <c r="E893" s="106"/>
      <c r="F893" s="154"/>
      <c r="G893" s="154"/>
      <c r="H893" s="154"/>
      <c r="I893" s="154"/>
      <c r="J893" s="154"/>
      <c r="K893" s="154"/>
      <c r="L893" s="169"/>
      <c r="M893" s="154"/>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row>
    <row r="894">
      <c r="A894" s="106"/>
      <c r="B894" s="106"/>
      <c r="C894" s="106"/>
      <c r="D894" s="106"/>
      <c r="E894" s="106"/>
      <c r="F894" s="154"/>
      <c r="G894" s="154"/>
      <c r="H894" s="154"/>
      <c r="I894" s="154"/>
      <c r="J894" s="154"/>
      <c r="K894" s="154"/>
      <c r="L894" s="169"/>
      <c r="M894" s="154"/>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row>
    <row r="895">
      <c r="A895" s="106"/>
      <c r="B895" s="106"/>
      <c r="C895" s="106"/>
      <c r="D895" s="106"/>
      <c r="E895" s="106"/>
      <c r="F895" s="154"/>
      <c r="G895" s="154"/>
      <c r="H895" s="154"/>
      <c r="I895" s="154"/>
      <c r="J895" s="154"/>
      <c r="K895" s="154"/>
      <c r="L895" s="169"/>
      <c r="M895" s="154"/>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row>
    <row r="896">
      <c r="A896" s="106"/>
      <c r="B896" s="106"/>
      <c r="C896" s="106"/>
      <c r="D896" s="106"/>
      <c r="E896" s="106"/>
      <c r="F896" s="154"/>
      <c r="G896" s="154"/>
      <c r="H896" s="154"/>
      <c r="I896" s="154"/>
      <c r="J896" s="154"/>
      <c r="K896" s="154"/>
      <c r="L896" s="169"/>
      <c r="M896" s="154"/>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row>
    <row r="897">
      <c r="A897" s="106"/>
      <c r="B897" s="106"/>
      <c r="C897" s="106"/>
      <c r="D897" s="106"/>
      <c r="E897" s="106"/>
      <c r="F897" s="154"/>
      <c r="G897" s="154"/>
      <c r="H897" s="154"/>
      <c r="I897" s="154"/>
      <c r="J897" s="154"/>
      <c r="K897" s="154"/>
      <c r="L897" s="169"/>
      <c r="M897" s="154"/>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row>
    <row r="898">
      <c r="A898" s="106"/>
      <c r="B898" s="106"/>
      <c r="C898" s="106"/>
      <c r="D898" s="106"/>
      <c r="E898" s="106"/>
      <c r="F898" s="154"/>
      <c r="G898" s="154"/>
      <c r="H898" s="154"/>
      <c r="I898" s="154"/>
      <c r="J898" s="154"/>
      <c r="K898" s="154"/>
      <c r="L898" s="169"/>
      <c r="M898" s="154"/>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row>
    <row r="899">
      <c r="A899" s="106"/>
      <c r="B899" s="106"/>
      <c r="C899" s="106"/>
      <c r="D899" s="106"/>
      <c r="E899" s="106"/>
      <c r="F899" s="154"/>
      <c r="G899" s="154"/>
      <c r="H899" s="154"/>
      <c r="I899" s="154"/>
      <c r="J899" s="154"/>
      <c r="K899" s="154"/>
      <c r="L899" s="169"/>
      <c r="M899" s="154"/>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row>
    <row r="900">
      <c r="A900" s="106"/>
      <c r="B900" s="106"/>
      <c r="C900" s="106"/>
      <c r="D900" s="106"/>
      <c r="E900" s="106"/>
      <c r="F900" s="154"/>
      <c r="G900" s="154"/>
      <c r="H900" s="154"/>
      <c r="I900" s="154"/>
      <c r="J900" s="154"/>
      <c r="K900" s="154"/>
      <c r="L900" s="169"/>
      <c r="M900" s="154"/>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row>
    <row r="901">
      <c r="A901" s="106"/>
      <c r="B901" s="106"/>
      <c r="C901" s="106"/>
      <c r="D901" s="106"/>
      <c r="E901" s="106"/>
      <c r="F901" s="154"/>
      <c r="G901" s="154"/>
      <c r="H901" s="154"/>
      <c r="I901" s="154"/>
      <c r="J901" s="154"/>
      <c r="K901" s="154"/>
      <c r="L901" s="169"/>
      <c r="M901" s="154"/>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row>
    <row r="902">
      <c r="A902" s="106"/>
      <c r="B902" s="106"/>
      <c r="C902" s="106"/>
      <c r="D902" s="106"/>
      <c r="E902" s="106"/>
      <c r="F902" s="154"/>
      <c r="G902" s="154"/>
      <c r="H902" s="154"/>
      <c r="I902" s="154"/>
      <c r="J902" s="154"/>
      <c r="K902" s="154"/>
      <c r="L902" s="169"/>
      <c r="M902" s="154"/>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row>
    <row r="903">
      <c r="A903" s="106"/>
      <c r="B903" s="106"/>
      <c r="C903" s="106"/>
      <c r="D903" s="106"/>
      <c r="E903" s="106"/>
      <c r="F903" s="154"/>
      <c r="G903" s="154"/>
      <c r="H903" s="154"/>
      <c r="I903" s="154"/>
      <c r="J903" s="154"/>
      <c r="K903" s="154"/>
      <c r="L903" s="169"/>
      <c r="M903" s="154"/>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row>
    <row r="904">
      <c r="A904" s="106"/>
      <c r="B904" s="106"/>
      <c r="C904" s="106"/>
      <c r="D904" s="106"/>
      <c r="E904" s="106"/>
      <c r="F904" s="154"/>
      <c r="G904" s="154"/>
      <c r="H904" s="154"/>
      <c r="I904" s="154"/>
      <c r="J904" s="154"/>
      <c r="K904" s="154"/>
      <c r="L904" s="169"/>
      <c r="M904" s="154"/>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row>
    <row r="905">
      <c r="A905" s="106"/>
      <c r="B905" s="106"/>
      <c r="C905" s="106"/>
      <c r="D905" s="106"/>
      <c r="E905" s="106"/>
      <c r="F905" s="154"/>
      <c r="G905" s="154"/>
      <c r="H905" s="154"/>
      <c r="I905" s="154"/>
      <c r="J905" s="154"/>
      <c r="K905" s="154"/>
      <c r="L905" s="169"/>
      <c r="M905" s="154"/>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row>
    <row r="906">
      <c r="A906" s="106"/>
      <c r="B906" s="106"/>
      <c r="C906" s="106"/>
      <c r="D906" s="106"/>
      <c r="E906" s="106"/>
      <c r="F906" s="154"/>
      <c r="G906" s="154"/>
      <c r="H906" s="154"/>
      <c r="I906" s="154"/>
      <c r="J906" s="154"/>
      <c r="K906" s="154"/>
      <c r="L906" s="169"/>
      <c r="M906" s="154"/>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row>
    <row r="907">
      <c r="A907" s="106"/>
      <c r="B907" s="106"/>
      <c r="C907" s="106"/>
      <c r="D907" s="106"/>
      <c r="E907" s="106"/>
      <c r="F907" s="154"/>
      <c r="G907" s="154"/>
      <c r="H907" s="154"/>
      <c r="I907" s="154"/>
      <c r="J907" s="154"/>
      <c r="K907" s="154"/>
      <c r="L907" s="169"/>
      <c r="M907" s="154"/>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row>
    <row r="908">
      <c r="A908" s="106"/>
      <c r="B908" s="106"/>
      <c r="C908" s="106"/>
      <c r="D908" s="106"/>
      <c r="E908" s="106"/>
      <c r="F908" s="154"/>
      <c r="G908" s="154"/>
      <c r="H908" s="154"/>
      <c r="I908" s="154"/>
      <c r="J908" s="154"/>
      <c r="K908" s="154"/>
      <c r="L908" s="169"/>
      <c r="M908" s="154"/>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row>
    <row r="909">
      <c r="A909" s="106"/>
      <c r="B909" s="106"/>
      <c r="C909" s="106"/>
      <c r="D909" s="106"/>
      <c r="E909" s="106"/>
      <c r="F909" s="154"/>
      <c r="G909" s="154"/>
      <c r="H909" s="154"/>
      <c r="I909" s="154"/>
      <c r="J909" s="154"/>
      <c r="K909" s="154"/>
      <c r="L909" s="169"/>
      <c r="M909" s="154"/>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row>
    <row r="910">
      <c r="A910" s="106"/>
      <c r="B910" s="106"/>
      <c r="C910" s="106"/>
      <c r="D910" s="106"/>
      <c r="E910" s="106"/>
      <c r="F910" s="154"/>
      <c r="G910" s="154"/>
      <c r="H910" s="154"/>
      <c r="I910" s="154"/>
      <c r="J910" s="154"/>
      <c r="K910" s="154"/>
      <c r="L910" s="169"/>
      <c r="M910" s="154"/>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row>
    <row r="911">
      <c r="A911" s="106"/>
      <c r="B911" s="106"/>
      <c r="C911" s="106"/>
      <c r="D911" s="106"/>
      <c r="E911" s="106"/>
      <c r="F911" s="154"/>
      <c r="G911" s="154"/>
      <c r="H911" s="154"/>
      <c r="I911" s="154"/>
      <c r="J911" s="154"/>
      <c r="K911" s="154"/>
      <c r="L911" s="169"/>
      <c r="M911" s="154"/>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row>
    <row r="912">
      <c r="A912" s="106"/>
      <c r="B912" s="106"/>
      <c r="C912" s="106"/>
      <c r="D912" s="106"/>
      <c r="E912" s="106"/>
      <c r="F912" s="154"/>
      <c r="G912" s="154"/>
      <c r="H912" s="154"/>
      <c r="I912" s="154"/>
      <c r="J912" s="154"/>
      <c r="K912" s="154"/>
      <c r="L912" s="169"/>
      <c r="M912" s="154"/>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row>
    <row r="913">
      <c r="A913" s="106"/>
      <c r="B913" s="106"/>
      <c r="C913" s="106"/>
      <c r="D913" s="106"/>
      <c r="E913" s="106"/>
      <c r="F913" s="154"/>
      <c r="G913" s="154"/>
      <c r="H913" s="154"/>
      <c r="I913" s="154"/>
      <c r="J913" s="154"/>
      <c r="K913" s="154"/>
      <c r="L913" s="169"/>
      <c r="M913" s="154"/>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row>
    <row r="914">
      <c r="A914" s="106"/>
      <c r="B914" s="106"/>
      <c r="C914" s="106"/>
      <c r="D914" s="106"/>
      <c r="E914" s="106"/>
      <c r="F914" s="154"/>
      <c r="G914" s="154"/>
      <c r="H914" s="154"/>
      <c r="I914" s="154"/>
      <c r="J914" s="154"/>
      <c r="K914" s="154"/>
      <c r="L914" s="169"/>
      <c r="M914" s="154"/>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row>
    <row r="915">
      <c r="A915" s="106"/>
      <c r="B915" s="106"/>
      <c r="C915" s="106"/>
      <c r="D915" s="106"/>
      <c r="E915" s="106"/>
      <c r="F915" s="154"/>
      <c r="G915" s="154"/>
      <c r="H915" s="154"/>
      <c r="I915" s="154"/>
      <c r="J915" s="154"/>
      <c r="K915" s="154"/>
      <c r="L915" s="169"/>
      <c r="M915" s="154"/>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row>
    <row r="916">
      <c r="A916" s="106"/>
      <c r="B916" s="106"/>
      <c r="C916" s="106"/>
      <c r="D916" s="106"/>
      <c r="E916" s="106"/>
      <c r="F916" s="154"/>
      <c r="G916" s="154"/>
      <c r="H916" s="154"/>
      <c r="I916" s="154"/>
      <c r="J916" s="154"/>
      <c r="K916" s="154"/>
      <c r="L916" s="169"/>
      <c r="M916" s="154"/>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row>
    <row r="917">
      <c r="A917" s="106"/>
      <c r="B917" s="106"/>
      <c r="C917" s="106"/>
      <c r="D917" s="106"/>
      <c r="E917" s="106"/>
      <c r="F917" s="154"/>
      <c r="G917" s="154"/>
      <c r="H917" s="154"/>
      <c r="I917" s="154"/>
      <c r="J917" s="154"/>
      <c r="K917" s="154"/>
      <c r="L917" s="169"/>
      <c r="M917" s="154"/>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row>
    <row r="918">
      <c r="A918" s="106"/>
      <c r="B918" s="106"/>
      <c r="C918" s="106"/>
      <c r="D918" s="106"/>
      <c r="E918" s="106"/>
      <c r="F918" s="154"/>
      <c r="G918" s="154"/>
      <c r="H918" s="154"/>
      <c r="I918" s="154"/>
      <c r="J918" s="154"/>
      <c r="K918" s="154"/>
      <c r="L918" s="169"/>
      <c r="M918" s="154"/>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row>
    <row r="919">
      <c r="A919" s="106"/>
      <c r="B919" s="106"/>
      <c r="C919" s="106"/>
      <c r="D919" s="106"/>
      <c r="E919" s="106"/>
      <c r="F919" s="154"/>
      <c r="G919" s="154"/>
      <c r="H919" s="154"/>
      <c r="I919" s="154"/>
      <c r="J919" s="154"/>
      <c r="K919" s="154"/>
      <c r="L919" s="169"/>
      <c r="M919" s="154"/>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row>
    <row r="920">
      <c r="A920" s="106"/>
      <c r="B920" s="106"/>
      <c r="C920" s="106"/>
      <c r="D920" s="106"/>
      <c r="E920" s="106"/>
      <c r="F920" s="154"/>
      <c r="G920" s="154"/>
      <c r="H920" s="154"/>
      <c r="I920" s="154"/>
      <c r="J920" s="154"/>
      <c r="K920" s="154"/>
      <c r="L920" s="169"/>
      <c r="M920" s="154"/>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row>
    <row r="921">
      <c r="A921" s="106"/>
      <c r="B921" s="106"/>
      <c r="C921" s="106"/>
      <c r="D921" s="106"/>
      <c r="E921" s="106"/>
      <c r="F921" s="154"/>
      <c r="G921" s="154"/>
      <c r="H921" s="154"/>
      <c r="I921" s="154"/>
      <c r="J921" s="154"/>
      <c r="K921" s="154"/>
      <c r="L921" s="169"/>
      <c r="M921" s="154"/>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row>
    <row r="922">
      <c r="A922" s="106"/>
      <c r="B922" s="106"/>
      <c r="C922" s="106"/>
      <c r="D922" s="106"/>
      <c r="E922" s="106"/>
      <c r="F922" s="154"/>
      <c r="G922" s="154"/>
      <c r="H922" s="154"/>
      <c r="I922" s="154"/>
      <c r="J922" s="154"/>
      <c r="K922" s="154"/>
      <c r="L922" s="169"/>
      <c r="M922" s="154"/>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row>
    <row r="923">
      <c r="A923" s="106"/>
      <c r="B923" s="106"/>
      <c r="C923" s="106"/>
      <c r="D923" s="106"/>
      <c r="E923" s="106"/>
      <c r="F923" s="154"/>
      <c r="G923" s="154"/>
      <c r="H923" s="154"/>
      <c r="I923" s="154"/>
      <c r="J923" s="154"/>
      <c r="K923" s="154"/>
      <c r="L923" s="169"/>
      <c r="M923" s="154"/>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row>
    <row r="924">
      <c r="A924" s="106"/>
      <c r="B924" s="106"/>
      <c r="C924" s="106"/>
      <c r="D924" s="106"/>
      <c r="E924" s="106"/>
      <c r="F924" s="154"/>
      <c r="G924" s="154"/>
      <c r="H924" s="154"/>
      <c r="I924" s="154"/>
      <c r="J924" s="154"/>
      <c r="K924" s="154"/>
      <c r="L924" s="169"/>
      <c r="M924" s="154"/>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row>
    <row r="925">
      <c r="A925" s="106"/>
      <c r="B925" s="106"/>
      <c r="C925" s="106"/>
      <c r="D925" s="106"/>
      <c r="E925" s="106"/>
      <c r="F925" s="154"/>
      <c r="G925" s="154"/>
      <c r="H925" s="154"/>
      <c r="I925" s="154"/>
      <c r="J925" s="154"/>
      <c r="K925" s="154"/>
      <c r="L925" s="169"/>
      <c r="M925" s="154"/>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row>
    <row r="926">
      <c r="A926" s="106"/>
      <c r="B926" s="106"/>
      <c r="C926" s="106"/>
      <c r="D926" s="106"/>
      <c r="E926" s="106"/>
      <c r="F926" s="154"/>
      <c r="G926" s="154"/>
      <c r="H926" s="154"/>
      <c r="I926" s="154"/>
      <c r="J926" s="154"/>
      <c r="K926" s="154"/>
      <c r="L926" s="169"/>
      <c r="M926" s="154"/>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row>
    <row r="927">
      <c r="A927" s="106"/>
      <c r="B927" s="106"/>
      <c r="C927" s="106"/>
      <c r="D927" s="106"/>
      <c r="E927" s="106"/>
      <c r="F927" s="154"/>
      <c r="G927" s="154"/>
      <c r="H927" s="154"/>
      <c r="I927" s="154"/>
      <c r="J927" s="154"/>
      <c r="K927" s="154"/>
      <c r="L927" s="169"/>
      <c r="M927" s="154"/>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row>
    <row r="928">
      <c r="A928" s="106"/>
      <c r="B928" s="106"/>
      <c r="C928" s="106"/>
      <c r="D928" s="106"/>
      <c r="E928" s="106"/>
      <c r="F928" s="154"/>
      <c r="G928" s="154"/>
      <c r="H928" s="154"/>
      <c r="I928" s="154"/>
      <c r="J928" s="154"/>
      <c r="K928" s="154"/>
      <c r="L928" s="169"/>
      <c r="M928" s="154"/>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row>
    <row r="929">
      <c r="A929" s="106"/>
      <c r="B929" s="106"/>
      <c r="C929" s="106"/>
      <c r="D929" s="106"/>
      <c r="E929" s="106"/>
      <c r="F929" s="154"/>
      <c r="G929" s="154"/>
      <c r="H929" s="154"/>
      <c r="I929" s="154"/>
      <c r="J929" s="154"/>
      <c r="K929" s="154"/>
      <c r="L929" s="169"/>
      <c r="M929" s="154"/>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row>
    <row r="930">
      <c r="A930" s="106"/>
      <c r="B930" s="106"/>
      <c r="C930" s="106"/>
      <c r="D930" s="106"/>
      <c r="E930" s="106"/>
      <c r="F930" s="154"/>
      <c r="G930" s="154"/>
      <c r="H930" s="154"/>
      <c r="I930" s="154"/>
      <c r="J930" s="154"/>
      <c r="K930" s="154"/>
      <c r="L930" s="169"/>
      <c r="M930" s="154"/>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row>
    <row r="931">
      <c r="A931" s="106"/>
      <c r="B931" s="106"/>
      <c r="C931" s="106"/>
      <c r="D931" s="106"/>
      <c r="E931" s="106"/>
      <c r="F931" s="154"/>
      <c r="G931" s="154"/>
      <c r="H931" s="154"/>
      <c r="I931" s="154"/>
      <c r="J931" s="154"/>
      <c r="K931" s="154"/>
      <c r="L931" s="169"/>
      <c r="M931" s="154"/>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row>
    <row r="932">
      <c r="A932" s="106"/>
      <c r="B932" s="106"/>
      <c r="C932" s="106"/>
      <c r="D932" s="106"/>
      <c r="E932" s="106"/>
      <c r="F932" s="154"/>
      <c r="G932" s="154"/>
      <c r="H932" s="154"/>
      <c r="I932" s="154"/>
      <c r="J932" s="154"/>
      <c r="K932" s="154"/>
      <c r="L932" s="169"/>
      <c r="M932" s="154"/>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row>
    <row r="933">
      <c r="A933" s="106"/>
      <c r="B933" s="106"/>
      <c r="C933" s="106"/>
      <c r="D933" s="106"/>
      <c r="E933" s="106"/>
      <c r="F933" s="154"/>
      <c r="G933" s="154"/>
      <c r="H933" s="154"/>
      <c r="I933" s="154"/>
      <c r="J933" s="154"/>
      <c r="K933" s="154"/>
      <c r="L933" s="169"/>
      <c r="M933" s="154"/>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row>
    <row r="934">
      <c r="A934" s="106"/>
      <c r="B934" s="106"/>
      <c r="C934" s="106"/>
      <c r="D934" s="106"/>
      <c r="E934" s="106"/>
      <c r="F934" s="154"/>
      <c r="G934" s="154"/>
      <c r="H934" s="154"/>
      <c r="I934" s="154"/>
      <c r="J934" s="154"/>
      <c r="K934" s="154"/>
      <c r="L934" s="169"/>
      <c r="M934" s="154"/>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row>
    <row r="935">
      <c r="A935" s="106"/>
      <c r="B935" s="106"/>
      <c r="C935" s="106"/>
      <c r="D935" s="106"/>
      <c r="E935" s="106"/>
      <c r="F935" s="154"/>
      <c r="G935" s="154"/>
      <c r="H935" s="154"/>
      <c r="I935" s="154"/>
      <c r="J935" s="154"/>
      <c r="K935" s="154"/>
      <c r="L935" s="169"/>
      <c r="M935" s="154"/>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row>
    <row r="936">
      <c r="A936" s="106"/>
      <c r="B936" s="106"/>
      <c r="C936" s="106"/>
      <c r="D936" s="106"/>
      <c r="E936" s="106"/>
      <c r="F936" s="154"/>
      <c r="G936" s="154"/>
      <c r="H936" s="154"/>
      <c r="I936" s="154"/>
      <c r="J936" s="154"/>
      <c r="K936" s="154"/>
      <c r="L936" s="169"/>
      <c r="M936" s="154"/>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row>
    <row r="937">
      <c r="A937" s="106"/>
      <c r="B937" s="106"/>
      <c r="C937" s="106"/>
      <c r="D937" s="106"/>
      <c r="E937" s="106"/>
      <c r="F937" s="154"/>
      <c r="G937" s="154"/>
      <c r="H937" s="154"/>
      <c r="I937" s="154"/>
      <c r="J937" s="154"/>
      <c r="K937" s="154"/>
      <c r="L937" s="169"/>
      <c r="M937" s="154"/>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row>
    <row r="938">
      <c r="A938" s="106"/>
      <c r="B938" s="106"/>
      <c r="C938" s="106"/>
      <c r="D938" s="106"/>
      <c r="E938" s="106"/>
      <c r="F938" s="154"/>
      <c r="G938" s="154"/>
      <c r="H938" s="154"/>
      <c r="I938" s="154"/>
      <c r="J938" s="154"/>
      <c r="K938" s="154"/>
      <c r="L938" s="169"/>
      <c r="M938" s="154"/>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row>
    <row r="939">
      <c r="A939" s="106"/>
      <c r="B939" s="106"/>
      <c r="C939" s="106"/>
      <c r="D939" s="106"/>
      <c r="E939" s="106"/>
      <c r="F939" s="154"/>
      <c r="G939" s="154"/>
      <c r="H939" s="154"/>
      <c r="I939" s="154"/>
      <c r="J939" s="154"/>
      <c r="K939" s="154"/>
      <c r="L939" s="169"/>
      <c r="M939" s="154"/>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row>
    <row r="940">
      <c r="A940" s="106"/>
      <c r="B940" s="106"/>
      <c r="C940" s="106"/>
      <c r="D940" s="106"/>
      <c r="E940" s="106"/>
      <c r="F940" s="154"/>
      <c r="G940" s="154"/>
      <c r="H940" s="154"/>
      <c r="I940" s="154"/>
      <c r="J940" s="154"/>
      <c r="K940" s="154"/>
      <c r="L940" s="169"/>
      <c r="M940" s="154"/>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row>
    <row r="941">
      <c r="A941" s="106"/>
      <c r="B941" s="106"/>
      <c r="C941" s="106"/>
      <c r="D941" s="106"/>
      <c r="E941" s="106"/>
      <c r="F941" s="154"/>
      <c r="G941" s="154"/>
      <c r="H941" s="154"/>
      <c r="I941" s="154"/>
      <c r="J941" s="154"/>
      <c r="K941" s="154"/>
      <c r="L941" s="169"/>
      <c r="M941" s="154"/>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row>
    <row r="942">
      <c r="A942" s="106"/>
      <c r="B942" s="106"/>
      <c r="C942" s="106"/>
      <c r="D942" s="106"/>
      <c r="E942" s="106"/>
      <c r="F942" s="154"/>
      <c r="G942" s="154"/>
      <c r="H942" s="154"/>
      <c r="I942" s="154"/>
      <c r="J942" s="154"/>
      <c r="K942" s="154"/>
      <c r="L942" s="169"/>
      <c r="M942" s="154"/>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row>
    <row r="943">
      <c r="A943" s="106"/>
      <c r="B943" s="106"/>
      <c r="C943" s="106"/>
      <c r="D943" s="106"/>
      <c r="E943" s="106"/>
      <c r="F943" s="154"/>
      <c r="G943" s="154"/>
      <c r="H943" s="154"/>
      <c r="I943" s="154"/>
      <c r="J943" s="154"/>
      <c r="K943" s="154"/>
      <c r="L943" s="169"/>
      <c r="M943" s="154"/>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row>
    <row r="944">
      <c r="A944" s="106"/>
      <c r="B944" s="106"/>
      <c r="C944" s="106"/>
      <c r="D944" s="106"/>
      <c r="E944" s="106"/>
      <c r="F944" s="154"/>
      <c r="G944" s="154"/>
      <c r="H944" s="154"/>
      <c r="I944" s="154"/>
      <c r="J944" s="154"/>
      <c r="K944" s="154"/>
      <c r="L944" s="169"/>
      <c r="M944" s="154"/>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row>
    <row r="945">
      <c r="A945" s="106"/>
      <c r="B945" s="106"/>
      <c r="C945" s="106"/>
      <c r="D945" s="106"/>
      <c r="E945" s="106"/>
      <c r="F945" s="154"/>
      <c r="G945" s="154"/>
      <c r="H945" s="154"/>
      <c r="I945" s="154"/>
      <c r="J945" s="154"/>
      <c r="K945" s="154"/>
      <c r="L945" s="169"/>
      <c r="M945" s="154"/>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row>
    <row r="946">
      <c r="A946" s="106"/>
      <c r="B946" s="106"/>
      <c r="C946" s="106"/>
      <c r="D946" s="106"/>
      <c r="E946" s="106"/>
      <c r="F946" s="154"/>
      <c r="G946" s="154"/>
      <c r="H946" s="154"/>
      <c r="I946" s="154"/>
      <c r="J946" s="154"/>
      <c r="K946" s="154"/>
      <c r="L946" s="169"/>
      <c r="M946" s="154"/>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row>
    <row r="947">
      <c r="A947" s="106"/>
      <c r="B947" s="106"/>
      <c r="C947" s="106"/>
      <c r="D947" s="106"/>
      <c r="E947" s="106"/>
      <c r="F947" s="154"/>
      <c r="G947" s="154"/>
      <c r="H947" s="154"/>
      <c r="I947" s="154"/>
      <c r="J947" s="154"/>
      <c r="K947" s="154"/>
      <c r="L947" s="169"/>
      <c r="M947" s="154"/>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row>
    <row r="948">
      <c r="A948" s="106"/>
      <c r="B948" s="106"/>
      <c r="C948" s="106"/>
      <c r="D948" s="106"/>
      <c r="E948" s="106"/>
      <c r="F948" s="154"/>
      <c r="G948" s="154"/>
      <c r="H948" s="154"/>
      <c r="I948" s="154"/>
      <c r="J948" s="154"/>
      <c r="K948" s="154"/>
      <c r="L948" s="169"/>
      <c r="M948" s="154"/>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row>
    <row r="949">
      <c r="A949" s="106"/>
      <c r="B949" s="106"/>
      <c r="C949" s="106"/>
      <c r="D949" s="106"/>
      <c r="E949" s="106"/>
      <c r="F949" s="154"/>
      <c r="G949" s="154"/>
      <c r="H949" s="154"/>
      <c r="I949" s="154"/>
      <c r="J949" s="154"/>
      <c r="K949" s="154"/>
      <c r="L949" s="169"/>
      <c r="M949" s="154"/>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row>
    <row r="950">
      <c r="A950" s="106"/>
      <c r="B950" s="106"/>
      <c r="C950" s="106"/>
      <c r="D950" s="106"/>
      <c r="E950" s="106"/>
      <c r="F950" s="154"/>
      <c r="G950" s="154"/>
      <c r="H950" s="154"/>
      <c r="I950" s="154"/>
      <c r="J950" s="154"/>
      <c r="K950" s="154"/>
      <c r="L950" s="169"/>
      <c r="M950" s="154"/>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row>
    <row r="951">
      <c r="A951" s="106"/>
      <c r="B951" s="106"/>
      <c r="C951" s="106"/>
      <c r="D951" s="106"/>
      <c r="E951" s="106"/>
      <c r="F951" s="154"/>
      <c r="G951" s="154"/>
      <c r="H951" s="154"/>
      <c r="I951" s="154"/>
      <c r="J951" s="154"/>
      <c r="K951" s="154"/>
      <c r="L951" s="169"/>
      <c r="M951" s="154"/>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row>
    <row r="952">
      <c r="A952" s="106"/>
      <c r="B952" s="106"/>
      <c r="C952" s="106"/>
      <c r="D952" s="106"/>
      <c r="E952" s="106"/>
      <c r="F952" s="154"/>
      <c r="G952" s="154"/>
      <c r="H952" s="154"/>
      <c r="I952" s="154"/>
      <c r="J952" s="154"/>
      <c r="K952" s="154"/>
      <c r="L952" s="169"/>
      <c r="M952" s="154"/>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row>
    <row r="953">
      <c r="A953" s="106"/>
      <c r="B953" s="106"/>
      <c r="C953" s="106"/>
      <c r="D953" s="106"/>
      <c r="E953" s="106"/>
      <c r="F953" s="154"/>
      <c r="G953" s="154"/>
      <c r="H953" s="154"/>
      <c r="I953" s="154"/>
      <c r="J953" s="154"/>
      <c r="K953" s="154"/>
      <c r="L953" s="169"/>
      <c r="M953" s="154"/>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row>
    <row r="954">
      <c r="A954" s="106"/>
      <c r="B954" s="106"/>
      <c r="C954" s="106"/>
      <c r="D954" s="106"/>
      <c r="E954" s="106"/>
      <c r="F954" s="154"/>
      <c r="G954" s="154"/>
      <c r="H954" s="154"/>
      <c r="I954" s="154"/>
      <c r="J954" s="154"/>
      <c r="K954" s="154"/>
      <c r="L954" s="169"/>
      <c r="M954" s="154"/>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row>
    <row r="955">
      <c r="A955" s="106"/>
      <c r="B955" s="106"/>
      <c r="C955" s="106"/>
      <c r="D955" s="106"/>
      <c r="E955" s="106"/>
      <c r="F955" s="154"/>
      <c r="G955" s="154"/>
      <c r="H955" s="154"/>
      <c r="I955" s="154"/>
      <c r="J955" s="154"/>
      <c r="K955" s="154"/>
      <c r="L955" s="169"/>
      <c r="M955" s="154"/>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row>
    <row r="956">
      <c r="A956" s="106"/>
      <c r="B956" s="106"/>
      <c r="C956" s="106"/>
      <c r="D956" s="106"/>
      <c r="E956" s="106"/>
      <c r="F956" s="154"/>
      <c r="G956" s="154"/>
      <c r="H956" s="154"/>
      <c r="I956" s="154"/>
      <c r="J956" s="154"/>
      <c r="K956" s="154"/>
      <c r="L956" s="169"/>
      <c r="M956" s="154"/>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row>
    <row r="957">
      <c r="A957" s="106"/>
      <c r="B957" s="106"/>
      <c r="C957" s="106"/>
      <c r="D957" s="106"/>
      <c r="E957" s="106"/>
      <c r="F957" s="154"/>
      <c r="G957" s="154"/>
      <c r="H957" s="154"/>
      <c r="I957" s="154"/>
      <c r="J957" s="154"/>
      <c r="K957" s="154"/>
      <c r="L957" s="169"/>
      <c r="M957" s="154"/>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row>
    <row r="958">
      <c r="A958" s="106"/>
      <c r="B958" s="106"/>
      <c r="C958" s="106"/>
      <c r="D958" s="106"/>
      <c r="E958" s="106"/>
      <c r="F958" s="154"/>
      <c r="G958" s="154"/>
      <c r="H958" s="154"/>
      <c r="I958" s="154"/>
      <c r="J958" s="154"/>
      <c r="K958" s="154"/>
      <c r="L958" s="169"/>
      <c r="M958" s="154"/>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row>
    <row r="959">
      <c r="A959" s="106"/>
      <c r="B959" s="106"/>
      <c r="C959" s="106"/>
      <c r="D959" s="106"/>
      <c r="E959" s="106"/>
      <c r="F959" s="154"/>
      <c r="G959" s="154"/>
      <c r="H959" s="154"/>
      <c r="I959" s="154"/>
      <c r="J959" s="154"/>
      <c r="K959" s="154"/>
      <c r="L959" s="169"/>
      <c r="M959" s="154"/>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row>
    <row r="960">
      <c r="A960" s="106"/>
      <c r="B960" s="106"/>
      <c r="C960" s="106"/>
      <c r="D960" s="106"/>
      <c r="E960" s="106"/>
      <c r="F960" s="154"/>
      <c r="G960" s="154"/>
      <c r="H960" s="154"/>
      <c r="I960" s="154"/>
      <c r="J960" s="154"/>
      <c r="K960" s="154"/>
      <c r="L960" s="169"/>
      <c r="M960" s="154"/>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row>
    <row r="961">
      <c r="A961" s="106"/>
      <c r="B961" s="106"/>
      <c r="C961" s="106"/>
      <c r="D961" s="106"/>
      <c r="E961" s="106"/>
      <c r="F961" s="154"/>
      <c r="G961" s="154"/>
      <c r="H961" s="154"/>
      <c r="I961" s="154"/>
      <c r="J961" s="154"/>
      <c r="K961" s="154"/>
      <c r="L961" s="169"/>
      <c r="M961" s="154"/>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row>
    <row r="962">
      <c r="A962" s="106"/>
      <c r="B962" s="106"/>
      <c r="C962" s="106"/>
      <c r="D962" s="106"/>
      <c r="E962" s="106"/>
      <c r="F962" s="154"/>
      <c r="G962" s="154"/>
      <c r="H962" s="154"/>
      <c r="I962" s="154"/>
      <c r="J962" s="154"/>
      <c r="K962" s="154"/>
      <c r="L962" s="169"/>
      <c r="M962" s="154"/>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row>
    <row r="963">
      <c r="A963" s="106"/>
      <c r="B963" s="106"/>
      <c r="C963" s="106"/>
      <c r="D963" s="106"/>
      <c r="E963" s="106"/>
      <c r="F963" s="154"/>
      <c r="G963" s="154"/>
      <c r="H963" s="154"/>
      <c r="I963" s="154"/>
      <c r="J963" s="154"/>
      <c r="K963" s="154"/>
      <c r="L963" s="169"/>
      <c r="M963" s="154"/>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row>
    <row r="964">
      <c r="A964" s="106"/>
      <c r="B964" s="106"/>
      <c r="C964" s="106"/>
      <c r="D964" s="106"/>
      <c r="E964" s="106"/>
      <c r="F964" s="154"/>
      <c r="G964" s="154"/>
      <c r="H964" s="154"/>
      <c r="I964" s="154"/>
      <c r="J964" s="154"/>
      <c r="K964" s="154"/>
      <c r="L964" s="169"/>
      <c r="M964" s="154"/>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row>
    <row r="965">
      <c r="A965" s="106"/>
      <c r="B965" s="106"/>
      <c r="C965" s="106"/>
      <c r="D965" s="106"/>
      <c r="E965" s="106"/>
      <c r="F965" s="154"/>
      <c r="G965" s="154"/>
      <c r="H965" s="154"/>
      <c r="I965" s="154"/>
      <c r="J965" s="154"/>
      <c r="K965" s="154"/>
      <c r="L965" s="169"/>
      <c r="M965" s="154"/>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row>
    <row r="966">
      <c r="A966" s="106"/>
      <c r="B966" s="106"/>
      <c r="C966" s="106"/>
      <c r="D966" s="106"/>
      <c r="E966" s="106"/>
      <c r="F966" s="154"/>
      <c r="G966" s="154"/>
      <c r="H966" s="154"/>
      <c r="I966" s="154"/>
      <c r="J966" s="154"/>
      <c r="K966" s="154"/>
      <c r="L966" s="169"/>
      <c r="M966" s="154"/>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row>
    <row r="967">
      <c r="A967" s="106"/>
      <c r="B967" s="106"/>
      <c r="C967" s="106"/>
      <c r="D967" s="106"/>
      <c r="E967" s="106"/>
      <c r="F967" s="154"/>
      <c r="G967" s="154"/>
      <c r="H967" s="154"/>
      <c r="I967" s="154"/>
      <c r="J967" s="154"/>
      <c r="K967" s="154"/>
      <c r="L967" s="169"/>
      <c r="M967" s="154"/>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row>
    <row r="968">
      <c r="A968" s="106"/>
      <c r="B968" s="106"/>
      <c r="C968" s="106"/>
      <c r="D968" s="106"/>
      <c r="E968" s="106"/>
      <c r="F968" s="154"/>
      <c r="G968" s="154"/>
      <c r="H968" s="154"/>
      <c r="I968" s="154"/>
      <c r="J968" s="154"/>
      <c r="K968" s="154"/>
      <c r="L968" s="169"/>
      <c r="M968" s="154"/>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row>
    <row r="969">
      <c r="A969" s="106"/>
      <c r="B969" s="106"/>
      <c r="C969" s="106"/>
      <c r="D969" s="106"/>
      <c r="E969" s="106"/>
      <c r="F969" s="154"/>
      <c r="G969" s="154"/>
      <c r="H969" s="154"/>
      <c r="I969" s="154"/>
      <c r="J969" s="154"/>
      <c r="K969" s="154"/>
      <c r="L969" s="169"/>
      <c r="M969" s="154"/>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row>
    <row r="970">
      <c r="A970" s="106"/>
      <c r="B970" s="106"/>
      <c r="C970" s="106"/>
      <c r="D970" s="106"/>
      <c r="E970" s="106"/>
      <c r="F970" s="154"/>
      <c r="G970" s="154"/>
      <c r="H970" s="154"/>
      <c r="I970" s="154"/>
      <c r="J970" s="154"/>
      <c r="K970" s="154"/>
      <c r="L970" s="169"/>
      <c r="M970" s="154"/>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row>
    <row r="971">
      <c r="A971" s="106"/>
      <c r="B971" s="106"/>
      <c r="C971" s="106"/>
      <c r="D971" s="106"/>
      <c r="E971" s="106"/>
      <c r="F971" s="154"/>
      <c r="G971" s="154"/>
      <c r="H971" s="154"/>
      <c r="I971" s="154"/>
      <c r="J971" s="154"/>
      <c r="K971" s="154"/>
      <c r="L971" s="169"/>
      <c r="M971" s="154"/>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row>
    <row r="972">
      <c r="A972" s="106"/>
      <c r="B972" s="106"/>
      <c r="C972" s="106"/>
      <c r="D972" s="106"/>
      <c r="E972" s="106"/>
      <c r="F972" s="154"/>
      <c r="G972" s="154"/>
      <c r="H972" s="154"/>
      <c r="I972" s="154"/>
      <c r="J972" s="154"/>
      <c r="K972" s="154"/>
      <c r="L972" s="169"/>
      <c r="M972" s="154"/>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row>
    <row r="973">
      <c r="A973" s="106"/>
      <c r="B973" s="106"/>
      <c r="C973" s="106"/>
      <c r="D973" s="106"/>
      <c r="E973" s="106"/>
      <c r="F973" s="154"/>
      <c r="G973" s="154"/>
      <c r="H973" s="154"/>
      <c r="I973" s="154"/>
      <c r="J973" s="154"/>
      <c r="K973" s="154"/>
      <c r="L973" s="169"/>
      <c r="M973" s="154"/>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row>
    <row r="974">
      <c r="A974" s="106"/>
      <c r="B974" s="106"/>
      <c r="C974" s="106"/>
      <c r="D974" s="106"/>
      <c r="E974" s="106"/>
      <c r="F974" s="154"/>
      <c r="G974" s="154"/>
      <c r="H974" s="154"/>
      <c r="I974" s="154"/>
      <c r="J974" s="154"/>
      <c r="K974" s="154"/>
      <c r="L974" s="169"/>
      <c r="M974" s="154"/>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row>
    <row r="975">
      <c r="A975" s="106"/>
      <c r="B975" s="106"/>
      <c r="C975" s="106"/>
      <c r="D975" s="106"/>
      <c r="E975" s="106"/>
      <c r="F975" s="154"/>
      <c r="G975" s="154"/>
      <c r="H975" s="154"/>
      <c r="I975" s="154"/>
      <c r="J975" s="154"/>
      <c r="K975" s="154"/>
      <c r="L975" s="169"/>
      <c r="M975" s="154"/>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row>
    <row r="976">
      <c r="A976" s="106"/>
      <c r="B976" s="106"/>
      <c r="C976" s="106"/>
      <c r="D976" s="106"/>
      <c r="E976" s="106"/>
      <c r="F976" s="154"/>
      <c r="G976" s="154"/>
      <c r="H976" s="154"/>
      <c r="I976" s="154"/>
      <c r="J976" s="154"/>
      <c r="K976" s="154"/>
      <c r="L976" s="169"/>
      <c r="M976" s="154"/>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row>
    <row r="977">
      <c r="A977" s="106"/>
      <c r="B977" s="106"/>
      <c r="C977" s="106"/>
      <c r="D977" s="106"/>
      <c r="E977" s="106"/>
      <c r="F977" s="154"/>
      <c r="G977" s="154"/>
      <c r="H977" s="154"/>
      <c r="I977" s="154"/>
      <c r="J977" s="154"/>
      <c r="K977" s="154"/>
      <c r="L977" s="169"/>
      <c r="M977" s="154"/>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row>
    <row r="978">
      <c r="A978" s="106"/>
      <c r="B978" s="106"/>
      <c r="C978" s="106"/>
      <c r="D978" s="106"/>
      <c r="E978" s="106"/>
      <c r="F978" s="154"/>
      <c r="G978" s="154"/>
      <c r="H978" s="154"/>
      <c r="I978" s="154"/>
      <c r="J978" s="154"/>
      <c r="K978" s="154"/>
      <c r="L978" s="169"/>
      <c r="M978" s="154"/>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row>
    <row r="979">
      <c r="A979" s="106"/>
      <c r="B979" s="106"/>
      <c r="C979" s="106"/>
      <c r="D979" s="106"/>
      <c r="E979" s="106"/>
      <c r="F979" s="154"/>
      <c r="G979" s="154"/>
      <c r="H979" s="154"/>
      <c r="I979" s="154"/>
      <c r="J979" s="154"/>
      <c r="K979" s="154"/>
      <c r="L979" s="169"/>
      <c r="M979" s="154"/>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row>
    <row r="980">
      <c r="A980" s="106"/>
      <c r="B980" s="106"/>
      <c r="C980" s="106"/>
      <c r="D980" s="106"/>
      <c r="E980" s="106"/>
      <c r="F980" s="154"/>
      <c r="G980" s="154"/>
      <c r="H980" s="154"/>
      <c r="I980" s="154"/>
      <c r="J980" s="154"/>
      <c r="K980" s="154"/>
      <c r="L980" s="169"/>
      <c r="M980" s="154"/>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row>
    <row r="981">
      <c r="A981" s="106"/>
      <c r="B981" s="106"/>
      <c r="C981" s="106"/>
      <c r="D981" s="106"/>
      <c r="E981" s="106"/>
      <c r="F981" s="154"/>
      <c r="G981" s="154"/>
      <c r="H981" s="154"/>
      <c r="I981" s="154"/>
      <c r="J981" s="154"/>
      <c r="K981" s="154"/>
      <c r="L981" s="169"/>
      <c r="M981" s="154"/>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row>
    <row r="982">
      <c r="A982" s="106"/>
      <c r="B982" s="106"/>
      <c r="C982" s="106"/>
      <c r="D982" s="106"/>
      <c r="E982" s="106"/>
      <c r="F982" s="154"/>
      <c r="G982" s="154"/>
      <c r="H982" s="154"/>
      <c r="I982" s="154"/>
      <c r="J982" s="154"/>
      <c r="K982" s="154"/>
      <c r="L982" s="169"/>
      <c r="M982" s="154"/>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row>
    <row r="983">
      <c r="A983" s="106"/>
      <c r="B983" s="106"/>
      <c r="C983" s="106"/>
      <c r="D983" s="106"/>
      <c r="E983" s="106"/>
      <c r="F983" s="154"/>
      <c r="G983" s="154"/>
      <c r="H983" s="154"/>
      <c r="I983" s="154"/>
      <c r="J983" s="154"/>
      <c r="K983" s="154"/>
      <c r="L983" s="169"/>
      <c r="M983" s="154"/>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row>
    <row r="984">
      <c r="A984" s="106"/>
      <c r="B984" s="106"/>
      <c r="C984" s="106"/>
      <c r="D984" s="106"/>
      <c r="E984" s="106"/>
      <c r="F984" s="154"/>
      <c r="G984" s="154"/>
      <c r="H984" s="154"/>
      <c r="I984" s="154"/>
      <c r="J984" s="154"/>
      <c r="K984" s="154"/>
      <c r="L984" s="169"/>
      <c r="M984" s="154"/>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row>
    <row r="985">
      <c r="A985" s="106"/>
      <c r="B985" s="106"/>
      <c r="C985" s="106"/>
      <c r="D985" s="106"/>
      <c r="E985" s="106"/>
      <c r="F985" s="154"/>
      <c r="G985" s="154"/>
      <c r="H985" s="154"/>
      <c r="I985" s="154"/>
      <c r="J985" s="154"/>
      <c r="K985" s="154"/>
      <c r="L985" s="169"/>
      <c r="M985" s="154"/>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row>
    <row r="986">
      <c r="A986" s="106"/>
      <c r="B986" s="106"/>
      <c r="C986" s="106"/>
      <c r="D986" s="106"/>
      <c r="E986" s="106"/>
      <c r="F986" s="154"/>
      <c r="G986" s="154"/>
      <c r="H986" s="154"/>
      <c r="I986" s="154"/>
      <c r="J986" s="154"/>
      <c r="K986" s="154"/>
      <c r="L986" s="169"/>
      <c r="M986" s="154"/>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row>
    <row r="987">
      <c r="A987" s="106"/>
      <c r="B987" s="106"/>
      <c r="C987" s="106"/>
      <c r="D987" s="106"/>
      <c r="E987" s="106"/>
      <c r="F987" s="154"/>
      <c r="G987" s="154"/>
      <c r="H987" s="154"/>
      <c r="I987" s="154"/>
      <c r="J987" s="154"/>
      <c r="K987" s="154"/>
      <c r="L987" s="169"/>
      <c r="M987" s="154"/>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row>
    <row r="988">
      <c r="A988" s="106"/>
      <c r="B988" s="106"/>
      <c r="C988" s="106"/>
      <c r="D988" s="106"/>
      <c r="E988" s="106"/>
      <c r="F988" s="154"/>
      <c r="G988" s="154"/>
      <c r="H988" s="154"/>
      <c r="I988" s="154"/>
      <c r="J988" s="154"/>
      <c r="K988" s="154"/>
      <c r="L988" s="169"/>
      <c r="M988" s="154"/>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row>
    <row r="989">
      <c r="A989" s="106"/>
      <c r="B989" s="106"/>
      <c r="C989" s="106"/>
      <c r="D989" s="106"/>
      <c r="E989" s="106"/>
      <c r="F989" s="154"/>
      <c r="G989" s="154"/>
      <c r="H989" s="154"/>
      <c r="I989" s="154"/>
      <c r="J989" s="154"/>
      <c r="K989" s="154"/>
      <c r="L989" s="169"/>
      <c r="M989" s="154"/>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row>
    <row r="990">
      <c r="A990" s="106"/>
      <c r="B990" s="106"/>
      <c r="C990" s="106"/>
      <c r="D990" s="106"/>
      <c r="E990" s="106"/>
      <c r="F990" s="154"/>
      <c r="G990" s="154"/>
      <c r="H990" s="154"/>
      <c r="I990" s="154"/>
      <c r="J990" s="154"/>
      <c r="K990" s="154"/>
      <c r="L990" s="169"/>
      <c r="M990" s="154"/>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row>
    <row r="991">
      <c r="A991" s="106"/>
      <c r="B991" s="106"/>
      <c r="C991" s="106"/>
      <c r="D991" s="106"/>
      <c r="E991" s="106"/>
      <c r="F991" s="154"/>
      <c r="G991" s="154"/>
      <c r="H991" s="154"/>
      <c r="I991" s="154"/>
      <c r="J991" s="154"/>
      <c r="K991" s="154"/>
      <c r="L991" s="169"/>
      <c r="M991" s="154"/>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row>
    <row r="992">
      <c r="A992" s="106"/>
      <c r="B992" s="106"/>
      <c r="C992" s="106"/>
      <c r="D992" s="106"/>
      <c r="E992" s="106"/>
      <c r="F992" s="154"/>
      <c r="G992" s="154"/>
      <c r="H992" s="154"/>
      <c r="I992" s="154"/>
      <c r="J992" s="154"/>
      <c r="K992" s="154"/>
      <c r="L992" s="169"/>
      <c r="M992" s="154"/>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row>
    <row r="993">
      <c r="A993" s="106"/>
      <c r="B993" s="106"/>
      <c r="C993" s="106"/>
      <c r="D993" s="106"/>
      <c r="E993" s="106"/>
      <c r="F993" s="154"/>
      <c r="G993" s="154"/>
      <c r="H993" s="154"/>
      <c r="I993" s="154"/>
      <c r="J993" s="154"/>
      <c r="K993" s="154"/>
      <c r="L993" s="169"/>
      <c r="M993" s="154"/>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row>
    <row r="994">
      <c r="A994" s="106"/>
      <c r="B994" s="106"/>
      <c r="C994" s="106"/>
      <c r="D994" s="106"/>
      <c r="E994" s="106"/>
      <c r="F994" s="154"/>
      <c r="G994" s="154"/>
      <c r="H994" s="154"/>
      <c r="I994" s="154"/>
      <c r="J994" s="154"/>
      <c r="K994" s="154"/>
      <c r="L994" s="169"/>
      <c r="M994" s="154"/>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row>
    <row r="995">
      <c r="A995" s="106"/>
      <c r="B995" s="106"/>
      <c r="C995" s="106"/>
      <c r="D995" s="106"/>
      <c r="E995" s="106"/>
      <c r="F995" s="154"/>
      <c r="G995" s="154"/>
      <c r="H995" s="154"/>
      <c r="I995" s="154"/>
      <c r="J995" s="154"/>
      <c r="K995" s="154"/>
      <c r="L995" s="169"/>
      <c r="M995" s="154"/>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row>
    <row r="996">
      <c r="A996" s="106"/>
      <c r="B996" s="106"/>
      <c r="C996" s="106"/>
      <c r="D996" s="106"/>
      <c r="E996" s="106"/>
      <c r="F996" s="154"/>
      <c r="G996" s="154"/>
      <c r="H996" s="154"/>
      <c r="I996" s="154"/>
      <c r="J996" s="154"/>
      <c r="K996" s="154"/>
      <c r="L996" s="169"/>
      <c r="M996" s="154"/>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row>
    <row r="997">
      <c r="A997" s="106"/>
      <c r="B997" s="106"/>
      <c r="C997" s="106"/>
      <c r="D997" s="106"/>
      <c r="E997" s="106"/>
      <c r="F997" s="154"/>
      <c r="G997" s="154"/>
      <c r="H997" s="154"/>
      <c r="I997" s="154"/>
      <c r="J997" s="154"/>
      <c r="K997" s="154"/>
      <c r="L997" s="169"/>
      <c r="M997" s="154"/>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row>
    <row r="998">
      <c r="A998" s="106"/>
      <c r="B998" s="106"/>
      <c r="C998" s="106"/>
      <c r="D998" s="106"/>
      <c r="E998" s="106"/>
      <c r="F998" s="154"/>
      <c r="G998" s="154"/>
      <c r="H998" s="154"/>
      <c r="I998" s="154"/>
      <c r="J998" s="154"/>
      <c r="K998" s="154"/>
      <c r="L998" s="169"/>
      <c r="M998" s="154"/>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row>
    <row r="999">
      <c r="A999" s="106"/>
      <c r="B999" s="106"/>
      <c r="C999" s="106"/>
      <c r="D999" s="106"/>
      <c r="E999" s="106"/>
      <c r="F999" s="154"/>
      <c r="G999" s="154"/>
      <c r="H999" s="154"/>
      <c r="I999" s="154"/>
      <c r="J999" s="154"/>
      <c r="K999" s="154"/>
      <c r="L999" s="169"/>
      <c r="M999" s="154"/>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row>
    <row r="1000">
      <c r="A1000" s="106"/>
      <c r="B1000" s="106"/>
      <c r="C1000" s="106"/>
      <c r="D1000" s="106"/>
      <c r="E1000" s="106"/>
      <c r="F1000" s="154"/>
      <c r="G1000" s="154"/>
      <c r="H1000" s="154"/>
      <c r="I1000" s="154"/>
      <c r="J1000" s="154"/>
      <c r="K1000" s="154"/>
      <c r="L1000" s="169"/>
      <c r="M1000" s="154"/>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row>
    <row r="1001">
      <c r="A1001" s="106"/>
      <c r="B1001" s="106"/>
      <c r="C1001" s="106"/>
      <c r="D1001" s="106"/>
      <c r="E1001" s="106"/>
      <c r="F1001" s="154"/>
      <c r="G1001" s="154"/>
      <c r="H1001" s="154"/>
      <c r="I1001" s="154"/>
      <c r="J1001" s="154"/>
      <c r="K1001" s="154"/>
      <c r="L1001" s="169"/>
      <c r="M1001" s="154"/>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row>
    <row r="1002">
      <c r="A1002" s="106"/>
      <c r="B1002" s="106"/>
      <c r="C1002" s="106"/>
      <c r="D1002" s="106"/>
      <c r="E1002" s="106"/>
      <c r="F1002" s="154"/>
      <c r="G1002" s="154"/>
      <c r="H1002" s="154"/>
      <c r="I1002" s="154"/>
      <c r="J1002" s="154"/>
      <c r="K1002" s="154"/>
      <c r="L1002" s="169"/>
      <c r="M1002" s="154"/>
      <c r="N1002" s="106"/>
      <c r="O1002" s="106"/>
      <c r="P1002" s="106"/>
      <c r="Q1002" s="106"/>
      <c r="R1002" s="106"/>
      <c r="S1002" s="106"/>
      <c r="T1002" s="106"/>
      <c r="U1002" s="106"/>
      <c r="V1002" s="106"/>
      <c r="W1002" s="106"/>
      <c r="X1002" s="106"/>
      <c r="Y1002" s="106"/>
      <c r="Z1002" s="106"/>
      <c r="AA1002" s="106"/>
      <c r="AB1002" s="106"/>
      <c r="AC1002" s="106"/>
      <c r="AD1002" s="106"/>
      <c r="AE1002" s="106"/>
      <c r="AF1002" s="106"/>
      <c r="AG1002" s="106"/>
      <c r="AH1002" s="106"/>
    </row>
    <row r="1003">
      <c r="A1003" s="106"/>
      <c r="B1003" s="106"/>
      <c r="C1003" s="106"/>
      <c r="D1003" s="106"/>
      <c r="E1003" s="106"/>
      <c r="F1003" s="154"/>
      <c r="G1003" s="154"/>
      <c r="H1003" s="154"/>
      <c r="I1003" s="154"/>
      <c r="J1003" s="154"/>
      <c r="K1003" s="154"/>
      <c r="L1003" s="169"/>
      <c r="M1003" s="154"/>
      <c r="N1003" s="106"/>
      <c r="O1003" s="106"/>
      <c r="P1003" s="106"/>
      <c r="Q1003" s="106"/>
      <c r="R1003" s="106"/>
      <c r="S1003" s="106"/>
      <c r="T1003" s="106"/>
      <c r="U1003" s="106"/>
      <c r="V1003" s="106"/>
      <c r="W1003" s="106"/>
      <c r="X1003" s="106"/>
      <c r="Y1003" s="106"/>
      <c r="Z1003" s="106"/>
      <c r="AA1003" s="106"/>
      <c r="AB1003" s="106"/>
      <c r="AC1003" s="106"/>
      <c r="AD1003" s="106"/>
      <c r="AE1003" s="106"/>
      <c r="AF1003" s="106"/>
      <c r="AG1003" s="106"/>
      <c r="AH1003" s="106"/>
    </row>
    <row r="1004">
      <c r="A1004" s="106"/>
      <c r="B1004" s="106"/>
      <c r="C1004" s="106"/>
      <c r="D1004" s="106"/>
      <c r="E1004" s="106"/>
      <c r="F1004" s="154"/>
      <c r="G1004" s="154"/>
      <c r="H1004" s="154"/>
      <c r="I1004" s="154"/>
      <c r="J1004" s="154"/>
      <c r="K1004" s="154"/>
      <c r="L1004" s="169"/>
      <c r="M1004" s="154"/>
      <c r="N1004" s="106"/>
      <c r="O1004" s="106"/>
      <c r="P1004" s="106"/>
      <c r="Q1004" s="106"/>
      <c r="R1004" s="106"/>
      <c r="S1004" s="106"/>
      <c r="T1004" s="106"/>
      <c r="U1004" s="106"/>
      <c r="V1004" s="106"/>
      <c r="W1004" s="106"/>
      <c r="X1004" s="106"/>
      <c r="Y1004" s="106"/>
      <c r="Z1004" s="106"/>
      <c r="AA1004" s="106"/>
      <c r="AB1004" s="106"/>
      <c r="AC1004" s="106"/>
      <c r="AD1004" s="106"/>
      <c r="AE1004" s="106"/>
      <c r="AF1004" s="106"/>
      <c r="AG1004" s="106"/>
      <c r="AH1004" s="106"/>
    </row>
    <row r="1005">
      <c r="A1005" s="106"/>
      <c r="B1005" s="106"/>
      <c r="C1005" s="106"/>
      <c r="D1005" s="106"/>
      <c r="E1005" s="106"/>
      <c r="F1005" s="154"/>
      <c r="G1005" s="154"/>
      <c r="H1005" s="154"/>
      <c r="I1005" s="154"/>
      <c r="J1005" s="154"/>
      <c r="K1005" s="154"/>
      <c r="L1005" s="169"/>
      <c r="M1005" s="154"/>
      <c r="N1005" s="106"/>
      <c r="O1005" s="106"/>
      <c r="P1005" s="106"/>
      <c r="Q1005" s="106"/>
      <c r="R1005" s="106"/>
      <c r="S1005" s="106"/>
      <c r="T1005" s="106"/>
      <c r="U1005" s="106"/>
      <c r="V1005" s="106"/>
      <c r="W1005" s="106"/>
      <c r="X1005" s="106"/>
      <c r="Y1005" s="106"/>
      <c r="Z1005" s="106"/>
      <c r="AA1005" s="106"/>
      <c r="AB1005" s="106"/>
      <c r="AC1005" s="106"/>
      <c r="AD1005" s="106"/>
      <c r="AE1005" s="106"/>
      <c r="AF1005" s="106"/>
      <c r="AG1005" s="106"/>
      <c r="AH1005" s="106"/>
    </row>
    <row r="1006">
      <c r="A1006" s="106"/>
      <c r="B1006" s="106"/>
      <c r="C1006" s="106"/>
      <c r="D1006" s="106"/>
      <c r="E1006" s="106"/>
      <c r="F1006" s="154"/>
      <c r="G1006" s="154"/>
      <c r="H1006" s="154"/>
      <c r="I1006" s="154"/>
      <c r="J1006" s="154"/>
      <c r="K1006" s="154"/>
      <c r="L1006" s="169"/>
      <c r="M1006" s="154"/>
      <c r="N1006" s="106"/>
      <c r="O1006" s="106"/>
      <c r="P1006" s="106"/>
      <c r="Q1006" s="106"/>
      <c r="R1006" s="106"/>
      <c r="S1006" s="106"/>
      <c r="T1006" s="106"/>
      <c r="U1006" s="106"/>
      <c r="V1006" s="106"/>
      <c r="W1006" s="106"/>
      <c r="X1006" s="106"/>
      <c r="Y1006" s="106"/>
      <c r="Z1006" s="106"/>
      <c r="AA1006" s="106"/>
      <c r="AB1006" s="106"/>
      <c r="AC1006" s="106"/>
      <c r="AD1006" s="106"/>
      <c r="AE1006" s="106"/>
      <c r="AF1006" s="106"/>
      <c r="AG1006" s="106"/>
      <c r="AH1006" s="106"/>
    </row>
    <row r="1007">
      <c r="A1007" s="106"/>
      <c r="B1007" s="106"/>
      <c r="C1007" s="106"/>
      <c r="D1007" s="106"/>
      <c r="E1007" s="106"/>
      <c r="F1007" s="154"/>
      <c r="G1007" s="154"/>
      <c r="H1007" s="154"/>
      <c r="I1007" s="154"/>
      <c r="J1007" s="154"/>
      <c r="K1007" s="154"/>
      <c r="L1007" s="169"/>
      <c r="M1007" s="154"/>
      <c r="N1007" s="106"/>
      <c r="O1007" s="106"/>
      <c r="P1007" s="106"/>
      <c r="Q1007" s="106"/>
      <c r="R1007" s="106"/>
      <c r="S1007" s="106"/>
      <c r="T1007" s="106"/>
      <c r="U1007" s="106"/>
      <c r="V1007" s="106"/>
      <c r="W1007" s="106"/>
      <c r="X1007" s="106"/>
      <c r="Y1007" s="106"/>
      <c r="Z1007" s="106"/>
      <c r="AA1007" s="106"/>
      <c r="AB1007" s="106"/>
      <c r="AC1007" s="106"/>
      <c r="AD1007" s="106"/>
      <c r="AE1007" s="106"/>
      <c r="AF1007" s="106"/>
      <c r="AG1007" s="106"/>
      <c r="AH1007" s="106"/>
    </row>
    <row r="1008">
      <c r="A1008" s="106"/>
      <c r="B1008" s="106"/>
      <c r="C1008" s="106"/>
      <c r="D1008" s="106"/>
      <c r="E1008" s="106"/>
      <c r="F1008" s="154"/>
      <c r="G1008" s="154"/>
      <c r="H1008" s="154"/>
      <c r="I1008" s="154"/>
      <c r="J1008" s="154"/>
      <c r="K1008" s="154"/>
      <c r="L1008" s="169"/>
      <c r="M1008" s="154"/>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row>
    <row r="1009">
      <c r="A1009" s="106"/>
      <c r="B1009" s="106"/>
      <c r="C1009" s="106"/>
      <c r="D1009" s="106"/>
      <c r="E1009" s="106"/>
      <c r="F1009" s="154"/>
      <c r="G1009" s="154"/>
      <c r="H1009" s="154"/>
      <c r="I1009" s="154"/>
      <c r="J1009" s="154"/>
      <c r="K1009" s="154"/>
      <c r="L1009" s="169"/>
      <c r="M1009" s="154"/>
      <c r="N1009" s="106"/>
      <c r="O1009" s="106"/>
      <c r="P1009" s="106"/>
      <c r="Q1009" s="106"/>
      <c r="R1009" s="106"/>
      <c r="S1009" s="106"/>
      <c r="T1009" s="106"/>
      <c r="U1009" s="106"/>
      <c r="V1009" s="106"/>
      <c r="W1009" s="106"/>
      <c r="X1009" s="106"/>
      <c r="Y1009" s="106"/>
      <c r="Z1009" s="106"/>
      <c r="AA1009" s="106"/>
      <c r="AB1009" s="106"/>
      <c r="AC1009" s="106"/>
      <c r="AD1009" s="106"/>
      <c r="AE1009" s="106"/>
      <c r="AF1009" s="106"/>
      <c r="AG1009" s="106"/>
      <c r="AH1009" s="106"/>
    </row>
    <row r="1010">
      <c r="A1010" s="106"/>
      <c r="B1010" s="106"/>
      <c r="C1010" s="106"/>
      <c r="D1010" s="106"/>
      <c r="E1010" s="106"/>
      <c r="F1010" s="154"/>
      <c r="G1010" s="154"/>
      <c r="H1010" s="154"/>
      <c r="I1010" s="154"/>
      <c r="J1010" s="154"/>
      <c r="K1010" s="154"/>
      <c r="L1010" s="169"/>
      <c r="M1010" s="154"/>
      <c r="N1010" s="106"/>
      <c r="O1010" s="106"/>
      <c r="P1010" s="106"/>
      <c r="Q1010" s="106"/>
      <c r="R1010" s="106"/>
      <c r="S1010" s="106"/>
      <c r="T1010" s="106"/>
      <c r="U1010" s="106"/>
      <c r="V1010" s="106"/>
      <c r="W1010" s="106"/>
      <c r="X1010" s="106"/>
      <c r="Y1010" s="106"/>
      <c r="Z1010" s="106"/>
      <c r="AA1010" s="106"/>
      <c r="AB1010" s="106"/>
      <c r="AC1010" s="106"/>
      <c r="AD1010" s="106"/>
      <c r="AE1010" s="106"/>
      <c r="AF1010" s="106"/>
      <c r="AG1010" s="106"/>
      <c r="AH1010" s="106"/>
    </row>
    <row r="1011">
      <c r="A1011" s="106"/>
      <c r="B1011" s="106"/>
      <c r="C1011" s="106"/>
      <c r="D1011" s="106"/>
      <c r="E1011" s="106"/>
      <c r="F1011" s="154"/>
      <c r="G1011" s="154"/>
      <c r="H1011" s="154"/>
      <c r="I1011" s="154"/>
      <c r="J1011" s="154"/>
      <c r="K1011" s="154"/>
      <c r="L1011" s="169"/>
      <c r="M1011" s="154"/>
      <c r="N1011" s="106"/>
      <c r="O1011" s="106"/>
      <c r="P1011" s="106"/>
      <c r="Q1011" s="106"/>
      <c r="R1011" s="106"/>
      <c r="S1011" s="106"/>
      <c r="T1011" s="106"/>
      <c r="U1011" s="106"/>
      <c r="V1011" s="106"/>
      <c r="W1011" s="106"/>
      <c r="X1011" s="106"/>
      <c r="Y1011" s="106"/>
      <c r="Z1011" s="106"/>
      <c r="AA1011" s="106"/>
      <c r="AB1011" s="106"/>
      <c r="AC1011" s="106"/>
      <c r="AD1011" s="106"/>
      <c r="AE1011" s="106"/>
      <c r="AF1011" s="106"/>
      <c r="AG1011" s="106"/>
      <c r="AH1011" s="106"/>
    </row>
    <row r="1012">
      <c r="A1012" s="106"/>
      <c r="B1012" s="106"/>
      <c r="C1012" s="106"/>
      <c r="D1012" s="106"/>
      <c r="E1012" s="106"/>
      <c r="F1012" s="154"/>
      <c r="G1012" s="154"/>
      <c r="H1012" s="154"/>
      <c r="I1012" s="154"/>
      <c r="J1012" s="154"/>
      <c r="K1012" s="154"/>
      <c r="L1012" s="169"/>
      <c r="M1012" s="154"/>
      <c r="N1012" s="106"/>
      <c r="O1012" s="106"/>
      <c r="P1012" s="106"/>
      <c r="Q1012" s="106"/>
      <c r="R1012" s="106"/>
      <c r="S1012" s="106"/>
      <c r="T1012" s="106"/>
      <c r="U1012" s="106"/>
      <c r="V1012" s="106"/>
      <c r="W1012" s="106"/>
      <c r="X1012" s="106"/>
      <c r="Y1012" s="106"/>
      <c r="Z1012" s="106"/>
      <c r="AA1012" s="106"/>
      <c r="AB1012" s="106"/>
      <c r="AC1012" s="106"/>
      <c r="AD1012" s="106"/>
      <c r="AE1012" s="106"/>
      <c r="AF1012" s="106"/>
      <c r="AG1012" s="106"/>
      <c r="AH1012" s="106"/>
    </row>
    <row r="1013">
      <c r="A1013" s="106"/>
      <c r="B1013" s="106"/>
      <c r="C1013" s="106"/>
      <c r="D1013" s="106"/>
      <c r="E1013" s="106"/>
      <c r="F1013" s="154"/>
      <c r="G1013" s="154"/>
      <c r="H1013" s="154"/>
      <c r="I1013" s="154"/>
      <c r="J1013" s="154"/>
      <c r="K1013" s="154"/>
      <c r="L1013" s="169"/>
      <c r="M1013" s="154"/>
      <c r="N1013" s="106"/>
      <c r="O1013" s="106"/>
      <c r="P1013" s="106"/>
      <c r="Q1013" s="106"/>
      <c r="R1013" s="106"/>
      <c r="S1013" s="106"/>
      <c r="T1013" s="106"/>
      <c r="U1013" s="106"/>
      <c r="V1013" s="106"/>
      <c r="W1013" s="106"/>
      <c r="X1013" s="106"/>
      <c r="Y1013" s="106"/>
      <c r="Z1013" s="106"/>
      <c r="AA1013" s="106"/>
      <c r="AB1013" s="106"/>
      <c r="AC1013" s="106"/>
      <c r="AD1013" s="106"/>
      <c r="AE1013" s="106"/>
      <c r="AF1013" s="106"/>
      <c r="AG1013" s="106"/>
      <c r="AH1013" s="106"/>
    </row>
    <row r="1014">
      <c r="A1014" s="106"/>
      <c r="B1014" s="106"/>
      <c r="C1014" s="106"/>
      <c r="D1014" s="106"/>
      <c r="E1014" s="106"/>
      <c r="F1014" s="154"/>
      <c r="G1014" s="154"/>
      <c r="H1014" s="154"/>
      <c r="I1014" s="154"/>
      <c r="J1014" s="154"/>
      <c r="K1014" s="154"/>
      <c r="L1014" s="169"/>
      <c r="M1014" s="154"/>
      <c r="N1014" s="106"/>
      <c r="O1014" s="106"/>
      <c r="P1014" s="106"/>
      <c r="Q1014" s="106"/>
      <c r="R1014" s="106"/>
      <c r="S1014" s="106"/>
      <c r="T1014" s="106"/>
      <c r="U1014" s="106"/>
      <c r="V1014" s="106"/>
      <c r="W1014" s="106"/>
      <c r="X1014" s="106"/>
      <c r="Y1014" s="106"/>
      <c r="Z1014" s="106"/>
      <c r="AA1014" s="106"/>
      <c r="AB1014" s="106"/>
      <c r="AC1014" s="106"/>
      <c r="AD1014" s="106"/>
      <c r="AE1014" s="106"/>
      <c r="AF1014" s="106"/>
      <c r="AG1014" s="106"/>
      <c r="AH1014" s="106"/>
    </row>
    <row r="1015">
      <c r="A1015" s="106"/>
      <c r="B1015" s="106"/>
      <c r="C1015" s="106"/>
      <c r="D1015" s="106"/>
      <c r="E1015" s="106"/>
      <c r="F1015" s="154"/>
      <c r="G1015" s="154"/>
      <c r="H1015" s="154"/>
      <c r="I1015" s="154"/>
      <c r="J1015" s="154"/>
      <c r="K1015" s="154"/>
      <c r="L1015" s="169"/>
      <c r="M1015" s="154"/>
      <c r="N1015" s="106"/>
      <c r="O1015" s="106"/>
      <c r="P1015" s="106"/>
      <c r="Q1015" s="106"/>
      <c r="R1015" s="106"/>
      <c r="S1015" s="106"/>
      <c r="T1015" s="106"/>
      <c r="U1015" s="106"/>
      <c r="V1015" s="106"/>
      <c r="W1015" s="106"/>
      <c r="X1015" s="106"/>
      <c r="Y1015" s="106"/>
      <c r="Z1015" s="106"/>
      <c r="AA1015" s="106"/>
      <c r="AB1015" s="106"/>
      <c r="AC1015" s="106"/>
      <c r="AD1015" s="106"/>
      <c r="AE1015" s="106"/>
      <c r="AF1015" s="106"/>
      <c r="AG1015" s="106"/>
      <c r="AH1015" s="106"/>
    </row>
    <row r="1016">
      <c r="A1016" s="106"/>
      <c r="B1016" s="106"/>
      <c r="C1016" s="106"/>
      <c r="D1016" s="106"/>
      <c r="E1016" s="106"/>
      <c r="F1016" s="154"/>
      <c r="G1016" s="154"/>
      <c r="H1016" s="154"/>
      <c r="I1016" s="154"/>
      <c r="J1016" s="154"/>
      <c r="K1016" s="154"/>
      <c r="L1016" s="169"/>
      <c r="M1016" s="154"/>
      <c r="N1016" s="106"/>
      <c r="O1016" s="106"/>
      <c r="P1016" s="106"/>
      <c r="Q1016" s="106"/>
      <c r="R1016" s="106"/>
      <c r="S1016" s="106"/>
      <c r="T1016" s="106"/>
      <c r="U1016" s="106"/>
      <c r="V1016" s="106"/>
      <c r="W1016" s="106"/>
      <c r="X1016" s="106"/>
      <c r="Y1016" s="106"/>
      <c r="Z1016" s="106"/>
      <c r="AA1016" s="106"/>
      <c r="AB1016" s="106"/>
      <c r="AC1016" s="106"/>
      <c r="AD1016" s="106"/>
      <c r="AE1016" s="106"/>
      <c r="AF1016" s="106"/>
      <c r="AG1016" s="106"/>
      <c r="AH1016" s="106"/>
    </row>
    <row r="1017">
      <c r="A1017" s="106"/>
      <c r="B1017" s="106"/>
      <c r="C1017" s="106"/>
      <c r="D1017" s="106"/>
      <c r="E1017" s="106"/>
      <c r="F1017" s="154"/>
      <c r="G1017" s="154"/>
      <c r="H1017" s="154"/>
      <c r="I1017" s="154"/>
      <c r="J1017" s="154"/>
      <c r="K1017" s="154"/>
      <c r="L1017" s="169"/>
      <c r="M1017" s="154"/>
      <c r="N1017" s="106"/>
      <c r="O1017" s="106"/>
      <c r="P1017" s="106"/>
      <c r="Q1017" s="106"/>
      <c r="R1017" s="106"/>
      <c r="S1017" s="106"/>
      <c r="T1017" s="106"/>
      <c r="U1017" s="106"/>
      <c r="V1017" s="106"/>
      <c r="W1017" s="106"/>
      <c r="X1017" s="106"/>
      <c r="Y1017" s="106"/>
      <c r="Z1017" s="106"/>
      <c r="AA1017" s="106"/>
      <c r="AB1017" s="106"/>
      <c r="AC1017" s="106"/>
      <c r="AD1017" s="106"/>
      <c r="AE1017" s="106"/>
      <c r="AF1017" s="106"/>
      <c r="AG1017" s="106"/>
      <c r="AH1017" s="106"/>
    </row>
    <row r="1018">
      <c r="A1018" s="106"/>
      <c r="B1018" s="106"/>
      <c r="C1018" s="106"/>
      <c r="D1018" s="106"/>
      <c r="E1018" s="106"/>
      <c r="F1018" s="154"/>
      <c r="G1018" s="154"/>
      <c r="H1018" s="154"/>
      <c r="I1018" s="154"/>
      <c r="J1018" s="154"/>
      <c r="K1018" s="154"/>
      <c r="L1018" s="169"/>
      <c r="M1018" s="154"/>
      <c r="N1018" s="106"/>
      <c r="O1018" s="106"/>
      <c r="P1018" s="106"/>
      <c r="Q1018" s="106"/>
      <c r="R1018" s="106"/>
      <c r="S1018" s="106"/>
      <c r="T1018" s="106"/>
      <c r="U1018" s="106"/>
      <c r="V1018" s="106"/>
      <c r="W1018" s="106"/>
      <c r="X1018" s="106"/>
      <c r="Y1018" s="106"/>
      <c r="Z1018" s="106"/>
      <c r="AA1018" s="106"/>
      <c r="AB1018" s="106"/>
      <c r="AC1018" s="106"/>
      <c r="AD1018" s="106"/>
      <c r="AE1018" s="106"/>
      <c r="AF1018" s="106"/>
      <c r="AG1018" s="106"/>
      <c r="AH1018" s="106"/>
    </row>
    <row r="1019">
      <c r="A1019" s="106"/>
      <c r="B1019" s="106"/>
      <c r="C1019" s="106"/>
      <c r="D1019" s="106"/>
      <c r="E1019" s="106"/>
      <c r="F1019" s="154"/>
      <c r="G1019" s="154"/>
      <c r="H1019" s="154"/>
      <c r="I1019" s="154"/>
      <c r="J1019" s="154"/>
      <c r="K1019" s="154"/>
      <c r="L1019" s="169"/>
      <c r="M1019" s="154"/>
      <c r="N1019" s="106"/>
      <c r="O1019" s="106"/>
      <c r="P1019" s="106"/>
      <c r="Q1019" s="106"/>
      <c r="R1019" s="106"/>
      <c r="S1019" s="106"/>
      <c r="T1019" s="106"/>
      <c r="U1019" s="106"/>
      <c r="V1019" s="106"/>
      <c r="W1019" s="106"/>
      <c r="X1019" s="106"/>
      <c r="Y1019" s="106"/>
      <c r="Z1019" s="106"/>
      <c r="AA1019" s="106"/>
      <c r="AB1019" s="106"/>
      <c r="AC1019" s="106"/>
      <c r="AD1019" s="106"/>
      <c r="AE1019" s="106"/>
      <c r="AF1019" s="106"/>
      <c r="AG1019" s="106"/>
      <c r="AH1019" s="106"/>
    </row>
    <row r="1020">
      <c r="A1020" s="106"/>
      <c r="B1020" s="106"/>
      <c r="C1020" s="106"/>
      <c r="D1020" s="106"/>
      <c r="E1020" s="106"/>
      <c r="F1020" s="154"/>
      <c r="G1020" s="154"/>
      <c r="H1020" s="154"/>
      <c r="I1020" s="154"/>
      <c r="J1020" s="154"/>
      <c r="K1020" s="154"/>
      <c r="L1020" s="169"/>
      <c r="M1020" s="154"/>
      <c r="N1020" s="106"/>
      <c r="O1020" s="106"/>
      <c r="P1020" s="106"/>
      <c r="Q1020" s="106"/>
      <c r="R1020" s="106"/>
      <c r="S1020" s="106"/>
      <c r="T1020" s="106"/>
      <c r="U1020" s="106"/>
      <c r="V1020" s="106"/>
      <c r="W1020" s="106"/>
      <c r="X1020" s="106"/>
      <c r="Y1020" s="106"/>
      <c r="Z1020" s="106"/>
      <c r="AA1020" s="106"/>
      <c r="AB1020" s="106"/>
      <c r="AC1020" s="106"/>
      <c r="AD1020" s="106"/>
      <c r="AE1020" s="106"/>
      <c r="AF1020" s="106"/>
      <c r="AG1020" s="106"/>
      <c r="AH1020" s="106"/>
    </row>
    <row r="1021">
      <c r="A1021" s="106"/>
      <c r="B1021" s="106"/>
      <c r="C1021" s="106"/>
      <c r="D1021" s="106"/>
      <c r="E1021" s="106"/>
      <c r="F1021" s="154"/>
      <c r="G1021" s="154"/>
      <c r="H1021" s="154"/>
      <c r="I1021" s="154"/>
      <c r="J1021" s="154"/>
      <c r="K1021" s="154"/>
      <c r="L1021" s="169"/>
      <c r="M1021" s="154"/>
      <c r="N1021" s="106"/>
      <c r="O1021" s="106"/>
      <c r="P1021" s="106"/>
      <c r="Q1021" s="106"/>
      <c r="R1021" s="106"/>
      <c r="S1021" s="106"/>
      <c r="T1021" s="106"/>
      <c r="U1021" s="106"/>
      <c r="V1021" s="106"/>
      <c r="W1021" s="106"/>
      <c r="X1021" s="106"/>
      <c r="Y1021" s="106"/>
      <c r="Z1021" s="106"/>
      <c r="AA1021" s="106"/>
      <c r="AB1021" s="106"/>
      <c r="AC1021" s="106"/>
      <c r="AD1021" s="106"/>
      <c r="AE1021" s="106"/>
      <c r="AF1021" s="106"/>
      <c r="AG1021" s="106"/>
      <c r="AH1021" s="106"/>
    </row>
    <row r="1022">
      <c r="A1022" s="106"/>
      <c r="B1022" s="106"/>
      <c r="C1022" s="106"/>
      <c r="D1022" s="106"/>
      <c r="E1022" s="106"/>
      <c r="F1022" s="154"/>
      <c r="G1022" s="154"/>
      <c r="H1022" s="154"/>
      <c r="I1022" s="154"/>
      <c r="J1022" s="154"/>
      <c r="K1022" s="154"/>
      <c r="L1022" s="169"/>
      <c r="M1022" s="154"/>
      <c r="N1022" s="106"/>
      <c r="O1022" s="106"/>
      <c r="P1022" s="106"/>
      <c r="Q1022" s="106"/>
      <c r="R1022" s="106"/>
      <c r="S1022" s="106"/>
      <c r="T1022" s="106"/>
      <c r="U1022" s="106"/>
      <c r="V1022" s="106"/>
      <c r="W1022" s="106"/>
      <c r="X1022" s="106"/>
      <c r="Y1022" s="106"/>
      <c r="Z1022" s="106"/>
      <c r="AA1022" s="106"/>
      <c r="AB1022" s="106"/>
      <c r="AC1022" s="106"/>
      <c r="AD1022" s="106"/>
      <c r="AE1022" s="106"/>
      <c r="AF1022" s="106"/>
      <c r="AG1022" s="106"/>
      <c r="AH1022" s="106"/>
    </row>
    <row r="1023">
      <c r="A1023" s="106"/>
      <c r="B1023" s="106"/>
      <c r="C1023" s="106"/>
      <c r="D1023" s="106"/>
      <c r="E1023" s="106"/>
      <c r="F1023" s="154"/>
      <c r="G1023" s="154"/>
      <c r="H1023" s="154"/>
      <c r="I1023" s="154"/>
      <c r="J1023" s="154"/>
      <c r="K1023" s="154"/>
      <c r="L1023" s="169"/>
      <c r="M1023" s="154"/>
      <c r="N1023" s="106"/>
      <c r="O1023" s="106"/>
      <c r="P1023" s="106"/>
      <c r="Q1023" s="106"/>
      <c r="R1023" s="106"/>
      <c r="S1023" s="106"/>
      <c r="T1023" s="106"/>
      <c r="U1023" s="106"/>
      <c r="V1023" s="106"/>
      <c r="W1023" s="106"/>
      <c r="X1023" s="106"/>
      <c r="Y1023" s="106"/>
      <c r="Z1023" s="106"/>
      <c r="AA1023" s="106"/>
      <c r="AB1023" s="106"/>
      <c r="AC1023" s="106"/>
      <c r="AD1023" s="106"/>
      <c r="AE1023" s="106"/>
      <c r="AF1023" s="106"/>
      <c r="AG1023" s="106"/>
      <c r="AH1023" s="106"/>
    </row>
    <row r="1024">
      <c r="A1024" s="106"/>
      <c r="B1024" s="106"/>
      <c r="C1024" s="106"/>
      <c r="D1024" s="106"/>
      <c r="E1024" s="106"/>
      <c r="F1024" s="154"/>
      <c r="G1024" s="154"/>
      <c r="H1024" s="154"/>
      <c r="I1024" s="154"/>
      <c r="J1024" s="154"/>
      <c r="K1024" s="154"/>
      <c r="L1024" s="169"/>
      <c r="M1024" s="154"/>
      <c r="N1024" s="106"/>
      <c r="O1024" s="106"/>
      <c r="P1024" s="106"/>
      <c r="Q1024" s="106"/>
      <c r="R1024" s="106"/>
      <c r="S1024" s="106"/>
      <c r="T1024" s="106"/>
      <c r="U1024" s="106"/>
      <c r="V1024" s="106"/>
      <c r="W1024" s="106"/>
      <c r="X1024" s="106"/>
      <c r="Y1024" s="106"/>
      <c r="Z1024" s="106"/>
      <c r="AA1024" s="106"/>
      <c r="AB1024" s="106"/>
      <c r="AC1024" s="106"/>
      <c r="AD1024" s="106"/>
      <c r="AE1024" s="106"/>
      <c r="AF1024" s="106"/>
      <c r="AG1024" s="106"/>
      <c r="AH1024" s="106"/>
    </row>
    <row r="1025">
      <c r="A1025" s="106"/>
      <c r="B1025" s="106"/>
      <c r="C1025" s="106"/>
      <c r="D1025" s="106"/>
      <c r="E1025" s="106"/>
      <c r="F1025" s="154"/>
      <c r="G1025" s="154"/>
      <c r="H1025" s="154"/>
      <c r="I1025" s="154"/>
      <c r="J1025" s="154"/>
      <c r="K1025" s="154"/>
      <c r="L1025" s="169"/>
      <c r="M1025" s="154"/>
      <c r="N1025" s="106"/>
      <c r="O1025" s="106"/>
      <c r="P1025" s="106"/>
      <c r="Q1025" s="106"/>
      <c r="R1025" s="106"/>
      <c r="S1025" s="106"/>
      <c r="T1025" s="106"/>
      <c r="U1025" s="106"/>
      <c r="V1025" s="106"/>
      <c r="W1025" s="106"/>
      <c r="X1025" s="106"/>
      <c r="Y1025" s="106"/>
      <c r="Z1025" s="106"/>
      <c r="AA1025" s="106"/>
      <c r="AB1025" s="106"/>
      <c r="AC1025" s="106"/>
      <c r="AD1025" s="106"/>
      <c r="AE1025" s="106"/>
      <c r="AF1025" s="106"/>
      <c r="AG1025" s="106"/>
      <c r="AH1025" s="106"/>
    </row>
    <row r="1026">
      <c r="A1026" s="106"/>
      <c r="B1026" s="106"/>
      <c r="C1026" s="106"/>
      <c r="D1026" s="106"/>
      <c r="E1026" s="106"/>
      <c r="F1026" s="154"/>
      <c r="G1026" s="154"/>
      <c r="H1026" s="154"/>
      <c r="I1026" s="154"/>
      <c r="J1026" s="154"/>
      <c r="K1026" s="154"/>
      <c r="L1026" s="169"/>
      <c r="M1026" s="154"/>
      <c r="N1026" s="106"/>
      <c r="O1026" s="106"/>
      <c r="P1026" s="106"/>
      <c r="Q1026" s="106"/>
      <c r="R1026" s="106"/>
      <c r="S1026" s="106"/>
      <c r="T1026" s="106"/>
      <c r="U1026" s="106"/>
      <c r="V1026" s="106"/>
      <c r="W1026" s="106"/>
      <c r="X1026" s="106"/>
      <c r="Y1026" s="106"/>
      <c r="Z1026" s="106"/>
      <c r="AA1026" s="106"/>
      <c r="AB1026" s="106"/>
      <c r="AC1026" s="106"/>
      <c r="AD1026" s="106"/>
      <c r="AE1026" s="106"/>
      <c r="AF1026" s="106"/>
      <c r="AG1026" s="106"/>
      <c r="AH1026" s="106"/>
    </row>
    <row r="1027">
      <c r="A1027" s="106"/>
      <c r="B1027" s="106"/>
      <c r="C1027" s="106"/>
      <c r="D1027" s="106"/>
      <c r="E1027" s="106"/>
      <c r="F1027" s="154"/>
      <c r="G1027" s="154"/>
      <c r="H1027" s="154"/>
      <c r="I1027" s="154"/>
      <c r="J1027" s="154"/>
      <c r="K1027" s="154"/>
      <c r="L1027" s="169"/>
      <c r="M1027" s="154"/>
      <c r="N1027" s="106"/>
      <c r="O1027" s="106"/>
      <c r="P1027" s="106"/>
      <c r="Q1027" s="106"/>
      <c r="R1027" s="106"/>
      <c r="S1027" s="106"/>
      <c r="T1027" s="106"/>
      <c r="U1027" s="106"/>
      <c r="V1027" s="106"/>
      <c r="W1027" s="106"/>
      <c r="X1027" s="106"/>
      <c r="Y1027" s="106"/>
      <c r="Z1027" s="106"/>
      <c r="AA1027" s="106"/>
      <c r="AB1027" s="106"/>
      <c r="AC1027" s="106"/>
      <c r="AD1027" s="106"/>
      <c r="AE1027" s="106"/>
      <c r="AF1027" s="106"/>
      <c r="AG1027" s="106"/>
      <c r="AH1027" s="106"/>
    </row>
    <row r="1028">
      <c r="A1028" s="106"/>
      <c r="B1028" s="106"/>
      <c r="C1028" s="106"/>
      <c r="D1028" s="106"/>
      <c r="E1028" s="106"/>
      <c r="F1028" s="154"/>
      <c r="G1028" s="154"/>
      <c r="H1028" s="154"/>
      <c r="I1028" s="154"/>
      <c r="J1028" s="154"/>
      <c r="K1028" s="154"/>
      <c r="L1028" s="169"/>
      <c r="M1028" s="154"/>
      <c r="N1028" s="106"/>
      <c r="O1028" s="106"/>
      <c r="P1028" s="106"/>
      <c r="Q1028" s="106"/>
      <c r="R1028" s="106"/>
      <c r="S1028" s="106"/>
      <c r="T1028" s="106"/>
      <c r="U1028" s="106"/>
      <c r="V1028" s="106"/>
      <c r="W1028" s="106"/>
      <c r="X1028" s="106"/>
      <c r="Y1028" s="106"/>
      <c r="Z1028" s="106"/>
      <c r="AA1028" s="106"/>
      <c r="AB1028" s="106"/>
      <c r="AC1028" s="106"/>
      <c r="AD1028" s="106"/>
      <c r="AE1028" s="106"/>
      <c r="AF1028" s="106"/>
      <c r="AG1028" s="106"/>
      <c r="AH1028" s="106"/>
    </row>
    <row r="1029">
      <c r="A1029" s="106"/>
      <c r="B1029" s="106"/>
      <c r="C1029" s="106"/>
      <c r="D1029" s="106"/>
      <c r="E1029" s="106"/>
      <c r="F1029" s="154"/>
      <c r="G1029" s="154"/>
      <c r="H1029" s="154"/>
      <c r="I1029" s="154"/>
      <c r="J1029" s="154"/>
      <c r="K1029" s="154"/>
      <c r="L1029" s="169"/>
      <c r="M1029" s="154"/>
      <c r="N1029" s="106"/>
      <c r="O1029" s="106"/>
      <c r="P1029" s="106"/>
      <c r="Q1029" s="106"/>
      <c r="R1029" s="106"/>
      <c r="S1029" s="106"/>
      <c r="T1029" s="106"/>
      <c r="U1029" s="106"/>
      <c r="V1029" s="106"/>
      <c r="W1029" s="106"/>
      <c r="X1029" s="106"/>
      <c r="Y1029" s="106"/>
      <c r="Z1029" s="106"/>
      <c r="AA1029" s="106"/>
      <c r="AB1029" s="106"/>
      <c r="AC1029" s="106"/>
      <c r="AD1029" s="106"/>
      <c r="AE1029" s="106"/>
      <c r="AF1029" s="106"/>
      <c r="AG1029" s="106"/>
      <c r="AH1029" s="106"/>
    </row>
    <row r="1030">
      <c r="A1030" s="106"/>
      <c r="B1030" s="106"/>
      <c r="C1030" s="106"/>
      <c r="D1030" s="106"/>
      <c r="E1030" s="106"/>
      <c r="F1030" s="154"/>
      <c r="G1030" s="154"/>
      <c r="H1030" s="154"/>
      <c r="I1030" s="154"/>
      <c r="J1030" s="154"/>
      <c r="K1030" s="154"/>
      <c r="L1030" s="169"/>
      <c r="M1030" s="154"/>
      <c r="N1030" s="106"/>
      <c r="O1030" s="106"/>
      <c r="P1030" s="106"/>
      <c r="Q1030" s="106"/>
      <c r="R1030" s="106"/>
      <c r="S1030" s="106"/>
      <c r="T1030" s="106"/>
      <c r="U1030" s="106"/>
      <c r="V1030" s="106"/>
      <c r="W1030" s="106"/>
      <c r="X1030" s="106"/>
      <c r="Y1030" s="106"/>
      <c r="Z1030" s="106"/>
      <c r="AA1030" s="106"/>
      <c r="AB1030" s="106"/>
      <c r="AC1030" s="106"/>
      <c r="AD1030" s="106"/>
      <c r="AE1030" s="106"/>
      <c r="AF1030" s="106"/>
      <c r="AG1030" s="106"/>
      <c r="AH1030" s="106"/>
    </row>
    <row r="1031">
      <c r="A1031" s="106"/>
      <c r="B1031" s="106"/>
      <c r="C1031" s="106"/>
      <c r="D1031" s="106"/>
      <c r="E1031" s="106"/>
      <c r="F1031" s="154"/>
      <c r="G1031" s="154"/>
      <c r="H1031" s="154"/>
      <c r="I1031" s="154"/>
      <c r="J1031" s="154"/>
      <c r="K1031" s="154"/>
      <c r="L1031" s="169"/>
      <c r="M1031" s="154"/>
      <c r="N1031" s="106"/>
      <c r="O1031" s="106"/>
      <c r="P1031" s="106"/>
      <c r="Q1031" s="106"/>
      <c r="R1031" s="106"/>
      <c r="S1031" s="106"/>
      <c r="T1031" s="106"/>
      <c r="U1031" s="106"/>
      <c r="V1031" s="106"/>
      <c r="W1031" s="106"/>
      <c r="X1031" s="106"/>
      <c r="Y1031" s="106"/>
      <c r="Z1031" s="106"/>
      <c r="AA1031" s="106"/>
      <c r="AB1031" s="106"/>
      <c r="AC1031" s="106"/>
      <c r="AD1031" s="106"/>
      <c r="AE1031" s="106"/>
      <c r="AF1031" s="106"/>
      <c r="AG1031" s="106"/>
      <c r="AH1031" s="106"/>
    </row>
  </sheetData>
  <dataValidations>
    <dataValidation type="list" allowBlank="1" showErrorMessage="1" sqref="C2:C35">
      <formula1>"Condo Sale,Financial day,Room Transfer,Wyde,Online"</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14.0"/>
    <col customWidth="1" min="2" max="2" width="2.13"/>
    <col customWidth="1" min="3" max="3" width="32.25"/>
    <col customWidth="1" min="12" max="12" width="0.88"/>
    <col customWidth="1" min="14" max="14" width="2.13"/>
    <col customWidth="1" min="15" max="15" width="1.13"/>
    <col customWidth="1" min="16" max="16" width="2.13"/>
    <col customWidth="1" min="20" max="20" width="2.13"/>
  </cols>
  <sheetData>
    <row r="1">
      <c r="A1" s="174" t="s">
        <v>831</v>
      </c>
      <c r="B1" s="94" t="s">
        <v>832</v>
      </c>
      <c r="C1" s="79" t="s">
        <v>833</v>
      </c>
      <c r="D1" s="175"/>
      <c r="E1" s="175"/>
      <c r="F1" s="175"/>
      <c r="G1" s="175"/>
      <c r="H1" s="175"/>
      <c r="I1" s="175"/>
      <c r="J1" s="175"/>
      <c r="K1" s="175"/>
      <c r="L1" s="81"/>
      <c r="M1" s="176"/>
      <c r="N1" s="175"/>
      <c r="O1" s="81"/>
      <c r="P1" s="81"/>
      <c r="Q1" s="81"/>
      <c r="R1" s="81"/>
      <c r="S1" s="81"/>
      <c r="T1" s="81"/>
      <c r="U1" s="81"/>
      <c r="V1" s="81"/>
      <c r="W1" s="81"/>
      <c r="X1" s="81"/>
      <c r="Y1" s="81"/>
      <c r="Z1" s="81"/>
      <c r="AA1" s="81"/>
      <c r="AB1" s="81"/>
      <c r="AC1" s="81"/>
      <c r="AD1" s="81"/>
      <c r="AE1" s="81"/>
      <c r="AF1" s="81"/>
    </row>
    <row r="2">
      <c r="A2" s="174" t="s">
        <v>834</v>
      </c>
      <c r="B2" s="177" t="s">
        <v>832</v>
      </c>
      <c r="C2" s="178" t="s">
        <v>835</v>
      </c>
      <c r="D2" s="175" t="s">
        <v>836</v>
      </c>
      <c r="E2" s="175" t="s">
        <v>836</v>
      </c>
      <c r="F2" s="175" t="s">
        <v>836</v>
      </c>
      <c r="G2" s="175" t="s">
        <v>836</v>
      </c>
      <c r="H2" s="175" t="s">
        <v>836</v>
      </c>
      <c r="I2" s="175" t="s">
        <v>836</v>
      </c>
      <c r="J2" s="175" t="s">
        <v>836</v>
      </c>
      <c r="K2" s="175"/>
      <c r="L2" s="177"/>
      <c r="M2" s="179"/>
      <c r="N2" s="175" t="s">
        <v>832</v>
      </c>
      <c r="O2" s="180"/>
      <c r="P2" s="177" t="s">
        <v>832</v>
      </c>
      <c r="Q2" s="180"/>
      <c r="R2" s="180"/>
      <c r="S2" s="180"/>
      <c r="T2" s="177" t="s">
        <v>832</v>
      </c>
      <c r="U2" s="180"/>
      <c r="V2" s="180"/>
      <c r="W2" s="180"/>
      <c r="X2" s="180"/>
      <c r="Y2" s="180"/>
      <c r="Z2" s="180"/>
      <c r="AA2" s="180"/>
      <c r="AB2" s="180"/>
      <c r="AC2" s="180"/>
      <c r="AD2" s="180"/>
      <c r="AE2" s="180"/>
      <c r="AF2" s="180"/>
    </row>
    <row r="3">
      <c r="A3" s="81"/>
      <c r="B3" s="81"/>
      <c r="C3" s="80" t="str">
        <f>VLOOKUP(C2,'Back up sheet'!$C$15:$D$26,2,0)</f>
        <v>#REF!</v>
      </c>
      <c r="D3" s="176"/>
      <c r="E3" s="179"/>
      <c r="F3" s="179"/>
      <c r="G3" s="179"/>
      <c r="H3" s="179"/>
      <c r="I3" s="179"/>
      <c r="J3" s="179"/>
      <c r="K3" s="179"/>
      <c r="L3" s="81"/>
      <c r="M3" s="181"/>
      <c r="N3" s="176"/>
      <c r="O3" s="81"/>
      <c r="P3" s="81"/>
      <c r="Q3" s="81"/>
      <c r="R3" s="81"/>
      <c r="S3" s="81"/>
      <c r="T3" s="81"/>
      <c r="U3" s="81"/>
      <c r="V3" s="81"/>
      <c r="W3" s="81"/>
      <c r="X3" s="81"/>
      <c r="Y3" s="81"/>
      <c r="Z3" s="81"/>
      <c r="AA3" s="81"/>
      <c r="AB3" s="81"/>
      <c r="AC3" s="81"/>
      <c r="AD3" s="81"/>
      <c r="AE3" s="81"/>
      <c r="AF3" s="81"/>
    </row>
    <row r="4">
      <c r="A4" s="81"/>
      <c r="B4" s="182"/>
      <c r="C4" s="183" t="s">
        <v>837</v>
      </c>
      <c r="D4" s="184" t="s">
        <v>130</v>
      </c>
      <c r="E4" s="184" t="s">
        <v>131</v>
      </c>
      <c r="F4" s="184" t="s">
        <v>132</v>
      </c>
      <c r="G4" s="184" t="s">
        <v>133</v>
      </c>
      <c r="H4" s="184" t="s">
        <v>838</v>
      </c>
      <c r="I4" s="184" t="s">
        <v>839</v>
      </c>
      <c r="J4" s="184" t="s">
        <v>840</v>
      </c>
      <c r="K4" s="184" t="s">
        <v>841</v>
      </c>
      <c r="L4" s="185"/>
      <c r="M4" s="186" t="s">
        <v>842</v>
      </c>
      <c r="N4" s="187"/>
      <c r="O4" s="81"/>
      <c r="P4" s="182"/>
      <c r="Q4" s="183" t="s">
        <v>843</v>
      </c>
      <c r="R4" s="183" t="s">
        <v>844</v>
      </c>
      <c r="S4" s="183" t="s">
        <v>845</v>
      </c>
      <c r="T4" s="182"/>
      <c r="U4" s="81"/>
      <c r="V4" s="81"/>
      <c r="W4" s="81"/>
      <c r="X4" s="81"/>
      <c r="Y4" s="81"/>
      <c r="Z4" s="81"/>
      <c r="AA4" s="81"/>
      <c r="AB4" s="81"/>
      <c r="AC4" s="81"/>
      <c r="AD4" s="81"/>
      <c r="AE4" s="81"/>
      <c r="AF4" s="81"/>
    </row>
    <row r="5">
      <c r="A5" s="81"/>
      <c r="B5" s="182"/>
      <c r="C5" s="188" t="s">
        <v>846</v>
      </c>
      <c r="D5" s="189">
        <v>3000000.0</v>
      </c>
      <c r="E5" s="189">
        <v>3000000.0</v>
      </c>
      <c r="F5" s="189">
        <v>3000000.0</v>
      </c>
      <c r="G5" s="189">
        <v>2000000.0</v>
      </c>
      <c r="H5" s="189">
        <v>0.0</v>
      </c>
      <c r="I5" s="189">
        <v>3000000.0</v>
      </c>
      <c r="J5" s="189">
        <v>3000000.0</v>
      </c>
      <c r="K5" s="189">
        <v>0.0</v>
      </c>
      <c r="L5" s="182"/>
      <c r="M5" s="190">
        <f>Sum(D5:K5)</f>
        <v>17000000</v>
      </c>
      <c r="N5" s="191"/>
      <c r="O5" s="81"/>
      <c r="P5" s="182"/>
      <c r="Q5" s="192">
        <f>sum(D5:H5)</f>
        <v>11000000</v>
      </c>
      <c r="R5" s="192">
        <f>sum(I5:J5)</f>
        <v>6000000</v>
      </c>
      <c r="S5" s="192">
        <f>K5</f>
        <v>0</v>
      </c>
      <c r="T5" s="182"/>
      <c r="U5" s="81"/>
      <c r="V5" s="81"/>
      <c r="W5" s="81"/>
      <c r="X5" s="81"/>
      <c r="Y5" s="81"/>
      <c r="Z5" s="81"/>
      <c r="AA5" s="81"/>
      <c r="AB5" s="81"/>
      <c r="AC5" s="81"/>
      <c r="AD5" s="81"/>
      <c r="AE5" s="81"/>
      <c r="AF5" s="81"/>
    </row>
    <row r="6">
      <c r="A6" s="81"/>
      <c r="B6" s="182"/>
      <c r="C6" s="132" t="s">
        <v>847</v>
      </c>
      <c r="D6" s="193" t="str">
        <f t="shared" ref="D6:K6" si="1">SUM(D7)</f>
        <v>#N/A</v>
      </c>
      <c r="E6" s="193" t="str">
        <f t="shared" si="1"/>
        <v>#N/A</v>
      </c>
      <c r="F6" s="193" t="str">
        <f t="shared" si="1"/>
        <v>#N/A</v>
      </c>
      <c r="G6" s="193" t="str">
        <f t="shared" si="1"/>
        <v>#N/A</v>
      </c>
      <c r="H6" s="193" t="str">
        <f t="shared" si="1"/>
        <v>#N/A</v>
      </c>
      <c r="I6" s="193" t="str">
        <f t="shared" si="1"/>
        <v>#N/A</v>
      </c>
      <c r="J6" s="193" t="str">
        <f t="shared" si="1"/>
        <v>#N/A</v>
      </c>
      <c r="K6" s="193" t="str">
        <f t="shared" si="1"/>
        <v>#N/A</v>
      </c>
      <c r="L6" s="194"/>
      <c r="M6" s="193" t="str">
        <f>SUM(M7)</f>
        <v>#N/A</v>
      </c>
      <c r="N6" s="191"/>
      <c r="O6" s="81"/>
      <c r="P6" s="182"/>
      <c r="Q6" s="193" t="str">
        <f t="shared" ref="Q6:S6" si="2">SUM(Q7)</f>
        <v>#N/A</v>
      </c>
      <c r="R6" s="193" t="str">
        <f t="shared" si="2"/>
        <v>#N/A</v>
      </c>
      <c r="S6" s="193" t="str">
        <f t="shared" si="2"/>
        <v>#N/A</v>
      </c>
      <c r="T6" s="182"/>
      <c r="U6" s="81"/>
      <c r="V6" s="81"/>
      <c r="W6" s="81"/>
      <c r="X6" s="81"/>
      <c r="Y6" s="81"/>
      <c r="Z6" s="81"/>
      <c r="AA6" s="81"/>
      <c r="AB6" s="81"/>
      <c r="AC6" s="81"/>
      <c r="AD6" s="81"/>
      <c r="AE6" s="81"/>
      <c r="AF6" s="81"/>
    </row>
    <row r="7">
      <c r="A7" s="81"/>
      <c r="B7" s="182"/>
      <c r="C7" s="188" t="s">
        <v>848</v>
      </c>
      <c r="D7" s="195" t="str">
        <f>SUMIFS('Sales Ying'!$P:$P,'Sales Ying'!$A:$A,"2026ขายใหม่",'Sales Ying'!$N:$N,C3)</f>
        <v>#N/A</v>
      </c>
      <c r="E7" s="195" t="str">
        <f>SUMIFS('Sales Pang'!$P:$P,'Sales Pang'!$A:$A,"2026ขายใหม่",'Sales Pang'!$N:$N,C3)</f>
        <v>#N/A</v>
      </c>
      <c r="F7" s="189" t="str">
        <f>SUMIFS('Sales Josh'!$P:$P,'Sales Josh'!$A:$A,"2026ขายใหม่",'Sales Josh'!$N:$N,C3)</f>
        <v>#N/A</v>
      </c>
      <c r="G7" s="195" t="str">
        <f>SUMIFS('Sales Hack'!$P:$P,'Sales Hack'!$A:$A,"2026ขายใหม่",'Sales Hack'!$N:$N,C3)</f>
        <v>#N/A</v>
      </c>
      <c r="H7" s="189" t="str">
        <f>SUMIFS('Sales Mint'!$P:$P,'Sales Mint'!$A:$A,"2026ขายใหม่",'Sales Mint'!$N:$N,C3)</f>
        <v>#N/A</v>
      </c>
      <c r="I7" s="195" t="str">
        <f>SUMIFS('Sales Phon'!$P:$P,'Sales Phon'!$A:$A,"2026ขายใหม่",'Sales Phon'!$N:$N,C3)</f>
        <v>#N/A</v>
      </c>
      <c r="J7" s="189" t="str">
        <f>SUMIFS('Sales Aun'!$P:$P,'Sales Aun'!$A:$A,"2026ขายใหม่",'Sales Aun'!$N:$N,C3)</f>
        <v>#N/A</v>
      </c>
      <c r="K7" s="189" t="str">
        <f>SUMIFS('Sales B2B'!$P:$P,'Sales B2B'!$A:$A,"2026ขายใหม่",'Sales B2B'!$N:$N,C3)</f>
        <v>#N/A</v>
      </c>
      <c r="L7" s="196"/>
      <c r="M7" s="189" t="str">
        <f>Sum(D7:K7)</f>
        <v>#N/A</v>
      </c>
      <c r="N7" s="197"/>
      <c r="O7" s="81"/>
      <c r="P7" s="182"/>
      <c r="Q7" s="198" t="str">
        <f>sum(D7:H7)</f>
        <v>#N/A</v>
      </c>
      <c r="R7" s="198" t="str">
        <f>sum(I7:J7)</f>
        <v>#N/A</v>
      </c>
      <c r="S7" s="192" t="str">
        <f>K7</f>
        <v>#N/A</v>
      </c>
      <c r="T7" s="182"/>
      <c r="U7" s="81"/>
      <c r="V7" s="81"/>
      <c r="W7" s="81"/>
      <c r="X7" s="81"/>
      <c r="Y7" s="81"/>
      <c r="Z7" s="81"/>
      <c r="AA7" s="81"/>
      <c r="AB7" s="81"/>
      <c r="AC7" s="81"/>
      <c r="AD7" s="81"/>
      <c r="AE7" s="81"/>
      <c r="AF7" s="81"/>
    </row>
    <row r="8">
      <c r="A8" s="81"/>
      <c r="B8" s="182"/>
      <c r="C8" s="188"/>
      <c r="D8" s="195"/>
      <c r="E8" s="195"/>
      <c r="F8" s="195"/>
      <c r="G8" s="195"/>
      <c r="H8" s="195"/>
      <c r="I8" s="195"/>
      <c r="J8" s="195"/>
      <c r="K8" s="195"/>
      <c r="L8" s="182"/>
      <c r="M8" s="199"/>
      <c r="N8" s="191"/>
      <c r="O8" s="81"/>
      <c r="P8" s="182"/>
      <c r="Q8" s="198"/>
      <c r="R8" s="198"/>
      <c r="S8" s="192"/>
      <c r="T8" s="182"/>
      <c r="U8" s="81"/>
      <c r="V8" s="81"/>
      <c r="W8" s="81"/>
      <c r="X8" s="81"/>
      <c r="Y8" s="81"/>
      <c r="Z8" s="81"/>
      <c r="AA8" s="81"/>
      <c r="AB8" s="81"/>
      <c r="AC8" s="81"/>
      <c r="AD8" s="81"/>
      <c r="AE8" s="81"/>
      <c r="AF8" s="81"/>
    </row>
    <row r="9">
      <c r="A9" s="81"/>
      <c r="B9" s="182"/>
      <c r="C9" s="200" t="s">
        <v>849</v>
      </c>
      <c r="D9" s="195"/>
      <c r="E9" s="195"/>
      <c r="F9" s="195"/>
      <c r="G9" s="195"/>
      <c r="H9" s="195"/>
      <c r="I9" s="195"/>
      <c r="J9" s="195"/>
      <c r="K9" s="195"/>
      <c r="L9" s="182"/>
      <c r="M9" s="189"/>
      <c r="N9" s="191"/>
      <c r="O9" s="81"/>
      <c r="P9" s="182"/>
      <c r="Q9" s="198"/>
      <c r="R9" s="198"/>
      <c r="S9" s="192"/>
      <c r="T9" s="182"/>
      <c r="U9" s="81"/>
      <c r="V9" s="81"/>
      <c r="W9" s="81"/>
      <c r="X9" s="81"/>
      <c r="Y9" s="81"/>
      <c r="Z9" s="81"/>
      <c r="AA9" s="81"/>
      <c r="AB9" s="81"/>
      <c r="AC9" s="81"/>
      <c r="AD9" s="81"/>
      <c r="AE9" s="81"/>
      <c r="AF9" s="81"/>
    </row>
    <row r="10">
      <c r="A10" s="81"/>
      <c r="B10" s="182"/>
      <c r="C10" s="188" t="s">
        <v>850</v>
      </c>
      <c r="D10" s="195"/>
      <c r="E10" s="195"/>
      <c r="F10" s="195"/>
      <c r="G10" s="195"/>
      <c r="H10" s="195"/>
      <c r="I10" s="195"/>
      <c r="J10" s="195"/>
      <c r="K10" s="195"/>
      <c r="L10" s="182"/>
      <c r="M10" s="189"/>
      <c r="N10" s="191"/>
      <c r="O10" s="81"/>
      <c r="P10" s="182"/>
      <c r="Q10" s="198"/>
      <c r="R10" s="198"/>
      <c r="S10" s="192"/>
      <c r="T10" s="182"/>
      <c r="U10" s="81"/>
      <c r="V10" s="81"/>
      <c r="W10" s="81"/>
      <c r="X10" s="81"/>
      <c r="Y10" s="81"/>
      <c r="Z10" s="81"/>
      <c r="AA10" s="81"/>
      <c r="AB10" s="81"/>
      <c r="AC10" s="81"/>
      <c r="AD10" s="81"/>
      <c r="AE10" s="81"/>
      <c r="AF10" s="81"/>
    </row>
    <row r="11">
      <c r="A11" s="81"/>
      <c r="B11" s="182"/>
      <c r="C11" s="188" t="s">
        <v>851</v>
      </c>
      <c r="D11" s="195"/>
      <c r="E11" s="195"/>
      <c r="F11" s="195"/>
      <c r="G11" s="195"/>
      <c r="H11" s="195"/>
      <c r="I11" s="195"/>
      <c r="J11" s="195"/>
      <c r="K11" s="195"/>
      <c r="L11" s="182"/>
      <c r="M11" s="189"/>
      <c r="N11" s="191"/>
      <c r="O11" s="81"/>
      <c r="P11" s="182"/>
      <c r="Q11" s="198"/>
      <c r="R11" s="198"/>
      <c r="S11" s="192"/>
      <c r="T11" s="182"/>
      <c r="U11" s="81"/>
      <c r="V11" s="81"/>
      <c r="W11" s="81"/>
      <c r="X11" s="81"/>
      <c r="Y11" s="81"/>
      <c r="Z11" s="81"/>
      <c r="AA11" s="81"/>
      <c r="AB11" s="81"/>
      <c r="AC11" s="81"/>
      <c r="AD11" s="81"/>
      <c r="AE11" s="81"/>
      <c r="AF11" s="81"/>
    </row>
    <row r="12">
      <c r="A12" s="81"/>
      <c r="B12" s="182"/>
      <c r="C12" s="188" t="s">
        <v>852</v>
      </c>
      <c r="D12" s="195"/>
      <c r="E12" s="195"/>
      <c r="F12" s="195"/>
      <c r="G12" s="195"/>
      <c r="H12" s="195"/>
      <c r="I12" s="195"/>
      <c r="J12" s="195"/>
      <c r="K12" s="195"/>
      <c r="L12" s="182"/>
      <c r="M12" s="189"/>
      <c r="N12" s="191"/>
      <c r="O12" s="81"/>
      <c r="P12" s="182"/>
      <c r="Q12" s="198"/>
      <c r="R12" s="198"/>
      <c r="S12" s="192"/>
      <c r="T12" s="182"/>
      <c r="U12" s="81"/>
      <c r="V12" s="81"/>
      <c r="W12" s="81"/>
      <c r="X12" s="81"/>
      <c r="Y12" s="81"/>
      <c r="Z12" s="81"/>
      <c r="AA12" s="81"/>
      <c r="AB12" s="81"/>
      <c r="AC12" s="81"/>
      <c r="AD12" s="81"/>
      <c r="AE12" s="81"/>
      <c r="AF12" s="81"/>
    </row>
    <row r="13">
      <c r="A13" s="81"/>
      <c r="B13" s="182"/>
      <c r="C13" s="188" t="s">
        <v>853</v>
      </c>
      <c r="D13" s="195"/>
      <c r="E13" s="195"/>
      <c r="F13" s="195"/>
      <c r="G13" s="195"/>
      <c r="H13" s="195"/>
      <c r="I13" s="195"/>
      <c r="J13" s="195"/>
      <c r="K13" s="195"/>
      <c r="L13" s="182"/>
      <c r="M13" s="189"/>
      <c r="N13" s="191"/>
      <c r="O13" s="81"/>
      <c r="P13" s="182"/>
      <c r="Q13" s="198"/>
      <c r="R13" s="198"/>
      <c r="S13" s="192"/>
      <c r="T13" s="182"/>
      <c r="U13" s="81"/>
      <c r="V13" s="81"/>
      <c r="W13" s="81"/>
      <c r="X13" s="81"/>
      <c r="Y13" s="81"/>
      <c r="Z13" s="81"/>
      <c r="AA13" s="81"/>
      <c r="AB13" s="81"/>
      <c r="AC13" s="81"/>
      <c r="AD13" s="81"/>
      <c r="AE13" s="81"/>
      <c r="AF13" s="81"/>
    </row>
    <row r="14">
      <c r="A14" s="81"/>
      <c r="B14" s="182"/>
      <c r="C14" s="188" t="s">
        <v>854</v>
      </c>
      <c r="D14" s="195"/>
      <c r="E14" s="195"/>
      <c r="F14" s="195"/>
      <c r="G14" s="195"/>
      <c r="H14" s="195"/>
      <c r="I14" s="195"/>
      <c r="J14" s="195"/>
      <c r="K14" s="195"/>
      <c r="L14" s="182"/>
      <c r="M14" s="189"/>
      <c r="N14" s="191"/>
      <c r="O14" s="81"/>
      <c r="P14" s="182"/>
      <c r="Q14" s="198"/>
      <c r="R14" s="198"/>
      <c r="S14" s="192"/>
      <c r="T14" s="182"/>
      <c r="U14" s="81"/>
      <c r="V14" s="81"/>
      <c r="W14" s="81"/>
      <c r="X14" s="81"/>
      <c r="Y14" s="81"/>
      <c r="Z14" s="81"/>
      <c r="AA14" s="81"/>
      <c r="AB14" s="81"/>
      <c r="AC14" s="81"/>
      <c r="AD14" s="81"/>
      <c r="AE14" s="81"/>
      <c r="AF14" s="81"/>
    </row>
    <row r="15">
      <c r="A15" s="81"/>
      <c r="B15" s="182"/>
      <c r="C15" s="200" t="s">
        <v>855</v>
      </c>
      <c r="D15" s="195"/>
      <c r="E15" s="195"/>
      <c r="F15" s="195"/>
      <c r="G15" s="195"/>
      <c r="H15" s="195"/>
      <c r="I15" s="195"/>
      <c r="J15" s="195"/>
      <c r="K15" s="195"/>
      <c r="L15" s="182"/>
      <c r="M15" s="189"/>
      <c r="N15" s="191"/>
      <c r="O15" s="81"/>
      <c r="P15" s="182"/>
      <c r="Q15" s="198"/>
      <c r="R15" s="198"/>
      <c r="S15" s="192"/>
      <c r="T15" s="182"/>
      <c r="U15" s="81"/>
      <c r="V15" s="81"/>
      <c r="W15" s="81"/>
      <c r="X15" s="81"/>
      <c r="Y15" s="81"/>
      <c r="Z15" s="81"/>
      <c r="AA15" s="81"/>
      <c r="AB15" s="81"/>
      <c r="AC15" s="81"/>
      <c r="AD15" s="81"/>
      <c r="AE15" s="81"/>
      <c r="AF15" s="81"/>
    </row>
    <row r="16">
      <c r="A16" s="81"/>
      <c r="B16" s="182"/>
      <c r="C16" s="200"/>
      <c r="D16" s="195"/>
      <c r="E16" s="195"/>
      <c r="F16" s="195"/>
      <c r="G16" s="195"/>
      <c r="H16" s="195"/>
      <c r="I16" s="195"/>
      <c r="J16" s="195"/>
      <c r="K16" s="195"/>
      <c r="L16" s="182"/>
      <c r="M16" s="189"/>
      <c r="N16" s="191"/>
      <c r="O16" s="81"/>
      <c r="P16" s="182"/>
      <c r="Q16" s="198"/>
      <c r="R16" s="198"/>
      <c r="S16" s="192"/>
      <c r="T16" s="182"/>
      <c r="U16" s="81"/>
      <c r="V16" s="81"/>
      <c r="W16" s="81"/>
      <c r="X16" s="81"/>
      <c r="Y16" s="81"/>
      <c r="Z16" s="81"/>
      <c r="AA16" s="81"/>
      <c r="AB16" s="81"/>
      <c r="AC16" s="81"/>
      <c r="AD16" s="81"/>
      <c r="AE16" s="81"/>
      <c r="AF16" s="81"/>
    </row>
    <row r="17">
      <c r="A17" s="81"/>
      <c r="B17" s="182"/>
      <c r="C17" s="200"/>
      <c r="D17" s="195"/>
      <c r="E17" s="195"/>
      <c r="F17" s="195"/>
      <c r="G17" s="195"/>
      <c r="H17" s="195"/>
      <c r="I17" s="195"/>
      <c r="J17" s="195"/>
      <c r="K17" s="195"/>
      <c r="L17" s="182"/>
      <c r="M17" s="189"/>
      <c r="N17" s="191"/>
      <c r="O17" s="81"/>
      <c r="P17" s="182"/>
      <c r="Q17" s="198"/>
      <c r="R17" s="198"/>
      <c r="S17" s="192"/>
      <c r="T17" s="182"/>
      <c r="U17" s="81"/>
      <c r="V17" s="81"/>
      <c r="W17" s="81"/>
      <c r="X17" s="81"/>
      <c r="Y17" s="81"/>
      <c r="Z17" s="81"/>
      <c r="AA17" s="81"/>
      <c r="AB17" s="81"/>
      <c r="AC17" s="81"/>
      <c r="AD17" s="81"/>
      <c r="AE17" s="81"/>
      <c r="AF17" s="81"/>
    </row>
    <row r="18">
      <c r="A18" s="81"/>
      <c r="B18" s="182"/>
      <c r="C18" s="200" t="s">
        <v>856</v>
      </c>
      <c r="D18" s="195"/>
      <c r="E18" s="195"/>
      <c r="F18" s="195"/>
      <c r="G18" s="195"/>
      <c r="H18" s="195"/>
      <c r="I18" s="195"/>
      <c r="J18" s="195"/>
      <c r="K18" s="195"/>
      <c r="L18" s="182"/>
      <c r="M18" s="189"/>
      <c r="N18" s="191"/>
      <c r="O18" s="81"/>
      <c r="P18" s="182"/>
      <c r="Q18" s="198"/>
      <c r="R18" s="198"/>
      <c r="S18" s="192"/>
      <c r="T18" s="182"/>
      <c r="U18" s="81"/>
      <c r="V18" s="81"/>
      <c r="W18" s="81"/>
      <c r="X18" s="81"/>
      <c r="Y18" s="81"/>
      <c r="Z18" s="81"/>
      <c r="AA18" s="81"/>
      <c r="AB18" s="81"/>
      <c r="AC18" s="81"/>
      <c r="AD18" s="81"/>
      <c r="AE18" s="81"/>
      <c r="AF18" s="81"/>
    </row>
    <row r="19">
      <c r="A19" s="81"/>
      <c r="B19" s="182"/>
      <c r="C19" s="188" t="s">
        <v>857</v>
      </c>
      <c r="D19" s="195"/>
      <c r="E19" s="195"/>
      <c r="F19" s="195"/>
      <c r="G19" s="195"/>
      <c r="H19" s="195"/>
      <c r="I19" s="195"/>
      <c r="J19" s="195"/>
      <c r="K19" s="195"/>
      <c r="L19" s="182"/>
      <c r="M19" s="189"/>
      <c r="N19" s="191"/>
      <c r="O19" s="81"/>
      <c r="P19" s="182"/>
      <c r="Q19" s="198"/>
      <c r="R19" s="198"/>
      <c r="S19" s="192"/>
      <c r="T19" s="182"/>
      <c r="U19" s="81"/>
      <c r="V19" s="81"/>
      <c r="W19" s="81"/>
      <c r="X19" s="81"/>
      <c r="Y19" s="81"/>
      <c r="Z19" s="81"/>
      <c r="AA19" s="81"/>
      <c r="AB19" s="81"/>
      <c r="AC19" s="81"/>
      <c r="AD19" s="81"/>
      <c r="AE19" s="81"/>
      <c r="AF19" s="81"/>
    </row>
    <row r="20">
      <c r="A20" s="81"/>
      <c r="B20" s="182"/>
      <c r="C20" s="188" t="s">
        <v>858</v>
      </c>
      <c r="D20" s="195"/>
      <c r="E20" s="195"/>
      <c r="F20" s="195"/>
      <c r="G20" s="195"/>
      <c r="H20" s="195"/>
      <c r="I20" s="195"/>
      <c r="J20" s="195"/>
      <c r="K20" s="195"/>
      <c r="L20" s="182"/>
      <c r="M20" s="199"/>
      <c r="N20" s="191"/>
      <c r="O20" s="81"/>
      <c r="P20" s="182"/>
      <c r="Q20" s="198"/>
      <c r="R20" s="198"/>
      <c r="S20" s="192"/>
      <c r="T20" s="182"/>
      <c r="U20" s="81"/>
      <c r="V20" s="81"/>
      <c r="W20" s="81"/>
      <c r="X20" s="81"/>
      <c r="Y20" s="81"/>
      <c r="Z20" s="81"/>
      <c r="AA20" s="81"/>
      <c r="AB20" s="81"/>
      <c r="AC20" s="81"/>
      <c r="AD20" s="81"/>
      <c r="AE20" s="81"/>
      <c r="AF20" s="81"/>
    </row>
    <row r="21">
      <c r="A21" s="81"/>
      <c r="B21" s="182"/>
      <c r="C21" s="188" t="s">
        <v>859</v>
      </c>
      <c r="D21" s="195"/>
      <c r="E21" s="195"/>
      <c r="F21" s="195"/>
      <c r="G21" s="195"/>
      <c r="H21" s="195"/>
      <c r="I21" s="195"/>
      <c r="J21" s="195"/>
      <c r="K21" s="195"/>
      <c r="L21" s="182"/>
      <c r="M21" s="189"/>
      <c r="N21" s="191"/>
      <c r="O21" s="81"/>
      <c r="P21" s="182"/>
      <c r="Q21" s="198"/>
      <c r="R21" s="198"/>
      <c r="S21" s="192"/>
      <c r="T21" s="182"/>
      <c r="U21" s="81"/>
      <c r="V21" s="81"/>
      <c r="W21" s="81"/>
      <c r="X21" s="81"/>
      <c r="Y21" s="81"/>
      <c r="Z21" s="81"/>
      <c r="AA21" s="81"/>
      <c r="AB21" s="81"/>
      <c r="AC21" s="81"/>
      <c r="AD21" s="81"/>
      <c r="AE21" s="81"/>
      <c r="AF21" s="81"/>
    </row>
    <row r="22">
      <c r="A22" s="81"/>
      <c r="B22" s="182"/>
      <c r="C22" s="188" t="s">
        <v>860</v>
      </c>
      <c r="D22" s="195"/>
      <c r="E22" s="195"/>
      <c r="F22" s="195"/>
      <c r="G22" s="195"/>
      <c r="H22" s="195"/>
      <c r="I22" s="195"/>
      <c r="J22" s="195"/>
      <c r="K22" s="195"/>
      <c r="L22" s="182"/>
      <c r="M22" s="189"/>
      <c r="N22" s="191"/>
      <c r="O22" s="81"/>
      <c r="P22" s="182"/>
      <c r="Q22" s="198"/>
      <c r="R22" s="198"/>
      <c r="S22" s="192"/>
      <c r="T22" s="182"/>
      <c r="U22" s="81"/>
      <c r="V22" s="81"/>
      <c r="W22" s="81"/>
      <c r="X22" s="81"/>
      <c r="Y22" s="81"/>
      <c r="Z22" s="81"/>
      <c r="AA22" s="81"/>
      <c r="AB22" s="81"/>
      <c r="AC22" s="81"/>
      <c r="AD22" s="81"/>
      <c r="AE22" s="81"/>
      <c r="AF22" s="81"/>
    </row>
    <row r="23">
      <c r="A23" s="81"/>
      <c r="B23" s="182"/>
      <c r="C23" s="188" t="s">
        <v>861</v>
      </c>
      <c r="D23" s="195"/>
      <c r="E23" s="195"/>
      <c r="F23" s="195"/>
      <c r="G23" s="195"/>
      <c r="H23" s="195"/>
      <c r="I23" s="195"/>
      <c r="J23" s="195"/>
      <c r="K23" s="195"/>
      <c r="L23" s="182"/>
      <c r="M23" s="199"/>
      <c r="N23" s="191"/>
      <c r="O23" s="81"/>
      <c r="P23" s="182"/>
      <c r="Q23" s="198"/>
      <c r="R23" s="198"/>
      <c r="S23" s="192"/>
      <c r="T23" s="182"/>
      <c r="U23" s="81"/>
      <c r="V23" s="81"/>
      <c r="W23" s="81"/>
      <c r="X23" s="81"/>
      <c r="Y23" s="81"/>
      <c r="Z23" s="81"/>
      <c r="AA23" s="81"/>
      <c r="AB23" s="81"/>
      <c r="AC23" s="81"/>
      <c r="AD23" s="81"/>
      <c r="AE23" s="81"/>
      <c r="AF23" s="81"/>
    </row>
    <row r="24">
      <c r="A24" s="81"/>
      <c r="B24" s="182"/>
      <c r="C24" s="188" t="s">
        <v>862</v>
      </c>
      <c r="D24" s="195"/>
      <c r="E24" s="195"/>
      <c r="F24" s="195"/>
      <c r="G24" s="195"/>
      <c r="H24" s="195"/>
      <c r="I24" s="195"/>
      <c r="J24" s="195"/>
      <c r="K24" s="195"/>
      <c r="L24" s="182"/>
      <c r="M24" s="189"/>
      <c r="N24" s="191"/>
      <c r="O24" s="81"/>
      <c r="P24" s="182"/>
      <c r="Q24" s="198"/>
      <c r="R24" s="198"/>
      <c r="S24" s="192"/>
      <c r="T24" s="182"/>
      <c r="U24" s="81"/>
      <c r="V24" s="81"/>
      <c r="W24" s="81"/>
      <c r="X24" s="81"/>
      <c r="Y24" s="81"/>
      <c r="Z24" s="81"/>
      <c r="AA24" s="81"/>
      <c r="AB24" s="81"/>
      <c r="AC24" s="81"/>
      <c r="AD24" s="81"/>
      <c r="AE24" s="81"/>
      <c r="AF24" s="81"/>
    </row>
    <row r="25">
      <c r="A25" s="81"/>
      <c r="B25" s="182"/>
      <c r="C25" s="188" t="s">
        <v>863</v>
      </c>
      <c r="D25" s="195"/>
      <c r="E25" s="195"/>
      <c r="F25" s="195"/>
      <c r="G25" s="195"/>
      <c r="H25" s="195"/>
      <c r="I25" s="195"/>
      <c r="J25" s="195"/>
      <c r="K25" s="195"/>
      <c r="L25" s="182"/>
      <c r="M25" s="189"/>
      <c r="N25" s="191"/>
      <c r="O25" s="81"/>
      <c r="P25" s="182"/>
      <c r="Q25" s="198"/>
      <c r="R25" s="198"/>
      <c r="S25" s="192"/>
      <c r="T25" s="182"/>
      <c r="U25" s="81"/>
      <c r="V25" s="81"/>
      <c r="W25" s="81"/>
      <c r="X25" s="81"/>
      <c r="Y25" s="81"/>
      <c r="Z25" s="81"/>
      <c r="AA25" s="81"/>
      <c r="AB25" s="81"/>
      <c r="AC25" s="81"/>
      <c r="AD25" s="81"/>
      <c r="AE25" s="81"/>
      <c r="AF25" s="81"/>
    </row>
    <row r="26">
      <c r="A26" s="81"/>
      <c r="B26" s="182"/>
      <c r="C26" s="188" t="s">
        <v>864</v>
      </c>
      <c r="D26" s="195"/>
      <c r="E26" s="195"/>
      <c r="F26" s="195"/>
      <c r="G26" s="195"/>
      <c r="H26" s="195"/>
      <c r="I26" s="195"/>
      <c r="J26" s="195"/>
      <c r="K26" s="195"/>
      <c r="L26" s="182"/>
      <c r="M26" s="199"/>
      <c r="N26" s="191"/>
      <c r="O26" s="81"/>
      <c r="P26" s="182"/>
      <c r="Q26" s="198"/>
      <c r="R26" s="198"/>
      <c r="S26" s="192"/>
      <c r="T26" s="182"/>
      <c r="U26" s="81"/>
      <c r="V26" s="81"/>
      <c r="W26" s="81"/>
      <c r="X26" s="81"/>
      <c r="Y26" s="81"/>
      <c r="Z26" s="81"/>
      <c r="AA26" s="81"/>
      <c r="AB26" s="81"/>
      <c r="AC26" s="81"/>
      <c r="AD26" s="81"/>
      <c r="AE26" s="81"/>
      <c r="AF26" s="81"/>
    </row>
    <row r="27">
      <c r="A27" s="81"/>
      <c r="B27" s="182"/>
      <c r="C27" s="188" t="s">
        <v>865</v>
      </c>
      <c r="D27" s="195"/>
      <c r="E27" s="195"/>
      <c r="F27" s="195"/>
      <c r="G27" s="195"/>
      <c r="H27" s="195"/>
      <c r="I27" s="195"/>
      <c r="J27" s="195"/>
      <c r="K27" s="195"/>
      <c r="L27" s="182"/>
      <c r="M27" s="199"/>
      <c r="N27" s="191"/>
      <c r="O27" s="81"/>
      <c r="P27" s="182"/>
      <c r="Q27" s="198"/>
      <c r="R27" s="198"/>
      <c r="S27" s="192"/>
      <c r="T27" s="182"/>
      <c r="U27" s="81"/>
      <c r="V27" s="81"/>
      <c r="W27" s="81"/>
      <c r="X27" s="81"/>
      <c r="Y27" s="81"/>
      <c r="Z27" s="81"/>
      <c r="AA27" s="81"/>
      <c r="AB27" s="81"/>
      <c r="AC27" s="81"/>
      <c r="AD27" s="81"/>
      <c r="AE27" s="81"/>
      <c r="AF27" s="81"/>
    </row>
    <row r="28">
      <c r="A28" s="81"/>
      <c r="B28" s="182"/>
      <c r="C28" s="188"/>
      <c r="D28" s="195"/>
      <c r="E28" s="195"/>
      <c r="F28" s="195"/>
      <c r="G28" s="195"/>
      <c r="H28" s="195"/>
      <c r="I28" s="195"/>
      <c r="J28" s="195"/>
      <c r="K28" s="195"/>
      <c r="L28" s="182"/>
      <c r="M28" s="199"/>
      <c r="N28" s="191"/>
      <c r="O28" s="81"/>
      <c r="P28" s="182"/>
      <c r="Q28" s="198"/>
      <c r="R28" s="198"/>
      <c r="S28" s="192"/>
      <c r="T28" s="182"/>
      <c r="U28" s="81"/>
      <c r="V28" s="81"/>
      <c r="W28" s="81"/>
      <c r="X28" s="81"/>
      <c r="Y28" s="81"/>
      <c r="Z28" s="81"/>
      <c r="AA28" s="81"/>
      <c r="AB28" s="81"/>
      <c r="AC28" s="81"/>
      <c r="AD28" s="81"/>
      <c r="AE28" s="81"/>
      <c r="AF28" s="81"/>
    </row>
    <row r="29" ht="13.5" customHeight="1">
      <c r="A29" s="95" t="s">
        <v>832</v>
      </c>
      <c r="B29" s="182"/>
      <c r="C29" s="201"/>
      <c r="D29" s="202"/>
      <c r="E29" s="202"/>
      <c r="F29" s="202"/>
      <c r="G29" s="202"/>
      <c r="H29" s="202"/>
      <c r="I29" s="202"/>
      <c r="J29" s="202"/>
      <c r="K29" s="202"/>
      <c r="L29" s="203"/>
      <c r="M29" s="204"/>
      <c r="N29" s="202"/>
      <c r="O29" s="81"/>
      <c r="P29" s="182"/>
      <c r="Q29" s="201"/>
      <c r="R29" s="182"/>
      <c r="S29" s="182"/>
      <c r="T29" s="182"/>
      <c r="U29" s="81"/>
      <c r="V29" s="81"/>
      <c r="W29" s="81"/>
      <c r="X29" s="81"/>
      <c r="Y29" s="81"/>
      <c r="Z29" s="81"/>
      <c r="AA29" s="81"/>
      <c r="AB29" s="81"/>
      <c r="AC29" s="81"/>
      <c r="AD29" s="81"/>
      <c r="AE29" s="81"/>
      <c r="AF29" s="81"/>
    </row>
    <row r="30">
      <c r="A30" s="81"/>
      <c r="B30" s="81"/>
      <c r="C30" s="81"/>
      <c r="D30" s="179"/>
      <c r="E30" s="179"/>
      <c r="F30" s="179"/>
      <c r="G30" s="179"/>
      <c r="H30" s="179"/>
      <c r="I30" s="179"/>
      <c r="J30" s="179"/>
      <c r="K30" s="179"/>
      <c r="L30" s="81"/>
      <c r="M30" s="176"/>
      <c r="N30" s="179"/>
      <c r="O30" s="81"/>
      <c r="P30" s="81"/>
      <c r="Q30" s="81"/>
      <c r="R30" s="81"/>
      <c r="S30" s="81"/>
      <c r="T30" s="81"/>
      <c r="U30" s="81"/>
      <c r="V30" s="81"/>
      <c r="W30" s="81"/>
      <c r="X30" s="81"/>
      <c r="Y30" s="81"/>
      <c r="Z30" s="81"/>
      <c r="AA30" s="81"/>
      <c r="AB30" s="81"/>
      <c r="AC30" s="81"/>
      <c r="AD30" s="81"/>
      <c r="AE30" s="81"/>
      <c r="AF30" s="81"/>
    </row>
    <row r="31">
      <c r="A31" s="81"/>
      <c r="B31" s="81"/>
      <c r="C31" s="81"/>
      <c r="D31" s="179"/>
      <c r="E31" s="179"/>
      <c r="F31" s="179"/>
      <c r="G31" s="179"/>
      <c r="H31" s="179"/>
      <c r="I31" s="179"/>
      <c r="J31" s="179"/>
      <c r="K31" s="179"/>
      <c r="L31" s="81"/>
      <c r="M31" s="176"/>
      <c r="N31" s="179"/>
      <c r="O31" s="81"/>
      <c r="P31" s="81"/>
      <c r="Q31" s="81"/>
      <c r="R31" s="81"/>
      <c r="S31" s="81"/>
      <c r="T31" s="81"/>
      <c r="U31" s="81"/>
      <c r="V31" s="81"/>
      <c r="W31" s="81"/>
      <c r="X31" s="81"/>
      <c r="Y31" s="81"/>
      <c r="Z31" s="81"/>
      <c r="AA31" s="81"/>
      <c r="AB31" s="81"/>
      <c r="AC31" s="81"/>
      <c r="AD31" s="81"/>
      <c r="AE31" s="81"/>
      <c r="AF31" s="81"/>
    </row>
    <row r="32">
      <c r="A32" s="81"/>
      <c r="B32" s="81"/>
      <c r="C32" s="81"/>
      <c r="D32" s="179"/>
      <c r="E32" s="179"/>
      <c r="F32" s="179"/>
      <c r="G32" s="179"/>
      <c r="H32" s="179"/>
      <c r="I32" s="179"/>
      <c r="J32" s="179"/>
      <c r="K32" s="179"/>
      <c r="L32" s="81"/>
      <c r="M32" s="176"/>
      <c r="N32" s="179"/>
      <c r="O32" s="81"/>
      <c r="P32" s="81"/>
      <c r="Q32" s="81"/>
      <c r="R32" s="81"/>
      <c r="S32" s="81"/>
      <c r="T32" s="81"/>
      <c r="U32" s="81"/>
      <c r="V32" s="81"/>
      <c r="W32" s="81"/>
      <c r="X32" s="81"/>
      <c r="Y32" s="81"/>
      <c r="Z32" s="81"/>
      <c r="AA32" s="81"/>
      <c r="AB32" s="81"/>
      <c r="AC32" s="81"/>
      <c r="AD32" s="81"/>
      <c r="AE32" s="81"/>
      <c r="AF32" s="81"/>
    </row>
    <row r="33">
      <c r="A33" s="81"/>
      <c r="B33" s="81"/>
      <c r="C33" s="81"/>
      <c r="D33" s="179"/>
      <c r="E33" s="179"/>
      <c r="F33" s="179"/>
      <c r="G33" s="179"/>
      <c r="H33" s="179"/>
      <c r="I33" s="179"/>
      <c r="J33" s="179"/>
      <c r="K33" s="179"/>
      <c r="L33" s="81"/>
      <c r="M33" s="176"/>
      <c r="N33" s="179"/>
      <c r="O33" s="81"/>
      <c r="P33" s="81"/>
      <c r="Q33" s="81"/>
      <c r="R33" s="81"/>
      <c r="S33" s="81"/>
      <c r="T33" s="81"/>
      <c r="U33" s="81"/>
      <c r="V33" s="81"/>
      <c r="W33" s="81"/>
      <c r="X33" s="81"/>
      <c r="Y33" s="81"/>
      <c r="Z33" s="81"/>
      <c r="AA33" s="81"/>
      <c r="AB33" s="81"/>
      <c r="AC33" s="81"/>
      <c r="AD33" s="81"/>
      <c r="AE33" s="81"/>
      <c r="AF33" s="81"/>
    </row>
    <row r="34">
      <c r="A34" s="81"/>
      <c r="B34" s="81"/>
      <c r="C34" s="81"/>
      <c r="D34" s="179"/>
      <c r="E34" s="179"/>
      <c r="F34" s="179"/>
      <c r="G34" s="179"/>
      <c r="H34" s="179"/>
      <c r="I34" s="179"/>
      <c r="J34" s="179"/>
      <c r="K34" s="179"/>
      <c r="L34" s="81"/>
      <c r="M34" s="176"/>
      <c r="N34" s="179"/>
      <c r="O34" s="81"/>
      <c r="P34" s="81"/>
      <c r="Q34" s="81"/>
      <c r="R34" s="81"/>
      <c r="S34" s="81"/>
      <c r="T34" s="81"/>
      <c r="U34" s="81"/>
      <c r="V34" s="81"/>
      <c r="W34" s="81"/>
      <c r="X34" s="81"/>
      <c r="Y34" s="81"/>
      <c r="Z34" s="81"/>
      <c r="AA34" s="81"/>
      <c r="AB34" s="81"/>
      <c r="AC34" s="81"/>
      <c r="AD34" s="81"/>
      <c r="AE34" s="81"/>
      <c r="AF34" s="81"/>
    </row>
    <row r="35">
      <c r="A35" s="81"/>
      <c r="B35" s="81"/>
      <c r="C35" s="81"/>
      <c r="D35" s="179"/>
      <c r="E35" s="179"/>
      <c r="F35" s="179"/>
      <c r="G35" s="179"/>
      <c r="H35" s="179"/>
      <c r="I35" s="179"/>
      <c r="J35" s="179"/>
      <c r="K35" s="179"/>
      <c r="L35" s="81"/>
      <c r="M35" s="176"/>
      <c r="N35" s="179"/>
      <c r="O35" s="81"/>
      <c r="P35" s="81"/>
      <c r="Q35" s="81"/>
      <c r="R35" s="81"/>
      <c r="S35" s="81"/>
      <c r="T35" s="81"/>
      <c r="U35" s="81"/>
      <c r="V35" s="81"/>
      <c r="W35" s="81"/>
      <c r="X35" s="81"/>
      <c r="Y35" s="81"/>
      <c r="Z35" s="81"/>
      <c r="AA35" s="81"/>
      <c r="AB35" s="81"/>
      <c r="AC35" s="81"/>
      <c r="AD35" s="81"/>
      <c r="AE35" s="81"/>
      <c r="AF35" s="81"/>
    </row>
    <row r="36">
      <c r="A36" s="81"/>
      <c r="B36" s="81"/>
      <c r="C36" s="81"/>
      <c r="D36" s="179"/>
      <c r="E36" s="179"/>
      <c r="F36" s="179"/>
      <c r="G36" s="179"/>
      <c r="H36" s="179"/>
      <c r="I36" s="179"/>
      <c r="J36" s="179"/>
      <c r="K36" s="179"/>
      <c r="L36" s="81"/>
      <c r="M36" s="176"/>
      <c r="N36" s="179"/>
      <c r="O36" s="81"/>
      <c r="P36" s="81"/>
      <c r="Q36" s="81"/>
      <c r="R36" s="81"/>
      <c r="S36" s="81"/>
      <c r="T36" s="81"/>
      <c r="U36" s="81"/>
      <c r="V36" s="81"/>
      <c r="W36" s="81"/>
      <c r="X36" s="81"/>
      <c r="Y36" s="81"/>
      <c r="Z36" s="81"/>
      <c r="AA36" s="81"/>
      <c r="AB36" s="81"/>
      <c r="AC36" s="81"/>
      <c r="AD36" s="81"/>
      <c r="AE36" s="81"/>
      <c r="AF36" s="81"/>
    </row>
    <row r="37">
      <c r="A37" s="81"/>
      <c r="B37" s="81"/>
      <c r="C37" s="81"/>
      <c r="D37" s="179"/>
      <c r="E37" s="179"/>
      <c r="F37" s="179"/>
      <c r="G37" s="179"/>
      <c r="H37" s="179"/>
      <c r="I37" s="179"/>
      <c r="J37" s="179"/>
      <c r="K37" s="179"/>
      <c r="L37" s="81"/>
      <c r="M37" s="176"/>
      <c r="N37" s="179"/>
      <c r="O37" s="81"/>
      <c r="P37" s="81"/>
      <c r="Q37" s="81"/>
      <c r="R37" s="81"/>
      <c r="S37" s="81"/>
      <c r="T37" s="81"/>
      <c r="U37" s="81"/>
      <c r="V37" s="81"/>
      <c r="W37" s="81"/>
      <c r="X37" s="81"/>
      <c r="Y37" s="81"/>
      <c r="Z37" s="81"/>
      <c r="AA37" s="81"/>
      <c r="AB37" s="81"/>
      <c r="AC37" s="81"/>
      <c r="AD37" s="81"/>
      <c r="AE37" s="81"/>
      <c r="AF37" s="81"/>
    </row>
    <row r="38">
      <c r="A38" s="81"/>
      <c r="B38" s="81"/>
      <c r="C38" s="81"/>
      <c r="D38" s="179"/>
      <c r="E38" s="179"/>
      <c r="F38" s="179"/>
      <c r="G38" s="179"/>
      <c r="H38" s="179"/>
      <c r="I38" s="179"/>
      <c r="J38" s="179"/>
      <c r="K38" s="179"/>
      <c r="L38" s="81"/>
      <c r="M38" s="176"/>
      <c r="N38" s="179"/>
      <c r="O38" s="81"/>
      <c r="P38" s="81"/>
      <c r="Q38" s="81"/>
      <c r="R38" s="81"/>
      <c r="S38" s="81"/>
      <c r="T38" s="81"/>
      <c r="U38" s="81"/>
      <c r="V38" s="81"/>
      <c r="W38" s="81"/>
      <c r="X38" s="81"/>
      <c r="Y38" s="81"/>
      <c r="Z38" s="81"/>
      <c r="AA38" s="81"/>
      <c r="AB38" s="81"/>
      <c r="AC38" s="81"/>
      <c r="AD38" s="81"/>
      <c r="AE38" s="81"/>
      <c r="AF38" s="81"/>
    </row>
    <row r="39">
      <c r="A39" s="81"/>
      <c r="B39" s="81"/>
      <c r="C39" s="81"/>
      <c r="D39" s="179"/>
      <c r="E39" s="179"/>
      <c r="F39" s="179"/>
      <c r="G39" s="179"/>
      <c r="H39" s="179"/>
      <c r="I39" s="179"/>
      <c r="J39" s="179"/>
      <c r="K39" s="179"/>
      <c r="L39" s="81"/>
      <c r="M39" s="176"/>
      <c r="N39" s="179"/>
      <c r="O39" s="81"/>
      <c r="P39" s="81"/>
      <c r="Q39" s="81"/>
      <c r="R39" s="81"/>
      <c r="S39" s="81"/>
      <c r="T39" s="81"/>
      <c r="U39" s="81"/>
      <c r="V39" s="81"/>
      <c r="W39" s="81"/>
      <c r="X39" s="81"/>
      <c r="Y39" s="81"/>
      <c r="Z39" s="81"/>
      <c r="AA39" s="81"/>
      <c r="AB39" s="81"/>
      <c r="AC39" s="81"/>
      <c r="AD39" s="81"/>
      <c r="AE39" s="81"/>
      <c r="AF39" s="81"/>
    </row>
    <row r="40">
      <c r="A40" s="81"/>
      <c r="B40" s="81"/>
      <c r="C40" s="81"/>
      <c r="D40" s="179"/>
      <c r="E40" s="179"/>
      <c r="F40" s="179"/>
      <c r="G40" s="179"/>
      <c r="H40" s="179"/>
      <c r="I40" s="179"/>
      <c r="J40" s="179"/>
      <c r="K40" s="179"/>
      <c r="L40" s="81"/>
      <c r="M40" s="176"/>
      <c r="N40" s="179"/>
      <c r="O40" s="81"/>
      <c r="P40" s="81"/>
      <c r="Q40" s="81"/>
      <c r="R40" s="81"/>
      <c r="S40" s="81"/>
      <c r="T40" s="81"/>
      <c r="U40" s="81"/>
      <c r="V40" s="81"/>
      <c r="W40" s="81"/>
      <c r="X40" s="81"/>
      <c r="Y40" s="81"/>
      <c r="Z40" s="81"/>
      <c r="AA40" s="81"/>
      <c r="AB40" s="81"/>
      <c r="AC40" s="81"/>
      <c r="AD40" s="81"/>
      <c r="AE40" s="81"/>
      <c r="AF40" s="81"/>
    </row>
    <row r="41">
      <c r="A41" s="81"/>
      <c r="B41" s="81"/>
      <c r="C41" s="81"/>
      <c r="D41" s="179"/>
      <c r="E41" s="179"/>
      <c r="F41" s="179"/>
      <c r="G41" s="179"/>
      <c r="H41" s="179"/>
      <c r="I41" s="179"/>
      <c r="J41" s="179"/>
      <c r="K41" s="179"/>
      <c r="L41" s="81"/>
      <c r="M41" s="176"/>
      <c r="N41" s="179"/>
      <c r="O41" s="81"/>
      <c r="P41" s="81"/>
      <c r="Q41" s="81"/>
      <c r="R41" s="81"/>
      <c r="S41" s="81"/>
      <c r="T41" s="81"/>
      <c r="U41" s="81"/>
      <c r="V41" s="81"/>
      <c r="W41" s="81"/>
      <c r="X41" s="81"/>
      <c r="Y41" s="81"/>
      <c r="Z41" s="81"/>
      <c r="AA41" s="81"/>
      <c r="AB41" s="81"/>
      <c r="AC41" s="81"/>
      <c r="AD41" s="81"/>
      <c r="AE41" s="81"/>
      <c r="AF41" s="81"/>
    </row>
    <row r="42">
      <c r="A42" s="81"/>
      <c r="B42" s="81"/>
      <c r="C42" s="81"/>
      <c r="D42" s="179"/>
      <c r="E42" s="179"/>
      <c r="F42" s="179"/>
      <c r="G42" s="179"/>
      <c r="H42" s="179"/>
      <c r="I42" s="179"/>
      <c r="J42" s="179"/>
      <c r="K42" s="179"/>
      <c r="L42" s="81"/>
      <c r="M42" s="176"/>
      <c r="N42" s="179"/>
      <c r="O42" s="81"/>
      <c r="P42" s="81"/>
      <c r="Q42" s="81"/>
      <c r="R42" s="81"/>
      <c r="S42" s="81"/>
      <c r="T42" s="81"/>
      <c r="U42" s="81"/>
      <c r="V42" s="81"/>
      <c r="W42" s="81"/>
      <c r="X42" s="81"/>
      <c r="Y42" s="81"/>
      <c r="Z42" s="81"/>
      <c r="AA42" s="81"/>
      <c r="AB42" s="81"/>
      <c r="AC42" s="81"/>
      <c r="AD42" s="81"/>
      <c r="AE42" s="81"/>
      <c r="AF42" s="81"/>
    </row>
    <row r="43">
      <c r="A43" s="81"/>
      <c r="B43" s="81"/>
      <c r="C43" s="81"/>
      <c r="D43" s="179"/>
      <c r="E43" s="179"/>
      <c r="F43" s="179"/>
      <c r="G43" s="179"/>
      <c r="H43" s="179"/>
      <c r="I43" s="179"/>
      <c r="J43" s="179"/>
      <c r="K43" s="179"/>
      <c r="L43" s="81"/>
      <c r="M43" s="176"/>
      <c r="N43" s="179"/>
      <c r="O43" s="81"/>
      <c r="P43" s="81"/>
      <c r="Q43" s="81"/>
      <c r="R43" s="81"/>
      <c r="S43" s="81"/>
      <c r="T43" s="81"/>
      <c r="U43" s="81"/>
      <c r="V43" s="81"/>
      <c r="W43" s="81"/>
      <c r="X43" s="81"/>
      <c r="Y43" s="81"/>
      <c r="Z43" s="81"/>
      <c r="AA43" s="81"/>
      <c r="AB43" s="81"/>
      <c r="AC43" s="81"/>
      <c r="AD43" s="81"/>
      <c r="AE43" s="81"/>
      <c r="AF43" s="81"/>
    </row>
    <row r="44">
      <c r="A44" s="81"/>
      <c r="B44" s="81"/>
      <c r="C44" s="81"/>
      <c r="D44" s="179"/>
      <c r="E44" s="179"/>
      <c r="F44" s="179"/>
      <c r="G44" s="179"/>
      <c r="H44" s="179"/>
      <c r="I44" s="179"/>
      <c r="J44" s="179"/>
      <c r="K44" s="179"/>
      <c r="L44" s="81"/>
      <c r="M44" s="176"/>
      <c r="N44" s="179"/>
      <c r="O44" s="81"/>
      <c r="P44" s="81"/>
      <c r="Q44" s="81"/>
      <c r="R44" s="81"/>
      <c r="S44" s="81"/>
      <c r="T44" s="81"/>
      <c r="U44" s="81"/>
      <c r="V44" s="81"/>
      <c r="W44" s="81"/>
      <c r="X44" s="81"/>
      <c r="Y44" s="81"/>
      <c r="Z44" s="81"/>
      <c r="AA44" s="81"/>
      <c r="AB44" s="81"/>
      <c r="AC44" s="81"/>
      <c r="AD44" s="81"/>
      <c r="AE44" s="81"/>
      <c r="AF44" s="81"/>
    </row>
    <row r="45">
      <c r="A45" s="81"/>
      <c r="B45" s="81"/>
      <c r="C45" s="81"/>
      <c r="D45" s="179"/>
      <c r="E45" s="179"/>
      <c r="F45" s="179"/>
      <c r="G45" s="179"/>
      <c r="H45" s="179"/>
      <c r="I45" s="179"/>
      <c r="J45" s="179"/>
      <c r="K45" s="179"/>
      <c r="L45" s="81"/>
      <c r="M45" s="176"/>
      <c r="N45" s="179"/>
      <c r="O45" s="81"/>
      <c r="P45" s="81"/>
      <c r="Q45" s="81"/>
      <c r="R45" s="81"/>
      <c r="S45" s="81"/>
      <c r="T45" s="81"/>
      <c r="U45" s="81"/>
      <c r="V45" s="81"/>
      <c r="W45" s="81"/>
      <c r="X45" s="81"/>
      <c r="Y45" s="81"/>
      <c r="Z45" s="81"/>
      <c r="AA45" s="81"/>
      <c r="AB45" s="81"/>
      <c r="AC45" s="81"/>
      <c r="AD45" s="81"/>
      <c r="AE45" s="81"/>
      <c r="AF45" s="81"/>
    </row>
    <row r="46">
      <c r="A46" s="81"/>
      <c r="B46" s="81"/>
      <c r="C46" s="81"/>
      <c r="D46" s="179"/>
      <c r="E46" s="179"/>
      <c r="F46" s="179"/>
      <c r="G46" s="179"/>
      <c r="H46" s="179"/>
      <c r="I46" s="179"/>
      <c r="J46" s="179"/>
      <c r="K46" s="179"/>
      <c r="L46" s="81"/>
      <c r="M46" s="176"/>
      <c r="N46" s="179"/>
      <c r="O46" s="81"/>
      <c r="P46" s="81"/>
      <c r="Q46" s="81"/>
      <c r="R46" s="81"/>
      <c r="S46" s="81"/>
      <c r="T46" s="81"/>
      <c r="U46" s="81"/>
      <c r="V46" s="81"/>
      <c r="W46" s="81"/>
      <c r="X46" s="81"/>
      <c r="Y46" s="81"/>
      <c r="Z46" s="81"/>
      <c r="AA46" s="81"/>
      <c r="AB46" s="81"/>
      <c r="AC46" s="81"/>
      <c r="AD46" s="81"/>
      <c r="AE46" s="81"/>
      <c r="AF46" s="81"/>
    </row>
    <row r="47">
      <c r="A47" s="81"/>
      <c r="B47" s="81"/>
      <c r="C47" s="81"/>
      <c r="D47" s="179"/>
      <c r="E47" s="179"/>
      <c r="F47" s="179"/>
      <c r="G47" s="179"/>
      <c r="H47" s="179"/>
      <c r="I47" s="179"/>
      <c r="J47" s="179"/>
      <c r="K47" s="179"/>
      <c r="L47" s="81"/>
      <c r="M47" s="176"/>
      <c r="N47" s="179"/>
      <c r="O47" s="81"/>
      <c r="P47" s="81"/>
      <c r="Q47" s="81"/>
      <c r="R47" s="81"/>
      <c r="S47" s="81"/>
      <c r="T47" s="81"/>
      <c r="U47" s="81"/>
      <c r="V47" s="81"/>
      <c r="W47" s="81"/>
      <c r="X47" s="81"/>
      <c r="Y47" s="81"/>
      <c r="Z47" s="81"/>
      <c r="AA47" s="81"/>
      <c r="AB47" s="81"/>
      <c r="AC47" s="81"/>
      <c r="AD47" s="81"/>
      <c r="AE47" s="81"/>
      <c r="AF47" s="81"/>
    </row>
    <row r="48">
      <c r="A48" s="81"/>
      <c r="B48" s="81"/>
      <c r="C48" s="81"/>
      <c r="D48" s="179"/>
      <c r="E48" s="179"/>
      <c r="F48" s="179"/>
      <c r="G48" s="179"/>
      <c r="H48" s="179"/>
      <c r="I48" s="179"/>
      <c r="J48" s="179"/>
      <c r="K48" s="179"/>
      <c r="L48" s="81"/>
      <c r="M48" s="176"/>
      <c r="N48" s="179"/>
      <c r="O48" s="81"/>
      <c r="P48" s="81"/>
      <c r="Q48" s="81"/>
      <c r="R48" s="81"/>
      <c r="S48" s="81"/>
      <c r="T48" s="81"/>
      <c r="U48" s="81"/>
      <c r="V48" s="81"/>
      <c r="W48" s="81"/>
      <c r="X48" s="81"/>
      <c r="Y48" s="81"/>
      <c r="Z48" s="81"/>
      <c r="AA48" s="81"/>
      <c r="AB48" s="81"/>
      <c r="AC48" s="81"/>
      <c r="AD48" s="81"/>
      <c r="AE48" s="81"/>
      <c r="AF48" s="81"/>
    </row>
    <row r="49">
      <c r="A49" s="81"/>
      <c r="B49" s="81"/>
      <c r="C49" s="81"/>
      <c r="D49" s="179"/>
      <c r="E49" s="179"/>
      <c r="F49" s="179"/>
      <c r="G49" s="179"/>
      <c r="H49" s="179"/>
      <c r="I49" s="179"/>
      <c r="J49" s="179"/>
      <c r="K49" s="179"/>
      <c r="L49" s="81"/>
      <c r="M49" s="176"/>
      <c r="N49" s="179"/>
      <c r="O49" s="81"/>
      <c r="P49" s="81"/>
      <c r="Q49" s="81"/>
      <c r="R49" s="81"/>
      <c r="S49" s="81"/>
      <c r="T49" s="81"/>
      <c r="U49" s="81"/>
      <c r="V49" s="81"/>
      <c r="W49" s="81"/>
      <c r="X49" s="81"/>
      <c r="Y49" s="81"/>
      <c r="Z49" s="81"/>
      <c r="AA49" s="81"/>
      <c r="AB49" s="81"/>
      <c r="AC49" s="81"/>
      <c r="AD49" s="81"/>
      <c r="AE49" s="81"/>
      <c r="AF49" s="81"/>
    </row>
    <row r="50">
      <c r="A50" s="81"/>
      <c r="B50" s="81"/>
      <c r="C50" s="81"/>
      <c r="D50" s="179"/>
      <c r="E50" s="179"/>
      <c r="F50" s="179"/>
      <c r="G50" s="179"/>
      <c r="H50" s="179"/>
      <c r="I50" s="179"/>
      <c r="J50" s="179"/>
      <c r="K50" s="179"/>
      <c r="L50" s="81"/>
      <c r="M50" s="176"/>
      <c r="N50" s="179"/>
      <c r="O50" s="81"/>
      <c r="P50" s="81"/>
      <c r="Q50" s="81"/>
      <c r="R50" s="81"/>
      <c r="S50" s="81"/>
      <c r="T50" s="81"/>
      <c r="U50" s="81"/>
      <c r="V50" s="81"/>
      <c r="W50" s="81"/>
      <c r="X50" s="81"/>
      <c r="Y50" s="81"/>
      <c r="Z50" s="81"/>
      <c r="AA50" s="81"/>
      <c r="AB50" s="81"/>
      <c r="AC50" s="81"/>
      <c r="AD50" s="81"/>
      <c r="AE50" s="81"/>
      <c r="AF50" s="81"/>
    </row>
    <row r="51">
      <c r="A51" s="81"/>
      <c r="B51" s="81"/>
      <c r="C51" s="81"/>
      <c r="D51" s="179"/>
      <c r="E51" s="179"/>
      <c r="F51" s="179"/>
      <c r="G51" s="179"/>
      <c r="H51" s="179"/>
      <c r="I51" s="179"/>
      <c r="J51" s="179"/>
      <c r="K51" s="179"/>
      <c r="L51" s="81"/>
      <c r="M51" s="176"/>
      <c r="N51" s="179"/>
      <c r="O51" s="81"/>
      <c r="P51" s="81"/>
      <c r="Q51" s="81"/>
      <c r="R51" s="81"/>
      <c r="S51" s="81"/>
      <c r="T51" s="81"/>
      <c r="U51" s="81"/>
      <c r="V51" s="81"/>
      <c r="W51" s="81"/>
      <c r="X51" s="81"/>
      <c r="Y51" s="81"/>
      <c r="Z51" s="81"/>
      <c r="AA51" s="81"/>
      <c r="AB51" s="81"/>
      <c r="AC51" s="81"/>
      <c r="AD51" s="81"/>
      <c r="AE51" s="81"/>
      <c r="AF51" s="81"/>
    </row>
    <row r="52">
      <c r="A52" s="81"/>
      <c r="B52" s="81"/>
      <c r="C52" s="81"/>
      <c r="D52" s="179"/>
      <c r="E52" s="179"/>
      <c r="F52" s="179"/>
      <c r="G52" s="179"/>
      <c r="H52" s="179"/>
      <c r="I52" s="179"/>
      <c r="J52" s="179"/>
      <c r="K52" s="179"/>
      <c r="L52" s="81"/>
      <c r="M52" s="176"/>
      <c r="N52" s="179"/>
      <c r="O52" s="81"/>
      <c r="P52" s="81"/>
      <c r="Q52" s="81"/>
      <c r="R52" s="81"/>
      <c r="S52" s="81"/>
      <c r="T52" s="81"/>
      <c r="U52" s="81"/>
      <c r="V52" s="81"/>
      <c r="W52" s="81"/>
      <c r="X52" s="81"/>
      <c r="Y52" s="81"/>
      <c r="Z52" s="81"/>
      <c r="AA52" s="81"/>
      <c r="AB52" s="81"/>
      <c r="AC52" s="81"/>
      <c r="AD52" s="81"/>
      <c r="AE52" s="81"/>
      <c r="AF52" s="81"/>
    </row>
    <row r="53">
      <c r="A53" s="81"/>
      <c r="B53" s="81"/>
      <c r="C53" s="81"/>
      <c r="D53" s="179"/>
      <c r="E53" s="179"/>
      <c r="F53" s="179"/>
      <c r="G53" s="179"/>
      <c r="H53" s="179"/>
      <c r="I53" s="179"/>
      <c r="J53" s="179"/>
      <c r="K53" s="179"/>
      <c r="L53" s="81"/>
      <c r="M53" s="176"/>
      <c r="N53" s="179"/>
      <c r="O53" s="81"/>
      <c r="P53" s="81"/>
      <c r="Q53" s="81"/>
      <c r="R53" s="81"/>
      <c r="S53" s="81"/>
      <c r="T53" s="81"/>
      <c r="U53" s="81"/>
      <c r="V53" s="81"/>
      <c r="W53" s="81"/>
      <c r="X53" s="81"/>
      <c r="Y53" s="81"/>
      <c r="Z53" s="81"/>
      <c r="AA53" s="81"/>
      <c r="AB53" s="81"/>
      <c r="AC53" s="81"/>
      <c r="AD53" s="81"/>
      <c r="AE53" s="81"/>
      <c r="AF53" s="81"/>
    </row>
    <row r="54">
      <c r="A54" s="81"/>
      <c r="B54" s="81"/>
      <c r="C54" s="81"/>
      <c r="D54" s="179"/>
      <c r="E54" s="179"/>
      <c r="F54" s="179"/>
      <c r="G54" s="179"/>
      <c r="H54" s="179"/>
      <c r="I54" s="179"/>
      <c r="J54" s="179"/>
      <c r="K54" s="179"/>
      <c r="L54" s="81"/>
      <c r="M54" s="176"/>
      <c r="N54" s="179"/>
      <c r="O54" s="81"/>
      <c r="P54" s="81"/>
      <c r="Q54" s="81"/>
      <c r="R54" s="81"/>
      <c r="S54" s="81"/>
      <c r="T54" s="81"/>
      <c r="U54" s="81"/>
      <c r="V54" s="81"/>
      <c r="W54" s="81"/>
      <c r="X54" s="81"/>
      <c r="Y54" s="81"/>
      <c r="Z54" s="81"/>
      <c r="AA54" s="81"/>
      <c r="AB54" s="81"/>
      <c r="AC54" s="81"/>
      <c r="AD54" s="81"/>
      <c r="AE54" s="81"/>
      <c r="AF54" s="81"/>
    </row>
    <row r="55">
      <c r="A55" s="81"/>
      <c r="B55" s="81"/>
      <c r="C55" s="81"/>
      <c r="D55" s="179"/>
      <c r="E55" s="179"/>
      <c r="F55" s="179"/>
      <c r="G55" s="179"/>
      <c r="H55" s="179"/>
      <c r="I55" s="179"/>
      <c r="J55" s="179"/>
      <c r="K55" s="179"/>
      <c r="L55" s="81"/>
      <c r="M55" s="176"/>
      <c r="N55" s="179"/>
      <c r="O55" s="81"/>
      <c r="P55" s="81"/>
      <c r="Q55" s="81"/>
      <c r="R55" s="81"/>
      <c r="S55" s="81"/>
      <c r="T55" s="81"/>
      <c r="U55" s="81"/>
      <c r="V55" s="81"/>
      <c r="W55" s="81"/>
      <c r="X55" s="81"/>
      <c r="Y55" s="81"/>
      <c r="Z55" s="81"/>
      <c r="AA55" s="81"/>
      <c r="AB55" s="81"/>
      <c r="AC55" s="81"/>
      <c r="AD55" s="81"/>
      <c r="AE55" s="81"/>
      <c r="AF55" s="81"/>
    </row>
    <row r="56">
      <c r="A56" s="81"/>
      <c r="B56" s="81"/>
      <c r="C56" s="81"/>
      <c r="D56" s="179"/>
      <c r="E56" s="179"/>
      <c r="F56" s="179"/>
      <c r="G56" s="179"/>
      <c r="H56" s="179"/>
      <c r="I56" s="179"/>
      <c r="J56" s="179"/>
      <c r="K56" s="179"/>
      <c r="L56" s="81"/>
      <c r="M56" s="176"/>
      <c r="N56" s="179"/>
      <c r="O56" s="81"/>
      <c r="P56" s="81"/>
      <c r="Q56" s="81"/>
      <c r="R56" s="81"/>
      <c r="S56" s="81"/>
      <c r="T56" s="81"/>
      <c r="U56" s="81"/>
      <c r="V56" s="81"/>
      <c r="W56" s="81"/>
      <c r="X56" s="81"/>
      <c r="Y56" s="81"/>
      <c r="Z56" s="81"/>
      <c r="AA56" s="81"/>
      <c r="AB56" s="81"/>
      <c r="AC56" s="81"/>
      <c r="AD56" s="81"/>
      <c r="AE56" s="81"/>
      <c r="AF56" s="81"/>
    </row>
    <row r="57">
      <c r="A57" s="81"/>
      <c r="B57" s="81"/>
      <c r="C57" s="81"/>
      <c r="D57" s="179"/>
      <c r="E57" s="179"/>
      <c r="F57" s="179"/>
      <c r="G57" s="179"/>
      <c r="H57" s="179"/>
      <c r="I57" s="179"/>
      <c r="J57" s="179"/>
      <c r="K57" s="179"/>
      <c r="L57" s="81"/>
      <c r="M57" s="176"/>
      <c r="N57" s="179"/>
      <c r="O57" s="81"/>
      <c r="P57" s="81"/>
      <c r="Q57" s="81"/>
      <c r="R57" s="81"/>
      <c r="S57" s="81"/>
      <c r="T57" s="81"/>
      <c r="U57" s="81"/>
      <c r="V57" s="81"/>
      <c r="W57" s="81"/>
      <c r="X57" s="81"/>
      <c r="Y57" s="81"/>
      <c r="Z57" s="81"/>
      <c r="AA57" s="81"/>
      <c r="AB57" s="81"/>
      <c r="AC57" s="81"/>
      <c r="AD57" s="81"/>
      <c r="AE57" s="81"/>
      <c r="AF57" s="81"/>
    </row>
    <row r="58">
      <c r="A58" s="81"/>
      <c r="B58" s="81"/>
      <c r="C58" s="81"/>
      <c r="D58" s="179"/>
      <c r="E58" s="179"/>
      <c r="F58" s="179"/>
      <c r="G58" s="179"/>
      <c r="H58" s="179"/>
      <c r="I58" s="179"/>
      <c r="J58" s="179"/>
      <c r="K58" s="179"/>
      <c r="L58" s="81"/>
      <c r="M58" s="176"/>
      <c r="N58" s="179"/>
      <c r="O58" s="81"/>
      <c r="P58" s="81"/>
      <c r="Q58" s="81"/>
      <c r="R58" s="81"/>
      <c r="S58" s="81"/>
      <c r="T58" s="81"/>
      <c r="U58" s="81"/>
      <c r="V58" s="81"/>
      <c r="W58" s="81"/>
      <c r="X58" s="81"/>
      <c r="Y58" s="81"/>
      <c r="Z58" s="81"/>
      <c r="AA58" s="81"/>
      <c r="AB58" s="81"/>
      <c r="AC58" s="81"/>
      <c r="AD58" s="81"/>
      <c r="AE58" s="81"/>
      <c r="AF58" s="81"/>
    </row>
    <row r="59">
      <c r="A59" s="81"/>
      <c r="B59" s="81"/>
      <c r="C59" s="81"/>
      <c r="D59" s="179"/>
      <c r="E59" s="179"/>
      <c r="F59" s="179"/>
      <c r="G59" s="179"/>
      <c r="H59" s="179"/>
      <c r="I59" s="179"/>
      <c r="J59" s="179"/>
      <c r="K59" s="179"/>
      <c r="L59" s="81"/>
      <c r="M59" s="176"/>
      <c r="N59" s="179"/>
      <c r="O59" s="81"/>
      <c r="P59" s="81"/>
      <c r="Q59" s="81"/>
      <c r="R59" s="81"/>
      <c r="S59" s="81"/>
      <c r="T59" s="81"/>
      <c r="U59" s="81"/>
      <c r="V59" s="81"/>
      <c r="W59" s="81"/>
      <c r="X59" s="81"/>
      <c r="Y59" s="81"/>
      <c r="Z59" s="81"/>
      <c r="AA59" s="81"/>
      <c r="AB59" s="81"/>
      <c r="AC59" s="81"/>
      <c r="AD59" s="81"/>
      <c r="AE59" s="81"/>
      <c r="AF59" s="81"/>
    </row>
    <row r="60">
      <c r="A60" s="81"/>
      <c r="B60" s="81"/>
      <c r="C60" s="81"/>
      <c r="D60" s="179"/>
      <c r="E60" s="179"/>
      <c r="F60" s="179"/>
      <c r="G60" s="179"/>
      <c r="H60" s="179"/>
      <c r="I60" s="179"/>
      <c r="J60" s="179"/>
      <c r="K60" s="179"/>
      <c r="L60" s="81"/>
      <c r="M60" s="176"/>
      <c r="N60" s="179"/>
      <c r="O60" s="81"/>
      <c r="P60" s="81"/>
      <c r="Q60" s="81"/>
      <c r="R60" s="81"/>
      <c r="S60" s="81"/>
      <c r="T60" s="81"/>
      <c r="U60" s="81"/>
      <c r="V60" s="81"/>
      <c r="W60" s="81"/>
      <c r="X60" s="81"/>
      <c r="Y60" s="81"/>
      <c r="Z60" s="81"/>
      <c r="AA60" s="81"/>
      <c r="AB60" s="81"/>
      <c r="AC60" s="81"/>
      <c r="AD60" s="81"/>
      <c r="AE60" s="81"/>
      <c r="AF60" s="81"/>
    </row>
    <row r="61">
      <c r="A61" s="81"/>
      <c r="B61" s="81"/>
      <c r="C61" s="81"/>
      <c r="D61" s="179"/>
      <c r="E61" s="179"/>
      <c r="F61" s="179"/>
      <c r="G61" s="179"/>
      <c r="H61" s="179"/>
      <c r="I61" s="179"/>
      <c r="J61" s="179"/>
      <c r="K61" s="179"/>
      <c r="L61" s="81"/>
      <c r="M61" s="176"/>
      <c r="N61" s="179"/>
      <c r="O61" s="81"/>
      <c r="P61" s="81"/>
      <c r="Q61" s="81"/>
      <c r="R61" s="81"/>
      <c r="S61" s="81"/>
      <c r="T61" s="81"/>
      <c r="U61" s="81"/>
      <c r="V61" s="81"/>
      <c r="W61" s="81"/>
      <c r="X61" s="81"/>
      <c r="Y61" s="81"/>
      <c r="Z61" s="81"/>
      <c r="AA61" s="81"/>
      <c r="AB61" s="81"/>
      <c r="AC61" s="81"/>
      <c r="AD61" s="81"/>
      <c r="AE61" s="81"/>
      <c r="AF61" s="81"/>
    </row>
    <row r="62">
      <c r="A62" s="81"/>
      <c r="B62" s="81"/>
      <c r="C62" s="81"/>
      <c r="D62" s="179"/>
      <c r="E62" s="179"/>
      <c r="F62" s="179"/>
      <c r="G62" s="179"/>
      <c r="H62" s="179"/>
      <c r="I62" s="179"/>
      <c r="J62" s="179"/>
      <c r="K62" s="179"/>
      <c r="L62" s="81"/>
      <c r="M62" s="176"/>
      <c r="N62" s="179"/>
      <c r="O62" s="81"/>
      <c r="P62" s="81"/>
      <c r="Q62" s="81"/>
      <c r="R62" s="81"/>
      <c r="S62" s="81"/>
      <c r="T62" s="81"/>
      <c r="U62" s="81"/>
      <c r="V62" s="81"/>
      <c r="W62" s="81"/>
      <c r="X62" s="81"/>
      <c r="Y62" s="81"/>
      <c r="Z62" s="81"/>
      <c r="AA62" s="81"/>
      <c r="AB62" s="81"/>
      <c r="AC62" s="81"/>
      <c r="AD62" s="81"/>
      <c r="AE62" s="81"/>
      <c r="AF62" s="81"/>
    </row>
    <row r="63">
      <c r="A63" s="81"/>
      <c r="B63" s="81"/>
      <c r="C63" s="81"/>
      <c r="D63" s="179"/>
      <c r="E63" s="179"/>
      <c r="F63" s="179"/>
      <c r="G63" s="179"/>
      <c r="H63" s="179"/>
      <c r="I63" s="179"/>
      <c r="J63" s="179"/>
      <c r="K63" s="179"/>
      <c r="L63" s="81"/>
      <c r="M63" s="176"/>
      <c r="N63" s="179"/>
      <c r="O63" s="81"/>
      <c r="P63" s="81"/>
      <c r="Q63" s="81"/>
      <c r="R63" s="81"/>
      <c r="S63" s="81"/>
      <c r="T63" s="81"/>
      <c r="U63" s="81"/>
      <c r="V63" s="81"/>
      <c r="W63" s="81"/>
      <c r="X63" s="81"/>
      <c r="Y63" s="81"/>
      <c r="Z63" s="81"/>
      <c r="AA63" s="81"/>
      <c r="AB63" s="81"/>
      <c r="AC63" s="81"/>
      <c r="AD63" s="81"/>
      <c r="AE63" s="81"/>
      <c r="AF63" s="81"/>
    </row>
    <row r="64">
      <c r="A64" s="81"/>
      <c r="B64" s="81"/>
      <c r="C64" s="81"/>
      <c r="D64" s="179"/>
      <c r="E64" s="179"/>
      <c r="F64" s="179"/>
      <c r="G64" s="179"/>
      <c r="H64" s="179"/>
      <c r="I64" s="179"/>
      <c r="J64" s="179"/>
      <c r="K64" s="179"/>
      <c r="L64" s="81"/>
      <c r="M64" s="176"/>
      <c r="N64" s="179"/>
      <c r="O64" s="81"/>
      <c r="P64" s="81"/>
      <c r="Q64" s="81"/>
      <c r="R64" s="81"/>
      <c r="S64" s="81"/>
      <c r="T64" s="81"/>
      <c r="U64" s="81"/>
      <c r="V64" s="81"/>
      <c r="W64" s="81"/>
      <c r="X64" s="81"/>
      <c r="Y64" s="81"/>
      <c r="Z64" s="81"/>
      <c r="AA64" s="81"/>
      <c r="AB64" s="81"/>
      <c r="AC64" s="81"/>
      <c r="AD64" s="81"/>
      <c r="AE64" s="81"/>
      <c r="AF64" s="81"/>
    </row>
    <row r="65">
      <c r="A65" s="81"/>
      <c r="B65" s="81"/>
      <c r="C65" s="81"/>
      <c r="D65" s="179"/>
      <c r="E65" s="179"/>
      <c r="F65" s="179"/>
      <c r="G65" s="179"/>
      <c r="H65" s="179"/>
      <c r="I65" s="179"/>
      <c r="J65" s="179"/>
      <c r="K65" s="179"/>
      <c r="L65" s="81"/>
      <c r="M65" s="176"/>
      <c r="N65" s="179"/>
      <c r="O65" s="81"/>
      <c r="P65" s="81"/>
      <c r="Q65" s="81"/>
      <c r="R65" s="81"/>
      <c r="S65" s="81"/>
      <c r="T65" s="81"/>
      <c r="U65" s="81"/>
      <c r="V65" s="81"/>
      <c r="W65" s="81"/>
      <c r="X65" s="81"/>
      <c r="Y65" s="81"/>
      <c r="Z65" s="81"/>
      <c r="AA65" s="81"/>
      <c r="AB65" s="81"/>
      <c r="AC65" s="81"/>
      <c r="AD65" s="81"/>
      <c r="AE65" s="81"/>
      <c r="AF65" s="81"/>
    </row>
    <row r="66">
      <c r="A66" s="81"/>
      <c r="B66" s="81"/>
      <c r="C66" s="81"/>
      <c r="D66" s="179"/>
      <c r="E66" s="179"/>
      <c r="F66" s="179"/>
      <c r="G66" s="179"/>
      <c r="H66" s="179"/>
      <c r="I66" s="179"/>
      <c r="J66" s="179"/>
      <c r="K66" s="179"/>
      <c r="L66" s="81"/>
      <c r="M66" s="176"/>
      <c r="N66" s="179"/>
      <c r="O66" s="81"/>
      <c r="P66" s="81"/>
      <c r="Q66" s="81"/>
      <c r="R66" s="81"/>
      <c r="S66" s="81"/>
      <c r="T66" s="81"/>
      <c r="U66" s="81"/>
      <c r="V66" s="81"/>
      <c r="W66" s="81"/>
      <c r="X66" s="81"/>
      <c r="Y66" s="81"/>
      <c r="Z66" s="81"/>
      <c r="AA66" s="81"/>
      <c r="AB66" s="81"/>
      <c r="AC66" s="81"/>
      <c r="AD66" s="81"/>
      <c r="AE66" s="81"/>
      <c r="AF66" s="81"/>
    </row>
    <row r="67">
      <c r="A67" s="81"/>
      <c r="B67" s="81"/>
      <c r="C67" s="81"/>
      <c r="D67" s="179"/>
      <c r="E67" s="179"/>
      <c r="F67" s="179"/>
      <c r="G67" s="179"/>
      <c r="H67" s="179"/>
      <c r="I67" s="179"/>
      <c r="J67" s="179"/>
      <c r="K67" s="179"/>
      <c r="L67" s="81"/>
      <c r="M67" s="176"/>
      <c r="N67" s="179"/>
      <c r="O67" s="81"/>
      <c r="P67" s="81"/>
      <c r="Q67" s="81"/>
      <c r="R67" s="81"/>
      <c r="S67" s="81"/>
      <c r="T67" s="81"/>
      <c r="U67" s="81"/>
      <c r="V67" s="81"/>
      <c r="W67" s="81"/>
      <c r="X67" s="81"/>
      <c r="Y67" s="81"/>
      <c r="Z67" s="81"/>
      <c r="AA67" s="81"/>
      <c r="AB67" s="81"/>
      <c r="AC67" s="81"/>
      <c r="AD67" s="81"/>
      <c r="AE67" s="81"/>
      <c r="AF67" s="81"/>
    </row>
    <row r="68">
      <c r="A68" s="81"/>
      <c r="B68" s="81"/>
      <c r="C68" s="81"/>
      <c r="D68" s="179"/>
      <c r="E68" s="179"/>
      <c r="F68" s="179"/>
      <c r="G68" s="179"/>
      <c r="H68" s="179"/>
      <c r="I68" s="179"/>
      <c r="J68" s="179"/>
      <c r="K68" s="179"/>
      <c r="L68" s="81"/>
      <c r="M68" s="176"/>
      <c r="N68" s="179"/>
      <c r="O68" s="81"/>
      <c r="P68" s="81"/>
      <c r="Q68" s="81"/>
      <c r="R68" s="81"/>
      <c r="S68" s="81"/>
      <c r="T68" s="81"/>
      <c r="U68" s="81"/>
      <c r="V68" s="81"/>
      <c r="W68" s="81"/>
      <c r="X68" s="81"/>
      <c r="Y68" s="81"/>
      <c r="Z68" s="81"/>
      <c r="AA68" s="81"/>
      <c r="AB68" s="81"/>
      <c r="AC68" s="81"/>
      <c r="AD68" s="81"/>
      <c r="AE68" s="81"/>
      <c r="AF68" s="81"/>
    </row>
    <row r="69">
      <c r="A69" s="81"/>
      <c r="B69" s="81"/>
      <c r="C69" s="81"/>
      <c r="D69" s="179"/>
      <c r="E69" s="179"/>
      <c r="F69" s="179"/>
      <c r="G69" s="179"/>
      <c r="H69" s="179"/>
      <c r="I69" s="179"/>
      <c r="J69" s="179"/>
      <c r="K69" s="179"/>
      <c r="L69" s="81"/>
      <c r="M69" s="176"/>
      <c r="N69" s="179"/>
      <c r="O69" s="81"/>
      <c r="P69" s="81"/>
      <c r="Q69" s="81"/>
      <c r="R69" s="81"/>
      <c r="S69" s="81"/>
      <c r="T69" s="81"/>
      <c r="U69" s="81"/>
      <c r="V69" s="81"/>
      <c r="W69" s="81"/>
      <c r="X69" s="81"/>
      <c r="Y69" s="81"/>
      <c r="Z69" s="81"/>
      <c r="AA69" s="81"/>
      <c r="AB69" s="81"/>
      <c r="AC69" s="81"/>
      <c r="AD69" s="81"/>
      <c r="AE69" s="81"/>
      <c r="AF69" s="81"/>
    </row>
    <row r="70">
      <c r="A70" s="81"/>
      <c r="B70" s="81"/>
      <c r="C70" s="81"/>
      <c r="D70" s="179"/>
      <c r="E70" s="179"/>
      <c r="F70" s="179"/>
      <c r="G70" s="179"/>
      <c r="H70" s="179"/>
      <c r="I70" s="179"/>
      <c r="J70" s="179"/>
      <c r="K70" s="179"/>
      <c r="L70" s="81"/>
      <c r="M70" s="176"/>
      <c r="N70" s="179"/>
      <c r="O70" s="81"/>
      <c r="P70" s="81"/>
      <c r="Q70" s="81"/>
      <c r="R70" s="81"/>
      <c r="S70" s="81"/>
      <c r="T70" s="81"/>
      <c r="U70" s="81"/>
      <c r="V70" s="81"/>
      <c r="W70" s="81"/>
      <c r="X70" s="81"/>
      <c r="Y70" s="81"/>
      <c r="Z70" s="81"/>
      <c r="AA70" s="81"/>
      <c r="AB70" s="81"/>
      <c r="AC70" s="81"/>
      <c r="AD70" s="81"/>
      <c r="AE70" s="81"/>
      <c r="AF70" s="81"/>
    </row>
    <row r="71">
      <c r="A71" s="81"/>
      <c r="B71" s="81"/>
      <c r="C71" s="81"/>
      <c r="D71" s="179"/>
      <c r="E71" s="179"/>
      <c r="F71" s="179"/>
      <c r="G71" s="179"/>
      <c r="H71" s="179"/>
      <c r="I71" s="179"/>
      <c r="J71" s="179"/>
      <c r="K71" s="179"/>
      <c r="L71" s="81"/>
      <c r="M71" s="176"/>
      <c r="N71" s="179"/>
      <c r="O71" s="81"/>
      <c r="P71" s="81"/>
      <c r="Q71" s="81"/>
      <c r="R71" s="81"/>
      <c r="S71" s="81"/>
      <c r="T71" s="81"/>
      <c r="U71" s="81"/>
      <c r="V71" s="81"/>
      <c r="W71" s="81"/>
      <c r="X71" s="81"/>
      <c r="Y71" s="81"/>
      <c r="Z71" s="81"/>
      <c r="AA71" s="81"/>
      <c r="AB71" s="81"/>
      <c r="AC71" s="81"/>
      <c r="AD71" s="81"/>
      <c r="AE71" s="81"/>
      <c r="AF71" s="81"/>
    </row>
    <row r="72">
      <c r="A72" s="81"/>
      <c r="B72" s="81"/>
      <c r="C72" s="81"/>
      <c r="D72" s="179"/>
      <c r="E72" s="179"/>
      <c r="F72" s="179"/>
      <c r="G72" s="179"/>
      <c r="H72" s="179"/>
      <c r="I72" s="179"/>
      <c r="J72" s="179"/>
      <c r="K72" s="179"/>
      <c r="L72" s="81"/>
      <c r="M72" s="176"/>
      <c r="N72" s="179"/>
      <c r="O72" s="81"/>
      <c r="P72" s="81"/>
      <c r="Q72" s="81"/>
      <c r="R72" s="81"/>
      <c r="S72" s="81"/>
      <c r="T72" s="81"/>
      <c r="U72" s="81"/>
      <c r="V72" s="81"/>
      <c r="W72" s="81"/>
      <c r="X72" s="81"/>
      <c r="Y72" s="81"/>
      <c r="Z72" s="81"/>
      <c r="AA72" s="81"/>
      <c r="AB72" s="81"/>
      <c r="AC72" s="81"/>
      <c r="AD72" s="81"/>
      <c r="AE72" s="81"/>
      <c r="AF72" s="81"/>
    </row>
    <row r="73">
      <c r="A73" s="81"/>
      <c r="B73" s="81"/>
      <c r="C73" s="81"/>
      <c r="D73" s="179"/>
      <c r="E73" s="179"/>
      <c r="F73" s="179"/>
      <c r="G73" s="179"/>
      <c r="H73" s="179"/>
      <c r="I73" s="179"/>
      <c r="J73" s="179"/>
      <c r="K73" s="179"/>
      <c r="L73" s="81"/>
      <c r="M73" s="176"/>
      <c r="N73" s="179"/>
      <c r="O73" s="81"/>
      <c r="P73" s="81"/>
      <c r="Q73" s="81"/>
      <c r="R73" s="81"/>
      <c r="S73" s="81"/>
      <c r="T73" s="81"/>
      <c r="U73" s="81"/>
      <c r="V73" s="81"/>
      <c r="W73" s="81"/>
      <c r="X73" s="81"/>
      <c r="Y73" s="81"/>
      <c r="Z73" s="81"/>
      <c r="AA73" s="81"/>
      <c r="AB73" s="81"/>
      <c r="AC73" s="81"/>
      <c r="AD73" s="81"/>
      <c r="AE73" s="81"/>
      <c r="AF73" s="81"/>
    </row>
    <row r="74">
      <c r="A74" s="81"/>
      <c r="B74" s="81"/>
      <c r="C74" s="81"/>
      <c r="D74" s="179"/>
      <c r="E74" s="179"/>
      <c r="F74" s="179"/>
      <c r="G74" s="179"/>
      <c r="H74" s="179"/>
      <c r="I74" s="179"/>
      <c r="J74" s="179"/>
      <c r="K74" s="179"/>
      <c r="L74" s="81"/>
      <c r="M74" s="176"/>
      <c r="N74" s="179"/>
      <c r="O74" s="81"/>
      <c r="P74" s="81"/>
      <c r="Q74" s="81"/>
      <c r="R74" s="81"/>
      <c r="S74" s="81"/>
      <c r="T74" s="81"/>
      <c r="U74" s="81"/>
      <c r="V74" s="81"/>
      <c r="W74" s="81"/>
      <c r="X74" s="81"/>
      <c r="Y74" s="81"/>
      <c r="Z74" s="81"/>
      <c r="AA74" s="81"/>
      <c r="AB74" s="81"/>
      <c r="AC74" s="81"/>
      <c r="AD74" s="81"/>
      <c r="AE74" s="81"/>
      <c r="AF74" s="81"/>
    </row>
    <row r="75">
      <c r="A75" s="81"/>
      <c r="B75" s="81"/>
      <c r="C75" s="81"/>
      <c r="D75" s="179"/>
      <c r="E75" s="179"/>
      <c r="F75" s="179"/>
      <c r="G75" s="179"/>
      <c r="H75" s="179"/>
      <c r="I75" s="179"/>
      <c r="J75" s="179"/>
      <c r="K75" s="179"/>
      <c r="L75" s="81"/>
      <c r="M75" s="176"/>
      <c r="N75" s="179"/>
      <c r="O75" s="81"/>
      <c r="P75" s="81"/>
      <c r="Q75" s="81"/>
      <c r="R75" s="81"/>
      <c r="S75" s="81"/>
      <c r="T75" s="81"/>
      <c r="U75" s="81"/>
      <c r="V75" s="81"/>
      <c r="W75" s="81"/>
      <c r="X75" s="81"/>
      <c r="Y75" s="81"/>
      <c r="Z75" s="81"/>
      <c r="AA75" s="81"/>
      <c r="AB75" s="81"/>
      <c r="AC75" s="81"/>
      <c r="AD75" s="81"/>
      <c r="AE75" s="81"/>
      <c r="AF75" s="81"/>
    </row>
    <row r="76">
      <c r="A76" s="81"/>
      <c r="B76" s="81"/>
      <c r="C76" s="81"/>
      <c r="D76" s="179"/>
      <c r="E76" s="179"/>
      <c r="F76" s="179"/>
      <c r="G76" s="179"/>
      <c r="H76" s="179"/>
      <c r="I76" s="179"/>
      <c r="J76" s="179"/>
      <c r="K76" s="179"/>
      <c r="L76" s="81"/>
      <c r="M76" s="176"/>
      <c r="N76" s="179"/>
      <c r="O76" s="81"/>
      <c r="P76" s="81"/>
      <c r="Q76" s="81"/>
      <c r="R76" s="81"/>
      <c r="S76" s="81"/>
      <c r="T76" s="81"/>
      <c r="U76" s="81"/>
      <c r="V76" s="81"/>
      <c r="W76" s="81"/>
      <c r="X76" s="81"/>
      <c r="Y76" s="81"/>
      <c r="Z76" s="81"/>
      <c r="AA76" s="81"/>
      <c r="AB76" s="81"/>
      <c r="AC76" s="81"/>
      <c r="AD76" s="81"/>
      <c r="AE76" s="81"/>
      <c r="AF76" s="81"/>
    </row>
    <row r="77">
      <c r="A77" s="81"/>
      <c r="B77" s="81"/>
      <c r="C77" s="81"/>
      <c r="D77" s="179"/>
      <c r="E77" s="179"/>
      <c r="F77" s="179"/>
      <c r="G77" s="179"/>
      <c r="H77" s="179"/>
      <c r="I77" s="179"/>
      <c r="J77" s="179"/>
      <c r="K77" s="179"/>
      <c r="L77" s="81"/>
      <c r="M77" s="176"/>
      <c r="N77" s="179"/>
      <c r="O77" s="81"/>
      <c r="P77" s="81"/>
      <c r="Q77" s="81"/>
      <c r="R77" s="81"/>
      <c r="S77" s="81"/>
      <c r="T77" s="81"/>
      <c r="U77" s="81"/>
      <c r="V77" s="81"/>
      <c r="W77" s="81"/>
      <c r="X77" s="81"/>
      <c r="Y77" s="81"/>
      <c r="Z77" s="81"/>
      <c r="AA77" s="81"/>
      <c r="AB77" s="81"/>
      <c r="AC77" s="81"/>
      <c r="AD77" s="81"/>
      <c r="AE77" s="81"/>
      <c r="AF77" s="81"/>
    </row>
    <row r="78">
      <c r="A78" s="81"/>
      <c r="B78" s="81"/>
      <c r="C78" s="81"/>
      <c r="D78" s="179"/>
      <c r="E78" s="179"/>
      <c r="F78" s="179"/>
      <c r="G78" s="179"/>
      <c r="H78" s="179"/>
      <c r="I78" s="179"/>
      <c r="J78" s="179"/>
      <c r="K78" s="179"/>
      <c r="L78" s="81"/>
      <c r="M78" s="176"/>
      <c r="N78" s="179"/>
      <c r="O78" s="81"/>
      <c r="P78" s="81"/>
      <c r="Q78" s="81"/>
      <c r="R78" s="81"/>
      <c r="S78" s="81"/>
      <c r="T78" s="81"/>
      <c r="U78" s="81"/>
      <c r="V78" s="81"/>
      <c r="W78" s="81"/>
      <c r="X78" s="81"/>
      <c r="Y78" s="81"/>
      <c r="Z78" s="81"/>
      <c r="AA78" s="81"/>
      <c r="AB78" s="81"/>
      <c r="AC78" s="81"/>
      <c r="AD78" s="81"/>
      <c r="AE78" s="81"/>
      <c r="AF78" s="81"/>
    </row>
    <row r="79">
      <c r="A79" s="81"/>
      <c r="B79" s="81"/>
      <c r="C79" s="81"/>
      <c r="D79" s="179"/>
      <c r="E79" s="179"/>
      <c r="F79" s="179"/>
      <c r="G79" s="179"/>
      <c r="H79" s="179"/>
      <c r="I79" s="179"/>
      <c r="J79" s="179"/>
      <c r="K79" s="179"/>
      <c r="L79" s="81"/>
      <c r="M79" s="176"/>
      <c r="N79" s="179"/>
      <c r="O79" s="81"/>
      <c r="P79" s="81"/>
      <c r="Q79" s="81"/>
      <c r="R79" s="81"/>
      <c r="S79" s="81"/>
      <c r="T79" s="81"/>
      <c r="U79" s="81"/>
      <c r="V79" s="81"/>
      <c r="W79" s="81"/>
      <c r="X79" s="81"/>
      <c r="Y79" s="81"/>
      <c r="Z79" s="81"/>
      <c r="AA79" s="81"/>
      <c r="AB79" s="81"/>
      <c r="AC79" s="81"/>
      <c r="AD79" s="81"/>
      <c r="AE79" s="81"/>
      <c r="AF79" s="81"/>
    </row>
    <row r="80">
      <c r="A80" s="81"/>
      <c r="B80" s="81"/>
      <c r="C80" s="81"/>
      <c r="D80" s="179"/>
      <c r="E80" s="179"/>
      <c r="F80" s="179"/>
      <c r="G80" s="179"/>
      <c r="H80" s="179"/>
      <c r="I80" s="179"/>
      <c r="J80" s="179"/>
      <c r="K80" s="179"/>
      <c r="L80" s="81"/>
      <c r="M80" s="176"/>
      <c r="N80" s="179"/>
      <c r="O80" s="81"/>
      <c r="P80" s="81"/>
      <c r="Q80" s="81"/>
      <c r="R80" s="81"/>
      <c r="S80" s="81"/>
      <c r="T80" s="81"/>
      <c r="U80" s="81"/>
      <c r="V80" s="81"/>
      <c r="W80" s="81"/>
      <c r="X80" s="81"/>
      <c r="Y80" s="81"/>
      <c r="Z80" s="81"/>
      <c r="AA80" s="81"/>
      <c r="AB80" s="81"/>
      <c r="AC80" s="81"/>
      <c r="AD80" s="81"/>
      <c r="AE80" s="81"/>
      <c r="AF80" s="81"/>
    </row>
    <row r="81">
      <c r="A81" s="81"/>
      <c r="B81" s="81"/>
      <c r="C81" s="81"/>
      <c r="D81" s="179"/>
      <c r="E81" s="179"/>
      <c r="F81" s="179"/>
      <c r="G81" s="179"/>
      <c r="H81" s="179"/>
      <c r="I81" s="179"/>
      <c r="J81" s="179"/>
      <c r="K81" s="179"/>
      <c r="L81" s="81"/>
      <c r="M81" s="176"/>
      <c r="N81" s="179"/>
      <c r="O81" s="81"/>
      <c r="P81" s="81"/>
      <c r="Q81" s="81"/>
      <c r="R81" s="81"/>
      <c r="S81" s="81"/>
      <c r="T81" s="81"/>
      <c r="U81" s="81"/>
      <c r="V81" s="81"/>
      <c r="W81" s="81"/>
      <c r="X81" s="81"/>
      <c r="Y81" s="81"/>
      <c r="Z81" s="81"/>
      <c r="AA81" s="81"/>
      <c r="AB81" s="81"/>
      <c r="AC81" s="81"/>
      <c r="AD81" s="81"/>
      <c r="AE81" s="81"/>
      <c r="AF81" s="81"/>
    </row>
    <row r="82">
      <c r="A82" s="81"/>
      <c r="B82" s="81"/>
      <c r="C82" s="81"/>
      <c r="D82" s="179"/>
      <c r="E82" s="179"/>
      <c r="F82" s="179"/>
      <c r="G82" s="179"/>
      <c r="H82" s="179"/>
      <c r="I82" s="179"/>
      <c r="J82" s="179"/>
      <c r="K82" s="179"/>
      <c r="L82" s="81"/>
      <c r="M82" s="176"/>
      <c r="N82" s="179"/>
      <c r="O82" s="81"/>
      <c r="P82" s="81"/>
      <c r="Q82" s="81"/>
      <c r="R82" s="81"/>
      <c r="S82" s="81"/>
      <c r="T82" s="81"/>
      <c r="U82" s="81"/>
      <c r="V82" s="81"/>
      <c r="W82" s="81"/>
      <c r="X82" s="81"/>
      <c r="Y82" s="81"/>
      <c r="Z82" s="81"/>
      <c r="AA82" s="81"/>
      <c r="AB82" s="81"/>
      <c r="AC82" s="81"/>
      <c r="AD82" s="81"/>
      <c r="AE82" s="81"/>
      <c r="AF82" s="81"/>
    </row>
    <row r="83">
      <c r="A83" s="81"/>
      <c r="B83" s="81"/>
      <c r="C83" s="81"/>
      <c r="D83" s="179"/>
      <c r="E83" s="179"/>
      <c r="F83" s="179"/>
      <c r="G83" s="179"/>
      <c r="H83" s="179"/>
      <c r="I83" s="179"/>
      <c r="J83" s="179"/>
      <c r="K83" s="179"/>
      <c r="L83" s="81"/>
      <c r="M83" s="176"/>
      <c r="N83" s="179"/>
      <c r="O83" s="81"/>
      <c r="P83" s="81"/>
      <c r="Q83" s="81"/>
      <c r="R83" s="81"/>
      <c r="S83" s="81"/>
      <c r="T83" s="81"/>
      <c r="U83" s="81"/>
      <c r="V83" s="81"/>
      <c r="W83" s="81"/>
      <c r="X83" s="81"/>
      <c r="Y83" s="81"/>
      <c r="Z83" s="81"/>
      <c r="AA83" s="81"/>
      <c r="AB83" s="81"/>
      <c r="AC83" s="81"/>
      <c r="AD83" s="81"/>
      <c r="AE83" s="81"/>
      <c r="AF83" s="81"/>
    </row>
    <row r="84">
      <c r="A84" s="81"/>
      <c r="B84" s="81"/>
      <c r="C84" s="81"/>
      <c r="D84" s="179"/>
      <c r="E84" s="179"/>
      <c r="F84" s="179"/>
      <c r="G84" s="179"/>
      <c r="H84" s="179"/>
      <c r="I84" s="179"/>
      <c r="J84" s="179"/>
      <c r="K84" s="179"/>
      <c r="L84" s="81"/>
      <c r="M84" s="176"/>
      <c r="N84" s="179"/>
      <c r="O84" s="81"/>
      <c r="P84" s="81"/>
      <c r="Q84" s="81"/>
      <c r="R84" s="81"/>
      <c r="S84" s="81"/>
      <c r="T84" s="81"/>
      <c r="U84" s="81"/>
      <c r="V84" s="81"/>
      <c r="W84" s="81"/>
      <c r="X84" s="81"/>
      <c r="Y84" s="81"/>
      <c r="Z84" s="81"/>
      <c r="AA84" s="81"/>
      <c r="AB84" s="81"/>
      <c r="AC84" s="81"/>
      <c r="AD84" s="81"/>
      <c r="AE84" s="81"/>
      <c r="AF84" s="81"/>
    </row>
    <row r="85">
      <c r="A85" s="81"/>
      <c r="B85" s="81"/>
      <c r="C85" s="81"/>
      <c r="D85" s="179"/>
      <c r="E85" s="179"/>
      <c r="F85" s="179"/>
      <c r="G85" s="179"/>
      <c r="H85" s="179"/>
      <c r="I85" s="179"/>
      <c r="J85" s="179"/>
      <c r="K85" s="179"/>
      <c r="L85" s="81"/>
      <c r="M85" s="176"/>
      <c r="N85" s="179"/>
      <c r="O85" s="81"/>
      <c r="P85" s="81"/>
      <c r="Q85" s="81"/>
      <c r="R85" s="81"/>
      <c r="S85" s="81"/>
      <c r="T85" s="81"/>
      <c r="U85" s="81"/>
      <c r="V85" s="81"/>
      <c r="W85" s="81"/>
      <c r="X85" s="81"/>
      <c r="Y85" s="81"/>
      <c r="Z85" s="81"/>
      <c r="AA85" s="81"/>
      <c r="AB85" s="81"/>
      <c r="AC85" s="81"/>
      <c r="AD85" s="81"/>
      <c r="AE85" s="81"/>
      <c r="AF85" s="81"/>
    </row>
    <row r="86">
      <c r="A86" s="81"/>
      <c r="B86" s="81"/>
      <c r="C86" s="81"/>
      <c r="D86" s="179"/>
      <c r="E86" s="179"/>
      <c r="F86" s="179"/>
      <c r="G86" s="179"/>
      <c r="H86" s="179"/>
      <c r="I86" s="179"/>
      <c r="J86" s="179"/>
      <c r="K86" s="179"/>
      <c r="L86" s="81"/>
      <c r="M86" s="176"/>
      <c r="N86" s="179"/>
      <c r="O86" s="81"/>
      <c r="P86" s="81"/>
      <c r="Q86" s="81"/>
      <c r="R86" s="81"/>
      <c r="S86" s="81"/>
      <c r="T86" s="81"/>
      <c r="U86" s="81"/>
      <c r="V86" s="81"/>
      <c r="W86" s="81"/>
      <c r="X86" s="81"/>
      <c r="Y86" s="81"/>
      <c r="Z86" s="81"/>
      <c r="AA86" s="81"/>
      <c r="AB86" s="81"/>
      <c r="AC86" s="81"/>
      <c r="AD86" s="81"/>
      <c r="AE86" s="81"/>
      <c r="AF86" s="81"/>
    </row>
    <row r="87">
      <c r="A87" s="81"/>
      <c r="B87" s="81"/>
      <c r="C87" s="81"/>
      <c r="D87" s="179"/>
      <c r="E87" s="179"/>
      <c r="F87" s="179"/>
      <c r="G87" s="179"/>
      <c r="H87" s="179"/>
      <c r="I87" s="179"/>
      <c r="J87" s="179"/>
      <c r="K87" s="179"/>
      <c r="L87" s="81"/>
      <c r="M87" s="176"/>
      <c r="N87" s="179"/>
      <c r="O87" s="81"/>
      <c r="P87" s="81"/>
      <c r="Q87" s="81"/>
      <c r="R87" s="81"/>
      <c r="S87" s="81"/>
      <c r="T87" s="81"/>
      <c r="U87" s="81"/>
      <c r="V87" s="81"/>
      <c r="W87" s="81"/>
      <c r="X87" s="81"/>
      <c r="Y87" s="81"/>
      <c r="Z87" s="81"/>
      <c r="AA87" s="81"/>
      <c r="AB87" s="81"/>
      <c r="AC87" s="81"/>
      <c r="AD87" s="81"/>
      <c r="AE87" s="81"/>
      <c r="AF87" s="81"/>
    </row>
    <row r="88">
      <c r="A88" s="81"/>
      <c r="B88" s="81"/>
      <c r="C88" s="81"/>
      <c r="D88" s="179"/>
      <c r="E88" s="179"/>
      <c r="F88" s="179"/>
      <c r="G88" s="179"/>
      <c r="H88" s="179"/>
      <c r="I88" s="179"/>
      <c r="J88" s="179"/>
      <c r="K88" s="179"/>
      <c r="L88" s="81"/>
      <c r="M88" s="176"/>
      <c r="N88" s="179"/>
      <c r="O88" s="81"/>
      <c r="P88" s="81"/>
      <c r="Q88" s="81"/>
      <c r="R88" s="81"/>
      <c r="S88" s="81"/>
      <c r="T88" s="81"/>
      <c r="U88" s="81"/>
      <c r="V88" s="81"/>
      <c r="W88" s="81"/>
      <c r="X88" s="81"/>
      <c r="Y88" s="81"/>
      <c r="Z88" s="81"/>
      <c r="AA88" s="81"/>
      <c r="AB88" s="81"/>
      <c r="AC88" s="81"/>
      <c r="AD88" s="81"/>
      <c r="AE88" s="81"/>
      <c r="AF88" s="81"/>
    </row>
    <row r="89">
      <c r="A89" s="81"/>
      <c r="B89" s="81"/>
      <c r="C89" s="81"/>
      <c r="D89" s="179"/>
      <c r="E89" s="179"/>
      <c r="F89" s="179"/>
      <c r="G89" s="179"/>
      <c r="H89" s="179"/>
      <c r="I89" s="179"/>
      <c r="J89" s="179"/>
      <c r="K89" s="179"/>
      <c r="L89" s="81"/>
      <c r="M89" s="176"/>
      <c r="N89" s="179"/>
      <c r="O89" s="81"/>
      <c r="P89" s="81"/>
      <c r="Q89" s="81"/>
      <c r="R89" s="81"/>
      <c r="S89" s="81"/>
      <c r="T89" s="81"/>
      <c r="U89" s="81"/>
      <c r="V89" s="81"/>
      <c r="W89" s="81"/>
      <c r="X89" s="81"/>
      <c r="Y89" s="81"/>
      <c r="Z89" s="81"/>
      <c r="AA89" s="81"/>
      <c r="AB89" s="81"/>
      <c r="AC89" s="81"/>
      <c r="AD89" s="81"/>
      <c r="AE89" s="81"/>
      <c r="AF89" s="81"/>
    </row>
    <row r="90">
      <c r="A90" s="81"/>
      <c r="B90" s="81"/>
      <c r="C90" s="81"/>
      <c r="D90" s="179"/>
      <c r="E90" s="179"/>
      <c r="F90" s="179"/>
      <c r="G90" s="179"/>
      <c r="H90" s="179"/>
      <c r="I90" s="179"/>
      <c r="J90" s="179"/>
      <c r="K90" s="179"/>
      <c r="L90" s="81"/>
      <c r="M90" s="176"/>
      <c r="N90" s="179"/>
      <c r="O90" s="81"/>
      <c r="P90" s="81"/>
      <c r="Q90" s="81"/>
      <c r="R90" s="81"/>
      <c r="S90" s="81"/>
      <c r="T90" s="81"/>
      <c r="U90" s="81"/>
      <c r="V90" s="81"/>
      <c r="W90" s="81"/>
      <c r="X90" s="81"/>
      <c r="Y90" s="81"/>
      <c r="Z90" s="81"/>
      <c r="AA90" s="81"/>
      <c r="AB90" s="81"/>
      <c r="AC90" s="81"/>
      <c r="AD90" s="81"/>
      <c r="AE90" s="81"/>
      <c r="AF90" s="81"/>
    </row>
    <row r="91">
      <c r="A91" s="81"/>
      <c r="B91" s="81"/>
      <c r="C91" s="81"/>
      <c r="D91" s="179"/>
      <c r="E91" s="179"/>
      <c r="F91" s="179"/>
      <c r="G91" s="179"/>
      <c r="H91" s="179"/>
      <c r="I91" s="179"/>
      <c r="J91" s="179"/>
      <c r="K91" s="179"/>
      <c r="L91" s="81"/>
      <c r="M91" s="176"/>
      <c r="N91" s="179"/>
      <c r="O91" s="81"/>
      <c r="P91" s="81"/>
      <c r="Q91" s="81"/>
      <c r="R91" s="81"/>
      <c r="S91" s="81"/>
      <c r="T91" s="81"/>
      <c r="U91" s="81"/>
      <c r="V91" s="81"/>
      <c r="W91" s="81"/>
      <c r="X91" s="81"/>
      <c r="Y91" s="81"/>
      <c r="Z91" s="81"/>
      <c r="AA91" s="81"/>
      <c r="AB91" s="81"/>
      <c r="AC91" s="81"/>
      <c r="AD91" s="81"/>
      <c r="AE91" s="81"/>
      <c r="AF91" s="81"/>
    </row>
    <row r="92">
      <c r="A92" s="81"/>
      <c r="B92" s="81"/>
      <c r="C92" s="81"/>
      <c r="D92" s="179"/>
      <c r="E92" s="179"/>
      <c r="F92" s="179"/>
      <c r="G92" s="179"/>
      <c r="H92" s="179"/>
      <c r="I92" s="179"/>
      <c r="J92" s="179"/>
      <c r="K92" s="179"/>
      <c r="L92" s="81"/>
      <c r="M92" s="176"/>
      <c r="N92" s="179"/>
      <c r="O92" s="81"/>
      <c r="P92" s="81"/>
      <c r="Q92" s="81"/>
      <c r="R92" s="81"/>
      <c r="S92" s="81"/>
      <c r="T92" s="81"/>
      <c r="U92" s="81"/>
      <c r="V92" s="81"/>
      <c r="W92" s="81"/>
      <c r="X92" s="81"/>
      <c r="Y92" s="81"/>
      <c r="Z92" s="81"/>
      <c r="AA92" s="81"/>
      <c r="AB92" s="81"/>
      <c r="AC92" s="81"/>
      <c r="AD92" s="81"/>
      <c r="AE92" s="81"/>
      <c r="AF92" s="81"/>
    </row>
    <row r="93">
      <c r="A93" s="81"/>
      <c r="B93" s="81"/>
      <c r="C93" s="81"/>
      <c r="D93" s="179"/>
      <c r="E93" s="179"/>
      <c r="F93" s="179"/>
      <c r="G93" s="179"/>
      <c r="H93" s="179"/>
      <c r="I93" s="179"/>
      <c r="J93" s="179"/>
      <c r="K93" s="179"/>
      <c r="L93" s="81"/>
      <c r="M93" s="176"/>
      <c r="N93" s="179"/>
      <c r="O93" s="81"/>
      <c r="P93" s="81"/>
      <c r="Q93" s="81"/>
      <c r="R93" s="81"/>
      <c r="S93" s="81"/>
      <c r="T93" s="81"/>
      <c r="U93" s="81"/>
      <c r="V93" s="81"/>
      <c r="W93" s="81"/>
      <c r="X93" s="81"/>
      <c r="Y93" s="81"/>
      <c r="Z93" s="81"/>
      <c r="AA93" s="81"/>
      <c r="AB93" s="81"/>
      <c r="AC93" s="81"/>
      <c r="AD93" s="81"/>
      <c r="AE93" s="81"/>
      <c r="AF93" s="81"/>
    </row>
    <row r="94">
      <c r="A94" s="81"/>
      <c r="B94" s="81"/>
      <c r="C94" s="81"/>
      <c r="D94" s="179"/>
      <c r="E94" s="179"/>
      <c r="F94" s="179"/>
      <c r="G94" s="179"/>
      <c r="H94" s="179"/>
      <c r="I94" s="179"/>
      <c r="J94" s="179"/>
      <c r="K94" s="179"/>
      <c r="L94" s="81"/>
      <c r="M94" s="176"/>
      <c r="N94" s="179"/>
      <c r="O94" s="81"/>
      <c r="P94" s="81"/>
      <c r="Q94" s="81"/>
      <c r="R94" s="81"/>
      <c r="S94" s="81"/>
      <c r="T94" s="81"/>
      <c r="U94" s="81"/>
      <c r="V94" s="81"/>
      <c r="W94" s="81"/>
      <c r="X94" s="81"/>
      <c r="Y94" s="81"/>
      <c r="Z94" s="81"/>
      <c r="AA94" s="81"/>
      <c r="AB94" s="81"/>
      <c r="AC94" s="81"/>
      <c r="AD94" s="81"/>
      <c r="AE94" s="81"/>
      <c r="AF94" s="81"/>
    </row>
    <row r="95">
      <c r="A95" s="81"/>
      <c r="B95" s="81"/>
      <c r="C95" s="81"/>
      <c r="D95" s="179"/>
      <c r="E95" s="179"/>
      <c r="F95" s="179"/>
      <c r="G95" s="179"/>
      <c r="H95" s="179"/>
      <c r="I95" s="179"/>
      <c r="J95" s="179"/>
      <c r="K95" s="179"/>
      <c r="L95" s="81"/>
      <c r="M95" s="176"/>
      <c r="N95" s="179"/>
      <c r="O95" s="81"/>
      <c r="P95" s="81"/>
      <c r="Q95" s="81"/>
      <c r="R95" s="81"/>
      <c r="S95" s="81"/>
      <c r="T95" s="81"/>
      <c r="U95" s="81"/>
      <c r="V95" s="81"/>
      <c r="W95" s="81"/>
      <c r="X95" s="81"/>
      <c r="Y95" s="81"/>
      <c r="Z95" s="81"/>
      <c r="AA95" s="81"/>
      <c r="AB95" s="81"/>
      <c r="AC95" s="81"/>
      <c r="AD95" s="81"/>
      <c r="AE95" s="81"/>
      <c r="AF95" s="81"/>
    </row>
    <row r="96">
      <c r="A96" s="81"/>
      <c r="B96" s="81"/>
      <c r="C96" s="81"/>
      <c r="D96" s="179"/>
      <c r="E96" s="179"/>
      <c r="F96" s="179"/>
      <c r="G96" s="179"/>
      <c r="H96" s="179"/>
      <c r="I96" s="179"/>
      <c r="J96" s="179"/>
      <c r="K96" s="179"/>
      <c r="L96" s="81"/>
      <c r="M96" s="176"/>
      <c r="N96" s="179"/>
      <c r="O96" s="81"/>
      <c r="P96" s="81"/>
      <c r="Q96" s="81"/>
      <c r="R96" s="81"/>
      <c r="S96" s="81"/>
      <c r="T96" s="81"/>
      <c r="U96" s="81"/>
      <c r="V96" s="81"/>
      <c r="W96" s="81"/>
      <c r="X96" s="81"/>
      <c r="Y96" s="81"/>
      <c r="Z96" s="81"/>
      <c r="AA96" s="81"/>
      <c r="AB96" s="81"/>
      <c r="AC96" s="81"/>
      <c r="AD96" s="81"/>
      <c r="AE96" s="81"/>
      <c r="AF96" s="81"/>
    </row>
    <row r="97">
      <c r="A97" s="81"/>
      <c r="B97" s="81"/>
      <c r="C97" s="81"/>
      <c r="D97" s="179"/>
      <c r="E97" s="179"/>
      <c r="F97" s="179"/>
      <c r="G97" s="179"/>
      <c r="H97" s="179"/>
      <c r="I97" s="179"/>
      <c r="J97" s="179"/>
      <c r="K97" s="179"/>
      <c r="L97" s="81"/>
      <c r="M97" s="176"/>
      <c r="N97" s="179"/>
      <c r="O97" s="81"/>
      <c r="P97" s="81"/>
      <c r="Q97" s="81"/>
      <c r="R97" s="81"/>
      <c r="S97" s="81"/>
      <c r="T97" s="81"/>
      <c r="U97" s="81"/>
      <c r="V97" s="81"/>
      <c r="W97" s="81"/>
      <c r="X97" s="81"/>
      <c r="Y97" s="81"/>
      <c r="Z97" s="81"/>
      <c r="AA97" s="81"/>
      <c r="AB97" s="81"/>
      <c r="AC97" s="81"/>
      <c r="AD97" s="81"/>
      <c r="AE97" s="81"/>
      <c r="AF97" s="81"/>
    </row>
    <row r="98">
      <c r="A98" s="81"/>
      <c r="B98" s="81"/>
      <c r="C98" s="81"/>
      <c r="D98" s="179"/>
      <c r="E98" s="179"/>
      <c r="F98" s="179"/>
      <c r="G98" s="179"/>
      <c r="H98" s="179"/>
      <c r="I98" s="179"/>
      <c r="J98" s="179"/>
      <c r="K98" s="179"/>
      <c r="L98" s="81"/>
      <c r="M98" s="176"/>
      <c r="N98" s="179"/>
      <c r="O98" s="81"/>
      <c r="P98" s="81"/>
      <c r="Q98" s="81"/>
      <c r="R98" s="81"/>
      <c r="S98" s="81"/>
      <c r="T98" s="81"/>
      <c r="U98" s="81"/>
      <c r="V98" s="81"/>
      <c r="W98" s="81"/>
      <c r="X98" s="81"/>
      <c r="Y98" s="81"/>
      <c r="Z98" s="81"/>
      <c r="AA98" s="81"/>
      <c r="AB98" s="81"/>
      <c r="AC98" s="81"/>
      <c r="AD98" s="81"/>
      <c r="AE98" s="81"/>
      <c r="AF98" s="81"/>
    </row>
    <row r="99">
      <c r="A99" s="81"/>
      <c r="B99" s="81"/>
      <c r="C99" s="81"/>
      <c r="D99" s="179"/>
      <c r="E99" s="179"/>
      <c r="F99" s="179"/>
      <c r="G99" s="179"/>
      <c r="H99" s="179"/>
      <c r="I99" s="179"/>
      <c r="J99" s="179"/>
      <c r="K99" s="179"/>
      <c r="L99" s="81"/>
      <c r="M99" s="176"/>
      <c r="N99" s="179"/>
      <c r="O99" s="81"/>
      <c r="P99" s="81"/>
      <c r="Q99" s="81"/>
      <c r="R99" s="81"/>
      <c r="S99" s="81"/>
      <c r="T99" s="81"/>
      <c r="U99" s="81"/>
      <c r="V99" s="81"/>
      <c r="W99" s="81"/>
      <c r="X99" s="81"/>
      <c r="Y99" s="81"/>
      <c r="Z99" s="81"/>
      <c r="AA99" s="81"/>
      <c r="AB99" s="81"/>
      <c r="AC99" s="81"/>
      <c r="AD99" s="81"/>
      <c r="AE99" s="81"/>
      <c r="AF99" s="81"/>
    </row>
    <row r="100">
      <c r="A100" s="81"/>
      <c r="B100" s="81"/>
      <c r="C100" s="81"/>
      <c r="D100" s="179"/>
      <c r="E100" s="179"/>
      <c r="F100" s="179"/>
      <c r="G100" s="179"/>
      <c r="H100" s="179"/>
      <c r="I100" s="179"/>
      <c r="J100" s="179"/>
      <c r="K100" s="179"/>
      <c r="L100" s="81"/>
      <c r="M100" s="176"/>
      <c r="N100" s="179"/>
      <c r="O100" s="81"/>
      <c r="P100" s="81"/>
      <c r="Q100" s="81"/>
      <c r="R100" s="81"/>
      <c r="S100" s="81"/>
      <c r="T100" s="81"/>
      <c r="U100" s="81"/>
      <c r="V100" s="81"/>
      <c r="W100" s="81"/>
      <c r="X100" s="81"/>
      <c r="Y100" s="81"/>
      <c r="Z100" s="81"/>
      <c r="AA100" s="81"/>
      <c r="AB100" s="81"/>
      <c r="AC100" s="81"/>
      <c r="AD100" s="81"/>
      <c r="AE100" s="81"/>
      <c r="AF100" s="81"/>
    </row>
    <row r="101">
      <c r="A101" s="81"/>
      <c r="B101" s="81"/>
      <c r="C101" s="81"/>
      <c r="D101" s="179"/>
      <c r="E101" s="179"/>
      <c r="F101" s="179"/>
      <c r="G101" s="179"/>
      <c r="H101" s="179"/>
      <c r="I101" s="179"/>
      <c r="J101" s="179"/>
      <c r="K101" s="179"/>
      <c r="L101" s="81"/>
      <c r="M101" s="176"/>
      <c r="N101" s="179"/>
      <c r="O101" s="81"/>
      <c r="P101" s="81"/>
      <c r="Q101" s="81"/>
      <c r="R101" s="81"/>
      <c r="S101" s="81"/>
      <c r="T101" s="81"/>
      <c r="U101" s="81"/>
      <c r="V101" s="81"/>
      <c r="W101" s="81"/>
      <c r="X101" s="81"/>
      <c r="Y101" s="81"/>
      <c r="Z101" s="81"/>
      <c r="AA101" s="81"/>
      <c r="AB101" s="81"/>
      <c r="AC101" s="81"/>
      <c r="AD101" s="81"/>
      <c r="AE101" s="81"/>
      <c r="AF101" s="81"/>
    </row>
    <row r="102">
      <c r="A102" s="81"/>
      <c r="B102" s="81"/>
      <c r="C102" s="81"/>
      <c r="D102" s="179"/>
      <c r="E102" s="179"/>
      <c r="F102" s="179"/>
      <c r="G102" s="179"/>
      <c r="H102" s="179"/>
      <c r="I102" s="179"/>
      <c r="J102" s="179"/>
      <c r="K102" s="179"/>
      <c r="L102" s="81"/>
      <c r="M102" s="176"/>
      <c r="N102" s="179"/>
      <c r="O102" s="81"/>
      <c r="P102" s="81"/>
      <c r="Q102" s="81"/>
      <c r="R102" s="81"/>
      <c r="S102" s="81"/>
      <c r="T102" s="81"/>
      <c r="U102" s="81"/>
      <c r="V102" s="81"/>
      <c r="W102" s="81"/>
      <c r="X102" s="81"/>
      <c r="Y102" s="81"/>
      <c r="Z102" s="81"/>
      <c r="AA102" s="81"/>
      <c r="AB102" s="81"/>
      <c r="AC102" s="81"/>
      <c r="AD102" s="81"/>
      <c r="AE102" s="81"/>
      <c r="AF102" s="81"/>
    </row>
    <row r="103">
      <c r="A103" s="81"/>
      <c r="B103" s="81"/>
      <c r="C103" s="81"/>
      <c r="D103" s="179"/>
      <c r="E103" s="179"/>
      <c r="F103" s="179"/>
      <c r="G103" s="179"/>
      <c r="H103" s="179"/>
      <c r="I103" s="179"/>
      <c r="J103" s="179"/>
      <c r="K103" s="179"/>
      <c r="L103" s="81"/>
      <c r="M103" s="176"/>
      <c r="N103" s="179"/>
      <c r="O103" s="81"/>
      <c r="P103" s="81"/>
      <c r="Q103" s="81"/>
      <c r="R103" s="81"/>
      <c r="S103" s="81"/>
      <c r="T103" s="81"/>
      <c r="U103" s="81"/>
      <c r="V103" s="81"/>
      <c r="W103" s="81"/>
      <c r="X103" s="81"/>
      <c r="Y103" s="81"/>
      <c r="Z103" s="81"/>
      <c r="AA103" s="81"/>
      <c r="AB103" s="81"/>
      <c r="AC103" s="81"/>
      <c r="AD103" s="81"/>
      <c r="AE103" s="81"/>
      <c r="AF103" s="81"/>
    </row>
    <row r="104">
      <c r="A104" s="81"/>
      <c r="B104" s="81"/>
      <c r="C104" s="81"/>
      <c r="D104" s="179"/>
      <c r="E104" s="179"/>
      <c r="F104" s="179"/>
      <c r="G104" s="179"/>
      <c r="H104" s="179"/>
      <c r="I104" s="179"/>
      <c r="J104" s="179"/>
      <c r="K104" s="179"/>
      <c r="L104" s="81"/>
      <c r="M104" s="176"/>
      <c r="N104" s="179"/>
      <c r="O104" s="81"/>
      <c r="P104" s="81"/>
      <c r="Q104" s="81"/>
      <c r="R104" s="81"/>
      <c r="S104" s="81"/>
      <c r="T104" s="81"/>
      <c r="U104" s="81"/>
      <c r="V104" s="81"/>
      <c r="W104" s="81"/>
      <c r="X104" s="81"/>
      <c r="Y104" s="81"/>
      <c r="Z104" s="81"/>
      <c r="AA104" s="81"/>
      <c r="AB104" s="81"/>
      <c r="AC104" s="81"/>
      <c r="AD104" s="81"/>
      <c r="AE104" s="81"/>
      <c r="AF104" s="81"/>
    </row>
    <row r="105">
      <c r="A105" s="81"/>
      <c r="B105" s="81"/>
      <c r="C105" s="81"/>
      <c r="D105" s="179"/>
      <c r="E105" s="179"/>
      <c r="F105" s="179"/>
      <c r="G105" s="179"/>
      <c r="H105" s="179"/>
      <c r="I105" s="179"/>
      <c r="J105" s="179"/>
      <c r="K105" s="179"/>
      <c r="L105" s="81"/>
      <c r="M105" s="176"/>
      <c r="N105" s="179"/>
      <c r="O105" s="81"/>
      <c r="P105" s="81"/>
      <c r="Q105" s="81"/>
      <c r="R105" s="81"/>
      <c r="S105" s="81"/>
      <c r="T105" s="81"/>
      <c r="U105" s="81"/>
      <c r="V105" s="81"/>
      <c r="W105" s="81"/>
      <c r="X105" s="81"/>
      <c r="Y105" s="81"/>
      <c r="Z105" s="81"/>
      <c r="AA105" s="81"/>
      <c r="AB105" s="81"/>
      <c r="AC105" s="81"/>
      <c r="AD105" s="81"/>
      <c r="AE105" s="81"/>
      <c r="AF105" s="81"/>
    </row>
    <row r="106">
      <c r="A106" s="81"/>
      <c r="B106" s="81"/>
      <c r="C106" s="81"/>
      <c r="D106" s="179"/>
      <c r="E106" s="179"/>
      <c r="F106" s="179"/>
      <c r="G106" s="179"/>
      <c r="H106" s="179"/>
      <c r="I106" s="179"/>
      <c r="J106" s="179"/>
      <c r="K106" s="179"/>
      <c r="L106" s="81"/>
      <c r="M106" s="176"/>
      <c r="N106" s="179"/>
      <c r="O106" s="81"/>
      <c r="P106" s="81"/>
      <c r="Q106" s="81"/>
      <c r="R106" s="81"/>
      <c r="S106" s="81"/>
      <c r="T106" s="81"/>
      <c r="U106" s="81"/>
      <c r="V106" s="81"/>
      <c r="W106" s="81"/>
      <c r="X106" s="81"/>
      <c r="Y106" s="81"/>
      <c r="Z106" s="81"/>
      <c r="AA106" s="81"/>
      <c r="AB106" s="81"/>
      <c r="AC106" s="81"/>
      <c r="AD106" s="81"/>
      <c r="AE106" s="81"/>
      <c r="AF106" s="81"/>
    </row>
    <row r="107">
      <c r="A107" s="81"/>
      <c r="B107" s="81"/>
      <c r="C107" s="81"/>
      <c r="D107" s="179"/>
      <c r="E107" s="179"/>
      <c r="F107" s="179"/>
      <c r="G107" s="179"/>
      <c r="H107" s="179"/>
      <c r="I107" s="179"/>
      <c r="J107" s="179"/>
      <c r="K107" s="179"/>
      <c r="L107" s="81"/>
      <c r="M107" s="176"/>
      <c r="N107" s="179"/>
      <c r="O107" s="81"/>
      <c r="P107" s="81"/>
      <c r="Q107" s="81"/>
      <c r="R107" s="81"/>
      <c r="S107" s="81"/>
      <c r="T107" s="81"/>
      <c r="U107" s="81"/>
      <c r="V107" s="81"/>
      <c r="W107" s="81"/>
      <c r="X107" s="81"/>
      <c r="Y107" s="81"/>
      <c r="Z107" s="81"/>
      <c r="AA107" s="81"/>
      <c r="AB107" s="81"/>
      <c r="AC107" s="81"/>
      <c r="AD107" s="81"/>
      <c r="AE107" s="81"/>
      <c r="AF107" s="81"/>
    </row>
    <row r="108">
      <c r="A108" s="81"/>
      <c r="B108" s="81"/>
      <c r="C108" s="81"/>
      <c r="D108" s="179"/>
      <c r="E108" s="179"/>
      <c r="F108" s="179"/>
      <c r="G108" s="179"/>
      <c r="H108" s="179"/>
      <c r="I108" s="179"/>
      <c r="J108" s="179"/>
      <c r="K108" s="179"/>
      <c r="L108" s="81"/>
      <c r="M108" s="176"/>
      <c r="N108" s="179"/>
      <c r="O108" s="81"/>
      <c r="P108" s="81"/>
      <c r="Q108" s="81"/>
      <c r="R108" s="81"/>
      <c r="S108" s="81"/>
      <c r="T108" s="81"/>
      <c r="U108" s="81"/>
      <c r="V108" s="81"/>
      <c r="W108" s="81"/>
      <c r="X108" s="81"/>
      <c r="Y108" s="81"/>
      <c r="Z108" s="81"/>
      <c r="AA108" s="81"/>
      <c r="AB108" s="81"/>
      <c r="AC108" s="81"/>
      <c r="AD108" s="81"/>
      <c r="AE108" s="81"/>
      <c r="AF108" s="81"/>
    </row>
    <row r="109">
      <c r="A109" s="81"/>
      <c r="B109" s="81"/>
      <c r="C109" s="81"/>
      <c r="D109" s="179"/>
      <c r="E109" s="179"/>
      <c r="F109" s="179"/>
      <c r="G109" s="179"/>
      <c r="H109" s="179"/>
      <c r="I109" s="179"/>
      <c r="J109" s="179"/>
      <c r="K109" s="179"/>
      <c r="L109" s="81"/>
      <c r="M109" s="176"/>
      <c r="N109" s="179"/>
      <c r="O109" s="81"/>
      <c r="P109" s="81"/>
      <c r="Q109" s="81"/>
      <c r="R109" s="81"/>
      <c r="S109" s="81"/>
      <c r="T109" s="81"/>
      <c r="U109" s="81"/>
      <c r="V109" s="81"/>
      <c r="W109" s="81"/>
      <c r="X109" s="81"/>
      <c r="Y109" s="81"/>
      <c r="Z109" s="81"/>
      <c r="AA109" s="81"/>
      <c r="AB109" s="81"/>
      <c r="AC109" s="81"/>
      <c r="AD109" s="81"/>
      <c r="AE109" s="81"/>
      <c r="AF109" s="81"/>
    </row>
    <row r="110">
      <c r="A110" s="81"/>
      <c r="B110" s="81"/>
      <c r="C110" s="81"/>
      <c r="D110" s="179"/>
      <c r="E110" s="179"/>
      <c r="F110" s="179"/>
      <c r="G110" s="179"/>
      <c r="H110" s="179"/>
      <c r="I110" s="179"/>
      <c r="J110" s="179"/>
      <c r="K110" s="179"/>
      <c r="L110" s="81"/>
      <c r="M110" s="176"/>
      <c r="N110" s="179"/>
      <c r="O110" s="81"/>
      <c r="P110" s="81"/>
      <c r="Q110" s="81"/>
      <c r="R110" s="81"/>
      <c r="S110" s="81"/>
      <c r="T110" s="81"/>
      <c r="U110" s="81"/>
      <c r="V110" s="81"/>
      <c r="W110" s="81"/>
      <c r="X110" s="81"/>
      <c r="Y110" s="81"/>
      <c r="Z110" s="81"/>
      <c r="AA110" s="81"/>
      <c r="AB110" s="81"/>
      <c r="AC110" s="81"/>
      <c r="AD110" s="81"/>
      <c r="AE110" s="81"/>
      <c r="AF110" s="81"/>
    </row>
    <row r="111">
      <c r="A111" s="81"/>
      <c r="B111" s="81"/>
      <c r="C111" s="81"/>
      <c r="D111" s="179"/>
      <c r="E111" s="179"/>
      <c r="F111" s="179"/>
      <c r="G111" s="179"/>
      <c r="H111" s="179"/>
      <c r="I111" s="179"/>
      <c r="J111" s="179"/>
      <c r="K111" s="179"/>
      <c r="L111" s="81"/>
      <c r="M111" s="176"/>
      <c r="N111" s="179"/>
      <c r="O111" s="81"/>
      <c r="P111" s="81"/>
      <c r="Q111" s="81"/>
      <c r="R111" s="81"/>
      <c r="S111" s="81"/>
      <c r="T111" s="81"/>
      <c r="U111" s="81"/>
      <c r="V111" s="81"/>
      <c r="W111" s="81"/>
      <c r="X111" s="81"/>
      <c r="Y111" s="81"/>
      <c r="Z111" s="81"/>
      <c r="AA111" s="81"/>
      <c r="AB111" s="81"/>
      <c r="AC111" s="81"/>
      <c r="AD111" s="81"/>
      <c r="AE111" s="81"/>
      <c r="AF111" s="81"/>
    </row>
    <row r="112">
      <c r="A112" s="81"/>
      <c r="B112" s="81"/>
      <c r="C112" s="81"/>
      <c r="D112" s="179"/>
      <c r="E112" s="179"/>
      <c r="F112" s="179"/>
      <c r="G112" s="179"/>
      <c r="H112" s="179"/>
      <c r="I112" s="179"/>
      <c r="J112" s="179"/>
      <c r="K112" s="179"/>
      <c r="L112" s="81"/>
      <c r="M112" s="176"/>
      <c r="N112" s="179"/>
      <c r="O112" s="81"/>
      <c r="P112" s="81"/>
      <c r="Q112" s="81"/>
      <c r="R112" s="81"/>
      <c r="S112" s="81"/>
      <c r="T112" s="81"/>
      <c r="U112" s="81"/>
      <c r="V112" s="81"/>
      <c r="W112" s="81"/>
      <c r="X112" s="81"/>
      <c r="Y112" s="81"/>
      <c r="Z112" s="81"/>
      <c r="AA112" s="81"/>
      <c r="AB112" s="81"/>
      <c r="AC112" s="81"/>
      <c r="AD112" s="81"/>
      <c r="AE112" s="81"/>
      <c r="AF112" s="81"/>
    </row>
    <row r="113">
      <c r="A113" s="81"/>
      <c r="B113" s="81"/>
      <c r="C113" s="81"/>
      <c r="D113" s="179"/>
      <c r="E113" s="179"/>
      <c r="F113" s="179"/>
      <c r="G113" s="179"/>
      <c r="H113" s="179"/>
      <c r="I113" s="179"/>
      <c r="J113" s="179"/>
      <c r="K113" s="179"/>
      <c r="L113" s="81"/>
      <c r="M113" s="176"/>
      <c r="N113" s="179"/>
      <c r="O113" s="81"/>
      <c r="P113" s="81"/>
      <c r="Q113" s="81"/>
      <c r="R113" s="81"/>
      <c r="S113" s="81"/>
      <c r="T113" s="81"/>
      <c r="U113" s="81"/>
      <c r="V113" s="81"/>
      <c r="W113" s="81"/>
      <c r="X113" s="81"/>
      <c r="Y113" s="81"/>
      <c r="Z113" s="81"/>
      <c r="AA113" s="81"/>
      <c r="AB113" s="81"/>
      <c r="AC113" s="81"/>
      <c r="AD113" s="81"/>
      <c r="AE113" s="81"/>
      <c r="AF113" s="81"/>
    </row>
    <row r="114">
      <c r="A114" s="81"/>
      <c r="B114" s="81"/>
      <c r="C114" s="81"/>
      <c r="D114" s="179"/>
      <c r="E114" s="179"/>
      <c r="F114" s="179"/>
      <c r="G114" s="179"/>
      <c r="H114" s="179"/>
      <c r="I114" s="179"/>
      <c r="J114" s="179"/>
      <c r="K114" s="179"/>
      <c r="L114" s="81"/>
      <c r="M114" s="176"/>
      <c r="N114" s="179"/>
      <c r="O114" s="81"/>
      <c r="P114" s="81"/>
      <c r="Q114" s="81"/>
      <c r="R114" s="81"/>
      <c r="S114" s="81"/>
      <c r="T114" s="81"/>
      <c r="U114" s="81"/>
      <c r="V114" s="81"/>
      <c r="W114" s="81"/>
      <c r="X114" s="81"/>
      <c r="Y114" s="81"/>
      <c r="Z114" s="81"/>
      <c r="AA114" s="81"/>
      <c r="AB114" s="81"/>
      <c r="AC114" s="81"/>
      <c r="AD114" s="81"/>
      <c r="AE114" s="81"/>
      <c r="AF114" s="81"/>
    </row>
    <row r="115">
      <c r="A115" s="81"/>
      <c r="B115" s="81"/>
      <c r="C115" s="81"/>
      <c r="D115" s="179"/>
      <c r="E115" s="179"/>
      <c r="F115" s="179"/>
      <c r="G115" s="179"/>
      <c r="H115" s="179"/>
      <c r="I115" s="179"/>
      <c r="J115" s="179"/>
      <c r="K115" s="179"/>
      <c r="L115" s="81"/>
      <c r="M115" s="176"/>
      <c r="N115" s="179"/>
      <c r="O115" s="81"/>
      <c r="P115" s="81"/>
      <c r="Q115" s="81"/>
      <c r="R115" s="81"/>
      <c r="S115" s="81"/>
      <c r="T115" s="81"/>
      <c r="U115" s="81"/>
      <c r="V115" s="81"/>
      <c r="W115" s="81"/>
      <c r="X115" s="81"/>
      <c r="Y115" s="81"/>
      <c r="Z115" s="81"/>
      <c r="AA115" s="81"/>
      <c r="AB115" s="81"/>
      <c r="AC115" s="81"/>
      <c r="AD115" s="81"/>
      <c r="AE115" s="81"/>
      <c r="AF115" s="81"/>
    </row>
    <row r="116">
      <c r="A116" s="81"/>
      <c r="B116" s="81"/>
      <c r="C116" s="81"/>
      <c r="D116" s="179"/>
      <c r="E116" s="179"/>
      <c r="F116" s="179"/>
      <c r="G116" s="179"/>
      <c r="H116" s="179"/>
      <c r="I116" s="179"/>
      <c r="J116" s="179"/>
      <c r="K116" s="179"/>
      <c r="L116" s="81"/>
      <c r="M116" s="176"/>
      <c r="N116" s="179"/>
      <c r="O116" s="81"/>
      <c r="P116" s="81"/>
      <c r="Q116" s="81"/>
      <c r="R116" s="81"/>
      <c r="S116" s="81"/>
      <c r="T116" s="81"/>
      <c r="U116" s="81"/>
      <c r="V116" s="81"/>
      <c r="W116" s="81"/>
      <c r="X116" s="81"/>
      <c r="Y116" s="81"/>
      <c r="Z116" s="81"/>
      <c r="AA116" s="81"/>
      <c r="AB116" s="81"/>
      <c r="AC116" s="81"/>
      <c r="AD116" s="81"/>
      <c r="AE116" s="81"/>
      <c r="AF116" s="81"/>
    </row>
    <row r="117">
      <c r="A117" s="81"/>
      <c r="B117" s="81"/>
      <c r="C117" s="81"/>
      <c r="D117" s="179"/>
      <c r="E117" s="179"/>
      <c r="F117" s="179"/>
      <c r="G117" s="179"/>
      <c r="H117" s="179"/>
      <c r="I117" s="179"/>
      <c r="J117" s="179"/>
      <c r="K117" s="179"/>
      <c r="L117" s="81"/>
      <c r="M117" s="176"/>
      <c r="N117" s="179"/>
      <c r="O117" s="81"/>
      <c r="P117" s="81"/>
      <c r="Q117" s="81"/>
      <c r="R117" s="81"/>
      <c r="S117" s="81"/>
      <c r="T117" s="81"/>
      <c r="U117" s="81"/>
      <c r="V117" s="81"/>
      <c r="W117" s="81"/>
      <c r="X117" s="81"/>
      <c r="Y117" s="81"/>
      <c r="Z117" s="81"/>
      <c r="AA117" s="81"/>
      <c r="AB117" s="81"/>
      <c r="AC117" s="81"/>
      <c r="AD117" s="81"/>
      <c r="AE117" s="81"/>
      <c r="AF117" s="81"/>
    </row>
    <row r="118">
      <c r="A118" s="81"/>
      <c r="B118" s="81"/>
      <c r="C118" s="81"/>
      <c r="D118" s="179"/>
      <c r="E118" s="179"/>
      <c r="F118" s="179"/>
      <c r="G118" s="179"/>
      <c r="H118" s="179"/>
      <c r="I118" s="179"/>
      <c r="J118" s="179"/>
      <c r="K118" s="179"/>
      <c r="L118" s="81"/>
      <c r="M118" s="176"/>
      <c r="N118" s="179"/>
      <c r="O118" s="81"/>
      <c r="P118" s="81"/>
      <c r="Q118" s="81"/>
      <c r="R118" s="81"/>
      <c r="S118" s="81"/>
      <c r="T118" s="81"/>
      <c r="U118" s="81"/>
      <c r="V118" s="81"/>
      <c r="W118" s="81"/>
      <c r="X118" s="81"/>
      <c r="Y118" s="81"/>
      <c r="Z118" s="81"/>
      <c r="AA118" s="81"/>
      <c r="AB118" s="81"/>
      <c r="AC118" s="81"/>
      <c r="AD118" s="81"/>
      <c r="AE118" s="81"/>
      <c r="AF118" s="81"/>
    </row>
    <row r="119">
      <c r="A119" s="81"/>
      <c r="B119" s="81"/>
      <c r="C119" s="81"/>
      <c r="D119" s="179"/>
      <c r="E119" s="179"/>
      <c r="F119" s="179"/>
      <c r="G119" s="179"/>
      <c r="H119" s="179"/>
      <c r="I119" s="179"/>
      <c r="J119" s="179"/>
      <c r="K119" s="179"/>
      <c r="L119" s="81"/>
      <c r="M119" s="176"/>
      <c r="N119" s="179"/>
      <c r="O119" s="81"/>
      <c r="P119" s="81"/>
      <c r="Q119" s="81"/>
      <c r="R119" s="81"/>
      <c r="S119" s="81"/>
      <c r="T119" s="81"/>
      <c r="U119" s="81"/>
      <c r="V119" s="81"/>
      <c r="W119" s="81"/>
      <c r="X119" s="81"/>
      <c r="Y119" s="81"/>
      <c r="Z119" s="81"/>
      <c r="AA119" s="81"/>
      <c r="AB119" s="81"/>
      <c r="AC119" s="81"/>
      <c r="AD119" s="81"/>
      <c r="AE119" s="81"/>
      <c r="AF119" s="81"/>
    </row>
    <row r="120">
      <c r="A120" s="81"/>
      <c r="B120" s="81"/>
      <c r="C120" s="81"/>
      <c r="D120" s="179"/>
      <c r="E120" s="179"/>
      <c r="F120" s="179"/>
      <c r="G120" s="179"/>
      <c r="H120" s="179"/>
      <c r="I120" s="179"/>
      <c r="J120" s="179"/>
      <c r="K120" s="179"/>
      <c r="L120" s="81"/>
      <c r="M120" s="176"/>
      <c r="N120" s="179"/>
      <c r="O120" s="81"/>
      <c r="P120" s="81"/>
      <c r="Q120" s="81"/>
      <c r="R120" s="81"/>
      <c r="S120" s="81"/>
      <c r="T120" s="81"/>
      <c r="U120" s="81"/>
      <c r="V120" s="81"/>
      <c r="W120" s="81"/>
      <c r="X120" s="81"/>
      <c r="Y120" s="81"/>
      <c r="Z120" s="81"/>
      <c r="AA120" s="81"/>
      <c r="AB120" s="81"/>
      <c r="AC120" s="81"/>
      <c r="AD120" s="81"/>
      <c r="AE120" s="81"/>
      <c r="AF120" s="81"/>
    </row>
    <row r="121">
      <c r="A121" s="81"/>
      <c r="B121" s="81"/>
      <c r="C121" s="81"/>
      <c r="D121" s="179"/>
      <c r="E121" s="179"/>
      <c r="F121" s="179"/>
      <c r="G121" s="179"/>
      <c r="H121" s="179"/>
      <c r="I121" s="179"/>
      <c r="J121" s="179"/>
      <c r="K121" s="179"/>
      <c r="L121" s="81"/>
      <c r="M121" s="176"/>
      <c r="N121" s="179"/>
      <c r="O121" s="81"/>
      <c r="P121" s="81"/>
      <c r="Q121" s="81"/>
      <c r="R121" s="81"/>
      <c r="S121" s="81"/>
      <c r="T121" s="81"/>
      <c r="U121" s="81"/>
      <c r="V121" s="81"/>
      <c r="W121" s="81"/>
      <c r="X121" s="81"/>
      <c r="Y121" s="81"/>
      <c r="Z121" s="81"/>
      <c r="AA121" s="81"/>
      <c r="AB121" s="81"/>
      <c r="AC121" s="81"/>
      <c r="AD121" s="81"/>
      <c r="AE121" s="81"/>
      <c r="AF121" s="81"/>
    </row>
    <row r="122">
      <c r="A122" s="81"/>
      <c r="B122" s="81"/>
      <c r="C122" s="81"/>
      <c r="D122" s="179"/>
      <c r="E122" s="179"/>
      <c r="F122" s="179"/>
      <c r="G122" s="179"/>
      <c r="H122" s="179"/>
      <c r="I122" s="179"/>
      <c r="J122" s="179"/>
      <c r="K122" s="179"/>
      <c r="L122" s="81"/>
      <c r="M122" s="176"/>
      <c r="N122" s="179"/>
      <c r="O122" s="81"/>
      <c r="P122" s="81"/>
      <c r="Q122" s="81"/>
      <c r="R122" s="81"/>
      <c r="S122" s="81"/>
      <c r="T122" s="81"/>
      <c r="U122" s="81"/>
      <c r="V122" s="81"/>
      <c r="W122" s="81"/>
      <c r="X122" s="81"/>
      <c r="Y122" s="81"/>
      <c r="Z122" s="81"/>
      <c r="AA122" s="81"/>
      <c r="AB122" s="81"/>
      <c r="AC122" s="81"/>
      <c r="AD122" s="81"/>
      <c r="AE122" s="81"/>
      <c r="AF122" s="81"/>
    </row>
    <row r="123">
      <c r="A123" s="81"/>
      <c r="B123" s="81"/>
      <c r="C123" s="81"/>
      <c r="D123" s="179"/>
      <c r="E123" s="179"/>
      <c r="F123" s="179"/>
      <c r="G123" s="179"/>
      <c r="H123" s="179"/>
      <c r="I123" s="179"/>
      <c r="J123" s="179"/>
      <c r="K123" s="179"/>
      <c r="L123" s="81"/>
      <c r="M123" s="176"/>
      <c r="N123" s="179"/>
      <c r="O123" s="81"/>
      <c r="P123" s="81"/>
      <c r="Q123" s="81"/>
      <c r="R123" s="81"/>
      <c r="S123" s="81"/>
      <c r="T123" s="81"/>
      <c r="U123" s="81"/>
      <c r="V123" s="81"/>
      <c r="W123" s="81"/>
      <c r="X123" s="81"/>
      <c r="Y123" s="81"/>
      <c r="Z123" s="81"/>
      <c r="AA123" s="81"/>
      <c r="AB123" s="81"/>
      <c r="AC123" s="81"/>
      <c r="AD123" s="81"/>
      <c r="AE123" s="81"/>
      <c r="AF123" s="81"/>
    </row>
    <row r="124">
      <c r="A124" s="81"/>
      <c r="B124" s="81"/>
      <c r="C124" s="81"/>
      <c r="D124" s="179"/>
      <c r="E124" s="179"/>
      <c r="F124" s="179"/>
      <c r="G124" s="179"/>
      <c r="H124" s="179"/>
      <c r="I124" s="179"/>
      <c r="J124" s="179"/>
      <c r="K124" s="179"/>
      <c r="L124" s="81"/>
      <c r="M124" s="176"/>
      <c r="N124" s="179"/>
      <c r="O124" s="81"/>
      <c r="P124" s="81"/>
      <c r="Q124" s="81"/>
      <c r="R124" s="81"/>
      <c r="S124" s="81"/>
      <c r="T124" s="81"/>
      <c r="U124" s="81"/>
      <c r="V124" s="81"/>
      <c r="W124" s="81"/>
      <c r="X124" s="81"/>
      <c r="Y124" s="81"/>
      <c r="Z124" s="81"/>
      <c r="AA124" s="81"/>
      <c r="AB124" s="81"/>
      <c r="AC124" s="81"/>
      <c r="AD124" s="81"/>
      <c r="AE124" s="81"/>
      <c r="AF124" s="81"/>
    </row>
    <row r="125">
      <c r="A125" s="81"/>
      <c r="B125" s="81"/>
      <c r="C125" s="81"/>
      <c r="D125" s="179"/>
      <c r="E125" s="179"/>
      <c r="F125" s="179"/>
      <c r="G125" s="179"/>
      <c r="H125" s="179"/>
      <c r="I125" s="179"/>
      <c r="J125" s="179"/>
      <c r="K125" s="179"/>
      <c r="L125" s="81"/>
      <c r="M125" s="176"/>
      <c r="N125" s="179"/>
      <c r="O125" s="81"/>
      <c r="P125" s="81"/>
      <c r="Q125" s="81"/>
      <c r="R125" s="81"/>
      <c r="S125" s="81"/>
      <c r="T125" s="81"/>
      <c r="U125" s="81"/>
      <c r="V125" s="81"/>
      <c r="W125" s="81"/>
      <c r="X125" s="81"/>
      <c r="Y125" s="81"/>
      <c r="Z125" s="81"/>
      <c r="AA125" s="81"/>
      <c r="AB125" s="81"/>
      <c r="AC125" s="81"/>
      <c r="AD125" s="81"/>
      <c r="AE125" s="81"/>
      <c r="AF125" s="81"/>
    </row>
    <row r="126">
      <c r="A126" s="81"/>
      <c r="B126" s="81"/>
      <c r="C126" s="81"/>
      <c r="D126" s="179"/>
      <c r="E126" s="179"/>
      <c r="F126" s="179"/>
      <c r="G126" s="179"/>
      <c r="H126" s="179"/>
      <c r="I126" s="179"/>
      <c r="J126" s="179"/>
      <c r="K126" s="179"/>
      <c r="L126" s="81"/>
      <c r="M126" s="176"/>
      <c r="N126" s="179"/>
      <c r="O126" s="81"/>
      <c r="P126" s="81"/>
      <c r="Q126" s="81"/>
      <c r="R126" s="81"/>
      <c r="S126" s="81"/>
      <c r="T126" s="81"/>
      <c r="U126" s="81"/>
      <c r="V126" s="81"/>
      <c r="W126" s="81"/>
      <c r="X126" s="81"/>
      <c r="Y126" s="81"/>
      <c r="Z126" s="81"/>
      <c r="AA126" s="81"/>
      <c r="AB126" s="81"/>
      <c r="AC126" s="81"/>
      <c r="AD126" s="81"/>
      <c r="AE126" s="81"/>
      <c r="AF126" s="81"/>
    </row>
    <row r="127">
      <c r="A127" s="81"/>
      <c r="B127" s="81"/>
      <c r="C127" s="81"/>
      <c r="D127" s="179"/>
      <c r="E127" s="179"/>
      <c r="F127" s="179"/>
      <c r="G127" s="179"/>
      <c r="H127" s="179"/>
      <c r="I127" s="179"/>
      <c r="J127" s="179"/>
      <c r="K127" s="179"/>
      <c r="L127" s="81"/>
      <c r="M127" s="176"/>
      <c r="N127" s="179"/>
      <c r="O127" s="81"/>
      <c r="P127" s="81"/>
      <c r="Q127" s="81"/>
      <c r="R127" s="81"/>
      <c r="S127" s="81"/>
      <c r="T127" s="81"/>
      <c r="U127" s="81"/>
      <c r="V127" s="81"/>
      <c r="W127" s="81"/>
      <c r="X127" s="81"/>
      <c r="Y127" s="81"/>
      <c r="Z127" s="81"/>
      <c r="AA127" s="81"/>
      <c r="AB127" s="81"/>
      <c r="AC127" s="81"/>
      <c r="AD127" s="81"/>
      <c r="AE127" s="81"/>
      <c r="AF127" s="81"/>
    </row>
    <row r="128">
      <c r="A128" s="81"/>
      <c r="B128" s="81"/>
      <c r="C128" s="81"/>
      <c r="D128" s="179"/>
      <c r="E128" s="179"/>
      <c r="F128" s="179"/>
      <c r="G128" s="179"/>
      <c r="H128" s="179"/>
      <c r="I128" s="179"/>
      <c r="J128" s="179"/>
      <c r="K128" s="179"/>
      <c r="L128" s="81"/>
      <c r="M128" s="176"/>
      <c r="N128" s="179"/>
      <c r="O128" s="81"/>
      <c r="P128" s="81"/>
      <c r="Q128" s="81"/>
      <c r="R128" s="81"/>
      <c r="S128" s="81"/>
      <c r="T128" s="81"/>
      <c r="U128" s="81"/>
      <c r="V128" s="81"/>
      <c r="W128" s="81"/>
      <c r="X128" s="81"/>
      <c r="Y128" s="81"/>
      <c r="Z128" s="81"/>
      <c r="AA128" s="81"/>
      <c r="AB128" s="81"/>
      <c r="AC128" s="81"/>
      <c r="AD128" s="81"/>
      <c r="AE128" s="81"/>
      <c r="AF128" s="81"/>
    </row>
    <row r="129">
      <c r="A129" s="81"/>
      <c r="B129" s="81"/>
      <c r="C129" s="81"/>
      <c r="D129" s="179"/>
      <c r="E129" s="179"/>
      <c r="F129" s="179"/>
      <c r="G129" s="179"/>
      <c r="H129" s="179"/>
      <c r="I129" s="179"/>
      <c r="J129" s="179"/>
      <c r="K129" s="179"/>
      <c r="L129" s="81"/>
      <c r="M129" s="176"/>
      <c r="N129" s="179"/>
      <c r="O129" s="81"/>
      <c r="P129" s="81"/>
      <c r="Q129" s="81"/>
      <c r="R129" s="81"/>
      <c r="S129" s="81"/>
      <c r="T129" s="81"/>
      <c r="U129" s="81"/>
      <c r="V129" s="81"/>
      <c r="W129" s="81"/>
      <c r="X129" s="81"/>
      <c r="Y129" s="81"/>
      <c r="Z129" s="81"/>
      <c r="AA129" s="81"/>
      <c r="AB129" s="81"/>
      <c r="AC129" s="81"/>
      <c r="AD129" s="81"/>
      <c r="AE129" s="81"/>
      <c r="AF129" s="81"/>
    </row>
    <row r="130">
      <c r="A130" s="81"/>
      <c r="B130" s="81"/>
      <c r="C130" s="81"/>
      <c r="D130" s="179"/>
      <c r="E130" s="179"/>
      <c r="F130" s="179"/>
      <c r="G130" s="179"/>
      <c r="H130" s="179"/>
      <c r="I130" s="179"/>
      <c r="J130" s="179"/>
      <c r="K130" s="179"/>
      <c r="L130" s="81"/>
      <c r="M130" s="176"/>
      <c r="N130" s="179"/>
      <c r="O130" s="81"/>
      <c r="P130" s="81"/>
      <c r="Q130" s="81"/>
      <c r="R130" s="81"/>
      <c r="S130" s="81"/>
      <c r="T130" s="81"/>
      <c r="U130" s="81"/>
      <c r="V130" s="81"/>
      <c r="W130" s="81"/>
      <c r="X130" s="81"/>
      <c r="Y130" s="81"/>
      <c r="Z130" s="81"/>
      <c r="AA130" s="81"/>
      <c r="AB130" s="81"/>
      <c r="AC130" s="81"/>
      <c r="AD130" s="81"/>
      <c r="AE130" s="81"/>
      <c r="AF130" s="81"/>
    </row>
    <row r="131">
      <c r="A131" s="81"/>
      <c r="B131" s="81"/>
      <c r="C131" s="81"/>
      <c r="D131" s="179"/>
      <c r="E131" s="179"/>
      <c r="F131" s="179"/>
      <c r="G131" s="179"/>
      <c r="H131" s="179"/>
      <c r="I131" s="179"/>
      <c r="J131" s="179"/>
      <c r="K131" s="179"/>
      <c r="L131" s="81"/>
      <c r="M131" s="176"/>
      <c r="N131" s="179"/>
      <c r="O131" s="81"/>
      <c r="P131" s="81"/>
      <c r="Q131" s="81"/>
      <c r="R131" s="81"/>
      <c r="S131" s="81"/>
      <c r="T131" s="81"/>
      <c r="U131" s="81"/>
      <c r="V131" s="81"/>
      <c r="W131" s="81"/>
      <c r="X131" s="81"/>
      <c r="Y131" s="81"/>
      <c r="Z131" s="81"/>
      <c r="AA131" s="81"/>
      <c r="AB131" s="81"/>
      <c r="AC131" s="81"/>
      <c r="AD131" s="81"/>
      <c r="AE131" s="81"/>
      <c r="AF131" s="81"/>
    </row>
    <row r="132">
      <c r="A132" s="81"/>
      <c r="B132" s="81"/>
      <c r="C132" s="81"/>
      <c r="D132" s="179"/>
      <c r="E132" s="179"/>
      <c r="F132" s="179"/>
      <c r="G132" s="179"/>
      <c r="H132" s="179"/>
      <c r="I132" s="179"/>
      <c r="J132" s="179"/>
      <c r="K132" s="179"/>
      <c r="L132" s="81"/>
      <c r="M132" s="176"/>
      <c r="N132" s="179"/>
      <c r="O132" s="81"/>
      <c r="P132" s="81"/>
      <c r="Q132" s="81"/>
      <c r="R132" s="81"/>
      <c r="S132" s="81"/>
      <c r="T132" s="81"/>
      <c r="U132" s="81"/>
      <c r="V132" s="81"/>
      <c r="W132" s="81"/>
      <c r="X132" s="81"/>
      <c r="Y132" s="81"/>
      <c r="Z132" s="81"/>
      <c r="AA132" s="81"/>
      <c r="AB132" s="81"/>
      <c r="AC132" s="81"/>
      <c r="AD132" s="81"/>
      <c r="AE132" s="81"/>
      <c r="AF132" s="81"/>
    </row>
    <row r="133">
      <c r="A133" s="81"/>
      <c r="B133" s="81"/>
      <c r="C133" s="81"/>
      <c r="D133" s="179"/>
      <c r="E133" s="179"/>
      <c r="F133" s="179"/>
      <c r="G133" s="179"/>
      <c r="H133" s="179"/>
      <c r="I133" s="179"/>
      <c r="J133" s="179"/>
      <c r="K133" s="179"/>
      <c r="L133" s="81"/>
      <c r="M133" s="176"/>
      <c r="N133" s="179"/>
      <c r="O133" s="81"/>
      <c r="P133" s="81"/>
      <c r="Q133" s="81"/>
      <c r="R133" s="81"/>
      <c r="S133" s="81"/>
      <c r="T133" s="81"/>
      <c r="U133" s="81"/>
      <c r="V133" s="81"/>
      <c r="W133" s="81"/>
      <c r="X133" s="81"/>
      <c r="Y133" s="81"/>
      <c r="Z133" s="81"/>
      <c r="AA133" s="81"/>
      <c r="AB133" s="81"/>
      <c r="AC133" s="81"/>
      <c r="AD133" s="81"/>
      <c r="AE133" s="81"/>
      <c r="AF133" s="81"/>
    </row>
    <row r="134">
      <c r="A134" s="81"/>
      <c r="B134" s="81"/>
      <c r="C134" s="81"/>
      <c r="D134" s="179"/>
      <c r="E134" s="179"/>
      <c r="F134" s="179"/>
      <c r="G134" s="179"/>
      <c r="H134" s="179"/>
      <c r="I134" s="179"/>
      <c r="J134" s="179"/>
      <c r="K134" s="179"/>
      <c r="L134" s="81"/>
      <c r="M134" s="176"/>
      <c r="N134" s="179"/>
      <c r="O134" s="81"/>
      <c r="P134" s="81"/>
      <c r="Q134" s="81"/>
      <c r="R134" s="81"/>
      <c r="S134" s="81"/>
      <c r="T134" s="81"/>
      <c r="U134" s="81"/>
      <c r="V134" s="81"/>
      <c r="W134" s="81"/>
      <c r="X134" s="81"/>
      <c r="Y134" s="81"/>
      <c r="Z134" s="81"/>
      <c r="AA134" s="81"/>
      <c r="AB134" s="81"/>
      <c r="AC134" s="81"/>
      <c r="AD134" s="81"/>
      <c r="AE134" s="81"/>
      <c r="AF134" s="81"/>
    </row>
    <row r="135">
      <c r="A135" s="81"/>
      <c r="B135" s="81"/>
      <c r="C135" s="81"/>
      <c r="D135" s="179"/>
      <c r="E135" s="179"/>
      <c r="F135" s="179"/>
      <c r="G135" s="179"/>
      <c r="H135" s="179"/>
      <c r="I135" s="179"/>
      <c r="J135" s="179"/>
      <c r="K135" s="179"/>
      <c r="L135" s="81"/>
      <c r="M135" s="176"/>
      <c r="N135" s="179"/>
      <c r="O135" s="81"/>
      <c r="P135" s="81"/>
      <c r="Q135" s="81"/>
      <c r="R135" s="81"/>
      <c r="S135" s="81"/>
      <c r="T135" s="81"/>
      <c r="U135" s="81"/>
      <c r="V135" s="81"/>
      <c r="W135" s="81"/>
      <c r="X135" s="81"/>
      <c r="Y135" s="81"/>
      <c r="Z135" s="81"/>
      <c r="AA135" s="81"/>
      <c r="AB135" s="81"/>
      <c r="AC135" s="81"/>
      <c r="AD135" s="81"/>
      <c r="AE135" s="81"/>
      <c r="AF135" s="81"/>
    </row>
    <row r="136">
      <c r="A136" s="81"/>
      <c r="B136" s="81"/>
      <c r="C136" s="81"/>
      <c r="D136" s="179"/>
      <c r="E136" s="179"/>
      <c r="F136" s="179"/>
      <c r="G136" s="179"/>
      <c r="H136" s="179"/>
      <c r="I136" s="179"/>
      <c r="J136" s="179"/>
      <c r="K136" s="179"/>
      <c r="L136" s="81"/>
      <c r="M136" s="176"/>
      <c r="N136" s="179"/>
      <c r="O136" s="81"/>
      <c r="P136" s="81"/>
      <c r="Q136" s="81"/>
      <c r="R136" s="81"/>
      <c r="S136" s="81"/>
      <c r="T136" s="81"/>
      <c r="U136" s="81"/>
      <c r="V136" s="81"/>
      <c r="W136" s="81"/>
      <c r="X136" s="81"/>
      <c r="Y136" s="81"/>
      <c r="Z136" s="81"/>
      <c r="AA136" s="81"/>
      <c r="AB136" s="81"/>
      <c r="AC136" s="81"/>
      <c r="AD136" s="81"/>
      <c r="AE136" s="81"/>
      <c r="AF136" s="81"/>
    </row>
    <row r="137">
      <c r="A137" s="81"/>
      <c r="B137" s="81"/>
      <c r="C137" s="81"/>
      <c r="D137" s="179"/>
      <c r="E137" s="179"/>
      <c r="F137" s="179"/>
      <c r="G137" s="179"/>
      <c r="H137" s="179"/>
      <c r="I137" s="179"/>
      <c r="J137" s="179"/>
      <c r="K137" s="179"/>
      <c r="L137" s="81"/>
      <c r="M137" s="176"/>
      <c r="N137" s="179"/>
      <c r="O137" s="81"/>
      <c r="P137" s="81"/>
      <c r="Q137" s="81"/>
      <c r="R137" s="81"/>
      <c r="S137" s="81"/>
      <c r="T137" s="81"/>
      <c r="U137" s="81"/>
      <c r="V137" s="81"/>
      <c r="W137" s="81"/>
      <c r="X137" s="81"/>
      <c r="Y137" s="81"/>
      <c r="Z137" s="81"/>
      <c r="AA137" s="81"/>
      <c r="AB137" s="81"/>
      <c r="AC137" s="81"/>
      <c r="AD137" s="81"/>
      <c r="AE137" s="81"/>
      <c r="AF137" s="81"/>
    </row>
    <row r="138">
      <c r="A138" s="81"/>
      <c r="B138" s="81"/>
      <c r="C138" s="81"/>
      <c r="D138" s="179"/>
      <c r="E138" s="179"/>
      <c r="F138" s="179"/>
      <c r="G138" s="179"/>
      <c r="H138" s="179"/>
      <c r="I138" s="179"/>
      <c r="J138" s="179"/>
      <c r="K138" s="179"/>
      <c r="L138" s="81"/>
      <c r="M138" s="176"/>
      <c r="N138" s="179"/>
      <c r="O138" s="81"/>
      <c r="P138" s="81"/>
      <c r="Q138" s="81"/>
      <c r="R138" s="81"/>
      <c r="S138" s="81"/>
      <c r="T138" s="81"/>
      <c r="U138" s="81"/>
      <c r="V138" s="81"/>
      <c r="W138" s="81"/>
      <c r="X138" s="81"/>
      <c r="Y138" s="81"/>
      <c r="Z138" s="81"/>
      <c r="AA138" s="81"/>
      <c r="AB138" s="81"/>
      <c r="AC138" s="81"/>
      <c r="AD138" s="81"/>
      <c r="AE138" s="81"/>
      <c r="AF138" s="81"/>
    </row>
    <row r="139">
      <c r="A139" s="81"/>
      <c r="B139" s="81"/>
      <c r="C139" s="81"/>
      <c r="D139" s="179"/>
      <c r="E139" s="179"/>
      <c r="F139" s="179"/>
      <c r="G139" s="179"/>
      <c r="H139" s="179"/>
      <c r="I139" s="179"/>
      <c r="J139" s="179"/>
      <c r="K139" s="179"/>
      <c r="L139" s="81"/>
      <c r="M139" s="176"/>
      <c r="N139" s="179"/>
      <c r="O139" s="81"/>
      <c r="P139" s="81"/>
      <c r="Q139" s="81"/>
      <c r="R139" s="81"/>
      <c r="S139" s="81"/>
      <c r="T139" s="81"/>
      <c r="U139" s="81"/>
      <c r="V139" s="81"/>
      <c r="W139" s="81"/>
      <c r="X139" s="81"/>
      <c r="Y139" s="81"/>
      <c r="Z139" s="81"/>
      <c r="AA139" s="81"/>
      <c r="AB139" s="81"/>
      <c r="AC139" s="81"/>
      <c r="AD139" s="81"/>
      <c r="AE139" s="81"/>
      <c r="AF139" s="81"/>
    </row>
    <row r="140">
      <c r="A140" s="81"/>
      <c r="B140" s="81"/>
      <c r="C140" s="81"/>
      <c r="D140" s="179"/>
      <c r="E140" s="179"/>
      <c r="F140" s="179"/>
      <c r="G140" s="179"/>
      <c r="H140" s="179"/>
      <c r="I140" s="179"/>
      <c r="J140" s="179"/>
      <c r="K140" s="179"/>
      <c r="L140" s="81"/>
      <c r="M140" s="176"/>
      <c r="N140" s="179"/>
      <c r="O140" s="81"/>
      <c r="P140" s="81"/>
      <c r="Q140" s="81"/>
      <c r="R140" s="81"/>
      <c r="S140" s="81"/>
      <c r="T140" s="81"/>
      <c r="U140" s="81"/>
      <c r="V140" s="81"/>
      <c r="W140" s="81"/>
      <c r="X140" s="81"/>
      <c r="Y140" s="81"/>
      <c r="Z140" s="81"/>
      <c r="AA140" s="81"/>
      <c r="AB140" s="81"/>
      <c r="AC140" s="81"/>
      <c r="AD140" s="81"/>
      <c r="AE140" s="81"/>
      <c r="AF140" s="81"/>
    </row>
    <row r="141">
      <c r="A141" s="81"/>
      <c r="B141" s="81"/>
      <c r="C141" s="81"/>
      <c r="D141" s="179"/>
      <c r="E141" s="179"/>
      <c r="F141" s="179"/>
      <c r="G141" s="179"/>
      <c r="H141" s="179"/>
      <c r="I141" s="179"/>
      <c r="J141" s="179"/>
      <c r="K141" s="179"/>
      <c r="L141" s="81"/>
      <c r="M141" s="176"/>
      <c r="N141" s="179"/>
      <c r="O141" s="81"/>
      <c r="P141" s="81"/>
      <c r="Q141" s="81"/>
      <c r="R141" s="81"/>
      <c r="S141" s="81"/>
      <c r="T141" s="81"/>
      <c r="U141" s="81"/>
      <c r="V141" s="81"/>
      <c r="W141" s="81"/>
      <c r="X141" s="81"/>
      <c r="Y141" s="81"/>
      <c r="Z141" s="81"/>
      <c r="AA141" s="81"/>
      <c r="AB141" s="81"/>
      <c r="AC141" s="81"/>
      <c r="AD141" s="81"/>
      <c r="AE141" s="81"/>
      <c r="AF141" s="81"/>
    </row>
    <row r="142">
      <c r="A142" s="81"/>
      <c r="B142" s="81"/>
      <c r="C142" s="81"/>
      <c r="D142" s="179"/>
      <c r="E142" s="179"/>
      <c r="F142" s="179"/>
      <c r="G142" s="179"/>
      <c r="H142" s="179"/>
      <c r="I142" s="179"/>
      <c r="J142" s="179"/>
      <c r="K142" s="179"/>
      <c r="L142" s="81"/>
      <c r="M142" s="176"/>
      <c r="N142" s="179"/>
      <c r="O142" s="81"/>
      <c r="P142" s="81"/>
      <c r="Q142" s="81"/>
      <c r="R142" s="81"/>
      <c r="S142" s="81"/>
      <c r="T142" s="81"/>
      <c r="U142" s="81"/>
      <c r="V142" s="81"/>
      <c r="W142" s="81"/>
      <c r="X142" s="81"/>
      <c r="Y142" s="81"/>
      <c r="Z142" s="81"/>
      <c r="AA142" s="81"/>
      <c r="AB142" s="81"/>
      <c r="AC142" s="81"/>
      <c r="AD142" s="81"/>
      <c r="AE142" s="81"/>
      <c r="AF142" s="81"/>
    </row>
    <row r="143">
      <c r="A143" s="81"/>
      <c r="B143" s="81"/>
      <c r="C143" s="81"/>
      <c r="D143" s="179"/>
      <c r="E143" s="179"/>
      <c r="F143" s="179"/>
      <c r="G143" s="179"/>
      <c r="H143" s="179"/>
      <c r="I143" s="179"/>
      <c r="J143" s="179"/>
      <c r="K143" s="179"/>
      <c r="L143" s="81"/>
      <c r="M143" s="176"/>
      <c r="N143" s="179"/>
      <c r="O143" s="81"/>
      <c r="P143" s="81"/>
      <c r="Q143" s="81"/>
      <c r="R143" s="81"/>
      <c r="S143" s="81"/>
      <c r="T143" s="81"/>
      <c r="U143" s="81"/>
      <c r="V143" s="81"/>
      <c r="W143" s="81"/>
      <c r="X143" s="81"/>
      <c r="Y143" s="81"/>
      <c r="Z143" s="81"/>
      <c r="AA143" s="81"/>
      <c r="AB143" s="81"/>
      <c r="AC143" s="81"/>
      <c r="AD143" s="81"/>
      <c r="AE143" s="81"/>
      <c r="AF143" s="81"/>
    </row>
    <row r="144">
      <c r="A144" s="81"/>
      <c r="B144" s="81"/>
      <c r="C144" s="81"/>
      <c r="D144" s="179"/>
      <c r="E144" s="179"/>
      <c r="F144" s="179"/>
      <c r="G144" s="179"/>
      <c r="H144" s="179"/>
      <c r="I144" s="179"/>
      <c r="J144" s="179"/>
      <c r="K144" s="179"/>
      <c r="L144" s="81"/>
      <c r="M144" s="176"/>
      <c r="N144" s="179"/>
      <c r="O144" s="81"/>
      <c r="P144" s="81"/>
      <c r="Q144" s="81"/>
      <c r="R144" s="81"/>
      <c r="S144" s="81"/>
      <c r="T144" s="81"/>
      <c r="U144" s="81"/>
      <c r="V144" s="81"/>
      <c r="W144" s="81"/>
      <c r="X144" s="81"/>
      <c r="Y144" s="81"/>
      <c r="Z144" s="81"/>
      <c r="AA144" s="81"/>
      <c r="AB144" s="81"/>
      <c r="AC144" s="81"/>
      <c r="AD144" s="81"/>
      <c r="AE144" s="81"/>
      <c r="AF144" s="81"/>
    </row>
    <row r="145">
      <c r="A145" s="81"/>
      <c r="B145" s="81"/>
      <c r="C145" s="81"/>
      <c r="D145" s="179"/>
      <c r="E145" s="179"/>
      <c r="F145" s="179"/>
      <c r="G145" s="179"/>
      <c r="H145" s="179"/>
      <c r="I145" s="179"/>
      <c r="J145" s="179"/>
      <c r="K145" s="179"/>
      <c r="L145" s="81"/>
      <c r="M145" s="176"/>
      <c r="N145" s="179"/>
      <c r="O145" s="81"/>
      <c r="P145" s="81"/>
      <c r="Q145" s="81"/>
      <c r="R145" s="81"/>
      <c r="S145" s="81"/>
      <c r="T145" s="81"/>
      <c r="U145" s="81"/>
      <c r="V145" s="81"/>
      <c r="W145" s="81"/>
      <c r="X145" s="81"/>
      <c r="Y145" s="81"/>
      <c r="Z145" s="81"/>
      <c r="AA145" s="81"/>
      <c r="AB145" s="81"/>
      <c r="AC145" s="81"/>
      <c r="AD145" s="81"/>
      <c r="AE145" s="81"/>
      <c r="AF145" s="81"/>
    </row>
    <row r="146">
      <c r="A146" s="81"/>
      <c r="B146" s="81"/>
      <c r="C146" s="81"/>
      <c r="D146" s="179"/>
      <c r="E146" s="179"/>
      <c r="F146" s="179"/>
      <c r="G146" s="179"/>
      <c r="H146" s="179"/>
      <c r="I146" s="179"/>
      <c r="J146" s="179"/>
      <c r="K146" s="179"/>
      <c r="L146" s="81"/>
      <c r="M146" s="176"/>
      <c r="N146" s="179"/>
      <c r="O146" s="81"/>
      <c r="P146" s="81"/>
      <c r="Q146" s="81"/>
      <c r="R146" s="81"/>
      <c r="S146" s="81"/>
      <c r="T146" s="81"/>
      <c r="U146" s="81"/>
      <c r="V146" s="81"/>
      <c r="W146" s="81"/>
      <c r="X146" s="81"/>
      <c r="Y146" s="81"/>
      <c r="Z146" s="81"/>
      <c r="AA146" s="81"/>
      <c r="AB146" s="81"/>
      <c r="AC146" s="81"/>
      <c r="AD146" s="81"/>
      <c r="AE146" s="81"/>
      <c r="AF146" s="81"/>
    </row>
    <row r="147">
      <c r="A147" s="81"/>
      <c r="B147" s="81"/>
      <c r="C147" s="81"/>
      <c r="D147" s="179"/>
      <c r="E147" s="179"/>
      <c r="F147" s="179"/>
      <c r="G147" s="179"/>
      <c r="H147" s="179"/>
      <c r="I147" s="179"/>
      <c r="J147" s="179"/>
      <c r="K147" s="179"/>
      <c r="L147" s="81"/>
      <c r="M147" s="176"/>
      <c r="N147" s="179"/>
      <c r="O147" s="81"/>
      <c r="P147" s="81"/>
      <c r="Q147" s="81"/>
      <c r="R147" s="81"/>
      <c r="S147" s="81"/>
      <c r="T147" s="81"/>
      <c r="U147" s="81"/>
      <c r="V147" s="81"/>
      <c r="W147" s="81"/>
      <c r="X147" s="81"/>
      <c r="Y147" s="81"/>
      <c r="Z147" s="81"/>
      <c r="AA147" s="81"/>
      <c r="AB147" s="81"/>
      <c r="AC147" s="81"/>
      <c r="AD147" s="81"/>
      <c r="AE147" s="81"/>
      <c r="AF147" s="81"/>
    </row>
    <row r="148">
      <c r="A148" s="81"/>
      <c r="B148" s="81"/>
      <c r="C148" s="81"/>
      <c r="D148" s="179"/>
      <c r="E148" s="179"/>
      <c r="F148" s="179"/>
      <c r="G148" s="179"/>
      <c r="H148" s="179"/>
      <c r="I148" s="179"/>
      <c r="J148" s="179"/>
      <c r="K148" s="179"/>
      <c r="L148" s="81"/>
      <c r="M148" s="176"/>
      <c r="N148" s="179"/>
      <c r="O148" s="81"/>
      <c r="P148" s="81"/>
      <c r="Q148" s="81"/>
      <c r="R148" s="81"/>
      <c r="S148" s="81"/>
      <c r="T148" s="81"/>
      <c r="U148" s="81"/>
      <c r="V148" s="81"/>
      <c r="W148" s="81"/>
      <c r="X148" s="81"/>
      <c r="Y148" s="81"/>
      <c r="Z148" s="81"/>
      <c r="AA148" s="81"/>
      <c r="AB148" s="81"/>
      <c r="AC148" s="81"/>
      <c r="AD148" s="81"/>
      <c r="AE148" s="81"/>
      <c r="AF148" s="81"/>
    </row>
    <row r="149">
      <c r="A149" s="81"/>
      <c r="B149" s="81"/>
      <c r="C149" s="81"/>
      <c r="D149" s="179"/>
      <c r="E149" s="179"/>
      <c r="F149" s="179"/>
      <c r="G149" s="179"/>
      <c r="H149" s="179"/>
      <c r="I149" s="179"/>
      <c r="J149" s="179"/>
      <c r="K149" s="179"/>
      <c r="L149" s="81"/>
      <c r="M149" s="176"/>
      <c r="N149" s="179"/>
      <c r="O149" s="81"/>
      <c r="P149" s="81"/>
      <c r="Q149" s="81"/>
      <c r="R149" s="81"/>
      <c r="S149" s="81"/>
      <c r="T149" s="81"/>
      <c r="U149" s="81"/>
      <c r="V149" s="81"/>
      <c r="W149" s="81"/>
      <c r="X149" s="81"/>
      <c r="Y149" s="81"/>
      <c r="Z149" s="81"/>
      <c r="AA149" s="81"/>
      <c r="AB149" s="81"/>
      <c r="AC149" s="81"/>
      <c r="AD149" s="81"/>
      <c r="AE149" s="81"/>
      <c r="AF149" s="81"/>
    </row>
    <row r="150">
      <c r="A150" s="81"/>
      <c r="B150" s="81"/>
      <c r="C150" s="81"/>
      <c r="D150" s="179"/>
      <c r="E150" s="179"/>
      <c r="F150" s="179"/>
      <c r="G150" s="179"/>
      <c r="H150" s="179"/>
      <c r="I150" s="179"/>
      <c r="J150" s="179"/>
      <c r="K150" s="179"/>
      <c r="L150" s="81"/>
      <c r="M150" s="176"/>
      <c r="N150" s="179"/>
      <c r="O150" s="81"/>
      <c r="P150" s="81"/>
      <c r="Q150" s="81"/>
      <c r="R150" s="81"/>
      <c r="S150" s="81"/>
      <c r="T150" s="81"/>
      <c r="U150" s="81"/>
      <c r="V150" s="81"/>
      <c r="W150" s="81"/>
      <c r="X150" s="81"/>
      <c r="Y150" s="81"/>
      <c r="Z150" s="81"/>
      <c r="AA150" s="81"/>
      <c r="AB150" s="81"/>
      <c r="AC150" s="81"/>
      <c r="AD150" s="81"/>
      <c r="AE150" s="81"/>
      <c r="AF150" s="81"/>
    </row>
    <row r="151">
      <c r="A151" s="81"/>
      <c r="B151" s="81"/>
      <c r="C151" s="81"/>
      <c r="D151" s="179"/>
      <c r="E151" s="179"/>
      <c r="F151" s="179"/>
      <c r="G151" s="179"/>
      <c r="H151" s="179"/>
      <c r="I151" s="179"/>
      <c r="J151" s="179"/>
      <c r="K151" s="179"/>
      <c r="L151" s="81"/>
      <c r="M151" s="176"/>
      <c r="N151" s="179"/>
      <c r="O151" s="81"/>
      <c r="P151" s="81"/>
      <c r="Q151" s="81"/>
      <c r="R151" s="81"/>
      <c r="S151" s="81"/>
      <c r="T151" s="81"/>
      <c r="U151" s="81"/>
      <c r="V151" s="81"/>
      <c r="W151" s="81"/>
      <c r="X151" s="81"/>
      <c r="Y151" s="81"/>
      <c r="Z151" s="81"/>
      <c r="AA151" s="81"/>
      <c r="AB151" s="81"/>
      <c r="AC151" s="81"/>
      <c r="AD151" s="81"/>
      <c r="AE151" s="81"/>
      <c r="AF151" s="81"/>
    </row>
    <row r="152">
      <c r="A152" s="81"/>
      <c r="B152" s="81"/>
      <c r="C152" s="81"/>
      <c r="D152" s="179"/>
      <c r="E152" s="179"/>
      <c r="F152" s="179"/>
      <c r="G152" s="179"/>
      <c r="H152" s="179"/>
      <c r="I152" s="179"/>
      <c r="J152" s="179"/>
      <c r="K152" s="179"/>
      <c r="L152" s="81"/>
      <c r="M152" s="176"/>
      <c r="N152" s="179"/>
      <c r="O152" s="81"/>
      <c r="P152" s="81"/>
      <c r="Q152" s="81"/>
      <c r="R152" s="81"/>
      <c r="S152" s="81"/>
      <c r="T152" s="81"/>
      <c r="U152" s="81"/>
      <c r="V152" s="81"/>
      <c r="W152" s="81"/>
      <c r="X152" s="81"/>
      <c r="Y152" s="81"/>
      <c r="Z152" s="81"/>
      <c r="AA152" s="81"/>
      <c r="AB152" s="81"/>
      <c r="AC152" s="81"/>
      <c r="AD152" s="81"/>
      <c r="AE152" s="81"/>
      <c r="AF152" s="81"/>
    </row>
    <row r="153">
      <c r="A153" s="81"/>
      <c r="B153" s="81"/>
      <c r="C153" s="81"/>
      <c r="D153" s="179"/>
      <c r="E153" s="179"/>
      <c r="F153" s="179"/>
      <c r="G153" s="179"/>
      <c r="H153" s="179"/>
      <c r="I153" s="179"/>
      <c r="J153" s="179"/>
      <c r="K153" s="179"/>
      <c r="L153" s="81"/>
      <c r="M153" s="176"/>
      <c r="N153" s="179"/>
      <c r="O153" s="81"/>
      <c r="P153" s="81"/>
      <c r="Q153" s="81"/>
      <c r="R153" s="81"/>
      <c r="S153" s="81"/>
      <c r="T153" s="81"/>
      <c r="U153" s="81"/>
      <c r="V153" s="81"/>
      <c r="W153" s="81"/>
      <c r="X153" s="81"/>
      <c r="Y153" s="81"/>
      <c r="Z153" s="81"/>
      <c r="AA153" s="81"/>
      <c r="AB153" s="81"/>
      <c r="AC153" s="81"/>
      <c r="AD153" s="81"/>
      <c r="AE153" s="81"/>
      <c r="AF153" s="81"/>
    </row>
    <row r="154">
      <c r="A154" s="81"/>
      <c r="B154" s="81"/>
      <c r="C154" s="81"/>
      <c r="D154" s="179"/>
      <c r="E154" s="179"/>
      <c r="F154" s="179"/>
      <c r="G154" s="179"/>
      <c r="H154" s="179"/>
      <c r="I154" s="179"/>
      <c r="J154" s="179"/>
      <c r="K154" s="179"/>
      <c r="L154" s="81"/>
      <c r="M154" s="176"/>
      <c r="N154" s="179"/>
      <c r="O154" s="81"/>
      <c r="P154" s="81"/>
      <c r="Q154" s="81"/>
      <c r="R154" s="81"/>
      <c r="S154" s="81"/>
      <c r="T154" s="81"/>
      <c r="U154" s="81"/>
      <c r="V154" s="81"/>
      <c r="W154" s="81"/>
      <c r="X154" s="81"/>
      <c r="Y154" s="81"/>
      <c r="Z154" s="81"/>
      <c r="AA154" s="81"/>
      <c r="AB154" s="81"/>
      <c r="AC154" s="81"/>
      <c r="AD154" s="81"/>
      <c r="AE154" s="81"/>
      <c r="AF154" s="81"/>
    </row>
    <row r="155">
      <c r="A155" s="81"/>
      <c r="B155" s="81"/>
      <c r="C155" s="81"/>
      <c r="D155" s="179"/>
      <c r="E155" s="179"/>
      <c r="F155" s="179"/>
      <c r="G155" s="179"/>
      <c r="H155" s="179"/>
      <c r="I155" s="179"/>
      <c r="J155" s="179"/>
      <c r="K155" s="179"/>
      <c r="L155" s="81"/>
      <c r="M155" s="176"/>
      <c r="N155" s="179"/>
      <c r="O155" s="81"/>
      <c r="P155" s="81"/>
      <c r="Q155" s="81"/>
      <c r="R155" s="81"/>
      <c r="S155" s="81"/>
      <c r="T155" s="81"/>
      <c r="U155" s="81"/>
      <c r="V155" s="81"/>
      <c r="W155" s="81"/>
      <c r="X155" s="81"/>
      <c r="Y155" s="81"/>
      <c r="Z155" s="81"/>
      <c r="AA155" s="81"/>
      <c r="AB155" s="81"/>
      <c r="AC155" s="81"/>
      <c r="AD155" s="81"/>
      <c r="AE155" s="81"/>
      <c r="AF155" s="81"/>
    </row>
    <row r="156">
      <c r="A156" s="81"/>
      <c r="B156" s="81"/>
      <c r="C156" s="81"/>
      <c r="D156" s="179"/>
      <c r="E156" s="179"/>
      <c r="F156" s="179"/>
      <c r="G156" s="179"/>
      <c r="H156" s="179"/>
      <c r="I156" s="179"/>
      <c r="J156" s="179"/>
      <c r="K156" s="179"/>
      <c r="L156" s="81"/>
      <c r="M156" s="176"/>
      <c r="N156" s="179"/>
      <c r="O156" s="81"/>
      <c r="P156" s="81"/>
      <c r="Q156" s="81"/>
      <c r="R156" s="81"/>
      <c r="S156" s="81"/>
      <c r="T156" s="81"/>
      <c r="U156" s="81"/>
      <c r="V156" s="81"/>
      <c r="W156" s="81"/>
      <c r="X156" s="81"/>
      <c r="Y156" s="81"/>
      <c r="Z156" s="81"/>
      <c r="AA156" s="81"/>
      <c r="AB156" s="81"/>
      <c r="AC156" s="81"/>
      <c r="AD156" s="81"/>
      <c r="AE156" s="81"/>
      <c r="AF156" s="81"/>
    </row>
    <row r="157">
      <c r="A157" s="81"/>
      <c r="B157" s="81"/>
      <c r="C157" s="81"/>
      <c r="D157" s="179"/>
      <c r="E157" s="179"/>
      <c r="F157" s="179"/>
      <c r="G157" s="179"/>
      <c r="H157" s="179"/>
      <c r="I157" s="179"/>
      <c r="J157" s="179"/>
      <c r="K157" s="179"/>
      <c r="L157" s="81"/>
      <c r="M157" s="176"/>
      <c r="N157" s="179"/>
      <c r="O157" s="81"/>
      <c r="P157" s="81"/>
      <c r="Q157" s="81"/>
      <c r="R157" s="81"/>
      <c r="S157" s="81"/>
      <c r="T157" s="81"/>
      <c r="U157" s="81"/>
      <c r="V157" s="81"/>
      <c r="W157" s="81"/>
      <c r="X157" s="81"/>
      <c r="Y157" s="81"/>
      <c r="Z157" s="81"/>
      <c r="AA157" s="81"/>
      <c r="AB157" s="81"/>
      <c r="AC157" s="81"/>
      <c r="AD157" s="81"/>
      <c r="AE157" s="81"/>
      <c r="AF157" s="81"/>
    </row>
    <row r="158">
      <c r="A158" s="81"/>
      <c r="B158" s="81"/>
      <c r="C158" s="81"/>
      <c r="D158" s="179"/>
      <c r="E158" s="179"/>
      <c r="F158" s="179"/>
      <c r="G158" s="179"/>
      <c r="H158" s="179"/>
      <c r="I158" s="179"/>
      <c r="J158" s="179"/>
      <c r="K158" s="179"/>
      <c r="L158" s="81"/>
      <c r="M158" s="176"/>
      <c r="N158" s="179"/>
      <c r="O158" s="81"/>
      <c r="P158" s="81"/>
      <c r="Q158" s="81"/>
      <c r="R158" s="81"/>
      <c r="S158" s="81"/>
      <c r="T158" s="81"/>
      <c r="U158" s="81"/>
      <c r="V158" s="81"/>
      <c r="W158" s="81"/>
      <c r="X158" s="81"/>
      <c r="Y158" s="81"/>
      <c r="Z158" s="81"/>
      <c r="AA158" s="81"/>
      <c r="AB158" s="81"/>
      <c r="AC158" s="81"/>
      <c r="AD158" s="81"/>
      <c r="AE158" s="81"/>
      <c r="AF158" s="81"/>
    </row>
    <row r="159">
      <c r="A159" s="81"/>
      <c r="B159" s="81"/>
      <c r="C159" s="81"/>
      <c r="D159" s="179"/>
      <c r="E159" s="179"/>
      <c r="F159" s="179"/>
      <c r="G159" s="179"/>
      <c r="H159" s="179"/>
      <c r="I159" s="179"/>
      <c r="J159" s="179"/>
      <c r="K159" s="179"/>
      <c r="L159" s="81"/>
      <c r="M159" s="176"/>
      <c r="N159" s="179"/>
      <c r="O159" s="81"/>
      <c r="P159" s="81"/>
      <c r="Q159" s="81"/>
      <c r="R159" s="81"/>
      <c r="S159" s="81"/>
      <c r="T159" s="81"/>
      <c r="U159" s="81"/>
      <c r="V159" s="81"/>
      <c r="W159" s="81"/>
      <c r="X159" s="81"/>
      <c r="Y159" s="81"/>
      <c r="Z159" s="81"/>
      <c r="AA159" s="81"/>
      <c r="AB159" s="81"/>
      <c r="AC159" s="81"/>
      <c r="AD159" s="81"/>
      <c r="AE159" s="81"/>
      <c r="AF159" s="81"/>
    </row>
    <row r="160">
      <c r="A160" s="81"/>
      <c r="B160" s="81"/>
      <c r="C160" s="81"/>
      <c r="D160" s="179"/>
      <c r="E160" s="179"/>
      <c r="F160" s="179"/>
      <c r="G160" s="179"/>
      <c r="H160" s="179"/>
      <c r="I160" s="179"/>
      <c r="J160" s="179"/>
      <c r="K160" s="179"/>
      <c r="L160" s="81"/>
      <c r="M160" s="176"/>
      <c r="N160" s="179"/>
      <c r="O160" s="81"/>
      <c r="P160" s="81"/>
      <c r="Q160" s="81"/>
      <c r="R160" s="81"/>
      <c r="S160" s="81"/>
      <c r="T160" s="81"/>
      <c r="U160" s="81"/>
      <c r="V160" s="81"/>
      <c r="W160" s="81"/>
      <c r="X160" s="81"/>
      <c r="Y160" s="81"/>
      <c r="Z160" s="81"/>
      <c r="AA160" s="81"/>
      <c r="AB160" s="81"/>
      <c r="AC160" s="81"/>
      <c r="AD160" s="81"/>
      <c r="AE160" s="81"/>
      <c r="AF160" s="81"/>
    </row>
    <row r="161">
      <c r="A161" s="81"/>
      <c r="B161" s="81"/>
      <c r="C161" s="81"/>
      <c r="D161" s="179"/>
      <c r="E161" s="179"/>
      <c r="F161" s="179"/>
      <c r="G161" s="179"/>
      <c r="H161" s="179"/>
      <c r="I161" s="179"/>
      <c r="J161" s="179"/>
      <c r="K161" s="179"/>
      <c r="L161" s="81"/>
      <c r="M161" s="176"/>
      <c r="N161" s="179"/>
      <c r="O161" s="81"/>
      <c r="P161" s="81"/>
      <c r="Q161" s="81"/>
      <c r="R161" s="81"/>
      <c r="S161" s="81"/>
      <c r="T161" s="81"/>
      <c r="U161" s="81"/>
      <c r="V161" s="81"/>
      <c r="W161" s="81"/>
      <c r="X161" s="81"/>
      <c r="Y161" s="81"/>
      <c r="Z161" s="81"/>
      <c r="AA161" s="81"/>
      <c r="AB161" s="81"/>
      <c r="AC161" s="81"/>
      <c r="AD161" s="81"/>
      <c r="AE161" s="81"/>
      <c r="AF161" s="81"/>
    </row>
    <row r="162">
      <c r="A162" s="81"/>
      <c r="B162" s="81"/>
      <c r="C162" s="81"/>
      <c r="D162" s="179"/>
      <c r="E162" s="179"/>
      <c r="F162" s="179"/>
      <c r="G162" s="179"/>
      <c r="H162" s="179"/>
      <c r="I162" s="179"/>
      <c r="J162" s="179"/>
      <c r="K162" s="179"/>
      <c r="L162" s="81"/>
      <c r="M162" s="176"/>
      <c r="N162" s="179"/>
      <c r="O162" s="81"/>
      <c r="P162" s="81"/>
      <c r="Q162" s="81"/>
      <c r="R162" s="81"/>
      <c r="S162" s="81"/>
      <c r="T162" s="81"/>
      <c r="U162" s="81"/>
      <c r="V162" s="81"/>
      <c r="W162" s="81"/>
      <c r="X162" s="81"/>
      <c r="Y162" s="81"/>
      <c r="Z162" s="81"/>
      <c r="AA162" s="81"/>
      <c r="AB162" s="81"/>
      <c r="AC162" s="81"/>
      <c r="AD162" s="81"/>
      <c r="AE162" s="81"/>
      <c r="AF162" s="81"/>
    </row>
    <row r="163">
      <c r="A163" s="81"/>
      <c r="B163" s="81"/>
      <c r="C163" s="81"/>
      <c r="D163" s="179"/>
      <c r="E163" s="179"/>
      <c r="F163" s="179"/>
      <c r="G163" s="179"/>
      <c r="H163" s="179"/>
      <c r="I163" s="179"/>
      <c r="J163" s="179"/>
      <c r="K163" s="179"/>
      <c r="L163" s="81"/>
      <c r="M163" s="176"/>
      <c r="N163" s="179"/>
      <c r="O163" s="81"/>
      <c r="P163" s="81"/>
      <c r="Q163" s="81"/>
      <c r="R163" s="81"/>
      <c r="S163" s="81"/>
      <c r="T163" s="81"/>
      <c r="U163" s="81"/>
      <c r="V163" s="81"/>
      <c r="W163" s="81"/>
      <c r="X163" s="81"/>
      <c r="Y163" s="81"/>
      <c r="Z163" s="81"/>
      <c r="AA163" s="81"/>
      <c r="AB163" s="81"/>
      <c r="AC163" s="81"/>
      <c r="AD163" s="81"/>
      <c r="AE163" s="81"/>
      <c r="AF163" s="81"/>
    </row>
    <row r="164">
      <c r="A164" s="81"/>
      <c r="B164" s="81"/>
      <c r="C164" s="81"/>
      <c r="D164" s="179"/>
      <c r="E164" s="179"/>
      <c r="F164" s="179"/>
      <c r="G164" s="179"/>
      <c r="H164" s="179"/>
      <c r="I164" s="179"/>
      <c r="J164" s="179"/>
      <c r="K164" s="179"/>
      <c r="L164" s="81"/>
      <c r="M164" s="176"/>
      <c r="N164" s="179"/>
      <c r="O164" s="81"/>
      <c r="P164" s="81"/>
      <c r="Q164" s="81"/>
      <c r="R164" s="81"/>
      <c r="S164" s="81"/>
      <c r="T164" s="81"/>
      <c r="U164" s="81"/>
      <c r="V164" s="81"/>
      <c r="W164" s="81"/>
      <c r="X164" s="81"/>
      <c r="Y164" s="81"/>
      <c r="Z164" s="81"/>
      <c r="AA164" s="81"/>
      <c r="AB164" s="81"/>
      <c r="AC164" s="81"/>
      <c r="AD164" s="81"/>
      <c r="AE164" s="81"/>
      <c r="AF164" s="81"/>
    </row>
    <row r="165">
      <c r="A165" s="81"/>
      <c r="B165" s="81"/>
      <c r="C165" s="81"/>
      <c r="D165" s="179"/>
      <c r="E165" s="179"/>
      <c r="F165" s="179"/>
      <c r="G165" s="179"/>
      <c r="H165" s="179"/>
      <c r="I165" s="179"/>
      <c r="J165" s="179"/>
      <c r="K165" s="179"/>
      <c r="L165" s="81"/>
      <c r="M165" s="176"/>
      <c r="N165" s="179"/>
      <c r="O165" s="81"/>
      <c r="P165" s="81"/>
      <c r="Q165" s="81"/>
      <c r="R165" s="81"/>
      <c r="S165" s="81"/>
      <c r="T165" s="81"/>
      <c r="U165" s="81"/>
      <c r="V165" s="81"/>
      <c r="W165" s="81"/>
      <c r="X165" s="81"/>
      <c r="Y165" s="81"/>
      <c r="Z165" s="81"/>
      <c r="AA165" s="81"/>
      <c r="AB165" s="81"/>
      <c r="AC165" s="81"/>
      <c r="AD165" s="81"/>
      <c r="AE165" s="81"/>
      <c r="AF165" s="81"/>
    </row>
    <row r="166">
      <c r="A166" s="81"/>
      <c r="B166" s="81"/>
      <c r="C166" s="81"/>
      <c r="D166" s="179"/>
      <c r="E166" s="179"/>
      <c r="F166" s="179"/>
      <c r="G166" s="179"/>
      <c r="H166" s="179"/>
      <c r="I166" s="179"/>
      <c r="J166" s="179"/>
      <c r="K166" s="179"/>
      <c r="L166" s="81"/>
      <c r="M166" s="176"/>
      <c r="N166" s="179"/>
      <c r="O166" s="81"/>
      <c r="P166" s="81"/>
      <c r="Q166" s="81"/>
      <c r="R166" s="81"/>
      <c r="S166" s="81"/>
      <c r="T166" s="81"/>
      <c r="U166" s="81"/>
      <c r="V166" s="81"/>
      <c r="W166" s="81"/>
      <c r="X166" s="81"/>
      <c r="Y166" s="81"/>
      <c r="Z166" s="81"/>
      <c r="AA166" s="81"/>
      <c r="AB166" s="81"/>
      <c r="AC166" s="81"/>
      <c r="AD166" s="81"/>
      <c r="AE166" s="81"/>
      <c r="AF166" s="81"/>
    </row>
    <row r="167">
      <c r="A167" s="81"/>
      <c r="B167" s="81"/>
      <c r="C167" s="81"/>
      <c r="D167" s="179"/>
      <c r="E167" s="179"/>
      <c r="F167" s="179"/>
      <c r="G167" s="179"/>
      <c r="H167" s="179"/>
      <c r="I167" s="179"/>
      <c r="J167" s="179"/>
      <c r="K167" s="179"/>
      <c r="L167" s="81"/>
      <c r="M167" s="176"/>
      <c r="N167" s="179"/>
      <c r="O167" s="81"/>
      <c r="P167" s="81"/>
      <c r="Q167" s="81"/>
      <c r="R167" s="81"/>
      <c r="S167" s="81"/>
      <c r="T167" s="81"/>
      <c r="U167" s="81"/>
      <c r="V167" s="81"/>
      <c r="W167" s="81"/>
      <c r="X167" s="81"/>
      <c r="Y167" s="81"/>
      <c r="Z167" s="81"/>
      <c r="AA167" s="81"/>
      <c r="AB167" s="81"/>
      <c r="AC167" s="81"/>
      <c r="AD167" s="81"/>
      <c r="AE167" s="81"/>
      <c r="AF167" s="81"/>
    </row>
    <row r="168">
      <c r="A168" s="81"/>
      <c r="B168" s="81"/>
      <c r="C168" s="81"/>
      <c r="D168" s="179"/>
      <c r="E168" s="179"/>
      <c r="F168" s="179"/>
      <c r="G168" s="179"/>
      <c r="H168" s="179"/>
      <c r="I168" s="179"/>
      <c r="J168" s="179"/>
      <c r="K168" s="179"/>
      <c r="L168" s="81"/>
      <c r="M168" s="176"/>
      <c r="N168" s="179"/>
      <c r="O168" s="81"/>
      <c r="P168" s="81"/>
      <c r="Q168" s="81"/>
      <c r="R168" s="81"/>
      <c r="S168" s="81"/>
      <c r="T168" s="81"/>
      <c r="U168" s="81"/>
      <c r="V168" s="81"/>
      <c r="W168" s="81"/>
      <c r="X168" s="81"/>
      <c r="Y168" s="81"/>
      <c r="Z168" s="81"/>
      <c r="AA168" s="81"/>
      <c r="AB168" s="81"/>
      <c r="AC168" s="81"/>
      <c r="AD168" s="81"/>
      <c r="AE168" s="81"/>
      <c r="AF168" s="81"/>
    </row>
    <row r="169">
      <c r="A169" s="81"/>
      <c r="B169" s="81"/>
      <c r="C169" s="81"/>
      <c r="D169" s="179"/>
      <c r="E169" s="179"/>
      <c r="F169" s="179"/>
      <c r="G169" s="179"/>
      <c r="H169" s="179"/>
      <c r="I169" s="179"/>
      <c r="J169" s="179"/>
      <c r="K169" s="179"/>
      <c r="L169" s="81"/>
      <c r="M169" s="176"/>
      <c r="N169" s="179"/>
      <c r="O169" s="81"/>
      <c r="P169" s="81"/>
      <c r="Q169" s="81"/>
      <c r="R169" s="81"/>
      <c r="S169" s="81"/>
      <c r="T169" s="81"/>
      <c r="U169" s="81"/>
      <c r="V169" s="81"/>
      <c r="W169" s="81"/>
      <c r="X169" s="81"/>
      <c r="Y169" s="81"/>
      <c r="Z169" s="81"/>
      <c r="AA169" s="81"/>
      <c r="AB169" s="81"/>
      <c r="AC169" s="81"/>
      <c r="AD169" s="81"/>
      <c r="AE169" s="81"/>
      <c r="AF169" s="81"/>
    </row>
    <row r="170">
      <c r="A170" s="81"/>
      <c r="B170" s="81"/>
      <c r="C170" s="81"/>
      <c r="D170" s="179"/>
      <c r="E170" s="179"/>
      <c r="F170" s="179"/>
      <c r="G170" s="179"/>
      <c r="H170" s="179"/>
      <c r="I170" s="179"/>
      <c r="J170" s="179"/>
      <c r="K170" s="179"/>
      <c r="L170" s="81"/>
      <c r="M170" s="176"/>
      <c r="N170" s="179"/>
      <c r="O170" s="81"/>
      <c r="P170" s="81"/>
      <c r="Q170" s="81"/>
      <c r="R170" s="81"/>
      <c r="S170" s="81"/>
      <c r="T170" s="81"/>
      <c r="U170" s="81"/>
      <c r="V170" s="81"/>
      <c r="W170" s="81"/>
      <c r="X170" s="81"/>
      <c r="Y170" s="81"/>
      <c r="Z170" s="81"/>
      <c r="AA170" s="81"/>
      <c r="AB170" s="81"/>
      <c r="AC170" s="81"/>
      <c r="AD170" s="81"/>
      <c r="AE170" s="81"/>
      <c r="AF170" s="81"/>
    </row>
    <row r="171">
      <c r="A171" s="81"/>
      <c r="B171" s="81"/>
      <c r="C171" s="81"/>
      <c r="D171" s="179"/>
      <c r="E171" s="179"/>
      <c r="F171" s="179"/>
      <c r="G171" s="179"/>
      <c r="H171" s="179"/>
      <c r="I171" s="179"/>
      <c r="J171" s="179"/>
      <c r="K171" s="179"/>
      <c r="L171" s="81"/>
      <c r="M171" s="176"/>
      <c r="N171" s="179"/>
      <c r="O171" s="81"/>
      <c r="P171" s="81"/>
      <c r="Q171" s="81"/>
      <c r="R171" s="81"/>
      <c r="S171" s="81"/>
      <c r="T171" s="81"/>
      <c r="U171" s="81"/>
      <c r="V171" s="81"/>
      <c r="W171" s="81"/>
      <c r="X171" s="81"/>
      <c r="Y171" s="81"/>
      <c r="Z171" s="81"/>
      <c r="AA171" s="81"/>
      <c r="AB171" s="81"/>
      <c r="AC171" s="81"/>
      <c r="AD171" s="81"/>
      <c r="AE171" s="81"/>
      <c r="AF171" s="81"/>
    </row>
    <row r="172">
      <c r="A172" s="81"/>
      <c r="B172" s="81"/>
      <c r="C172" s="81"/>
      <c r="D172" s="179"/>
      <c r="E172" s="179"/>
      <c r="F172" s="179"/>
      <c r="G172" s="179"/>
      <c r="H172" s="179"/>
      <c r="I172" s="179"/>
      <c r="J172" s="179"/>
      <c r="K172" s="179"/>
      <c r="L172" s="81"/>
      <c r="M172" s="176"/>
      <c r="N172" s="179"/>
      <c r="O172" s="81"/>
      <c r="P172" s="81"/>
      <c r="Q172" s="81"/>
      <c r="R172" s="81"/>
      <c r="S172" s="81"/>
      <c r="T172" s="81"/>
      <c r="U172" s="81"/>
      <c r="V172" s="81"/>
      <c r="W172" s="81"/>
      <c r="X172" s="81"/>
      <c r="Y172" s="81"/>
      <c r="Z172" s="81"/>
      <c r="AA172" s="81"/>
      <c r="AB172" s="81"/>
      <c r="AC172" s="81"/>
      <c r="AD172" s="81"/>
      <c r="AE172" s="81"/>
      <c r="AF172" s="81"/>
    </row>
    <row r="173">
      <c r="A173" s="81"/>
      <c r="B173" s="81"/>
      <c r="C173" s="81"/>
      <c r="D173" s="179"/>
      <c r="E173" s="179"/>
      <c r="F173" s="179"/>
      <c r="G173" s="179"/>
      <c r="H173" s="179"/>
      <c r="I173" s="179"/>
      <c r="J173" s="179"/>
      <c r="K173" s="179"/>
      <c r="L173" s="81"/>
      <c r="M173" s="176"/>
      <c r="N173" s="179"/>
      <c r="O173" s="81"/>
      <c r="P173" s="81"/>
      <c r="Q173" s="81"/>
      <c r="R173" s="81"/>
      <c r="S173" s="81"/>
      <c r="T173" s="81"/>
      <c r="U173" s="81"/>
      <c r="V173" s="81"/>
      <c r="W173" s="81"/>
      <c r="X173" s="81"/>
      <c r="Y173" s="81"/>
      <c r="Z173" s="81"/>
      <c r="AA173" s="81"/>
      <c r="AB173" s="81"/>
      <c r="AC173" s="81"/>
      <c r="AD173" s="81"/>
      <c r="AE173" s="81"/>
      <c r="AF173" s="81"/>
    </row>
    <row r="174">
      <c r="A174" s="81"/>
      <c r="B174" s="81"/>
      <c r="C174" s="81"/>
      <c r="D174" s="179"/>
      <c r="E174" s="179"/>
      <c r="F174" s="179"/>
      <c r="G174" s="179"/>
      <c r="H174" s="179"/>
      <c r="I174" s="179"/>
      <c r="J174" s="179"/>
      <c r="K174" s="179"/>
      <c r="L174" s="81"/>
      <c r="M174" s="176"/>
      <c r="N174" s="179"/>
      <c r="O174" s="81"/>
      <c r="P174" s="81"/>
      <c r="Q174" s="81"/>
      <c r="R174" s="81"/>
      <c r="S174" s="81"/>
      <c r="T174" s="81"/>
      <c r="U174" s="81"/>
      <c r="V174" s="81"/>
      <c r="W174" s="81"/>
      <c r="X174" s="81"/>
      <c r="Y174" s="81"/>
      <c r="Z174" s="81"/>
      <c r="AA174" s="81"/>
      <c r="AB174" s="81"/>
      <c r="AC174" s="81"/>
      <c r="AD174" s="81"/>
      <c r="AE174" s="81"/>
      <c r="AF174" s="81"/>
    </row>
    <row r="175">
      <c r="A175" s="81"/>
      <c r="B175" s="81"/>
      <c r="C175" s="81"/>
      <c r="D175" s="179"/>
      <c r="E175" s="179"/>
      <c r="F175" s="179"/>
      <c r="G175" s="179"/>
      <c r="H175" s="179"/>
      <c r="I175" s="179"/>
      <c r="J175" s="179"/>
      <c r="K175" s="179"/>
      <c r="L175" s="81"/>
      <c r="M175" s="176"/>
      <c r="N175" s="179"/>
      <c r="O175" s="81"/>
      <c r="P175" s="81"/>
      <c r="Q175" s="81"/>
      <c r="R175" s="81"/>
      <c r="S175" s="81"/>
      <c r="T175" s="81"/>
      <c r="U175" s="81"/>
      <c r="V175" s="81"/>
      <c r="W175" s="81"/>
      <c r="X175" s="81"/>
      <c r="Y175" s="81"/>
      <c r="Z175" s="81"/>
      <c r="AA175" s="81"/>
      <c r="AB175" s="81"/>
      <c r="AC175" s="81"/>
      <c r="AD175" s="81"/>
      <c r="AE175" s="81"/>
      <c r="AF175" s="81"/>
    </row>
    <row r="176">
      <c r="A176" s="81"/>
      <c r="B176" s="81"/>
      <c r="C176" s="81"/>
      <c r="D176" s="179"/>
      <c r="E176" s="179"/>
      <c r="F176" s="179"/>
      <c r="G176" s="179"/>
      <c r="H176" s="179"/>
      <c r="I176" s="179"/>
      <c r="J176" s="179"/>
      <c r="K176" s="179"/>
      <c r="L176" s="81"/>
      <c r="M176" s="176"/>
      <c r="N176" s="179"/>
      <c r="O176" s="81"/>
      <c r="P176" s="81"/>
      <c r="Q176" s="81"/>
      <c r="R176" s="81"/>
      <c r="S176" s="81"/>
      <c r="T176" s="81"/>
      <c r="U176" s="81"/>
      <c r="V176" s="81"/>
      <c r="W176" s="81"/>
      <c r="X176" s="81"/>
      <c r="Y176" s="81"/>
      <c r="Z176" s="81"/>
      <c r="AA176" s="81"/>
      <c r="AB176" s="81"/>
      <c r="AC176" s="81"/>
      <c r="AD176" s="81"/>
      <c r="AE176" s="81"/>
      <c r="AF176" s="81"/>
    </row>
    <row r="177">
      <c r="A177" s="81"/>
      <c r="B177" s="81"/>
      <c r="C177" s="81"/>
      <c r="D177" s="179"/>
      <c r="E177" s="179"/>
      <c r="F177" s="179"/>
      <c r="G177" s="179"/>
      <c r="H177" s="179"/>
      <c r="I177" s="179"/>
      <c r="J177" s="179"/>
      <c r="K177" s="179"/>
      <c r="L177" s="81"/>
      <c r="M177" s="176"/>
      <c r="N177" s="179"/>
      <c r="O177" s="81"/>
      <c r="P177" s="81"/>
      <c r="Q177" s="81"/>
      <c r="R177" s="81"/>
      <c r="S177" s="81"/>
      <c r="T177" s="81"/>
      <c r="U177" s="81"/>
      <c r="V177" s="81"/>
      <c r="W177" s="81"/>
      <c r="X177" s="81"/>
      <c r="Y177" s="81"/>
      <c r="Z177" s="81"/>
      <c r="AA177" s="81"/>
      <c r="AB177" s="81"/>
      <c r="AC177" s="81"/>
      <c r="AD177" s="81"/>
      <c r="AE177" s="81"/>
      <c r="AF177" s="81"/>
    </row>
    <row r="178">
      <c r="A178" s="81"/>
      <c r="B178" s="81"/>
      <c r="C178" s="81"/>
      <c r="D178" s="179"/>
      <c r="E178" s="179"/>
      <c r="F178" s="179"/>
      <c r="G178" s="179"/>
      <c r="H178" s="179"/>
      <c r="I178" s="179"/>
      <c r="J178" s="179"/>
      <c r="K178" s="179"/>
      <c r="L178" s="81"/>
      <c r="M178" s="176"/>
      <c r="N178" s="179"/>
      <c r="O178" s="81"/>
      <c r="P178" s="81"/>
      <c r="Q178" s="81"/>
      <c r="R178" s="81"/>
      <c r="S178" s="81"/>
      <c r="T178" s="81"/>
      <c r="U178" s="81"/>
      <c r="V178" s="81"/>
      <c r="W178" s="81"/>
      <c r="X178" s="81"/>
      <c r="Y178" s="81"/>
      <c r="Z178" s="81"/>
      <c r="AA178" s="81"/>
      <c r="AB178" s="81"/>
      <c r="AC178" s="81"/>
      <c r="AD178" s="81"/>
      <c r="AE178" s="81"/>
      <c r="AF178" s="81"/>
    </row>
    <row r="179">
      <c r="A179" s="81"/>
      <c r="B179" s="81"/>
      <c r="C179" s="81"/>
      <c r="D179" s="179"/>
      <c r="E179" s="179"/>
      <c r="F179" s="179"/>
      <c r="G179" s="179"/>
      <c r="H179" s="179"/>
      <c r="I179" s="179"/>
      <c r="J179" s="179"/>
      <c r="K179" s="179"/>
      <c r="L179" s="81"/>
      <c r="M179" s="176"/>
      <c r="N179" s="179"/>
      <c r="O179" s="81"/>
      <c r="P179" s="81"/>
      <c r="Q179" s="81"/>
      <c r="R179" s="81"/>
      <c r="S179" s="81"/>
      <c r="T179" s="81"/>
      <c r="U179" s="81"/>
      <c r="V179" s="81"/>
      <c r="W179" s="81"/>
      <c r="X179" s="81"/>
      <c r="Y179" s="81"/>
      <c r="Z179" s="81"/>
      <c r="AA179" s="81"/>
      <c r="AB179" s="81"/>
      <c r="AC179" s="81"/>
      <c r="AD179" s="81"/>
      <c r="AE179" s="81"/>
      <c r="AF179" s="81"/>
    </row>
    <row r="180">
      <c r="A180" s="81"/>
      <c r="B180" s="81"/>
      <c r="C180" s="81"/>
      <c r="D180" s="179"/>
      <c r="E180" s="179"/>
      <c r="F180" s="179"/>
      <c r="G180" s="179"/>
      <c r="H180" s="179"/>
      <c r="I180" s="179"/>
      <c r="J180" s="179"/>
      <c r="K180" s="179"/>
      <c r="L180" s="81"/>
      <c r="M180" s="176"/>
      <c r="N180" s="179"/>
      <c r="O180" s="81"/>
      <c r="P180" s="81"/>
      <c r="Q180" s="81"/>
      <c r="R180" s="81"/>
      <c r="S180" s="81"/>
      <c r="T180" s="81"/>
      <c r="U180" s="81"/>
      <c r="V180" s="81"/>
      <c r="W180" s="81"/>
      <c r="X180" s="81"/>
      <c r="Y180" s="81"/>
      <c r="Z180" s="81"/>
      <c r="AA180" s="81"/>
      <c r="AB180" s="81"/>
      <c r="AC180" s="81"/>
      <c r="AD180" s="81"/>
      <c r="AE180" s="81"/>
      <c r="AF180" s="81"/>
    </row>
    <row r="181">
      <c r="A181" s="81"/>
      <c r="B181" s="81"/>
      <c r="C181" s="81"/>
      <c r="D181" s="179"/>
      <c r="E181" s="179"/>
      <c r="F181" s="179"/>
      <c r="G181" s="179"/>
      <c r="H181" s="179"/>
      <c r="I181" s="179"/>
      <c r="J181" s="179"/>
      <c r="K181" s="179"/>
      <c r="L181" s="81"/>
      <c r="M181" s="176"/>
      <c r="N181" s="179"/>
      <c r="O181" s="81"/>
      <c r="P181" s="81"/>
      <c r="Q181" s="81"/>
      <c r="R181" s="81"/>
      <c r="S181" s="81"/>
      <c r="T181" s="81"/>
      <c r="U181" s="81"/>
      <c r="V181" s="81"/>
      <c r="W181" s="81"/>
      <c r="X181" s="81"/>
      <c r="Y181" s="81"/>
      <c r="Z181" s="81"/>
      <c r="AA181" s="81"/>
      <c r="AB181" s="81"/>
      <c r="AC181" s="81"/>
      <c r="AD181" s="81"/>
      <c r="AE181" s="81"/>
      <c r="AF181" s="81"/>
    </row>
    <row r="182">
      <c r="A182" s="81"/>
      <c r="B182" s="81"/>
      <c r="C182" s="81"/>
      <c r="D182" s="179"/>
      <c r="E182" s="179"/>
      <c r="F182" s="179"/>
      <c r="G182" s="179"/>
      <c r="H182" s="179"/>
      <c r="I182" s="179"/>
      <c r="J182" s="179"/>
      <c r="K182" s="179"/>
      <c r="L182" s="81"/>
      <c r="M182" s="176"/>
      <c r="N182" s="179"/>
      <c r="O182" s="81"/>
      <c r="P182" s="81"/>
      <c r="Q182" s="81"/>
      <c r="R182" s="81"/>
      <c r="S182" s="81"/>
      <c r="T182" s="81"/>
      <c r="U182" s="81"/>
      <c r="V182" s="81"/>
      <c r="W182" s="81"/>
      <c r="X182" s="81"/>
      <c r="Y182" s="81"/>
      <c r="Z182" s="81"/>
      <c r="AA182" s="81"/>
      <c r="AB182" s="81"/>
      <c r="AC182" s="81"/>
      <c r="AD182" s="81"/>
      <c r="AE182" s="81"/>
      <c r="AF182" s="81"/>
    </row>
    <row r="183">
      <c r="A183" s="81"/>
      <c r="B183" s="81"/>
      <c r="C183" s="81"/>
      <c r="D183" s="179"/>
      <c r="E183" s="179"/>
      <c r="F183" s="179"/>
      <c r="G183" s="179"/>
      <c r="H183" s="179"/>
      <c r="I183" s="179"/>
      <c r="J183" s="179"/>
      <c r="K183" s="179"/>
      <c r="L183" s="81"/>
      <c r="M183" s="176"/>
      <c r="N183" s="179"/>
      <c r="O183" s="81"/>
      <c r="P183" s="81"/>
      <c r="Q183" s="81"/>
      <c r="R183" s="81"/>
      <c r="S183" s="81"/>
      <c r="T183" s="81"/>
      <c r="U183" s="81"/>
      <c r="V183" s="81"/>
      <c r="W183" s="81"/>
      <c r="X183" s="81"/>
      <c r="Y183" s="81"/>
      <c r="Z183" s="81"/>
      <c r="AA183" s="81"/>
      <c r="AB183" s="81"/>
      <c r="AC183" s="81"/>
      <c r="AD183" s="81"/>
      <c r="AE183" s="81"/>
      <c r="AF183" s="81"/>
    </row>
    <row r="184">
      <c r="A184" s="81"/>
      <c r="B184" s="81"/>
      <c r="C184" s="81"/>
      <c r="D184" s="179"/>
      <c r="E184" s="179"/>
      <c r="F184" s="179"/>
      <c r="G184" s="179"/>
      <c r="H184" s="179"/>
      <c r="I184" s="179"/>
      <c r="J184" s="179"/>
      <c r="K184" s="179"/>
      <c r="L184" s="81"/>
      <c r="M184" s="176"/>
      <c r="N184" s="179"/>
      <c r="O184" s="81"/>
      <c r="P184" s="81"/>
      <c r="Q184" s="81"/>
      <c r="R184" s="81"/>
      <c r="S184" s="81"/>
      <c r="T184" s="81"/>
      <c r="U184" s="81"/>
      <c r="V184" s="81"/>
      <c r="W184" s="81"/>
      <c r="X184" s="81"/>
      <c r="Y184" s="81"/>
      <c r="Z184" s="81"/>
      <c r="AA184" s="81"/>
      <c r="AB184" s="81"/>
      <c r="AC184" s="81"/>
      <c r="AD184" s="81"/>
      <c r="AE184" s="81"/>
      <c r="AF184" s="81"/>
    </row>
    <row r="185">
      <c r="A185" s="81"/>
      <c r="B185" s="81"/>
      <c r="C185" s="81"/>
      <c r="D185" s="179"/>
      <c r="E185" s="179"/>
      <c r="F185" s="179"/>
      <c r="G185" s="179"/>
      <c r="H185" s="179"/>
      <c r="I185" s="179"/>
      <c r="J185" s="179"/>
      <c r="K185" s="179"/>
      <c r="L185" s="81"/>
      <c r="M185" s="176"/>
      <c r="N185" s="179"/>
      <c r="O185" s="81"/>
      <c r="P185" s="81"/>
      <c r="Q185" s="81"/>
      <c r="R185" s="81"/>
      <c r="S185" s="81"/>
      <c r="T185" s="81"/>
      <c r="U185" s="81"/>
      <c r="V185" s="81"/>
      <c r="W185" s="81"/>
      <c r="X185" s="81"/>
      <c r="Y185" s="81"/>
      <c r="Z185" s="81"/>
      <c r="AA185" s="81"/>
      <c r="AB185" s="81"/>
      <c r="AC185" s="81"/>
      <c r="AD185" s="81"/>
      <c r="AE185" s="81"/>
      <c r="AF185" s="81"/>
    </row>
    <row r="186">
      <c r="A186" s="81"/>
      <c r="B186" s="81"/>
      <c r="C186" s="81"/>
      <c r="D186" s="179"/>
      <c r="E186" s="179"/>
      <c r="F186" s="179"/>
      <c r="G186" s="179"/>
      <c r="H186" s="179"/>
      <c r="I186" s="179"/>
      <c r="J186" s="179"/>
      <c r="K186" s="179"/>
      <c r="L186" s="81"/>
      <c r="M186" s="176"/>
      <c r="N186" s="179"/>
      <c r="O186" s="81"/>
      <c r="P186" s="81"/>
      <c r="Q186" s="81"/>
      <c r="R186" s="81"/>
      <c r="S186" s="81"/>
      <c r="T186" s="81"/>
      <c r="U186" s="81"/>
      <c r="V186" s="81"/>
      <c r="W186" s="81"/>
      <c r="X186" s="81"/>
      <c r="Y186" s="81"/>
      <c r="Z186" s="81"/>
      <c r="AA186" s="81"/>
      <c r="AB186" s="81"/>
      <c r="AC186" s="81"/>
      <c r="AD186" s="81"/>
      <c r="AE186" s="81"/>
      <c r="AF186" s="81"/>
    </row>
    <row r="187">
      <c r="A187" s="81"/>
      <c r="B187" s="81"/>
      <c r="C187" s="81"/>
      <c r="D187" s="179"/>
      <c r="E187" s="179"/>
      <c r="F187" s="179"/>
      <c r="G187" s="179"/>
      <c r="H187" s="179"/>
      <c r="I187" s="179"/>
      <c r="J187" s="179"/>
      <c r="K187" s="179"/>
      <c r="L187" s="81"/>
      <c r="M187" s="176"/>
      <c r="N187" s="179"/>
      <c r="O187" s="81"/>
      <c r="P187" s="81"/>
      <c r="Q187" s="81"/>
      <c r="R187" s="81"/>
      <c r="S187" s="81"/>
      <c r="T187" s="81"/>
      <c r="U187" s="81"/>
      <c r="V187" s="81"/>
      <c r="W187" s="81"/>
      <c r="X187" s="81"/>
      <c r="Y187" s="81"/>
      <c r="Z187" s="81"/>
      <c r="AA187" s="81"/>
      <c r="AB187" s="81"/>
      <c r="AC187" s="81"/>
      <c r="AD187" s="81"/>
      <c r="AE187" s="81"/>
      <c r="AF187" s="81"/>
    </row>
    <row r="188">
      <c r="A188" s="81"/>
      <c r="B188" s="81"/>
      <c r="C188" s="81"/>
      <c r="D188" s="179"/>
      <c r="E188" s="179"/>
      <c r="F188" s="179"/>
      <c r="G188" s="179"/>
      <c r="H188" s="179"/>
      <c r="I188" s="179"/>
      <c r="J188" s="179"/>
      <c r="K188" s="179"/>
      <c r="L188" s="81"/>
      <c r="M188" s="176"/>
      <c r="N188" s="179"/>
      <c r="O188" s="81"/>
      <c r="P188" s="81"/>
      <c r="Q188" s="81"/>
      <c r="R188" s="81"/>
      <c r="S188" s="81"/>
      <c r="T188" s="81"/>
      <c r="U188" s="81"/>
      <c r="V188" s="81"/>
      <c r="W188" s="81"/>
      <c r="X188" s="81"/>
      <c r="Y188" s="81"/>
      <c r="Z188" s="81"/>
      <c r="AA188" s="81"/>
      <c r="AB188" s="81"/>
      <c r="AC188" s="81"/>
      <c r="AD188" s="81"/>
      <c r="AE188" s="81"/>
      <c r="AF188" s="81"/>
    </row>
    <row r="189">
      <c r="A189" s="81"/>
      <c r="B189" s="81"/>
      <c r="C189" s="81"/>
      <c r="D189" s="179"/>
      <c r="E189" s="179"/>
      <c r="F189" s="179"/>
      <c r="G189" s="179"/>
      <c r="H189" s="179"/>
      <c r="I189" s="179"/>
      <c r="J189" s="179"/>
      <c r="K189" s="179"/>
      <c r="L189" s="81"/>
      <c r="M189" s="176"/>
      <c r="N189" s="179"/>
      <c r="O189" s="81"/>
      <c r="P189" s="81"/>
      <c r="Q189" s="81"/>
      <c r="R189" s="81"/>
      <c r="S189" s="81"/>
      <c r="T189" s="81"/>
      <c r="U189" s="81"/>
      <c r="V189" s="81"/>
      <c r="W189" s="81"/>
      <c r="X189" s="81"/>
      <c r="Y189" s="81"/>
      <c r="Z189" s="81"/>
      <c r="AA189" s="81"/>
      <c r="AB189" s="81"/>
      <c r="AC189" s="81"/>
      <c r="AD189" s="81"/>
      <c r="AE189" s="81"/>
      <c r="AF189" s="81"/>
    </row>
    <row r="190">
      <c r="A190" s="81"/>
      <c r="B190" s="81"/>
      <c r="C190" s="81"/>
      <c r="D190" s="179"/>
      <c r="E190" s="179"/>
      <c r="F190" s="179"/>
      <c r="G190" s="179"/>
      <c r="H190" s="179"/>
      <c r="I190" s="179"/>
      <c r="J190" s="179"/>
      <c r="K190" s="179"/>
      <c r="L190" s="81"/>
      <c r="M190" s="176"/>
      <c r="N190" s="179"/>
      <c r="O190" s="81"/>
      <c r="P190" s="81"/>
      <c r="Q190" s="81"/>
      <c r="R190" s="81"/>
      <c r="S190" s="81"/>
      <c r="T190" s="81"/>
      <c r="U190" s="81"/>
      <c r="V190" s="81"/>
      <c r="W190" s="81"/>
      <c r="X190" s="81"/>
      <c r="Y190" s="81"/>
      <c r="Z190" s="81"/>
      <c r="AA190" s="81"/>
      <c r="AB190" s="81"/>
      <c r="AC190" s="81"/>
      <c r="AD190" s="81"/>
      <c r="AE190" s="81"/>
      <c r="AF190" s="81"/>
    </row>
    <row r="191">
      <c r="A191" s="81"/>
      <c r="B191" s="81"/>
      <c r="C191" s="81"/>
      <c r="D191" s="179"/>
      <c r="E191" s="179"/>
      <c r="F191" s="179"/>
      <c r="G191" s="179"/>
      <c r="H191" s="179"/>
      <c r="I191" s="179"/>
      <c r="J191" s="179"/>
      <c r="K191" s="179"/>
      <c r="L191" s="81"/>
      <c r="M191" s="176"/>
      <c r="N191" s="179"/>
      <c r="O191" s="81"/>
      <c r="P191" s="81"/>
      <c r="Q191" s="81"/>
      <c r="R191" s="81"/>
      <c r="S191" s="81"/>
      <c r="T191" s="81"/>
      <c r="U191" s="81"/>
      <c r="V191" s="81"/>
      <c r="W191" s="81"/>
      <c r="X191" s="81"/>
      <c r="Y191" s="81"/>
      <c r="Z191" s="81"/>
      <c r="AA191" s="81"/>
      <c r="AB191" s="81"/>
      <c r="AC191" s="81"/>
      <c r="AD191" s="81"/>
      <c r="AE191" s="81"/>
      <c r="AF191" s="81"/>
    </row>
    <row r="192">
      <c r="A192" s="81"/>
      <c r="B192" s="81"/>
      <c r="C192" s="81"/>
      <c r="D192" s="179"/>
      <c r="E192" s="179"/>
      <c r="F192" s="179"/>
      <c r="G192" s="179"/>
      <c r="H192" s="179"/>
      <c r="I192" s="179"/>
      <c r="J192" s="179"/>
      <c r="K192" s="179"/>
      <c r="L192" s="81"/>
      <c r="M192" s="176"/>
      <c r="N192" s="179"/>
      <c r="O192" s="81"/>
      <c r="P192" s="81"/>
      <c r="Q192" s="81"/>
      <c r="R192" s="81"/>
      <c r="S192" s="81"/>
      <c r="T192" s="81"/>
      <c r="U192" s="81"/>
      <c r="V192" s="81"/>
      <c r="W192" s="81"/>
      <c r="X192" s="81"/>
      <c r="Y192" s="81"/>
      <c r="Z192" s="81"/>
      <c r="AA192" s="81"/>
      <c r="AB192" s="81"/>
      <c r="AC192" s="81"/>
      <c r="AD192" s="81"/>
      <c r="AE192" s="81"/>
      <c r="AF192" s="81"/>
    </row>
    <row r="193">
      <c r="A193" s="81"/>
      <c r="B193" s="81"/>
      <c r="C193" s="81"/>
      <c r="D193" s="179"/>
      <c r="E193" s="179"/>
      <c r="F193" s="179"/>
      <c r="G193" s="179"/>
      <c r="H193" s="179"/>
      <c r="I193" s="179"/>
      <c r="J193" s="179"/>
      <c r="K193" s="179"/>
      <c r="L193" s="81"/>
      <c r="M193" s="176"/>
      <c r="N193" s="179"/>
      <c r="O193" s="81"/>
      <c r="P193" s="81"/>
      <c r="Q193" s="81"/>
      <c r="R193" s="81"/>
      <c r="S193" s="81"/>
      <c r="T193" s="81"/>
      <c r="U193" s="81"/>
      <c r="V193" s="81"/>
      <c r="W193" s="81"/>
      <c r="X193" s="81"/>
      <c r="Y193" s="81"/>
      <c r="Z193" s="81"/>
      <c r="AA193" s="81"/>
      <c r="AB193" s="81"/>
      <c r="AC193" s="81"/>
      <c r="AD193" s="81"/>
      <c r="AE193" s="81"/>
      <c r="AF193" s="81"/>
    </row>
    <row r="194">
      <c r="A194" s="81"/>
      <c r="B194" s="81"/>
      <c r="C194" s="81"/>
      <c r="D194" s="179"/>
      <c r="E194" s="179"/>
      <c r="F194" s="179"/>
      <c r="G194" s="179"/>
      <c r="H194" s="179"/>
      <c r="I194" s="179"/>
      <c r="J194" s="179"/>
      <c r="K194" s="179"/>
      <c r="L194" s="81"/>
      <c r="M194" s="176"/>
      <c r="N194" s="179"/>
      <c r="O194" s="81"/>
      <c r="P194" s="81"/>
      <c r="Q194" s="81"/>
      <c r="R194" s="81"/>
      <c r="S194" s="81"/>
      <c r="T194" s="81"/>
      <c r="U194" s="81"/>
      <c r="V194" s="81"/>
      <c r="W194" s="81"/>
      <c r="X194" s="81"/>
      <c r="Y194" s="81"/>
      <c r="Z194" s="81"/>
      <c r="AA194" s="81"/>
      <c r="AB194" s="81"/>
      <c r="AC194" s="81"/>
      <c r="AD194" s="81"/>
      <c r="AE194" s="81"/>
      <c r="AF194" s="81"/>
    </row>
    <row r="195">
      <c r="A195" s="81"/>
      <c r="B195" s="81"/>
      <c r="C195" s="81"/>
      <c r="D195" s="179"/>
      <c r="E195" s="179"/>
      <c r="F195" s="179"/>
      <c r="G195" s="179"/>
      <c r="H195" s="179"/>
      <c r="I195" s="179"/>
      <c r="J195" s="179"/>
      <c r="K195" s="179"/>
      <c r="L195" s="81"/>
      <c r="M195" s="176"/>
      <c r="N195" s="179"/>
      <c r="O195" s="81"/>
      <c r="P195" s="81"/>
      <c r="Q195" s="81"/>
      <c r="R195" s="81"/>
      <c r="S195" s="81"/>
      <c r="T195" s="81"/>
      <c r="U195" s="81"/>
      <c r="V195" s="81"/>
      <c r="W195" s="81"/>
      <c r="X195" s="81"/>
      <c r="Y195" s="81"/>
      <c r="Z195" s="81"/>
      <c r="AA195" s="81"/>
      <c r="AB195" s="81"/>
      <c r="AC195" s="81"/>
      <c r="AD195" s="81"/>
      <c r="AE195" s="81"/>
      <c r="AF195" s="81"/>
    </row>
    <row r="196">
      <c r="A196" s="81"/>
      <c r="B196" s="81"/>
      <c r="C196" s="81"/>
      <c r="D196" s="179"/>
      <c r="E196" s="179"/>
      <c r="F196" s="179"/>
      <c r="G196" s="179"/>
      <c r="H196" s="179"/>
      <c r="I196" s="179"/>
      <c r="J196" s="179"/>
      <c r="K196" s="179"/>
      <c r="L196" s="81"/>
      <c r="M196" s="176"/>
      <c r="N196" s="179"/>
      <c r="O196" s="81"/>
      <c r="P196" s="81"/>
      <c r="Q196" s="81"/>
      <c r="R196" s="81"/>
      <c r="S196" s="81"/>
      <c r="T196" s="81"/>
      <c r="U196" s="81"/>
      <c r="V196" s="81"/>
      <c r="W196" s="81"/>
      <c r="X196" s="81"/>
      <c r="Y196" s="81"/>
      <c r="Z196" s="81"/>
      <c r="AA196" s="81"/>
      <c r="AB196" s="81"/>
      <c r="AC196" s="81"/>
      <c r="AD196" s="81"/>
      <c r="AE196" s="81"/>
      <c r="AF196" s="81"/>
    </row>
    <row r="197">
      <c r="A197" s="81"/>
      <c r="B197" s="81"/>
      <c r="C197" s="81"/>
      <c r="D197" s="179"/>
      <c r="E197" s="179"/>
      <c r="F197" s="179"/>
      <c r="G197" s="179"/>
      <c r="H197" s="179"/>
      <c r="I197" s="179"/>
      <c r="J197" s="179"/>
      <c r="K197" s="179"/>
      <c r="L197" s="81"/>
      <c r="M197" s="176"/>
      <c r="N197" s="179"/>
      <c r="O197" s="81"/>
      <c r="P197" s="81"/>
      <c r="Q197" s="81"/>
      <c r="R197" s="81"/>
      <c r="S197" s="81"/>
      <c r="T197" s="81"/>
      <c r="U197" s="81"/>
      <c r="V197" s="81"/>
      <c r="W197" s="81"/>
      <c r="X197" s="81"/>
      <c r="Y197" s="81"/>
      <c r="Z197" s="81"/>
      <c r="AA197" s="81"/>
      <c r="AB197" s="81"/>
      <c r="AC197" s="81"/>
      <c r="AD197" s="81"/>
      <c r="AE197" s="81"/>
      <c r="AF197" s="81"/>
    </row>
    <row r="198">
      <c r="A198" s="81"/>
      <c r="B198" s="81"/>
      <c r="C198" s="81"/>
      <c r="D198" s="179"/>
      <c r="E198" s="179"/>
      <c r="F198" s="179"/>
      <c r="G198" s="179"/>
      <c r="H198" s="179"/>
      <c r="I198" s="179"/>
      <c r="J198" s="179"/>
      <c r="K198" s="179"/>
      <c r="L198" s="81"/>
      <c r="M198" s="176"/>
      <c r="N198" s="179"/>
      <c r="O198" s="81"/>
      <c r="P198" s="81"/>
      <c r="Q198" s="81"/>
      <c r="R198" s="81"/>
      <c r="S198" s="81"/>
      <c r="T198" s="81"/>
      <c r="U198" s="81"/>
      <c r="V198" s="81"/>
      <c r="W198" s="81"/>
      <c r="X198" s="81"/>
      <c r="Y198" s="81"/>
      <c r="Z198" s="81"/>
      <c r="AA198" s="81"/>
      <c r="AB198" s="81"/>
      <c r="AC198" s="81"/>
      <c r="AD198" s="81"/>
      <c r="AE198" s="81"/>
      <c r="AF198" s="81"/>
    </row>
    <row r="199">
      <c r="A199" s="81"/>
      <c r="B199" s="81"/>
      <c r="C199" s="81"/>
      <c r="D199" s="179"/>
      <c r="E199" s="179"/>
      <c r="F199" s="179"/>
      <c r="G199" s="179"/>
      <c r="H199" s="179"/>
      <c r="I199" s="179"/>
      <c r="J199" s="179"/>
      <c r="K199" s="179"/>
      <c r="L199" s="81"/>
      <c r="M199" s="176"/>
      <c r="N199" s="179"/>
      <c r="O199" s="81"/>
      <c r="P199" s="81"/>
      <c r="Q199" s="81"/>
      <c r="R199" s="81"/>
      <c r="S199" s="81"/>
      <c r="T199" s="81"/>
      <c r="U199" s="81"/>
      <c r="V199" s="81"/>
      <c r="W199" s="81"/>
      <c r="X199" s="81"/>
      <c r="Y199" s="81"/>
      <c r="Z199" s="81"/>
      <c r="AA199" s="81"/>
      <c r="AB199" s="81"/>
      <c r="AC199" s="81"/>
      <c r="AD199" s="81"/>
      <c r="AE199" s="81"/>
      <c r="AF199" s="81"/>
    </row>
    <row r="200">
      <c r="A200" s="81"/>
      <c r="B200" s="81"/>
      <c r="C200" s="81"/>
      <c r="D200" s="179"/>
      <c r="E200" s="179"/>
      <c r="F200" s="179"/>
      <c r="G200" s="179"/>
      <c r="H200" s="179"/>
      <c r="I200" s="179"/>
      <c r="J200" s="179"/>
      <c r="K200" s="179"/>
      <c r="L200" s="81"/>
      <c r="M200" s="176"/>
      <c r="N200" s="179"/>
      <c r="O200" s="81"/>
      <c r="P200" s="81"/>
      <c r="Q200" s="81"/>
      <c r="R200" s="81"/>
      <c r="S200" s="81"/>
      <c r="T200" s="81"/>
      <c r="U200" s="81"/>
      <c r="V200" s="81"/>
      <c r="W200" s="81"/>
      <c r="X200" s="81"/>
      <c r="Y200" s="81"/>
      <c r="Z200" s="81"/>
      <c r="AA200" s="81"/>
      <c r="AB200" s="81"/>
      <c r="AC200" s="81"/>
      <c r="AD200" s="81"/>
      <c r="AE200" s="81"/>
      <c r="AF200" s="81"/>
    </row>
    <row r="201">
      <c r="A201" s="81"/>
      <c r="B201" s="81"/>
      <c r="C201" s="81"/>
      <c r="D201" s="179"/>
      <c r="E201" s="179"/>
      <c r="F201" s="179"/>
      <c r="G201" s="179"/>
      <c r="H201" s="179"/>
      <c r="I201" s="179"/>
      <c r="J201" s="179"/>
      <c r="K201" s="179"/>
      <c r="L201" s="81"/>
      <c r="M201" s="176"/>
      <c r="N201" s="179"/>
      <c r="O201" s="81"/>
      <c r="P201" s="81"/>
      <c r="Q201" s="81"/>
      <c r="R201" s="81"/>
      <c r="S201" s="81"/>
      <c r="T201" s="81"/>
      <c r="U201" s="81"/>
      <c r="V201" s="81"/>
      <c r="W201" s="81"/>
      <c r="X201" s="81"/>
      <c r="Y201" s="81"/>
      <c r="Z201" s="81"/>
      <c r="AA201" s="81"/>
      <c r="AB201" s="81"/>
      <c r="AC201" s="81"/>
      <c r="AD201" s="81"/>
      <c r="AE201" s="81"/>
      <c r="AF201" s="81"/>
    </row>
    <row r="202">
      <c r="A202" s="81"/>
      <c r="B202" s="81"/>
      <c r="C202" s="81"/>
      <c r="D202" s="179"/>
      <c r="E202" s="179"/>
      <c r="F202" s="179"/>
      <c r="G202" s="179"/>
      <c r="H202" s="179"/>
      <c r="I202" s="179"/>
      <c r="J202" s="179"/>
      <c r="K202" s="179"/>
      <c r="L202" s="81"/>
      <c r="M202" s="176"/>
      <c r="N202" s="179"/>
      <c r="O202" s="81"/>
      <c r="P202" s="81"/>
      <c r="Q202" s="81"/>
      <c r="R202" s="81"/>
      <c r="S202" s="81"/>
      <c r="T202" s="81"/>
      <c r="U202" s="81"/>
      <c r="V202" s="81"/>
      <c r="W202" s="81"/>
      <c r="X202" s="81"/>
      <c r="Y202" s="81"/>
      <c r="Z202" s="81"/>
      <c r="AA202" s="81"/>
      <c r="AB202" s="81"/>
      <c r="AC202" s="81"/>
      <c r="AD202" s="81"/>
      <c r="AE202" s="81"/>
      <c r="AF202" s="81"/>
    </row>
    <row r="203">
      <c r="A203" s="81"/>
      <c r="B203" s="81"/>
      <c r="C203" s="81"/>
      <c r="D203" s="179"/>
      <c r="E203" s="179"/>
      <c r="F203" s="179"/>
      <c r="G203" s="179"/>
      <c r="H203" s="179"/>
      <c r="I203" s="179"/>
      <c r="J203" s="179"/>
      <c r="K203" s="179"/>
      <c r="L203" s="81"/>
      <c r="M203" s="176"/>
      <c r="N203" s="179"/>
      <c r="O203" s="81"/>
      <c r="P203" s="81"/>
      <c r="Q203" s="81"/>
      <c r="R203" s="81"/>
      <c r="S203" s="81"/>
      <c r="T203" s="81"/>
      <c r="U203" s="81"/>
      <c r="V203" s="81"/>
      <c r="W203" s="81"/>
      <c r="X203" s="81"/>
      <c r="Y203" s="81"/>
      <c r="Z203" s="81"/>
      <c r="AA203" s="81"/>
      <c r="AB203" s="81"/>
      <c r="AC203" s="81"/>
      <c r="AD203" s="81"/>
      <c r="AE203" s="81"/>
      <c r="AF203" s="81"/>
    </row>
    <row r="204">
      <c r="A204" s="81"/>
      <c r="B204" s="81"/>
      <c r="C204" s="81"/>
      <c r="D204" s="179"/>
      <c r="E204" s="179"/>
      <c r="F204" s="179"/>
      <c r="G204" s="179"/>
      <c r="H204" s="179"/>
      <c r="I204" s="179"/>
      <c r="J204" s="179"/>
      <c r="K204" s="179"/>
      <c r="L204" s="81"/>
      <c r="M204" s="176"/>
      <c r="N204" s="179"/>
      <c r="O204" s="81"/>
      <c r="P204" s="81"/>
      <c r="Q204" s="81"/>
      <c r="R204" s="81"/>
      <c r="S204" s="81"/>
      <c r="T204" s="81"/>
      <c r="U204" s="81"/>
      <c r="V204" s="81"/>
      <c r="W204" s="81"/>
      <c r="X204" s="81"/>
      <c r="Y204" s="81"/>
      <c r="Z204" s="81"/>
      <c r="AA204" s="81"/>
      <c r="AB204" s="81"/>
      <c r="AC204" s="81"/>
      <c r="AD204" s="81"/>
      <c r="AE204" s="81"/>
      <c r="AF204" s="81"/>
    </row>
    <row r="205">
      <c r="A205" s="81"/>
      <c r="B205" s="81"/>
      <c r="C205" s="81"/>
      <c r="D205" s="179"/>
      <c r="E205" s="179"/>
      <c r="F205" s="179"/>
      <c r="G205" s="179"/>
      <c r="H205" s="179"/>
      <c r="I205" s="179"/>
      <c r="J205" s="179"/>
      <c r="K205" s="179"/>
      <c r="L205" s="81"/>
      <c r="M205" s="176"/>
      <c r="N205" s="179"/>
      <c r="O205" s="81"/>
      <c r="P205" s="81"/>
      <c r="Q205" s="81"/>
      <c r="R205" s="81"/>
      <c r="S205" s="81"/>
      <c r="T205" s="81"/>
      <c r="U205" s="81"/>
      <c r="V205" s="81"/>
      <c r="W205" s="81"/>
      <c r="X205" s="81"/>
      <c r="Y205" s="81"/>
      <c r="Z205" s="81"/>
      <c r="AA205" s="81"/>
      <c r="AB205" s="81"/>
      <c r="AC205" s="81"/>
      <c r="AD205" s="81"/>
      <c r="AE205" s="81"/>
      <c r="AF205" s="81"/>
    </row>
    <row r="206">
      <c r="A206" s="81"/>
      <c r="B206" s="81"/>
      <c r="C206" s="81"/>
      <c r="D206" s="179"/>
      <c r="E206" s="179"/>
      <c r="F206" s="179"/>
      <c r="G206" s="179"/>
      <c r="H206" s="179"/>
      <c r="I206" s="179"/>
      <c r="J206" s="179"/>
      <c r="K206" s="179"/>
      <c r="L206" s="81"/>
      <c r="M206" s="176"/>
      <c r="N206" s="179"/>
      <c r="O206" s="81"/>
      <c r="P206" s="81"/>
      <c r="Q206" s="81"/>
      <c r="R206" s="81"/>
      <c r="S206" s="81"/>
      <c r="T206" s="81"/>
      <c r="U206" s="81"/>
      <c r="V206" s="81"/>
      <c r="W206" s="81"/>
      <c r="X206" s="81"/>
      <c r="Y206" s="81"/>
      <c r="Z206" s="81"/>
      <c r="AA206" s="81"/>
      <c r="AB206" s="81"/>
      <c r="AC206" s="81"/>
      <c r="AD206" s="81"/>
      <c r="AE206" s="81"/>
      <c r="AF206" s="81"/>
    </row>
    <row r="207">
      <c r="A207" s="81"/>
      <c r="B207" s="81"/>
      <c r="C207" s="81"/>
      <c r="D207" s="179"/>
      <c r="E207" s="179"/>
      <c r="F207" s="179"/>
      <c r="G207" s="179"/>
      <c r="H207" s="179"/>
      <c r="I207" s="179"/>
      <c r="J207" s="179"/>
      <c r="K207" s="179"/>
      <c r="L207" s="81"/>
      <c r="M207" s="176"/>
      <c r="N207" s="179"/>
      <c r="O207" s="81"/>
      <c r="P207" s="81"/>
      <c r="Q207" s="81"/>
      <c r="R207" s="81"/>
      <c r="S207" s="81"/>
      <c r="T207" s="81"/>
      <c r="U207" s="81"/>
      <c r="V207" s="81"/>
      <c r="W207" s="81"/>
      <c r="X207" s="81"/>
      <c r="Y207" s="81"/>
      <c r="Z207" s="81"/>
      <c r="AA207" s="81"/>
      <c r="AB207" s="81"/>
      <c r="AC207" s="81"/>
      <c r="AD207" s="81"/>
      <c r="AE207" s="81"/>
      <c r="AF207" s="81"/>
    </row>
    <row r="208">
      <c r="A208" s="81"/>
      <c r="B208" s="81"/>
      <c r="C208" s="81"/>
      <c r="D208" s="179"/>
      <c r="E208" s="179"/>
      <c r="F208" s="179"/>
      <c r="G208" s="179"/>
      <c r="H208" s="179"/>
      <c r="I208" s="179"/>
      <c r="J208" s="179"/>
      <c r="K208" s="179"/>
      <c r="L208" s="81"/>
      <c r="M208" s="176"/>
      <c r="N208" s="179"/>
      <c r="O208" s="81"/>
      <c r="P208" s="81"/>
      <c r="Q208" s="81"/>
      <c r="R208" s="81"/>
      <c r="S208" s="81"/>
      <c r="T208" s="81"/>
      <c r="U208" s="81"/>
      <c r="V208" s="81"/>
      <c r="W208" s="81"/>
      <c r="X208" s="81"/>
      <c r="Y208" s="81"/>
      <c r="Z208" s="81"/>
      <c r="AA208" s="81"/>
      <c r="AB208" s="81"/>
      <c r="AC208" s="81"/>
      <c r="AD208" s="81"/>
      <c r="AE208" s="81"/>
      <c r="AF208" s="81"/>
    </row>
    <row r="209">
      <c r="A209" s="81"/>
      <c r="B209" s="81"/>
      <c r="C209" s="81"/>
      <c r="D209" s="179"/>
      <c r="E209" s="179"/>
      <c r="F209" s="179"/>
      <c r="G209" s="179"/>
      <c r="H209" s="179"/>
      <c r="I209" s="179"/>
      <c r="J209" s="179"/>
      <c r="K209" s="179"/>
      <c r="L209" s="81"/>
      <c r="M209" s="176"/>
      <c r="N209" s="179"/>
      <c r="O209" s="81"/>
      <c r="P209" s="81"/>
      <c r="Q209" s="81"/>
      <c r="R209" s="81"/>
      <c r="S209" s="81"/>
      <c r="T209" s="81"/>
      <c r="U209" s="81"/>
      <c r="V209" s="81"/>
      <c r="W209" s="81"/>
      <c r="X209" s="81"/>
      <c r="Y209" s="81"/>
      <c r="Z209" s="81"/>
      <c r="AA209" s="81"/>
      <c r="AB209" s="81"/>
      <c r="AC209" s="81"/>
      <c r="AD209" s="81"/>
      <c r="AE209" s="81"/>
      <c r="AF209" s="81"/>
    </row>
    <row r="210">
      <c r="A210" s="81"/>
      <c r="B210" s="81"/>
      <c r="C210" s="81"/>
      <c r="D210" s="179"/>
      <c r="E210" s="179"/>
      <c r="F210" s="179"/>
      <c r="G210" s="179"/>
      <c r="H210" s="179"/>
      <c r="I210" s="179"/>
      <c r="J210" s="179"/>
      <c r="K210" s="179"/>
      <c r="L210" s="81"/>
      <c r="M210" s="176"/>
      <c r="N210" s="179"/>
      <c r="O210" s="81"/>
      <c r="P210" s="81"/>
      <c r="Q210" s="81"/>
      <c r="R210" s="81"/>
      <c r="S210" s="81"/>
      <c r="T210" s="81"/>
      <c r="U210" s="81"/>
      <c r="V210" s="81"/>
      <c r="W210" s="81"/>
      <c r="X210" s="81"/>
      <c r="Y210" s="81"/>
      <c r="Z210" s="81"/>
      <c r="AA210" s="81"/>
      <c r="AB210" s="81"/>
      <c r="AC210" s="81"/>
      <c r="AD210" s="81"/>
      <c r="AE210" s="81"/>
      <c r="AF210" s="81"/>
    </row>
    <row r="211">
      <c r="A211" s="81"/>
      <c r="B211" s="81"/>
      <c r="C211" s="81"/>
      <c r="D211" s="179"/>
      <c r="E211" s="179"/>
      <c r="F211" s="179"/>
      <c r="G211" s="179"/>
      <c r="H211" s="179"/>
      <c r="I211" s="179"/>
      <c r="J211" s="179"/>
      <c r="K211" s="179"/>
      <c r="L211" s="81"/>
      <c r="M211" s="176"/>
      <c r="N211" s="179"/>
      <c r="O211" s="81"/>
      <c r="P211" s="81"/>
      <c r="Q211" s="81"/>
      <c r="R211" s="81"/>
      <c r="S211" s="81"/>
      <c r="T211" s="81"/>
      <c r="U211" s="81"/>
      <c r="V211" s="81"/>
      <c r="W211" s="81"/>
      <c r="X211" s="81"/>
      <c r="Y211" s="81"/>
      <c r="Z211" s="81"/>
      <c r="AA211" s="81"/>
      <c r="AB211" s="81"/>
      <c r="AC211" s="81"/>
      <c r="AD211" s="81"/>
      <c r="AE211" s="81"/>
      <c r="AF211" s="81"/>
    </row>
    <row r="212">
      <c r="A212" s="81"/>
      <c r="B212" s="81"/>
      <c r="C212" s="81"/>
      <c r="D212" s="179"/>
      <c r="E212" s="179"/>
      <c r="F212" s="179"/>
      <c r="G212" s="179"/>
      <c r="H212" s="179"/>
      <c r="I212" s="179"/>
      <c r="J212" s="179"/>
      <c r="K212" s="179"/>
      <c r="L212" s="81"/>
      <c r="M212" s="176"/>
      <c r="N212" s="179"/>
      <c r="O212" s="81"/>
      <c r="P212" s="81"/>
      <c r="Q212" s="81"/>
      <c r="R212" s="81"/>
      <c r="S212" s="81"/>
      <c r="T212" s="81"/>
      <c r="U212" s="81"/>
      <c r="V212" s="81"/>
      <c r="W212" s="81"/>
      <c r="X212" s="81"/>
      <c r="Y212" s="81"/>
      <c r="Z212" s="81"/>
      <c r="AA212" s="81"/>
      <c r="AB212" s="81"/>
      <c r="AC212" s="81"/>
      <c r="AD212" s="81"/>
      <c r="AE212" s="81"/>
      <c r="AF212" s="81"/>
    </row>
    <row r="213">
      <c r="A213" s="81"/>
      <c r="B213" s="81"/>
      <c r="C213" s="81"/>
      <c r="D213" s="179"/>
      <c r="E213" s="179"/>
      <c r="F213" s="179"/>
      <c r="G213" s="179"/>
      <c r="H213" s="179"/>
      <c r="I213" s="179"/>
      <c r="J213" s="179"/>
      <c r="K213" s="179"/>
      <c r="L213" s="81"/>
      <c r="M213" s="176"/>
      <c r="N213" s="179"/>
      <c r="O213" s="81"/>
      <c r="P213" s="81"/>
      <c r="Q213" s="81"/>
      <c r="R213" s="81"/>
      <c r="S213" s="81"/>
      <c r="T213" s="81"/>
      <c r="U213" s="81"/>
      <c r="V213" s="81"/>
      <c r="W213" s="81"/>
      <c r="X213" s="81"/>
      <c r="Y213" s="81"/>
      <c r="Z213" s="81"/>
      <c r="AA213" s="81"/>
      <c r="AB213" s="81"/>
      <c r="AC213" s="81"/>
      <c r="AD213" s="81"/>
      <c r="AE213" s="81"/>
      <c r="AF213" s="81"/>
    </row>
    <row r="214">
      <c r="A214" s="81"/>
      <c r="B214" s="81"/>
      <c r="C214" s="81"/>
      <c r="D214" s="179"/>
      <c r="E214" s="179"/>
      <c r="F214" s="179"/>
      <c r="G214" s="179"/>
      <c r="H214" s="179"/>
      <c r="I214" s="179"/>
      <c r="J214" s="179"/>
      <c r="K214" s="179"/>
      <c r="L214" s="81"/>
      <c r="M214" s="176"/>
      <c r="N214" s="179"/>
      <c r="O214" s="81"/>
      <c r="P214" s="81"/>
      <c r="Q214" s="81"/>
      <c r="R214" s="81"/>
      <c r="S214" s="81"/>
      <c r="T214" s="81"/>
      <c r="U214" s="81"/>
      <c r="V214" s="81"/>
      <c r="W214" s="81"/>
      <c r="X214" s="81"/>
      <c r="Y214" s="81"/>
      <c r="Z214" s="81"/>
      <c r="AA214" s="81"/>
      <c r="AB214" s="81"/>
      <c r="AC214" s="81"/>
      <c r="AD214" s="81"/>
      <c r="AE214" s="81"/>
      <c r="AF214" s="81"/>
    </row>
    <row r="215">
      <c r="A215" s="81"/>
      <c r="B215" s="81"/>
      <c r="C215" s="81"/>
      <c r="D215" s="179"/>
      <c r="E215" s="179"/>
      <c r="F215" s="179"/>
      <c r="G215" s="179"/>
      <c r="H215" s="179"/>
      <c r="I215" s="179"/>
      <c r="J215" s="179"/>
      <c r="K215" s="179"/>
      <c r="L215" s="81"/>
      <c r="M215" s="176"/>
      <c r="N215" s="179"/>
      <c r="O215" s="81"/>
      <c r="P215" s="81"/>
      <c r="Q215" s="81"/>
      <c r="R215" s="81"/>
      <c r="S215" s="81"/>
      <c r="T215" s="81"/>
      <c r="U215" s="81"/>
      <c r="V215" s="81"/>
      <c r="W215" s="81"/>
      <c r="X215" s="81"/>
      <c r="Y215" s="81"/>
      <c r="Z215" s="81"/>
      <c r="AA215" s="81"/>
      <c r="AB215" s="81"/>
      <c r="AC215" s="81"/>
      <c r="AD215" s="81"/>
      <c r="AE215" s="81"/>
      <c r="AF215" s="81"/>
    </row>
    <row r="216">
      <c r="A216" s="81"/>
      <c r="B216" s="81"/>
      <c r="C216" s="81"/>
      <c r="D216" s="179"/>
      <c r="E216" s="179"/>
      <c r="F216" s="179"/>
      <c r="G216" s="179"/>
      <c r="H216" s="179"/>
      <c r="I216" s="179"/>
      <c r="J216" s="179"/>
      <c r="K216" s="179"/>
      <c r="L216" s="81"/>
      <c r="M216" s="176"/>
      <c r="N216" s="179"/>
      <c r="O216" s="81"/>
      <c r="P216" s="81"/>
      <c r="Q216" s="81"/>
      <c r="R216" s="81"/>
      <c r="S216" s="81"/>
      <c r="T216" s="81"/>
      <c r="U216" s="81"/>
      <c r="V216" s="81"/>
      <c r="W216" s="81"/>
      <c r="X216" s="81"/>
      <c r="Y216" s="81"/>
      <c r="Z216" s="81"/>
      <c r="AA216" s="81"/>
      <c r="AB216" s="81"/>
      <c r="AC216" s="81"/>
      <c r="AD216" s="81"/>
      <c r="AE216" s="81"/>
      <c r="AF216" s="81"/>
    </row>
    <row r="217">
      <c r="A217" s="81"/>
      <c r="B217" s="81"/>
      <c r="C217" s="81"/>
      <c r="D217" s="179"/>
      <c r="E217" s="179"/>
      <c r="F217" s="179"/>
      <c r="G217" s="179"/>
      <c r="H217" s="179"/>
      <c r="I217" s="179"/>
      <c r="J217" s="179"/>
      <c r="K217" s="179"/>
      <c r="L217" s="81"/>
      <c r="M217" s="176"/>
      <c r="N217" s="179"/>
      <c r="O217" s="81"/>
      <c r="P217" s="81"/>
      <c r="Q217" s="81"/>
      <c r="R217" s="81"/>
      <c r="S217" s="81"/>
      <c r="T217" s="81"/>
      <c r="U217" s="81"/>
      <c r="V217" s="81"/>
      <c r="W217" s="81"/>
      <c r="X217" s="81"/>
      <c r="Y217" s="81"/>
      <c r="Z217" s="81"/>
      <c r="AA217" s="81"/>
      <c r="AB217" s="81"/>
      <c r="AC217" s="81"/>
      <c r="AD217" s="81"/>
      <c r="AE217" s="81"/>
      <c r="AF217" s="81"/>
    </row>
    <row r="218">
      <c r="A218" s="81"/>
      <c r="B218" s="81"/>
      <c r="C218" s="81"/>
      <c r="D218" s="179"/>
      <c r="E218" s="179"/>
      <c r="F218" s="179"/>
      <c r="G218" s="179"/>
      <c r="H218" s="179"/>
      <c r="I218" s="179"/>
      <c r="J218" s="179"/>
      <c r="K218" s="179"/>
      <c r="L218" s="81"/>
      <c r="M218" s="176"/>
      <c r="N218" s="179"/>
      <c r="O218" s="81"/>
      <c r="P218" s="81"/>
      <c r="Q218" s="81"/>
      <c r="R218" s="81"/>
      <c r="S218" s="81"/>
      <c r="T218" s="81"/>
      <c r="U218" s="81"/>
      <c r="V218" s="81"/>
      <c r="W218" s="81"/>
      <c r="X218" s="81"/>
      <c r="Y218" s="81"/>
      <c r="Z218" s="81"/>
      <c r="AA218" s="81"/>
      <c r="AB218" s="81"/>
      <c r="AC218" s="81"/>
      <c r="AD218" s="81"/>
      <c r="AE218" s="81"/>
      <c r="AF218" s="81"/>
    </row>
    <row r="219">
      <c r="A219" s="81"/>
      <c r="B219" s="81"/>
      <c r="C219" s="81"/>
      <c r="D219" s="179"/>
      <c r="E219" s="179"/>
      <c r="F219" s="179"/>
      <c r="G219" s="179"/>
      <c r="H219" s="179"/>
      <c r="I219" s="179"/>
      <c r="J219" s="179"/>
      <c r="K219" s="179"/>
      <c r="L219" s="81"/>
      <c r="M219" s="176"/>
      <c r="N219" s="179"/>
      <c r="O219" s="81"/>
      <c r="P219" s="81"/>
      <c r="Q219" s="81"/>
      <c r="R219" s="81"/>
      <c r="S219" s="81"/>
      <c r="T219" s="81"/>
      <c r="U219" s="81"/>
      <c r="V219" s="81"/>
      <c r="W219" s="81"/>
      <c r="X219" s="81"/>
      <c r="Y219" s="81"/>
      <c r="Z219" s="81"/>
      <c r="AA219" s="81"/>
      <c r="AB219" s="81"/>
      <c r="AC219" s="81"/>
      <c r="AD219" s="81"/>
      <c r="AE219" s="81"/>
      <c r="AF219" s="81"/>
    </row>
    <row r="220">
      <c r="A220" s="81"/>
      <c r="B220" s="81"/>
      <c r="C220" s="81"/>
      <c r="D220" s="179"/>
      <c r="E220" s="179"/>
      <c r="F220" s="179"/>
      <c r="G220" s="179"/>
      <c r="H220" s="179"/>
      <c r="I220" s="179"/>
      <c r="J220" s="179"/>
      <c r="K220" s="179"/>
      <c r="L220" s="81"/>
      <c r="M220" s="176"/>
      <c r="N220" s="179"/>
      <c r="O220" s="81"/>
      <c r="P220" s="81"/>
      <c r="Q220" s="81"/>
      <c r="R220" s="81"/>
      <c r="S220" s="81"/>
      <c r="T220" s="81"/>
      <c r="U220" s="81"/>
      <c r="V220" s="81"/>
      <c r="W220" s="81"/>
      <c r="X220" s="81"/>
      <c r="Y220" s="81"/>
      <c r="Z220" s="81"/>
      <c r="AA220" s="81"/>
      <c r="AB220" s="81"/>
      <c r="AC220" s="81"/>
      <c r="AD220" s="81"/>
      <c r="AE220" s="81"/>
      <c r="AF220" s="81"/>
    </row>
    <row r="221">
      <c r="A221" s="81"/>
      <c r="B221" s="81"/>
      <c r="C221" s="81"/>
      <c r="D221" s="179"/>
      <c r="E221" s="179"/>
      <c r="F221" s="179"/>
      <c r="G221" s="179"/>
      <c r="H221" s="179"/>
      <c r="I221" s="179"/>
      <c r="J221" s="179"/>
      <c r="K221" s="179"/>
      <c r="L221" s="81"/>
      <c r="M221" s="176"/>
      <c r="N221" s="179"/>
      <c r="O221" s="81"/>
      <c r="P221" s="81"/>
      <c r="Q221" s="81"/>
      <c r="R221" s="81"/>
      <c r="S221" s="81"/>
      <c r="T221" s="81"/>
      <c r="U221" s="81"/>
      <c r="V221" s="81"/>
      <c r="W221" s="81"/>
      <c r="X221" s="81"/>
      <c r="Y221" s="81"/>
      <c r="Z221" s="81"/>
      <c r="AA221" s="81"/>
      <c r="AB221" s="81"/>
      <c r="AC221" s="81"/>
      <c r="AD221" s="81"/>
      <c r="AE221" s="81"/>
      <c r="AF221" s="81"/>
    </row>
    <row r="222">
      <c r="A222" s="81"/>
      <c r="B222" s="81"/>
      <c r="C222" s="81"/>
      <c r="D222" s="179"/>
      <c r="E222" s="179"/>
      <c r="F222" s="179"/>
      <c r="G222" s="179"/>
      <c r="H222" s="179"/>
      <c r="I222" s="179"/>
      <c r="J222" s="179"/>
      <c r="K222" s="179"/>
      <c r="L222" s="81"/>
      <c r="M222" s="176"/>
      <c r="N222" s="179"/>
      <c r="O222" s="81"/>
      <c r="P222" s="81"/>
      <c r="Q222" s="81"/>
      <c r="R222" s="81"/>
      <c r="S222" s="81"/>
      <c r="T222" s="81"/>
      <c r="U222" s="81"/>
      <c r="V222" s="81"/>
      <c r="W222" s="81"/>
      <c r="X222" s="81"/>
      <c r="Y222" s="81"/>
      <c r="Z222" s="81"/>
      <c r="AA222" s="81"/>
      <c r="AB222" s="81"/>
      <c r="AC222" s="81"/>
      <c r="AD222" s="81"/>
      <c r="AE222" s="81"/>
      <c r="AF222" s="81"/>
    </row>
    <row r="223">
      <c r="A223" s="81"/>
      <c r="B223" s="81"/>
      <c r="C223" s="81"/>
      <c r="D223" s="179"/>
      <c r="E223" s="179"/>
      <c r="F223" s="179"/>
      <c r="G223" s="179"/>
      <c r="H223" s="179"/>
      <c r="I223" s="179"/>
      <c r="J223" s="179"/>
      <c r="K223" s="179"/>
      <c r="L223" s="81"/>
      <c r="M223" s="176"/>
      <c r="N223" s="179"/>
      <c r="O223" s="81"/>
      <c r="P223" s="81"/>
      <c r="Q223" s="81"/>
      <c r="R223" s="81"/>
      <c r="S223" s="81"/>
      <c r="T223" s="81"/>
      <c r="U223" s="81"/>
      <c r="V223" s="81"/>
      <c r="W223" s="81"/>
      <c r="X223" s="81"/>
      <c r="Y223" s="81"/>
      <c r="Z223" s="81"/>
      <c r="AA223" s="81"/>
      <c r="AB223" s="81"/>
      <c r="AC223" s="81"/>
      <c r="AD223" s="81"/>
      <c r="AE223" s="81"/>
      <c r="AF223" s="81"/>
    </row>
    <row r="224">
      <c r="A224" s="81"/>
      <c r="B224" s="81"/>
      <c r="C224" s="81"/>
      <c r="D224" s="179"/>
      <c r="E224" s="179"/>
      <c r="F224" s="179"/>
      <c r="G224" s="179"/>
      <c r="H224" s="179"/>
      <c r="I224" s="179"/>
      <c r="J224" s="179"/>
      <c r="K224" s="179"/>
      <c r="L224" s="81"/>
      <c r="M224" s="176"/>
      <c r="N224" s="179"/>
      <c r="O224" s="81"/>
      <c r="P224" s="81"/>
      <c r="Q224" s="81"/>
      <c r="R224" s="81"/>
      <c r="S224" s="81"/>
      <c r="T224" s="81"/>
      <c r="U224" s="81"/>
      <c r="V224" s="81"/>
      <c r="W224" s="81"/>
      <c r="X224" s="81"/>
      <c r="Y224" s="81"/>
      <c r="Z224" s="81"/>
      <c r="AA224" s="81"/>
      <c r="AB224" s="81"/>
      <c r="AC224" s="81"/>
      <c r="AD224" s="81"/>
      <c r="AE224" s="81"/>
      <c r="AF224" s="81"/>
    </row>
    <row r="225">
      <c r="A225" s="81"/>
      <c r="B225" s="81"/>
      <c r="C225" s="81"/>
      <c r="D225" s="179"/>
      <c r="E225" s="179"/>
      <c r="F225" s="179"/>
      <c r="G225" s="179"/>
      <c r="H225" s="179"/>
      <c r="I225" s="179"/>
      <c r="J225" s="179"/>
      <c r="K225" s="179"/>
      <c r="L225" s="81"/>
      <c r="M225" s="176"/>
      <c r="N225" s="179"/>
      <c r="O225" s="81"/>
      <c r="P225" s="81"/>
      <c r="Q225" s="81"/>
      <c r="R225" s="81"/>
      <c r="S225" s="81"/>
      <c r="T225" s="81"/>
      <c r="U225" s="81"/>
      <c r="V225" s="81"/>
      <c r="W225" s="81"/>
      <c r="X225" s="81"/>
      <c r="Y225" s="81"/>
      <c r="Z225" s="81"/>
      <c r="AA225" s="81"/>
      <c r="AB225" s="81"/>
      <c r="AC225" s="81"/>
      <c r="AD225" s="81"/>
      <c r="AE225" s="81"/>
      <c r="AF225" s="81"/>
    </row>
    <row r="226">
      <c r="A226" s="81"/>
      <c r="B226" s="81"/>
      <c r="C226" s="81"/>
      <c r="D226" s="179"/>
      <c r="E226" s="179"/>
      <c r="F226" s="179"/>
      <c r="G226" s="179"/>
      <c r="H226" s="179"/>
      <c r="I226" s="179"/>
      <c r="J226" s="179"/>
      <c r="K226" s="179"/>
      <c r="L226" s="81"/>
      <c r="M226" s="176"/>
      <c r="N226" s="179"/>
      <c r="O226" s="81"/>
      <c r="P226" s="81"/>
      <c r="Q226" s="81"/>
      <c r="R226" s="81"/>
      <c r="S226" s="81"/>
      <c r="T226" s="81"/>
      <c r="U226" s="81"/>
      <c r="V226" s="81"/>
      <c r="W226" s="81"/>
      <c r="X226" s="81"/>
      <c r="Y226" s="81"/>
      <c r="Z226" s="81"/>
      <c r="AA226" s="81"/>
      <c r="AB226" s="81"/>
      <c r="AC226" s="81"/>
      <c r="AD226" s="81"/>
      <c r="AE226" s="81"/>
      <c r="AF226" s="81"/>
    </row>
    <row r="227">
      <c r="A227" s="81"/>
      <c r="B227" s="81"/>
      <c r="C227" s="81"/>
      <c r="D227" s="179"/>
      <c r="E227" s="179"/>
      <c r="F227" s="179"/>
      <c r="G227" s="179"/>
      <c r="H227" s="179"/>
      <c r="I227" s="179"/>
      <c r="J227" s="179"/>
      <c r="K227" s="179"/>
      <c r="L227" s="81"/>
      <c r="M227" s="176"/>
      <c r="N227" s="179"/>
      <c r="O227" s="81"/>
      <c r="P227" s="81"/>
      <c r="Q227" s="81"/>
      <c r="R227" s="81"/>
      <c r="S227" s="81"/>
      <c r="T227" s="81"/>
      <c r="U227" s="81"/>
      <c r="V227" s="81"/>
      <c r="W227" s="81"/>
      <c r="X227" s="81"/>
      <c r="Y227" s="81"/>
      <c r="Z227" s="81"/>
      <c r="AA227" s="81"/>
      <c r="AB227" s="81"/>
      <c r="AC227" s="81"/>
      <c r="AD227" s="81"/>
      <c r="AE227" s="81"/>
      <c r="AF227" s="81"/>
    </row>
    <row r="228">
      <c r="A228" s="81"/>
      <c r="B228" s="81"/>
      <c r="C228" s="81"/>
      <c r="D228" s="179"/>
      <c r="E228" s="179"/>
      <c r="F228" s="179"/>
      <c r="G228" s="179"/>
      <c r="H228" s="179"/>
      <c r="I228" s="179"/>
      <c r="J228" s="179"/>
      <c r="K228" s="179"/>
      <c r="L228" s="81"/>
      <c r="M228" s="176"/>
      <c r="N228" s="179"/>
      <c r="O228" s="81"/>
      <c r="P228" s="81"/>
      <c r="Q228" s="81"/>
      <c r="R228" s="81"/>
      <c r="S228" s="81"/>
      <c r="T228" s="81"/>
      <c r="U228" s="81"/>
      <c r="V228" s="81"/>
      <c r="W228" s="81"/>
      <c r="X228" s="81"/>
      <c r="Y228" s="81"/>
      <c r="Z228" s="81"/>
      <c r="AA228" s="81"/>
      <c r="AB228" s="81"/>
      <c r="AC228" s="81"/>
      <c r="AD228" s="81"/>
      <c r="AE228" s="81"/>
      <c r="AF228" s="81"/>
    </row>
    <row r="229">
      <c r="A229" s="81"/>
      <c r="B229" s="81"/>
      <c r="C229" s="81"/>
      <c r="D229" s="179"/>
      <c r="E229" s="179"/>
      <c r="F229" s="179"/>
      <c r="G229" s="179"/>
      <c r="H229" s="179"/>
      <c r="I229" s="179"/>
      <c r="J229" s="179"/>
      <c r="K229" s="179"/>
      <c r="L229" s="81"/>
      <c r="M229" s="176"/>
      <c r="N229" s="179"/>
      <c r="O229" s="81"/>
      <c r="P229" s="81"/>
      <c r="Q229" s="81"/>
      <c r="R229" s="81"/>
      <c r="S229" s="81"/>
      <c r="T229" s="81"/>
      <c r="U229" s="81"/>
      <c r="V229" s="81"/>
      <c r="W229" s="81"/>
      <c r="X229" s="81"/>
      <c r="Y229" s="81"/>
      <c r="Z229" s="81"/>
      <c r="AA229" s="81"/>
      <c r="AB229" s="81"/>
      <c r="AC229" s="81"/>
      <c r="AD229" s="81"/>
      <c r="AE229" s="81"/>
      <c r="AF229" s="81"/>
    </row>
    <row r="230">
      <c r="A230" s="81"/>
      <c r="B230" s="81"/>
      <c r="C230" s="81"/>
      <c r="D230" s="179"/>
      <c r="E230" s="179"/>
      <c r="F230" s="179"/>
      <c r="G230" s="179"/>
      <c r="H230" s="179"/>
      <c r="I230" s="179"/>
      <c r="J230" s="179"/>
      <c r="K230" s="179"/>
      <c r="L230" s="81"/>
      <c r="M230" s="176"/>
      <c r="N230" s="179"/>
      <c r="O230" s="81"/>
      <c r="P230" s="81"/>
      <c r="Q230" s="81"/>
      <c r="R230" s="81"/>
      <c r="S230" s="81"/>
      <c r="T230" s="81"/>
      <c r="U230" s="81"/>
      <c r="V230" s="81"/>
      <c r="W230" s="81"/>
      <c r="X230" s="81"/>
      <c r="Y230" s="81"/>
      <c r="Z230" s="81"/>
      <c r="AA230" s="81"/>
      <c r="AB230" s="81"/>
      <c r="AC230" s="81"/>
      <c r="AD230" s="81"/>
      <c r="AE230" s="81"/>
      <c r="AF230" s="81"/>
    </row>
    <row r="231">
      <c r="A231" s="81"/>
      <c r="B231" s="81"/>
      <c r="C231" s="81"/>
      <c r="D231" s="179"/>
      <c r="E231" s="179"/>
      <c r="F231" s="179"/>
      <c r="G231" s="179"/>
      <c r="H231" s="179"/>
      <c r="I231" s="179"/>
      <c r="J231" s="179"/>
      <c r="K231" s="179"/>
      <c r="L231" s="81"/>
      <c r="M231" s="176"/>
      <c r="N231" s="179"/>
      <c r="O231" s="81"/>
      <c r="P231" s="81"/>
      <c r="Q231" s="81"/>
      <c r="R231" s="81"/>
      <c r="S231" s="81"/>
      <c r="T231" s="81"/>
      <c r="U231" s="81"/>
      <c r="V231" s="81"/>
      <c r="W231" s="81"/>
      <c r="X231" s="81"/>
      <c r="Y231" s="81"/>
      <c r="Z231" s="81"/>
      <c r="AA231" s="81"/>
      <c r="AB231" s="81"/>
      <c r="AC231" s="81"/>
      <c r="AD231" s="81"/>
      <c r="AE231" s="81"/>
      <c r="AF231" s="81"/>
    </row>
    <row r="232">
      <c r="A232" s="81"/>
      <c r="B232" s="81"/>
      <c r="C232" s="81"/>
      <c r="D232" s="179"/>
      <c r="E232" s="179"/>
      <c r="F232" s="179"/>
      <c r="G232" s="179"/>
      <c r="H232" s="179"/>
      <c r="I232" s="179"/>
      <c r="J232" s="179"/>
      <c r="K232" s="179"/>
      <c r="L232" s="81"/>
      <c r="M232" s="176"/>
      <c r="N232" s="179"/>
      <c r="O232" s="81"/>
      <c r="P232" s="81"/>
      <c r="Q232" s="81"/>
      <c r="R232" s="81"/>
      <c r="S232" s="81"/>
      <c r="T232" s="81"/>
      <c r="U232" s="81"/>
      <c r="V232" s="81"/>
      <c r="W232" s="81"/>
      <c r="X232" s="81"/>
      <c r="Y232" s="81"/>
      <c r="Z232" s="81"/>
      <c r="AA232" s="81"/>
      <c r="AB232" s="81"/>
      <c r="AC232" s="81"/>
      <c r="AD232" s="81"/>
      <c r="AE232" s="81"/>
      <c r="AF232" s="81"/>
    </row>
    <row r="233">
      <c r="A233" s="81"/>
      <c r="B233" s="81"/>
      <c r="C233" s="81"/>
      <c r="D233" s="179"/>
      <c r="E233" s="179"/>
      <c r="F233" s="179"/>
      <c r="G233" s="179"/>
      <c r="H233" s="179"/>
      <c r="I233" s="179"/>
      <c r="J233" s="179"/>
      <c r="K233" s="179"/>
      <c r="L233" s="81"/>
      <c r="M233" s="176"/>
      <c r="N233" s="179"/>
      <c r="O233" s="81"/>
      <c r="P233" s="81"/>
      <c r="Q233" s="81"/>
      <c r="R233" s="81"/>
      <c r="S233" s="81"/>
      <c r="T233" s="81"/>
      <c r="U233" s="81"/>
      <c r="V233" s="81"/>
      <c r="W233" s="81"/>
      <c r="X233" s="81"/>
      <c r="Y233" s="81"/>
      <c r="Z233" s="81"/>
      <c r="AA233" s="81"/>
      <c r="AB233" s="81"/>
      <c r="AC233" s="81"/>
      <c r="AD233" s="81"/>
      <c r="AE233" s="81"/>
      <c r="AF233" s="81"/>
    </row>
    <row r="234">
      <c r="A234" s="81"/>
      <c r="B234" s="81"/>
      <c r="C234" s="81"/>
      <c r="D234" s="179"/>
      <c r="E234" s="179"/>
      <c r="F234" s="179"/>
      <c r="G234" s="179"/>
      <c r="H234" s="179"/>
      <c r="I234" s="179"/>
      <c r="J234" s="179"/>
      <c r="K234" s="179"/>
      <c r="L234" s="81"/>
      <c r="M234" s="176"/>
      <c r="N234" s="179"/>
      <c r="O234" s="81"/>
      <c r="P234" s="81"/>
      <c r="Q234" s="81"/>
      <c r="R234" s="81"/>
      <c r="S234" s="81"/>
      <c r="T234" s="81"/>
      <c r="U234" s="81"/>
      <c r="V234" s="81"/>
      <c r="W234" s="81"/>
      <c r="X234" s="81"/>
      <c r="Y234" s="81"/>
      <c r="Z234" s="81"/>
      <c r="AA234" s="81"/>
      <c r="AB234" s="81"/>
      <c r="AC234" s="81"/>
      <c r="AD234" s="81"/>
      <c r="AE234" s="81"/>
      <c r="AF234" s="81"/>
    </row>
    <row r="235">
      <c r="A235" s="81"/>
      <c r="B235" s="81"/>
      <c r="C235" s="81"/>
      <c r="D235" s="179"/>
      <c r="E235" s="179"/>
      <c r="F235" s="179"/>
      <c r="G235" s="179"/>
      <c r="H235" s="179"/>
      <c r="I235" s="179"/>
      <c r="J235" s="179"/>
      <c r="K235" s="179"/>
      <c r="L235" s="81"/>
      <c r="M235" s="176"/>
      <c r="N235" s="179"/>
      <c r="O235" s="81"/>
      <c r="P235" s="81"/>
      <c r="Q235" s="81"/>
      <c r="R235" s="81"/>
      <c r="S235" s="81"/>
      <c r="T235" s="81"/>
      <c r="U235" s="81"/>
      <c r="V235" s="81"/>
      <c r="W235" s="81"/>
      <c r="X235" s="81"/>
      <c r="Y235" s="81"/>
      <c r="Z235" s="81"/>
      <c r="AA235" s="81"/>
      <c r="AB235" s="81"/>
      <c r="AC235" s="81"/>
      <c r="AD235" s="81"/>
      <c r="AE235" s="81"/>
      <c r="AF235" s="81"/>
    </row>
    <row r="236">
      <c r="A236" s="81"/>
      <c r="B236" s="81"/>
      <c r="C236" s="81"/>
      <c r="D236" s="179"/>
      <c r="E236" s="179"/>
      <c r="F236" s="179"/>
      <c r="G236" s="179"/>
      <c r="H236" s="179"/>
      <c r="I236" s="179"/>
      <c r="J236" s="179"/>
      <c r="K236" s="179"/>
      <c r="L236" s="81"/>
      <c r="M236" s="176"/>
      <c r="N236" s="179"/>
      <c r="O236" s="81"/>
      <c r="P236" s="81"/>
      <c r="Q236" s="81"/>
      <c r="R236" s="81"/>
      <c r="S236" s="81"/>
      <c r="T236" s="81"/>
      <c r="U236" s="81"/>
      <c r="V236" s="81"/>
      <c r="W236" s="81"/>
      <c r="X236" s="81"/>
      <c r="Y236" s="81"/>
      <c r="Z236" s="81"/>
      <c r="AA236" s="81"/>
      <c r="AB236" s="81"/>
      <c r="AC236" s="81"/>
      <c r="AD236" s="81"/>
      <c r="AE236" s="81"/>
      <c r="AF236" s="81"/>
    </row>
    <row r="237">
      <c r="A237" s="81"/>
      <c r="B237" s="81"/>
      <c r="C237" s="81"/>
      <c r="D237" s="179"/>
      <c r="E237" s="179"/>
      <c r="F237" s="179"/>
      <c r="G237" s="179"/>
      <c r="H237" s="179"/>
      <c r="I237" s="179"/>
      <c r="J237" s="179"/>
      <c r="K237" s="179"/>
      <c r="L237" s="81"/>
      <c r="M237" s="176"/>
      <c r="N237" s="179"/>
      <c r="O237" s="81"/>
      <c r="P237" s="81"/>
      <c r="Q237" s="81"/>
      <c r="R237" s="81"/>
      <c r="S237" s="81"/>
      <c r="T237" s="81"/>
      <c r="U237" s="81"/>
      <c r="V237" s="81"/>
      <c r="W237" s="81"/>
      <c r="X237" s="81"/>
      <c r="Y237" s="81"/>
      <c r="Z237" s="81"/>
      <c r="AA237" s="81"/>
      <c r="AB237" s="81"/>
      <c r="AC237" s="81"/>
      <c r="AD237" s="81"/>
      <c r="AE237" s="81"/>
      <c r="AF237" s="81"/>
    </row>
    <row r="238">
      <c r="A238" s="81"/>
      <c r="B238" s="81"/>
      <c r="C238" s="81"/>
      <c r="D238" s="179"/>
      <c r="E238" s="179"/>
      <c r="F238" s="179"/>
      <c r="G238" s="179"/>
      <c r="H238" s="179"/>
      <c r="I238" s="179"/>
      <c r="J238" s="179"/>
      <c r="K238" s="179"/>
      <c r="L238" s="81"/>
      <c r="M238" s="176"/>
      <c r="N238" s="179"/>
      <c r="O238" s="81"/>
      <c r="P238" s="81"/>
      <c r="Q238" s="81"/>
      <c r="R238" s="81"/>
      <c r="S238" s="81"/>
      <c r="T238" s="81"/>
      <c r="U238" s="81"/>
      <c r="V238" s="81"/>
      <c r="W238" s="81"/>
      <c r="X238" s="81"/>
      <c r="Y238" s="81"/>
      <c r="Z238" s="81"/>
      <c r="AA238" s="81"/>
      <c r="AB238" s="81"/>
      <c r="AC238" s="81"/>
      <c r="AD238" s="81"/>
      <c r="AE238" s="81"/>
      <c r="AF238" s="81"/>
    </row>
    <row r="239">
      <c r="A239" s="81"/>
      <c r="B239" s="81"/>
      <c r="C239" s="81"/>
      <c r="D239" s="179"/>
      <c r="E239" s="179"/>
      <c r="F239" s="179"/>
      <c r="G239" s="179"/>
      <c r="H239" s="179"/>
      <c r="I239" s="179"/>
      <c r="J239" s="179"/>
      <c r="K239" s="179"/>
      <c r="L239" s="81"/>
      <c r="M239" s="176"/>
      <c r="N239" s="179"/>
      <c r="O239" s="81"/>
      <c r="P239" s="81"/>
      <c r="Q239" s="81"/>
      <c r="R239" s="81"/>
      <c r="S239" s="81"/>
      <c r="T239" s="81"/>
      <c r="U239" s="81"/>
      <c r="V239" s="81"/>
      <c r="W239" s="81"/>
      <c r="X239" s="81"/>
      <c r="Y239" s="81"/>
      <c r="Z239" s="81"/>
      <c r="AA239" s="81"/>
      <c r="AB239" s="81"/>
      <c r="AC239" s="81"/>
      <c r="AD239" s="81"/>
      <c r="AE239" s="81"/>
      <c r="AF239" s="81"/>
    </row>
    <row r="240">
      <c r="A240" s="81"/>
      <c r="B240" s="81"/>
      <c r="C240" s="81"/>
      <c r="D240" s="179"/>
      <c r="E240" s="179"/>
      <c r="F240" s="179"/>
      <c r="G240" s="179"/>
      <c r="H240" s="179"/>
      <c r="I240" s="179"/>
      <c r="J240" s="179"/>
      <c r="K240" s="179"/>
      <c r="L240" s="81"/>
      <c r="M240" s="176"/>
      <c r="N240" s="179"/>
      <c r="O240" s="81"/>
      <c r="P240" s="81"/>
      <c r="Q240" s="81"/>
      <c r="R240" s="81"/>
      <c r="S240" s="81"/>
      <c r="T240" s="81"/>
      <c r="U240" s="81"/>
      <c r="V240" s="81"/>
      <c r="W240" s="81"/>
      <c r="X240" s="81"/>
      <c r="Y240" s="81"/>
      <c r="Z240" s="81"/>
      <c r="AA240" s="81"/>
      <c r="AB240" s="81"/>
      <c r="AC240" s="81"/>
      <c r="AD240" s="81"/>
      <c r="AE240" s="81"/>
      <c r="AF240" s="81"/>
    </row>
    <row r="241">
      <c r="A241" s="81"/>
      <c r="B241" s="81"/>
      <c r="C241" s="81"/>
      <c r="D241" s="179"/>
      <c r="E241" s="179"/>
      <c r="F241" s="179"/>
      <c r="G241" s="179"/>
      <c r="H241" s="179"/>
      <c r="I241" s="179"/>
      <c r="J241" s="179"/>
      <c r="K241" s="179"/>
      <c r="L241" s="81"/>
      <c r="M241" s="176"/>
      <c r="N241" s="179"/>
      <c r="O241" s="81"/>
      <c r="P241" s="81"/>
      <c r="Q241" s="81"/>
      <c r="R241" s="81"/>
      <c r="S241" s="81"/>
      <c r="T241" s="81"/>
      <c r="U241" s="81"/>
      <c r="V241" s="81"/>
      <c r="W241" s="81"/>
      <c r="X241" s="81"/>
      <c r="Y241" s="81"/>
      <c r="Z241" s="81"/>
      <c r="AA241" s="81"/>
      <c r="AB241" s="81"/>
      <c r="AC241" s="81"/>
      <c r="AD241" s="81"/>
      <c r="AE241" s="81"/>
      <c r="AF241" s="81"/>
    </row>
    <row r="242">
      <c r="A242" s="81"/>
      <c r="B242" s="81"/>
      <c r="C242" s="81"/>
      <c r="D242" s="179"/>
      <c r="E242" s="179"/>
      <c r="F242" s="179"/>
      <c r="G242" s="179"/>
      <c r="H242" s="179"/>
      <c r="I242" s="179"/>
      <c r="J242" s="179"/>
      <c r="K242" s="179"/>
      <c r="L242" s="81"/>
      <c r="M242" s="176"/>
      <c r="N242" s="179"/>
      <c r="O242" s="81"/>
      <c r="P242" s="81"/>
      <c r="Q242" s="81"/>
      <c r="R242" s="81"/>
      <c r="S242" s="81"/>
      <c r="T242" s="81"/>
      <c r="U242" s="81"/>
      <c r="V242" s="81"/>
      <c r="W242" s="81"/>
      <c r="X242" s="81"/>
      <c r="Y242" s="81"/>
      <c r="Z242" s="81"/>
      <c r="AA242" s="81"/>
      <c r="AB242" s="81"/>
      <c r="AC242" s="81"/>
      <c r="AD242" s="81"/>
      <c r="AE242" s="81"/>
      <c r="AF242" s="81"/>
    </row>
    <row r="243">
      <c r="A243" s="81"/>
      <c r="B243" s="81"/>
      <c r="C243" s="81"/>
      <c r="D243" s="179"/>
      <c r="E243" s="179"/>
      <c r="F243" s="179"/>
      <c r="G243" s="179"/>
      <c r="H243" s="179"/>
      <c r="I243" s="179"/>
      <c r="J243" s="179"/>
      <c r="K243" s="179"/>
      <c r="L243" s="81"/>
      <c r="M243" s="176"/>
      <c r="N243" s="179"/>
      <c r="O243" s="81"/>
      <c r="P243" s="81"/>
      <c r="Q243" s="81"/>
      <c r="R243" s="81"/>
      <c r="S243" s="81"/>
      <c r="T243" s="81"/>
      <c r="U243" s="81"/>
      <c r="V243" s="81"/>
      <c r="W243" s="81"/>
      <c r="X243" s="81"/>
      <c r="Y243" s="81"/>
      <c r="Z243" s="81"/>
      <c r="AA243" s="81"/>
      <c r="AB243" s="81"/>
      <c r="AC243" s="81"/>
      <c r="AD243" s="81"/>
      <c r="AE243" s="81"/>
      <c r="AF243" s="81"/>
    </row>
    <row r="244">
      <c r="A244" s="81"/>
      <c r="B244" s="81"/>
      <c r="C244" s="81"/>
      <c r="D244" s="179"/>
      <c r="E244" s="179"/>
      <c r="F244" s="179"/>
      <c r="G244" s="179"/>
      <c r="H244" s="179"/>
      <c r="I244" s="179"/>
      <c r="J244" s="179"/>
      <c r="K244" s="179"/>
      <c r="L244" s="81"/>
      <c r="M244" s="176"/>
      <c r="N244" s="179"/>
      <c r="O244" s="81"/>
      <c r="P244" s="81"/>
      <c r="Q244" s="81"/>
      <c r="R244" s="81"/>
      <c r="S244" s="81"/>
      <c r="T244" s="81"/>
      <c r="U244" s="81"/>
      <c r="V244" s="81"/>
      <c r="W244" s="81"/>
      <c r="X244" s="81"/>
      <c r="Y244" s="81"/>
      <c r="Z244" s="81"/>
      <c r="AA244" s="81"/>
      <c r="AB244" s="81"/>
      <c r="AC244" s="81"/>
      <c r="AD244" s="81"/>
      <c r="AE244" s="81"/>
      <c r="AF244" s="81"/>
    </row>
    <row r="245">
      <c r="A245" s="81"/>
      <c r="B245" s="81"/>
      <c r="C245" s="81"/>
      <c r="D245" s="179"/>
      <c r="E245" s="179"/>
      <c r="F245" s="179"/>
      <c r="G245" s="179"/>
      <c r="H245" s="179"/>
      <c r="I245" s="179"/>
      <c r="J245" s="179"/>
      <c r="K245" s="179"/>
      <c r="L245" s="81"/>
      <c r="M245" s="176"/>
      <c r="N245" s="179"/>
      <c r="O245" s="81"/>
      <c r="P245" s="81"/>
      <c r="Q245" s="81"/>
      <c r="R245" s="81"/>
      <c r="S245" s="81"/>
      <c r="T245" s="81"/>
      <c r="U245" s="81"/>
      <c r="V245" s="81"/>
      <c r="W245" s="81"/>
      <c r="X245" s="81"/>
      <c r="Y245" s="81"/>
      <c r="Z245" s="81"/>
      <c r="AA245" s="81"/>
      <c r="AB245" s="81"/>
      <c r="AC245" s="81"/>
      <c r="AD245" s="81"/>
      <c r="AE245" s="81"/>
      <c r="AF245" s="81"/>
    </row>
    <row r="246">
      <c r="A246" s="81"/>
      <c r="B246" s="81"/>
      <c r="C246" s="81"/>
      <c r="D246" s="179"/>
      <c r="E246" s="179"/>
      <c r="F246" s="179"/>
      <c r="G246" s="179"/>
      <c r="H246" s="179"/>
      <c r="I246" s="179"/>
      <c r="J246" s="179"/>
      <c r="K246" s="179"/>
      <c r="L246" s="81"/>
      <c r="M246" s="176"/>
      <c r="N246" s="179"/>
      <c r="O246" s="81"/>
      <c r="P246" s="81"/>
      <c r="Q246" s="81"/>
      <c r="R246" s="81"/>
      <c r="S246" s="81"/>
      <c r="T246" s="81"/>
      <c r="U246" s="81"/>
      <c r="V246" s="81"/>
      <c r="W246" s="81"/>
      <c r="X246" s="81"/>
      <c r="Y246" s="81"/>
      <c r="Z246" s="81"/>
      <c r="AA246" s="81"/>
      <c r="AB246" s="81"/>
      <c r="AC246" s="81"/>
      <c r="AD246" s="81"/>
      <c r="AE246" s="81"/>
      <c r="AF246" s="81"/>
    </row>
    <row r="247">
      <c r="A247" s="81"/>
      <c r="B247" s="81"/>
      <c r="C247" s="81"/>
      <c r="D247" s="179"/>
      <c r="E247" s="179"/>
      <c r="F247" s="179"/>
      <c r="G247" s="179"/>
      <c r="H247" s="179"/>
      <c r="I247" s="179"/>
      <c r="J247" s="179"/>
      <c r="K247" s="179"/>
      <c r="L247" s="81"/>
      <c r="M247" s="176"/>
      <c r="N247" s="179"/>
      <c r="O247" s="81"/>
      <c r="P247" s="81"/>
      <c r="Q247" s="81"/>
      <c r="R247" s="81"/>
      <c r="S247" s="81"/>
      <c r="T247" s="81"/>
      <c r="U247" s="81"/>
      <c r="V247" s="81"/>
      <c r="W247" s="81"/>
      <c r="X247" s="81"/>
      <c r="Y247" s="81"/>
      <c r="Z247" s="81"/>
      <c r="AA247" s="81"/>
      <c r="AB247" s="81"/>
      <c r="AC247" s="81"/>
      <c r="AD247" s="81"/>
      <c r="AE247" s="81"/>
      <c r="AF247" s="81"/>
    </row>
    <row r="248">
      <c r="A248" s="81"/>
      <c r="B248" s="81"/>
      <c r="C248" s="81"/>
      <c r="D248" s="179"/>
      <c r="E248" s="179"/>
      <c r="F248" s="179"/>
      <c r="G248" s="179"/>
      <c r="H248" s="179"/>
      <c r="I248" s="179"/>
      <c r="J248" s="179"/>
      <c r="K248" s="179"/>
      <c r="L248" s="81"/>
      <c r="M248" s="176"/>
      <c r="N248" s="179"/>
      <c r="O248" s="81"/>
      <c r="P248" s="81"/>
      <c r="Q248" s="81"/>
      <c r="R248" s="81"/>
      <c r="S248" s="81"/>
      <c r="T248" s="81"/>
      <c r="U248" s="81"/>
      <c r="V248" s="81"/>
      <c r="W248" s="81"/>
      <c r="X248" s="81"/>
      <c r="Y248" s="81"/>
      <c r="Z248" s="81"/>
      <c r="AA248" s="81"/>
      <c r="AB248" s="81"/>
      <c r="AC248" s="81"/>
      <c r="AD248" s="81"/>
      <c r="AE248" s="81"/>
      <c r="AF248" s="81"/>
    </row>
    <row r="249">
      <c r="A249" s="81"/>
      <c r="B249" s="81"/>
      <c r="C249" s="81"/>
      <c r="D249" s="179"/>
      <c r="E249" s="179"/>
      <c r="F249" s="179"/>
      <c r="G249" s="179"/>
      <c r="H249" s="179"/>
      <c r="I249" s="179"/>
      <c r="J249" s="179"/>
      <c r="K249" s="179"/>
      <c r="L249" s="81"/>
      <c r="M249" s="176"/>
      <c r="N249" s="179"/>
      <c r="O249" s="81"/>
      <c r="P249" s="81"/>
      <c r="Q249" s="81"/>
      <c r="R249" s="81"/>
      <c r="S249" s="81"/>
      <c r="T249" s="81"/>
      <c r="U249" s="81"/>
      <c r="V249" s="81"/>
      <c r="W249" s="81"/>
      <c r="X249" s="81"/>
      <c r="Y249" s="81"/>
      <c r="Z249" s="81"/>
      <c r="AA249" s="81"/>
      <c r="AB249" s="81"/>
      <c r="AC249" s="81"/>
      <c r="AD249" s="81"/>
      <c r="AE249" s="81"/>
      <c r="AF249" s="81"/>
    </row>
    <row r="250">
      <c r="A250" s="81"/>
      <c r="B250" s="81"/>
      <c r="C250" s="81"/>
      <c r="D250" s="179"/>
      <c r="E250" s="179"/>
      <c r="F250" s="179"/>
      <c r="G250" s="179"/>
      <c r="H250" s="179"/>
      <c r="I250" s="179"/>
      <c r="J250" s="179"/>
      <c r="K250" s="179"/>
      <c r="L250" s="81"/>
      <c r="M250" s="176"/>
      <c r="N250" s="179"/>
      <c r="O250" s="81"/>
      <c r="P250" s="81"/>
      <c r="Q250" s="81"/>
      <c r="R250" s="81"/>
      <c r="S250" s="81"/>
      <c r="T250" s="81"/>
      <c r="U250" s="81"/>
      <c r="V250" s="81"/>
      <c r="W250" s="81"/>
      <c r="X250" s="81"/>
      <c r="Y250" s="81"/>
      <c r="Z250" s="81"/>
      <c r="AA250" s="81"/>
      <c r="AB250" s="81"/>
      <c r="AC250" s="81"/>
      <c r="AD250" s="81"/>
      <c r="AE250" s="81"/>
      <c r="AF250" s="81"/>
    </row>
    <row r="251">
      <c r="A251" s="81"/>
      <c r="B251" s="81"/>
      <c r="C251" s="81"/>
      <c r="D251" s="179"/>
      <c r="E251" s="179"/>
      <c r="F251" s="179"/>
      <c r="G251" s="179"/>
      <c r="H251" s="179"/>
      <c r="I251" s="179"/>
      <c r="J251" s="179"/>
      <c r="K251" s="179"/>
      <c r="L251" s="81"/>
      <c r="M251" s="176"/>
      <c r="N251" s="179"/>
      <c r="O251" s="81"/>
      <c r="P251" s="81"/>
      <c r="Q251" s="81"/>
      <c r="R251" s="81"/>
      <c r="S251" s="81"/>
      <c r="T251" s="81"/>
      <c r="U251" s="81"/>
      <c r="V251" s="81"/>
      <c r="W251" s="81"/>
      <c r="X251" s="81"/>
      <c r="Y251" s="81"/>
      <c r="Z251" s="81"/>
      <c r="AA251" s="81"/>
      <c r="AB251" s="81"/>
      <c r="AC251" s="81"/>
      <c r="AD251" s="81"/>
      <c r="AE251" s="81"/>
      <c r="AF251" s="81"/>
    </row>
    <row r="252">
      <c r="A252" s="81"/>
      <c r="B252" s="81"/>
      <c r="C252" s="81"/>
      <c r="D252" s="179"/>
      <c r="E252" s="179"/>
      <c r="F252" s="179"/>
      <c r="G252" s="179"/>
      <c r="H252" s="179"/>
      <c r="I252" s="179"/>
      <c r="J252" s="179"/>
      <c r="K252" s="179"/>
      <c r="L252" s="81"/>
      <c r="M252" s="176"/>
      <c r="N252" s="179"/>
      <c r="O252" s="81"/>
      <c r="P252" s="81"/>
      <c r="Q252" s="81"/>
      <c r="R252" s="81"/>
      <c r="S252" s="81"/>
      <c r="T252" s="81"/>
      <c r="U252" s="81"/>
      <c r="V252" s="81"/>
      <c r="W252" s="81"/>
      <c r="X252" s="81"/>
      <c r="Y252" s="81"/>
      <c r="Z252" s="81"/>
      <c r="AA252" s="81"/>
      <c r="AB252" s="81"/>
      <c r="AC252" s="81"/>
      <c r="AD252" s="81"/>
      <c r="AE252" s="81"/>
      <c r="AF252" s="81"/>
    </row>
    <row r="253">
      <c r="A253" s="81"/>
      <c r="B253" s="81"/>
      <c r="C253" s="81"/>
      <c r="D253" s="179"/>
      <c r="E253" s="179"/>
      <c r="F253" s="179"/>
      <c r="G253" s="179"/>
      <c r="H253" s="179"/>
      <c r="I253" s="179"/>
      <c r="J253" s="179"/>
      <c r="K253" s="179"/>
      <c r="L253" s="81"/>
      <c r="M253" s="176"/>
      <c r="N253" s="179"/>
      <c r="O253" s="81"/>
      <c r="P253" s="81"/>
      <c r="Q253" s="81"/>
      <c r="R253" s="81"/>
      <c r="S253" s="81"/>
      <c r="T253" s="81"/>
      <c r="U253" s="81"/>
      <c r="V253" s="81"/>
      <c r="W253" s="81"/>
      <c r="X253" s="81"/>
      <c r="Y253" s="81"/>
      <c r="Z253" s="81"/>
      <c r="AA253" s="81"/>
      <c r="AB253" s="81"/>
      <c r="AC253" s="81"/>
      <c r="AD253" s="81"/>
      <c r="AE253" s="81"/>
      <c r="AF253" s="81"/>
    </row>
    <row r="254">
      <c r="A254" s="81"/>
      <c r="B254" s="81"/>
      <c r="C254" s="81"/>
      <c r="D254" s="179"/>
      <c r="E254" s="179"/>
      <c r="F254" s="179"/>
      <c r="G254" s="179"/>
      <c r="H254" s="179"/>
      <c r="I254" s="179"/>
      <c r="J254" s="179"/>
      <c r="K254" s="179"/>
      <c r="L254" s="81"/>
      <c r="M254" s="176"/>
      <c r="N254" s="179"/>
      <c r="O254" s="81"/>
      <c r="P254" s="81"/>
      <c r="Q254" s="81"/>
      <c r="R254" s="81"/>
      <c r="S254" s="81"/>
      <c r="T254" s="81"/>
      <c r="U254" s="81"/>
      <c r="V254" s="81"/>
      <c r="W254" s="81"/>
      <c r="X254" s="81"/>
      <c r="Y254" s="81"/>
      <c r="Z254" s="81"/>
      <c r="AA254" s="81"/>
      <c r="AB254" s="81"/>
      <c r="AC254" s="81"/>
      <c r="AD254" s="81"/>
      <c r="AE254" s="81"/>
      <c r="AF254" s="81"/>
    </row>
    <row r="255">
      <c r="A255" s="81"/>
      <c r="B255" s="81"/>
      <c r="C255" s="81"/>
      <c r="D255" s="179"/>
      <c r="E255" s="179"/>
      <c r="F255" s="179"/>
      <c r="G255" s="179"/>
      <c r="H255" s="179"/>
      <c r="I255" s="179"/>
      <c r="J255" s="179"/>
      <c r="K255" s="179"/>
      <c r="L255" s="81"/>
      <c r="M255" s="176"/>
      <c r="N255" s="179"/>
      <c r="O255" s="81"/>
      <c r="P255" s="81"/>
      <c r="Q255" s="81"/>
      <c r="R255" s="81"/>
      <c r="S255" s="81"/>
      <c r="T255" s="81"/>
      <c r="U255" s="81"/>
      <c r="V255" s="81"/>
      <c r="W255" s="81"/>
      <c r="X255" s="81"/>
      <c r="Y255" s="81"/>
      <c r="Z255" s="81"/>
      <c r="AA255" s="81"/>
      <c r="AB255" s="81"/>
      <c r="AC255" s="81"/>
      <c r="AD255" s="81"/>
      <c r="AE255" s="81"/>
      <c r="AF255" s="81"/>
    </row>
    <row r="256">
      <c r="A256" s="81"/>
      <c r="B256" s="81"/>
      <c r="C256" s="81"/>
      <c r="D256" s="179"/>
      <c r="E256" s="179"/>
      <c r="F256" s="179"/>
      <c r="G256" s="179"/>
      <c r="H256" s="179"/>
      <c r="I256" s="179"/>
      <c r="J256" s="179"/>
      <c r="K256" s="179"/>
      <c r="L256" s="81"/>
      <c r="M256" s="176"/>
      <c r="N256" s="179"/>
      <c r="O256" s="81"/>
      <c r="P256" s="81"/>
      <c r="Q256" s="81"/>
      <c r="R256" s="81"/>
      <c r="S256" s="81"/>
      <c r="T256" s="81"/>
      <c r="U256" s="81"/>
      <c r="V256" s="81"/>
      <c r="W256" s="81"/>
      <c r="X256" s="81"/>
      <c r="Y256" s="81"/>
      <c r="Z256" s="81"/>
      <c r="AA256" s="81"/>
      <c r="AB256" s="81"/>
      <c r="AC256" s="81"/>
      <c r="AD256" s="81"/>
      <c r="AE256" s="81"/>
      <c r="AF256" s="81"/>
    </row>
    <row r="257">
      <c r="A257" s="81"/>
      <c r="B257" s="81"/>
      <c r="C257" s="81"/>
      <c r="D257" s="179"/>
      <c r="E257" s="179"/>
      <c r="F257" s="179"/>
      <c r="G257" s="179"/>
      <c r="H257" s="179"/>
      <c r="I257" s="179"/>
      <c r="J257" s="179"/>
      <c r="K257" s="179"/>
      <c r="L257" s="81"/>
      <c r="M257" s="176"/>
      <c r="N257" s="179"/>
      <c r="O257" s="81"/>
      <c r="P257" s="81"/>
      <c r="Q257" s="81"/>
      <c r="R257" s="81"/>
      <c r="S257" s="81"/>
      <c r="T257" s="81"/>
      <c r="U257" s="81"/>
      <c r="V257" s="81"/>
      <c r="W257" s="81"/>
      <c r="X257" s="81"/>
      <c r="Y257" s="81"/>
      <c r="Z257" s="81"/>
      <c r="AA257" s="81"/>
      <c r="AB257" s="81"/>
      <c r="AC257" s="81"/>
      <c r="AD257" s="81"/>
      <c r="AE257" s="81"/>
      <c r="AF257" s="81"/>
    </row>
    <row r="258">
      <c r="A258" s="81"/>
      <c r="B258" s="81"/>
      <c r="C258" s="81"/>
      <c r="D258" s="179"/>
      <c r="E258" s="179"/>
      <c r="F258" s="179"/>
      <c r="G258" s="179"/>
      <c r="H258" s="179"/>
      <c r="I258" s="179"/>
      <c r="J258" s="179"/>
      <c r="K258" s="179"/>
      <c r="L258" s="81"/>
      <c r="M258" s="176"/>
      <c r="N258" s="179"/>
      <c r="O258" s="81"/>
      <c r="P258" s="81"/>
      <c r="Q258" s="81"/>
      <c r="R258" s="81"/>
      <c r="S258" s="81"/>
      <c r="T258" s="81"/>
      <c r="U258" s="81"/>
      <c r="V258" s="81"/>
      <c r="W258" s="81"/>
      <c r="X258" s="81"/>
      <c r="Y258" s="81"/>
      <c r="Z258" s="81"/>
      <c r="AA258" s="81"/>
      <c r="AB258" s="81"/>
      <c r="AC258" s="81"/>
      <c r="AD258" s="81"/>
      <c r="AE258" s="81"/>
      <c r="AF258" s="81"/>
    </row>
    <row r="259">
      <c r="A259" s="81"/>
      <c r="B259" s="81"/>
      <c r="C259" s="81"/>
      <c r="D259" s="179"/>
      <c r="E259" s="179"/>
      <c r="F259" s="179"/>
      <c r="G259" s="179"/>
      <c r="H259" s="179"/>
      <c r="I259" s="179"/>
      <c r="J259" s="179"/>
      <c r="K259" s="179"/>
      <c r="L259" s="81"/>
      <c r="M259" s="176"/>
      <c r="N259" s="179"/>
      <c r="O259" s="81"/>
      <c r="P259" s="81"/>
      <c r="Q259" s="81"/>
      <c r="R259" s="81"/>
      <c r="S259" s="81"/>
      <c r="T259" s="81"/>
      <c r="U259" s="81"/>
      <c r="V259" s="81"/>
      <c r="W259" s="81"/>
      <c r="X259" s="81"/>
      <c r="Y259" s="81"/>
      <c r="Z259" s="81"/>
      <c r="AA259" s="81"/>
      <c r="AB259" s="81"/>
      <c r="AC259" s="81"/>
      <c r="AD259" s="81"/>
      <c r="AE259" s="81"/>
      <c r="AF259" s="81"/>
    </row>
    <row r="260">
      <c r="A260" s="81"/>
      <c r="B260" s="81"/>
      <c r="C260" s="81"/>
      <c r="D260" s="179"/>
      <c r="E260" s="179"/>
      <c r="F260" s="179"/>
      <c r="G260" s="179"/>
      <c r="H260" s="179"/>
      <c r="I260" s="179"/>
      <c r="J260" s="179"/>
      <c r="K260" s="179"/>
      <c r="L260" s="81"/>
      <c r="M260" s="176"/>
      <c r="N260" s="179"/>
      <c r="O260" s="81"/>
      <c r="P260" s="81"/>
      <c r="Q260" s="81"/>
      <c r="R260" s="81"/>
      <c r="S260" s="81"/>
      <c r="T260" s="81"/>
      <c r="U260" s="81"/>
      <c r="V260" s="81"/>
      <c r="W260" s="81"/>
      <c r="X260" s="81"/>
      <c r="Y260" s="81"/>
      <c r="Z260" s="81"/>
      <c r="AA260" s="81"/>
      <c r="AB260" s="81"/>
      <c r="AC260" s="81"/>
      <c r="AD260" s="81"/>
      <c r="AE260" s="81"/>
      <c r="AF260" s="81"/>
    </row>
    <row r="261">
      <c r="A261" s="81"/>
      <c r="B261" s="81"/>
      <c r="C261" s="81"/>
      <c r="D261" s="179"/>
      <c r="E261" s="179"/>
      <c r="F261" s="179"/>
      <c r="G261" s="179"/>
      <c r="H261" s="179"/>
      <c r="I261" s="179"/>
      <c r="J261" s="179"/>
      <c r="K261" s="179"/>
      <c r="L261" s="81"/>
      <c r="M261" s="176"/>
      <c r="N261" s="179"/>
      <c r="O261" s="81"/>
      <c r="P261" s="81"/>
      <c r="Q261" s="81"/>
      <c r="R261" s="81"/>
      <c r="S261" s="81"/>
      <c r="T261" s="81"/>
      <c r="U261" s="81"/>
      <c r="V261" s="81"/>
      <c r="W261" s="81"/>
      <c r="X261" s="81"/>
      <c r="Y261" s="81"/>
      <c r="Z261" s="81"/>
      <c r="AA261" s="81"/>
      <c r="AB261" s="81"/>
      <c r="AC261" s="81"/>
      <c r="AD261" s="81"/>
      <c r="AE261" s="81"/>
      <c r="AF261" s="81"/>
    </row>
    <row r="262">
      <c r="A262" s="81"/>
      <c r="B262" s="81"/>
      <c r="C262" s="81"/>
      <c r="D262" s="179"/>
      <c r="E262" s="179"/>
      <c r="F262" s="179"/>
      <c r="G262" s="179"/>
      <c r="H262" s="179"/>
      <c r="I262" s="179"/>
      <c r="J262" s="179"/>
      <c r="K262" s="179"/>
      <c r="L262" s="81"/>
      <c r="M262" s="176"/>
      <c r="N262" s="179"/>
      <c r="O262" s="81"/>
      <c r="P262" s="81"/>
      <c r="Q262" s="81"/>
      <c r="R262" s="81"/>
      <c r="S262" s="81"/>
      <c r="T262" s="81"/>
      <c r="U262" s="81"/>
      <c r="V262" s="81"/>
      <c r="W262" s="81"/>
      <c r="X262" s="81"/>
      <c r="Y262" s="81"/>
      <c r="Z262" s="81"/>
      <c r="AA262" s="81"/>
      <c r="AB262" s="81"/>
      <c r="AC262" s="81"/>
      <c r="AD262" s="81"/>
      <c r="AE262" s="81"/>
      <c r="AF262" s="81"/>
    </row>
    <row r="263">
      <c r="A263" s="81"/>
      <c r="B263" s="81"/>
      <c r="C263" s="81"/>
      <c r="D263" s="179"/>
      <c r="E263" s="179"/>
      <c r="F263" s="179"/>
      <c r="G263" s="179"/>
      <c r="H263" s="179"/>
      <c r="I263" s="179"/>
      <c r="J263" s="179"/>
      <c r="K263" s="179"/>
      <c r="L263" s="81"/>
      <c r="M263" s="176"/>
      <c r="N263" s="179"/>
      <c r="O263" s="81"/>
      <c r="P263" s="81"/>
      <c r="Q263" s="81"/>
      <c r="R263" s="81"/>
      <c r="S263" s="81"/>
      <c r="T263" s="81"/>
      <c r="U263" s="81"/>
      <c r="V263" s="81"/>
      <c r="W263" s="81"/>
      <c r="X263" s="81"/>
      <c r="Y263" s="81"/>
      <c r="Z263" s="81"/>
      <c r="AA263" s="81"/>
      <c r="AB263" s="81"/>
      <c r="AC263" s="81"/>
      <c r="AD263" s="81"/>
      <c r="AE263" s="81"/>
      <c r="AF263" s="81"/>
    </row>
    <row r="264">
      <c r="A264" s="81"/>
      <c r="B264" s="81"/>
      <c r="C264" s="81"/>
      <c r="D264" s="179"/>
      <c r="E264" s="179"/>
      <c r="F264" s="179"/>
      <c r="G264" s="179"/>
      <c r="H264" s="179"/>
      <c r="I264" s="179"/>
      <c r="J264" s="179"/>
      <c r="K264" s="179"/>
      <c r="L264" s="81"/>
      <c r="M264" s="176"/>
      <c r="N264" s="179"/>
      <c r="O264" s="81"/>
      <c r="P264" s="81"/>
      <c r="Q264" s="81"/>
      <c r="R264" s="81"/>
      <c r="S264" s="81"/>
      <c r="T264" s="81"/>
      <c r="U264" s="81"/>
      <c r="V264" s="81"/>
      <c r="W264" s="81"/>
      <c r="X264" s="81"/>
      <c r="Y264" s="81"/>
      <c r="Z264" s="81"/>
      <c r="AA264" s="81"/>
      <c r="AB264" s="81"/>
      <c r="AC264" s="81"/>
      <c r="AD264" s="81"/>
      <c r="AE264" s="81"/>
      <c r="AF264" s="81"/>
    </row>
    <row r="265">
      <c r="A265" s="81"/>
      <c r="B265" s="81"/>
      <c r="C265" s="81"/>
      <c r="D265" s="179"/>
      <c r="E265" s="179"/>
      <c r="F265" s="179"/>
      <c r="G265" s="179"/>
      <c r="H265" s="179"/>
      <c r="I265" s="179"/>
      <c r="J265" s="179"/>
      <c r="K265" s="179"/>
      <c r="L265" s="81"/>
      <c r="M265" s="176"/>
      <c r="N265" s="179"/>
      <c r="O265" s="81"/>
      <c r="P265" s="81"/>
      <c r="Q265" s="81"/>
      <c r="R265" s="81"/>
      <c r="S265" s="81"/>
      <c r="T265" s="81"/>
      <c r="U265" s="81"/>
      <c r="V265" s="81"/>
      <c r="W265" s="81"/>
      <c r="X265" s="81"/>
      <c r="Y265" s="81"/>
      <c r="Z265" s="81"/>
      <c r="AA265" s="81"/>
      <c r="AB265" s="81"/>
      <c r="AC265" s="81"/>
      <c r="AD265" s="81"/>
      <c r="AE265" s="81"/>
      <c r="AF265" s="81"/>
    </row>
    <row r="266">
      <c r="A266" s="81"/>
      <c r="B266" s="81"/>
      <c r="C266" s="81"/>
      <c r="D266" s="179"/>
      <c r="E266" s="179"/>
      <c r="F266" s="179"/>
      <c r="G266" s="179"/>
      <c r="H266" s="179"/>
      <c r="I266" s="179"/>
      <c r="J266" s="179"/>
      <c r="K266" s="179"/>
      <c r="L266" s="81"/>
      <c r="M266" s="176"/>
      <c r="N266" s="179"/>
      <c r="O266" s="81"/>
      <c r="P266" s="81"/>
      <c r="Q266" s="81"/>
      <c r="R266" s="81"/>
      <c r="S266" s="81"/>
      <c r="T266" s="81"/>
      <c r="U266" s="81"/>
      <c r="V266" s="81"/>
      <c r="W266" s="81"/>
      <c r="X266" s="81"/>
      <c r="Y266" s="81"/>
      <c r="Z266" s="81"/>
      <c r="AA266" s="81"/>
      <c r="AB266" s="81"/>
      <c r="AC266" s="81"/>
      <c r="AD266" s="81"/>
      <c r="AE266" s="81"/>
      <c r="AF266" s="81"/>
    </row>
    <row r="267">
      <c r="A267" s="81"/>
      <c r="B267" s="81"/>
      <c r="C267" s="81"/>
      <c r="D267" s="179"/>
      <c r="E267" s="179"/>
      <c r="F267" s="179"/>
      <c r="G267" s="179"/>
      <c r="H267" s="179"/>
      <c r="I267" s="179"/>
      <c r="J267" s="179"/>
      <c r="K267" s="179"/>
      <c r="L267" s="81"/>
      <c r="M267" s="176"/>
      <c r="N267" s="179"/>
      <c r="O267" s="81"/>
      <c r="P267" s="81"/>
      <c r="Q267" s="81"/>
      <c r="R267" s="81"/>
      <c r="S267" s="81"/>
      <c r="T267" s="81"/>
      <c r="U267" s="81"/>
      <c r="V267" s="81"/>
      <c r="W267" s="81"/>
      <c r="X267" s="81"/>
      <c r="Y267" s="81"/>
      <c r="Z267" s="81"/>
      <c r="AA267" s="81"/>
      <c r="AB267" s="81"/>
      <c r="AC267" s="81"/>
      <c r="AD267" s="81"/>
      <c r="AE267" s="81"/>
      <c r="AF267" s="81"/>
    </row>
    <row r="268">
      <c r="A268" s="81"/>
      <c r="B268" s="81"/>
      <c r="C268" s="81"/>
      <c r="D268" s="179"/>
      <c r="E268" s="179"/>
      <c r="F268" s="179"/>
      <c r="G268" s="179"/>
      <c r="H268" s="179"/>
      <c r="I268" s="179"/>
      <c r="J268" s="179"/>
      <c r="K268" s="179"/>
      <c r="L268" s="81"/>
      <c r="M268" s="176"/>
      <c r="N268" s="179"/>
      <c r="O268" s="81"/>
      <c r="P268" s="81"/>
      <c r="Q268" s="81"/>
      <c r="R268" s="81"/>
      <c r="S268" s="81"/>
      <c r="T268" s="81"/>
      <c r="U268" s="81"/>
      <c r="V268" s="81"/>
      <c r="W268" s="81"/>
      <c r="X268" s="81"/>
      <c r="Y268" s="81"/>
      <c r="Z268" s="81"/>
      <c r="AA268" s="81"/>
      <c r="AB268" s="81"/>
      <c r="AC268" s="81"/>
      <c r="AD268" s="81"/>
      <c r="AE268" s="81"/>
      <c r="AF268" s="81"/>
    </row>
    <row r="269">
      <c r="A269" s="81"/>
      <c r="B269" s="81"/>
      <c r="C269" s="81"/>
      <c r="D269" s="179"/>
      <c r="E269" s="179"/>
      <c r="F269" s="179"/>
      <c r="G269" s="179"/>
      <c r="H269" s="179"/>
      <c r="I269" s="179"/>
      <c r="J269" s="179"/>
      <c r="K269" s="179"/>
      <c r="L269" s="81"/>
      <c r="M269" s="176"/>
      <c r="N269" s="179"/>
      <c r="O269" s="81"/>
      <c r="P269" s="81"/>
      <c r="Q269" s="81"/>
      <c r="R269" s="81"/>
      <c r="S269" s="81"/>
      <c r="T269" s="81"/>
      <c r="U269" s="81"/>
      <c r="V269" s="81"/>
      <c r="W269" s="81"/>
      <c r="X269" s="81"/>
      <c r="Y269" s="81"/>
      <c r="Z269" s="81"/>
      <c r="AA269" s="81"/>
      <c r="AB269" s="81"/>
      <c r="AC269" s="81"/>
      <c r="AD269" s="81"/>
      <c r="AE269" s="81"/>
      <c r="AF269" s="81"/>
    </row>
    <row r="270">
      <c r="A270" s="81"/>
      <c r="B270" s="81"/>
      <c r="C270" s="81"/>
      <c r="D270" s="179"/>
      <c r="E270" s="179"/>
      <c r="F270" s="179"/>
      <c r="G270" s="179"/>
      <c r="H270" s="179"/>
      <c r="I270" s="179"/>
      <c r="J270" s="179"/>
      <c r="K270" s="179"/>
      <c r="L270" s="81"/>
      <c r="M270" s="176"/>
      <c r="N270" s="179"/>
      <c r="O270" s="81"/>
      <c r="P270" s="81"/>
      <c r="Q270" s="81"/>
      <c r="R270" s="81"/>
      <c r="S270" s="81"/>
      <c r="T270" s="81"/>
      <c r="U270" s="81"/>
      <c r="V270" s="81"/>
      <c r="W270" s="81"/>
      <c r="X270" s="81"/>
      <c r="Y270" s="81"/>
      <c r="Z270" s="81"/>
      <c r="AA270" s="81"/>
      <c r="AB270" s="81"/>
      <c r="AC270" s="81"/>
      <c r="AD270" s="81"/>
      <c r="AE270" s="81"/>
      <c r="AF270" s="81"/>
    </row>
    <row r="271">
      <c r="A271" s="81"/>
      <c r="B271" s="81"/>
      <c r="C271" s="81"/>
      <c r="D271" s="179"/>
      <c r="E271" s="179"/>
      <c r="F271" s="179"/>
      <c r="G271" s="179"/>
      <c r="H271" s="179"/>
      <c r="I271" s="179"/>
      <c r="J271" s="179"/>
      <c r="K271" s="179"/>
      <c r="L271" s="81"/>
      <c r="M271" s="176"/>
      <c r="N271" s="179"/>
      <c r="O271" s="81"/>
      <c r="P271" s="81"/>
      <c r="Q271" s="81"/>
      <c r="R271" s="81"/>
      <c r="S271" s="81"/>
      <c r="T271" s="81"/>
      <c r="U271" s="81"/>
      <c r="V271" s="81"/>
      <c r="W271" s="81"/>
      <c r="X271" s="81"/>
      <c r="Y271" s="81"/>
      <c r="Z271" s="81"/>
      <c r="AA271" s="81"/>
      <c r="AB271" s="81"/>
      <c r="AC271" s="81"/>
      <c r="AD271" s="81"/>
      <c r="AE271" s="81"/>
      <c r="AF271" s="81"/>
    </row>
    <row r="272">
      <c r="A272" s="81"/>
      <c r="B272" s="81"/>
      <c r="C272" s="81"/>
      <c r="D272" s="179"/>
      <c r="E272" s="179"/>
      <c r="F272" s="179"/>
      <c r="G272" s="179"/>
      <c r="H272" s="179"/>
      <c r="I272" s="179"/>
      <c r="J272" s="179"/>
      <c r="K272" s="179"/>
      <c r="L272" s="81"/>
      <c r="M272" s="176"/>
      <c r="N272" s="179"/>
      <c r="O272" s="81"/>
      <c r="P272" s="81"/>
      <c r="Q272" s="81"/>
      <c r="R272" s="81"/>
      <c r="S272" s="81"/>
      <c r="T272" s="81"/>
      <c r="U272" s="81"/>
      <c r="V272" s="81"/>
      <c r="W272" s="81"/>
      <c r="X272" s="81"/>
      <c r="Y272" s="81"/>
      <c r="Z272" s="81"/>
      <c r="AA272" s="81"/>
      <c r="AB272" s="81"/>
      <c r="AC272" s="81"/>
      <c r="AD272" s="81"/>
      <c r="AE272" s="81"/>
      <c r="AF272" s="81"/>
    </row>
    <row r="273">
      <c r="A273" s="81"/>
      <c r="B273" s="81"/>
      <c r="C273" s="81"/>
      <c r="D273" s="179"/>
      <c r="E273" s="179"/>
      <c r="F273" s="179"/>
      <c r="G273" s="179"/>
      <c r="H273" s="179"/>
      <c r="I273" s="179"/>
      <c r="J273" s="179"/>
      <c r="K273" s="179"/>
      <c r="L273" s="81"/>
      <c r="M273" s="176"/>
      <c r="N273" s="179"/>
      <c r="O273" s="81"/>
      <c r="P273" s="81"/>
      <c r="Q273" s="81"/>
      <c r="R273" s="81"/>
      <c r="S273" s="81"/>
      <c r="T273" s="81"/>
      <c r="U273" s="81"/>
      <c r="V273" s="81"/>
      <c r="W273" s="81"/>
      <c r="X273" s="81"/>
      <c r="Y273" s="81"/>
      <c r="Z273" s="81"/>
      <c r="AA273" s="81"/>
      <c r="AB273" s="81"/>
      <c r="AC273" s="81"/>
      <c r="AD273" s="81"/>
      <c r="AE273" s="81"/>
      <c r="AF273" s="81"/>
    </row>
    <row r="274">
      <c r="A274" s="81"/>
      <c r="B274" s="81"/>
      <c r="C274" s="81"/>
      <c r="D274" s="179"/>
      <c r="E274" s="179"/>
      <c r="F274" s="179"/>
      <c r="G274" s="179"/>
      <c r="H274" s="179"/>
      <c r="I274" s="179"/>
      <c r="J274" s="179"/>
      <c r="K274" s="179"/>
      <c r="L274" s="81"/>
      <c r="M274" s="176"/>
      <c r="N274" s="179"/>
      <c r="O274" s="81"/>
      <c r="P274" s="81"/>
      <c r="Q274" s="81"/>
      <c r="R274" s="81"/>
      <c r="S274" s="81"/>
      <c r="T274" s="81"/>
      <c r="U274" s="81"/>
      <c r="V274" s="81"/>
      <c r="W274" s="81"/>
      <c r="X274" s="81"/>
      <c r="Y274" s="81"/>
      <c r="Z274" s="81"/>
      <c r="AA274" s="81"/>
      <c r="AB274" s="81"/>
      <c r="AC274" s="81"/>
      <c r="AD274" s="81"/>
      <c r="AE274" s="81"/>
      <c r="AF274" s="81"/>
    </row>
    <row r="275">
      <c r="A275" s="81"/>
      <c r="B275" s="81"/>
      <c r="C275" s="81"/>
      <c r="D275" s="179"/>
      <c r="E275" s="179"/>
      <c r="F275" s="179"/>
      <c r="G275" s="179"/>
      <c r="H275" s="179"/>
      <c r="I275" s="179"/>
      <c r="J275" s="179"/>
      <c r="K275" s="179"/>
      <c r="L275" s="81"/>
      <c r="M275" s="176"/>
      <c r="N275" s="179"/>
      <c r="O275" s="81"/>
      <c r="P275" s="81"/>
      <c r="Q275" s="81"/>
      <c r="R275" s="81"/>
      <c r="S275" s="81"/>
      <c r="T275" s="81"/>
      <c r="U275" s="81"/>
      <c r="V275" s="81"/>
      <c r="W275" s="81"/>
      <c r="X275" s="81"/>
      <c r="Y275" s="81"/>
      <c r="Z275" s="81"/>
      <c r="AA275" s="81"/>
      <c r="AB275" s="81"/>
      <c r="AC275" s="81"/>
      <c r="AD275" s="81"/>
      <c r="AE275" s="81"/>
      <c r="AF275" s="81"/>
    </row>
    <row r="276">
      <c r="A276" s="81"/>
      <c r="B276" s="81"/>
      <c r="C276" s="81"/>
      <c r="D276" s="179"/>
      <c r="E276" s="179"/>
      <c r="F276" s="179"/>
      <c r="G276" s="179"/>
      <c r="H276" s="179"/>
      <c r="I276" s="179"/>
      <c r="J276" s="179"/>
      <c r="K276" s="179"/>
      <c r="L276" s="81"/>
      <c r="M276" s="176"/>
      <c r="N276" s="179"/>
      <c r="O276" s="81"/>
      <c r="P276" s="81"/>
      <c r="Q276" s="81"/>
      <c r="R276" s="81"/>
      <c r="S276" s="81"/>
      <c r="T276" s="81"/>
      <c r="U276" s="81"/>
      <c r="V276" s="81"/>
      <c r="W276" s="81"/>
      <c r="X276" s="81"/>
      <c r="Y276" s="81"/>
      <c r="Z276" s="81"/>
      <c r="AA276" s="81"/>
      <c r="AB276" s="81"/>
      <c r="AC276" s="81"/>
      <c r="AD276" s="81"/>
      <c r="AE276" s="81"/>
      <c r="AF276" s="81"/>
    </row>
    <row r="277">
      <c r="A277" s="81"/>
      <c r="B277" s="81"/>
      <c r="C277" s="81"/>
      <c r="D277" s="179"/>
      <c r="E277" s="179"/>
      <c r="F277" s="179"/>
      <c r="G277" s="179"/>
      <c r="H277" s="179"/>
      <c r="I277" s="179"/>
      <c r="J277" s="179"/>
      <c r="K277" s="179"/>
      <c r="L277" s="81"/>
      <c r="M277" s="176"/>
      <c r="N277" s="179"/>
      <c r="O277" s="81"/>
      <c r="P277" s="81"/>
      <c r="Q277" s="81"/>
      <c r="R277" s="81"/>
      <c r="S277" s="81"/>
      <c r="T277" s="81"/>
      <c r="U277" s="81"/>
      <c r="V277" s="81"/>
      <c r="W277" s="81"/>
      <c r="X277" s="81"/>
      <c r="Y277" s="81"/>
      <c r="Z277" s="81"/>
      <c r="AA277" s="81"/>
      <c r="AB277" s="81"/>
      <c r="AC277" s="81"/>
      <c r="AD277" s="81"/>
      <c r="AE277" s="81"/>
      <c r="AF277" s="81"/>
    </row>
    <row r="278">
      <c r="A278" s="81"/>
      <c r="B278" s="81"/>
      <c r="C278" s="81"/>
      <c r="D278" s="179"/>
      <c r="E278" s="179"/>
      <c r="F278" s="179"/>
      <c r="G278" s="179"/>
      <c r="H278" s="179"/>
      <c r="I278" s="179"/>
      <c r="J278" s="179"/>
      <c r="K278" s="179"/>
      <c r="L278" s="81"/>
      <c r="M278" s="176"/>
      <c r="N278" s="179"/>
      <c r="O278" s="81"/>
      <c r="P278" s="81"/>
      <c r="Q278" s="81"/>
      <c r="R278" s="81"/>
      <c r="S278" s="81"/>
      <c r="T278" s="81"/>
      <c r="U278" s="81"/>
      <c r="V278" s="81"/>
      <c r="W278" s="81"/>
      <c r="X278" s="81"/>
      <c r="Y278" s="81"/>
      <c r="Z278" s="81"/>
      <c r="AA278" s="81"/>
      <c r="AB278" s="81"/>
      <c r="AC278" s="81"/>
      <c r="AD278" s="81"/>
      <c r="AE278" s="81"/>
      <c r="AF278" s="81"/>
    </row>
    <row r="279">
      <c r="A279" s="81"/>
      <c r="B279" s="81"/>
      <c r="C279" s="81"/>
      <c r="D279" s="179"/>
      <c r="E279" s="179"/>
      <c r="F279" s="179"/>
      <c r="G279" s="179"/>
      <c r="H279" s="179"/>
      <c r="I279" s="179"/>
      <c r="J279" s="179"/>
      <c r="K279" s="179"/>
      <c r="L279" s="81"/>
      <c r="M279" s="176"/>
      <c r="N279" s="179"/>
      <c r="O279" s="81"/>
      <c r="P279" s="81"/>
      <c r="Q279" s="81"/>
      <c r="R279" s="81"/>
      <c r="S279" s="81"/>
      <c r="T279" s="81"/>
      <c r="U279" s="81"/>
      <c r="V279" s="81"/>
      <c r="W279" s="81"/>
      <c r="X279" s="81"/>
      <c r="Y279" s="81"/>
      <c r="Z279" s="81"/>
      <c r="AA279" s="81"/>
      <c r="AB279" s="81"/>
      <c r="AC279" s="81"/>
      <c r="AD279" s="81"/>
      <c r="AE279" s="81"/>
      <c r="AF279" s="81"/>
    </row>
    <row r="280">
      <c r="A280" s="81"/>
      <c r="B280" s="81"/>
      <c r="C280" s="81"/>
      <c r="D280" s="179"/>
      <c r="E280" s="179"/>
      <c r="F280" s="179"/>
      <c r="G280" s="179"/>
      <c r="H280" s="179"/>
      <c r="I280" s="179"/>
      <c r="J280" s="179"/>
      <c r="K280" s="179"/>
      <c r="L280" s="81"/>
      <c r="M280" s="176"/>
      <c r="N280" s="179"/>
      <c r="O280" s="81"/>
      <c r="P280" s="81"/>
      <c r="Q280" s="81"/>
      <c r="R280" s="81"/>
      <c r="S280" s="81"/>
      <c r="T280" s="81"/>
      <c r="U280" s="81"/>
      <c r="V280" s="81"/>
      <c r="W280" s="81"/>
      <c r="X280" s="81"/>
      <c r="Y280" s="81"/>
      <c r="Z280" s="81"/>
      <c r="AA280" s="81"/>
      <c r="AB280" s="81"/>
      <c r="AC280" s="81"/>
      <c r="AD280" s="81"/>
      <c r="AE280" s="81"/>
      <c r="AF280" s="81"/>
    </row>
    <row r="281">
      <c r="A281" s="81"/>
      <c r="B281" s="81"/>
      <c r="C281" s="81"/>
      <c r="D281" s="179"/>
      <c r="E281" s="179"/>
      <c r="F281" s="179"/>
      <c r="G281" s="179"/>
      <c r="H281" s="179"/>
      <c r="I281" s="179"/>
      <c r="J281" s="179"/>
      <c r="K281" s="179"/>
      <c r="L281" s="81"/>
      <c r="M281" s="176"/>
      <c r="N281" s="179"/>
      <c r="O281" s="81"/>
      <c r="P281" s="81"/>
      <c r="Q281" s="81"/>
      <c r="R281" s="81"/>
      <c r="S281" s="81"/>
      <c r="T281" s="81"/>
      <c r="U281" s="81"/>
      <c r="V281" s="81"/>
      <c r="W281" s="81"/>
      <c r="X281" s="81"/>
      <c r="Y281" s="81"/>
      <c r="Z281" s="81"/>
      <c r="AA281" s="81"/>
      <c r="AB281" s="81"/>
      <c r="AC281" s="81"/>
      <c r="AD281" s="81"/>
      <c r="AE281" s="81"/>
      <c r="AF281" s="81"/>
    </row>
    <row r="282">
      <c r="A282" s="81"/>
      <c r="B282" s="81"/>
      <c r="C282" s="81"/>
      <c r="D282" s="179"/>
      <c r="E282" s="179"/>
      <c r="F282" s="179"/>
      <c r="G282" s="179"/>
      <c r="H282" s="179"/>
      <c r="I282" s="179"/>
      <c r="J282" s="179"/>
      <c r="K282" s="179"/>
      <c r="L282" s="81"/>
      <c r="M282" s="176"/>
      <c r="N282" s="179"/>
      <c r="O282" s="81"/>
      <c r="P282" s="81"/>
      <c r="Q282" s="81"/>
      <c r="R282" s="81"/>
      <c r="S282" s="81"/>
      <c r="T282" s="81"/>
      <c r="U282" s="81"/>
      <c r="V282" s="81"/>
      <c r="W282" s="81"/>
      <c r="X282" s="81"/>
      <c r="Y282" s="81"/>
      <c r="Z282" s="81"/>
      <c r="AA282" s="81"/>
      <c r="AB282" s="81"/>
      <c r="AC282" s="81"/>
      <c r="AD282" s="81"/>
      <c r="AE282" s="81"/>
      <c r="AF282" s="81"/>
    </row>
    <row r="283">
      <c r="A283" s="81"/>
      <c r="B283" s="81"/>
      <c r="C283" s="81"/>
      <c r="D283" s="179"/>
      <c r="E283" s="179"/>
      <c r="F283" s="179"/>
      <c r="G283" s="179"/>
      <c r="H283" s="179"/>
      <c r="I283" s="179"/>
      <c r="J283" s="179"/>
      <c r="K283" s="179"/>
      <c r="L283" s="81"/>
      <c r="M283" s="176"/>
      <c r="N283" s="179"/>
      <c r="O283" s="81"/>
      <c r="P283" s="81"/>
      <c r="Q283" s="81"/>
      <c r="R283" s="81"/>
      <c r="S283" s="81"/>
      <c r="T283" s="81"/>
      <c r="U283" s="81"/>
      <c r="V283" s="81"/>
      <c r="W283" s="81"/>
      <c r="X283" s="81"/>
      <c r="Y283" s="81"/>
      <c r="Z283" s="81"/>
      <c r="AA283" s="81"/>
      <c r="AB283" s="81"/>
      <c r="AC283" s="81"/>
      <c r="AD283" s="81"/>
      <c r="AE283" s="81"/>
      <c r="AF283" s="81"/>
    </row>
    <row r="284">
      <c r="A284" s="81"/>
      <c r="B284" s="81"/>
      <c r="C284" s="81"/>
      <c r="D284" s="179"/>
      <c r="E284" s="179"/>
      <c r="F284" s="179"/>
      <c r="G284" s="179"/>
      <c r="H284" s="179"/>
      <c r="I284" s="179"/>
      <c r="J284" s="179"/>
      <c r="K284" s="179"/>
      <c r="L284" s="81"/>
      <c r="M284" s="176"/>
      <c r="N284" s="179"/>
      <c r="O284" s="81"/>
      <c r="P284" s="81"/>
      <c r="Q284" s="81"/>
      <c r="R284" s="81"/>
      <c r="S284" s="81"/>
      <c r="T284" s="81"/>
      <c r="U284" s="81"/>
      <c r="V284" s="81"/>
      <c r="W284" s="81"/>
      <c r="X284" s="81"/>
      <c r="Y284" s="81"/>
      <c r="Z284" s="81"/>
      <c r="AA284" s="81"/>
      <c r="AB284" s="81"/>
      <c r="AC284" s="81"/>
      <c r="AD284" s="81"/>
      <c r="AE284" s="81"/>
      <c r="AF284" s="81"/>
    </row>
    <row r="285">
      <c r="A285" s="81"/>
      <c r="B285" s="81"/>
      <c r="C285" s="81"/>
      <c r="D285" s="179"/>
      <c r="E285" s="179"/>
      <c r="F285" s="179"/>
      <c r="G285" s="179"/>
      <c r="H285" s="179"/>
      <c r="I285" s="179"/>
      <c r="J285" s="179"/>
      <c r="K285" s="179"/>
      <c r="L285" s="81"/>
      <c r="M285" s="176"/>
      <c r="N285" s="179"/>
      <c r="O285" s="81"/>
      <c r="P285" s="81"/>
      <c r="Q285" s="81"/>
      <c r="R285" s="81"/>
      <c r="S285" s="81"/>
      <c r="T285" s="81"/>
      <c r="U285" s="81"/>
      <c r="V285" s="81"/>
      <c r="W285" s="81"/>
      <c r="X285" s="81"/>
      <c r="Y285" s="81"/>
      <c r="Z285" s="81"/>
      <c r="AA285" s="81"/>
      <c r="AB285" s="81"/>
      <c r="AC285" s="81"/>
      <c r="AD285" s="81"/>
      <c r="AE285" s="81"/>
      <c r="AF285" s="81"/>
    </row>
    <row r="286">
      <c r="A286" s="81"/>
      <c r="B286" s="81"/>
      <c r="C286" s="81"/>
      <c r="D286" s="179"/>
      <c r="E286" s="179"/>
      <c r="F286" s="179"/>
      <c r="G286" s="179"/>
      <c r="H286" s="179"/>
      <c r="I286" s="179"/>
      <c r="J286" s="179"/>
      <c r="K286" s="179"/>
      <c r="L286" s="81"/>
      <c r="M286" s="176"/>
      <c r="N286" s="179"/>
      <c r="O286" s="81"/>
      <c r="P286" s="81"/>
      <c r="Q286" s="81"/>
      <c r="R286" s="81"/>
      <c r="S286" s="81"/>
      <c r="T286" s="81"/>
      <c r="U286" s="81"/>
      <c r="V286" s="81"/>
      <c r="W286" s="81"/>
      <c r="X286" s="81"/>
      <c r="Y286" s="81"/>
      <c r="Z286" s="81"/>
      <c r="AA286" s="81"/>
      <c r="AB286" s="81"/>
      <c r="AC286" s="81"/>
      <c r="AD286" s="81"/>
      <c r="AE286" s="81"/>
      <c r="AF286" s="81"/>
    </row>
    <row r="287">
      <c r="A287" s="81"/>
      <c r="B287" s="81"/>
      <c r="C287" s="81"/>
      <c r="D287" s="179"/>
      <c r="E287" s="179"/>
      <c r="F287" s="179"/>
      <c r="G287" s="179"/>
      <c r="H287" s="179"/>
      <c r="I287" s="179"/>
      <c r="J287" s="179"/>
      <c r="K287" s="179"/>
      <c r="L287" s="81"/>
      <c r="M287" s="176"/>
      <c r="N287" s="179"/>
      <c r="O287" s="81"/>
      <c r="P287" s="81"/>
      <c r="Q287" s="81"/>
      <c r="R287" s="81"/>
      <c r="S287" s="81"/>
      <c r="T287" s="81"/>
      <c r="U287" s="81"/>
      <c r="V287" s="81"/>
      <c r="W287" s="81"/>
      <c r="X287" s="81"/>
      <c r="Y287" s="81"/>
      <c r="Z287" s="81"/>
      <c r="AA287" s="81"/>
      <c r="AB287" s="81"/>
      <c r="AC287" s="81"/>
      <c r="AD287" s="81"/>
      <c r="AE287" s="81"/>
      <c r="AF287" s="81"/>
    </row>
    <row r="288">
      <c r="A288" s="81"/>
      <c r="B288" s="81"/>
      <c r="C288" s="81"/>
      <c r="D288" s="179"/>
      <c r="E288" s="179"/>
      <c r="F288" s="179"/>
      <c r="G288" s="179"/>
      <c r="H288" s="179"/>
      <c r="I288" s="179"/>
      <c r="J288" s="179"/>
      <c r="K288" s="179"/>
      <c r="L288" s="81"/>
      <c r="M288" s="176"/>
      <c r="N288" s="179"/>
      <c r="O288" s="81"/>
      <c r="P288" s="81"/>
      <c r="Q288" s="81"/>
      <c r="R288" s="81"/>
      <c r="S288" s="81"/>
      <c r="T288" s="81"/>
      <c r="U288" s="81"/>
      <c r="V288" s="81"/>
      <c r="W288" s="81"/>
      <c r="X288" s="81"/>
      <c r="Y288" s="81"/>
      <c r="Z288" s="81"/>
      <c r="AA288" s="81"/>
      <c r="AB288" s="81"/>
      <c r="AC288" s="81"/>
      <c r="AD288" s="81"/>
      <c r="AE288" s="81"/>
      <c r="AF288" s="81"/>
    </row>
    <row r="289">
      <c r="A289" s="81"/>
      <c r="B289" s="81"/>
      <c r="C289" s="81"/>
      <c r="D289" s="179"/>
      <c r="E289" s="179"/>
      <c r="F289" s="179"/>
      <c r="G289" s="179"/>
      <c r="H289" s="179"/>
      <c r="I289" s="179"/>
      <c r="J289" s="179"/>
      <c r="K289" s="179"/>
      <c r="L289" s="81"/>
      <c r="M289" s="176"/>
      <c r="N289" s="179"/>
      <c r="O289" s="81"/>
      <c r="P289" s="81"/>
      <c r="Q289" s="81"/>
      <c r="R289" s="81"/>
      <c r="S289" s="81"/>
      <c r="T289" s="81"/>
      <c r="U289" s="81"/>
      <c r="V289" s="81"/>
      <c r="W289" s="81"/>
      <c r="X289" s="81"/>
      <c r="Y289" s="81"/>
      <c r="Z289" s="81"/>
      <c r="AA289" s="81"/>
      <c r="AB289" s="81"/>
      <c r="AC289" s="81"/>
      <c r="AD289" s="81"/>
      <c r="AE289" s="81"/>
      <c r="AF289" s="81"/>
    </row>
    <row r="290">
      <c r="A290" s="81"/>
      <c r="B290" s="81"/>
      <c r="C290" s="81"/>
      <c r="D290" s="179"/>
      <c r="E290" s="179"/>
      <c r="F290" s="179"/>
      <c r="G290" s="179"/>
      <c r="H290" s="179"/>
      <c r="I290" s="179"/>
      <c r="J290" s="179"/>
      <c r="K290" s="179"/>
      <c r="L290" s="81"/>
      <c r="M290" s="176"/>
      <c r="N290" s="179"/>
      <c r="O290" s="81"/>
      <c r="P290" s="81"/>
      <c r="Q290" s="81"/>
      <c r="R290" s="81"/>
      <c r="S290" s="81"/>
      <c r="T290" s="81"/>
      <c r="U290" s="81"/>
      <c r="V290" s="81"/>
      <c r="W290" s="81"/>
      <c r="X290" s="81"/>
      <c r="Y290" s="81"/>
      <c r="Z290" s="81"/>
      <c r="AA290" s="81"/>
      <c r="AB290" s="81"/>
      <c r="AC290" s="81"/>
      <c r="AD290" s="81"/>
      <c r="AE290" s="81"/>
      <c r="AF290" s="81"/>
    </row>
    <row r="291">
      <c r="A291" s="81"/>
      <c r="B291" s="81"/>
      <c r="C291" s="81"/>
      <c r="D291" s="179"/>
      <c r="E291" s="179"/>
      <c r="F291" s="179"/>
      <c r="G291" s="179"/>
      <c r="H291" s="179"/>
      <c r="I291" s="179"/>
      <c r="J291" s="179"/>
      <c r="K291" s="179"/>
      <c r="L291" s="81"/>
      <c r="M291" s="176"/>
      <c r="N291" s="179"/>
      <c r="O291" s="81"/>
      <c r="P291" s="81"/>
      <c r="Q291" s="81"/>
      <c r="R291" s="81"/>
      <c r="S291" s="81"/>
      <c r="T291" s="81"/>
      <c r="U291" s="81"/>
      <c r="V291" s="81"/>
      <c r="W291" s="81"/>
      <c r="X291" s="81"/>
      <c r="Y291" s="81"/>
      <c r="Z291" s="81"/>
      <c r="AA291" s="81"/>
      <c r="AB291" s="81"/>
      <c r="AC291" s="81"/>
      <c r="AD291" s="81"/>
      <c r="AE291" s="81"/>
      <c r="AF291" s="81"/>
    </row>
    <row r="292">
      <c r="A292" s="81"/>
      <c r="B292" s="81"/>
      <c r="C292" s="81"/>
      <c r="D292" s="179"/>
      <c r="E292" s="179"/>
      <c r="F292" s="179"/>
      <c r="G292" s="179"/>
      <c r="H292" s="179"/>
      <c r="I292" s="179"/>
      <c r="J292" s="179"/>
      <c r="K292" s="179"/>
      <c r="L292" s="81"/>
      <c r="M292" s="176"/>
      <c r="N292" s="179"/>
      <c r="O292" s="81"/>
      <c r="P292" s="81"/>
      <c r="Q292" s="81"/>
      <c r="R292" s="81"/>
      <c r="S292" s="81"/>
      <c r="T292" s="81"/>
      <c r="U292" s="81"/>
      <c r="V292" s="81"/>
      <c r="W292" s="81"/>
      <c r="X292" s="81"/>
      <c r="Y292" s="81"/>
      <c r="Z292" s="81"/>
      <c r="AA292" s="81"/>
      <c r="AB292" s="81"/>
      <c r="AC292" s="81"/>
      <c r="AD292" s="81"/>
      <c r="AE292" s="81"/>
      <c r="AF292" s="81"/>
    </row>
    <row r="293">
      <c r="A293" s="81"/>
      <c r="B293" s="81"/>
      <c r="C293" s="81"/>
      <c r="D293" s="179"/>
      <c r="E293" s="179"/>
      <c r="F293" s="179"/>
      <c r="G293" s="179"/>
      <c r="H293" s="179"/>
      <c r="I293" s="179"/>
      <c r="J293" s="179"/>
      <c r="K293" s="179"/>
      <c r="L293" s="81"/>
      <c r="M293" s="176"/>
      <c r="N293" s="179"/>
      <c r="O293" s="81"/>
      <c r="P293" s="81"/>
      <c r="Q293" s="81"/>
      <c r="R293" s="81"/>
      <c r="S293" s="81"/>
      <c r="T293" s="81"/>
      <c r="U293" s="81"/>
      <c r="V293" s="81"/>
      <c r="W293" s="81"/>
      <c r="X293" s="81"/>
      <c r="Y293" s="81"/>
      <c r="Z293" s="81"/>
      <c r="AA293" s="81"/>
      <c r="AB293" s="81"/>
      <c r="AC293" s="81"/>
      <c r="AD293" s="81"/>
      <c r="AE293" s="81"/>
      <c r="AF293" s="81"/>
    </row>
    <row r="294">
      <c r="A294" s="81"/>
      <c r="B294" s="81"/>
      <c r="C294" s="81"/>
      <c r="D294" s="179"/>
      <c r="E294" s="179"/>
      <c r="F294" s="179"/>
      <c r="G294" s="179"/>
      <c r="H294" s="179"/>
      <c r="I294" s="179"/>
      <c r="J294" s="179"/>
      <c r="K294" s="179"/>
      <c r="L294" s="81"/>
      <c r="M294" s="176"/>
      <c r="N294" s="179"/>
      <c r="O294" s="81"/>
      <c r="P294" s="81"/>
      <c r="Q294" s="81"/>
      <c r="R294" s="81"/>
      <c r="S294" s="81"/>
      <c r="T294" s="81"/>
      <c r="U294" s="81"/>
      <c r="V294" s="81"/>
      <c r="W294" s="81"/>
      <c r="X294" s="81"/>
      <c r="Y294" s="81"/>
      <c r="Z294" s="81"/>
      <c r="AA294" s="81"/>
      <c r="AB294" s="81"/>
      <c r="AC294" s="81"/>
      <c r="AD294" s="81"/>
      <c r="AE294" s="81"/>
      <c r="AF294" s="81"/>
    </row>
    <row r="295">
      <c r="A295" s="81"/>
      <c r="B295" s="81"/>
      <c r="C295" s="81"/>
      <c r="D295" s="179"/>
      <c r="E295" s="179"/>
      <c r="F295" s="179"/>
      <c r="G295" s="179"/>
      <c r="H295" s="179"/>
      <c r="I295" s="179"/>
      <c r="J295" s="179"/>
      <c r="K295" s="179"/>
      <c r="L295" s="81"/>
      <c r="M295" s="176"/>
      <c r="N295" s="179"/>
      <c r="O295" s="81"/>
      <c r="P295" s="81"/>
      <c r="Q295" s="81"/>
      <c r="R295" s="81"/>
      <c r="S295" s="81"/>
      <c r="T295" s="81"/>
      <c r="U295" s="81"/>
      <c r="V295" s="81"/>
      <c r="W295" s="81"/>
      <c r="X295" s="81"/>
      <c r="Y295" s="81"/>
      <c r="Z295" s="81"/>
      <c r="AA295" s="81"/>
      <c r="AB295" s="81"/>
      <c r="AC295" s="81"/>
      <c r="AD295" s="81"/>
      <c r="AE295" s="81"/>
      <c r="AF295" s="81"/>
    </row>
    <row r="296">
      <c r="A296" s="81"/>
      <c r="B296" s="81"/>
      <c r="C296" s="81"/>
      <c r="D296" s="179"/>
      <c r="E296" s="179"/>
      <c r="F296" s="179"/>
      <c r="G296" s="179"/>
      <c r="H296" s="179"/>
      <c r="I296" s="179"/>
      <c r="J296" s="179"/>
      <c r="K296" s="179"/>
      <c r="L296" s="81"/>
      <c r="M296" s="176"/>
      <c r="N296" s="179"/>
      <c r="O296" s="81"/>
      <c r="P296" s="81"/>
      <c r="Q296" s="81"/>
      <c r="R296" s="81"/>
      <c r="S296" s="81"/>
      <c r="T296" s="81"/>
      <c r="U296" s="81"/>
      <c r="V296" s="81"/>
      <c r="W296" s="81"/>
      <c r="X296" s="81"/>
      <c r="Y296" s="81"/>
      <c r="Z296" s="81"/>
      <c r="AA296" s="81"/>
      <c r="AB296" s="81"/>
      <c r="AC296" s="81"/>
      <c r="AD296" s="81"/>
      <c r="AE296" s="81"/>
      <c r="AF296" s="81"/>
    </row>
    <row r="297">
      <c r="A297" s="81"/>
      <c r="B297" s="81"/>
      <c r="C297" s="81"/>
      <c r="D297" s="179"/>
      <c r="E297" s="179"/>
      <c r="F297" s="179"/>
      <c r="G297" s="179"/>
      <c r="H297" s="179"/>
      <c r="I297" s="179"/>
      <c r="J297" s="179"/>
      <c r="K297" s="179"/>
      <c r="L297" s="81"/>
      <c r="M297" s="176"/>
      <c r="N297" s="179"/>
      <c r="O297" s="81"/>
      <c r="P297" s="81"/>
      <c r="Q297" s="81"/>
      <c r="R297" s="81"/>
      <c r="S297" s="81"/>
      <c r="T297" s="81"/>
      <c r="U297" s="81"/>
      <c r="V297" s="81"/>
      <c r="W297" s="81"/>
      <c r="X297" s="81"/>
      <c r="Y297" s="81"/>
      <c r="Z297" s="81"/>
      <c r="AA297" s="81"/>
      <c r="AB297" s="81"/>
      <c r="AC297" s="81"/>
      <c r="AD297" s="81"/>
      <c r="AE297" s="81"/>
      <c r="AF297" s="81"/>
    </row>
    <row r="298">
      <c r="A298" s="81"/>
      <c r="B298" s="81"/>
      <c r="C298" s="81"/>
      <c r="D298" s="179"/>
      <c r="E298" s="179"/>
      <c r="F298" s="179"/>
      <c r="G298" s="179"/>
      <c r="H298" s="179"/>
      <c r="I298" s="179"/>
      <c r="J298" s="179"/>
      <c r="K298" s="179"/>
      <c r="L298" s="81"/>
      <c r="M298" s="176"/>
      <c r="N298" s="179"/>
      <c r="O298" s="81"/>
      <c r="P298" s="81"/>
      <c r="Q298" s="81"/>
      <c r="R298" s="81"/>
      <c r="S298" s="81"/>
      <c r="T298" s="81"/>
      <c r="U298" s="81"/>
      <c r="V298" s="81"/>
      <c r="W298" s="81"/>
      <c r="X298" s="81"/>
      <c r="Y298" s="81"/>
      <c r="Z298" s="81"/>
      <c r="AA298" s="81"/>
      <c r="AB298" s="81"/>
      <c r="AC298" s="81"/>
      <c r="AD298" s="81"/>
      <c r="AE298" s="81"/>
      <c r="AF298" s="81"/>
    </row>
    <row r="299">
      <c r="A299" s="81"/>
      <c r="B299" s="81"/>
      <c r="C299" s="81"/>
      <c r="D299" s="179"/>
      <c r="E299" s="179"/>
      <c r="F299" s="179"/>
      <c r="G299" s="179"/>
      <c r="H299" s="179"/>
      <c r="I299" s="179"/>
      <c r="J299" s="179"/>
      <c r="K299" s="179"/>
      <c r="L299" s="81"/>
      <c r="M299" s="176"/>
      <c r="N299" s="179"/>
      <c r="O299" s="81"/>
      <c r="P299" s="81"/>
      <c r="Q299" s="81"/>
      <c r="R299" s="81"/>
      <c r="S299" s="81"/>
      <c r="T299" s="81"/>
      <c r="U299" s="81"/>
      <c r="V299" s="81"/>
      <c r="W299" s="81"/>
      <c r="X299" s="81"/>
      <c r="Y299" s="81"/>
      <c r="Z299" s="81"/>
      <c r="AA299" s="81"/>
      <c r="AB299" s="81"/>
      <c r="AC299" s="81"/>
      <c r="AD299" s="81"/>
      <c r="AE299" s="81"/>
      <c r="AF299" s="81"/>
    </row>
    <row r="300">
      <c r="A300" s="81"/>
      <c r="B300" s="81"/>
      <c r="C300" s="81"/>
      <c r="D300" s="179"/>
      <c r="E300" s="179"/>
      <c r="F300" s="179"/>
      <c r="G300" s="179"/>
      <c r="H300" s="179"/>
      <c r="I300" s="179"/>
      <c r="J300" s="179"/>
      <c r="K300" s="179"/>
      <c r="L300" s="81"/>
      <c r="M300" s="176"/>
      <c r="N300" s="179"/>
      <c r="O300" s="81"/>
      <c r="P300" s="81"/>
      <c r="Q300" s="81"/>
      <c r="R300" s="81"/>
      <c r="S300" s="81"/>
      <c r="T300" s="81"/>
      <c r="U300" s="81"/>
      <c r="V300" s="81"/>
      <c r="W300" s="81"/>
      <c r="X300" s="81"/>
      <c r="Y300" s="81"/>
      <c r="Z300" s="81"/>
      <c r="AA300" s="81"/>
      <c r="AB300" s="81"/>
      <c r="AC300" s="81"/>
      <c r="AD300" s="81"/>
      <c r="AE300" s="81"/>
      <c r="AF300" s="81"/>
    </row>
    <row r="301">
      <c r="A301" s="81"/>
      <c r="B301" s="81"/>
      <c r="C301" s="81"/>
      <c r="D301" s="179"/>
      <c r="E301" s="179"/>
      <c r="F301" s="179"/>
      <c r="G301" s="179"/>
      <c r="H301" s="179"/>
      <c r="I301" s="179"/>
      <c r="J301" s="179"/>
      <c r="K301" s="179"/>
      <c r="L301" s="81"/>
      <c r="M301" s="176"/>
      <c r="N301" s="179"/>
      <c r="O301" s="81"/>
      <c r="P301" s="81"/>
      <c r="Q301" s="81"/>
      <c r="R301" s="81"/>
      <c r="S301" s="81"/>
      <c r="T301" s="81"/>
      <c r="U301" s="81"/>
      <c r="V301" s="81"/>
      <c r="W301" s="81"/>
      <c r="X301" s="81"/>
      <c r="Y301" s="81"/>
      <c r="Z301" s="81"/>
      <c r="AA301" s="81"/>
      <c r="AB301" s="81"/>
      <c r="AC301" s="81"/>
      <c r="AD301" s="81"/>
      <c r="AE301" s="81"/>
      <c r="AF301" s="81"/>
    </row>
    <row r="302">
      <c r="A302" s="81"/>
      <c r="B302" s="81"/>
      <c r="C302" s="81"/>
      <c r="D302" s="179"/>
      <c r="E302" s="179"/>
      <c r="F302" s="179"/>
      <c r="G302" s="179"/>
      <c r="H302" s="179"/>
      <c r="I302" s="179"/>
      <c r="J302" s="179"/>
      <c r="K302" s="179"/>
      <c r="L302" s="81"/>
      <c r="M302" s="176"/>
      <c r="N302" s="179"/>
      <c r="O302" s="81"/>
      <c r="P302" s="81"/>
      <c r="Q302" s="81"/>
      <c r="R302" s="81"/>
      <c r="S302" s="81"/>
      <c r="T302" s="81"/>
      <c r="U302" s="81"/>
      <c r="V302" s="81"/>
      <c r="W302" s="81"/>
      <c r="X302" s="81"/>
      <c r="Y302" s="81"/>
      <c r="Z302" s="81"/>
      <c r="AA302" s="81"/>
      <c r="AB302" s="81"/>
      <c r="AC302" s="81"/>
      <c r="AD302" s="81"/>
      <c r="AE302" s="81"/>
      <c r="AF302" s="81"/>
    </row>
    <row r="303">
      <c r="A303" s="81"/>
      <c r="B303" s="81"/>
      <c r="C303" s="81"/>
      <c r="D303" s="179"/>
      <c r="E303" s="179"/>
      <c r="F303" s="179"/>
      <c r="G303" s="179"/>
      <c r="H303" s="179"/>
      <c r="I303" s="179"/>
      <c r="J303" s="179"/>
      <c r="K303" s="179"/>
      <c r="L303" s="81"/>
      <c r="M303" s="176"/>
      <c r="N303" s="179"/>
      <c r="O303" s="81"/>
      <c r="P303" s="81"/>
      <c r="Q303" s="81"/>
      <c r="R303" s="81"/>
      <c r="S303" s="81"/>
      <c r="T303" s="81"/>
      <c r="U303" s="81"/>
      <c r="V303" s="81"/>
      <c r="W303" s="81"/>
      <c r="X303" s="81"/>
      <c r="Y303" s="81"/>
      <c r="Z303" s="81"/>
      <c r="AA303" s="81"/>
      <c r="AB303" s="81"/>
      <c r="AC303" s="81"/>
      <c r="AD303" s="81"/>
      <c r="AE303" s="81"/>
      <c r="AF303" s="81"/>
    </row>
    <row r="304">
      <c r="A304" s="81"/>
      <c r="B304" s="81"/>
      <c r="C304" s="81"/>
      <c r="D304" s="179"/>
      <c r="E304" s="179"/>
      <c r="F304" s="179"/>
      <c r="G304" s="179"/>
      <c r="H304" s="179"/>
      <c r="I304" s="179"/>
      <c r="J304" s="179"/>
      <c r="K304" s="179"/>
      <c r="L304" s="81"/>
      <c r="M304" s="176"/>
      <c r="N304" s="179"/>
      <c r="O304" s="81"/>
      <c r="P304" s="81"/>
      <c r="Q304" s="81"/>
      <c r="R304" s="81"/>
      <c r="S304" s="81"/>
      <c r="T304" s="81"/>
      <c r="U304" s="81"/>
      <c r="V304" s="81"/>
      <c r="W304" s="81"/>
      <c r="X304" s="81"/>
      <c r="Y304" s="81"/>
      <c r="Z304" s="81"/>
      <c r="AA304" s="81"/>
      <c r="AB304" s="81"/>
      <c r="AC304" s="81"/>
      <c r="AD304" s="81"/>
      <c r="AE304" s="81"/>
      <c r="AF304" s="81"/>
    </row>
    <row r="305">
      <c r="A305" s="81"/>
      <c r="B305" s="81"/>
      <c r="C305" s="81"/>
      <c r="D305" s="179"/>
      <c r="E305" s="179"/>
      <c r="F305" s="179"/>
      <c r="G305" s="179"/>
      <c r="H305" s="179"/>
      <c r="I305" s="179"/>
      <c r="J305" s="179"/>
      <c r="K305" s="179"/>
      <c r="L305" s="81"/>
      <c r="M305" s="176"/>
      <c r="N305" s="179"/>
      <c r="O305" s="81"/>
      <c r="P305" s="81"/>
      <c r="Q305" s="81"/>
      <c r="R305" s="81"/>
      <c r="S305" s="81"/>
      <c r="T305" s="81"/>
      <c r="U305" s="81"/>
      <c r="V305" s="81"/>
      <c r="W305" s="81"/>
      <c r="X305" s="81"/>
      <c r="Y305" s="81"/>
      <c r="Z305" s="81"/>
      <c r="AA305" s="81"/>
      <c r="AB305" s="81"/>
      <c r="AC305" s="81"/>
      <c r="AD305" s="81"/>
      <c r="AE305" s="81"/>
      <c r="AF305" s="81"/>
    </row>
    <row r="306">
      <c r="A306" s="81"/>
      <c r="B306" s="81"/>
      <c r="C306" s="81"/>
      <c r="D306" s="179"/>
      <c r="E306" s="179"/>
      <c r="F306" s="179"/>
      <c r="G306" s="179"/>
      <c r="H306" s="179"/>
      <c r="I306" s="179"/>
      <c r="J306" s="179"/>
      <c r="K306" s="179"/>
      <c r="L306" s="81"/>
      <c r="M306" s="176"/>
      <c r="N306" s="179"/>
      <c r="O306" s="81"/>
      <c r="P306" s="81"/>
      <c r="Q306" s="81"/>
      <c r="R306" s="81"/>
      <c r="S306" s="81"/>
      <c r="T306" s="81"/>
      <c r="U306" s="81"/>
      <c r="V306" s="81"/>
      <c r="W306" s="81"/>
      <c r="X306" s="81"/>
      <c r="Y306" s="81"/>
      <c r="Z306" s="81"/>
      <c r="AA306" s="81"/>
      <c r="AB306" s="81"/>
      <c r="AC306" s="81"/>
      <c r="AD306" s="81"/>
      <c r="AE306" s="81"/>
      <c r="AF306" s="81"/>
    </row>
    <row r="307">
      <c r="A307" s="81"/>
      <c r="B307" s="81"/>
      <c r="C307" s="81"/>
      <c r="D307" s="179"/>
      <c r="E307" s="179"/>
      <c r="F307" s="179"/>
      <c r="G307" s="179"/>
      <c r="H307" s="179"/>
      <c r="I307" s="179"/>
      <c r="J307" s="179"/>
      <c r="K307" s="179"/>
      <c r="L307" s="81"/>
      <c r="M307" s="176"/>
      <c r="N307" s="179"/>
      <c r="O307" s="81"/>
      <c r="P307" s="81"/>
      <c r="Q307" s="81"/>
      <c r="R307" s="81"/>
      <c r="S307" s="81"/>
      <c r="T307" s="81"/>
      <c r="U307" s="81"/>
      <c r="V307" s="81"/>
      <c r="W307" s="81"/>
      <c r="X307" s="81"/>
      <c r="Y307" s="81"/>
      <c r="Z307" s="81"/>
      <c r="AA307" s="81"/>
      <c r="AB307" s="81"/>
      <c r="AC307" s="81"/>
      <c r="AD307" s="81"/>
      <c r="AE307" s="81"/>
      <c r="AF307" s="81"/>
    </row>
    <row r="308">
      <c r="A308" s="81"/>
      <c r="B308" s="81"/>
      <c r="C308" s="81"/>
      <c r="D308" s="179"/>
      <c r="E308" s="179"/>
      <c r="F308" s="179"/>
      <c r="G308" s="179"/>
      <c r="H308" s="179"/>
      <c r="I308" s="179"/>
      <c r="J308" s="179"/>
      <c r="K308" s="179"/>
      <c r="L308" s="81"/>
      <c r="M308" s="176"/>
      <c r="N308" s="179"/>
      <c r="O308" s="81"/>
      <c r="P308" s="81"/>
      <c r="Q308" s="81"/>
      <c r="R308" s="81"/>
      <c r="S308" s="81"/>
      <c r="T308" s="81"/>
      <c r="U308" s="81"/>
      <c r="V308" s="81"/>
      <c r="W308" s="81"/>
      <c r="X308" s="81"/>
      <c r="Y308" s="81"/>
      <c r="Z308" s="81"/>
      <c r="AA308" s="81"/>
      <c r="AB308" s="81"/>
      <c r="AC308" s="81"/>
      <c r="AD308" s="81"/>
      <c r="AE308" s="81"/>
      <c r="AF308" s="81"/>
    </row>
    <row r="309">
      <c r="A309" s="81"/>
      <c r="B309" s="81"/>
      <c r="C309" s="81"/>
      <c r="D309" s="179"/>
      <c r="E309" s="179"/>
      <c r="F309" s="179"/>
      <c r="G309" s="179"/>
      <c r="H309" s="179"/>
      <c r="I309" s="179"/>
      <c r="J309" s="179"/>
      <c r="K309" s="179"/>
      <c r="L309" s="81"/>
      <c r="M309" s="176"/>
      <c r="N309" s="179"/>
      <c r="O309" s="81"/>
      <c r="P309" s="81"/>
      <c r="Q309" s="81"/>
      <c r="R309" s="81"/>
      <c r="S309" s="81"/>
      <c r="T309" s="81"/>
      <c r="U309" s="81"/>
      <c r="V309" s="81"/>
      <c r="W309" s="81"/>
      <c r="X309" s="81"/>
      <c r="Y309" s="81"/>
      <c r="Z309" s="81"/>
      <c r="AA309" s="81"/>
      <c r="AB309" s="81"/>
      <c r="AC309" s="81"/>
      <c r="AD309" s="81"/>
      <c r="AE309" s="81"/>
      <c r="AF309" s="81"/>
    </row>
    <row r="310">
      <c r="A310" s="81"/>
      <c r="B310" s="81"/>
      <c r="C310" s="81"/>
      <c r="D310" s="179"/>
      <c r="E310" s="179"/>
      <c r="F310" s="179"/>
      <c r="G310" s="179"/>
      <c r="H310" s="179"/>
      <c r="I310" s="179"/>
      <c r="J310" s="179"/>
      <c r="K310" s="179"/>
      <c r="L310" s="81"/>
      <c r="M310" s="176"/>
      <c r="N310" s="179"/>
      <c r="O310" s="81"/>
      <c r="P310" s="81"/>
      <c r="Q310" s="81"/>
      <c r="R310" s="81"/>
      <c r="S310" s="81"/>
      <c r="T310" s="81"/>
      <c r="U310" s="81"/>
      <c r="V310" s="81"/>
      <c r="W310" s="81"/>
      <c r="X310" s="81"/>
      <c r="Y310" s="81"/>
      <c r="Z310" s="81"/>
      <c r="AA310" s="81"/>
      <c r="AB310" s="81"/>
      <c r="AC310" s="81"/>
      <c r="AD310" s="81"/>
      <c r="AE310" s="81"/>
      <c r="AF310" s="81"/>
    </row>
    <row r="311">
      <c r="A311" s="81"/>
      <c r="B311" s="81"/>
      <c r="C311" s="81"/>
      <c r="D311" s="179"/>
      <c r="E311" s="179"/>
      <c r="F311" s="179"/>
      <c r="G311" s="179"/>
      <c r="H311" s="179"/>
      <c r="I311" s="179"/>
      <c r="J311" s="179"/>
      <c r="K311" s="179"/>
      <c r="L311" s="81"/>
      <c r="M311" s="176"/>
      <c r="N311" s="179"/>
      <c r="O311" s="81"/>
      <c r="P311" s="81"/>
      <c r="Q311" s="81"/>
      <c r="R311" s="81"/>
      <c r="S311" s="81"/>
      <c r="T311" s="81"/>
      <c r="U311" s="81"/>
      <c r="V311" s="81"/>
      <c r="W311" s="81"/>
      <c r="X311" s="81"/>
      <c r="Y311" s="81"/>
      <c r="Z311" s="81"/>
      <c r="AA311" s="81"/>
      <c r="AB311" s="81"/>
      <c r="AC311" s="81"/>
      <c r="AD311" s="81"/>
      <c r="AE311" s="81"/>
      <c r="AF311" s="81"/>
    </row>
    <row r="312">
      <c r="A312" s="81"/>
      <c r="B312" s="81"/>
      <c r="C312" s="81"/>
      <c r="D312" s="179"/>
      <c r="E312" s="179"/>
      <c r="F312" s="179"/>
      <c r="G312" s="179"/>
      <c r="H312" s="179"/>
      <c r="I312" s="179"/>
      <c r="J312" s="179"/>
      <c r="K312" s="179"/>
      <c r="L312" s="81"/>
      <c r="M312" s="176"/>
      <c r="N312" s="179"/>
      <c r="O312" s="81"/>
      <c r="P312" s="81"/>
      <c r="Q312" s="81"/>
      <c r="R312" s="81"/>
      <c r="S312" s="81"/>
      <c r="T312" s="81"/>
      <c r="U312" s="81"/>
      <c r="V312" s="81"/>
      <c r="W312" s="81"/>
      <c r="X312" s="81"/>
      <c r="Y312" s="81"/>
      <c r="Z312" s="81"/>
      <c r="AA312" s="81"/>
      <c r="AB312" s="81"/>
      <c r="AC312" s="81"/>
      <c r="AD312" s="81"/>
      <c r="AE312" s="81"/>
      <c r="AF312" s="81"/>
    </row>
    <row r="313">
      <c r="A313" s="81"/>
      <c r="B313" s="81"/>
      <c r="C313" s="81"/>
      <c r="D313" s="179"/>
      <c r="E313" s="179"/>
      <c r="F313" s="179"/>
      <c r="G313" s="179"/>
      <c r="H313" s="179"/>
      <c r="I313" s="179"/>
      <c r="J313" s="179"/>
      <c r="K313" s="179"/>
      <c r="L313" s="81"/>
      <c r="M313" s="176"/>
      <c r="N313" s="179"/>
      <c r="O313" s="81"/>
      <c r="P313" s="81"/>
      <c r="Q313" s="81"/>
      <c r="R313" s="81"/>
      <c r="S313" s="81"/>
      <c r="T313" s="81"/>
      <c r="U313" s="81"/>
      <c r="V313" s="81"/>
      <c r="W313" s="81"/>
      <c r="X313" s="81"/>
      <c r="Y313" s="81"/>
      <c r="Z313" s="81"/>
      <c r="AA313" s="81"/>
      <c r="AB313" s="81"/>
      <c r="AC313" s="81"/>
      <c r="AD313" s="81"/>
      <c r="AE313" s="81"/>
      <c r="AF313" s="81"/>
    </row>
    <row r="314">
      <c r="A314" s="81"/>
      <c r="B314" s="81"/>
      <c r="C314" s="81"/>
      <c r="D314" s="179"/>
      <c r="E314" s="179"/>
      <c r="F314" s="179"/>
      <c r="G314" s="179"/>
      <c r="H314" s="179"/>
      <c r="I314" s="179"/>
      <c r="J314" s="179"/>
      <c r="K314" s="179"/>
      <c r="L314" s="81"/>
      <c r="M314" s="176"/>
      <c r="N314" s="179"/>
      <c r="O314" s="81"/>
      <c r="P314" s="81"/>
      <c r="Q314" s="81"/>
      <c r="R314" s="81"/>
      <c r="S314" s="81"/>
      <c r="T314" s="81"/>
      <c r="U314" s="81"/>
      <c r="V314" s="81"/>
      <c r="W314" s="81"/>
      <c r="X314" s="81"/>
      <c r="Y314" s="81"/>
      <c r="Z314" s="81"/>
      <c r="AA314" s="81"/>
      <c r="AB314" s="81"/>
      <c r="AC314" s="81"/>
      <c r="AD314" s="81"/>
      <c r="AE314" s="81"/>
      <c r="AF314" s="81"/>
    </row>
    <row r="315">
      <c r="A315" s="81"/>
      <c r="B315" s="81"/>
      <c r="C315" s="81"/>
      <c r="D315" s="179"/>
      <c r="E315" s="179"/>
      <c r="F315" s="179"/>
      <c r="G315" s="179"/>
      <c r="H315" s="179"/>
      <c r="I315" s="179"/>
      <c r="J315" s="179"/>
      <c r="K315" s="179"/>
      <c r="L315" s="81"/>
      <c r="M315" s="176"/>
      <c r="N315" s="179"/>
      <c r="O315" s="81"/>
      <c r="P315" s="81"/>
      <c r="Q315" s="81"/>
      <c r="R315" s="81"/>
      <c r="S315" s="81"/>
      <c r="T315" s="81"/>
      <c r="U315" s="81"/>
      <c r="V315" s="81"/>
      <c r="W315" s="81"/>
      <c r="X315" s="81"/>
      <c r="Y315" s="81"/>
      <c r="Z315" s="81"/>
      <c r="AA315" s="81"/>
      <c r="AB315" s="81"/>
      <c r="AC315" s="81"/>
      <c r="AD315" s="81"/>
      <c r="AE315" s="81"/>
      <c r="AF315" s="81"/>
    </row>
    <row r="316">
      <c r="A316" s="81"/>
      <c r="B316" s="81"/>
      <c r="C316" s="81"/>
      <c r="D316" s="179"/>
      <c r="E316" s="179"/>
      <c r="F316" s="179"/>
      <c r="G316" s="179"/>
      <c r="H316" s="179"/>
      <c r="I316" s="179"/>
      <c r="J316" s="179"/>
      <c r="K316" s="179"/>
      <c r="L316" s="81"/>
      <c r="M316" s="176"/>
      <c r="N316" s="179"/>
      <c r="O316" s="81"/>
      <c r="P316" s="81"/>
      <c r="Q316" s="81"/>
      <c r="R316" s="81"/>
      <c r="S316" s="81"/>
      <c r="T316" s="81"/>
      <c r="U316" s="81"/>
      <c r="V316" s="81"/>
      <c r="W316" s="81"/>
      <c r="X316" s="81"/>
      <c r="Y316" s="81"/>
      <c r="Z316" s="81"/>
      <c r="AA316" s="81"/>
      <c r="AB316" s="81"/>
      <c r="AC316" s="81"/>
      <c r="AD316" s="81"/>
      <c r="AE316" s="81"/>
      <c r="AF316" s="81"/>
    </row>
    <row r="317">
      <c r="A317" s="81"/>
      <c r="B317" s="81"/>
      <c r="C317" s="81"/>
      <c r="D317" s="179"/>
      <c r="E317" s="179"/>
      <c r="F317" s="179"/>
      <c r="G317" s="179"/>
      <c r="H317" s="179"/>
      <c r="I317" s="179"/>
      <c r="J317" s="179"/>
      <c r="K317" s="179"/>
      <c r="L317" s="81"/>
      <c r="M317" s="176"/>
      <c r="N317" s="179"/>
      <c r="O317" s="81"/>
      <c r="P317" s="81"/>
      <c r="Q317" s="81"/>
      <c r="R317" s="81"/>
      <c r="S317" s="81"/>
      <c r="T317" s="81"/>
      <c r="U317" s="81"/>
      <c r="V317" s="81"/>
      <c r="W317" s="81"/>
      <c r="X317" s="81"/>
      <c r="Y317" s="81"/>
      <c r="Z317" s="81"/>
      <c r="AA317" s="81"/>
      <c r="AB317" s="81"/>
      <c r="AC317" s="81"/>
      <c r="AD317" s="81"/>
      <c r="AE317" s="81"/>
      <c r="AF317" s="81"/>
    </row>
    <row r="318">
      <c r="A318" s="81"/>
      <c r="B318" s="81"/>
      <c r="C318" s="81"/>
      <c r="D318" s="179"/>
      <c r="E318" s="179"/>
      <c r="F318" s="179"/>
      <c r="G318" s="179"/>
      <c r="H318" s="179"/>
      <c r="I318" s="179"/>
      <c r="J318" s="179"/>
      <c r="K318" s="179"/>
      <c r="L318" s="81"/>
      <c r="M318" s="176"/>
      <c r="N318" s="179"/>
      <c r="O318" s="81"/>
      <c r="P318" s="81"/>
      <c r="Q318" s="81"/>
      <c r="R318" s="81"/>
      <c r="S318" s="81"/>
      <c r="T318" s="81"/>
      <c r="U318" s="81"/>
      <c r="V318" s="81"/>
      <c r="W318" s="81"/>
      <c r="X318" s="81"/>
      <c r="Y318" s="81"/>
      <c r="Z318" s="81"/>
      <c r="AA318" s="81"/>
      <c r="AB318" s="81"/>
      <c r="AC318" s="81"/>
      <c r="AD318" s="81"/>
      <c r="AE318" s="81"/>
      <c r="AF318" s="81"/>
    </row>
    <row r="319">
      <c r="A319" s="81"/>
      <c r="B319" s="81"/>
      <c r="C319" s="81"/>
      <c r="D319" s="179"/>
      <c r="E319" s="179"/>
      <c r="F319" s="179"/>
      <c r="G319" s="179"/>
      <c r="H319" s="179"/>
      <c r="I319" s="179"/>
      <c r="J319" s="179"/>
      <c r="K319" s="179"/>
      <c r="L319" s="81"/>
      <c r="M319" s="176"/>
      <c r="N319" s="179"/>
      <c r="O319" s="81"/>
      <c r="P319" s="81"/>
      <c r="Q319" s="81"/>
      <c r="R319" s="81"/>
      <c r="S319" s="81"/>
      <c r="T319" s="81"/>
      <c r="U319" s="81"/>
      <c r="V319" s="81"/>
      <c r="W319" s="81"/>
      <c r="X319" s="81"/>
      <c r="Y319" s="81"/>
      <c r="Z319" s="81"/>
      <c r="AA319" s="81"/>
      <c r="AB319" s="81"/>
      <c r="AC319" s="81"/>
      <c r="AD319" s="81"/>
      <c r="AE319" s="81"/>
      <c r="AF319" s="81"/>
    </row>
    <row r="320">
      <c r="A320" s="81"/>
      <c r="B320" s="81"/>
      <c r="C320" s="81"/>
      <c r="D320" s="179"/>
      <c r="E320" s="179"/>
      <c r="F320" s="179"/>
      <c r="G320" s="179"/>
      <c r="H320" s="179"/>
      <c r="I320" s="179"/>
      <c r="J320" s="179"/>
      <c r="K320" s="179"/>
      <c r="L320" s="81"/>
      <c r="M320" s="176"/>
      <c r="N320" s="179"/>
      <c r="O320" s="81"/>
      <c r="P320" s="81"/>
      <c r="Q320" s="81"/>
      <c r="R320" s="81"/>
      <c r="S320" s="81"/>
      <c r="T320" s="81"/>
      <c r="U320" s="81"/>
      <c r="V320" s="81"/>
      <c r="W320" s="81"/>
      <c r="X320" s="81"/>
      <c r="Y320" s="81"/>
      <c r="Z320" s="81"/>
      <c r="AA320" s="81"/>
      <c r="AB320" s="81"/>
      <c r="AC320" s="81"/>
      <c r="AD320" s="81"/>
      <c r="AE320" s="81"/>
      <c r="AF320" s="81"/>
    </row>
    <row r="321">
      <c r="A321" s="81"/>
      <c r="B321" s="81"/>
      <c r="C321" s="81"/>
      <c r="D321" s="179"/>
      <c r="E321" s="179"/>
      <c r="F321" s="179"/>
      <c r="G321" s="179"/>
      <c r="H321" s="179"/>
      <c r="I321" s="179"/>
      <c r="J321" s="179"/>
      <c r="K321" s="179"/>
      <c r="L321" s="81"/>
      <c r="M321" s="176"/>
      <c r="N321" s="179"/>
      <c r="O321" s="81"/>
      <c r="P321" s="81"/>
      <c r="Q321" s="81"/>
      <c r="R321" s="81"/>
      <c r="S321" s="81"/>
      <c r="T321" s="81"/>
      <c r="U321" s="81"/>
      <c r="V321" s="81"/>
      <c r="W321" s="81"/>
      <c r="X321" s="81"/>
      <c r="Y321" s="81"/>
      <c r="Z321" s="81"/>
      <c r="AA321" s="81"/>
      <c r="AB321" s="81"/>
      <c r="AC321" s="81"/>
      <c r="AD321" s="81"/>
      <c r="AE321" s="81"/>
      <c r="AF321" s="81"/>
    </row>
    <row r="322">
      <c r="A322" s="81"/>
      <c r="B322" s="81"/>
      <c r="C322" s="81"/>
      <c r="D322" s="179"/>
      <c r="E322" s="179"/>
      <c r="F322" s="179"/>
      <c r="G322" s="179"/>
      <c r="H322" s="179"/>
      <c r="I322" s="179"/>
      <c r="J322" s="179"/>
      <c r="K322" s="179"/>
      <c r="L322" s="81"/>
      <c r="M322" s="176"/>
      <c r="N322" s="179"/>
      <c r="O322" s="81"/>
      <c r="P322" s="81"/>
      <c r="Q322" s="81"/>
      <c r="R322" s="81"/>
      <c r="S322" s="81"/>
      <c r="T322" s="81"/>
      <c r="U322" s="81"/>
      <c r="V322" s="81"/>
      <c r="W322" s="81"/>
      <c r="X322" s="81"/>
      <c r="Y322" s="81"/>
      <c r="Z322" s="81"/>
      <c r="AA322" s="81"/>
      <c r="AB322" s="81"/>
      <c r="AC322" s="81"/>
      <c r="AD322" s="81"/>
      <c r="AE322" s="81"/>
      <c r="AF322" s="81"/>
    </row>
    <row r="323">
      <c r="A323" s="81"/>
      <c r="B323" s="81"/>
      <c r="C323" s="81"/>
      <c r="D323" s="179"/>
      <c r="E323" s="179"/>
      <c r="F323" s="179"/>
      <c r="G323" s="179"/>
      <c r="H323" s="179"/>
      <c r="I323" s="179"/>
      <c r="J323" s="179"/>
      <c r="K323" s="179"/>
      <c r="L323" s="81"/>
      <c r="M323" s="176"/>
      <c r="N323" s="179"/>
      <c r="O323" s="81"/>
      <c r="P323" s="81"/>
      <c r="Q323" s="81"/>
      <c r="R323" s="81"/>
      <c r="S323" s="81"/>
      <c r="T323" s="81"/>
      <c r="U323" s="81"/>
      <c r="V323" s="81"/>
      <c r="W323" s="81"/>
      <c r="X323" s="81"/>
      <c r="Y323" s="81"/>
      <c r="Z323" s="81"/>
      <c r="AA323" s="81"/>
      <c r="AB323" s="81"/>
      <c r="AC323" s="81"/>
      <c r="AD323" s="81"/>
      <c r="AE323" s="81"/>
      <c r="AF323" s="81"/>
    </row>
    <row r="324">
      <c r="A324" s="81"/>
      <c r="B324" s="81"/>
      <c r="C324" s="81"/>
      <c r="D324" s="179"/>
      <c r="E324" s="179"/>
      <c r="F324" s="179"/>
      <c r="G324" s="179"/>
      <c r="H324" s="179"/>
      <c r="I324" s="179"/>
      <c r="J324" s="179"/>
      <c r="K324" s="179"/>
      <c r="L324" s="81"/>
      <c r="M324" s="176"/>
      <c r="N324" s="179"/>
      <c r="O324" s="81"/>
      <c r="P324" s="81"/>
      <c r="Q324" s="81"/>
      <c r="R324" s="81"/>
      <c r="S324" s="81"/>
      <c r="T324" s="81"/>
      <c r="U324" s="81"/>
      <c r="V324" s="81"/>
      <c r="W324" s="81"/>
      <c r="X324" s="81"/>
      <c r="Y324" s="81"/>
      <c r="Z324" s="81"/>
      <c r="AA324" s="81"/>
      <c r="AB324" s="81"/>
      <c r="AC324" s="81"/>
      <c r="AD324" s="81"/>
      <c r="AE324" s="81"/>
      <c r="AF324" s="81"/>
    </row>
    <row r="325">
      <c r="A325" s="81"/>
      <c r="B325" s="81"/>
      <c r="C325" s="81"/>
      <c r="D325" s="179"/>
      <c r="E325" s="179"/>
      <c r="F325" s="179"/>
      <c r="G325" s="179"/>
      <c r="H325" s="179"/>
      <c r="I325" s="179"/>
      <c r="J325" s="179"/>
      <c r="K325" s="179"/>
      <c r="L325" s="81"/>
      <c r="M325" s="176"/>
      <c r="N325" s="179"/>
      <c r="O325" s="81"/>
      <c r="P325" s="81"/>
      <c r="Q325" s="81"/>
      <c r="R325" s="81"/>
      <c r="S325" s="81"/>
      <c r="T325" s="81"/>
      <c r="U325" s="81"/>
      <c r="V325" s="81"/>
      <c r="W325" s="81"/>
      <c r="X325" s="81"/>
      <c r="Y325" s="81"/>
      <c r="Z325" s="81"/>
      <c r="AA325" s="81"/>
      <c r="AB325" s="81"/>
      <c r="AC325" s="81"/>
      <c r="AD325" s="81"/>
      <c r="AE325" s="81"/>
      <c r="AF325" s="81"/>
    </row>
    <row r="326">
      <c r="A326" s="81"/>
      <c r="B326" s="81"/>
      <c r="C326" s="81"/>
      <c r="D326" s="179"/>
      <c r="E326" s="179"/>
      <c r="F326" s="179"/>
      <c r="G326" s="179"/>
      <c r="H326" s="179"/>
      <c r="I326" s="179"/>
      <c r="J326" s="179"/>
      <c r="K326" s="179"/>
      <c r="L326" s="81"/>
      <c r="M326" s="176"/>
      <c r="N326" s="179"/>
      <c r="O326" s="81"/>
      <c r="P326" s="81"/>
      <c r="Q326" s="81"/>
      <c r="R326" s="81"/>
      <c r="S326" s="81"/>
      <c r="T326" s="81"/>
      <c r="U326" s="81"/>
      <c r="V326" s="81"/>
      <c r="W326" s="81"/>
      <c r="X326" s="81"/>
      <c r="Y326" s="81"/>
      <c r="Z326" s="81"/>
      <c r="AA326" s="81"/>
      <c r="AB326" s="81"/>
      <c r="AC326" s="81"/>
      <c r="AD326" s="81"/>
      <c r="AE326" s="81"/>
      <c r="AF326" s="81"/>
    </row>
    <row r="327">
      <c r="A327" s="81"/>
      <c r="B327" s="81"/>
      <c r="C327" s="81"/>
      <c r="D327" s="179"/>
      <c r="E327" s="179"/>
      <c r="F327" s="179"/>
      <c r="G327" s="179"/>
      <c r="H327" s="179"/>
      <c r="I327" s="179"/>
      <c r="J327" s="179"/>
      <c r="K327" s="179"/>
      <c r="L327" s="81"/>
      <c r="M327" s="176"/>
      <c r="N327" s="179"/>
      <c r="O327" s="81"/>
      <c r="P327" s="81"/>
      <c r="Q327" s="81"/>
      <c r="R327" s="81"/>
      <c r="S327" s="81"/>
      <c r="T327" s="81"/>
      <c r="U327" s="81"/>
      <c r="V327" s="81"/>
      <c r="W327" s="81"/>
      <c r="X327" s="81"/>
      <c r="Y327" s="81"/>
      <c r="Z327" s="81"/>
      <c r="AA327" s="81"/>
      <c r="AB327" s="81"/>
      <c r="AC327" s="81"/>
      <c r="AD327" s="81"/>
      <c r="AE327" s="81"/>
      <c r="AF327" s="81"/>
    </row>
    <row r="328">
      <c r="A328" s="81"/>
      <c r="B328" s="81"/>
      <c r="C328" s="81"/>
      <c r="D328" s="179"/>
      <c r="E328" s="179"/>
      <c r="F328" s="179"/>
      <c r="G328" s="179"/>
      <c r="H328" s="179"/>
      <c r="I328" s="179"/>
      <c r="J328" s="179"/>
      <c r="K328" s="179"/>
      <c r="L328" s="81"/>
      <c r="M328" s="176"/>
      <c r="N328" s="179"/>
      <c r="O328" s="81"/>
      <c r="P328" s="81"/>
      <c r="Q328" s="81"/>
      <c r="R328" s="81"/>
      <c r="S328" s="81"/>
      <c r="T328" s="81"/>
      <c r="U328" s="81"/>
      <c r="V328" s="81"/>
      <c r="W328" s="81"/>
      <c r="X328" s="81"/>
      <c r="Y328" s="81"/>
      <c r="Z328" s="81"/>
      <c r="AA328" s="81"/>
      <c r="AB328" s="81"/>
      <c r="AC328" s="81"/>
      <c r="AD328" s="81"/>
      <c r="AE328" s="81"/>
      <c r="AF328" s="81"/>
    </row>
    <row r="329">
      <c r="A329" s="81"/>
      <c r="B329" s="81"/>
      <c r="C329" s="81"/>
      <c r="D329" s="179"/>
      <c r="E329" s="179"/>
      <c r="F329" s="179"/>
      <c r="G329" s="179"/>
      <c r="H329" s="179"/>
      <c r="I329" s="179"/>
      <c r="J329" s="179"/>
      <c r="K329" s="179"/>
      <c r="L329" s="81"/>
      <c r="M329" s="176"/>
      <c r="N329" s="179"/>
      <c r="O329" s="81"/>
      <c r="P329" s="81"/>
      <c r="Q329" s="81"/>
      <c r="R329" s="81"/>
      <c r="S329" s="81"/>
      <c r="T329" s="81"/>
      <c r="U329" s="81"/>
      <c r="V329" s="81"/>
      <c r="W329" s="81"/>
      <c r="X329" s="81"/>
      <c r="Y329" s="81"/>
      <c r="Z329" s="81"/>
      <c r="AA329" s="81"/>
      <c r="AB329" s="81"/>
      <c r="AC329" s="81"/>
      <c r="AD329" s="81"/>
      <c r="AE329" s="81"/>
      <c r="AF329" s="81"/>
    </row>
    <row r="330">
      <c r="A330" s="81"/>
      <c r="B330" s="81"/>
      <c r="C330" s="81"/>
      <c r="D330" s="179"/>
      <c r="E330" s="179"/>
      <c r="F330" s="179"/>
      <c r="G330" s="179"/>
      <c r="H330" s="179"/>
      <c r="I330" s="179"/>
      <c r="J330" s="179"/>
      <c r="K330" s="179"/>
      <c r="L330" s="81"/>
      <c r="M330" s="176"/>
      <c r="N330" s="179"/>
      <c r="O330" s="81"/>
      <c r="P330" s="81"/>
      <c r="Q330" s="81"/>
      <c r="R330" s="81"/>
      <c r="S330" s="81"/>
      <c r="T330" s="81"/>
      <c r="U330" s="81"/>
      <c r="V330" s="81"/>
      <c r="W330" s="81"/>
      <c r="X330" s="81"/>
      <c r="Y330" s="81"/>
      <c r="Z330" s="81"/>
      <c r="AA330" s="81"/>
      <c r="AB330" s="81"/>
      <c r="AC330" s="81"/>
      <c r="AD330" s="81"/>
      <c r="AE330" s="81"/>
      <c r="AF330" s="81"/>
    </row>
    <row r="331">
      <c r="A331" s="81"/>
      <c r="B331" s="81"/>
      <c r="C331" s="81"/>
      <c r="D331" s="179"/>
      <c r="E331" s="179"/>
      <c r="F331" s="179"/>
      <c r="G331" s="179"/>
      <c r="H331" s="179"/>
      <c r="I331" s="179"/>
      <c r="J331" s="179"/>
      <c r="K331" s="179"/>
      <c r="L331" s="81"/>
      <c r="M331" s="176"/>
      <c r="N331" s="179"/>
      <c r="O331" s="81"/>
      <c r="P331" s="81"/>
      <c r="Q331" s="81"/>
      <c r="R331" s="81"/>
      <c r="S331" s="81"/>
      <c r="T331" s="81"/>
      <c r="U331" s="81"/>
      <c r="V331" s="81"/>
      <c r="W331" s="81"/>
      <c r="X331" s="81"/>
      <c r="Y331" s="81"/>
      <c r="Z331" s="81"/>
      <c r="AA331" s="81"/>
      <c r="AB331" s="81"/>
      <c r="AC331" s="81"/>
      <c r="AD331" s="81"/>
      <c r="AE331" s="81"/>
      <c r="AF331" s="81"/>
    </row>
    <row r="332">
      <c r="A332" s="81"/>
      <c r="B332" s="81"/>
      <c r="C332" s="81"/>
      <c r="D332" s="179"/>
      <c r="E332" s="179"/>
      <c r="F332" s="179"/>
      <c r="G332" s="179"/>
      <c r="H332" s="179"/>
      <c r="I332" s="179"/>
      <c r="J332" s="179"/>
      <c r="K332" s="179"/>
      <c r="L332" s="81"/>
      <c r="M332" s="176"/>
      <c r="N332" s="179"/>
      <c r="O332" s="81"/>
      <c r="P332" s="81"/>
      <c r="Q332" s="81"/>
      <c r="R332" s="81"/>
      <c r="S332" s="81"/>
      <c r="T332" s="81"/>
      <c r="U332" s="81"/>
      <c r="V332" s="81"/>
      <c r="W332" s="81"/>
      <c r="X332" s="81"/>
      <c r="Y332" s="81"/>
      <c r="Z332" s="81"/>
      <c r="AA332" s="81"/>
      <c r="AB332" s="81"/>
      <c r="AC332" s="81"/>
      <c r="AD332" s="81"/>
      <c r="AE332" s="81"/>
      <c r="AF332" s="81"/>
    </row>
    <row r="333">
      <c r="A333" s="81"/>
      <c r="B333" s="81"/>
      <c r="C333" s="81"/>
      <c r="D333" s="179"/>
      <c r="E333" s="179"/>
      <c r="F333" s="179"/>
      <c r="G333" s="179"/>
      <c r="H333" s="179"/>
      <c r="I333" s="179"/>
      <c r="J333" s="179"/>
      <c r="K333" s="179"/>
      <c r="L333" s="81"/>
      <c r="M333" s="176"/>
      <c r="N333" s="179"/>
      <c r="O333" s="81"/>
      <c r="P333" s="81"/>
      <c r="Q333" s="81"/>
      <c r="R333" s="81"/>
      <c r="S333" s="81"/>
      <c r="T333" s="81"/>
      <c r="U333" s="81"/>
      <c r="V333" s="81"/>
      <c r="W333" s="81"/>
      <c r="X333" s="81"/>
      <c r="Y333" s="81"/>
      <c r="Z333" s="81"/>
      <c r="AA333" s="81"/>
      <c r="AB333" s="81"/>
      <c r="AC333" s="81"/>
      <c r="AD333" s="81"/>
      <c r="AE333" s="81"/>
      <c r="AF333" s="81"/>
    </row>
    <row r="334">
      <c r="A334" s="81"/>
      <c r="B334" s="81"/>
      <c r="C334" s="81"/>
      <c r="D334" s="179"/>
      <c r="E334" s="179"/>
      <c r="F334" s="179"/>
      <c r="G334" s="179"/>
      <c r="H334" s="179"/>
      <c r="I334" s="179"/>
      <c r="J334" s="179"/>
      <c r="K334" s="179"/>
      <c r="L334" s="81"/>
      <c r="M334" s="176"/>
      <c r="N334" s="179"/>
      <c r="O334" s="81"/>
      <c r="P334" s="81"/>
      <c r="Q334" s="81"/>
      <c r="R334" s="81"/>
      <c r="S334" s="81"/>
      <c r="T334" s="81"/>
      <c r="U334" s="81"/>
      <c r="V334" s="81"/>
      <c r="W334" s="81"/>
      <c r="X334" s="81"/>
      <c r="Y334" s="81"/>
      <c r="Z334" s="81"/>
      <c r="AA334" s="81"/>
      <c r="AB334" s="81"/>
      <c r="AC334" s="81"/>
      <c r="AD334" s="81"/>
      <c r="AE334" s="81"/>
      <c r="AF334" s="81"/>
    </row>
    <row r="335">
      <c r="A335" s="81"/>
      <c r="B335" s="81"/>
      <c r="C335" s="81"/>
      <c r="D335" s="179"/>
      <c r="E335" s="179"/>
      <c r="F335" s="179"/>
      <c r="G335" s="179"/>
      <c r="H335" s="179"/>
      <c r="I335" s="179"/>
      <c r="J335" s="179"/>
      <c r="K335" s="179"/>
      <c r="L335" s="81"/>
      <c r="M335" s="176"/>
      <c r="N335" s="179"/>
      <c r="O335" s="81"/>
      <c r="P335" s="81"/>
      <c r="Q335" s="81"/>
      <c r="R335" s="81"/>
      <c r="S335" s="81"/>
      <c r="T335" s="81"/>
      <c r="U335" s="81"/>
      <c r="V335" s="81"/>
      <c r="W335" s="81"/>
      <c r="X335" s="81"/>
      <c r="Y335" s="81"/>
      <c r="Z335" s="81"/>
      <c r="AA335" s="81"/>
      <c r="AB335" s="81"/>
      <c r="AC335" s="81"/>
      <c r="AD335" s="81"/>
      <c r="AE335" s="81"/>
      <c r="AF335" s="81"/>
    </row>
    <row r="336">
      <c r="A336" s="81"/>
      <c r="B336" s="81"/>
      <c r="C336" s="81"/>
      <c r="D336" s="179"/>
      <c r="E336" s="179"/>
      <c r="F336" s="179"/>
      <c r="G336" s="179"/>
      <c r="H336" s="179"/>
      <c r="I336" s="179"/>
      <c r="J336" s="179"/>
      <c r="K336" s="179"/>
      <c r="L336" s="81"/>
      <c r="M336" s="176"/>
      <c r="N336" s="179"/>
      <c r="O336" s="81"/>
      <c r="P336" s="81"/>
      <c r="Q336" s="81"/>
      <c r="R336" s="81"/>
      <c r="S336" s="81"/>
      <c r="T336" s="81"/>
      <c r="U336" s="81"/>
      <c r="V336" s="81"/>
      <c r="W336" s="81"/>
      <c r="X336" s="81"/>
      <c r="Y336" s="81"/>
      <c r="Z336" s="81"/>
      <c r="AA336" s="81"/>
      <c r="AB336" s="81"/>
      <c r="AC336" s="81"/>
      <c r="AD336" s="81"/>
      <c r="AE336" s="81"/>
      <c r="AF336" s="81"/>
    </row>
    <row r="337">
      <c r="A337" s="81"/>
      <c r="B337" s="81"/>
      <c r="C337" s="81"/>
      <c r="D337" s="179"/>
      <c r="E337" s="179"/>
      <c r="F337" s="179"/>
      <c r="G337" s="179"/>
      <c r="H337" s="179"/>
      <c r="I337" s="179"/>
      <c r="J337" s="179"/>
      <c r="K337" s="179"/>
      <c r="L337" s="81"/>
      <c r="M337" s="176"/>
      <c r="N337" s="179"/>
      <c r="O337" s="81"/>
      <c r="P337" s="81"/>
      <c r="Q337" s="81"/>
      <c r="R337" s="81"/>
      <c r="S337" s="81"/>
      <c r="T337" s="81"/>
      <c r="U337" s="81"/>
      <c r="V337" s="81"/>
      <c r="W337" s="81"/>
      <c r="X337" s="81"/>
      <c r="Y337" s="81"/>
      <c r="Z337" s="81"/>
      <c r="AA337" s="81"/>
      <c r="AB337" s="81"/>
      <c r="AC337" s="81"/>
      <c r="AD337" s="81"/>
      <c r="AE337" s="81"/>
      <c r="AF337" s="81"/>
    </row>
    <row r="338">
      <c r="A338" s="81"/>
      <c r="B338" s="81"/>
      <c r="C338" s="81"/>
      <c r="D338" s="179"/>
      <c r="E338" s="179"/>
      <c r="F338" s="179"/>
      <c r="G338" s="179"/>
      <c r="H338" s="179"/>
      <c r="I338" s="179"/>
      <c r="J338" s="179"/>
      <c r="K338" s="179"/>
      <c r="L338" s="81"/>
      <c r="M338" s="176"/>
      <c r="N338" s="179"/>
      <c r="O338" s="81"/>
      <c r="P338" s="81"/>
      <c r="Q338" s="81"/>
      <c r="R338" s="81"/>
      <c r="S338" s="81"/>
      <c r="T338" s="81"/>
      <c r="U338" s="81"/>
      <c r="V338" s="81"/>
      <c r="W338" s="81"/>
      <c r="X338" s="81"/>
      <c r="Y338" s="81"/>
      <c r="Z338" s="81"/>
      <c r="AA338" s="81"/>
      <c r="AB338" s="81"/>
      <c r="AC338" s="81"/>
      <c r="AD338" s="81"/>
      <c r="AE338" s="81"/>
      <c r="AF338" s="81"/>
    </row>
    <row r="339">
      <c r="A339" s="81"/>
      <c r="B339" s="81"/>
      <c r="C339" s="81"/>
      <c r="D339" s="179"/>
      <c r="E339" s="179"/>
      <c r="F339" s="179"/>
      <c r="G339" s="179"/>
      <c r="H339" s="179"/>
      <c r="I339" s="179"/>
      <c r="J339" s="179"/>
      <c r="K339" s="179"/>
      <c r="L339" s="81"/>
      <c r="M339" s="176"/>
      <c r="N339" s="179"/>
      <c r="O339" s="81"/>
      <c r="P339" s="81"/>
      <c r="Q339" s="81"/>
      <c r="R339" s="81"/>
      <c r="S339" s="81"/>
      <c r="T339" s="81"/>
      <c r="U339" s="81"/>
      <c r="V339" s="81"/>
      <c r="W339" s="81"/>
      <c r="X339" s="81"/>
      <c r="Y339" s="81"/>
      <c r="Z339" s="81"/>
      <c r="AA339" s="81"/>
      <c r="AB339" s="81"/>
      <c r="AC339" s="81"/>
      <c r="AD339" s="81"/>
      <c r="AE339" s="81"/>
      <c r="AF339" s="81"/>
    </row>
    <row r="340">
      <c r="A340" s="81"/>
      <c r="B340" s="81"/>
      <c r="C340" s="81"/>
      <c r="D340" s="179"/>
      <c r="E340" s="179"/>
      <c r="F340" s="179"/>
      <c r="G340" s="179"/>
      <c r="H340" s="179"/>
      <c r="I340" s="179"/>
      <c r="J340" s="179"/>
      <c r="K340" s="179"/>
      <c r="L340" s="81"/>
      <c r="M340" s="176"/>
      <c r="N340" s="179"/>
      <c r="O340" s="81"/>
      <c r="P340" s="81"/>
      <c r="Q340" s="81"/>
      <c r="R340" s="81"/>
      <c r="S340" s="81"/>
      <c r="T340" s="81"/>
      <c r="U340" s="81"/>
      <c r="V340" s="81"/>
      <c r="W340" s="81"/>
      <c r="X340" s="81"/>
      <c r="Y340" s="81"/>
      <c r="Z340" s="81"/>
      <c r="AA340" s="81"/>
      <c r="AB340" s="81"/>
      <c r="AC340" s="81"/>
      <c r="AD340" s="81"/>
      <c r="AE340" s="81"/>
      <c r="AF340" s="81"/>
    </row>
    <row r="341">
      <c r="A341" s="81"/>
      <c r="B341" s="81"/>
      <c r="C341" s="81"/>
      <c r="D341" s="179"/>
      <c r="E341" s="179"/>
      <c r="F341" s="179"/>
      <c r="G341" s="179"/>
      <c r="H341" s="179"/>
      <c r="I341" s="179"/>
      <c r="J341" s="179"/>
      <c r="K341" s="179"/>
      <c r="L341" s="81"/>
      <c r="M341" s="176"/>
      <c r="N341" s="179"/>
      <c r="O341" s="81"/>
      <c r="P341" s="81"/>
      <c r="Q341" s="81"/>
      <c r="R341" s="81"/>
      <c r="S341" s="81"/>
      <c r="T341" s="81"/>
      <c r="U341" s="81"/>
      <c r="V341" s="81"/>
      <c r="W341" s="81"/>
      <c r="X341" s="81"/>
      <c r="Y341" s="81"/>
      <c r="Z341" s="81"/>
      <c r="AA341" s="81"/>
      <c r="AB341" s="81"/>
      <c r="AC341" s="81"/>
      <c r="AD341" s="81"/>
      <c r="AE341" s="81"/>
      <c r="AF341" s="81"/>
    </row>
    <row r="342">
      <c r="A342" s="81"/>
      <c r="B342" s="81"/>
      <c r="C342" s="81"/>
      <c r="D342" s="179"/>
      <c r="E342" s="179"/>
      <c r="F342" s="179"/>
      <c r="G342" s="179"/>
      <c r="H342" s="179"/>
      <c r="I342" s="179"/>
      <c r="J342" s="179"/>
      <c r="K342" s="179"/>
      <c r="L342" s="81"/>
      <c r="M342" s="176"/>
      <c r="N342" s="179"/>
      <c r="O342" s="81"/>
      <c r="P342" s="81"/>
      <c r="Q342" s="81"/>
      <c r="R342" s="81"/>
      <c r="S342" s="81"/>
      <c r="T342" s="81"/>
      <c r="U342" s="81"/>
      <c r="V342" s="81"/>
      <c r="W342" s="81"/>
      <c r="X342" s="81"/>
      <c r="Y342" s="81"/>
      <c r="Z342" s="81"/>
      <c r="AA342" s="81"/>
      <c r="AB342" s="81"/>
      <c r="AC342" s="81"/>
      <c r="AD342" s="81"/>
      <c r="AE342" s="81"/>
      <c r="AF342" s="81"/>
    </row>
    <row r="343">
      <c r="A343" s="81"/>
      <c r="B343" s="81"/>
      <c r="C343" s="81"/>
      <c r="D343" s="179"/>
      <c r="E343" s="179"/>
      <c r="F343" s="179"/>
      <c r="G343" s="179"/>
      <c r="H343" s="179"/>
      <c r="I343" s="179"/>
      <c r="J343" s="179"/>
      <c r="K343" s="179"/>
      <c r="L343" s="81"/>
      <c r="M343" s="176"/>
      <c r="N343" s="179"/>
      <c r="O343" s="81"/>
      <c r="P343" s="81"/>
      <c r="Q343" s="81"/>
      <c r="R343" s="81"/>
      <c r="S343" s="81"/>
      <c r="T343" s="81"/>
      <c r="U343" s="81"/>
      <c r="V343" s="81"/>
      <c r="W343" s="81"/>
      <c r="X343" s="81"/>
      <c r="Y343" s="81"/>
      <c r="Z343" s="81"/>
      <c r="AA343" s="81"/>
      <c r="AB343" s="81"/>
      <c r="AC343" s="81"/>
      <c r="AD343" s="81"/>
      <c r="AE343" s="81"/>
      <c r="AF343" s="81"/>
    </row>
    <row r="344">
      <c r="A344" s="81"/>
      <c r="B344" s="81"/>
      <c r="C344" s="81"/>
      <c r="D344" s="179"/>
      <c r="E344" s="179"/>
      <c r="F344" s="179"/>
      <c r="G344" s="179"/>
      <c r="H344" s="179"/>
      <c r="I344" s="179"/>
      <c r="J344" s="179"/>
      <c r="K344" s="179"/>
      <c r="L344" s="81"/>
      <c r="M344" s="176"/>
      <c r="N344" s="179"/>
      <c r="O344" s="81"/>
      <c r="P344" s="81"/>
      <c r="Q344" s="81"/>
      <c r="R344" s="81"/>
      <c r="S344" s="81"/>
      <c r="T344" s="81"/>
      <c r="U344" s="81"/>
      <c r="V344" s="81"/>
      <c r="W344" s="81"/>
      <c r="X344" s="81"/>
      <c r="Y344" s="81"/>
      <c r="Z344" s="81"/>
      <c r="AA344" s="81"/>
      <c r="AB344" s="81"/>
      <c r="AC344" s="81"/>
      <c r="AD344" s="81"/>
      <c r="AE344" s="81"/>
      <c r="AF344" s="81"/>
    </row>
    <row r="345">
      <c r="A345" s="81"/>
      <c r="B345" s="81"/>
      <c r="C345" s="81"/>
      <c r="D345" s="179"/>
      <c r="E345" s="179"/>
      <c r="F345" s="179"/>
      <c r="G345" s="179"/>
      <c r="H345" s="179"/>
      <c r="I345" s="179"/>
      <c r="J345" s="179"/>
      <c r="K345" s="179"/>
      <c r="L345" s="81"/>
      <c r="M345" s="176"/>
      <c r="N345" s="179"/>
      <c r="O345" s="81"/>
      <c r="P345" s="81"/>
      <c r="Q345" s="81"/>
      <c r="R345" s="81"/>
      <c r="S345" s="81"/>
      <c r="T345" s="81"/>
      <c r="U345" s="81"/>
      <c r="V345" s="81"/>
      <c r="W345" s="81"/>
      <c r="X345" s="81"/>
      <c r="Y345" s="81"/>
      <c r="Z345" s="81"/>
      <c r="AA345" s="81"/>
      <c r="AB345" s="81"/>
      <c r="AC345" s="81"/>
      <c r="AD345" s="81"/>
      <c r="AE345" s="81"/>
      <c r="AF345" s="81"/>
    </row>
    <row r="346">
      <c r="A346" s="81"/>
      <c r="B346" s="81"/>
      <c r="C346" s="81"/>
      <c r="D346" s="179"/>
      <c r="E346" s="179"/>
      <c r="F346" s="179"/>
      <c r="G346" s="179"/>
      <c r="H346" s="179"/>
      <c r="I346" s="179"/>
      <c r="J346" s="179"/>
      <c r="K346" s="179"/>
      <c r="L346" s="81"/>
      <c r="M346" s="176"/>
      <c r="N346" s="179"/>
      <c r="O346" s="81"/>
      <c r="P346" s="81"/>
      <c r="Q346" s="81"/>
      <c r="R346" s="81"/>
      <c r="S346" s="81"/>
      <c r="T346" s="81"/>
      <c r="U346" s="81"/>
      <c r="V346" s="81"/>
      <c r="W346" s="81"/>
      <c r="X346" s="81"/>
      <c r="Y346" s="81"/>
      <c r="Z346" s="81"/>
      <c r="AA346" s="81"/>
      <c r="AB346" s="81"/>
      <c r="AC346" s="81"/>
      <c r="AD346" s="81"/>
      <c r="AE346" s="81"/>
      <c r="AF346" s="81"/>
    </row>
    <row r="347">
      <c r="A347" s="81"/>
      <c r="B347" s="81"/>
      <c r="C347" s="81"/>
      <c r="D347" s="179"/>
      <c r="E347" s="179"/>
      <c r="F347" s="179"/>
      <c r="G347" s="179"/>
      <c r="H347" s="179"/>
      <c r="I347" s="179"/>
      <c r="J347" s="179"/>
      <c r="K347" s="179"/>
      <c r="L347" s="81"/>
      <c r="M347" s="176"/>
      <c r="N347" s="179"/>
      <c r="O347" s="81"/>
      <c r="P347" s="81"/>
      <c r="Q347" s="81"/>
      <c r="R347" s="81"/>
      <c r="S347" s="81"/>
      <c r="T347" s="81"/>
      <c r="U347" s="81"/>
      <c r="V347" s="81"/>
      <c r="W347" s="81"/>
      <c r="X347" s="81"/>
      <c r="Y347" s="81"/>
      <c r="Z347" s="81"/>
      <c r="AA347" s="81"/>
      <c r="AB347" s="81"/>
      <c r="AC347" s="81"/>
      <c r="AD347" s="81"/>
      <c r="AE347" s="81"/>
      <c r="AF347" s="81"/>
    </row>
    <row r="348">
      <c r="A348" s="81"/>
      <c r="B348" s="81"/>
      <c r="C348" s="81"/>
      <c r="D348" s="179"/>
      <c r="E348" s="179"/>
      <c r="F348" s="179"/>
      <c r="G348" s="179"/>
      <c r="H348" s="179"/>
      <c r="I348" s="179"/>
      <c r="J348" s="179"/>
      <c r="K348" s="179"/>
      <c r="L348" s="81"/>
      <c r="M348" s="176"/>
      <c r="N348" s="179"/>
      <c r="O348" s="81"/>
      <c r="P348" s="81"/>
      <c r="Q348" s="81"/>
      <c r="R348" s="81"/>
      <c r="S348" s="81"/>
      <c r="T348" s="81"/>
      <c r="U348" s="81"/>
      <c r="V348" s="81"/>
      <c r="W348" s="81"/>
      <c r="X348" s="81"/>
      <c r="Y348" s="81"/>
      <c r="Z348" s="81"/>
      <c r="AA348" s="81"/>
      <c r="AB348" s="81"/>
      <c r="AC348" s="81"/>
      <c r="AD348" s="81"/>
      <c r="AE348" s="81"/>
      <c r="AF348" s="81"/>
    </row>
    <row r="349">
      <c r="A349" s="81"/>
      <c r="B349" s="81"/>
      <c r="C349" s="81"/>
      <c r="D349" s="179"/>
      <c r="E349" s="179"/>
      <c r="F349" s="179"/>
      <c r="G349" s="179"/>
      <c r="H349" s="179"/>
      <c r="I349" s="179"/>
      <c r="J349" s="179"/>
      <c r="K349" s="179"/>
      <c r="L349" s="81"/>
      <c r="M349" s="176"/>
      <c r="N349" s="179"/>
      <c r="O349" s="81"/>
      <c r="P349" s="81"/>
      <c r="Q349" s="81"/>
      <c r="R349" s="81"/>
      <c r="S349" s="81"/>
      <c r="T349" s="81"/>
      <c r="U349" s="81"/>
      <c r="V349" s="81"/>
      <c r="W349" s="81"/>
      <c r="X349" s="81"/>
      <c r="Y349" s="81"/>
      <c r="Z349" s="81"/>
      <c r="AA349" s="81"/>
      <c r="AB349" s="81"/>
      <c r="AC349" s="81"/>
      <c r="AD349" s="81"/>
      <c r="AE349" s="81"/>
      <c r="AF349" s="81"/>
    </row>
    <row r="350">
      <c r="A350" s="81"/>
      <c r="B350" s="81"/>
      <c r="C350" s="81"/>
      <c r="D350" s="179"/>
      <c r="E350" s="179"/>
      <c r="F350" s="179"/>
      <c r="G350" s="179"/>
      <c r="H350" s="179"/>
      <c r="I350" s="179"/>
      <c r="J350" s="179"/>
      <c r="K350" s="179"/>
      <c r="L350" s="81"/>
      <c r="M350" s="176"/>
      <c r="N350" s="179"/>
      <c r="O350" s="81"/>
      <c r="P350" s="81"/>
      <c r="Q350" s="81"/>
      <c r="R350" s="81"/>
      <c r="S350" s="81"/>
      <c r="T350" s="81"/>
      <c r="U350" s="81"/>
      <c r="V350" s="81"/>
      <c r="W350" s="81"/>
      <c r="X350" s="81"/>
      <c r="Y350" s="81"/>
      <c r="Z350" s="81"/>
      <c r="AA350" s="81"/>
      <c r="AB350" s="81"/>
      <c r="AC350" s="81"/>
      <c r="AD350" s="81"/>
      <c r="AE350" s="81"/>
      <c r="AF350" s="81"/>
    </row>
    <row r="351">
      <c r="A351" s="81"/>
      <c r="B351" s="81"/>
      <c r="C351" s="81"/>
      <c r="D351" s="179"/>
      <c r="E351" s="179"/>
      <c r="F351" s="179"/>
      <c r="G351" s="179"/>
      <c r="H351" s="179"/>
      <c r="I351" s="179"/>
      <c r="J351" s="179"/>
      <c r="K351" s="179"/>
      <c r="L351" s="81"/>
      <c r="M351" s="176"/>
      <c r="N351" s="179"/>
      <c r="O351" s="81"/>
      <c r="P351" s="81"/>
      <c r="Q351" s="81"/>
      <c r="R351" s="81"/>
      <c r="S351" s="81"/>
      <c r="T351" s="81"/>
      <c r="U351" s="81"/>
      <c r="V351" s="81"/>
      <c r="W351" s="81"/>
      <c r="X351" s="81"/>
      <c r="Y351" s="81"/>
      <c r="Z351" s="81"/>
      <c r="AA351" s="81"/>
      <c r="AB351" s="81"/>
      <c r="AC351" s="81"/>
      <c r="AD351" s="81"/>
      <c r="AE351" s="81"/>
      <c r="AF351" s="81"/>
    </row>
    <row r="352">
      <c r="A352" s="81"/>
      <c r="B352" s="81"/>
      <c r="C352" s="81"/>
      <c r="D352" s="179"/>
      <c r="E352" s="179"/>
      <c r="F352" s="179"/>
      <c r="G352" s="179"/>
      <c r="H352" s="179"/>
      <c r="I352" s="179"/>
      <c r="J352" s="179"/>
      <c r="K352" s="179"/>
      <c r="L352" s="81"/>
      <c r="M352" s="176"/>
      <c r="N352" s="179"/>
      <c r="O352" s="81"/>
      <c r="P352" s="81"/>
      <c r="Q352" s="81"/>
      <c r="R352" s="81"/>
      <c r="S352" s="81"/>
      <c r="T352" s="81"/>
      <c r="U352" s="81"/>
      <c r="V352" s="81"/>
      <c r="W352" s="81"/>
      <c r="X352" s="81"/>
      <c r="Y352" s="81"/>
      <c r="Z352" s="81"/>
      <c r="AA352" s="81"/>
      <c r="AB352" s="81"/>
      <c r="AC352" s="81"/>
      <c r="AD352" s="81"/>
      <c r="AE352" s="81"/>
      <c r="AF352" s="81"/>
    </row>
    <row r="353">
      <c r="A353" s="81"/>
      <c r="B353" s="81"/>
      <c r="C353" s="81"/>
      <c r="D353" s="179"/>
      <c r="E353" s="179"/>
      <c r="F353" s="179"/>
      <c r="G353" s="179"/>
      <c r="H353" s="179"/>
      <c r="I353" s="179"/>
      <c r="J353" s="179"/>
      <c r="K353" s="179"/>
      <c r="L353" s="81"/>
      <c r="M353" s="176"/>
      <c r="N353" s="179"/>
      <c r="O353" s="81"/>
      <c r="P353" s="81"/>
      <c r="Q353" s="81"/>
      <c r="R353" s="81"/>
      <c r="S353" s="81"/>
      <c r="T353" s="81"/>
      <c r="U353" s="81"/>
      <c r="V353" s="81"/>
      <c r="W353" s="81"/>
      <c r="X353" s="81"/>
      <c r="Y353" s="81"/>
      <c r="Z353" s="81"/>
      <c r="AA353" s="81"/>
      <c r="AB353" s="81"/>
      <c r="AC353" s="81"/>
      <c r="AD353" s="81"/>
      <c r="AE353" s="81"/>
      <c r="AF353" s="81"/>
    </row>
    <row r="354">
      <c r="A354" s="81"/>
      <c r="B354" s="81"/>
      <c r="C354" s="81"/>
      <c r="D354" s="179"/>
      <c r="E354" s="179"/>
      <c r="F354" s="179"/>
      <c r="G354" s="179"/>
      <c r="H354" s="179"/>
      <c r="I354" s="179"/>
      <c r="J354" s="179"/>
      <c r="K354" s="179"/>
      <c r="L354" s="81"/>
      <c r="M354" s="176"/>
      <c r="N354" s="179"/>
      <c r="O354" s="81"/>
      <c r="P354" s="81"/>
      <c r="Q354" s="81"/>
      <c r="R354" s="81"/>
      <c r="S354" s="81"/>
      <c r="T354" s="81"/>
      <c r="U354" s="81"/>
      <c r="V354" s="81"/>
      <c r="W354" s="81"/>
      <c r="X354" s="81"/>
      <c r="Y354" s="81"/>
      <c r="Z354" s="81"/>
      <c r="AA354" s="81"/>
      <c r="AB354" s="81"/>
      <c r="AC354" s="81"/>
      <c r="AD354" s="81"/>
      <c r="AE354" s="81"/>
      <c r="AF354" s="81"/>
    </row>
    <row r="355">
      <c r="A355" s="81"/>
      <c r="B355" s="81"/>
      <c r="C355" s="81"/>
      <c r="D355" s="179"/>
      <c r="E355" s="179"/>
      <c r="F355" s="179"/>
      <c r="G355" s="179"/>
      <c r="H355" s="179"/>
      <c r="I355" s="179"/>
      <c r="J355" s="179"/>
      <c r="K355" s="179"/>
      <c r="L355" s="81"/>
      <c r="M355" s="176"/>
      <c r="N355" s="179"/>
      <c r="O355" s="81"/>
      <c r="P355" s="81"/>
      <c r="Q355" s="81"/>
      <c r="R355" s="81"/>
      <c r="S355" s="81"/>
      <c r="T355" s="81"/>
      <c r="U355" s="81"/>
      <c r="V355" s="81"/>
      <c r="W355" s="81"/>
      <c r="X355" s="81"/>
      <c r="Y355" s="81"/>
      <c r="Z355" s="81"/>
      <c r="AA355" s="81"/>
      <c r="AB355" s="81"/>
      <c r="AC355" s="81"/>
      <c r="AD355" s="81"/>
      <c r="AE355" s="81"/>
      <c r="AF355" s="81"/>
    </row>
    <row r="356">
      <c r="A356" s="81"/>
      <c r="B356" s="81"/>
      <c r="C356" s="81"/>
      <c r="D356" s="179"/>
      <c r="E356" s="179"/>
      <c r="F356" s="179"/>
      <c r="G356" s="179"/>
      <c r="H356" s="179"/>
      <c r="I356" s="179"/>
      <c r="J356" s="179"/>
      <c r="K356" s="179"/>
      <c r="L356" s="81"/>
      <c r="M356" s="176"/>
      <c r="N356" s="179"/>
      <c r="O356" s="81"/>
      <c r="P356" s="81"/>
      <c r="Q356" s="81"/>
      <c r="R356" s="81"/>
      <c r="S356" s="81"/>
      <c r="T356" s="81"/>
      <c r="U356" s="81"/>
      <c r="V356" s="81"/>
      <c r="W356" s="81"/>
      <c r="X356" s="81"/>
      <c r="Y356" s="81"/>
      <c r="Z356" s="81"/>
      <c r="AA356" s="81"/>
      <c r="AB356" s="81"/>
      <c r="AC356" s="81"/>
      <c r="AD356" s="81"/>
      <c r="AE356" s="81"/>
      <c r="AF356" s="81"/>
    </row>
    <row r="357">
      <c r="A357" s="81"/>
      <c r="B357" s="81"/>
      <c r="C357" s="81"/>
      <c r="D357" s="179"/>
      <c r="E357" s="179"/>
      <c r="F357" s="179"/>
      <c r="G357" s="179"/>
      <c r="H357" s="179"/>
      <c r="I357" s="179"/>
      <c r="J357" s="179"/>
      <c r="K357" s="179"/>
      <c r="L357" s="81"/>
      <c r="M357" s="176"/>
      <c r="N357" s="179"/>
      <c r="O357" s="81"/>
      <c r="P357" s="81"/>
      <c r="Q357" s="81"/>
      <c r="R357" s="81"/>
      <c r="S357" s="81"/>
      <c r="T357" s="81"/>
      <c r="U357" s="81"/>
      <c r="V357" s="81"/>
      <c r="W357" s="81"/>
      <c r="X357" s="81"/>
      <c r="Y357" s="81"/>
      <c r="Z357" s="81"/>
      <c r="AA357" s="81"/>
      <c r="AB357" s="81"/>
      <c r="AC357" s="81"/>
      <c r="AD357" s="81"/>
      <c r="AE357" s="81"/>
      <c r="AF357" s="81"/>
    </row>
    <row r="358">
      <c r="A358" s="81"/>
      <c r="B358" s="81"/>
      <c r="C358" s="81"/>
      <c r="D358" s="179"/>
      <c r="E358" s="179"/>
      <c r="F358" s="179"/>
      <c r="G358" s="179"/>
      <c r="H358" s="179"/>
      <c r="I358" s="179"/>
      <c r="J358" s="179"/>
      <c r="K358" s="179"/>
      <c r="L358" s="81"/>
      <c r="M358" s="176"/>
      <c r="N358" s="179"/>
      <c r="O358" s="81"/>
      <c r="P358" s="81"/>
      <c r="Q358" s="81"/>
      <c r="R358" s="81"/>
      <c r="S358" s="81"/>
      <c r="T358" s="81"/>
      <c r="U358" s="81"/>
      <c r="V358" s="81"/>
      <c r="W358" s="81"/>
      <c r="X358" s="81"/>
      <c r="Y358" s="81"/>
      <c r="Z358" s="81"/>
      <c r="AA358" s="81"/>
      <c r="AB358" s="81"/>
      <c r="AC358" s="81"/>
      <c r="AD358" s="81"/>
      <c r="AE358" s="81"/>
      <c r="AF358" s="81"/>
    </row>
    <row r="359">
      <c r="A359" s="81"/>
      <c r="B359" s="81"/>
      <c r="C359" s="81"/>
      <c r="D359" s="179"/>
      <c r="E359" s="179"/>
      <c r="F359" s="179"/>
      <c r="G359" s="179"/>
      <c r="H359" s="179"/>
      <c r="I359" s="179"/>
      <c r="J359" s="179"/>
      <c r="K359" s="179"/>
      <c r="L359" s="81"/>
      <c r="M359" s="176"/>
      <c r="N359" s="179"/>
      <c r="O359" s="81"/>
      <c r="P359" s="81"/>
      <c r="Q359" s="81"/>
      <c r="R359" s="81"/>
      <c r="S359" s="81"/>
      <c r="T359" s="81"/>
      <c r="U359" s="81"/>
      <c r="V359" s="81"/>
      <c r="W359" s="81"/>
      <c r="X359" s="81"/>
      <c r="Y359" s="81"/>
      <c r="Z359" s="81"/>
      <c r="AA359" s="81"/>
      <c r="AB359" s="81"/>
      <c r="AC359" s="81"/>
      <c r="AD359" s="81"/>
      <c r="AE359" s="81"/>
      <c r="AF359" s="81"/>
    </row>
    <row r="360">
      <c r="A360" s="81"/>
      <c r="B360" s="81"/>
      <c r="C360" s="81"/>
      <c r="D360" s="179"/>
      <c r="E360" s="179"/>
      <c r="F360" s="179"/>
      <c r="G360" s="179"/>
      <c r="H360" s="179"/>
      <c r="I360" s="179"/>
      <c r="J360" s="179"/>
      <c r="K360" s="179"/>
      <c r="L360" s="81"/>
      <c r="M360" s="176"/>
      <c r="N360" s="179"/>
      <c r="O360" s="81"/>
      <c r="P360" s="81"/>
      <c r="Q360" s="81"/>
      <c r="R360" s="81"/>
      <c r="S360" s="81"/>
      <c r="T360" s="81"/>
      <c r="U360" s="81"/>
      <c r="V360" s="81"/>
      <c r="W360" s="81"/>
      <c r="X360" s="81"/>
      <c r="Y360" s="81"/>
      <c r="Z360" s="81"/>
      <c r="AA360" s="81"/>
      <c r="AB360" s="81"/>
      <c r="AC360" s="81"/>
      <c r="AD360" s="81"/>
      <c r="AE360" s="81"/>
      <c r="AF360" s="81"/>
    </row>
    <row r="361">
      <c r="A361" s="81"/>
      <c r="B361" s="81"/>
      <c r="C361" s="81"/>
      <c r="D361" s="179"/>
      <c r="E361" s="179"/>
      <c r="F361" s="179"/>
      <c r="G361" s="179"/>
      <c r="H361" s="179"/>
      <c r="I361" s="179"/>
      <c r="J361" s="179"/>
      <c r="K361" s="179"/>
      <c r="L361" s="81"/>
      <c r="M361" s="176"/>
      <c r="N361" s="179"/>
      <c r="O361" s="81"/>
      <c r="P361" s="81"/>
      <c r="Q361" s="81"/>
      <c r="R361" s="81"/>
      <c r="S361" s="81"/>
      <c r="T361" s="81"/>
      <c r="U361" s="81"/>
      <c r="V361" s="81"/>
      <c r="W361" s="81"/>
      <c r="X361" s="81"/>
      <c r="Y361" s="81"/>
      <c r="Z361" s="81"/>
      <c r="AA361" s="81"/>
      <c r="AB361" s="81"/>
      <c r="AC361" s="81"/>
      <c r="AD361" s="81"/>
      <c r="AE361" s="81"/>
      <c r="AF361" s="81"/>
    </row>
    <row r="362">
      <c r="A362" s="81"/>
      <c r="B362" s="81"/>
      <c r="C362" s="81"/>
      <c r="D362" s="179"/>
      <c r="E362" s="179"/>
      <c r="F362" s="179"/>
      <c r="G362" s="179"/>
      <c r="H362" s="179"/>
      <c r="I362" s="179"/>
      <c r="J362" s="179"/>
      <c r="K362" s="179"/>
      <c r="L362" s="81"/>
      <c r="M362" s="176"/>
      <c r="N362" s="179"/>
      <c r="O362" s="81"/>
      <c r="P362" s="81"/>
      <c r="Q362" s="81"/>
      <c r="R362" s="81"/>
      <c r="S362" s="81"/>
      <c r="T362" s="81"/>
      <c r="U362" s="81"/>
      <c r="V362" s="81"/>
      <c r="W362" s="81"/>
      <c r="X362" s="81"/>
      <c r="Y362" s="81"/>
      <c r="Z362" s="81"/>
      <c r="AA362" s="81"/>
      <c r="AB362" s="81"/>
      <c r="AC362" s="81"/>
      <c r="AD362" s="81"/>
      <c r="AE362" s="81"/>
      <c r="AF362" s="81"/>
    </row>
    <row r="363">
      <c r="A363" s="81"/>
      <c r="B363" s="81"/>
      <c r="C363" s="81"/>
      <c r="D363" s="179"/>
      <c r="E363" s="179"/>
      <c r="F363" s="179"/>
      <c r="G363" s="179"/>
      <c r="H363" s="179"/>
      <c r="I363" s="179"/>
      <c r="J363" s="179"/>
      <c r="K363" s="179"/>
      <c r="L363" s="81"/>
      <c r="M363" s="176"/>
      <c r="N363" s="179"/>
      <c r="O363" s="81"/>
      <c r="P363" s="81"/>
      <c r="Q363" s="81"/>
      <c r="R363" s="81"/>
      <c r="S363" s="81"/>
      <c r="T363" s="81"/>
      <c r="U363" s="81"/>
      <c r="V363" s="81"/>
      <c r="W363" s="81"/>
      <c r="X363" s="81"/>
      <c r="Y363" s="81"/>
      <c r="Z363" s="81"/>
      <c r="AA363" s="81"/>
      <c r="AB363" s="81"/>
      <c r="AC363" s="81"/>
      <c r="AD363" s="81"/>
      <c r="AE363" s="81"/>
      <c r="AF363" s="81"/>
    </row>
    <row r="364">
      <c r="A364" s="81"/>
      <c r="B364" s="81"/>
      <c r="C364" s="81"/>
      <c r="D364" s="179"/>
      <c r="E364" s="179"/>
      <c r="F364" s="179"/>
      <c r="G364" s="179"/>
      <c r="H364" s="179"/>
      <c r="I364" s="179"/>
      <c r="J364" s="179"/>
      <c r="K364" s="179"/>
      <c r="L364" s="81"/>
      <c r="M364" s="176"/>
      <c r="N364" s="179"/>
      <c r="O364" s="81"/>
      <c r="P364" s="81"/>
      <c r="Q364" s="81"/>
      <c r="R364" s="81"/>
      <c r="S364" s="81"/>
      <c r="T364" s="81"/>
      <c r="U364" s="81"/>
      <c r="V364" s="81"/>
      <c r="W364" s="81"/>
      <c r="X364" s="81"/>
      <c r="Y364" s="81"/>
      <c r="Z364" s="81"/>
      <c r="AA364" s="81"/>
      <c r="AB364" s="81"/>
      <c r="AC364" s="81"/>
      <c r="AD364" s="81"/>
      <c r="AE364" s="81"/>
      <c r="AF364" s="81"/>
    </row>
    <row r="365">
      <c r="A365" s="81"/>
      <c r="B365" s="81"/>
      <c r="C365" s="81"/>
      <c r="D365" s="179"/>
      <c r="E365" s="179"/>
      <c r="F365" s="179"/>
      <c r="G365" s="179"/>
      <c r="H365" s="179"/>
      <c r="I365" s="179"/>
      <c r="J365" s="179"/>
      <c r="K365" s="179"/>
      <c r="L365" s="81"/>
      <c r="M365" s="176"/>
      <c r="N365" s="179"/>
      <c r="O365" s="81"/>
      <c r="P365" s="81"/>
      <c r="Q365" s="81"/>
      <c r="R365" s="81"/>
      <c r="S365" s="81"/>
      <c r="T365" s="81"/>
      <c r="U365" s="81"/>
      <c r="V365" s="81"/>
      <c r="W365" s="81"/>
      <c r="X365" s="81"/>
      <c r="Y365" s="81"/>
      <c r="Z365" s="81"/>
      <c r="AA365" s="81"/>
      <c r="AB365" s="81"/>
      <c r="AC365" s="81"/>
      <c r="AD365" s="81"/>
      <c r="AE365" s="81"/>
      <c r="AF365" s="81"/>
    </row>
    <row r="366">
      <c r="A366" s="81"/>
      <c r="B366" s="81"/>
      <c r="C366" s="81"/>
      <c r="D366" s="179"/>
      <c r="E366" s="179"/>
      <c r="F366" s="179"/>
      <c r="G366" s="179"/>
      <c r="H366" s="179"/>
      <c r="I366" s="179"/>
      <c r="J366" s="179"/>
      <c r="K366" s="179"/>
      <c r="L366" s="81"/>
      <c r="M366" s="176"/>
      <c r="N366" s="179"/>
      <c r="O366" s="81"/>
      <c r="P366" s="81"/>
      <c r="Q366" s="81"/>
      <c r="R366" s="81"/>
      <c r="S366" s="81"/>
      <c r="T366" s="81"/>
      <c r="U366" s="81"/>
      <c r="V366" s="81"/>
      <c r="W366" s="81"/>
      <c r="X366" s="81"/>
      <c r="Y366" s="81"/>
      <c r="Z366" s="81"/>
      <c r="AA366" s="81"/>
      <c r="AB366" s="81"/>
      <c r="AC366" s="81"/>
      <c r="AD366" s="81"/>
      <c r="AE366" s="81"/>
      <c r="AF366" s="81"/>
    </row>
    <row r="367">
      <c r="A367" s="81"/>
      <c r="B367" s="81"/>
      <c r="C367" s="81"/>
      <c r="D367" s="179"/>
      <c r="E367" s="179"/>
      <c r="F367" s="179"/>
      <c r="G367" s="179"/>
      <c r="H367" s="179"/>
      <c r="I367" s="179"/>
      <c r="J367" s="179"/>
      <c r="K367" s="179"/>
      <c r="L367" s="81"/>
      <c r="M367" s="176"/>
      <c r="N367" s="179"/>
      <c r="O367" s="81"/>
      <c r="P367" s="81"/>
      <c r="Q367" s="81"/>
      <c r="R367" s="81"/>
      <c r="S367" s="81"/>
      <c r="T367" s="81"/>
      <c r="U367" s="81"/>
      <c r="V367" s="81"/>
      <c r="W367" s="81"/>
      <c r="X367" s="81"/>
      <c r="Y367" s="81"/>
      <c r="Z367" s="81"/>
      <c r="AA367" s="81"/>
      <c r="AB367" s="81"/>
      <c r="AC367" s="81"/>
      <c r="AD367" s="81"/>
      <c r="AE367" s="81"/>
      <c r="AF367" s="81"/>
    </row>
    <row r="368">
      <c r="A368" s="81"/>
      <c r="B368" s="81"/>
      <c r="C368" s="81"/>
      <c r="D368" s="179"/>
      <c r="E368" s="179"/>
      <c r="F368" s="179"/>
      <c r="G368" s="179"/>
      <c r="H368" s="179"/>
      <c r="I368" s="179"/>
      <c r="J368" s="179"/>
      <c r="K368" s="179"/>
      <c r="L368" s="81"/>
      <c r="M368" s="176"/>
      <c r="N368" s="179"/>
      <c r="O368" s="81"/>
      <c r="P368" s="81"/>
      <c r="Q368" s="81"/>
      <c r="R368" s="81"/>
      <c r="S368" s="81"/>
      <c r="T368" s="81"/>
      <c r="U368" s="81"/>
      <c r="V368" s="81"/>
      <c r="W368" s="81"/>
      <c r="X368" s="81"/>
      <c r="Y368" s="81"/>
      <c r="Z368" s="81"/>
      <c r="AA368" s="81"/>
      <c r="AB368" s="81"/>
      <c r="AC368" s="81"/>
      <c r="AD368" s="81"/>
      <c r="AE368" s="81"/>
      <c r="AF368" s="81"/>
    </row>
    <row r="369">
      <c r="A369" s="81"/>
      <c r="B369" s="81"/>
      <c r="C369" s="81"/>
      <c r="D369" s="179"/>
      <c r="E369" s="179"/>
      <c r="F369" s="179"/>
      <c r="G369" s="179"/>
      <c r="H369" s="179"/>
      <c r="I369" s="179"/>
      <c r="J369" s="179"/>
      <c r="K369" s="179"/>
      <c r="L369" s="81"/>
      <c r="M369" s="176"/>
      <c r="N369" s="179"/>
      <c r="O369" s="81"/>
      <c r="P369" s="81"/>
      <c r="Q369" s="81"/>
      <c r="R369" s="81"/>
      <c r="S369" s="81"/>
      <c r="T369" s="81"/>
      <c r="U369" s="81"/>
      <c r="V369" s="81"/>
      <c r="W369" s="81"/>
      <c r="X369" s="81"/>
      <c r="Y369" s="81"/>
      <c r="Z369" s="81"/>
      <c r="AA369" s="81"/>
      <c r="AB369" s="81"/>
      <c r="AC369" s="81"/>
      <c r="AD369" s="81"/>
      <c r="AE369" s="81"/>
      <c r="AF369" s="81"/>
    </row>
    <row r="370">
      <c r="A370" s="81"/>
      <c r="B370" s="81"/>
      <c r="C370" s="81"/>
      <c r="D370" s="179"/>
      <c r="E370" s="179"/>
      <c r="F370" s="179"/>
      <c r="G370" s="179"/>
      <c r="H370" s="179"/>
      <c r="I370" s="179"/>
      <c r="J370" s="179"/>
      <c r="K370" s="179"/>
      <c r="L370" s="81"/>
      <c r="M370" s="176"/>
      <c r="N370" s="179"/>
      <c r="O370" s="81"/>
      <c r="P370" s="81"/>
      <c r="Q370" s="81"/>
      <c r="R370" s="81"/>
      <c r="S370" s="81"/>
      <c r="T370" s="81"/>
      <c r="U370" s="81"/>
      <c r="V370" s="81"/>
      <c r="W370" s="81"/>
      <c r="X370" s="81"/>
      <c r="Y370" s="81"/>
      <c r="Z370" s="81"/>
      <c r="AA370" s="81"/>
      <c r="AB370" s="81"/>
      <c r="AC370" s="81"/>
      <c r="AD370" s="81"/>
      <c r="AE370" s="81"/>
      <c r="AF370" s="81"/>
    </row>
    <row r="371">
      <c r="A371" s="81"/>
      <c r="B371" s="81"/>
      <c r="C371" s="81"/>
      <c r="D371" s="179"/>
      <c r="E371" s="179"/>
      <c r="F371" s="179"/>
      <c r="G371" s="179"/>
      <c r="H371" s="179"/>
      <c r="I371" s="179"/>
      <c r="J371" s="179"/>
      <c r="K371" s="179"/>
      <c r="L371" s="81"/>
      <c r="M371" s="176"/>
      <c r="N371" s="179"/>
      <c r="O371" s="81"/>
      <c r="P371" s="81"/>
      <c r="Q371" s="81"/>
      <c r="R371" s="81"/>
      <c r="S371" s="81"/>
      <c r="T371" s="81"/>
      <c r="U371" s="81"/>
      <c r="V371" s="81"/>
      <c r="W371" s="81"/>
      <c r="X371" s="81"/>
      <c r="Y371" s="81"/>
      <c r="Z371" s="81"/>
      <c r="AA371" s="81"/>
      <c r="AB371" s="81"/>
      <c r="AC371" s="81"/>
      <c r="AD371" s="81"/>
      <c r="AE371" s="81"/>
      <c r="AF371" s="81"/>
    </row>
    <row r="372">
      <c r="A372" s="81"/>
      <c r="B372" s="81"/>
      <c r="C372" s="81"/>
      <c r="D372" s="179"/>
      <c r="E372" s="179"/>
      <c r="F372" s="179"/>
      <c r="G372" s="179"/>
      <c r="H372" s="179"/>
      <c r="I372" s="179"/>
      <c r="J372" s="179"/>
      <c r="K372" s="179"/>
      <c r="L372" s="81"/>
      <c r="M372" s="176"/>
      <c r="N372" s="179"/>
      <c r="O372" s="81"/>
      <c r="P372" s="81"/>
      <c r="Q372" s="81"/>
      <c r="R372" s="81"/>
      <c r="S372" s="81"/>
      <c r="T372" s="81"/>
      <c r="U372" s="81"/>
      <c r="V372" s="81"/>
      <c r="W372" s="81"/>
      <c r="X372" s="81"/>
      <c r="Y372" s="81"/>
      <c r="Z372" s="81"/>
      <c r="AA372" s="81"/>
      <c r="AB372" s="81"/>
      <c r="AC372" s="81"/>
      <c r="AD372" s="81"/>
      <c r="AE372" s="81"/>
      <c r="AF372" s="81"/>
    </row>
    <row r="373">
      <c r="A373" s="81"/>
      <c r="B373" s="81"/>
      <c r="C373" s="81"/>
      <c r="D373" s="179"/>
      <c r="E373" s="179"/>
      <c r="F373" s="179"/>
      <c r="G373" s="179"/>
      <c r="H373" s="179"/>
      <c r="I373" s="179"/>
      <c r="J373" s="179"/>
      <c r="K373" s="179"/>
      <c r="L373" s="81"/>
      <c r="M373" s="176"/>
      <c r="N373" s="179"/>
      <c r="O373" s="81"/>
      <c r="P373" s="81"/>
      <c r="Q373" s="81"/>
      <c r="R373" s="81"/>
      <c r="S373" s="81"/>
      <c r="T373" s="81"/>
      <c r="U373" s="81"/>
      <c r="V373" s="81"/>
      <c r="W373" s="81"/>
      <c r="X373" s="81"/>
      <c r="Y373" s="81"/>
      <c r="Z373" s="81"/>
      <c r="AA373" s="81"/>
      <c r="AB373" s="81"/>
      <c r="AC373" s="81"/>
      <c r="AD373" s="81"/>
      <c r="AE373" s="81"/>
      <c r="AF373" s="81"/>
    </row>
    <row r="374">
      <c r="A374" s="81"/>
      <c r="B374" s="81"/>
      <c r="C374" s="81"/>
      <c r="D374" s="179"/>
      <c r="E374" s="179"/>
      <c r="F374" s="179"/>
      <c r="G374" s="179"/>
      <c r="H374" s="179"/>
      <c r="I374" s="179"/>
      <c r="J374" s="179"/>
      <c r="K374" s="179"/>
      <c r="L374" s="81"/>
      <c r="M374" s="176"/>
      <c r="N374" s="179"/>
      <c r="O374" s="81"/>
      <c r="P374" s="81"/>
      <c r="Q374" s="81"/>
      <c r="R374" s="81"/>
      <c r="S374" s="81"/>
      <c r="T374" s="81"/>
      <c r="U374" s="81"/>
      <c r="V374" s="81"/>
      <c r="W374" s="81"/>
      <c r="X374" s="81"/>
      <c r="Y374" s="81"/>
      <c r="Z374" s="81"/>
      <c r="AA374" s="81"/>
      <c r="AB374" s="81"/>
      <c r="AC374" s="81"/>
      <c r="AD374" s="81"/>
      <c r="AE374" s="81"/>
      <c r="AF374" s="81"/>
    </row>
    <row r="375">
      <c r="A375" s="81"/>
      <c r="B375" s="81"/>
      <c r="C375" s="81"/>
      <c r="D375" s="179"/>
      <c r="E375" s="179"/>
      <c r="F375" s="179"/>
      <c r="G375" s="179"/>
      <c r="H375" s="179"/>
      <c r="I375" s="179"/>
      <c r="J375" s="179"/>
      <c r="K375" s="179"/>
      <c r="L375" s="81"/>
      <c r="M375" s="176"/>
      <c r="N375" s="179"/>
      <c r="O375" s="81"/>
      <c r="P375" s="81"/>
      <c r="Q375" s="81"/>
      <c r="R375" s="81"/>
      <c r="S375" s="81"/>
      <c r="T375" s="81"/>
      <c r="U375" s="81"/>
      <c r="V375" s="81"/>
      <c r="W375" s="81"/>
      <c r="X375" s="81"/>
      <c r="Y375" s="81"/>
      <c r="Z375" s="81"/>
      <c r="AA375" s="81"/>
      <c r="AB375" s="81"/>
      <c r="AC375" s="81"/>
      <c r="AD375" s="81"/>
      <c r="AE375" s="81"/>
      <c r="AF375" s="81"/>
    </row>
    <row r="376">
      <c r="A376" s="81"/>
      <c r="B376" s="81"/>
      <c r="C376" s="81"/>
      <c r="D376" s="179"/>
      <c r="E376" s="179"/>
      <c r="F376" s="179"/>
      <c r="G376" s="179"/>
      <c r="H376" s="179"/>
      <c r="I376" s="179"/>
      <c r="J376" s="179"/>
      <c r="K376" s="179"/>
      <c r="L376" s="81"/>
      <c r="M376" s="176"/>
      <c r="N376" s="179"/>
      <c r="O376" s="81"/>
      <c r="P376" s="81"/>
      <c r="Q376" s="81"/>
      <c r="R376" s="81"/>
      <c r="S376" s="81"/>
      <c r="T376" s="81"/>
      <c r="U376" s="81"/>
      <c r="V376" s="81"/>
      <c r="W376" s="81"/>
      <c r="X376" s="81"/>
      <c r="Y376" s="81"/>
      <c r="Z376" s="81"/>
      <c r="AA376" s="81"/>
      <c r="AB376" s="81"/>
      <c r="AC376" s="81"/>
      <c r="AD376" s="81"/>
      <c r="AE376" s="81"/>
      <c r="AF376" s="81"/>
    </row>
    <row r="377">
      <c r="A377" s="81"/>
      <c r="B377" s="81"/>
      <c r="C377" s="81"/>
      <c r="D377" s="179"/>
      <c r="E377" s="179"/>
      <c r="F377" s="179"/>
      <c r="G377" s="179"/>
      <c r="H377" s="179"/>
      <c r="I377" s="179"/>
      <c r="J377" s="179"/>
      <c r="K377" s="179"/>
      <c r="L377" s="81"/>
      <c r="M377" s="176"/>
      <c r="N377" s="179"/>
      <c r="O377" s="81"/>
      <c r="P377" s="81"/>
      <c r="Q377" s="81"/>
      <c r="R377" s="81"/>
      <c r="S377" s="81"/>
      <c r="T377" s="81"/>
      <c r="U377" s="81"/>
      <c r="V377" s="81"/>
      <c r="W377" s="81"/>
      <c r="X377" s="81"/>
      <c r="Y377" s="81"/>
      <c r="Z377" s="81"/>
      <c r="AA377" s="81"/>
      <c r="AB377" s="81"/>
      <c r="AC377" s="81"/>
      <c r="AD377" s="81"/>
      <c r="AE377" s="81"/>
      <c r="AF377" s="81"/>
    </row>
    <row r="378">
      <c r="A378" s="81"/>
      <c r="B378" s="81"/>
      <c r="C378" s="81"/>
      <c r="D378" s="179"/>
      <c r="E378" s="179"/>
      <c r="F378" s="179"/>
      <c r="G378" s="179"/>
      <c r="H378" s="179"/>
      <c r="I378" s="179"/>
      <c r="J378" s="179"/>
      <c r="K378" s="179"/>
      <c r="L378" s="81"/>
      <c r="M378" s="176"/>
      <c r="N378" s="179"/>
      <c r="O378" s="81"/>
      <c r="P378" s="81"/>
      <c r="Q378" s="81"/>
      <c r="R378" s="81"/>
      <c r="S378" s="81"/>
      <c r="T378" s="81"/>
      <c r="U378" s="81"/>
      <c r="V378" s="81"/>
      <c r="W378" s="81"/>
      <c r="X378" s="81"/>
      <c r="Y378" s="81"/>
      <c r="Z378" s="81"/>
      <c r="AA378" s="81"/>
      <c r="AB378" s="81"/>
      <c r="AC378" s="81"/>
      <c r="AD378" s="81"/>
      <c r="AE378" s="81"/>
      <c r="AF378" s="81"/>
    </row>
    <row r="379">
      <c r="A379" s="81"/>
      <c r="B379" s="81"/>
      <c r="C379" s="81"/>
      <c r="D379" s="179"/>
      <c r="E379" s="179"/>
      <c r="F379" s="179"/>
      <c r="G379" s="179"/>
      <c r="H379" s="179"/>
      <c r="I379" s="179"/>
      <c r="J379" s="179"/>
      <c r="K379" s="179"/>
      <c r="L379" s="81"/>
      <c r="M379" s="176"/>
      <c r="N379" s="179"/>
      <c r="O379" s="81"/>
      <c r="P379" s="81"/>
      <c r="Q379" s="81"/>
      <c r="R379" s="81"/>
      <c r="S379" s="81"/>
      <c r="T379" s="81"/>
      <c r="U379" s="81"/>
      <c r="V379" s="81"/>
      <c r="W379" s="81"/>
      <c r="X379" s="81"/>
      <c r="Y379" s="81"/>
      <c r="Z379" s="81"/>
      <c r="AA379" s="81"/>
      <c r="AB379" s="81"/>
      <c r="AC379" s="81"/>
      <c r="AD379" s="81"/>
      <c r="AE379" s="81"/>
      <c r="AF379" s="81"/>
    </row>
    <row r="380">
      <c r="A380" s="81"/>
      <c r="B380" s="81"/>
      <c r="C380" s="81"/>
      <c r="D380" s="179"/>
      <c r="E380" s="179"/>
      <c r="F380" s="179"/>
      <c r="G380" s="179"/>
      <c r="H380" s="179"/>
      <c r="I380" s="179"/>
      <c r="J380" s="179"/>
      <c r="K380" s="179"/>
      <c r="L380" s="81"/>
      <c r="M380" s="176"/>
      <c r="N380" s="179"/>
      <c r="O380" s="81"/>
      <c r="P380" s="81"/>
      <c r="Q380" s="81"/>
      <c r="R380" s="81"/>
      <c r="S380" s="81"/>
      <c r="T380" s="81"/>
      <c r="U380" s="81"/>
      <c r="V380" s="81"/>
      <c r="W380" s="81"/>
      <c r="X380" s="81"/>
      <c r="Y380" s="81"/>
      <c r="Z380" s="81"/>
      <c r="AA380" s="81"/>
      <c r="AB380" s="81"/>
      <c r="AC380" s="81"/>
      <c r="AD380" s="81"/>
      <c r="AE380" s="81"/>
      <c r="AF380" s="81"/>
    </row>
    <row r="381">
      <c r="A381" s="81"/>
      <c r="B381" s="81"/>
      <c r="C381" s="81"/>
      <c r="D381" s="179"/>
      <c r="E381" s="179"/>
      <c r="F381" s="179"/>
      <c r="G381" s="179"/>
      <c r="H381" s="179"/>
      <c r="I381" s="179"/>
      <c r="J381" s="179"/>
      <c r="K381" s="179"/>
      <c r="L381" s="81"/>
      <c r="M381" s="176"/>
      <c r="N381" s="179"/>
      <c r="O381" s="81"/>
      <c r="P381" s="81"/>
      <c r="Q381" s="81"/>
      <c r="R381" s="81"/>
      <c r="S381" s="81"/>
      <c r="T381" s="81"/>
      <c r="U381" s="81"/>
      <c r="V381" s="81"/>
      <c r="W381" s="81"/>
      <c r="X381" s="81"/>
      <c r="Y381" s="81"/>
      <c r="Z381" s="81"/>
      <c r="AA381" s="81"/>
      <c r="AB381" s="81"/>
      <c r="AC381" s="81"/>
      <c r="AD381" s="81"/>
      <c r="AE381" s="81"/>
      <c r="AF381" s="81"/>
    </row>
    <row r="382">
      <c r="A382" s="81"/>
      <c r="B382" s="81"/>
      <c r="C382" s="81"/>
      <c r="D382" s="179"/>
      <c r="E382" s="179"/>
      <c r="F382" s="179"/>
      <c r="G382" s="179"/>
      <c r="H382" s="179"/>
      <c r="I382" s="179"/>
      <c r="J382" s="179"/>
      <c r="K382" s="179"/>
      <c r="L382" s="81"/>
      <c r="M382" s="176"/>
      <c r="N382" s="179"/>
      <c r="O382" s="81"/>
      <c r="P382" s="81"/>
      <c r="Q382" s="81"/>
      <c r="R382" s="81"/>
      <c r="S382" s="81"/>
      <c r="T382" s="81"/>
      <c r="U382" s="81"/>
      <c r="V382" s="81"/>
      <c r="W382" s="81"/>
      <c r="X382" s="81"/>
      <c r="Y382" s="81"/>
      <c r="Z382" s="81"/>
      <c r="AA382" s="81"/>
      <c r="AB382" s="81"/>
      <c r="AC382" s="81"/>
      <c r="AD382" s="81"/>
      <c r="AE382" s="81"/>
      <c r="AF382" s="81"/>
    </row>
    <row r="383">
      <c r="A383" s="81"/>
      <c r="B383" s="81"/>
      <c r="C383" s="81"/>
      <c r="D383" s="179"/>
      <c r="E383" s="179"/>
      <c r="F383" s="179"/>
      <c r="G383" s="179"/>
      <c r="H383" s="179"/>
      <c r="I383" s="179"/>
      <c r="J383" s="179"/>
      <c r="K383" s="179"/>
      <c r="L383" s="81"/>
      <c r="M383" s="176"/>
      <c r="N383" s="179"/>
      <c r="O383" s="81"/>
      <c r="P383" s="81"/>
      <c r="Q383" s="81"/>
      <c r="R383" s="81"/>
      <c r="S383" s="81"/>
      <c r="T383" s="81"/>
      <c r="U383" s="81"/>
      <c r="V383" s="81"/>
      <c r="W383" s="81"/>
      <c r="X383" s="81"/>
      <c r="Y383" s="81"/>
      <c r="Z383" s="81"/>
      <c r="AA383" s="81"/>
      <c r="AB383" s="81"/>
      <c r="AC383" s="81"/>
      <c r="AD383" s="81"/>
      <c r="AE383" s="81"/>
      <c r="AF383" s="81"/>
    </row>
    <row r="384">
      <c r="A384" s="81"/>
      <c r="B384" s="81"/>
      <c r="C384" s="81"/>
      <c r="D384" s="179"/>
      <c r="E384" s="179"/>
      <c r="F384" s="179"/>
      <c r="G384" s="179"/>
      <c r="H384" s="179"/>
      <c r="I384" s="179"/>
      <c r="J384" s="179"/>
      <c r="K384" s="179"/>
      <c r="L384" s="81"/>
      <c r="M384" s="176"/>
      <c r="N384" s="179"/>
      <c r="O384" s="81"/>
      <c r="P384" s="81"/>
      <c r="Q384" s="81"/>
      <c r="R384" s="81"/>
      <c r="S384" s="81"/>
      <c r="T384" s="81"/>
      <c r="U384" s="81"/>
      <c r="V384" s="81"/>
      <c r="W384" s="81"/>
      <c r="X384" s="81"/>
      <c r="Y384" s="81"/>
      <c r="Z384" s="81"/>
      <c r="AA384" s="81"/>
      <c r="AB384" s="81"/>
      <c r="AC384" s="81"/>
      <c r="AD384" s="81"/>
      <c r="AE384" s="81"/>
      <c r="AF384" s="81"/>
    </row>
    <row r="385">
      <c r="A385" s="81"/>
      <c r="B385" s="81"/>
      <c r="C385" s="81"/>
      <c r="D385" s="179"/>
      <c r="E385" s="179"/>
      <c r="F385" s="179"/>
      <c r="G385" s="179"/>
      <c r="H385" s="179"/>
      <c r="I385" s="179"/>
      <c r="J385" s="179"/>
      <c r="K385" s="179"/>
      <c r="L385" s="81"/>
      <c r="M385" s="176"/>
      <c r="N385" s="179"/>
      <c r="O385" s="81"/>
      <c r="P385" s="81"/>
      <c r="Q385" s="81"/>
      <c r="R385" s="81"/>
      <c r="S385" s="81"/>
      <c r="T385" s="81"/>
      <c r="U385" s="81"/>
      <c r="V385" s="81"/>
      <c r="W385" s="81"/>
      <c r="X385" s="81"/>
      <c r="Y385" s="81"/>
      <c r="Z385" s="81"/>
      <c r="AA385" s="81"/>
      <c r="AB385" s="81"/>
      <c r="AC385" s="81"/>
      <c r="AD385" s="81"/>
      <c r="AE385" s="81"/>
      <c r="AF385" s="81"/>
    </row>
    <row r="386">
      <c r="A386" s="81"/>
      <c r="B386" s="81"/>
      <c r="C386" s="81"/>
      <c r="D386" s="179"/>
      <c r="E386" s="179"/>
      <c r="F386" s="179"/>
      <c r="G386" s="179"/>
      <c r="H386" s="179"/>
      <c r="I386" s="179"/>
      <c r="J386" s="179"/>
      <c r="K386" s="179"/>
      <c r="L386" s="81"/>
      <c r="M386" s="176"/>
      <c r="N386" s="179"/>
      <c r="O386" s="81"/>
      <c r="P386" s="81"/>
      <c r="Q386" s="81"/>
      <c r="R386" s="81"/>
      <c r="S386" s="81"/>
      <c r="T386" s="81"/>
      <c r="U386" s="81"/>
      <c r="V386" s="81"/>
      <c r="W386" s="81"/>
      <c r="X386" s="81"/>
      <c r="Y386" s="81"/>
      <c r="Z386" s="81"/>
      <c r="AA386" s="81"/>
      <c r="AB386" s="81"/>
      <c r="AC386" s="81"/>
      <c r="AD386" s="81"/>
      <c r="AE386" s="81"/>
      <c r="AF386" s="81"/>
    </row>
    <row r="387">
      <c r="A387" s="81"/>
      <c r="B387" s="81"/>
      <c r="C387" s="81"/>
      <c r="D387" s="179"/>
      <c r="E387" s="179"/>
      <c r="F387" s="179"/>
      <c r="G387" s="179"/>
      <c r="H387" s="179"/>
      <c r="I387" s="179"/>
      <c r="J387" s="179"/>
      <c r="K387" s="179"/>
      <c r="L387" s="81"/>
      <c r="M387" s="176"/>
      <c r="N387" s="179"/>
      <c r="O387" s="81"/>
      <c r="P387" s="81"/>
      <c r="Q387" s="81"/>
      <c r="R387" s="81"/>
      <c r="S387" s="81"/>
      <c r="T387" s="81"/>
      <c r="U387" s="81"/>
      <c r="V387" s="81"/>
      <c r="W387" s="81"/>
      <c r="X387" s="81"/>
      <c r="Y387" s="81"/>
      <c r="Z387" s="81"/>
      <c r="AA387" s="81"/>
      <c r="AB387" s="81"/>
      <c r="AC387" s="81"/>
      <c r="AD387" s="81"/>
      <c r="AE387" s="81"/>
      <c r="AF387" s="81"/>
    </row>
    <row r="388">
      <c r="A388" s="81"/>
      <c r="B388" s="81"/>
      <c r="C388" s="81"/>
      <c r="D388" s="179"/>
      <c r="E388" s="179"/>
      <c r="F388" s="179"/>
      <c r="G388" s="179"/>
      <c r="H388" s="179"/>
      <c r="I388" s="179"/>
      <c r="J388" s="179"/>
      <c r="K388" s="179"/>
      <c r="L388" s="81"/>
      <c r="M388" s="176"/>
      <c r="N388" s="179"/>
      <c r="O388" s="81"/>
      <c r="P388" s="81"/>
      <c r="Q388" s="81"/>
      <c r="R388" s="81"/>
      <c r="S388" s="81"/>
      <c r="T388" s="81"/>
      <c r="U388" s="81"/>
      <c r="V388" s="81"/>
      <c r="W388" s="81"/>
      <c r="X388" s="81"/>
      <c r="Y388" s="81"/>
      <c r="Z388" s="81"/>
      <c r="AA388" s="81"/>
      <c r="AB388" s="81"/>
      <c r="AC388" s="81"/>
      <c r="AD388" s="81"/>
      <c r="AE388" s="81"/>
      <c r="AF388" s="81"/>
    </row>
    <row r="389">
      <c r="A389" s="81"/>
      <c r="B389" s="81"/>
      <c r="C389" s="81"/>
      <c r="D389" s="179"/>
      <c r="E389" s="179"/>
      <c r="F389" s="179"/>
      <c r="G389" s="179"/>
      <c r="H389" s="179"/>
      <c r="I389" s="179"/>
      <c r="J389" s="179"/>
      <c r="K389" s="179"/>
      <c r="L389" s="81"/>
      <c r="M389" s="176"/>
      <c r="N389" s="179"/>
      <c r="O389" s="81"/>
      <c r="P389" s="81"/>
      <c r="Q389" s="81"/>
      <c r="R389" s="81"/>
      <c r="S389" s="81"/>
      <c r="T389" s="81"/>
      <c r="U389" s="81"/>
      <c r="V389" s="81"/>
      <c r="W389" s="81"/>
      <c r="X389" s="81"/>
      <c r="Y389" s="81"/>
      <c r="Z389" s="81"/>
      <c r="AA389" s="81"/>
      <c r="AB389" s="81"/>
      <c r="AC389" s="81"/>
      <c r="AD389" s="81"/>
      <c r="AE389" s="81"/>
      <c r="AF389" s="81"/>
    </row>
    <row r="390">
      <c r="A390" s="81"/>
      <c r="B390" s="81"/>
      <c r="C390" s="81"/>
      <c r="D390" s="179"/>
      <c r="E390" s="179"/>
      <c r="F390" s="179"/>
      <c r="G390" s="179"/>
      <c r="H390" s="179"/>
      <c r="I390" s="179"/>
      <c r="J390" s="179"/>
      <c r="K390" s="179"/>
      <c r="L390" s="81"/>
      <c r="M390" s="176"/>
      <c r="N390" s="179"/>
      <c r="O390" s="81"/>
      <c r="P390" s="81"/>
      <c r="Q390" s="81"/>
      <c r="R390" s="81"/>
      <c r="S390" s="81"/>
      <c r="T390" s="81"/>
      <c r="U390" s="81"/>
      <c r="V390" s="81"/>
      <c r="W390" s="81"/>
      <c r="X390" s="81"/>
      <c r="Y390" s="81"/>
      <c r="Z390" s="81"/>
      <c r="AA390" s="81"/>
      <c r="AB390" s="81"/>
      <c r="AC390" s="81"/>
      <c r="AD390" s="81"/>
      <c r="AE390" s="81"/>
      <c r="AF390" s="81"/>
    </row>
    <row r="391">
      <c r="A391" s="81"/>
      <c r="B391" s="81"/>
      <c r="C391" s="81"/>
      <c r="D391" s="179"/>
      <c r="E391" s="179"/>
      <c r="F391" s="179"/>
      <c r="G391" s="179"/>
      <c r="H391" s="179"/>
      <c r="I391" s="179"/>
      <c r="J391" s="179"/>
      <c r="K391" s="179"/>
      <c r="L391" s="81"/>
      <c r="M391" s="176"/>
      <c r="N391" s="179"/>
      <c r="O391" s="81"/>
      <c r="P391" s="81"/>
      <c r="Q391" s="81"/>
      <c r="R391" s="81"/>
      <c r="S391" s="81"/>
      <c r="T391" s="81"/>
      <c r="U391" s="81"/>
      <c r="V391" s="81"/>
      <c r="W391" s="81"/>
      <c r="X391" s="81"/>
      <c r="Y391" s="81"/>
      <c r="Z391" s="81"/>
      <c r="AA391" s="81"/>
      <c r="AB391" s="81"/>
      <c r="AC391" s="81"/>
      <c r="AD391" s="81"/>
      <c r="AE391" s="81"/>
      <c r="AF391" s="81"/>
    </row>
    <row r="392">
      <c r="A392" s="81"/>
      <c r="B392" s="81"/>
      <c r="C392" s="81"/>
      <c r="D392" s="179"/>
      <c r="E392" s="179"/>
      <c r="F392" s="179"/>
      <c r="G392" s="179"/>
      <c r="H392" s="179"/>
      <c r="I392" s="179"/>
      <c r="J392" s="179"/>
      <c r="K392" s="179"/>
      <c r="L392" s="81"/>
      <c r="M392" s="176"/>
      <c r="N392" s="179"/>
      <c r="O392" s="81"/>
      <c r="P392" s="81"/>
      <c r="Q392" s="81"/>
      <c r="R392" s="81"/>
      <c r="S392" s="81"/>
      <c r="T392" s="81"/>
      <c r="U392" s="81"/>
      <c r="V392" s="81"/>
      <c r="W392" s="81"/>
      <c r="X392" s="81"/>
      <c r="Y392" s="81"/>
      <c r="Z392" s="81"/>
      <c r="AA392" s="81"/>
      <c r="AB392" s="81"/>
      <c r="AC392" s="81"/>
      <c r="AD392" s="81"/>
      <c r="AE392" s="81"/>
      <c r="AF392" s="81"/>
    </row>
    <row r="393">
      <c r="A393" s="81"/>
      <c r="B393" s="81"/>
      <c r="C393" s="81"/>
      <c r="D393" s="179"/>
      <c r="E393" s="179"/>
      <c r="F393" s="179"/>
      <c r="G393" s="179"/>
      <c r="H393" s="179"/>
      <c r="I393" s="179"/>
      <c r="J393" s="179"/>
      <c r="K393" s="179"/>
      <c r="L393" s="81"/>
      <c r="M393" s="176"/>
      <c r="N393" s="179"/>
      <c r="O393" s="81"/>
      <c r="P393" s="81"/>
      <c r="Q393" s="81"/>
      <c r="R393" s="81"/>
      <c r="S393" s="81"/>
      <c r="T393" s="81"/>
      <c r="U393" s="81"/>
      <c r="V393" s="81"/>
      <c r="W393" s="81"/>
      <c r="X393" s="81"/>
      <c r="Y393" s="81"/>
      <c r="Z393" s="81"/>
      <c r="AA393" s="81"/>
      <c r="AB393" s="81"/>
      <c r="AC393" s="81"/>
      <c r="AD393" s="81"/>
      <c r="AE393" s="81"/>
      <c r="AF393" s="81"/>
    </row>
    <row r="394">
      <c r="A394" s="81"/>
      <c r="B394" s="81"/>
      <c r="C394" s="81"/>
      <c r="D394" s="179"/>
      <c r="E394" s="179"/>
      <c r="F394" s="179"/>
      <c r="G394" s="179"/>
      <c r="H394" s="179"/>
      <c r="I394" s="179"/>
      <c r="J394" s="179"/>
      <c r="K394" s="179"/>
      <c r="L394" s="81"/>
      <c r="M394" s="176"/>
      <c r="N394" s="179"/>
      <c r="O394" s="81"/>
      <c r="P394" s="81"/>
      <c r="Q394" s="81"/>
      <c r="R394" s="81"/>
      <c r="S394" s="81"/>
      <c r="T394" s="81"/>
      <c r="U394" s="81"/>
      <c r="V394" s="81"/>
      <c r="W394" s="81"/>
      <c r="X394" s="81"/>
      <c r="Y394" s="81"/>
      <c r="Z394" s="81"/>
      <c r="AA394" s="81"/>
      <c r="AB394" s="81"/>
      <c r="AC394" s="81"/>
      <c r="AD394" s="81"/>
      <c r="AE394" s="81"/>
      <c r="AF394" s="81"/>
    </row>
    <row r="395">
      <c r="A395" s="81"/>
      <c r="B395" s="81"/>
      <c r="C395" s="81"/>
      <c r="D395" s="179"/>
      <c r="E395" s="179"/>
      <c r="F395" s="179"/>
      <c r="G395" s="179"/>
      <c r="H395" s="179"/>
      <c r="I395" s="179"/>
      <c r="J395" s="179"/>
      <c r="K395" s="179"/>
      <c r="L395" s="81"/>
      <c r="M395" s="176"/>
      <c r="N395" s="179"/>
      <c r="O395" s="81"/>
      <c r="P395" s="81"/>
      <c r="Q395" s="81"/>
      <c r="R395" s="81"/>
      <c r="S395" s="81"/>
      <c r="T395" s="81"/>
      <c r="U395" s="81"/>
      <c r="V395" s="81"/>
      <c r="W395" s="81"/>
      <c r="X395" s="81"/>
      <c r="Y395" s="81"/>
      <c r="Z395" s="81"/>
      <c r="AA395" s="81"/>
      <c r="AB395" s="81"/>
      <c r="AC395" s="81"/>
      <c r="AD395" s="81"/>
      <c r="AE395" s="81"/>
      <c r="AF395" s="81"/>
    </row>
    <row r="396">
      <c r="A396" s="81"/>
      <c r="B396" s="81"/>
      <c r="C396" s="81"/>
      <c r="D396" s="179"/>
      <c r="E396" s="179"/>
      <c r="F396" s="179"/>
      <c r="G396" s="179"/>
      <c r="H396" s="179"/>
      <c r="I396" s="179"/>
      <c r="J396" s="179"/>
      <c r="K396" s="179"/>
      <c r="L396" s="81"/>
      <c r="M396" s="176"/>
      <c r="N396" s="179"/>
      <c r="O396" s="81"/>
      <c r="P396" s="81"/>
      <c r="Q396" s="81"/>
      <c r="R396" s="81"/>
      <c r="S396" s="81"/>
      <c r="T396" s="81"/>
      <c r="U396" s="81"/>
      <c r="V396" s="81"/>
      <c r="W396" s="81"/>
      <c r="X396" s="81"/>
      <c r="Y396" s="81"/>
      <c r="Z396" s="81"/>
      <c r="AA396" s="81"/>
      <c r="AB396" s="81"/>
      <c r="AC396" s="81"/>
      <c r="AD396" s="81"/>
      <c r="AE396" s="81"/>
      <c r="AF396" s="81"/>
    </row>
    <row r="397">
      <c r="A397" s="81"/>
      <c r="B397" s="81"/>
      <c r="C397" s="81"/>
      <c r="D397" s="179"/>
      <c r="E397" s="179"/>
      <c r="F397" s="179"/>
      <c r="G397" s="179"/>
      <c r="H397" s="179"/>
      <c r="I397" s="179"/>
      <c r="J397" s="179"/>
      <c r="K397" s="179"/>
      <c r="L397" s="81"/>
      <c r="M397" s="176"/>
      <c r="N397" s="179"/>
      <c r="O397" s="81"/>
      <c r="P397" s="81"/>
      <c r="Q397" s="81"/>
      <c r="R397" s="81"/>
      <c r="S397" s="81"/>
      <c r="T397" s="81"/>
      <c r="U397" s="81"/>
      <c r="V397" s="81"/>
      <c r="W397" s="81"/>
      <c r="X397" s="81"/>
      <c r="Y397" s="81"/>
      <c r="Z397" s="81"/>
      <c r="AA397" s="81"/>
      <c r="AB397" s="81"/>
      <c r="AC397" s="81"/>
      <c r="AD397" s="81"/>
      <c r="AE397" s="81"/>
      <c r="AF397" s="81"/>
    </row>
    <row r="398">
      <c r="A398" s="81"/>
      <c r="B398" s="81"/>
      <c r="C398" s="81"/>
      <c r="D398" s="179"/>
      <c r="E398" s="179"/>
      <c r="F398" s="179"/>
      <c r="G398" s="179"/>
      <c r="H398" s="179"/>
      <c r="I398" s="179"/>
      <c r="J398" s="179"/>
      <c r="K398" s="179"/>
      <c r="L398" s="81"/>
      <c r="M398" s="176"/>
      <c r="N398" s="179"/>
      <c r="O398" s="81"/>
      <c r="P398" s="81"/>
      <c r="Q398" s="81"/>
      <c r="R398" s="81"/>
      <c r="S398" s="81"/>
      <c r="T398" s="81"/>
      <c r="U398" s="81"/>
      <c r="V398" s="81"/>
      <c r="W398" s="81"/>
      <c r="X398" s="81"/>
      <c r="Y398" s="81"/>
      <c r="Z398" s="81"/>
      <c r="AA398" s="81"/>
      <c r="AB398" s="81"/>
      <c r="AC398" s="81"/>
      <c r="AD398" s="81"/>
      <c r="AE398" s="81"/>
      <c r="AF398" s="81"/>
    </row>
    <row r="399">
      <c r="A399" s="81"/>
      <c r="B399" s="81"/>
      <c r="C399" s="81"/>
      <c r="D399" s="179"/>
      <c r="E399" s="179"/>
      <c r="F399" s="179"/>
      <c r="G399" s="179"/>
      <c r="H399" s="179"/>
      <c r="I399" s="179"/>
      <c r="J399" s="179"/>
      <c r="K399" s="179"/>
      <c r="L399" s="81"/>
      <c r="M399" s="176"/>
      <c r="N399" s="179"/>
      <c r="O399" s="81"/>
      <c r="P399" s="81"/>
      <c r="Q399" s="81"/>
      <c r="R399" s="81"/>
      <c r="S399" s="81"/>
      <c r="T399" s="81"/>
      <c r="U399" s="81"/>
      <c r="V399" s="81"/>
      <c r="W399" s="81"/>
      <c r="X399" s="81"/>
      <c r="Y399" s="81"/>
      <c r="Z399" s="81"/>
      <c r="AA399" s="81"/>
      <c r="AB399" s="81"/>
      <c r="AC399" s="81"/>
      <c r="AD399" s="81"/>
      <c r="AE399" s="81"/>
      <c r="AF399" s="81"/>
    </row>
    <row r="400">
      <c r="A400" s="81"/>
      <c r="B400" s="81"/>
      <c r="C400" s="81"/>
      <c r="D400" s="179"/>
      <c r="E400" s="179"/>
      <c r="F400" s="179"/>
      <c r="G400" s="179"/>
      <c r="H400" s="179"/>
      <c r="I400" s="179"/>
      <c r="J400" s="179"/>
      <c r="K400" s="179"/>
      <c r="L400" s="81"/>
      <c r="M400" s="176"/>
      <c r="N400" s="179"/>
      <c r="O400" s="81"/>
      <c r="P400" s="81"/>
      <c r="Q400" s="81"/>
      <c r="R400" s="81"/>
      <c r="S400" s="81"/>
      <c r="T400" s="81"/>
      <c r="U400" s="81"/>
      <c r="V400" s="81"/>
      <c r="W400" s="81"/>
      <c r="X400" s="81"/>
      <c r="Y400" s="81"/>
      <c r="Z400" s="81"/>
      <c r="AA400" s="81"/>
      <c r="AB400" s="81"/>
      <c r="AC400" s="81"/>
      <c r="AD400" s="81"/>
      <c r="AE400" s="81"/>
      <c r="AF400" s="81"/>
    </row>
    <row r="401">
      <c r="A401" s="81"/>
      <c r="B401" s="81"/>
      <c r="C401" s="81"/>
      <c r="D401" s="179"/>
      <c r="E401" s="179"/>
      <c r="F401" s="179"/>
      <c r="G401" s="179"/>
      <c r="H401" s="179"/>
      <c r="I401" s="179"/>
      <c r="J401" s="179"/>
      <c r="K401" s="179"/>
      <c r="L401" s="81"/>
      <c r="M401" s="176"/>
      <c r="N401" s="179"/>
      <c r="O401" s="81"/>
      <c r="P401" s="81"/>
      <c r="Q401" s="81"/>
      <c r="R401" s="81"/>
      <c r="S401" s="81"/>
      <c r="T401" s="81"/>
      <c r="U401" s="81"/>
      <c r="V401" s="81"/>
      <c r="W401" s="81"/>
      <c r="X401" s="81"/>
      <c r="Y401" s="81"/>
      <c r="Z401" s="81"/>
      <c r="AA401" s="81"/>
      <c r="AB401" s="81"/>
      <c r="AC401" s="81"/>
      <c r="AD401" s="81"/>
      <c r="AE401" s="81"/>
      <c r="AF401" s="81"/>
    </row>
    <row r="402">
      <c r="A402" s="81"/>
      <c r="B402" s="81"/>
      <c r="C402" s="81"/>
      <c r="D402" s="179"/>
      <c r="E402" s="179"/>
      <c r="F402" s="179"/>
      <c r="G402" s="179"/>
      <c r="H402" s="179"/>
      <c r="I402" s="179"/>
      <c r="J402" s="179"/>
      <c r="K402" s="179"/>
      <c r="L402" s="81"/>
      <c r="M402" s="176"/>
      <c r="N402" s="179"/>
      <c r="O402" s="81"/>
      <c r="P402" s="81"/>
      <c r="Q402" s="81"/>
      <c r="R402" s="81"/>
      <c r="S402" s="81"/>
      <c r="T402" s="81"/>
      <c r="U402" s="81"/>
      <c r="V402" s="81"/>
      <c r="W402" s="81"/>
      <c r="X402" s="81"/>
      <c r="Y402" s="81"/>
      <c r="Z402" s="81"/>
      <c r="AA402" s="81"/>
      <c r="AB402" s="81"/>
      <c r="AC402" s="81"/>
      <c r="AD402" s="81"/>
      <c r="AE402" s="81"/>
      <c r="AF402" s="81"/>
    </row>
    <row r="403">
      <c r="A403" s="81"/>
      <c r="B403" s="81"/>
      <c r="C403" s="81"/>
      <c r="D403" s="179"/>
      <c r="E403" s="179"/>
      <c r="F403" s="179"/>
      <c r="G403" s="179"/>
      <c r="H403" s="179"/>
      <c r="I403" s="179"/>
      <c r="J403" s="179"/>
      <c r="K403" s="179"/>
      <c r="L403" s="81"/>
      <c r="M403" s="176"/>
      <c r="N403" s="179"/>
      <c r="O403" s="81"/>
      <c r="P403" s="81"/>
      <c r="Q403" s="81"/>
      <c r="R403" s="81"/>
      <c r="S403" s="81"/>
      <c r="T403" s="81"/>
      <c r="U403" s="81"/>
      <c r="V403" s="81"/>
      <c r="W403" s="81"/>
      <c r="X403" s="81"/>
      <c r="Y403" s="81"/>
      <c r="Z403" s="81"/>
      <c r="AA403" s="81"/>
      <c r="AB403" s="81"/>
      <c r="AC403" s="81"/>
      <c r="AD403" s="81"/>
      <c r="AE403" s="81"/>
      <c r="AF403" s="81"/>
    </row>
    <row r="404">
      <c r="A404" s="81"/>
      <c r="B404" s="81"/>
      <c r="C404" s="81"/>
      <c r="D404" s="179"/>
      <c r="E404" s="179"/>
      <c r="F404" s="179"/>
      <c r="G404" s="179"/>
      <c r="H404" s="179"/>
      <c r="I404" s="179"/>
      <c r="J404" s="179"/>
      <c r="K404" s="179"/>
      <c r="L404" s="81"/>
      <c r="M404" s="176"/>
      <c r="N404" s="179"/>
      <c r="O404" s="81"/>
      <c r="P404" s="81"/>
      <c r="Q404" s="81"/>
      <c r="R404" s="81"/>
      <c r="S404" s="81"/>
      <c r="T404" s="81"/>
      <c r="U404" s="81"/>
      <c r="V404" s="81"/>
      <c r="W404" s="81"/>
      <c r="X404" s="81"/>
      <c r="Y404" s="81"/>
      <c r="Z404" s="81"/>
      <c r="AA404" s="81"/>
      <c r="AB404" s="81"/>
      <c r="AC404" s="81"/>
      <c r="AD404" s="81"/>
      <c r="AE404" s="81"/>
      <c r="AF404" s="81"/>
    </row>
    <row r="405">
      <c r="A405" s="81"/>
      <c r="B405" s="81"/>
      <c r="C405" s="81"/>
      <c r="D405" s="179"/>
      <c r="E405" s="179"/>
      <c r="F405" s="179"/>
      <c r="G405" s="179"/>
      <c r="H405" s="179"/>
      <c r="I405" s="179"/>
      <c r="J405" s="179"/>
      <c r="K405" s="179"/>
      <c r="L405" s="81"/>
      <c r="M405" s="176"/>
      <c r="N405" s="179"/>
      <c r="O405" s="81"/>
      <c r="P405" s="81"/>
      <c r="Q405" s="81"/>
      <c r="R405" s="81"/>
      <c r="S405" s="81"/>
      <c r="T405" s="81"/>
      <c r="U405" s="81"/>
      <c r="V405" s="81"/>
      <c r="W405" s="81"/>
      <c r="X405" s="81"/>
      <c r="Y405" s="81"/>
      <c r="Z405" s="81"/>
      <c r="AA405" s="81"/>
      <c r="AB405" s="81"/>
      <c r="AC405" s="81"/>
      <c r="AD405" s="81"/>
      <c r="AE405" s="81"/>
      <c r="AF405" s="81"/>
    </row>
    <row r="406">
      <c r="A406" s="81"/>
      <c r="B406" s="81"/>
      <c r="C406" s="81"/>
      <c r="D406" s="179"/>
      <c r="E406" s="179"/>
      <c r="F406" s="179"/>
      <c r="G406" s="179"/>
      <c r="H406" s="179"/>
      <c r="I406" s="179"/>
      <c r="J406" s="179"/>
      <c r="K406" s="179"/>
      <c r="L406" s="81"/>
      <c r="M406" s="176"/>
      <c r="N406" s="179"/>
      <c r="O406" s="81"/>
      <c r="P406" s="81"/>
      <c r="Q406" s="81"/>
      <c r="R406" s="81"/>
      <c r="S406" s="81"/>
      <c r="T406" s="81"/>
      <c r="U406" s="81"/>
      <c r="V406" s="81"/>
      <c r="W406" s="81"/>
      <c r="X406" s="81"/>
      <c r="Y406" s="81"/>
      <c r="Z406" s="81"/>
      <c r="AA406" s="81"/>
      <c r="AB406" s="81"/>
      <c r="AC406" s="81"/>
      <c r="AD406" s="81"/>
      <c r="AE406" s="81"/>
      <c r="AF406" s="81"/>
    </row>
    <row r="407">
      <c r="A407" s="81"/>
      <c r="B407" s="81"/>
      <c r="C407" s="81"/>
      <c r="D407" s="179"/>
      <c r="E407" s="179"/>
      <c r="F407" s="179"/>
      <c r="G407" s="179"/>
      <c r="H407" s="179"/>
      <c r="I407" s="179"/>
      <c r="J407" s="179"/>
      <c r="K407" s="179"/>
      <c r="L407" s="81"/>
      <c r="M407" s="176"/>
      <c r="N407" s="179"/>
      <c r="O407" s="81"/>
      <c r="P407" s="81"/>
      <c r="Q407" s="81"/>
      <c r="R407" s="81"/>
      <c r="S407" s="81"/>
      <c r="T407" s="81"/>
      <c r="U407" s="81"/>
      <c r="V407" s="81"/>
      <c r="W407" s="81"/>
      <c r="X407" s="81"/>
      <c r="Y407" s="81"/>
      <c r="Z407" s="81"/>
      <c r="AA407" s="81"/>
      <c r="AB407" s="81"/>
      <c r="AC407" s="81"/>
      <c r="AD407" s="81"/>
      <c r="AE407" s="81"/>
      <c r="AF407" s="81"/>
    </row>
    <row r="408">
      <c r="A408" s="81"/>
      <c r="B408" s="81"/>
      <c r="C408" s="81"/>
      <c r="D408" s="179"/>
      <c r="E408" s="179"/>
      <c r="F408" s="179"/>
      <c r="G408" s="179"/>
      <c r="H408" s="179"/>
      <c r="I408" s="179"/>
      <c r="J408" s="179"/>
      <c r="K408" s="179"/>
      <c r="L408" s="81"/>
      <c r="M408" s="176"/>
      <c r="N408" s="179"/>
      <c r="O408" s="81"/>
      <c r="P408" s="81"/>
      <c r="Q408" s="81"/>
      <c r="R408" s="81"/>
      <c r="S408" s="81"/>
      <c r="T408" s="81"/>
      <c r="U408" s="81"/>
      <c r="V408" s="81"/>
      <c r="W408" s="81"/>
      <c r="X408" s="81"/>
      <c r="Y408" s="81"/>
      <c r="Z408" s="81"/>
      <c r="AA408" s="81"/>
      <c r="AB408" s="81"/>
      <c r="AC408" s="81"/>
      <c r="AD408" s="81"/>
      <c r="AE408" s="81"/>
      <c r="AF408" s="81"/>
    </row>
    <row r="409">
      <c r="A409" s="81"/>
      <c r="B409" s="81"/>
      <c r="C409" s="81"/>
      <c r="D409" s="179"/>
      <c r="E409" s="179"/>
      <c r="F409" s="179"/>
      <c r="G409" s="179"/>
      <c r="H409" s="179"/>
      <c r="I409" s="179"/>
      <c r="J409" s="179"/>
      <c r="K409" s="179"/>
      <c r="L409" s="81"/>
      <c r="M409" s="176"/>
      <c r="N409" s="179"/>
      <c r="O409" s="81"/>
      <c r="P409" s="81"/>
      <c r="Q409" s="81"/>
      <c r="R409" s="81"/>
      <c r="S409" s="81"/>
      <c r="T409" s="81"/>
      <c r="U409" s="81"/>
      <c r="V409" s="81"/>
      <c r="W409" s="81"/>
      <c r="X409" s="81"/>
      <c r="Y409" s="81"/>
      <c r="Z409" s="81"/>
      <c r="AA409" s="81"/>
      <c r="AB409" s="81"/>
      <c r="AC409" s="81"/>
      <c r="AD409" s="81"/>
      <c r="AE409" s="81"/>
      <c r="AF409" s="81"/>
    </row>
    <row r="410">
      <c r="A410" s="81"/>
      <c r="B410" s="81"/>
      <c r="C410" s="81"/>
      <c r="D410" s="179"/>
      <c r="E410" s="179"/>
      <c r="F410" s="179"/>
      <c r="G410" s="179"/>
      <c r="H410" s="179"/>
      <c r="I410" s="179"/>
      <c r="J410" s="179"/>
      <c r="K410" s="179"/>
      <c r="L410" s="81"/>
      <c r="M410" s="176"/>
      <c r="N410" s="179"/>
      <c r="O410" s="81"/>
      <c r="P410" s="81"/>
      <c r="Q410" s="81"/>
      <c r="R410" s="81"/>
      <c r="S410" s="81"/>
      <c r="T410" s="81"/>
      <c r="U410" s="81"/>
      <c r="V410" s="81"/>
      <c r="W410" s="81"/>
      <c r="X410" s="81"/>
      <c r="Y410" s="81"/>
      <c r="Z410" s="81"/>
      <c r="AA410" s="81"/>
      <c r="AB410" s="81"/>
      <c r="AC410" s="81"/>
      <c r="AD410" s="81"/>
      <c r="AE410" s="81"/>
      <c r="AF410" s="81"/>
    </row>
    <row r="411">
      <c r="A411" s="81"/>
      <c r="B411" s="81"/>
      <c r="C411" s="81"/>
      <c r="D411" s="179"/>
      <c r="E411" s="179"/>
      <c r="F411" s="179"/>
      <c r="G411" s="179"/>
      <c r="H411" s="179"/>
      <c r="I411" s="179"/>
      <c r="J411" s="179"/>
      <c r="K411" s="179"/>
      <c r="L411" s="81"/>
      <c r="M411" s="176"/>
      <c r="N411" s="179"/>
      <c r="O411" s="81"/>
      <c r="P411" s="81"/>
      <c r="Q411" s="81"/>
      <c r="R411" s="81"/>
      <c r="S411" s="81"/>
      <c r="T411" s="81"/>
      <c r="U411" s="81"/>
      <c r="V411" s="81"/>
      <c r="W411" s="81"/>
      <c r="X411" s="81"/>
      <c r="Y411" s="81"/>
      <c r="Z411" s="81"/>
      <c r="AA411" s="81"/>
      <c r="AB411" s="81"/>
      <c r="AC411" s="81"/>
      <c r="AD411" s="81"/>
      <c r="AE411" s="81"/>
      <c r="AF411" s="81"/>
    </row>
    <row r="412">
      <c r="A412" s="81"/>
      <c r="B412" s="81"/>
      <c r="C412" s="81"/>
      <c r="D412" s="179"/>
      <c r="E412" s="179"/>
      <c r="F412" s="179"/>
      <c r="G412" s="179"/>
      <c r="H412" s="179"/>
      <c r="I412" s="179"/>
      <c r="J412" s="179"/>
      <c r="K412" s="179"/>
      <c r="L412" s="81"/>
      <c r="M412" s="176"/>
      <c r="N412" s="179"/>
      <c r="O412" s="81"/>
      <c r="P412" s="81"/>
      <c r="Q412" s="81"/>
      <c r="R412" s="81"/>
      <c r="S412" s="81"/>
      <c r="T412" s="81"/>
      <c r="U412" s="81"/>
      <c r="V412" s="81"/>
      <c r="W412" s="81"/>
      <c r="X412" s="81"/>
      <c r="Y412" s="81"/>
      <c r="Z412" s="81"/>
      <c r="AA412" s="81"/>
      <c r="AB412" s="81"/>
      <c r="AC412" s="81"/>
      <c r="AD412" s="81"/>
      <c r="AE412" s="81"/>
      <c r="AF412" s="81"/>
    </row>
    <row r="413">
      <c r="A413" s="81"/>
      <c r="B413" s="81"/>
      <c r="C413" s="81"/>
      <c r="D413" s="179"/>
      <c r="E413" s="179"/>
      <c r="F413" s="179"/>
      <c r="G413" s="179"/>
      <c r="H413" s="179"/>
      <c r="I413" s="179"/>
      <c r="J413" s="179"/>
      <c r="K413" s="179"/>
      <c r="L413" s="81"/>
      <c r="M413" s="176"/>
      <c r="N413" s="179"/>
      <c r="O413" s="81"/>
      <c r="P413" s="81"/>
      <c r="Q413" s="81"/>
      <c r="R413" s="81"/>
      <c r="S413" s="81"/>
      <c r="T413" s="81"/>
      <c r="U413" s="81"/>
      <c r="V413" s="81"/>
      <c r="W413" s="81"/>
      <c r="X413" s="81"/>
      <c r="Y413" s="81"/>
      <c r="Z413" s="81"/>
      <c r="AA413" s="81"/>
      <c r="AB413" s="81"/>
      <c r="AC413" s="81"/>
      <c r="AD413" s="81"/>
      <c r="AE413" s="81"/>
      <c r="AF413" s="81"/>
    </row>
    <row r="414">
      <c r="A414" s="81"/>
      <c r="B414" s="81"/>
      <c r="C414" s="81"/>
      <c r="D414" s="179"/>
      <c r="E414" s="179"/>
      <c r="F414" s="179"/>
      <c r="G414" s="179"/>
      <c r="H414" s="179"/>
      <c r="I414" s="179"/>
      <c r="J414" s="179"/>
      <c r="K414" s="179"/>
      <c r="L414" s="81"/>
      <c r="M414" s="176"/>
      <c r="N414" s="179"/>
      <c r="O414" s="81"/>
      <c r="P414" s="81"/>
      <c r="Q414" s="81"/>
      <c r="R414" s="81"/>
      <c r="S414" s="81"/>
      <c r="T414" s="81"/>
      <c r="U414" s="81"/>
      <c r="V414" s="81"/>
      <c r="W414" s="81"/>
      <c r="X414" s="81"/>
      <c r="Y414" s="81"/>
      <c r="Z414" s="81"/>
      <c r="AA414" s="81"/>
      <c r="AB414" s="81"/>
      <c r="AC414" s="81"/>
      <c r="AD414" s="81"/>
      <c r="AE414" s="81"/>
      <c r="AF414" s="81"/>
    </row>
    <row r="415">
      <c r="A415" s="81"/>
      <c r="B415" s="81"/>
      <c r="C415" s="81"/>
      <c r="D415" s="179"/>
      <c r="E415" s="179"/>
      <c r="F415" s="179"/>
      <c r="G415" s="179"/>
      <c r="H415" s="179"/>
      <c r="I415" s="179"/>
      <c r="J415" s="179"/>
      <c r="K415" s="179"/>
      <c r="L415" s="81"/>
      <c r="M415" s="176"/>
      <c r="N415" s="179"/>
      <c r="O415" s="81"/>
      <c r="P415" s="81"/>
      <c r="Q415" s="81"/>
      <c r="R415" s="81"/>
      <c r="S415" s="81"/>
      <c r="T415" s="81"/>
      <c r="U415" s="81"/>
      <c r="V415" s="81"/>
      <c r="W415" s="81"/>
      <c r="X415" s="81"/>
      <c r="Y415" s="81"/>
      <c r="Z415" s="81"/>
      <c r="AA415" s="81"/>
      <c r="AB415" s="81"/>
      <c r="AC415" s="81"/>
      <c r="AD415" s="81"/>
      <c r="AE415" s="81"/>
      <c r="AF415" s="81"/>
    </row>
    <row r="416">
      <c r="A416" s="81"/>
      <c r="B416" s="81"/>
      <c r="C416" s="81"/>
      <c r="D416" s="179"/>
      <c r="E416" s="179"/>
      <c r="F416" s="179"/>
      <c r="G416" s="179"/>
      <c r="H416" s="179"/>
      <c r="I416" s="179"/>
      <c r="J416" s="179"/>
      <c r="K416" s="179"/>
      <c r="L416" s="81"/>
      <c r="M416" s="176"/>
      <c r="N416" s="179"/>
      <c r="O416" s="81"/>
      <c r="P416" s="81"/>
      <c r="Q416" s="81"/>
      <c r="R416" s="81"/>
      <c r="S416" s="81"/>
      <c r="T416" s="81"/>
      <c r="U416" s="81"/>
      <c r="V416" s="81"/>
      <c r="W416" s="81"/>
      <c r="X416" s="81"/>
      <c r="Y416" s="81"/>
      <c r="Z416" s="81"/>
      <c r="AA416" s="81"/>
      <c r="AB416" s="81"/>
      <c r="AC416" s="81"/>
      <c r="AD416" s="81"/>
      <c r="AE416" s="81"/>
      <c r="AF416" s="81"/>
    </row>
    <row r="417">
      <c r="A417" s="81"/>
      <c r="B417" s="81"/>
      <c r="C417" s="81"/>
      <c r="D417" s="179"/>
      <c r="E417" s="179"/>
      <c r="F417" s="179"/>
      <c r="G417" s="179"/>
      <c r="H417" s="179"/>
      <c r="I417" s="179"/>
      <c r="J417" s="179"/>
      <c r="K417" s="179"/>
      <c r="L417" s="81"/>
      <c r="M417" s="176"/>
      <c r="N417" s="179"/>
      <c r="O417" s="81"/>
      <c r="P417" s="81"/>
      <c r="Q417" s="81"/>
      <c r="R417" s="81"/>
      <c r="S417" s="81"/>
      <c r="T417" s="81"/>
      <c r="U417" s="81"/>
      <c r="V417" s="81"/>
      <c r="W417" s="81"/>
      <c r="X417" s="81"/>
      <c r="Y417" s="81"/>
      <c r="Z417" s="81"/>
      <c r="AA417" s="81"/>
      <c r="AB417" s="81"/>
      <c r="AC417" s="81"/>
      <c r="AD417" s="81"/>
      <c r="AE417" s="81"/>
      <c r="AF417" s="81"/>
    </row>
    <row r="418">
      <c r="A418" s="81"/>
      <c r="B418" s="81"/>
      <c r="C418" s="81"/>
      <c r="D418" s="179"/>
      <c r="E418" s="179"/>
      <c r="F418" s="179"/>
      <c r="G418" s="179"/>
      <c r="H418" s="179"/>
      <c r="I418" s="179"/>
      <c r="J418" s="179"/>
      <c r="K418" s="179"/>
      <c r="L418" s="81"/>
      <c r="M418" s="176"/>
      <c r="N418" s="179"/>
      <c r="O418" s="81"/>
      <c r="P418" s="81"/>
      <c r="Q418" s="81"/>
      <c r="R418" s="81"/>
      <c r="S418" s="81"/>
      <c r="T418" s="81"/>
      <c r="U418" s="81"/>
      <c r="V418" s="81"/>
      <c r="W418" s="81"/>
      <c r="X418" s="81"/>
      <c r="Y418" s="81"/>
      <c r="Z418" s="81"/>
      <c r="AA418" s="81"/>
      <c r="AB418" s="81"/>
      <c r="AC418" s="81"/>
      <c r="AD418" s="81"/>
      <c r="AE418" s="81"/>
      <c r="AF418" s="81"/>
    </row>
    <row r="419">
      <c r="A419" s="81"/>
      <c r="B419" s="81"/>
      <c r="C419" s="81"/>
      <c r="D419" s="179"/>
      <c r="E419" s="179"/>
      <c r="F419" s="179"/>
      <c r="G419" s="179"/>
      <c r="H419" s="179"/>
      <c r="I419" s="179"/>
      <c r="J419" s="179"/>
      <c r="K419" s="179"/>
      <c r="L419" s="81"/>
      <c r="M419" s="176"/>
      <c r="N419" s="179"/>
      <c r="O419" s="81"/>
      <c r="P419" s="81"/>
      <c r="Q419" s="81"/>
      <c r="R419" s="81"/>
      <c r="S419" s="81"/>
      <c r="T419" s="81"/>
      <c r="U419" s="81"/>
      <c r="V419" s="81"/>
      <c r="W419" s="81"/>
      <c r="X419" s="81"/>
      <c r="Y419" s="81"/>
      <c r="Z419" s="81"/>
      <c r="AA419" s="81"/>
      <c r="AB419" s="81"/>
      <c r="AC419" s="81"/>
      <c r="AD419" s="81"/>
      <c r="AE419" s="81"/>
      <c r="AF419" s="81"/>
    </row>
    <row r="420">
      <c r="A420" s="81"/>
      <c r="B420" s="81"/>
      <c r="C420" s="81"/>
      <c r="D420" s="179"/>
      <c r="E420" s="179"/>
      <c r="F420" s="179"/>
      <c r="G420" s="179"/>
      <c r="H420" s="179"/>
      <c r="I420" s="179"/>
      <c r="J420" s="179"/>
      <c r="K420" s="179"/>
      <c r="L420" s="81"/>
      <c r="M420" s="176"/>
      <c r="N420" s="179"/>
      <c r="O420" s="81"/>
      <c r="P420" s="81"/>
      <c r="Q420" s="81"/>
      <c r="R420" s="81"/>
      <c r="S420" s="81"/>
      <c r="T420" s="81"/>
      <c r="U420" s="81"/>
      <c r="V420" s="81"/>
      <c r="W420" s="81"/>
      <c r="X420" s="81"/>
      <c r="Y420" s="81"/>
      <c r="Z420" s="81"/>
      <c r="AA420" s="81"/>
      <c r="AB420" s="81"/>
      <c r="AC420" s="81"/>
      <c r="AD420" s="81"/>
      <c r="AE420" s="81"/>
      <c r="AF420" s="81"/>
    </row>
    <row r="421">
      <c r="A421" s="81"/>
      <c r="B421" s="81"/>
      <c r="C421" s="81"/>
      <c r="D421" s="179"/>
      <c r="E421" s="179"/>
      <c r="F421" s="179"/>
      <c r="G421" s="179"/>
      <c r="H421" s="179"/>
      <c r="I421" s="179"/>
      <c r="J421" s="179"/>
      <c r="K421" s="179"/>
      <c r="L421" s="81"/>
      <c r="M421" s="176"/>
      <c r="N421" s="179"/>
      <c r="O421" s="81"/>
      <c r="P421" s="81"/>
      <c r="Q421" s="81"/>
      <c r="R421" s="81"/>
      <c r="S421" s="81"/>
      <c r="T421" s="81"/>
      <c r="U421" s="81"/>
      <c r="V421" s="81"/>
      <c r="W421" s="81"/>
      <c r="X421" s="81"/>
      <c r="Y421" s="81"/>
      <c r="Z421" s="81"/>
      <c r="AA421" s="81"/>
      <c r="AB421" s="81"/>
      <c r="AC421" s="81"/>
      <c r="AD421" s="81"/>
      <c r="AE421" s="81"/>
      <c r="AF421" s="81"/>
    </row>
    <row r="422">
      <c r="A422" s="81"/>
      <c r="B422" s="81"/>
      <c r="C422" s="81"/>
      <c r="D422" s="179"/>
      <c r="E422" s="179"/>
      <c r="F422" s="179"/>
      <c r="G422" s="179"/>
      <c r="H422" s="179"/>
      <c r="I422" s="179"/>
      <c r="J422" s="179"/>
      <c r="K422" s="179"/>
      <c r="L422" s="81"/>
      <c r="M422" s="176"/>
      <c r="N422" s="179"/>
      <c r="O422" s="81"/>
      <c r="P422" s="81"/>
      <c r="Q422" s="81"/>
      <c r="R422" s="81"/>
      <c r="S422" s="81"/>
      <c r="T422" s="81"/>
      <c r="U422" s="81"/>
      <c r="V422" s="81"/>
      <c r="W422" s="81"/>
      <c r="X422" s="81"/>
      <c r="Y422" s="81"/>
      <c r="Z422" s="81"/>
      <c r="AA422" s="81"/>
      <c r="AB422" s="81"/>
      <c r="AC422" s="81"/>
      <c r="AD422" s="81"/>
      <c r="AE422" s="81"/>
      <c r="AF422" s="81"/>
    </row>
    <row r="423">
      <c r="A423" s="81"/>
      <c r="B423" s="81"/>
      <c r="C423" s="81"/>
      <c r="D423" s="179"/>
      <c r="E423" s="179"/>
      <c r="F423" s="179"/>
      <c r="G423" s="179"/>
      <c r="H423" s="179"/>
      <c r="I423" s="179"/>
      <c r="J423" s="179"/>
      <c r="K423" s="179"/>
      <c r="L423" s="81"/>
      <c r="M423" s="176"/>
      <c r="N423" s="179"/>
      <c r="O423" s="81"/>
      <c r="P423" s="81"/>
      <c r="Q423" s="81"/>
      <c r="R423" s="81"/>
      <c r="S423" s="81"/>
      <c r="T423" s="81"/>
      <c r="U423" s="81"/>
      <c r="V423" s="81"/>
      <c r="W423" s="81"/>
      <c r="X423" s="81"/>
      <c r="Y423" s="81"/>
      <c r="Z423" s="81"/>
      <c r="AA423" s="81"/>
      <c r="AB423" s="81"/>
      <c r="AC423" s="81"/>
      <c r="AD423" s="81"/>
      <c r="AE423" s="81"/>
      <c r="AF423" s="81"/>
    </row>
    <row r="424">
      <c r="A424" s="81"/>
      <c r="B424" s="81"/>
      <c r="C424" s="81"/>
      <c r="D424" s="179"/>
      <c r="E424" s="179"/>
      <c r="F424" s="179"/>
      <c r="G424" s="179"/>
      <c r="H424" s="179"/>
      <c r="I424" s="179"/>
      <c r="J424" s="179"/>
      <c r="K424" s="179"/>
      <c r="L424" s="81"/>
      <c r="M424" s="176"/>
      <c r="N424" s="179"/>
      <c r="O424" s="81"/>
      <c r="P424" s="81"/>
      <c r="Q424" s="81"/>
      <c r="R424" s="81"/>
      <c r="S424" s="81"/>
      <c r="T424" s="81"/>
      <c r="U424" s="81"/>
      <c r="V424" s="81"/>
      <c r="W424" s="81"/>
      <c r="X424" s="81"/>
      <c r="Y424" s="81"/>
      <c r="Z424" s="81"/>
      <c r="AA424" s="81"/>
      <c r="AB424" s="81"/>
      <c r="AC424" s="81"/>
      <c r="AD424" s="81"/>
      <c r="AE424" s="81"/>
      <c r="AF424" s="81"/>
    </row>
    <row r="425">
      <c r="A425" s="81"/>
      <c r="B425" s="81"/>
      <c r="C425" s="81"/>
      <c r="D425" s="179"/>
      <c r="E425" s="179"/>
      <c r="F425" s="179"/>
      <c r="G425" s="179"/>
      <c r="H425" s="179"/>
      <c r="I425" s="179"/>
      <c r="J425" s="179"/>
      <c r="K425" s="179"/>
      <c r="L425" s="81"/>
      <c r="M425" s="176"/>
      <c r="N425" s="179"/>
      <c r="O425" s="81"/>
      <c r="P425" s="81"/>
      <c r="Q425" s="81"/>
      <c r="R425" s="81"/>
      <c r="S425" s="81"/>
      <c r="T425" s="81"/>
      <c r="U425" s="81"/>
      <c r="V425" s="81"/>
      <c r="W425" s="81"/>
      <c r="X425" s="81"/>
      <c r="Y425" s="81"/>
      <c r="Z425" s="81"/>
      <c r="AA425" s="81"/>
      <c r="AB425" s="81"/>
      <c r="AC425" s="81"/>
      <c r="AD425" s="81"/>
      <c r="AE425" s="81"/>
      <c r="AF425" s="81"/>
    </row>
    <row r="426">
      <c r="A426" s="81"/>
      <c r="B426" s="81"/>
      <c r="C426" s="81"/>
      <c r="D426" s="179"/>
      <c r="E426" s="179"/>
      <c r="F426" s="179"/>
      <c r="G426" s="179"/>
      <c r="H426" s="179"/>
      <c r="I426" s="179"/>
      <c r="J426" s="179"/>
      <c r="K426" s="179"/>
      <c r="L426" s="81"/>
      <c r="M426" s="176"/>
      <c r="N426" s="179"/>
      <c r="O426" s="81"/>
      <c r="P426" s="81"/>
      <c r="Q426" s="81"/>
      <c r="R426" s="81"/>
      <c r="S426" s="81"/>
      <c r="T426" s="81"/>
      <c r="U426" s="81"/>
      <c r="V426" s="81"/>
      <c r="W426" s="81"/>
      <c r="X426" s="81"/>
      <c r="Y426" s="81"/>
      <c r="Z426" s="81"/>
      <c r="AA426" s="81"/>
      <c r="AB426" s="81"/>
      <c r="AC426" s="81"/>
      <c r="AD426" s="81"/>
      <c r="AE426" s="81"/>
      <c r="AF426" s="81"/>
    </row>
    <row r="427">
      <c r="A427" s="81"/>
      <c r="B427" s="81"/>
      <c r="C427" s="81"/>
      <c r="D427" s="179"/>
      <c r="E427" s="179"/>
      <c r="F427" s="179"/>
      <c r="G427" s="179"/>
      <c r="H427" s="179"/>
      <c r="I427" s="179"/>
      <c r="J427" s="179"/>
      <c r="K427" s="179"/>
      <c r="L427" s="81"/>
      <c r="M427" s="176"/>
      <c r="N427" s="179"/>
      <c r="O427" s="81"/>
      <c r="P427" s="81"/>
      <c r="Q427" s="81"/>
      <c r="R427" s="81"/>
      <c r="S427" s="81"/>
      <c r="T427" s="81"/>
      <c r="U427" s="81"/>
      <c r="V427" s="81"/>
      <c r="W427" s="81"/>
      <c r="X427" s="81"/>
      <c r="Y427" s="81"/>
      <c r="Z427" s="81"/>
      <c r="AA427" s="81"/>
      <c r="AB427" s="81"/>
      <c r="AC427" s="81"/>
      <c r="AD427" s="81"/>
      <c r="AE427" s="81"/>
      <c r="AF427" s="81"/>
    </row>
    <row r="428">
      <c r="A428" s="81"/>
      <c r="B428" s="81"/>
      <c r="C428" s="81"/>
      <c r="D428" s="179"/>
      <c r="E428" s="179"/>
      <c r="F428" s="179"/>
      <c r="G428" s="179"/>
      <c r="H428" s="179"/>
      <c r="I428" s="179"/>
      <c r="J428" s="179"/>
      <c r="K428" s="179"/>
      <c r="L428" s="81"/>
      <c r="M428" s="176"/>
      <c r="N428" s="179"/>
      <c r="O428" s="81"/>
      <c r="P428" s="81"/>
      <c r="Q428" s="81"/>
      <c r="R428" s="81"/>
      <c r="S428" s="81"/>
      <c r="T428" s="81"/>
      <c r="U428" s="81"/>
      <c r="V428" s="81"/>
      <c r="W428" s="81"/>
      <c r="X428" s="81"/>
      <c r="Y428" s="81"/>
      <c r="Z428" s="81"/>
      <c r="AA428" s="81"/>
      <c r="AB428" s="81"/>
      <c r="AC428" s="81"/>
      <c r="AD428" s="81"/>
      <c r="AE428" s="81"/>
      <c r="AF428" s="81"/>
    </row>
    <row r="429">
      <c r="A429" s="81"/>
      <c r="B429" s="81"/>
      <c r="C429" s="81"/>
      <c r="D429" s="179"/>
      <c r="E429" s="179"/>
      <c r="F429" s="179"/>
      <c r="G429" s="179"/>
      <c r="H429" s="179"/>
      <c r="I429" s="179"/>
      <c r="J429" s="179"/>
      <c r="K429" s="179"/>
      <c r="L429" s="81"/>
      <c r="M429" s="176"/>
      <c r="N429" s="179"/>
      <c r="O429" s="81"/>
      <c r="P429" s="81"/>
      <c r="Q429" s="81"/>
      <c r="R429" s="81"/>
      <c r="S429" s="81"/>
      <c r="T429" s="81"/>
      <c r="U429" s="81"/>
      <c r="V429" s="81"/>
      <c r="W429" s="81"/>
      <c r="X429" s="81"/>
      <c r="Y429" s="81"/>
      <c r="Z429" s="81"/>
      <c r="AA429" s="81"/>
      <c r="AB429" s="81"/>
      <c r="AC429" s="81"/>
      <c r="AD429" s="81"/>
      <c r="AE429" s="81"/>
      <c r="AF429" s="81"/>
    </row>
    <row r="430">
      <c r="A430" s="81"/>
      <c r="B430" s="81"/>
      <c r="C430" s="81"/>
      <c r="D430" s="179"/>
      <c r="E430" s="179"/>
      <c r="F430" s="179"/>
      <c r="G430" s="179"/>
      <c r="H430" s="179"/>
      <c r="I430" s="179"/>
      <c r="J430" s="179"/>
      <c r="K430" s="179"/>
      <c r="L430" s="81"/>
      <c r="M430" s="176"/>
      <c r="N430" s="179"/>
      <c r="O430" s="81"/>
      <c r="P430" s="81"/>
      <c r="Q430" s="81"/>
      <c r="R430" s="81"/>
      <c r="S430" s="81"/>
      <c r="T430" s="81"/>
      <c r="U430" s="81"/>
      <c r="V430" s="81"/>
      <c r="W430" s="81"/>
      <c r="X430" s="81"/>
      <c r="Y430" s="81"/>
      <c r="Z430" s="81"/>
      <c r="AA430" s="81"/>
      <c r="AB430" s="81"/>
      <c r="AC430" s="81"/>
      <c r="AD430" s="81"/>
      <c r="AE430" s="81"/>
      <c r="AF430" s="81"/>
    </row>
    <row r="431">
      <c r="A431" s="81"/>
      <c r="B431" s="81"/>
      <c r="C431" s="81"/>
      <c r="D431" s="179"/>
      <c r="E431" s="179"/>
      <c r="F431" s="179"/>
      <c r="G431" s="179"/>
      <c r="H431" s="179"/>
      <c r="I431" s="179"/>
      <c r="J431" s="179"/>
      <c r="K431" s="179"/>
      <c r="L431" s="81"/>
      <c r="M431" s="176"/>
      <c r="N431" s="179"/>
      <c r="O431" s="81"/>
      <c r="P431" s="81"/>
      <c r="Q431" s="81"/>
      <c r="R431" s="81"/>
      <c r="S431" s="81"/>
      <c r="T431" s="81"/>
      <c r="U431" s="81"/>
      <c r="V431" s="81"/>
      <c r="W431" s="81"/>
      <c r="X431" s="81"/>
      <c r="Y431" s="81"/>
      <c r="Z431" s="81"/>
      <c r="AA431" s="81"/>
      <c r="AB431" s="81"/>
      <c r="AC431" s="81"/>
      <c r="AD431" s="81"/>
      <c r="AE431" s="81"/>
      <c r="AF431" s="81"/>
    </row>
    <row r="432">
      <c r="A432" s="81"/>
      <c r="B432" s="81"/>
      <c r="C432" s="81"/>
      <c r="D432" s="179"/>
      <c r="E432" s="179"/>
      <c r="F432" s="179"/>
      <c r="G432" s="179"/>
      <c r="H432" s="179"/>
      <c r="I432" s="179"/>
      <c r="J432" s="179"/>
      <c r="K432" s="179"/>
      <c r="L432" s="81"/>
      <c r="M432" s="176"/>
      <c r="N432" s="179"/>
      <c r="O432" s="81"/>
      <c r="P432" s="81"/>
      <c r="Q432" s="81"/>
      <c r="R432" s="81"/>
      <c r="S432" s="81"/>
      <c r="T432" s="81"/>
      <c r="U432" s="81"/>
      <c r="V432" s="81"/>
      <c r="W432" s="81"/>
      <c r="X432" s="81"/>
      <c r="Y432" s="81"/>
      <c r="Z432" s="81"/>
      <c r="AA432" s="81"/>
      <c r="AB432" s="81"/>
      <c r="AC432" s="81"/>
      <c r="AD432" s="81"/>
      <c r="AE432" s="81"/>
      <c r="AF432" s="81"/>
    </row>
    <row r="433">
      <c r="A433" s="81"/>
      <c r="B433" s="81"/>
      <c r="C433" s="81"/>
      <c r="D433" s="179"/>
      <c r="E433" s="179"/>
      <c r="F433" s="179"/>
      <c r="G433" s="179"/>
      <c r="H433" s="179"/>
      <c r="I433" s="179"/>
      <c r="J433" s="179"/>
      <c r="K433" s="179"/>
      <c r="L433" s="81"/>
      <c r="M433" s="176"/>
      <c r="N433" s="179"/>
      <c r="O433" s="81"/>
      <c r="P433" s="81"/>
      <c r="Q433" s="81"/>
      <c r="R433" s="81"/>
      <c r="S433" s="81"/>
      <c r="T433" s="81"/>
      <c r="U433" s="81"/>
      <c r="V433" s="81"/>
      <c r="W433" s="81"/>
      <c r="X433" s="81"/>
      <c r="Y433" s="81"/>
      <c r="Z433" s="81"/>
      <c r="AA433" s="81"/>
      <c r="AB433" s="81"/>
      <c r="AC433" s="81"/>
      <c r="AD433" s="81"/>
      <c r="AE433" s="81"/>
      <c r="AF433" s="81"/>
    </row>
    <row r="434">
      <c r="A434" s="81"/>
      <c r="B434" s="81"/>
      <c r="C434" s="81"/>
      <c r="D434" s="179"/>
      <c r="E434" s="179"/>
      <c r="F434" s="179"/>
      <c r="G434" s="179"/>
      <c r="H434" s="179"/>
      <c r="I434" s="179"/>
      <c r="J434" s="179"/>
      <c r="K434" s="179"/>
      <c r="L434" s="81"/>
      <c r="M434" s="176"/>
      <c r="N434" s="179"/>
      <c r="O434" s="81"/>
      <c r="P434" s="81"/>
      <c r="Q434" s="81"/>
      <c r="R434" s="81"/>
      <c r="S434" s="81"/>
      <c r="T434" s="81"/>
      <c r="U434" s="81"/>
      <c r="V434" s="81"/>
      <c r="W434" s="81"/>
      <c r="X434" s="81"/>
      <c r="Y434" s="81"/>
      <c r="Z434" s="81"/>
      <c r="AA434" s="81"/>
      <c r="AB434" s="81"/>
      <c r="AC434" s="81"/>
      <c r="AD434" s="81"/>
      <c r="AE434" s="81"/>
      <c r="AF434" s="81"/>
    </row>
    <row r="435">
      <c r="A435" s="81"/>
      <c r="B435" s="81"/>
      <c r="C435" s="81"/>
      <c r="D435" s="179"/>
      <c r="E435" s="179"/>
      <c r="F435" s="179"/>
      <c r="G435" s="179"/>
      <c r="H435" s="179"/>
      <c r="I435" s="179"/>
      <c r="J435" s="179"/>
      <c r="K435" s="179"/>
      <c r="L435" s="81"/>
      <c r="M435" s="176"/>
      <c r="N435" s="179"/>
      <c r="O435" s="81"/>
      <c r="P435" s="81"/>
      <c r="Q435" s="81"/>
      <c r="R435" s="81"/>
      <c r="S435" s="81"/>
      <c r="T435" s="81"/>
      <c r="U435" s="81"/>
      <c r="V435" s="81"/>
      <c r="W435" s="81"/>
      <c r="X435" s="81"/>
      <c r="Y435" s="81"/>
      <c r="Z435" s="81"/>
      <c r="AA435" s="81"/>
      <c r="AB435" s="81"/>
      <c r="AC435" s="81"/>
      <c r="AD435" s="81"/>
      <c r="AE435" s="81"/>
      <c r="AF435" s="81"/>
    </row>
    <row r="436">
      <c r="A436" s="81"/>
      <c r="B436" s="81"/>
      <c r="C436" s="81"/>
      <c r="D436" s="179"/>
      <c r="E436" s="179"/>
      <c r="F436" s="179"/>
      <c r="G436" s="179"/>
      <c r="H436" s="179"/>
      <c r="I436" s="179"/>
      <c r="J436" s="179"/>
      <c r="K436" s="179"/>
      <c r="L436" s="81"/>
      <c r="M436" s="176"/>
      <c r="N436" s="179"/>
      <c r="O436" s="81"/>
      <c r="P436" s="81"/>
      <c r="Q436" s="81"/>
      <c r="R436" s="81"/>
      <c r="S436" s="81"/>
      <c r="T436" s="81"/>
      <c r="U436" s="81"/>
      <c r="V436" s="81"/>
      <c r="W436" s="81"/>
      <c r="X436" s="81"/>
      <c r="Y436" s="81"/>
      <c r="Z436" s="81"/>
      <c r="AA436" s="81"/>
      <c r="AB436" s="81"/>
      <c r="AC436" s="81"/>
      <c r="AD436" s="81"/>
      <c r="AE436" s="81"/>
      <c r="AF436" s="81"/>
    </row>
    <row r="437">
      <c r="A437" s="81"/>
      <c r="B437" s="81"/>
      <c r="C437" s="81"/>
      <c r="D437" s="179"/>
      <c r="E437" s="179"/>
      <c r="F437" s="179"/>
      <c r="G437" s="179"/>
      <c r="H437" s="179"/>
      <c r="I437" s="179"/>
      <c r="J437" s="179"/>
      <c r="K437" s="179"/>
      <c r="L437" s="81"/>
      <c r="M437" s="176"/>
      <c r="N437" s="179"/>
      <c r="O437" s="81"/>
      <c r="P437" s="81"/>
      <c r="Q437" s="81"/>
      <c r="R437" s="81"/>
      <c r="S437" s="81"/>
      <c r="T437" s="81"/>
      <c r="U437" s="81"/>
      <c r="V437" s="81"/>
      <c r="W437" s="81"/>
      <c r="X437" s="81"/>
      <c r="Y437" s="81"/>
      <c r="Z437" s="81"/>
      <c r="AA437" s="81"/>
      <c r="AB437" s="81"/>
      <c r="AC437" s="81"/>
      <c r="AD437" s="81"/>
      <c r="AE437" s="81"/>
      <c r="AF437" s="81"/>
    </row>
    <row r="438">
      <c r="A438" s="81"/>
      <c r="B438" s="81"/>
      <c r="C438" s="81"/>
      <c r="D438" s="179"/>
      <c r="E438" s="179"/>
      <c r="F438" s="179"/>
      <c r="G438" s="179"/>
      <c r="H438" s="179"/>
      <c r="I438" s="179"/>
      <c r="J438" s="179"/>
      <c r="K438" s="179"/>
      <c r="L438" s="81"/>
      <c r="M438" s="176"/>
      <c r="N438" s="179"/>
      <c r="O438" s="81"/>
      <c r="P438" s="81"/>
      <c r="Q438" s="81"/>
      <c r="R438" s="81"/>
      <c r="S438" s="81"/>
      <c r="T438" s="81"/>
      <c r="U438" s="81"/>
      <c r="V438" s="81"/>
      <c r="W438" s="81"/>
      <c r="X438" s="81"/>
      <c r="Y438" s="81"/>
      <c r="Z438" s="81"/>
      <c r="AA438" s="81"/>
      <c r="AB438" s="81"/>
      <c r="AC438" s="81"/>
      <c r="AD438" s="81"/>
      <c r="AE438" s="81"/>
      <c r="AF438" s="81"/>
    </row>
    <row r="439">
      <c r="A439" s="81"/>
      <c r="B439" s="81"/>
      <c r="C439" s="81"/>
      <c r="D439" s="179"/>
      <c r="E439" s="179"/>
      <c r="F439" s="179"/>
      <c r="G439" s="179"/>
      <c r="H439" s="179"/>
      <c r="I439" s="179"/>
      <c r="J439" s="179"/>
      <c r="K439" s="179"/>
      <c r="L439" s="81"/>
      <c r="M439" s="176"/>
      <c r="N439" s="179"/>
      <c r="O439" s="81"/>
      <c r="P439" s="81"/>
      <c r="Q439" s="81"/>
      <c r="R439" s="81"/>
      <c r="S439" s="81"/>
      <c r="T439" s="81"/>
      <c r="U439" s="81"/>
      <c r="V439" s="81"/>
      <c r="W439" s="81"/>
      <c r="X439" s="81"/>
      <c r="Y439" s="81"/>
      <c r="Z439" s="81"/>
      <c r="AA439" s="81"/>
      <c r="AB439" s="81"/>
      <c r="AC439" s="81"/>
      <c r="AD439" s="81"/>
      <c r="AE439" s="81"/>
      <c r="AF439" s="81"/>
    </row>
    <row r="440">
      <c r="A440" s="81"/>
      <c r="B440" s="81"/>
      <c r="C440" s="81"/>
      <c r="D440" s="179"/>
      <c r="E440" s="179"/>
      <c r="F440" s="179"/>
      <c r="G440" s="179"/>
      <c r="H440" s="179"/>
      <c r="I440" s="179"/>
      <c r="J440" s="179"/>
      <c r="K440" s="179"/>
      <c r="L440" s="81"/>
      <c r="M440" s="176"/>
      <c r="N440" s="179"/>
      <c r="O440" s="81"/>
      <c r="P440" s="81"/>
      <c r="Q440" s="81"/>
      <c r="R440" s="81"/>
      <c r="S440" s="81"/>
      <c r="T440" s="81"/>
      <c r="U440" s="81"/>
      <c r="V440" s="81"/>
      <c r="W440" s="81"/>
      <c r="X440" s="81"/>
      <c r="Y440" s="81"/>
      <c r="Z440" s="81"/>
      <c r="AA440" s="81"/>
      <c r="AB440" s="81"/>
      <c r="AC440" s="81"/>
      <c r="AD440" s="81"/>
      <c r="AE440" s="81"/>
      <c r="AF440" s="81"/>
    </row>
    <row r="441">
      <c r="A441" s="81"/>
      <c r="B441" s="81"/>
      <c r="C441" s="81"/>
      <c r="D441" s="179"/>
      <c r="E441" s="179"/>
      <c r="F441" s="179"/>
      <c r="G441" s="179"/>
      <c r="H441" s="179"/>
      <c r="I441" s="179"/>
      <c r="J441" s="179"/>
      <c r="K441" s="179"/>
      <c r="L441" s="81"/>
      <c r="M441" s="176"/>
      <c r="N441" s="179"/>
      <c r="O441" s="81"/>
      <c r="P441" s="81"/>
      <c r="Q441" s="81"/>
      <c r="R441" s="81"/>
      <c r="S441" s="81"/>
      <c r="T441" s="81"/>
      <c r="U441" s="81"/>
      <c r="V441" s="81"/>
      <c r="W441" s="81"/>
      <c r="X441" s="81"/>
      <c r="Y441" s="81"/>
      <c r="Z441" s="81"/>
      <c r="AA441" s="81"/>
      <c r="AB441" s="81"/>
      <c r="AC441" s="81"/>
      <c r="AD441" s="81"/>
      <c r="AE441" s="81"/>
      <c r="AF441" s="81"/>
    </row>
    <row r="442">
      <c r="A442" s="81"/>
      <c r="B442" s="81"/>
      <c r="C442" s="81"/>
      <c r="D442" s="179"/>
      <c r="E442" s="179"/>
      <c r="F442" s="179"/>
      <c r="G442" s="179"/>
      <c r="H442" s="179"/>
      <c r="I442" s="179"/>
      <c r="J442" s="179"/>
      <c r="K442" s="179"/>
      <c r="L442" s="81"/>
      <c r="M442" s="176"/>
      <c r="N442" s="179"/>
      <c r="O442" s="81"/>
      <c r="P442" s="81"/>
      <c r="Q442" s="81"/>
      <c r="R442" s="81"/>
      <c r="S442" s="81"/>
      <c r="T442" s="81"/>
      <c r="U442" s="81"/>
      <c r="V442" s="81"/>
      <c r="W442" s="81"/>
      <c r="X442" s="81"/>
      <c r="Y442" s="81"/>
      <c r="Z442" s="81"/>
      <c r="AA442" s="81"/>
      <c r="AB442" s="81"/>
      <c r="AC442" s="81"/>
      <c r="AD442" s="81"/>
      <c r="AE442" s="81"/>
      <c r="AF442" s="81"/>
    </row>
    <row r="443">
      <c r="A443" s="81"/>
      <c r="B443" s="81"/>
      <c r="C443" s="81"/>
      <c r="D443" s="179"/>
      <c r="E443" s="179"/>
      <c r="F443" s="179"/>
      <c r="G443" s="179"/>
      <c r="H443" s="179"/>
      <c r="I443" s="179"/>
      <c r="J443" s="179"/>
      <c r="K443" s="179"/>
      <c r="L443" s="81"/>
      <c r="M443" s="176"/>
      <c r="N443" s="179"/>
      <c r="O443" s="81"/>
      <c r="P443" s="81"/>
      <c r="Q443" s="81"/>
      <c r="R443" s="81"/>
      <c r="S443" s="81"/>
      <c r="T443" s="81"/>
      <c r="U443" s="81"/>
      <c r="V443" s="81"/>
      <c r="W443" s="81"/>
      <c r="X443" s="81"/>
      <c r="Y443" s="81"/>
      <c r="Z443" s="81"/>
      <c r="AA443" s="81"/>
      <c r="AB443" s="81"/>
      <c r="AC443" s="81"/>
      <c r="AD443" s="81"/>
      <c r="AE443" s="81"/>
      <c r="AF443" s="81"/>
    </row>
    <row r="444">
      <c r="A444" s="81"/>
      <c r="B444" s="81"/>
      <c r="C444" s="81"/>
      <c r="D444" s="179"/>
      <c r="E444" s="179"/>
      <c r="F444" s="179"/>
      <c r="G444" s="179"/>
      <c r="H444" s="179"/>
      <c r="I444" s="179"/>
      <c r="J444" s="179"/>
      <c r="K444" s="179"/>
      <c r="L444" s="81"/>
      <c r="M444" s="176"/>
      <c r="N444" s="179"/>
      <c r="O444" s="81"/>
      <c r="P444" s="81"/>
      <c r="Q444" s="81"/>
      <c r="R444" s="81"/>
      <c r="S444" s="81"/>
      <c r="T444" s="81"/>
      <c r="U444" s="81"/>
      <c r="V444" s="81"/>
      <c r="W444" s="81"/>
      <c r="X444" s="81"/>
      <c r="Y444" s="81"/>
      <c r="Z444" s="81"/>
      <c r="AA444" s="81"/>
      <c r="AB444" s="81"/>
      <c r="AC444" s="81"/>
      <c r="AD444" s="81"/>
      <c r="AE444" s="81"/>
      <c r="AF444" s="81"/>
    </row>
    <row r="445">
      <c r="A445" s="81"/>
      <c r="B445" s="81"/>
      <c r="C445" s="81"/>
      <c r="D445" s="179"/>
      <c r="E445" s="179"/>
      <c r="F445" s="179"/>
      <c r="G445" s="179"/>
      <c r="H445" s="179"/>
      <c r="I445" s="179"/>
      <c r="J445" s="179"/>
      <c r="K445" s="179"/>
      <c r="L445" s="81"/>
      <c r="M445" s="176"/>
      <c r="N445" s="179"/>
      <c r="O445" s="81"/>
      <c r="P445" s="81"/>
      <c r="Q445" s="81"/>
      <c r="R445" s="81"/>
      <c r="S445" s="81"/>
      <c r="T445" s="81"/>
      <c r="U445" s="81"/>
      <c r="V445" s="81"/>
      <c r="W445" s="81"/>
      <c r="X445" s="81"/>
      <c r="Y445" s="81"/>
      <c r="Z445" s="81"/>
      <c r="AA445" s="81"/>
      <c r="AB445" s="81"/>
      <c r="AC445" s="81"/>
      <c r="AD445" s="81"/>
      <c r="AE445" s="81"/>
      <c r="AF445" s="81"/>
    </row>
    <row r="446">
      <c r="A446" s="81"/>
      <c r="B446" s="81"/>
      <c r="C446" s="81"/>
      <c r="D446" s="179"/>
      <c r="E446" s="179"/>
      <c r="F446" s="179"/>
      <c r="G446" s="179"/>
      <c r="H446" s="179"/>
      <c r="I446" s="179"/>
      <c r="J446" s="179"/>
      <c r="K446" s="179"/>
      <c r="L446" s="81"/>
      <c r="M446" s="176"/>
      <c r="N446" s="179"/>
      <c r="O446" s="81"/>
      <c r="P446" s="81"/>
      <c r="Q446" s="81"/>
      <c r="R446" s="81"/>
      <c r="S446" s="81"/>
      <c r="T446" s="81"/>
      <c r="U446" s="81"/>
      <c r="V446" s="81"/>
      <c r="W446" s="81"/>
      <c r="X446" s="81"/>
      <c r="Y446" s="81"/>
      <c r="Z446" s="81"/>
      <c r="AA446" s="81"/>
      <c r="AB446" s="81"/>
      <c r="AC446" s="81"/>
      <c r="AD446" s="81"/>
      <c r="AE446" s="81"/>
      <c r="AF446" s="81"/>
    </row>
    <row r="447">
      <c r="A447" s="81"/>
      <c r="B447" s="81"/>
      <c r="C447" s="81"/>
      <c r="D447" s="179"/>
      <c r="E447" s="179"/>
      <c r="F447" s="179"/>
      <c r="G447" s="179"/>
      <c r="H447" s="179"/>
      <c r="I447" s="179"/>
      <c r="J447" s="179"/>
      <c r="K447" s="179"/>
      <c r="L447" s="81"/>
      <c r="M447" s="176"/>
      <c r="N447" s="179"/>
      <c r="O447" s="81"/>
      <c r="P447" s="81"/>
      <c r="Q447" s="81"/>
      <c r="R447" s="81"/>
      <c r="S447" s="81"/>
      <c r="T447" s="81"/>
      <c r="U447" s="81"/>
      <c r="V447" s="81"/>
      <c r="W447" s="81"/>
      <c r="X447" s="81"/>
      <c r="Y447" s="81"/>
      <c r="Z447" s="81"/>
      <c r="AA447" s="81"/>
      <c r="AB447" s="81"/>
      <c r="AC447" s="81"/>
      <c r="AD447" s="81"/>
      <c r="AE447" s="81"/>
      <c r="AF447" s="81"/>
    </row>
    <row r="448">
      <c r="A448" s="81"/>
      <c r="B448" s="81"/>
      <c r="C448" s="81"/>
      <c r="D448" s="179"/>
      <c r="E448" s="179"/>
      <c r="F448" s="179"/>
      <c r="G448" s="179"/>
      <c r="H448" s="179"/>
      <c r="I448" s="179"/>
      <c r="J448" s="179"/>
      <c r="K448" s="179"/>
      <c r="L448" s="81"/>
      <c r="M448" s="176"/>
      <c r="N448" s="179"/>
      <c r="O448" s="81"/>
      <c r="P448" s="81"/>
      <c r="Q448" s="81"/>
      <c r="R448" s="81"/>
      <c r="S448" s="81"/>
      <c r="T448" s="81"/>
      <c r="U448" s="81"/>
      <c r="V448" s="81"/>
      <c r="W448" s="81"/>
      <c r="X448" s="81"/>
      <c r="Y448" s="81"/>
      <c r="Z448" s="81"/>
      <c r="AA448" s="81"/>
      <c r="AB448" s="81"/>
      <c r="AC448" s="81"/>
      <c r="AD448" s="81"/>
      <c r="AE448" s="81"/>
      <c r="AF448" s="81"/>
    </row>
    <row r="449">
      <c r="A449" s="81"/>
      <c r="B449" s="81"/>
      <c r="C449" s="81"/>
      <c r="D449" s="179"/>
      <c r="E449" s="179"/>
      <c r="F449" s="179"/>
      <c r="G449" s="179"/>
      <c r="H449" s="179"/>
      <c r="I449" s="179"/>
      <c r="J449" s="179"/>
      <c r="K449" s="179"/>
      <c r="L449" s="81"/>
      <c r="M449" s="176"/>
      <c r="N449" s="179"/>
      <c r="O449" s="81"/>
      <c r="P449" s="81"/>
      <c r="Q449" s="81"/>
      <c r="R449" s="81"/>
      <c r="S449" s="81"/>
      <c r="T449" s="81"/>
      <c r="U449" s="81"/>
      <c r="V449" s="81"/>
      <c r="W449" s="81"/>
      <c r="X449" s="81"/>
      <c r="Y449" s="81"/>
      <c r="Z449" s="81"/>
      <c r="AA449" s="81"/>
      <c r="AB449" s="81"/>
      <c r="AC449" s="81"/>
      <c r="AD449" s="81"/>
      <c r="AE449" s="81"/>
      <c r="AF449" s="81"/>
    </row>
    <row r="450">
      <c r="A450" s="81"/>
      <c r="B450" s="81"/>
      <c r="C450" s="81"/>
      <c r="D450" s="179"/>
      <c r="E450" s="179"/>
      <c r="F450" s="179"/>
      <c r="G450" s="179"/>
      <c r="H450" s="179"/>
      <c r="I450" s="179"/>
      <c r="J450" s="179"/>
      <c r="K450" s="179"/>
      <c r="L450" s="81"/>
      <c r="M450" s="176"/>
      <c r="N450" s="179"/>
      <c r="O450" s="81"/>
      <c r="P450" s="81"/>
      <c r="Q450" s="81"/>
      <c r="R450" s="81"/>
      <c r="S450" s="81"/>
      <c r="T450" s="81"/>
      <c r="U450" s="81"/>
      <c r="V450" s="81"/>
      <c r="W450" s="81"/>
      <c r="X450" s="81"/>
      <c r="Y450" s="81"/>
      <c r="Z450" s="81"/>
      <c r="AA450" s="81"/>
      <c r="AB450" s="81"/>
      <c r="AC450" s="81"/>
      <c r="AD450" s="81"/>
      <c r="AE450" s="81"/>
      <c r="AF450" s="81"/>
    </row>
    <row r="451">
      <c r="A451" s="81"/>
      <c r="B451" s="81"/>
      <c r="C451" s="81"/>
      <c r="D451" s="179"/>
      <c r="E451" s="179"/>
      <c r="F451" s="179"/>
      <c r="G451" s="179"/>
      <c r="H451" s="179"/>
      <c r="I451" s="179"/>
      <c r="J451" s="179"/>
      <c r="K451" s="179"/>
      <c r="L451" s="81"/>
      <c r="M451" s="176"/>
      <c r="N451" s="179"/>
      <c r="O451" s="81"/>
      <c r="P451" s="81"/>
      <c r="Q451" s="81"/>
      <c r="R451" s="81"/>
      <c r="S451" s="81"/>
      <c r="T451" s="81"/>
      <c r="U451" s="81"/>
      <c r="V451" s="81"/>
      <c r="W451" s="81"/>
      <c r="X451" s="81"/>
      <c r="Y451" s="81"/>
      <c r="Z451" s="81"/>
      <c r="AA451" s="81"/>
      <c r="AB451" s="81"/>
      <c r="AC451" s="81"/>
      <c r="AD451" s="81"/>
      <c r="AE451" s="81"/>
      <c r="AF451" s="81"/>
    </row>
    <row r="452">
      <c r="A452" s="81"/>
      <c r="B452" s="81"/>
      <c r="C452" s="81"/>
      <c r="D452" s="179"/>
      <c r="E452" s="179"/>
      <c r="F452" s="179"/>
      <c r="G452" s="179"/>
      <c r="H452" s="179"/>
      <c r="I452" s="179"/>
      <c r="J452" s="179"/>
      <c r="K452" s="179"/>
      <c r="L452" s="81"/>
      <c r="M452" s="176"/>
      <c r="N452" s="179"/>
      <c r="O452" s="81"/>
      <c r="P452" s="81"/>
      <c r="Q452" s="81"/>
      <c r="R452" s="81"/>
      <c r="S452" s="81"/>
      <c r="T452" s="81"/>
      <c r="U452" s="81"/>
      <c r="V452" s="81"/>
      <c r="W452" s="81"/>
      <c r="X452" s="81"/>
      <c r="Y452" s="81"/>
      <c r="Z452" s="81"/>
      <c r="AA452" s="81"/>
      <c r="AB452" s="81"/>
      <c r="AC452" s="81"/>
      <c r="AD452" s="81"/>
      <c r="AE452" s="81"/>
      <c r="AF452" s="81"/>
    </row>
    <row r="453">
      <c r="A453" s="81"/>
      <c r="B453" s="81"/>
      <c r="C453" s="81"/>
      <c r="D453" s="179"/>
      <c r="E453" s="179"/>
      <c r="F453" s="179"/>
      <c r="G453" s="179"/>
      <c r="H453" s="179"/>
      <c r="I453" s="179"/>
      <c r="J453" s="179"/>
      <c r="K453" s="179"/>
      <c r="L453" s="81"/>
      <c r="M453" s="176"/>
      <c r="N453" s="179"/>
      <c r="O453" s="81"/>
      <c r="P453" s="81"/>
      <c r="Q453" s="81"/>
      <c r="R453" s="81"/>
      <c r="S453" s="81"/>
      <c r="T453" s="81"/>
      <c r="U453" s="81"/>
      <c r="V453" s="81"/>
      <c r="W453" s="81"/>
      <c r="X453" s="81"/>
      <c r="Y453" s="81"/>
      <c r="Z453" s="81"/>
      <c r="AA453" s="81"/>
      <c r="AB453" s="81"/>
      <c r="AC453" s="81"/>
      <c r="AD453" s="81"/>
      <c r="AE453" s="81"/>
      <c r="AF453" s="81"/>
    </row>
    <row r="454">
      <c r="A454" s="81"/>
      <c r="B454" s="81"/>
      <c r="C454" s="81"/>
      <c r="D454" s="179"/>
      <c r="E454" s="179"/>
      <c r="F454" s="179"/>
      <c r="G454" s="179"/>
      <c r="H454" s="179"/>
      <c r="I454" s="179"/>
      <c r="J454" s="179"/>
      <c r="K454" s="179"/>
      <c r="L454" s="81"/>
      <c r="M454" s="176"/>
      <c r="N454" s="179"/>
      <c r="O454" s="81"/>
      <c r="P454" s="81"/>
      <c r="Q454" s="81"/>
      <c r="R454" s="81"/>
      <c r="S454" s="81"/>
      <c r="T454" s="81"/>
      <c r="U454" s="81"/>
      <c r="V454" s="81"/>
      <c r="W454" s="81"/>
      <c r="X454" s="81"/>
      <c r="Y454" s="81"/>
      <c r="Z454" s="81"/>
      <c r="AA454" s="81"/>
      <c r="AB454" s="81"/>
      <c r="AC454" s="81"/>
      <c r="AD454" s="81"/>
      <c r="AE454" s="81"/>
      <c r="AF454" s="81"/>
    </row>
    <row r="455">
      <c r="A455" s="81"/>
      <c r="B455" s="81"/>
      <c r="C455" s="81"/>
      <c r="D455" s="179"/>
      <c r="E455" s="179"/>
      <c r="F455" s="179"/>
      <c r="G455" s="179"/>
      <c r="H455" s="179"/>
      <c r="I455" s="179"/>
      <c r="J455" s="179"/>
      <c r="K455" s="179"/>
      <c r="L455" s="81"/>
      <c r="M455" s="176"/>
      <c r="N455" s="179"/>
      <c r="O455" s="81"/>
      <c r="P455" s="81"/>
      <c r="Q455" s="81"/>
      <c r="R455" s="81"/>
      <c r="S455" s="81"/>
      <c r="T455" s="81"/>
      <c r="U455" s="81"/>
      <c r="V455" s="81"/>
      <c r="W455" s="81"/>
      <c r="X455" s="81"/>
      <c r="Y455" s="81"/>
      <c r="Z455" s="81"/>
      <c r="AA455" s="81"/>
      <c r="AB455" s="81"/>
      <c r="AC455" s="81"/>
      <c r="AD455" s="81"/>
      <c r="AE455" s="81"/>
      <c r="AF455" s="81"/>
    </row>
    <row r="456">
      <c r="A456" s="81"/>
      <c r="B456" s="81"/>
      <c r="C456" s="81"/>
      <c r="D456" s="179"/>
      <c r="E456" s="179"/>
      <c r="F456" s="179"/>
      <c r="G456" s="179"/>
      <c r="H456" s="179"/>
      <c r="I456" s="179"/>
      <c r="J456" s="179"/>
      <c r="K456" s="179"/>
      <c r="L456" s="81"/>
      <c r="M456" s="176"/>
      <c r="N456" s="179"/>
      <c r="O456" s="81"/>
      <c r="P456" s="81"/>
      <c r="Q456" s="81"/>
      <c r="R456" s="81"/>
      <c r="S456" s="81"/>
      <c r="T456" s="81"/>
      <c r="U456" s="81"/>
      <c r="V456" s="81"/>
      <c r="W456" s="81"/>
      <c r="X456" s="81"/>
      <c r="Y456" s="81"/>
      <c r="Z456" s="81"/>
      <c r="AA456" s="81"/>
      <c r="AB456" s="81"/>
      <c r="AC456" s="81"/>
      <c r="AD456" s="81"/>
      <c r="AE456" s="81"/>
      <c r="AF456" s="81"/>
    </row>
    <row r="457">
      <c r="A457" s="81"/>
      <c r="B457" s="81"/>
      <c r="C457" s="81"/>
      <c r="D457" s="179"/>
      <c r="E457" s="179"/>
      <c r="F457" s="179"/>
      <c r="G457" s="179"/>
      <c r="H457" s="179"/>
      <c r="I457" s="179"/>
      <c r="J457" s="179"/>
      <c r="K457" s="179"/>
      <c r="L457" s="81"/>
      <c r="M457" s="176"/>
      <c r="N457" s="179"/>
      <c r="O457" s="81"/>
      <c r="P457" s="81"/>
      <c r="Q457" s="81"/>
      <c r="R457" s="81"/>
      <c r="S457" s="81"/>
      <c r="T457" s="81"/>
      <c r="U457" s="81"/>
      <c r="V457" s="81"/>
      <c r="W457" s="81"/>
      <c r="X457" s="81"/>
      <c r="Y457" s="81"/>
      <c r="Z457" s="81"/>
      <c r="AA457" s="81"/>
      <c r="AB457" s="81"/>
      <c r="AC457" s="81"/>
      <c r="AD457" s="81"/>
      <c r="AE457" s="81"/>
      <c r="AF457" s="81"/>
    </row>
    <row r="458">
      <c r="A458" s="81"/>
      <c r="B458" s="81"/>
      <c r="C458" s="81"/>
      <c r="D458" s="179"/>
      <c r="E458" s="179"/>
      <c r="F458" s="179"/>
      <c r="G458" s="179"/>
      <c r="H458" s="179"/>
      <c r="I458" s="179"/>
      <c r="J458" s="179"/>
      <c r="K458" s="179"/>
      <c r="L458" s="81"/>
      <c r="M458" s="176"/>
      <c r="N458" s="179"/>
      <c r="O458" s="81"/>
      <c r="P458" s="81"/>
      <c r="Q458" s="81"/>
      <c r="R458" s="81"/>
      <c r="S458" s="81"/>
      <c r="T458" s="81"/>
      <c r="U458" s="81"/>
      <c r="V458" s="81"/>
      <c r="W458" s="81"/>
      <c r="X458" s="81"/>
      <c r="Y458" s="81"/>
      <c r="Z458" s="81"/>
      <c r="AA458" s="81"/>
      <c r="AB458" s="81"/>
      <c r="AC458" s="81"/>
      <c r="AD458" s="81"/>
      <c r="AE458" s="81"/>
      <c r="AF458" s="81"/>
    </row>
    <row r="459">
      <c r="A459" s="81"/>
      <c r="B459" s="81"/>
      <c r="C459" s="81"/>
      <c r="D459" s="179"/>
      <c r="E459" s="179"/>
      <c r="F459" s="179"/>
      <c r="G459" s="179"/>
      <c r="H459" s="179"/>
      <c r="I459" s="179"/>
      <c r="J459" s="179"/>
      <c r="K459" s="179"/>
      <c r="L459" s="81"/>
      <c r="M459" s="176"/>
      <c r="N459" s="179"/>
      <c r="O459" s="81"/>
      <c r="P459" s="81"/>
      <c r="Q459" s="81"/>
      <c r="R459" s="81"/>
      <c r="S459" s="81"/>
      <c r="T459" s="81"/>
      <c r="U459" s="81"/>
      <c r="V459" s="81"/>
      <c r="W459" s="81"/>
      <c r="X459" s="81"/>
      <c r="Y459" s="81"/>
      <c r="Z459" s="81"/>
      <c r="AA459" s="81"/>
      <c r="AB459" s="81"/>
      <c r="AC459" s="81"/>
      <c r="AD459" s="81"/>
      <c r="AE459" s="81"/>
      <c r="AF459" s="81"/>
    </row>
    <row r="460">
      <c r="A460" s="81"/>
      <c r="B460" s="81"/>
      <c r="C460" s="81"/>
      <c r="D460" s="179"/>
      <c r="E460" s="179"/>
      <c r="F460" s="179"/>
      <c r="G460" s="179"/>
      <c r="H460" s="179"/>
      <c r="I460" s="179"/>
      <c r="J460" s="179"/>
      <c r="K460" s="179"/>
      <c r="L460" s="81"/>
      <c r="M460" s="176"/>
      <c r="N460" s="179"/>
      <c r="O460" s="81"/>
      <c r="P460" s="81"/>
      <c r="Q460" s="81"/>
      <c r="R460" s="81"/>
      <c r="S460" s="81"/>
      <c r="T460" s="81"/>
      <c r="U460" s="81"/>
      <c r="V460" s="81"/>
      <c r="W460" s="81"/>
      <c r="X460" s="81"/>
      <c r="Y460" s="81"/>
      <c r="Z460" s="81"/>
      <c r="AA460" s="81"/>
      <c r="AB460" s="81"/>
      <c r="AC460" s="81"/>
      <c r="AD460" s="81"/>
      <c r="AE460" s="81"/>
      <c r="AF460" s="81"/>
    </row>
    <row r="461">
      <c r="A461" s="81"/>
      <c r="B461" s="81"/>
      <c r="C461" s="81"/>
      <c r="D461" s="179"/>
      <c r="E461" s="179"/>
      <c r="F461" s="179"/>
      <c r="G461" s="179"/>
      <c r="H461" s="179"/>
      <c r="I461" s="179"/>
      <c r="J461" s="179"/>
      <c r="K461" s="179"/>
      <c r="L461" s="81"/>
      <c r="M461" s="176"/>
      <c r="N461" s="179"/>
      <c r="O461" s="81"/>
      <c r="P461" s="81"/>
      <c r="Q461" s="81"/>
      <c r="R461" s="81"/>
      <c r="S461" s="81"/>
      <c r="T461" s="81"/>
      <c r="U461" s="81"/>
      <c r="V461" s="81"/>
      <c r="W461" s="81"/>
      <c r="X461" s="81"/>
      <c r="Y461" s="81"/>
      <c r="Z461" s="81"/>
      <c r="AA461" s="81"/>
      <c r="AB461" s="81"/>
      <c r="AC461" s="81"/>
      <c r="AD461" s="81"/>
      <c r="AE461" s="81"/>
      <c r="AF461" s="81"/>
    </row>
    <row r="462">
      <c r="A462" s="81"/>
      <c r="B462" s="81"/>
      <c r="C462" s="81"/>
      <c r="D462" s="179"/>
      <c r="E462" s="179"/>
      <c r="F462" s="179"/>
      <c r="G462" s="179"/>
      <c r="H462" s="179"/>
      <c r="I462" s="179"/>
      <c r="J462" s="179"/>
      <c r="K462" s="179"/>
      <c r="L462" s="81"/>
      <c r="M462" s="176"/>
      <c r="N462" s="179"/>
      <c r="O462" s="81"/>
      <c r="P462" s="81"/>
      <c r="Q462" s="81"/>
      <c r="R462" s="81"/>
      <c r="S462" s="81"/>
      <c r="T462" s="81"/>
      <c r="U462" s="81"/>
      <c r="V462" s="81"/>
      <c r="W462" s="81"/>
      <c r="X462" s="81"/>
      <c r="Y462" s="81"/>
      <c r="Z462" s="81"/>
      <c r="AA462" s="81"/>
      <c r="AB462" s="81"/>
      <c r="AC462" s="81"/>
      <c r="AD462" s="81"/>
      <c r="AE462" s="81"/>
      <c r="AF462" s="81"/>
    </row>
    <row r="463">
      <c r="A463" s="81"/>
      <c r="B463" s="81"/>
      <c r="C463" s="81"/>
      <c r="D463" s="179"/>
      <c r="E463" s="179"/>
      <c r="F463" s="179"/>
      <c r="G463" s="179"/>
      <c r="H463" s="179"/>
      <c r="I463" s="179"/>
      <c r="J463" s="179"/>
      <c r="K463" s="179"/>
      <c r="L463" s="81"/>
      <c r="M463" s="176"/>
      <c r="N463" s="179"/>
      <c r="O463" s="81"/>
      <c r="P463" s="81"/>
      <c r="Q463" s="81"/>
      <c r="R463" s="81"/>
      <c r="S463" s="81"/>
      <c r="T463" s="81"/>
      <c r="U463" s="81"/>
      <c r="V463" s="81"/>
      <c r="W463" s="81"/>
      <c r="X463" s="81"/>
      <c r="Y463" s="81"/>
      <c r="Z463" s="81"/>
      <c r="AA463" s="81"/>
      <c r="AB463" s="81"/>
      <c r="AC463" s="81"/>
      <c r="AD463" s="81"/>
      <c r="AE463" s="81"/>
      <c r="AF463" s="81"/>
    </row>
    <row r="464">
      <c r="A464" s="81"/>
      <c r="B464" s="81"/>
      <c r="C464" s="81"/>
      <c r="D464" s="179"/>
      <c r="E464" s="179"/>
      <c r="F464" s="179"/>
      <c r="G464" s="179"/>
      <c r="H464" s="179"/>
      <c r="I464" s="179"/>
      <c r="J464" s="179"/>
      <c r="K464" s="179"/>
      <c r="L464" s="81"/>
      <c r="M464" s="176"/>
      <c r="N464" s="179"/>
      <c r="O464" s="81"/>
      <c r="P464" s="81"/>
      <c r="Q464" s="81"/>
      <c r="R464" s="81"/>
      <c r="S464" s="81"/>
      <c r="T464" s="81"/>
      <c r="U464" s="81"/>
      <c r="V464" s="81"/>
      <c r="W464" s="81"/>
      <c r="X464" s="81"/>
      <c r="Y464" s="81"/>
      <c r="Z464" s="81"/>
      <c r="AA464" s="81"/>
      <c r="AB464" s="81"/>
      <c r="AC464" s="81"/>
      <c r="AD464" s="81"/>
      <c r="AE464" s="81"/>
      <c r="AF464" s="81"/>
    </row>
    <row r="465">
      <c r="A465" s="81"/>
      <c r="B465" s="81"/>
      <c r="C465" s="81"/>
      <c r="D465" s="179"/>
      <c r="E465" s="179"/>
      <c r="F465" s="179"/>
      <c r="G465" s="179"/>
      <c r="H465" s="179"/>
      <c r="I465" s="179"/>
      <c r="J465" s="179"/>
      <c r="K465" s="179"/>
      <c r="L465" s="81"/>
      <c r="M465" s="176"/>
      <c r="N465" s="179"/>
      <c r="O465" s="81"/>
      <c r="P465" s="81"/>
      <c r="Q465" s="81"/>
      <c r="R465" s="81"/>
      <c r="S465" s="81"/>
      <c r="T465" s="81"/>
      <c r="U465" s="81"/>
      <c r="V465" s="81"/>
      <c r="W465" s="81"/>
      <c r="X465" s="81"/>
      <c r="Y465" s="81"/>
      <c r="Z465" s="81"/>
      <c r="AA465" s="81"/>
      <c r="AB465" s="81"/>
      <c r="AC465" s="81"/>
      <c r="AD465" s="81"/>
      <c r="AE465" s="81"/>
      <c r="AF465" s="81"/>
    </row>
    <row r="466">
      <c r="A466" s="81"/>
      <c r="B466" s="81"/>
      <c r="C466" s="81"/>
      <c r="D466" s="179"/>
      <c r="E466" s="179"/>
      <c r="F466" s="179"/>
      <c r="G466" s="179"/>
      <c r="H466" s="179"/>
      <c r="I466" s="179"/>
      <c r="J466" s="179"/>
      <c r="K466" s="179"/>
      <c r="L466" s="81"/>
      <c r="M466" s="176"/>
      <c r="N466" s="179"/>
      <c r="O466" s="81"/>
      <c r="P466" s="81"/>
      <c r="Q466" s="81"/>
      <c r="R466" s="81"/>
      <c r="S466" s="81"/>
      <c r="T466" s="81"/>
      <c r="U466" s="81"/>
      <c r="V466" s="81"/>
      <c r="W466" s="81"/>
      <c r="X466" s="81"/>
      <c r="Y466" s="81"/>
      <c r="Z466" s="81"/>
      <c r="AA466" s="81"/>
      <c r="AB466" s="81"/>
      <c r="AC466" s="81"/>
      <c r="AD466" s="81"/>
      <c r="AE466" s="81"/>
      <c r="AF466" s="81"/>
    </row>
    <row r="467">
      <c r="A467" s="81"/>
      <c r="B467" s="81"/>
      <c r="C467" s="81"/>
      <c r="D467" s="179"/>
      <c r="E467" s="179"/>
      <c r="F467" s="179"/>
      <c r="G467" s="179"/>
      <c r="H467" s="179"/>
      <c r="I467" s="179"/>
      <c r="J467" s="179"/>
      <c r="K467" s="179"/>
      <c r="L467" s="81"/>
      <c r="M467" s="176"/>
      <c r="N467" s="179"/>
      <c r="O467" s="81"/>
      <c r="P467" s="81"/>
      <c r="Q467" s="81"/>
      <c r="R467" s="81"/>
      <c r="S467" s="81"/>
      <c r="T467" s="81"/>
      <c r="U467" s="81"/>
      <c r="V467" s="81"/>
      <c r="W467" s="81"/>
      <c r="X467" s="81"/>
      <c r="Y467" s="81"/>
      <c r="Z467" s="81"/>
      <c r="AA467" s="81"/>
      <c r="AB467" s="81"/>
      <c r="AC467" s="81"/>
      <c r="AD467" s="81"/>
      <c r="AE467" s="81"/>
      <c r="AF467" s="81"/>
    </row>
    <row r="468">
      <c r="A468" s="81"/>
      <c r="B468" s="81"/>
      <c r="C468" s="81"/>
      <c r="D468" s="179"/>
      <c r="E468" s="179"/>
      <c r="F468" s="179"/>
      <c r="G468" s="179"/>
      <c r="H468" s="179"/>
      <c r="I468" s="179"/>
      <c r="J468" s="179"/>
      <c r="K468" s="179"/>
      <c r="L468" s="81"/>
      <c r="M468" s="176"/>
      <c r="N468" s="179"/>
      <c r="O468" s="81"/>
      <c r="P468" s="81"/>
      <c r="Q468" s="81"/>
      <c r="R468" s="81"/>
      <c r="S468" s="81"/>
      <c r="T468" s="81"/>
      <c r="U468" s="81"/>
      <c r="V468" s="81"/>
      <c r="W468" s="81"/>
      <c r="X468" s="81"/>
      <c r="Y468" s="81"/>
      <c r="Z468" s="81"/>
      <c r="AA468" s="81"/>
      <c r="AB468" s="81"/>
      <c r="AC468" s="81"/>
      <c r="AD468" s="81"/>
      <c r="AE468" s="81"/>
      <c r="AF468" s="81"/>
    </row>
    <row r="469">
      <c r="A469" s="81"/>
      <c r="B469" s="81"/>
      <c r="C469" s="81"/>
      <c r="D469" s="179"/>
      <c r="E469" s="179"/>
      <c r="F469" s="179"/>
      <c r="G469" s="179"/>
      <c r="H469" s="179"/>
      <c r="I469" s="179"/>
      <c r="J469" s="179"/>
      <c r="K469" s="179"/>
      <c r="L469" s="81"/>
      <c r="M469" s="176"/>
      <c r="N469" s="179"/>
      <c r="O469" s="81"/>
      <c r="P469" s="81"/>
      <c r="Q469" s="81"/>
      <c r="R469" s="81"/>
      <c r="S469" s="81"/>
      <c r="T469" s="81"/>
      <c r="U469" s="81"/>
      <c r="V469" s="81"/>
      <c r="W469" s="81"/>
      <c r="X469" s="81"/>
      <c r="Y469" s="81"/>
      <c r="Z469" s="81"/>
      <c r="AA469" s="81"/>
      <c r="AB469" s="81"/>
      <c r="AC469" s="81"/>
      <c r="AD469" s="81"/>
      <c r="AE469" s="81"/>
      <c r="AF469" s="81"/>
    </row>
    <row r="470">
      <c r="A470" s="81"/>
      <c r="B470" s="81"/>
      <c r="C470" s="81"/>
      <c r="D470" s="179"/>
      <c r="E470" s="179"/>
      <c r="F470" s="179"/>
      <c r="G470" s="179"/>
      <c r="H470" s="179"/>
      <c r="I470" s="179"/>
      <c r="J470" s="179"/>
      <c r="K470" s="179"/>
      <c r="L470" s="81"/>
      <c r="M470" s="176"/>
      <c r="N470" s="179"/>
      <c r="O470" s="81"/>
      <c r="P470" s="81"/>
      <c r="Q470" s="81"/>
      <c r="R470" s="81"/>
      <c r="S470" s="81"/>
      <c r="T470" s="81"/>
      <c r="U470" s="81"/>
      <c r="V470" s="81"/>
      <c r="W470" s="81"/>
      <c r="X470" s="81"/>
      <c r="Y470" s="81"/>
      <c r="Z470" s="81"/>
      <c r="AA470" s="81"/>
      <c r="AB470" s="81"/>
      <c r="AC470" s="81"/>
      <c r="AD470" s="81"/>
      <c r="AE470" s="81"/>
      <c r="AF470" s="81"/>
    </row>
    <row r="471">
      <c r="A471" s="81"/>
      <c r="B471" s="81"/>
      <c r="C471" s="81"/>
      <c r="D471" s="179"/>
      <c r="E471" s="179"/>
      <c r="F471" s="179"/>
      <c r="G471" s="179"/>
      <c r="H471" s="179"/>
      <c r="I471" s="179"/>
      <c r="J471" s="179"/>
      <c r="K471" s="179"/>
      <c r="L471" s="81"/>
      <c r="M471" s="176"/>
      <c r="N471" s="179"/>
      <c r="O471" s="81"/>
      <c r="P471" s="81"/>
      <c r="Q471" s="81"/>
      <c r="R471" s="81"/>
      <c r="S471" s="81"/>
      <c r="T471" s="81"/>
      <c r="U471" s="81"/>
      <c r="V471" s="81"/>
      <c r="W471" s="81"/>
      <c r="X471" s="81"/>
      <c r="Y471" s="81"/>
      <c r="Z471" s="81"/>
      <c r="AA471" s="81"/>
      <c r="AB471" s="81"/>
      <c r="AC471" s="81"/>
      <c r="AD471" s="81"/>
      <c r="AE471" s="81"/>
      <c r="AF471" s="81"/>
    </row>
    <row r="472">
      <c r="A472" s="81"/>
      <c r="B472" s="81"/>
      <c r="C472" s="81"/>
      <c r="D472" s="179"/>
      <c r="E472" s="179"/>
      <c r="F472" s="179"/>
      <c r="G472" s="179"/>
      <c r="H472" s="179"/>
      <c r="I472" s="179"/>
      <c r="J472" s="179"/>
      <c r="K472" s="179"/>
      <c r="L472" s="81"/>
      <c r="M472" s="176"/>
      <c r="N472" s="179"/>
      <c r="O472" s="81"/>
      <c r="P472" s="81"/>
      <c r="Q472" s="81"/>
      <c r="R472" s="81"/>
      <c r="S472" s="81"/>
      <c r="T472" s="81"/>
      <c r="U472" s="81"/>
      <c r="V472" s="81"/>
      <c r="W472" s="81"/>
      <c r="X472" s="81"/>
      <c r="Y472" s="81"/>
      <c r="Z472" s="81"/>
      <c r="AA472" s="81"/>
      <c r="AB472" s="81"/>
      <c r="AC472" s="81"/>
      <c r="AD472" s="81"/>
      <c r="AE472" s="81"/>
      <c r="AF472" s="81"/>
    </row>
    <row r="473">
      <c r="A473" s="81"/>
      <c r="B473" s="81"/>
      <c r="C473" s="81"/>
      <c r="D473" s="179"/>
      <c r="E473" s="179"/>
      <c r="F473" s="179"/>
      <c r="G473" s="179"/>
      <c r="H473" s="179"/>
      <c r="I473" s="179"/>
      <c r="J473" s="179"/>
      <c r="K473" s="179"/>
      <c r="L473" s="81"/>
      <c r="M473" s="176"/>
      <c r="N473" s="179"/>
      <c r="O473" s="81"/>
      <c r="P473" s="81"/>
      <c r="Q473" s="81"/>
      <c r="R473" s="81"/>
      <c r="S473" s="81"/>
      <c r="T473" s="81"/>
      <c r="U473" s="81"/>
      <c r="V473" s="81"/>
      <c r="W473" s="81"/>
      <c r="X473" s="81"/>
      <c r="Y473" s="81"/>
      <c r="Z473" s="81"/>
      <c r="AA473" s="81"/>
      <c r="AB473" s="81"/>
      <c r="AC473" s="81"/>
      <c r="AD473" s="81"/>
      <c r="AE473" s="81"/>
      <c r="AF473" s="81"/>
    </row>
    <row r="474">
      <c r="A474" s="81"/>
      <c r="B474" s="81"/>
      <c r="C474" s="81"/>
      <c r="D474" s="179"/>
      <c r="E474" s="179"/>
      <c r="F474" s="179"/>
      <c r="G474" s="179"/>
      <c r="H474" s="179"/>
      <c r="I474" s="179"/>
      <c r="J474" s="179"/>
      <c r="K474" s="179"/>
      <c r="L474" s="81"/>
      <c r="M474" s="176"/>
      <c r="N474" s="179"/>
      <c r="O474" s="81"/>
      <c r="P474" s="81"/>
      <c r="Q474" s="81"/>
      <c r="R474" s="81"/>
      <c r="S474" s="81"/>
      <c r="T474" s="81"/>
      <c r="U474" s="81"/>
      <c r="V474" s="81"/>
      <c r="W474" s="81"/>
      <c r="X474" s="81"/>
      <c r="Y474" s="81"/>
      <c r="Z474" s="81"/>
      <c r="AA474" s="81"/>
      <c r="AB474" s="81"/>
      <c r="AC474" s="81"/>
      <c r="AD474" s="81"/>
      <c r="AE474" s="81"/>
      <c r="AF474" s="81"/>
    </row>
    <row r="475">
      <c r="A475" s="81"/>
      <c r="B475" s="81"/>
      <c r="C475" s="81"/>
      <c r="D475" s="179"/>
      <c r="E475" s="179"/>
      <c r="F475" s="179"/>
      <c r="G475" s="179"/>
      <c r="H475" s="179"/>
      <c r="I475" s="179"/>
      <c r="J475" s="179"/>
      <c r="K475" s="179"/>
      <c r="L475" s="81"/>
      <c r="M475" s="176"/>
      <c r="N475" s="179"/>
      <c r="O475" s="81"/>
      <c r="P475" s="81"/>
      <c r="Q475" s="81"/>
      <c r="R475" s="81"/>
      <c r="S475" s="81"/>
      <c r="T475" s="81"/>
      <c r="U475" s="81"/>
      <c r="V475" s="81"/>
      <c r="W475" s="81"/>
      <c r="X475" s="81"/>
      <c r="Y475" s="81"/>
      <c r="Z475" s="81"/>
      <c r="AA475" s="81"/>
      <c r="AB475" s="81"/>
      <c r="AC475" s="81"/>
      <c r="AD475" s="81"/>
      <c r="AE475" s="81"/>
      <c r="AF475" s="81"/>
    </row>
    <row r="476">
      <c r="A476" s="81"/>
      <c r="B476" s="81"/>
      <c r="C476" s="81"/>
      <c r="D476" s="179"/>
      <c r="E476" s="179"/>
      <c r="F476" s="179"/>
      <c r="G476" s="179"/>
      <c r="H476" s="179"/>
      <c r="I476" s="179"/>
      <c r="J476" s="179"/>
      <c r="K476" s="179"/>
      <c r="L476" s="81"/>
      <c r="M476" s="176"/>
      <c r="N476" s="179"/>
      <c r="O476" s="81"/>
      <c r="P476" s="81"/>
      <c r="Q476" s="81"/>
      <c r="R476" s="81"/>
      <c r="S476" s="81"/>
      <c r="T476" s="81"/>
      <c r="U476" s="81"/>
      <c r="V476" s="81"/>
      <c r="W476" s="81"/>
      <c r="X476" s="81"/>
      <c r="Y476" s="81"/>
      <c r="Z476" s="81"/>
      <c r="AA476" s="81"/>
      <c r="AB476" s="81"/>
      <c r="AC476" s="81"/>
      <c r="AD476" s="81"/>
      <c r="AE476" s="81"/>
      <c r="AF476" s="81"/>
    </row>
    <row r="477">
      <c r="A477" s="81"/>
      <c r="B477" s="81"/>
      <c r="C477" s="81"/>
      <c r="D477" s="179"/>
      <c r="E477" s="179"/>
      <c r="F477" s="179"/>
      <c r="G477" s="179"/>
      <c r="H477" s="179"/>
      <c r="I477" s="179"/>
      <c r="J477" s="179"/>
      <c r="K477" s="179"/>
      <c r="L477" s="81"/>
      <c r="M477" s="176"/>
      <c r="N477" s="179"/>
      <c r="O477" s="81"/>
      <c r="P477" s="81"/>
      <c r="Q477" s="81"/>
      <c r="R477" s="81"/>
      <c r="S477" s="81"/>
      <c r="T477" s="81"/>
      <c r="U477" s="81"/>
      <c r="V477" s="81"/>
      <c r="W477" s="81"/>
      <c r="X477" s="81"/>
      <c r="Y477" s="81"/>
      <c r="Z477" s="81"/>
      <c r="AA477" s="81"/>
      <c r="AB477" s="81"/>
      <c r="AC477" s="81"/>
      <c r="AD477" s="81"/>
      <c r="AE477" s="81"/>
      <c r="AF477" s="81"/>
    </row>
    <row r="478">
      <c r="A478" s="81"/>
      <c r="B478" s="81"/>
      <c r="C478" s="81"/>
      <c r="D478" s="179"/>
      <c r="E478" s="179"/>
      <c r="F478" s="179"/>
      <c r="G478" s="179"/>
      <c r="H478" s="179"/>
      <c r="I478" s="179"/>
      <c r="J478" s="179"/>
      <c r="K478" s="179"/>
      <c r="L478" s="81"/>
      <c r="M478" s="176"/>
      <c r="N478" s="179"/>
      <c r="O478" s="81"/>
      <c r="P478" s="81"/>
      <c r="Q478" s="81"/>
      <c r="R478" s="81"/>
      <c r="S478" s="81"/>
      <c r="T478" s="81"/>
      <c r="U478" s="81"/>
      <c r="V478" s="81"/>
      <c r="W478" s="81"/>
      <c r="X478" s="81"/>
      <c r="Y478" s="81"/>
      <c r="Z478" s="81"/>
      <c r="AA478" s="81"/>
      <c r="AB478" s="81"/>
      <c r="AC478" s="81"/>
      <c r="AD478" s="81"/>
      <c r="AE478" s="81"/>
      <c r="AF478" s="81"/>
    </row>
    <row r="479">
      <c r="A479" s="81"/>
      <c r="B479" s="81"/>
      <c r="C479" s="81"/>
      <c r="D479" s="179"/>
      <c r="E479" s="179"/>
      <c r="F479" s="179"/>
      <c r="G479" s="179"/>
      <c r="H479" s="179"/>
      <c r="I479" s="179"/>
      <c r="J479" s="179"/>
      <c r="K479" s="179"/>
      <c r="L479" s="81"/>
      <c r="M479" s="176"/>
      <c r="N479" s="179"/>
      <c r="O479" s="81"/>
      <c r="P479" s="81"/>
      <c r="Q479" s="81"/>
      <c r="R479" s="81"/>
      <c r="S479" s="81"/>
      <c r="T479" s="81"/>
      <c r="U479" s="81"/>
      <c r="V479" s="81"/>
      <c r="W479" s="81"/>
      <c r="X479" s="81"/>
      <c r="Y479" s="81"/>
      <c r="Z479" s="81"/>
      <c r="AA479" s="81"/>
      <c r="AB479" s="81"/>
      <c r="AC479" s="81"/>
      <c r="AD479" s="81"/>
      <c r="AE479" s="81"/>
      <c r="AF479" s="81"/>
    </row>
    <row r="480">
      <c r="A480" s="81"/>
      <c r="B480" s="81"/>
      <c r="C480" s="81"/>
      <c r="D480" s="179"/>
      <c r="E480" s="179"/>
      <c r="F480" s="179"/>
      <c r="G480" s="179"/>
      <c r="H480" s="179"/>
      <c r="I480" s="179"/>
      <c r="J480" s="179"/>
      <c r="K480" s="179"/>
      <c r="L480" s="81"/>
      <c r="M480" s="176"/>
      <c r="N480" s="179"/>
      <c r="O480" s="81"/>
      <c r="P480" s="81"/>
      <c r="Q480" s="81"/>
      <c r="R480" s="81"/>
      <c r="S480" s="81"/>
      <c r="T480" s="81"/>
      <c r="U480" s="81"/>
      <c r="V480" s="81"/>
      <c r="W480" s="81"/>
      <c r="X480" s="81"/>
      <c r="Y480" s="81"/>
      <c r="Z480" s="81"/>
      <c r="AA480" s="81"/>
      <c r="AB480" s="81"/>
      <c r="AC480" s="81"/>
      <c r="AD480" s="81"/>
      <c r="AE480" s="81"/>
      <c r="AF480" s="81"/>
    </row>
    <row r="481">
      <c r="A481" s="81"/>
      <c r="B481" s="81"/>
      <c r="C481" s="81"/>
      <c r="D481" s="179"/>
      <c r="E481" s="179"/>
      <c r="F481" s="179"/>
      <c r="G481" s="179"/>
      <c r="H481" s="179"/>
      <c r="I481" s="179"/>
      <c r="J481" s="179"/>
      <c r="K481" s="179"/>
      <c r="L481" s="81"/>
      <c r="M481" s="176"/>
      <c r="N481" s="179"/>
      <c r="O481" s="81"/>
      <c r="P481" s="81"/>
      <c r="Q481" s="81"/>
      <c r="R481" s="81"/>
      <c r="S481" s="81"/>
      <c r="T481" s="81"/>
      <c r="U481" s="81"/>
      <c r="V481" s="81"/>
      <c r="W481" s="81"/>
      <c r="X481" s="81"/>
      <c r="Y481" s="81"/>
      <c r="Z481" s="81"/>
      <c r="AA481" s="81"/>
      <c r="AB481" s="81"/>
      <c r="AC481" s="81"/>
      <c r="AD481" s="81"/>
      <c r="AE481" s="81"/>
      <c r="AF481" s="81"/>
    </row>
    <row r="482">
      <c r="A482" s="81"/>
      <c r="B482" s="81"/>
      <c r="C482" s="81"/>
      <c r="D482" s="179"/>
      <c r="E482" s="179"/>
      <c r="F482" s="179"/>
      <c r="G482" s="179"/>
      <c r="H482" s="179"/>
      <c r="I482" s="179"/>
      <c r="J482" s="179"/>
      <c r="K482" s="179"/>
      <c r="L482" s="81"/>
      <c r="M482" s="176"/>
      <c r="N482" s="179"/>
      <c r="O482" s="81"/>
      <c r="P482" s="81"/>
      <c r="Q482" s="81"/>
      <c r="R482" s="81"/>
      <c r="S482" s="81"/>
      <c r="T482" s="81"/>
      <c r="U482" s="81"/>
      <c r="V482" s="81"/>
      <c r="W482" s="81"/>
      <c r="X482" s="81"/>
      <c r="Y482" s="81"/>
      <c r="Z482" s="81"/>
      <c r="AA482" s="81"/>
      <c r="AB482" s="81"/>
      <c r="AC482" s="81"/>
      <c r="AD482" s="81"/>
      <c r="AE482" s="81"/>
      <c r="AF482" s="81"/>
    </row>
    <row r="483">
      <c r="A483" s="81"/>
      <c r="B483" s="81"/>
      <c r="C483" s="81"/>
      <c r="D483" s="179"/>
      <c r="E483" s="179"/>
      <c r="F483" s="179"/>
      <c r="G483" s="179"/>
      <c r="H483" s="179"/>
      <c r="I483" s="179"/>
      <c r="J483" s="179"/>
      <c r="K483" s="179"/>
      <c r="L483" s="81"/>
      <c r="M483" s="176"/>
      <c r="N483" s="179"/>
      <c r="O483" s="81"/>
      <c r="P483" s="81"/>
      <c r="Q483" s="81"/>
      <c r="R483" s="81"/>
      <c r="S483" s="81"/>
      <c r="T483" s="81"/>
      <c r="U483" s="81"/>
      <c r="V483" s="81"/>
      <c r="W483" s="81"/>
      <c r="X483" s="81"/>
      <c r="Y483" s="81"/>
      <c r="Z483" s="81"/>
      <c r="AA483" s="81"/>
      <c r="AB483" s="81"/>
      <c r="AC483" s="81"/>
      <c r="AD483" s="81"/>
      <c r="AE483" s="81"/>
      <c r="AF483" s="81"/>
    </row>
    <row r="484">
      <c r="A484" s="81"/>
      <c r="B484" s="81"/>
      <c r="C484" s="81"/>
      <c r="D484" s="179"/>
      <c r="E484" s="179"/>
      <c r="F484" s="179"/>
      <c r="G484" s="179"/>
      <c r="H484" s="179"/>
      <c r="I484" s="179"/>
      <c r="J484" s="179"/>
      <c r="K484" s="179"/>
      <c r="L484" s="81"/>
      <c r="M484" s="176"/>
      <c r="N484" s="179"/>
      <c r="O484" s="81"/>
      <c r="P484" s="81"/>
      <c r="Q484" s="81"/>
      <c r="R484" s="81"/>
      <c r="S484" s="81"/>
      <c r="T484" s="81"/>
      <c r="U484" s="81"/>
      <c r="V484" s="81"/>
      <c r="W484" s="81"/>
      <c r="X484" s="81"/>
      <c r="Y484" s="81"/>
      <c r="Z484" s="81"/>
      <c r="AA484" s="81"/>
      <c r="AB484" s="81"/>
      <c r="AC484" s="81"/>
      <c r="AD484" s="81"/>
      <c r="AE484" s="81"/>
      <c r="AF484" s="81"/>
    </row>
    <row r="485">
      <c r="A485" s="81"/>
      <c r="B485" s="81"/>
      <c r="C485" s="81"/>
      <c r="D485" s="179"/>
      <c r="E485" s="179"/>
      <c r="F485" s="179"/>
      <c r="G485" s="179"/>
      <c r="H485" s="179"/>
      <c r="I485" s="179"/>
      <c r="J485" s="179"/>
      <c r="K485" s="179"/>
      <c r="L485" s="81"/>
      <c r="M485" s="176"/>
      <c r="N485" s="179"/>
      <c r="O485" s="81"/>
      <c r="P485" s="81"/>
      <c r="Q485" s="81"/>
      <c r="R485" s="81"/>
      <c r="S485" s="81"/>
      <c r="T485" s="81"/>
      <c r="U485" s="81"/>
      <c r="V485" s="81"/>
      <c r="W485" s="81"/>
      <c r="X485" s="81"/>
      <c r="Y485" s="81"/>
      <c r="Z485" s="81"/>
      <c r="AA485" s="81"/>
      <c r="AB485" s="81"/>
      <c r="AC485" s="81"/>
      <c r="AD485" s="81"/>
      <c r="AE485" s="81"/>
      <c r="AF485" s="81"/>
    </row>
    <row r="486">
      <c r="A486" s="81"/>
      <c r="B486" s="81"/>
      <c r="C486" s="81"/>
      <c r="D486" s="179"/>
      <c r="E486" s="179"/>
      <c r="F486" s="179"/>
      <c r="G486" s="179"/>
      <c r="H486" s="179"/>
      <c r="I486" s="179"/>
      <c r="J486" s="179"/>
      <c r="K486" s="179"/>
      <c r="L486" s="81"/>
      <c r="M486" s="176"/>
      <c r="N486" s="179"/>
      <c r="O486" s="81"/>
      <c r="P486" s="81"/>
      <c r="Q486" s="81"/>
      <c r="R486" s="81"/>
      <c r="S486" s="81"/>
      <c r="T486" s="81"/>
      <c r="U486" s="81"/>
      <c r="V486" s="81"/>
      <c r="W486" s="81"/>
      <c r="X486" s="81"/>
      <c r="Y486" s="81"/>
      <c r="Z486" s="81"/>
      <c r="AA486" s="81"/>
      <c r="AB486" s="81"/>
      <c r="AC486" s="81"/>
      <c r="AD486" s="81"/>
      <c r="AE486" s="81"/>
      <c r="AF486" s="81"/>
    </row>
    <row r="487">
      <c r="A487" s="81"/>
      <c r="B487" s="81"/>
      <c r="C487" s="81"/>
      <c r="D487" s="179"/>
      <c r="E487" s="179"/>
      <c r="F487" s="179"/>
      <c r="G487" s="179"/>
      <c r="H487" s="179"/>
      <c r="I487" s="179"/>
      <c r="J487" s="179"/>
      <c r="K487" s="179"/>
      <c r="L487" s="81"/>
      <c r="M487" s="176"/>
      <c r="N487" s="179"/>
      <c r="O487" s="81"/>
      <c r="P487" s="81"/>
      <c r="Q487" s="81"/>
      <c r="R487" s="81"/>
      <c r="S487" s="81"/>
      <c r="T487" s="81"/>
      <c r="U487" s="81"/>
      <c r="V487" s="81"/>
      <c r="W487" s="81"/>
      <c r="X487" s="81"/>
      <c r="Y487" s="81"/>
      <c r="Z487" s="81"/>
      <c r="AA487" s="81"/>
      <c r="AB487" s="81"/>
      <c r="AC487" s="81"/>
      <c r="AD487" s="81"/>
      <c r="AE487" s="81"/>
      <c r="AF487" s="81"/>
    </row>
    <row r="488">
      <c r="A488" s="81"/>
      <c r="B488" s="81"/>
      <c r="C488" s="81"/>
      <c r="D488" s="179"/>
      <c r="E488" s="179"/>
      <c r="F488" s="179"/>
      <c r="G488" s="179"/>
      <c r="H488" s="179"/>
      <c r="I488" s="179"/>
      <c r="J488" s="179"/>
      <c r="K488" s="179"/>
      <c r="L488" s="81"/>
      <c r="M488" s="176"/>
      <c r="N488" s="179"/>
      <c r="O488" s="81"/>
      <c r="P488" s="81"/>
      <c r="Q488" s="81"/>
      <c r="R488" s="81"/>
      <c r="S488" s="81"/>
      <c r="T488" s="81"/>
      <c r="U488" s="81"/>
      <c r="V488" s="81"/>
      <c r="W488" s="81"/>
      <c r="X488" s="81"/>
      <c r="Y488" s="81"/>
      <c r="Z488" s="81"/>
      <c r="AA488" s="81"/>
      <c r="AB488" s="81"/>
      <c r="AC488" s="81"/>
      <c r="AD488" s="81"/>
      <c r="AE488" s="81"/>
      <c r="AF488" s="81"/>
    </row>
    <row r="489">
      <c r="A489" s="81"/>
      <c r="B489" s="81"/>
      <c r="C489" s="81"/>
      <c r="D489" s="179"/>
      <c r="E489" s="179"/>
      <c r="F489" s="179"/>
      <c r="G489" s="179"/>
      <c r="H489" s="179"/>
      <c r="I489" s="179"/>
      <c r="J489" s="179"/>
      <c r="K489" s="179"/>
      <c r="L489" s="81"/>
      <c r="M489" s="176"/>
      <c r="N489" s="179"/>
      <c r="O489" s="81"/>
      <c r="P489" s="81"/>
      <c r="Q489" s="81"/>
      <c r="R489" s="81"/>
      <c r="S489" s="81"/>
      <c r="T489" s="81"/>
      <c r="U489" s="81"/>
      <c r="V489" s="81"/>
      <c r="W489" s="81"/>
      <c r="X489" s="81"/>
      <c r="Y489" s="81"/>
      <c r="Z489" s="81"/>
      <c r="AA489" s="81"/>
      <c r="AB489" s="81"/>
      <c r="AC489" s="81"/>
      <c r="AD489" s="81"/>
      <c r="AE489" s="81"/>
      <c r="AF489" s="81"/>
    </row>
    <row r="490">
      <c r="A490" s="81"/>
      <c r="B490" s="81"/>
      <c r="C490" s="81"/>
      <c r="D490" s="179"/>
      <c r="E490" s="179"/>
      <c r="F490" s="179"/>
      <c r="G490" s="179"/>
      <c r="H490" s="179"/>
      <c r="I490" s="179"/>
      <c r="J490" s="179"/>
      <c r="K490" s="179"/>
      <c r="L490" s="81"/>
      <c r="M490" s="176"/>
      <c r="N490" s="179"/>
      <c r="O490" s="81"/>
      <c r="P490" s="81"/>
      <c r="Q490" s="81"/>
      <c r="R490" s="81"/>
      <c r="S490" s="81"/>
      <c r="T490" s="81"/>
      <c r="U490" s="81"/>
      <c r="V490" s="81"/>
      <c r="W490" s="81"/>
      <c r="X490" s="81"/>
      <c r="Y490" s="81"/>
      <c r="Z490" s="81"/>
      <c r="AA490" s="81"/>
      <c r="AB490" s="81"/>
      <c r="AC490" s="81"/>
      <c r="AD490" s="81"/>
      <c r="AE490" s="81"/>
      <c r="AF490" s="81"/>
    </row>
    <row r="491">
      <c r="A491" s="81"/>
      <c r="B491" s="81"/>
      <c r="C491" s="81"/>
      <c r="D491" s="179"/>
      <c r="E491" s="179"/>
      <c r="F491" s="179"/>
      <c r="G491" s="179"/>
      <c r="H491" s="179"/>
      <c r="I491" s="179"/>
      <c r="J491" s="179"/>
      <c r="K491" s="179"/>
      <c r="L491" s="81"/>
      <c r="M491" s="176"/>
      <c r="N491" s="179"/>
      <c r="O491" s="81"/>
      <c r="P491" s="81"/>
      <c r="Q491" s="81"/>
      <c r="R491" s="81"/>
      <c r="S491" s="81"/>
      <c r="T491" s="81"/>
      <c r="U491" s="81"/>
      <c r="V491" s="81"/>
      <c r="W491" s="81"/>
      <c r="X491" s="81"/>
      <c r="Y491" s="81"/>
      <c r="Z491" s="81"/>
      <c r="AA491" s="81"/>
      <c r="AB491" s="81"/>
      <c r="AC491" s="81"/>
      <c r="AD491" s="81"/>
      <c r="AE491" s="81"/>
      <c r="AF491" s="81"/>
    </row>
    <row r="492">
      <c r="A492" s="81"/>
      <c r="B492" s="81"/>
      <c r="C492" s="81"/>
      <c r="D492" s="179"/>
      <c r="E492" s="179"/>
      <c r="F492" s="179"/>
      <c r="G492" s="179"/>
      <c r="H492" s="179"/>
      <c r="I492" s="179"/>
      <c r="J492" s="179"/>
      <c r="K492" s="179"/>
      <c r="L492" s="81"/>
      <c r="M492" s="176"/>
      <c r="N492" s="179"/>
      <c r="O492" s="81"/>
      <c r="P492" s="81"/>
      <c r="Q492" s="81"/>
      <c r="R492" s="81"/>
      <c r="S492" s="81"/>
      <c r="T492" s="81"/>
      <c r="U492" s="81"/>
      <c r="V492" s="81"/>
      <c r="W492" s="81"/>
      <c r="X492" s="81"/>
      <c r="Y492" s="81"/>
      <c r="Z492" s="81"/>
      <c r="AA492" s="81"/>
      <c r="AB492" s="81"/>
      <c r="AC492" s="81"/>
      <c r="AD492" s="81"/>
      <c r="AE492" s="81"/>
      <c r="AF492" s="81"/>
    </row>
    <row r="493">
      <c r="A493" s="81"/>
      <c r="B493" s="81"/>
      <c r="C493" s="81"/>
      <c r="D493" s="179"/>
      <c r="E493" s="179"/>
      <c r="F493" s="179"/>
      <c r="G493" s="179"/>
      <c r="H493" s="179"/>
      <c r="I493" s="179"/>
      <c r="J493" s="179"/>
      <c r="K493" s="179"/>
      <c r="L493" s="81"/>
      <c r="M493" s="176"/>
      <c r="N493" s="179"/>
      <c r="O493" s="81"/>
      <c r="P493" s="81"/>
      <c r="Q493" s="81"/>
      <c r="R493" s="81"/>
      <c r="S493" s="81"/>
      <c r="T493" s="81"/>
      <c r="U493" s="81"/>
      <c r="V493" s="81"/>
      <c r="W493" s="81"/>
      <c r="X493" s="81"/>
      <c r="Y493" s="81"/>
      <c r="Z493" s="81"/>
      <c r="AA493" s="81"/>
      <c r="AB493" s="81"/>
      <c r="AC493" s="81"/>
      <c r="AD493" s="81"/>
      <c r="AE493" s="81"/>
      <c r="AF493" s="81"/>
    </row>
    <row r="494">
      <c r="A494" s="81"/>
      <c r="B494" s="81"/>
      <c r="C494" s="81"/>
      <c r="D494" s="179"/>
      <c r="E494" s="179"/>
      <c r="F494" s="179"/>
      <c r="G494" s="179"/>
      <c r="H494" s="179"/>
      <c r="I494" s="179"/>
      <c r="J494" s="179"/>
      <c r="K494" s="179"/>
      <c r="L494" s="81"/>
      <c r="M494" s="176"/>
      <c r="N494" s="179"/>
      <c r="O494" s="81"/>
      <c r="P494" s="81"/>
      <c r="Q494" s="81"/>
      <c r="R494" s="81"/>
      <c r="S494" s="81"/>
      <c r="T494" s="81"/>
      <c r="U494" s="81"/>
      <c r="V494" s="81"/>
      <c r="W494" s="81"/>
      <c r="X494" s="81"/>
      <c r="Y494" s="81"/>
      <c r="Z494" s="81"/>
      <c r="AA494" s="81"/>
      <c r="AB494" s="81"/>
      <c r="AC494" s="81"/>
      <c r="AD494" s="81"/>
      <c r="AE494" s="81"/>
      <c r="AF494" s="81"/>
    </row>
    <row r="495">
      <c r="A495" s="81"/>
      <c r="B495" s="81"/>
      <c r="C495" s="81"/>
      <c r="D495" s="179"/>
      <c r="E495" s="179"/>
      <c r="F495" s="179"/>
      <c r="G495" s="179"/>
      <c r="H495" s="179"/>
      <c r="I495" s="179"/>
      <c r="J495" s="179"/>
      <c r="K495" s="179"/>
      <c r="L495" s="81"/>
      <c r="M495" s="176"/>
      <c r="N495" s="179"/>
      <c r="O495" s="81"/>
      <c r="P495" s="81"/>
      <c r="Q495" s="81"/>
      <c r="R495" s="81"/>
      <c r="S495" s="81"/>
      <c r="T495" s="81"/>
      <c r="U495" s="81"/>
      <c r="V495" s="81"/>
      <c r="W495" s="81"/>
      <c r="X495" s="81"/>
      <c r="Y495" s="81"/>
      <c r="Z495" s="81"/>
      <c r="AA495" s="81"/>
      <c r="AB495" s="81"/>
      <c r="AC495" s="81"/>
      <c r="AD495" s="81"/>
      <c r="AE495" s="81"/>
      <c r="AF495" s="81"/>
    </row>
    <row r="496">
      <c r="A496" s="81"/>
      <c r="B496" s="81"/>
      <c r="C496" s="81"/>
      <c r="D496" s="179"/>
      <c r="E496" s="179"/>
      <c r="F496" s="179"/>
      <c r="G496" s="179"/>
      <c r="H496" s="179"/>
      <c r="I496" s="179"/>
      <c r="J496" s="179"/>
      <c r="K496" s="179"/>
      <c r="L496" s="81"/>
      <c r="M496" s="176"/>
      <c r="N496" s="179"/>
      <c r="O496" s="81"/>
      <c r="P496" s="81"/>
      <c r="Q496" s="81"/>
      <c r="R496" s="81"/>
      <c r="S496" s="81"/>
      <c r="T496" s="81"/>
      <c r="U496" s="81"/>
      <c r="V496" s="81"/>
      <c r="W496" s="81"/>
      <c r="X496" s="81"/>
      <c r="Y496" s="81"/>
      <c r="Z496" s="81"/>
      <c r="AA496" s="81"/>
      <c r="AB496" s="81"/>
      <c r="AC496" s="81"/>
      <c r="AD496" s="81"/>
      <c r="AE496" s="81"/>
      <c r="AF496" s="81"/>
    </row>
    <row r="497">
      <c r="A497" s="81"/>
      <c r="B497" s="81"/>
      <c r="C497" s="81"/>
      <c r="D497" s="179"/>
      <c r="E497" s="179"/>
      <c r="F497" s="179"/>
      <c r="G497" s="179"/>
      <c r="H497" s="179"/>
      <c r="I497" s="179"/>
      <c r="J497" s="179"/>
      <c r="K497" s="179"/>
      <c r="L497" s="81"/>
      <c r="M497" s="176"/>
      <c r="N497" s="179"/>
      <c r="O497" s="81"/>
      <c r="P497" s="81"/>
      <c r="Q497" s="81"/>
      <c r="R497" s="81"/>
      <c r="S497" s="81"/>
      <c r="T497" s="81"/>
      <c r="U497" s="81"/>
      <c r="V497" s="81"/>
      <c r="W497" s="81"/>
      <c r="X497" s="81"/>
      <c r="Y497" s="81"/>
      <c r="Z497" s="81"/>
      <c r="AA497" s="81"/>
      <c r="AB497" s="81"/>
      <c r="AC497" s="81"/>
      <c r="AD497" s="81"/>
      <c r="AE497" s="81"/>
      <c r="AF497" s="81"/>
    </row>
    <row r="498">
      <c r="A498" s="81"/>
      <c r="B498" s="81"/>
      <c r="C498" s="81"/>
      <c r="D498" s="179"/>
      <c r="E498" s="179"/>
      <c r="F498" s="179"/>
      <c r="G498" s="179"/>
      <c r="H498" s="179"/>
      <c r="I498" s="179"/>
      <c r="J498" s="179"/>
      <c r="K498" s="179"/>
      <c r="L498" s="81"/>
      <c r="M498" s="176"/>
      <c r="N498" s="179"/>
      <c r="O498" s="81"/>
      <c r="P498" s="81"/>
      <c r="Q498" s="81"/>
      <c r="R498" s="81"/>
      <c r="S498" s="81"/>
      <c r="T498" s="81"/>
      <c r="U498" s="81"/>
      <c r="V498" s="81"/>
      <c r="W498" s="81"/>
      <c r="X498" s="81"/>
      <c r="Y498" s="81"/>
      <c r="Z498" s="81"/>
      <c r="AA498" s="81"/>
      <c r="AB498" s="81"/>
      <c r="AC498" s="81"/>
      <c r="AD498" s="81"/>
      <c r="AE498" s="81"/>
      <c r="AF498" s="81"/>
    </row>
    <row r="499">
      <c r="A499" s="81"/>
      <c r="B499" s="81"/>
      <c r="C499" s="81"/>
      <c r="D499" s="179"/>
      <c r="E499" s="179"/>
      <c r="F499" s="179"/>
      <c r="G499" s="179"/>
      <c r="H499" s="179"/>
      <c r="I499" s="179"/>
      <c r="J499" s="179"/>
      <c r="K499" s="179"/>
      <c r="L499" s="81"/>
      <c r="M499" s="176"/>
      <c r="N499" s="179"/>
      <c r="O499" s="81"/>
      <c r="P499" s="81"/>
      <c r="Q499" s="81"/>
      <c r="R499" s="81"/>
      <c r="S499" s="81"/>
      <c r="T499" s="81"/>
      <c r="U499" s="81"/>
      <c r="V499" s="81"/>
      <c r="W499" s="81"/>
      <c r="X499" s="81"/>
      <c r="Y499" s="81"/>
      <c r="Z499" s="81"/>
      <c r="AA499" s="81"/>
      <c r="AB499" s="81"/>
      <c r="AC499" s="81"/>
      <c r="AD499" s="81"/>
      <c r="AE499" s="81"/>
      <c r="AF499" s="81"/>
    </row>
    <row r="500">
      <c r="A500" s="81"/>
      <c r="B500" s="81"/>
      <c r="C500" s="81"/>
      <c r="D500" s="179"/>
      <c r="E500" s="179"/>
      <c r="F500" s="179"/>
      <c r="G500" s="179"/>
      <c r="H500" s="179"/>
      <c r="I500" s="179"/>
      <c r="J500" s="179"/>
      <c r="K500" s="179"/>
      <c r="L500" s="81"/>
      <c r="M500" s="176"/>
      <c r="N500" s="179"/>
      <c r="O500" s="81"/>
      <c r="P500" s="81"/>
      <c r="Q500" s="81"/>
      <c r="R500" s="81"/>
      <c r="S500" s="81"/>
      <c r="T500" s="81"/>
      <c r="U500" s="81"/>
      <c r="V500" s="81"/>
      <c r="W500" s="81"/>
      <c r="X500" s="81"/>
      <c r="Y500" s="81"/>
      <c r="Z500" s="81"/>
      <c r="AA500" s="81"/>
      <c r="AB500" s="81"/>
      <c r="AC500" s="81"/>
      <c r="AD500" s="81"/>
      <c r="AE500" s="81"/>
      <c r="AF500" s="81"/>
    </row>
    <row r="501">
      <c r="A501" s="81"/>
      <c r="B501" s="81"/>
      <c r="C501" s="81"/>
      <c r="D501" s="179"/>
      <c r="E501" s="179"/>
      <c r="F501" s="179"/>
      <c r="G501" s="179"/>
      <c r="H501" s="179"/>
      <c r="I501" s="179"/>
      <c r="J501" s="179"/>
      <c r="K501" s="179"/>
      <c r="L501" s="81"/>
      <c r="M501" s="176"/>
      <c r="N501" s="179"/>
      <c r="O501" s="81"/>
      <c r="P501" s="81"/>
      <c r="Q501" s="81"/>
      <c r="R501" s="81"/>
      <c r="S501" s="81"/>
      <c r="T501" s="81"/>
      <c r="U501" s="81"/>
      <c r="V501" s="81"/>
      <c r="W501" s="81"/>
      <c r="X501" s="81"/>
      <c r="Y501" s="81"/>
      <c r="Z501" s="81"/>
      <c r="AA501" s="81"/>
      <c r="AB501" s="81"/>
      <c r="AC501" s="81"/>
      <c r="AD501" s="81"/>
      <c r="AE501" s="81"/>
      <c r="AF501" s="81"/>
    </row>
    <row r="502">
      <c r="A502" s="81"/>
      <c r="B502" s="81"/>
      <c r="C502" s="81"/>
      <c r="D502" s="179"/>
      <c r="E502" s="179"/>
      <c r="F502" s="179"/>
      <c r="G502" s="179"/>
      <c r="H502" s="179"/>
      <c r="I502" s="179"/>
      <c r="J502" s="179"/>
      <c r="K502" s="179"/>
      <c r="L502" s="81"/>
      <c r="M502" s="176"/>
      <c r="N502" s="179"/>
      <c r="O502" s="81"/>
      <c r="P502" s="81"/>
      <c r="Q502" s="81"/>
      <c r="R502" s="81"/>
      <c r="S502" s="81"/>
      <c r="T502" s="81"/>
      <c r="U502" s="81"/>
      <c r="V502" s="81"/>
      <c r="W502" s="81"/>
      <c r="X502" s="81"/>
      <c r="Y502" s="81"/>
      <c r="Z502" s="81"/>
      <c r="AA502" s="81"/>
      <c r="AB502" s="81"/>
      <c r="AC502" s="81"/>
      <c r="AD502" s="81"/>
      <c r="AE502" s="81"/>
      <c r="AF502" s="81"/>
    </row>
    <row r="503">
      <c r="A503" s="81"/>
      <c r="B503" s="81"/>
      <c r="C503" s="81"/>
      <c r="D503" s="179"/>
      <c r="E503" s="179"/>
      <c r="F503" s="179"/>
      <c r="G503" s="179"/>
      <c r="H503" s="179"/>
      <c r="I503" s="179"/>
      <c r="J503" s="179"/>
      <c r="K503" s="179"/>
      <c r="L503" s="81"/>
      <c r="M503" s="176"/>
      <c r="N503" s="179"/>
      <c r="O503" s="81"/>
      <c r="P503" s="81"/>
      <c r="Q503" s="81"/>
      <c r="R503" s="81"/>
      <c r="S503" s="81"/>
      <c r="T503" s="81"/>
      <c r="U503" s="81"/>
      <c r="V503" s="81"/>
      <c r="W503" s="81"/>
      <c r="X503" s="81"/>
      <c r="Y503" s="81"/>
      <c r="Z503" s="81"/>
      <c r="AA503" s="81"/>
      <c r="AB503" s="81"/>
      <c r="AC503" s="81"/>
      <c r="AD503" s="81"/>
      <c r="AE503" s="81"/>
      <c r="AF503" s="81"/>
    </row>
    <row r="504">
      <c r="A504" s="81"/>
      <c r="B504" s="81"/>
      <c r="C504" s="81"/>
      <c r="D504" s="179"/>
      <c r="E504" s="179"/>
      <c r="F504" s="179"/>
      <c r="G504" s="179"/>
      <c r="H504" s="179"/>
      <c r="I504" s="179"/>
      <c r="J504" s="179"/>
      <c r="K504" s="179"/>
      <c r="L504" s="81"/>
      <c r="M504" s="176"/>
      <c r="N504" s="179"/>
      <c r="O504" s="81"/>
      <c r="P504" s="81"/>
      <c r="Q504" s="81"/>
      <c r="R504" s="81"/>
      <c r="S504" s="81"/>
      <c r="T504" s="81"/>
      <c r="U504" s="81"/>
      <c r="V504" s="81"/>
      <c r="W504" s="81"/>
      <c r="X504" s="81"/>
      <c r="Y504" s="81"/>
      <c r="Z504" s="81"/>
      <c r="AA504" s="81"/>
      <c r="AB504" s="81"/>
      <c r="AC504" s="81"/>
      <c r="AD504" s="81"/>
      <c r="AE504" s="81"/>
      <c r="AF504" s="81"/>
    </row>
    <row r="505">
      <c r="A505" s="81"/>
      <c r="B505" s="81"/>
      <c r="C505" s="81"/>
      <c r="D505" s="179"/>
      <c r="E505" s="179"/>
      <c r="F505" s="179"/>
      <c r="G505" s="179"/>
      <c r="H505" s="179"/>
      <c r="I505" s="179"/>
      <c r="J505" s="179"/>
      <c r="K505" s="179"/>
      <c r="L505" s="81"/>
      <c r="M505" s="176"/>
      <c r="N505" s="179"/>
      <c r="O505" s="81"/>
      <c r="P505" s="81"/>
      <c r="Q505" s="81"/>
      <c r="R505" s="81"/>
      <c r="S505" s="81"/>
      <c r="T505" s="81"/>
      <c r="U505" s="81"/>
      <c r="V505" s="81"/>
      <c r="W505" s="81"/>
      <c r="X505" s="81"/>
      <c r="Y505" s="81"/>
      <c r="Z505" s="81"/>
      <c r="AA505" s="81"/>
      <c r="AB505" s="81"/>
      <c r="AC505" s="81"/>
      <c r="AD505" s="81"/>
      <c r="AE505" s="81"/>
      <c r="AF505" s="81"/>
    </row>
    <row r="506">
      <c r="A506" s="81"/>
      <c r="B506" s="81"/>
      <c r="C506" s="81"/>
      <c r="D506" s="179"/>
      <c r="E506" s="179"/>
      <c r="F506" s="179"/>
      <c r="G506" s="179"/>
      <c r="H506" s="179"/>
      <c r="I506" s="179"/>
      <c r="J506" s="179"/>
      <c r="K506" s="179"/>
      <c r="L506" s="81"/>
      <c r="M506" s="176"/>
      <c r="N506" s="179"/>
      <c r="O506" s="81"/>
      <c r="P506" s="81"/>
      <c r="Q506" s="81"/>
      <c r="R506" s="81"/>
      <c r="S506" s="81"/>
      <c r="T506" s="81"/>
      <c r="U506" s="81"/>
      <c r="V506" s="81"/>
      <c r="W506" s="81"/>
      <c r="X506" s="81"/>
      <c r="Y506" s="81"/>
      <c r="Z506" s="81"/>
      <c r="AA506" s="81"/>
      <c r="AB506" s="81"/>
      <c r="AC506" s="81"/>
      <c r="AD506" s="81"/>
      <c r="AE506" s="81"/>
      <c r="AF506" s="81"/>
    </row>
    <row r="507">
      <c r="A507" s="81"/>
      <c r="B507" s="81"/>
      <c r="C507" s="81"/>
      <c r="D507" s="179"/>
      <c r="E507" s="179"/>
      <c r="F507" s="179"/>
      <c r="G507" s="179"/>
      <c r="H507" s="179"/>
      <c r="I507" s="179"/>
      <c r="J507" s="179"/>
      <c r="K507" s="179"/>
      <c r="L507" s="81"/>
      <c r="M507" s="176"/>
      <c r="N507" s="179"/>
      <c r="O507" s="81"/>
      <c r="P507" s="81"/>
      <c r="Q507" s="81"/>
      <c r="R507" s="81"/>
      <c r="S507" s="81"/>
      <c r="T507" s="81"/>
      <c r="U507" s="81"/>
      <c r="V507" s="81"/>
      <c r="W507" s="81"/>
      <c r="X507" s="81"/>
      <c r="Y507" s="81"/>
      <c r="Z507" s="81"/>
      <c r="AA507" s="81"/>
      <c r="AB507" s="81"/>
      <c r="AC507" s="81"/>
      <c r="AD507" s="81"/>
      <c r="AE507" s="81"/>
      <c r="AF507" s="81"/>
    </row>
    <row r="508">
      <c r="A508" s="81"/>
      <c r="B508" s="81"/>
      <c r="C508" s="81"/>
      <c r="D508" s="179"/>
      <c r="E508" s="179"/>
      <c r="F508" s="179"/>
      <c r="G508" s="179"/>
      <c r="H508" s="179"/>
      <c r="I508" s="179"/>
      <c r="J508" s="179"/>
      <c r="K508" s="179"/>
      <c r="L508" s="81"/>
      <c r="M508" s="176"/>
      <c r="N508" s="179"/>
      <c r="O508" s="81"/>
      <c r="P508" s="81"/>
      <c r="Q508" s="81"/>
      <c r="R508" s="81"/>
      <c r="S508" s="81"/>
      <c r="T508" s="81"/>
      <c r="U508" s="81"/>
      <c r="V508" s="81"/>
      <c r="W508" s="81"/>
      <c r="X508" s="81"/>
      <c r="Y508" s="81"/>
      <c r="Z508" s="81"/>
      <c r="AA508" s="81"/>
      <c r="AB508" s="81"/>
      <c r="AC508" s="81"/>
      <c r="AD508" s="81"/>
      <c r="AE508" s="81"/>
      <c r="AF508" s="81"/>
    </row>
    <row r="509">
      <c r="A509" s="81"/>
      <c r="B509" s="81"/>
      <c r="C509" s="81"/>
      <c r="D509" s="179"/>
      <c r="E509" s="179"/>
      <c r="F509" s="179"/>
      <c r="G509" s="179"/>
      <c r="H509" s="179"/>
      <c r="I509" s="179"/>
      <c r="J509" s="179"/>
      <c r="K509" s="179"/>
      <c r="L509" s="81"/>
      <c r="M509" s="176"/>
      <c r="N509" s="179"/>
      <c r="O509" s="81"/>
      <c r="P509" s="81"/>
      <c r="Q509" s="81"/>
      <c r="R509" s="81"/>
      <c r="S509" s="81"/>
      <c r="T509" s="81"/>
      <c r="U509" s="81"/>
      <c r="V509" s="81"/>
      <c r="W509" s="81"/>
      <c r="X509" s="81"/>
      <c r="Y509" s="81"/>
      <c r="Z509" s="81"/>
      <c r="AA509" s="81"/>
      <c r="AB509" s="81"/>
      <c r="AC509" s="81"/>
      <c r="AD509" s="81"/>
      <c r="AE509" s="81"/>
      <c r="AF509" s="81"/>
    </row>
    <row r="510">
      <c r="A510" s="81"/>
      <c r="B510" s="81"/>
      <c r="C510" s="81"/>
      <c r="D510" s="179"/>
      <c r="E510" s="179"/>
      <c r="F510" s="179"/>
      <c r="G510" s="179"/>
      <c r="H510" s="179"/>
      <c r="I510" s="179"/>
      <c r="J510" s="179"/>
      <c r="K510" s="179"/>
      <c r="L510" s="81"/>
      <c r="M510" s="176"/>
      <c r="N510" s="179"/>
      <c r="O510" s="81"/>
      <c r="P510" s="81"/>
      <c r="Q510" s="81"/>
      <c r="R510" s="81"/>
      <c r="S510" s="81"/>
      <c r="T510" s="81"/>
      <c r="U510" s="81"/>
      <c r="V510" s="81"/>
      <c r="W510" s="81"/>
      <c r="X510" s="81"/>
      <c r="Y510" s="81"/>
      <c r="Z510" s="81"/>
      <c r="AA510" s="81"/>
      <c r="AB510" s="81"/>
      <c r="AC510" s="81"/>
      <c r="AD510" s="81"/>
      <c r="AE510" s="81"/>
      <c r="AF510" s="81"/>
    </row>
    <row r="511">
      <c r="A511" s="81"/>
      <c r="B511" s="81"/>
      <c r="C511" s="81"/>
      <c r="D511" s="179"/>
      <c r="E511" s="179"/>
      <c r="F511" s="179"/>
      <c r="G511" s="179"/>
      <c r="H511" s="179"/>
      <c r="I511" s="179"/>
      <c r="J511" s="179"/>
      <c r="K511" s="179"/>
      <c r="L511" s="81"/>
      <c r="M511" s="176"/>
      <c r="N511" s="179"/>
      <c r="O511" s="81"/>
      <c r="P511" s="81"/>
      <c r="Q511" s="81"/>
      <c r="R511" s="81"/>
      <c r="S511" s="81"/>
      <c r="T511" s="81"/>
      <c r="U511" s="81"/>
      <c r="V511" s="81"/>
      <c r="W511" s="81"/>
      <c r="X511" s="81"/>
      <c r="Y511" s="81"/>
      <c r="Z511" s="81"/>
      <c r="AA511" s="81"/>
      <c r="AB511" s="81"/>
      <c r="AC511" s="81"/>
      <c r="AD511" s="81"/>
      <c r="AE511" s="81"/>
      <c r="AF511" s="81"/>
    </row>
    <row r="512">
      <c r="A512" s="81"/>
      <c r="B512" s="81"/>
      <c r="C512" s="81"/>
      <c r="D512" s="179"/>
      <c r="E512" s="179"/>
      <c r="F512" s="179"/>
      <c r="G512" s="179"/>
      <c r="H512" s="179"/>
      <c r="I512" s="179"/>
      <c r="J512" s="179"/>
      <c r="K512" s="179"/>
      <c r="L512" s="81"/>
      <c r="M512" s="176"/>
      <c r="N512" s="179"/>
      <c r="O512" s="81"/>
      <c r="P512" s="81"/>
      <c r="Q512" s="81"/>
      <c r="R512" s="81"/>
      <c r="S512" s="81"/>
      <c r="T512" s="81"/>
      <c r="U512" s="81"/>
      <c r="V512" s="81"/>
      <c r="W512" s="81"/>
      <c r="X512" s="81"/>
      <c r="Y512" s="81"/>
      <c r="Z512" s="81"/>
      <c r="AA512" s="81"/>
      <c r="AB512" s="81"/>
      <c r="AC512" s="81"/>
      <c r="AD512" s="81"/>
      <c r="AE512" s="81"/>
      <c r="AF512" s="81"/>
    </row>
    <row r="513">
      <c r="A513" s="81"/>
      <c r="B513" s="81"/>
      <c r="C513" s="81"/>
      <c r="D513" s="179"/>
      <c r="E513" s="179"/>
      <c r="F513" s="179"/>
      <c r="G513" s="179"/>
      <c r="H513" s="179"/>
      <c r="I513" s="179"/>
      <c r="J513" s="179"/>
      <c r="K513" s="179"/>
      <c r="L513" s="81"/>
      <c r="M513" s="176"/>
      <c r="N513" s="179"/>
      <c r="O513" s="81"/>
      <c r="P513" s="81"/>
      <c r="Q513" s="81"/>
      <c r="R513" s="81"/>
      <c r="S513" s="81"/>
      <c r="T513" s="81"/>
      <c r="U513" s="81"/>
      <c r="V513" s="81"/>
      <c r="W513" s="81"/>
      <c r="X513" s="81"/>
      <c r="Y513" s="81"/>
      <c r="Z513" s="81"/>
      <c r="AA513" s="81"/>
      <c r="AB513" s="81"/>
      <c r="AC513" s="81"/>
      <c r="AD513" s="81"/>
      <c r="AE513" s="81"/>
      <c r="AF513" s="81"/>
    </row>
    <row r="514">
      <c r="A514" s="81"/>
      <c r="B514" s="81"/>
      <c r="C514" s="81"/>
      <c r="D514" s="179"/>
      <c r="E514" s="179"/>
      <c r="F514" s="179"/>
      <c r="G514" s="179"/>
      <c r="H514" s="179"/>
      <c r="I514" s="179"/>
      <c r="J514" s="179"/>
      <c r="K514" s="179"/>
      <c r="L514" s="81"/>
      <c r="M514" s="176"/>
      <c r="N514" s="179"/>
      <c r="O514" s="81"/>
      <c r="P514" s="81"/>
      <c r="Q514" s="81"/>
      <c r="R514" s="81"/>
      <c r="S514" s="81"/>
      <c r="T514" s="81"/>
      <c r="U514" s="81"/>
      <c r="V514" s="81"/>
      <c r="W514" s="81"/>
      <c r="X514" s="81"/>
      <c r="Y514" s="81"/>
      <c r="Z514" s="81"/>
      <c r="AA514" s="81"/>
      <c r="AB514" s="81"/>
      <c r="AC514" s="81"/>
      <c r="AD514" s="81"/>
      <c r="AE514" s="81"/>
      <c r="AF514" s="81"/>
    </row>
    <row r="515">
      <c r="A515" s="81"/>
      <c r="B515" s="81"/>
      <c r="C515" s="81"/>
      <c r="D515" s="179"/>
      <c r="E515" s="179"/>
      <c r="F515" s="179"/>
      <c r="G515" s="179"/>
      <c r="H515" s="179"/>
      <c r="I515" s="179"/>
      <c r="J515" s="179"/>
      <c r="K515" s="179"/>
      <c r="L515" s="81"/>
      <c r="M515" s="176"/>
      <c r="N515" s="179"/>
      <c r="O515" s="81"/>
      <c r="P515" s="81"/>
      <c r="Q515" s="81"/>
      <c r="R515" s="81"/>
      <c r="S515" s="81"/>
      <c r="T515" s="81"/>
      <c r="U515" s="81"/>
      <c r="V515" s="81"/>
      <c r="W515" s="81"/>
      <c r="X515" s="81"/>
      <c r="Y515" s="81"/>
      <c r="Z515" s="81"/>
      <c r="AA515" s="81"/>
      <c r="AB515" s="81"/>
      <c r="AC515" s="81"/>
      <c r="AD515" s="81"/>
      <c r="AE515" s="81"/>
      <c r="AF515" s="81"/>
    </row>
    <row r="516">
      <c r="A516" s="81"/>
      <c r="B516" s="81"/>
      <c r="C516" s="81"/>
      <c r="D516" s="179"/>
      <c r="E516" s="179"/>
      <c r="F516" s="179"/>
      <c r="G516" s="179"/>
      <c r="H516" s="179"/>
      <c r="I516" s="179"/>
      <c r="J516" s="179"/>
      <c r="K516" s="179"/>
      <c r="L516" s="81"/>
      <c r="M516" s="176"/>
      <c r="N516" s="179"/>
      <c r="O516" s="81"/>
      <c r="P516" s="81"/>
      <c r="Q516" s="81"/>
      <c r="R516" s="81"/>
      <c r="S516" s="81"/>
      <c r="T516" s="81"/>
      <c r="U516" s="81"/>
      <c r="V516" s="81"/>
      <c r="W516" s="81"/>
      <c r="X516" s="81"/>
      <c r="Y516" s="81"/>
      <c r="Z516" s="81"/>
      <c r="AA516" s="81"/>
      <c r="AB516" s="81"/>
      <c r="AC516" s="81"/>
      <c r="AD516" s="81"/>
      <c r="AE516" s="81"/>
      <c r="AF516" s="81"/>
    </row>
    <row r="517">
      <c r="A517" s="81"/>
      <c r="B517" s="81"/>
      <c r="C517" s="81"/>
      <c r="D517" s="179"/>
      <c r="E517" s="179"/>
      <c r="F517" s="179"/>
      <c r="G517" s="179"/>
      <c r="H517" s="179"/>
      <c r="I517" s="179"/>
      <c r="J517" s="179"/>
      <c r="K517" s="179"/>
      <c r="L517" s="81"/>
      <c r="M517" s="176"/>
      <c r="N517" s="179"/>
      <c r="O517" s="81"/>
      <c r="P517" s="81"/>
      <c r="Q517" s="81"/>
      <c r="R517" s="81"/>
      <c r="S517" s="81"/>
      <c r="T517" s="81"/>
      <c r="U517" s="81"/>
      <c r="V517" s="81"/>
      <c r="W517" s="81"/>
      <c r="X517" s="81"/>
      <c r="Y517" s="81"/>
      <c r="Z517" s="81"/>
      <c r="AA517" s="81"/>
      <c r="AB517" s="81"/>
      <c r="AC517" s="81"/>
      <c r="AD517" s="81"/>
      <c r="AE517" s="81"/>
      <c r="AF517" s="81"/>
    </row>
    <row r="518">
      <c r="A518" s="81"/>
      <c r="B518" s="81"/>
      <c r="C518" s="81"/>
      <c r="D518" s="179"/>
      <c r="E518" s="179"/>
      <c r="F518" s="179"/>
      <c r="G518" s="179"/>
      <c r="H518" s="179"/>
      <c r="I518" s="179"/>
      <c r="J518" s="179"/>
      <c r="K518" s="179"/>
      <c r="L518" s="81"/>
      <c r="M518" s="176"/>
      <c r="N518" s="179"/>
      <c r="O518" s="81"/>
      <c r="P518" s="81"/>
      <c r="Q518" s="81"/>
      <c r="R518" s="81"/>
      <c r="S518" s="81"/>
      <c r="T518" s="81"/>
      <c r="U518" s="81"/>
      <c r="V518" s="81"/>
      <c r="W518" s="81"/>
      <c r="X518" s="81"/>
      <c r="Y518" s="81"/>
      <c r="Z518" s="81"/>
      <c r="AA518" s="81"/>
      <c r="AB518" s="81"/>
      <c r="AC518" s="81"/>
      <c r="AD518" s="81"/>
      <c r="AE518" s="81"/>
      <c r="AF518" s="81"/>
    </row>
    <row r="519">
      <c r="A519" s="81"/>
      <c r="B519" s="81"/>
      <c r="C519" s="81"/>
      <c r="D519" s="179"/>
      <c r="E519" s="179"/>
      <c r="F519" s="179"/>
      <c r="G519" s="179"/>
      <c r="H519" s="179"/>
      <c r="I519" s="179"/>
      <c r="J519" s="179"/>
      <c r="K519" s="179"/>
      <c r="L519" s="81"/>
      <c r="M519" s="176"/>
      <c r="N519" s="179"/>
      <c r="O519" s="81"/>
      <c r="P519" s="81"/>
      <c r="Q519" s="81"/>
      <c r="R519" s="81"/>
      <c r="S519" s="81"/>
      <c r="T519" s="81"/>
      <c r="U519" s="81"/>
      <c r="V519" s="81"/>
      <c r="W519" s="81"/>
      <c r="X519" s="81"/>
      <c r="Y519" s="81"/>
      <c r="Z519" s="81"/>
      <c r="AA519" s="81"/>
      <c r="AB519" s="81"/>
      <c r="AC519" s="81"/>
      <c r="AD519" s="81"/>
      <c r="AE519" s="81"/>
      <c r="AF519" s="81"/>
    </row>
    <row r="520">
      <c r="A520" s="81"/>
      <c r="B520" s="81"/>
      <c r="C520" s="81"/>
      <c r="D520" s="179"/>
      <c r="E520" s="179"/>
      <c r="F520" s="179"/>
      <c r="G520" s="179"/>
      <c r="H520" s="179"/>
      <c r="I520" s="179"/>
      <c r="J520" s="179"/>
      <c r="K520" s="179"/>
      <c r="L520" s="81"/>
      <c r="M520" s="176"/>
      <c r="N520" s="179"/>
      <c r="O520" s="81"/>
      <c r="P520" s="81"/>
      <c r="Q520" s="81"/>
      <c r="R520" s="81"/>
      <c r="S520" s="81"/>
      <c r="T520" s="81"/>
      <c r="U520" s="81"/>
      <c r="V520" s="81"/>
      <c r="W520" s="81"/>
      <c r="X520" s="81"/>
      <c r="Y520" s="81"/>
      <c r="Z520" s="81"/>
      <c r="AA520" s="81"/>
      <c r="AB520" s="81"/>
      <c r="AC520" s="81"/>
      <c r="AD520" s="81"/>
      <c r="AE520" s="81"/>
      <c r="AF520" s="81"/>
    </row>
    <row r="521">
      <c r="A521" s="81"/>
      <c r="B521" s="81"/>
      <c r="C521" s="81"/>
      <c r="D521" s="179"/>
      <c r="E521" s="179"/>
      <c r="F521" s="179"/>
      <c r="G521" s="179"/>
      <c r="H521" s="179"/>
      <c r="I521" s="179"/>
      <c r="J521" s="179"/>
      <c r="K521" s="179"/>
      <c r="L521" s="81"/>
      <c r="M521" s="176"/>
      <c r="N521" s="179"/>
      <c r="O521" s="81"/>
      <c r="P521" s="81"/>
      <c r="Q521" s="81"/>
      <c r="R521" s="81"/>
      <c r="S521" s="81"/>
      <c r="T521" s="81"/>
      <c r="U521" s="81"/>
      <c r="V521" s="81"/>
      <c r="W521" s="81"/>
      <c r="X521" s="81"/>
      <c r="Y521" s="81"/>
      <c r="Z521" s="81"/>
      <c r="AA521" s="81"/>
      <c r="AB521" s="81"/>
      <c r="AC521" s="81"/>
      <c r="AD521" s="81"/>
      <c r="AE521" s="81"/>
      <c r="AF521" s="81"/>
    </row>
    <row r="522">
      <c r="A522" s="81"/>
      <c r="B522" s="81"/>
      <c r="C522" s="81"/>
      <c r="D522" s="179"/>
      <c r="E522" s="179"/>
      <c r="F522" s="179"/>
      <c r="G522" s="179"/>
      <c r="H522" s="179"/>
      <c r="I522" s="179"/>
      <c r="J522" s="179"/>
      <c r="K522" s="179"/>
      <c r="L522" s="81"/>
      <c r="M522" s="176"/>
      <c r="N522" s="179"/>
      <c r="O522" s="81"/>
      <c r="P522" s="81"/>
      <c r="Q522" s="81"/>
      <c r="R522" s="81"/>
      <c r="S522" s="81"/>
      <c r="T522" s="81"/>
      <c r="U522" s="81"/>
      <c r="V522" s="81"/>
      <c r="W522" s="81"/>
      <c r="X522" s="81"/>
      <c r="Y522" s="81"/>
      <c r="Z522" s="81"/>
      <c r="AA522" s="81"/>
      <c r="AB522" s="81"/>
      <c r="AC522" s="81"/>
      <c r="AD522" s="81"/>
      <c r="AE522" s="81"/>
      <c r="AF522" s="81"/>
    </row>
    <row r="523">
      <c r="A523" s="81"/>
      <c r="B523" s="81"/>
      <c r="C523" s="81"/>
      <c r="D523" s="179"/>
      <c r="E523" s="179"/>
      <c r="F523" s="179"/>
      <c r="G523" s="179"/>
      <c r="H523" s="179"/>
      <c r="I523" s="179"/>
      <c r="J523" s="179"/>
      <c r="K523" s="179"/>
      <c r="L523" s="81"/>
      <c r="M523" s="176"/>
      <c r="N523" s="179"/>
      <c r="O523" s="81"/>
      <c r="P523" s="81"/>
      <c r="Q523" s="81"/>
      <c r="R523" s="81"/>
      <c r="S523" s="81"/>
      <c r="T523" s="81"/>
      <c r="U523" s="81"/>
      <c r="V523" s="81"/>
      <c r="W523" s="81"/>
      <c r="X523" s="81"/>
      <c r="Y523" s="81"/>
      <c r="Z523" s="81"/>
      <c r="AA523" s="81"/>
      <c r="AB523" s="81"/>
      <c r="AC523" s="81"/>
      <c r="AD523" s="81"/>
      <c r="AE523" s="81"/>
      <c r="AF523" s="81"/>
    </row>
    <row r="524">
      <c r="A524" s="81"/>
      <c r="B524" s="81"/>
      <c r="C524" s="81"/>
      <c r="D524" s="179"/>
      <c r="E524" s="179"/>
      <c r="F524" s="179"/>
      <c r="G524" s="179"/>
      <c r="H524" s="179"/>
      <c r="I524" s="179"/>
      <c r="J524" s="179"/>
      <c r="K524" s="179"/>
      <c r="L524" s="81"/>
      <c r="M524" s="176"/>
      <c r="N524" s="179"/>
      <c r="O524" s="81"/>
      <c r="P524" s="81"/>
      <c r="Q524" s="81"/>
      <c r="R524" s="81"/>
      <c r="S524" s="81"/>
      <c r="T524" s="81"/>
      <c r="U524" s="81"/>
      <c r="V524" s="81"/>
      <c r="W524" s="81"/>
      <c r="X524" s="81"/>
      <c r="Y524" s="81"/>
      <c r="Z524" s="81"/>
      <c r="AA524" s="81"/>
      <c r="AB524" s="81"/>
      <c r="AC524" s="81"/>
      <c r="AD524" s="81"/>
      <c r="AE524" s="81"/>
      <c r="AF524" s="81"/>
    </row>
    <row r="525">
      <c r="A525" s="81"/>
      <c r="B525" s="81"/>
      <c r="C525" s="81"/>
      <c r="D525" s="179"/>
      <c r="E525" s="179"/>
      <c r="F525" s="179"/>
      <c r="G525" s="179"/>
      <c r="H525" s="179"/>
      <c r="I525" s="179"/>
      <c r="J525" s="179"/>
      <c r="K525" s="179"/>
      <c r="L525" s="81"/>
      <c r="M525" s="176"/>
      <c r="N525" s="179"/>
      <c r="O525" s="81"/>
      <c r="P525" s="81"/>
      <c r="Q525" s="81"/>
      <c r="R525" s="81"/>
      <c r="S525" s="81"/>
      <c r="T525" s="81"/>
      <c r="U525" s="81"/>
      <c r="V525" s="81"/>
      <c r="W525" s="81"/>
      <c r="X525" s="81"/>
      <c r="Y525" s="81"/>
      <c r="Z525" s="81"/>
      <c r="AA525" s="81"/>
      <c r="AB525" s="81"/>
      <c r="AC525" s="81"/>
      <c r="AD525" s="81"/>
      <c r="AE525" s="81"/>
      <c r="AF525" s="81"/>
    </row>
    <row r="526">
      <c r="A526" s="81"/>
      <c r="B526" s="81"/>
      <c r="C526" s="81"/>
      <c r="D526" s="179"/>
      <c r="E526" s="179"/>
      <c r="F526" s="179"/>
      <c r="G526" s="179"/>
      <c r="H526" s="179"/>
      <c r="I526" s="179"/>
      <c r="J526" s="179"/>
      <c r="K526" s="179"/>
      <c r="L526" s="81"/>
      <c r="M526" s="176"/>
      <c r="N526" s="179"/>
      <c r="O526" s="81"/>
      <c r="P526" s="81"/>
      <c r="Q526" s="81"/>
      <c r="R526" s="81"/>
      <c r="S526" s="81"/>
      <c r="T526" s="81"/>
      <c r="U526" s="81"/>
      <c r="V526" s="81"/>
      <c r="W526" s="81"/>
      <c r="X526" s="81"/>
      <c r="Y526" s="81"/>
      <c r="Z526" s="81"/>
      <c r="AA526" s="81"/>
      <c r="AB526" s="81"/>
      <c r="AC526" s="81"/>
      <c r="AD526" s="81"/>
      <c r="AE526" s="81"/>
      <c r="AF526" s="81"/>
    </row>
    <row r="527">
      <c r="A527" s="81"/>
      <c r="B527" s="81"/>
      <c r="C527" s="81"/>
      <c r="D527" s="179"/>
      <c r="E527" s="179"/>
      <c r="F527" s="179"/>
      <c r="G527" s="179"/>
      <c r="H527" s="179"/>
      <c r="I527" s="179"/>
      <c r="J527" s="179"/>
      <c r="K527" s="179"/>
      <c r="L527" s="81"/>
      <c r="M527" s="176"/>
      <c r="N527" s="179"/>
      <c r="O527" s="81"/>
      <c r="P527" s="81"/>
      <c r="Q527" s="81"/>
      <c r="R527" s="81"/>
      <c r="S527" s="81"/>
      <c r="T527" s="81"/>
      <c r="U527" s="81"/>
      <c r="V527" s="81"/>
      <c r="W527" s="81"/>
      <c r="X527" s="81"/>
      <c r="Y527" s="81"/>
      <c r="Z527" s="81"/>
      <c r="AA527" s="81"/>
      <c r="AB527" s="81"/>
      <c r="AC527" s="81"/>
      <c r="AD527" s="81"/>
      <c r="AE527" s="81"/>
      <c r="AF527" s="81"/>
    </row>
    <row r="528">
      <c r="A528" s="81"/>
      <c r="B528" s="81"/>
      <c r="C528" s="81"/>
      <c r="D528" s="179"/>
      <c r="E528" s="179"/>
      <c r="F528" s="179"/>
      <c r="G528" s="179"/>
      <c r="H528" s="179"/>
      <c r="I528" s="179"/>
      <c r="J528" s="179"/>
      <c r="K528" s="179"/>
      <c r="L528" s="81"/>
      <c r="M528" s="176"/>
      <c r="N528" s="179"/>
      <c r="O528" s="81"/>
      <c r="P528" s="81"/>
      <c r="Q528" s="81"/>
      <c r="R528" s="81"/>
      <c r="S528" s="81"/>
      <c r="T528" s="81"/>
      <c r="U528" s="81"/>
      <c r="V528" s="81"/>
      <c r="W528" s="81"/>
      <c r="X528" s="81"/>
      <c r="Y528" s="81"/>
      <c r="Z528" s="81"/>
      <c r="AA528" s="81"/>
      <c r="AB528" s="81"/>
      <c r="AC528" s="81"/>
      <c r="AD528" s="81"/>
      <c r="AE528" s="81"/>
      <c r="AF528" s="81"/>
    </row>
    <row r="529">
      <c r="A529" s="81"/>
      <c r="B529" s="81"/>
      <c r="C529" s="81"/>
      <c r="D529" s="179"/>
      <c r="E529" s="179"/>
      <c r="F529" s="179"/>
      <c r="G529" s="179"/>
      <c r="H529" s="179"/>
      <c r="I529" s="179"/>
      <c r="J529" s="179"/>
      <c r="K529" s="179"/>
      <c r="L529" s="81"/>
      <c r="M529" s="176"/>
      <c r="N529" s="179"/>
      <c r="O529" s="81"/>
      <c r="P529" s="81"/>
      <c r="Q529" s="81"/>
      <c r="R529" s="81"/>
      <c r="S529" s="81"/>
      <c r="T529" s="81"/>
      <c r="U529" s="81"/>
      <c r="V529" s="81"/>
      <c r="W529" s="81"/>
      <c r="X529" s="81"/>
      <c r="Y529" s="81"/>
      <c r="Z529" s="81"/>
      <c r="AA529" s="81"/>
      <c r="AB529" s="81"/>
      <c r="AC529" s="81"/>
      <c r="AD529" s="81"/>
      <c r="AE529" s="81"/>
      <c r="AF529" s="81"/>
    </row>
    <row r="530">
      <c r="A530" s="81"/>
      <c r="B530" s="81"/>
      <c r="C530" s="81"/>
      <c r="D530" s="179"/>
      <c r="E530" s="179"/>
      <c r="F530" s="179"/>
      <c r="G530" s="179"/>
      <c r="H530" s="179"/>
      <c r="I530" s="179"/>
      <c r="J530" s="179"/>
      <c r="K530" s="179"/>
      <c r="L530" s="81"/>
      <c r="M530" s="176"/>
      <c r="N530" s="179"/>
      <c r="O530" s="81"/>
      <c r="P530" s="81"/>
      <c r="Q530" s="81"/>
      <c r="R530" s="81"/>
      <c r="S530" s="81"/>
      <c r="T530" s="81"/>
      <c r="U530" s="81"/>
      <c r="V530" s="81"/>
      <c r="W530" s="81"/>
      <c r="X530" s="81"/>
      <c r="Y530" s="81"/>
      <c r="Z530" s="81"/>
      <c r="AA530" s="81"/>
      <c r="AB530" s="81"/>
      <c r="AC530" s="81"/>
      <c r="AD530" s="81"/>
      <c r="AE530" s="81"/>
      <c r="AF530" s="81"/>
    </row>
    <row r="531">
      <c r="A531" s="81"/>
      <c r="B531" s="81"/>
      <c r="C531" s="81"/>
      <c r="D531" s="179"/>
      <c r="E531" s="179"/>
      <c r="F531" s="179"/>
      <c r="G531" s="179"/>
      <c r="H531" s="179"/>
      <c r="I531" s="179"/>
      <c r="J531" s="179"/>
      <c r="K531" s="179"/>
      <c r="L531" s="81"/>
      <c r="M531" s="176"/>
      <c r="N531" s="179"/>
      <c r="O531" s="81"/>
      <c r="P531" s="81"/>
      <c r="Q531" s="81"/>
      <c r="R531" s="81"/>
      <c r="S531" s="81"/>
      <c r="T531" s="81"/>
      <c r="U531" s="81"/>
      <c r="V531" s="81"/>
      <c r="W531" s="81"/>
      <c r="X531" s="81"/>
      <c r="Y531" s="81"/>
      <c r="Z531" s="81"/>
      <c r="AA531" s="81"/>
      <c r="AB531" s="81"/>
      <c r="AC531" s="81"/>
      <c r="AD531" s="81"/>
      <c r="AE531" s="81"/>
      <c r="AF531" s="81"/>
    </row>
    <row r="532">
      <c r="A532" s="81"/>
      <c r="B532" s="81"/>
      <c r="C532" s="81"/>
      <c r="D532" s="179"/>
      <c r="E532" s="179"/>
      <c r="F532" s="179"/>
      <c r="G532" s="179"/>
      <c r="H532" s="179"/>
      <c r="I532" s="179"/>
      <c r="J532" s="179"/>
      <c r="K532" s="179"/>
      <c r="L532" s="81"/>
      <c r="M532" s="176"/>
      <c r="N532" s="179"/>
      <c r="O532" s="81"/>
      <c r="P532" s="81"/>
      <c r="Q532" s="81"/>
      <c r="R532" s="81"/>
      <c r="S532" s="81"/>
      <c r="T532" s="81"/>
      <c r="U532" s="81"/>
      <c r="V532" s="81"/>
      <c r="W532" s="81"/>
      <c r="X532" s="81"/>
      <c r="Y532" s="81"/>
      <c r="Z532" s="81"/>
      <c r="AA532" s="81"/>
      <c r="AB532" s="81"/>
      <c r="AC532" s="81"/>
      <c r="AD532" s="81"/>
      <c r="AE532" s="81"/>
      <c r="AF532" s="81"/>
    </row>
    <row r="533">
      <c r="A533" s="81"/>
      <c r="B533" s="81"/>
      <c r="C533" s="81"/>
      <c r="D533" s="179"/>
      <c r="E533" s="179"/>
      <c r="F533" s="179"/>
      <c r="G533" s="179"/>
      <c r="H533" s="179"/>
      <c r="I533" s="179"/>
      <c r="J533" s="179"/>
      <c r="K533" s="179"/>
      <c r="L533" s="81"/>
      <c r="M533" s="176"/>
      <c r="N533" s="179"/>
      <c r="O533" s="81"/>
      <c r="P533" s="81"/>
      <c r="Q533" s="81"/>
      <c r="R533" s="81"/>
      <c r="S533" s="81"/>
      <c r="T533" s="81"/>
      <c r="U533" s="81"/>
      <c r="V533" s="81"/>
      <c r="W533" s="81"/>
      <c r="X533" s="81"/>
      <c r="Y533" s="81"/>
      <c r="Z533" s="81"/>
      <c r="AA533" s="81"/>
      <c r="AB533" s="81"/>
      <c r="AC533" s="81"/>
      <c r="AD533" s="81"/>
      <c r="AE533" s="81"/>
      <c r="AF533" s="81"/>
    </row>
    <row r="534">
      <c r="A534" s="81"/>
      <c r="B534" s="81"/>
      <c r="C534" s="81"/>
      <c r="D534" s="179"/>
      <c r="E534" s="179"/>
      <c r="F534" s="179"/>
      <c r="G534" s="179"/>
      <c r="H534" s="179"/>
      <c r="I534" s="179"/>
      <c r="J534" s="179"/>
      <c r="K534" s="179"/>
      <c r="L534" s="81"/>
      <c r="M534" s="176"/>
      <c r="N534" s="179"/>
      <c r="O534" s="81"/>
      <c r="P534" s="81"/>
      <c r="Q534" s="81"/>
      <c r="R534" s="81"/>
      <c r="S534" s="81"/>
      <c r="T534" s="81"/>
      <c r="U534" s="81"/>
      <c r="V534" s="81"/>
      <c r="W534" s="81"/>
      <c r="X534" s="81"/>
      <c r="Y534" s="81"/>
      <c r="Z534" s="81"/>
      <c r="AA534" s="81"/>
      <c r="AB534" s="81"/>
      <c r="AC534" s="81"/>
      <c r="AD534" s="81"/>
      <c r="AE534" s="81"/>
      <c r="AF534" s="81"/>
    </row>
    <row r="535">
      <c r="A535" s="81"/>
      <c r="B535" s="81"/>
      <c r="C535" s="81"/>
      <c r="D535" s="179"/>
      <c r="E535" s="179"/>
      <c r="F535" s="179"/>
      <c r="G535" s="179"/>
      <c r="H535" s="179"/>
      <c r="I535" s="179"/>
      <c r="J535" s="179"/>
      <c r="K535" s="179"/>
      <c r="L535" s="81"/>
      <c r="M535" s="176"/>
      <c r="N535" s="179"/>
      <c r="O535" s="81"/>
      <c r="P535" s="81"/>
      <c r="Q535" s="81"/>
      <c r="R535" s="81"/>
      <c r="S535" s="81"/>
      <c r="T535" s="81"/>
      <c r="U535" s="81"/>
      <c r="V535" s="81"/>
      <c r="W535" s="81"/>
      <c r="X535" s="81"/>
      <c r="Y535" s="81"/>
      <c r="Z535" s="81"/>
      <c r="AA535" s="81"/>
      <c r="AB535" s="81"/>
      <c r="AC535" s="81"/>
      <c r="AD535" s="81"/>
      <c r="AE535" s="81"/>
      <c r="AF535" s="81"/>
    </row>
    <row r="536">
      <c r="A536" s="81"/>
      <c r="B536" s="81"/>
      <c r="C536" s="81"/>
      <c r="D536" s="179"/>
      <c r="E536" s="179"/>
      <c r="F536" s="179"/>
      <c r="G536" s="179"/>
      <c r="H536" s="179"/>
      <c r="I536" s="179"/>
      <c r="J536" s="179"/>
      <c r="K536" s="179"/>
      <c r="L536" s="81"/>
      <c r="M536" s="176"/>
      <c r="N536" s="179"/>
      <c r="O536" s="81"/>
      <c r="P536" s="81"/>
      <c r="Q536" s="81"/>
      <c r="R536" s="81"/>
      <c r="S536" s="81"/>
      <c r="T536" s="81"/>
      <c r="U536" s="81"/>
      <c r="V536" s="81"/>
      <c r="W536" s="81"/>
      <c r="X536" s="81"/>
      <c r="Y536" s="81"/>
      <c r="Z536" s="81"/>
      <c r="AA536" s="81"/>
      <c r="AB536" s="81"/>
      <c r="AC536" s="81"/>
      <c r="AD536" s="81"/>
      <c r="AE536" s="81"/>
      <c r="AF536" s="81"/>
    </row>
    <row r="537">
      <c r="A537" s="81"/>
      <c r="B537" s="81"/>
      <c r="C537" s="81"/>
      <c r="D537" s="179"/>
      <c r="E537" s="179"/>
      <c r="F537" s="179"/>
      <c r="G537" s="179"/>
      <c r="H537" s="179"/>
      <c r="I537" s="179"/>
      <c r="J537" s="179"/>
      <c r="K537" s="179"/>
      <c r="L537" s="81"/>
      <c r="M537" s="176"/>
      <c r="N537" s="179"/>
      <c r="O537" s="81"/>
      <c r="P537" s="81"/>
      <c r="Q537" s="81"/>
      <c r="R537" s="81"/>
      <c r="S537" s="81"/>
      <c r="T537" s="81"/>
      <c r="U537" s="81"/>
      <c r="V537" s="81"/>
      <c r="W537" s="81"/>
      <c r="X537" s="81"/>
      <c r="Y537" s="81"/>
      <c r="Z537" s="81"/>
      <c r="AA537" s="81"/>
      <c r="AB537" s="81"/>
      <c r="AC537" s="81"/>
      <c r="AD537" s="81"/>
      <c r="AE537" s="81"/>
      <c r="AF537" s="81"/>
    </row>
    <row r="538">
      <c r="A538" s="81"/>
      <c r="B538" s="81"/>
      <c r="C538" s="81"/>
      <c r="D538" s="179"/>
      <c r="E538" s="179"/>
      <c r="F538" s="179"/>
      <c r="G538" s="179"/>
      <c r="H538" s="179"/>
      <c r="I538" s="179"/>
      <c r="J538" s="179"/>
      <c r="K538" s="179"/>
      <c r="L538" s="81"/>
      <c r="M538" s="176"/>
      <c r="N538" s="179"/>
      <c r="O538" s="81"/>
      <c r="P538" s="81"/>
      <c r="Q538" s="81"/>
      <c r="R538" s="81"/>
      <c r="S538" s="81"/>
      <c r="T538" s="81"/>
      <c r="U538" s="81"/>
      <c r="V538" s="81"/>
      <c r="W538" s="81"/>
      <c r="X538" s="81"/>
      <c r="Y538" s="81"/>
      <c r="Z538" s="81"/>
      <c r="AA538" s="81"/>
      <c r="AB538" s="81"/>
      <c r="AC538" s="81"/>
      <c r="AD538" s="81"/>
      <c r="AE538" s="81"/>
      <c r="AF538" s="81"/>
    </row>
    <row r="539">
      <c r="A539" s="81"/>
      <c r="B539" s="81"/>
      <c r="C539" s="81"/>
      <c r="D539" s="179"/>
      <c r="E539" s="179"/>
      <c r="F539" s="179"/>
      <c r="G539" s="179"/>
      <c r="H539" s="179"/>
      <c r="I539" s="179"/>
      <c r="J539" s="179"/>
      <c r="K539" s="179"/>
      <c r="L539" s="81"/>
      <c r="M539" s="176"/>
      <c r="N539" s="179"/>
      <c r="O539" s="81"/>
      <c r="P539" s="81"/>
      <c r="Q539" s="81"/>
      <c r="R539" s="81"/>
      <c r="S539" s="81"/>
      <c r="T539" s="81"/>
      <c r="U539" s="81"/>
      <c r="V539" s="81"/>
      <c r="W539" s="81"/>
      <c r="X539" s="81"/>
      <c r="Y539" s="81"/>
      <c r="Z539" s="81"/>
      <c r="AA539" s="81"/>
      <c r="AB539" s="81"/>
      <c r="AC539" s="81"/>
      <c r="AD539" s="81"/>
      <c r="AE539" s="81"/>
      <c r="AF539" s="81"/>
    </row>
    <row r="540">
      <c r="A540" s="81"/>
      <c r="B540" s="81"/>
      <c r="C540" s="81"/>
      <c r="D540" s="179"/>
      <c r="E540" s="179"/>
      <c r="F540" s="179"/>
      <c r="G540" s="179"/>
      <c r="H540" s="179"/>
      <c r="I540" s="179"/>
      <c r="J540" s="179"/>
      <c r="K540" s="179"/>
      <c r="L540" s="81"/>
      <c r="M540" s="176"/>
      <c r="N540" s="179"/>
      <c r="O540" s="81"/>
      <c r="P540" s="81"/>
      <c r="Q540" s="81"/>
      <c r="R540" s="81"/>
      <c r="S540" s="81"/>
      <c r="T540" s="81"/>
      <c r="U540" s="81"/>
      <c r="V540" s="81"/>
      <c r="W540" s="81"/>
      <c r="X540" s="81"/>
      <c r="Y540" s="81"/>
      <c r="Z540" s="81"/>
      <c r="AA540" s="81"/>
      <c r="AB540" s="81"/>
      <c r="AC540" s="81"/>
      <c r="AD540" s="81"/>
      <c r="AE540" s="81"/>
      <c r="AF540" s="81"/>
    </row>
    <row r="541">
      <c r="A541" s="81"/>
      <c r="B541" s="81"/>
      <c r="C541" s="81"/>
      <c r="D541" s="179"/>
      <c r="E541" s="179"/>
      <c r="F541" s="179"/>
      <c r="G541" s="179"/>
      <c r="H541" s="179"/>
      <c r="I541" s="179"/>
      <c r="J541" s="179"/>
      <c r="K541" s="179"/>
      <c r="L541" s="81"/>
      <c r="M541" s="176"/>
      <c r="N541" s="179"/>
      <c r="O541" s="81"/>
      <c r="P541" s="81"/>
      <c r="Q541" s="81"/>
      <c r="R541" s="81"/>
      <c r="S541" s="81"/>
      <c r="T541" s="81"/>
      <c r="U541" s="81"/>
      <c r="V541" s="81"/>
      <c r="W541" s="81"/>
      <c r="X541" s="81"/>
      <c r="Y541" s="81"/>
      <c r="Z541" s="81"/>
      <c r="AA541" s="81"/>
      <c r="AB541" s="81"/>
      <c r="AC541" s="81"/>
      <c r="AD541" s="81"/>
      <c r="AE541" s="81"/>
      <c r="AF541" s="81"/>
    </row>
    <row r="542">
      <c r="A542" s="81"/>
      <c r="B542" s="81"/>
      <c r="C542" s="81"/>
      <c r="D542" s="179"/>
      <c r="E542" s="179"/>
      <c r="F542" s="179"/>
      <c r="G542" s="179"/>
      <c r="H542" s="179"/>
      <c r="I542" s="179"/>
      <c r="J542" s="179"/>
      <c r="K542" s="179"/>
      <c r="L542" s="81"/>
      <c r="M542" s="176"/>
      <c r="N542" s="179"/>
      <c r="O542" s="81"/>
      <c r="P542" s="81"/>
      <c r="Q542" s="81"/>
      <c r="R542" s="81"/>
      <c r="S542" s="81"/>
      <c r="T542" s="81"/>
      <c r="U542" s="81"/>
      <c r="V542" s="81"/>
      <c r="W542" s="81"/>
      <c r="X542" s="81"/>
      <c r="Y542" s="81"/>
      <c r="Z542" s="81"/>
      <c r="AA542" s="81"/>
      <c r="AB542" s="81"/>
      <c r="AC542" s="81"/>
      <c r="AD542" s="81"/>
      <c r="AE542" s="81"/>
      <c r="AF542" s="81"/>
    </row>
    <row r="543">
      <c r="A543" s="81"/>
      <c r="B543" s="81"/>
      <c r="C543" s="81"/>
      <c r="D543" s="179"/>
      <c r="E543" s="179"/>
      <c r="F543" s="179"/>
      <c r="G543" s="179"/>
      <c r="H543" s="179"/>
      <c r="I543" s="179"/>
      <c r="J543" s="179"/>
      <c r="K543" s="179"/>
      <c r="L543" s="81"/>
      <c r="M543" s="176"/>
      <c r="N543" s="179"/>
      <c r="O543" s="81"/>
      <c r="P543" s="81"/>
      <c r="Q543" s="81"/>
      <c r="R543" s="81"/>
      <c r="S543" s="81"/>
      <c r="T543" s="81"/>
      <c r="U543" s="81"/>
      <c r="V543" s="81"/>
      <c r="W543" s="81"/>
      <c r="X543" s="81"/>
      <c r="Y543" s="81"/>
      <c r="Z543" s="81"/>
      <c r="AA543" s="81"/>
      <c r="AB543" s="81"/>
      <c r="AC543" s="81"/>
      <c r="AD543" s="81"/>
      <c r="AE543" s="81"/>
      <c r="AF543" s="81"/>
    </row>
    <row r="544">
      <c r="A544" s="81"/>
      <c r="B544" s="81"/>
      <c r="C544" s="81"/>
      <c r="D544" s="179"/>
      <c r="E544" s="179"/>
      <c r="F544" s="179"/>
      <c r="G544" s="179"/>
      <c r="H544" s="179"/>
      <c r="I544" s="179"/>
      <c r="J544" s="179"/>
      <c r="K544" s="179"/>
      <c r="L544" s="81"/>
      <c r="M544" s="176"/>
      <c r="N544" s="179"/>
      <c r="O544" s="81"/>
      <c r="P544" s="81"/>
      <c r="Q544" s="81"/>
      <c r="R544" s="81"/>
      <c r="S544" s="81"/>
      <c r="T544" s="81"/>
      <c r="U544" s="81"/>
      <c r="V544" s="81"/>
      <c r="W544" s="81"/>
      <c r="X544" s="81"/>
      <c r="Y544" s="81"/>
      <c r="Z544" s="81"/>
      <c r="AA544" s="81"/>
      <c r="AB544" s="81"/>
      <c r="AC544" s="81"/>
      <c r="AD544" s="81"/>
      <c r="AE544" s="81"/>
      <c r="AF544" s="81"/>
    </row>
    <row r="545">
      <c r="A545" s="81"/>
      <c r="B545" s="81"/>
      <c r="C545" s="81"/>
      <c r="D545" s="179"/>
      <c r="E545" s="179"/>
      <c r="F545" s="179"/>
      <c r="G545" s="179"/>
      <c r="H545" s="179"/>
      <c r="I545" s="179"/>
      <c r="J545" s="179"/>
      <c r="K545" s="179"/>
      <c r="L545" s="81"/>
      <c r="M545" s="176"/>
      <c r="N545" s="179"/>
      <c r="O545" s="81"/>
      <c r="P545" s="81"/>
      <c r="Q545" s="81"/>
      <c r="R545" s="81"/>
      <c r="S545" s="81"/>
      <c r="T545" s="81"/>
      <c r="U545" s="81"/>
      <c r="V545" s="81"/>
      <c r="W545" s="81"/>
      <c r="X545" s="81"/>
      <c r="Y545" s="81"/>
      <c r="Z545" s="81"/>
      <c r="AA545" s="81"/>
      <c r="AB545" s="81"/>
      <c r="AC545" s="81"/>
      <c r="AD545" s="81"/>
      <c r="AE545" s="81"/>
      <c r="AF545" s="81"/>
    </row>
    <row r="546">
      <c r="A546" s="81"/>
      <c r="B546" s="81"/>
      <c r="C546" s="81"/>
      <c r="D546" s="179"/>
      <c r="E546" s="179"/>
      <c r="F546" s="179"/>
      <c r="G546" s="179"/>
      <c r="H546" s="179"/>
      <c r="I546" s="179"/>
      <c r="J546" s="179"/>
      <c r="K546" s="179"/>
      <c r="L546" s="81"/>
      <c r="M546" s="176"/>
      <c r="N546" s="179"/>
      <c r="O546" s="81"/>
      <c r="P546" s="81"/>
      <c r="Q546" s="81"/>
      <c r="R546" s="81"/>
      <c r="S546" s="81"/>
      <c r="T546" s="81"/>
      <c r="U546" s="81"/>
      <c r="V546" s="81"/>
      <c r="W546" s="81"/>
      <c r="X546" s="81"/>
      <c r="Y546" s="81"/>
      <c r="Z546" s="81"/>
      <c r="AA546" s="81"/>
      <c r="AB546" s="81"/>
      <c r="AC546" s="81"/>
      <c r="AD546" s="81"/>
      <c r="AE546" s="81"/>
      <c r="AF546" s="81"/>
    </row>
    <row r="547">
      <c r="A547" s="81"/>
      <c r="B547" s="81"/>
      <c r="C547" s="81"/>
      <c r="D547" s="179"/>
      <c r="E547" s="179"/>
      <c r="F547" s="179"/>
      <c r="G547" s="179"/>
      <c r="H547" s="179"/>
      <c r="I547" s="179"/>
      <c r="J547" s="179"/>
      <c r="K547" s="179"/>
      <c r="L547" s="81"/>
      <c r="M547" s="176"/>
      <c r="N547" s="179"/>
      <c r="O547" s="81"/>
      <c r="P547" s="81"/>
      <c r="Q547" s="81"/>
      <c r="R547" s="81"/>
      <c r="S547" s="81"/>
      <c r="T547" s="81"/>
      <c r="U547" s="81"/>
      <c r="V547" s="81"/>
      <c r="W547" s="81"/>
      <c r="X547" s="81"/>
      <c r="Y547" s="81"/>
      <c r="Z547" s="81"/>
      <c r="AA547" s="81"/>
      <c r="AB547" s="81"/>
      <c r="AC547" s="81"/>
      <c r="AD547" s="81"/>
      <c r="AE547" s="81"/>
      <c r="AF547" s="81"/>
    </row>
    <row r="548">
      <c r="A548" s="81"/>
      <c r="B548" s="81"/>
      <c r="C548" s="81"/>
      <c r="D548" s="179"/>
      <c r="E548" s="179"/>
      <c r="F548" s="179"/>
      <c r="G548" s="179"/>
      <c r="H548" s="179"/>
      <c r="I548" s="179"/>
      <c r="J548" s="179"/>
      <c r="K548" s="179"/>
      <c r="L548" s="81"/>
      <c r="M548" s="176"/>
      <c r="N548" s="179"/>
      <c r="O548" s="81"/>
      <c r="P548" s="81"/>
      <c r="Q548" s="81"/>
      <c r="R548" s="81"/>
      <c r="S548" s="81"/>
      <c r="T548" s="81"/>
      <c r="U548" s="81"/>
      <c r="V548" s="81"/>
      <c r="W548" s="81"/>
      <c r="X548" s="81"/>
      <c r="Y548" s="81"/>
      <c r="Z548" s="81"/>
      <c r="AA548" s="81"/>
      <c r="AB548" s="81"/>
      <c r="AC548" s="81"/>
      <c r="AD548" s="81"/>
      <c r="AE548" s="81"/>
      <c r="AF548" s="81"/>
    </row>
    <row r="549">
      <c r="A549" s="81"/>
      <c r="B549" s="81"/>
      <c r="C549" s="81"/>
      <c r="D549" s="179"/>
      <c r="E549" s="179"/>
      <c r="F549" s="179"/>
      <c r="G549" s="179"/>
      <c r="H549" s="179"/>
      <c r="I549" s="179"/>
      <c r="J549" s="179"/>
      <c r="K549" s="179"/>
      <c r="L549" s="81"/>
      <c r="M549" s="176"/>
      <c r="N549" s="179"/>
      <c r="O549" s="81"/>
      <c r="P549" s="81"/>
      <c r="Q549" s="81"/>
      <c r="R549" s="81"/>
      <c r="S549" s="81"/>
      <c r="T549" s="81"/>
      <c r="U549" s="81"/>
      <c r="V549" s="81"/>
      <c r="W549" s="81"/>
      <c r="X549" s="81"/>
      <c r="Y549" s="81"/>
      <c r="Z549" s="81"/>
      <c r="AA549" s="81"/>
      <c r="AB549" s="81"/>
      <c r="AC549" s="81"/>
      <c r="AD549" s="81"/>
      <c r="AE549" s="81"/>
      <c r="AF549" s="81"/>
    </row>
    <row r="550">
      <c r="A550" s="81"/>
      <c r="B550" s="81"/>
      <c r="C550" s="81"/>
      <c r="D550" s="179"/>
      <c r="E550" s="179"/>
      <c r="F550" s="179"/>
      <c r="G550" s="179"/>
      <c r="H550" s="179"/>
      <c r="I550" s="179"/>
      <c r="J550" s="179"/>
      <c r="K550" s="179"/>
      <c r="L550" s="81"/>
      <c r="M550" s="176"/>
      <c r="N550" s="179"/>
      <c r="O550" s="81"/>
      <c r="P550" s="81"/>
      <c r="Q550" s="81"/>
      <c r="R550" s="81"/>
      <c r="S550" s="81"/>
      <c r="T550" s="81"/>
      <c r="U550" s="81"/>
      <c r="V550" s="81"/>
      <c r="W550" s="81"/>
      <c r="X550" s="81"/>
      <c r="Y550" s="81"/>
      <c r="Z550" s="81"/>
      <c r="AA550" s="81"/>
      <c r="AB550" s="81"/>
      <c r="AC550" s="81"/>
      <c r="AD550" s="81"/>
      <c r="AE550" s="81"/>
      <c r="AF550" s="81"/>
    </row>
    <row r="551">
      <c r="A551" s="81"/>
      <c r="B551" s="81"/>
      <c r="C551" s="81"/>
      <c r="D551" s="179"/>
      <c r="E551" s="179"/>
      <c r="F551" s="179"/>
      <c r="G551" s="179"/>
      <c r="H551" s="179"/>
      <c r="I551" s="179"/>
      <c r="J551" s="179"/>
      <c r="K551" s="179"/>
      <c r="L551" s="81"/>
      <c r="M551" s="176"/>
      <c r="N551" s="179"/>
      <c r="O551" s="81"/>
      <c r="P551" s="81"/>
      <c r="Q551" s="81"/>
      <c r="R551" s="81"/>
      <c r="S551" s="81"/>
      <c r="T551" s="81"/>
      <c r="U551" s="81"/>
      <c r="V551" s="81"/>
      <c r="W551" s="81"/>
      <c r="X551" s="81"/>
      <c r="Y551" s="81"/>
      <c r="Z551" s="81"/>
      <c r="AA551" s="81"/>
      <c r="AB551" s="81"/>
      <c r="AC551" s="81"/>
      <c r="AD551" s="81"/>
      <c r="AE551" s="81"/>
      <c r="AF551" s="81"/>
    </row>
    <row r="552">
      <c r="A552" s="81"/>
      <c r="B552" s="81"/>
      <c r="C552" s="81"/>
      <c r="D552" s="179"/>
      <c r="E552" s="179"/>
      <c r="F552" s="179"/>
      <c r="G552" s="179"/>
      <c r="H552" s="179"/>
      <c r="I552" s="179"/>
      <c r="J552" s="179"/>
      <c r="K552" s="179"/>
      <c r="L552" s="81"/>
      <c r="M552" s="176"/>
      <c r="N552" s="179"/>
      <c r="O552" s="81"/>
      <c r="P552" s="81"/>
      <c r="Q552" s="81"/>
      <c r="R552" s="81"/>
      <c r="S552" s="81"/>
      <c r="T552" s="81"/>
      <c r="U552" s="81"/>
      <c r="V552" s="81"/>
      <c r="W552" s="81"/>
      <c r="X552" s="81"/>
      <c r="Y552" s="81"/>
      <c r="Z552" s="81"/>
      <c r="AA552" s="81"/>
      <c r="AB552" s="81"/>
      <c r="AC552" s="81"/>
      <c r="AD552" s="81"/>
      <c r="AE552" s="81"/>
      <c r="AF552" s="81"/>
    </row>
    <row r="553">
      <c r="A553" s="81"/>
      <c r="B553" s="81"/>
      <c r="C553" s="81"/>
      <c r="D553" s="179"/>
      <c r="E553" s="179"/>
      <c r="F553" s="179"/>
      <c r="G553" s="179"/>
      <c r="H553" s="179"/>
      <c r="I553" s="179"/>
      <c r="J553" s="179"/>
      <c r="K553" s="179"/>
      <c r="L553" s="81"/>
      <c r="M553" s="176"/>
      <c r="N553" s="179"/>
      <c r="O553" s="81"/>
      <c r="P553" s="81"/>
      <c r="Q553" s="81"/>
      <c r="R553" s="81"/>
      <c r="S553" s="81"/>
      <c r="T553" s="81"/>
      <c r="U553" s="81"/>
      <c r="V553" s="81"/>
      <c r="W553" s="81"/>
      <c r="X553" s="81"/>
      <c r="Y553" s="81"/>
      <c r="Z553" s="81"/>
      <c r="AA553" s="81"/>
      <c r="AB553" s="81"/>
      <c r="AC553" s="81"/>
      <c r="AD553" s="81"/>
      <c r="AE553" s="81"/>
      <c r="AF553" s="81"/>
    </row>
    <row r="554">
      <c r="A554" s="81"/>
      <c r="B554" s="81"/>
      <c r="C554" s="81"/>
      <c r="D554" s="179"/>
      <c r="E554" s="179"/>
      <c r="F554" s="179"/>
      <c r="G554" s="179"/>
      <c r="H554" s="179"/>
      <c r="I554" s="179"/>
      <c r="J554" s="179"/>
      <c r="K554" s="179"/>
      <c r="L554" s="81"/>
      <c r="M554" s="176"/>
      <c r="N554" s="179"/>
      <c r="O554" s="81"/>
      <c r="P554" s="81"/>
      <c r="Q554" s="81"/>
      <c r="R554" s="81"/>
      <c r="S554" s="81"/>
      <c r="T554" s="81"/>
      <c r="U554" s="81"/>
      <c r="V554" s="81"/>
      <c r="W554" s="81"/>
      <c r="X554" s="81"/>
      <c r="Y554" s="81"/>
      <c r="Z554" s="81"/>
      <c r="AA554" s="81"/>
      <c r="AB554" s="81"/>
      <c r="AC554" s="81"/>
      <c r="AD554" s="81"/>
      <c r="AE554" s="81"/>
      <c r="AF554" s="81"/>
    </row>
    <row r="555">
      <c r="A555" s="81"/>
      <c r="B555" s="81"/>
      <c r="C555" s="81"/>
      <c r="D555" s="179"/>
      <c r="E555" s="179"/>
      <c r="F555" s="179"/>
      <c r="G555" s="179"/>
      <c r="H555" s="179"/>
      <c r="I555" s="179"/>
      <c r="J555" s="179"/>
      <c r="K555" s="179"/>
      <c r="L555" s="81"/>
      <c r="M555" s="176"/>
      <c r="N555" s="179"/>
      <c r="O555" s="81"/>
      <c r="P555" s="81"/>
      <c r="Q555" s="81"/>
      <c r="R555" s="81"/>
      <c r="S555" s="81"/>
      <c r="T555" s="81"/>
      <c r="U555" s="81"/>
      <c r="V555" s="81"/>
      <c r="W555" s="81"/>
      <c r="X555" s="81"/>
      <c r="Y555" s="81"/>
      <c r="Z555" s="81"/>
      <c r="AA555" s="81"/>
      <c r="AB555" s="81"/>
      <c r="AC555" s="81"/>
      <c r="AD555" s="81"/>
      <c r="AE555" s="81"/>
      <c r="AF555" s="81"/>
    </row>
    <row r="556">
      <c r="A556" s="81"/>
      <c r="B556" s="81"/>
      <c r="C556" s="81"/>
      <c r="D556" s="179"/>
      <c r="E556" s="179"/>
      <c r="F556" s="179"/>
      <c r="G556" s="179"/>
      <c r="H556" s="179"/>
      <c r="I556" s="179"/>
      <c r="J556" s="179"/>
      <c r="K556" s="179"/>
      <c r="L556" s="81"/>
      <c r="M556" s="176"/>
      <c r="N556" s="179"/>
      <c r="O556" s="81"/>
      <c r="P556" s="81"/>
      <c r="Q556" s="81"/>
      <c r="R556" s="81"/>
      <c r="S556" s="81"/>
      <c r="T556" s="81"/>
      <c r="U556" s="81"/>
      <c r="V556" s="81"/>
      <c r="W556" s="81"/>
      <c r="X556" s="81"/>
      <c r="Y556" s="81"/>
      <c r="Z556" s="81"/>
      <c r="AA556" s="81"/>
      <c r="AB556" s="81"/>
      <c r="AC556" s="81"/>
      <c r="AD556" s="81"/>
      <c r="AE556" s="81"/>
      <c r="AF556" s="81"/>
    </row>
    <row r="557">
      <c r="A557" s="81"/>
      <c r="B557" s="81"/>
      <c r="C557" s="81"/>
      <c r="D557" s="179"/>
      <c r="E557" s="179"/>
      <c r="F557" s="179"/>
      <c r="G557" s="179"/>
      <c r="H557" s="179"/>
      <c r="I557" s="179"/>
      <c r="J557" s="179"/>
      <c r="K557" s="179"/>
      <c r="L557" s="81"/>
      <c r="M557" s="176"/>
      <c r="N557" s="179"/>
      <c r="O557" s="81"/>
      <c r="P557" s="81"/>
      <c r="Q557" s="81"/>
      <c r="R557" s="81"/>
      <c r="S557" s="81"/>
      <c r="T557" s="81"/>
      <c r="U557" s="81"/>
      <c r="V557" s="81"/>
      <c r="W557" s="81"/>
      <c r="X557" s="81"/>
      <c r="Y557" s="81"/>
      <c r="Z557" s="81"/>
      <c r="AA557" s="81"/>
      <c r="AB557" s="81"/>
      <c r="AC557" s="81"/>
      <c r="AD557" s="81"/>
      <c r="AE557" s="81"/>
      <c r="AF557" s="81"/>
    </row>
    <row r="558">
      <c r="A558" s="81"/>
      <c r="B558" s="81"/>
      <c r="C558" s="81"/>
      <c r="D558" s="179"/>
      <c r="E558" s="179"/>
      <c r="F558" s="179"/>
      <c r="G558" s="179"/>
      <c r="H558" s="179"/>
      <c r="I558" s="179"/>
      <c r="J558" s="179"/>
      <c r="K558" s="179"/>
      <c r="L558" s="81"/>
      <c r="M558" s="176"/>
      <c r="N558" s="179"/>
      <c r="O558" s="81"/>
      <c r="P558" s="81"/>
      <c r="Q558" s="81"/>
      <c r="R558" s="81"/>
      <c r="S558" s="81"/>
      <c r="T558" s="81"/>
      <c r="U558" s="81"/>
      <c r="V558" s="81"/>
      <c r="W558" s="81"/>
      <c r="X558" s="81"/>
      <c r="Y558" s="81"/>
      <c r="Z558" s="81"/>
      <c r="AA558" s="81"/>
      <c r="AB558" s="81"/>
      <c r="AC558" s="81"/>
      <c r="AD558" s="81"/>
      <c r="AE558" s="81"/>
      <c r="AF558" s="81"/>
    </row>
    <row r="559">
      <c r="A559" s="81"/>
      <c r="B559" s="81"/>
      <c r="C559" s="81"/>
      <c r="D559" s="179"/>
      <c r="E559" s="179"/>
      <c r="F559" s="179"/>
      <c r="G559" s="179"/>
      <c r="H559" s="179"/>
      <c r="I559" s="179"/>
      <c r="J559" s="179"/>
      <c r="K559" s="179"/>
      <c r="L559" s="81"/>
      <c r="M559" s="176"/>
      <c r="N559" s="179"/>
      <c r="O559" s="81"/>
      <c r="P559" s="81"/>
      <c r="Q559" s="81"/>
      <c r="R559" s="81"/>
      <c r="S559" s="81"/>
      <c r="T559" s="81"/>
      <c r="U559" s="81"/>
      <c r="V559" s="81"/>
      <c r="W559" s="81"/>
      <c r="X559" s="81"/>
      <c r="Y559" s="81"/>
      <c r="Z559" s="81"/>
      <c r="AA559" s="81"/>
      <c r="AB559" s="81"/>
      <c r="AC559" s="81"/>
      <c r="AD559" s="81"/>
      <c r="AE559" s="81"/>
      <c r="AF559" s="81"/>
    </row>
    <row r="560">
      <c r="A560" s="81"/>
      <c r="B560" s="81"/>
      <c r="C560" s="81"/>
      <c r="D560" s="179"/>
      <c r="E560" s="179"/>
      <c r="F560" s="179"/>
      <c r="G560" s="179"/>
      <c r="H560" s="179"/>
      <c r="I560" s="179"/>
      <c r="J560" s="179"/>
      <c r="K560" s="179"/>
      <c r="L560" s="81"/>
      <c r="M560" s="176"/>
      <c r="N560" s="179"/>
      <c r="O560" s="81"/>
      <c r="P560" s="81"/>
      <c r="Q560" s="81"/>
      <c r="R560" s="81"/>
      <c r="S560" s="81"/>
      <c r="T560" s="81"/>
      <c r="U560" s="81"/>
      <c r="V560" s="81"/>
      <c r="W560" s="81"/>
      <c r="X560" s="81"/>
      <c r="Y560" s="81"/>
      <c r="Z560" s="81"/>
      <c r="AA560" s="81"/>
      <c r="AB560" s="81"/>
      <c r="AC560" s="81"/>
      <c r="AD560" s="81"/>
      <c r="AE560" s="81"/>
      <c r="AF560" s="81"/>
    </row>
    <row r="561">
      <c r="A561" s="81"/>
      <c r="B561" s="81"/>
      <c r="C561" s="81"/>
      <c r="D561" s="179"/>
      <c r="E561" s="179"/>
      <c r="F561" s="179"/>
      <c r="G561" s="179"/>
      <c r="H561" s="179"/>
      <c r="I561" s="179"/>
      <c r="J561" s="179"/>
      <c r="K561" s="179"/>
      <c r="L561" s="81"/>
      <c r="M561" s="176"/>
      <c r="N561" s="179"/>
      <c r="O561" s="81"/>
      <c r="P561" s="81"/>
      <c r="Q561" s="81"/>
      <c r="R561" s="81"/>
      <c r="S561" s="81"/>
      <c r="T561" s="81"/>
      <c r="U561" s="81"/>
      <c r="V561" s="81"/>
      <c r="W561" s="81"/>
      <c r="X561" s="81"/>
      <c r="Y561" s="81"/>
      <c r="Z561" s="81"/>
      <c r="AA561" s="81"/>
      <c r="AB561" s="81"/>
      <c r="AC561" s="81"/>
      <c r="AD561" s="81"/>
      <c r="AE561" s="81"/>
      <c r="AF561" s="81"/>
    </row>
    <row r="562">
      <c r="A562" s="81"/>
      <c r="B562" s="81"/>
      <c r="C562" s="81"/>
      <c r="D562" s="179"/>
      <c r="E562" s="179"/>
      <c r="F562" s="179"/>
      <c r="G562" s="179"/>
      <c r="H562" s="179"/>
      <c r="I562" s="179"/>
      <c r="J562" s="179"/>
      <c r="K562" s="179"/>
      <c r="L562" s="81"/>
      <c r="M562" s="176"/>
      <c r="N562" s="179"/>
      <c r="O562" s="81"/>
      <c r="P562" s="81"/>
      <c r="Q562" s="81"/>
      <c r="R562" s="81"/>
      <c r="S562" s="81"/>
      <c r="T562" s="81"/>
      <c r="U562" s="81"/>
      <c r="V562" s="81"/>
      <c r="W562" s="81"/>
      <c r="X562" s="81"/>
      <c r="Y562" s="81"/>
      <c r="Z562" s="81"/>
      <c r="AA562" s="81"/>
      <c r="AB562" s="81"/>
      <c r="AC562" s="81"/>
      <c r="AD562" s="81"/>
      <c r="AE562" s="81"/>
      <c r="AF562" s="81"/>
    </row>
    <row r="563">
      <c r="A563" s="81"/>
      <c r="B563" s="81"/>
      <c r="C563" s="81"/>
      <c r="D563" s="179"/>
      <c r="E563" s="179"/>
      <c r="F563" s="179"/>
      <c r="G563" s="179"/>
      <c r="H563" s="179"/>
      <c r="I563" s="179"/>
      <c r="J563" s="179"/>
      <c r="K563" s="179"/>
      <c r="L563" s="81"/>
      <c r="M563" s="176"/>
      <c r="N563" s="179"/>
      <c r="O563" s="81"/>
      <c r="P563" s="81"/>
      <c r="Q563" s="81"/>
      <c r="R563" s="81"/>
      <c r="S563" s="81"/>
      <c r="T563" s="81"/>
      <c r="U563" s="81"/>
      <c r="V563" s="81"/>
      <c r="W563" s="81"/>
      <c r="X563" s="81"/>
      <c r="Y563" s="81"/>
      <c r="Z563" s="81"/>
      <c r="AA563" s="81"/>
      <c r="AB563" s="81"/>
      <c r="AC563" s="81"/>
      <c r="AD563" s="81"/>
      <c r="AE563" s="81"/>
      <c r="AF563" s="81"/>
    </row>
    <row r="564">
      <c r="A564" s="81"/>
      <c r="B564" s="81"/>
      <c r="C564" s="81"/>
      <c r="D564" s="179"/>
      <c r="E564" s="179"/>
      <c r="F564" s="179"/>
      <c r="G564" s="179"/>
      <c r="H564" s="179"/>
      <c r="I564" s="179"/>
      <c r="J564" s="179"/>
      <c r="K564" s="179"/>
      <c r="L564" s="81"/>
      <c r="M564" s="176"/>
      <c r="N564" s="179"/>
      <c r="O564" s="81"/>
      <c r="P564" s="81"/>
      <c r="Q564" s="81"/>
      <c r="R564" s="81"/>
      <c r="S564" s="81"/>
      <c r="T564" s="81"/>
      <c r="U564" s="81"/>
      <c r="V564" s="81"/>
      <c r="W564" s="81"/>
      <c r="X564" s="81"/>
      <c r="Y564" s="81"/>
      <c r="Z564" s="81"/>
      <c r="AA564" s="81"/>
      <c r="AB564" s="81"/>
      <c r="AC564" s="81"/>
      <c r="AD564" s="81"/>
      <c r="AE564" s="81"/>
      <c r="AF564" s="81"/>
    </row>
    <row r="565">
      <c r="A565" s="81"/>
      <c r="B565" s="81"/>
      <c r="C565" s="81"/>
      <c r="D565" s="179"/>
      <c r="E565" s="179"/>
      <c r="F565" s="179"/>
      <c r="G565" s="179"/>
      <c r="H565" s="179"/>
      <c r="I565" s="179"/>
      <c r="J565" s="179"/>
      <c r="K565" s="179"/>
      <c r="L565" s="81"/>
      <c r="M565" s="176"/>
      <c r="N565" s="179"/>
      <c r="O565" s="81"/>
      <c r="P565" s="81"/>
      <c r="Q565" s="81"/>
      <c r="R565" s="81"/>
      <c r="S565" s="81"/>
      <c r="T565" s="81"/>
      <c r="U565" s="81"/>
      <c r="V565" s="81"/>
      <c r="W565" s="81"/>
      <c r="X565" s="81"/>
      <c r="Y565" s="81"/>
      <c r="Z565" s="81"/>
      <c r="AA565" s="81"/>
      <c r="AB565" s="81"/>
      <c r="AC565" s="81"/>
      <c r="AD565" s="81"/>
      <c r="AE565" s="81"/>
      <c r="AF565" s="81"/>
    </row>
    <row r="566">
      <c r="A566" s="81"/>
      <c r="B566" s="81"/>
      <c r="C566" s="81"/>
      <c r="D566" s="179"/>
      <c r="E566" s="179"/>
      <c r="F566" s="179"/>
      <c r="G566" s="179"/>
      <c r="H566" s="179"/>
      <c r="I566" s="179"/>
      <c r="J566" s="179"/>
      <c r="K566" s="179"/>
      <c r="L566" s="81"/>
      <c r="M566" s="176"/>
      <c r="N566" s="179"/>
      <c r="O566" s="81"/>
      <c r="P566" s="81"/>
      <c r="Q566" s="81"/>
      <c r="R566" s="81"/>
      <c r="S566" s="81"/>
      <c r="T566" s="81"/>
      <c r="U566" s="81"/>
      <c r="V566" s="81"/>
      <c r="W566" s="81"/>
      <c r="X566" s="81"/>
      <c r="Y566" s="81"/>
      <c r="Z566" s="81"/>
      <c r="AA566" s="81"/>
      <c r="AB566" s="81"/>
      <c r="AC566" s="81"/>
      <c r="AD566" s="81"/>
      <c r="AE566" s="81"/>
      <c r="AF566" s="81"/>
    </row>
    <row r="567">
      <c r="A567" s="81"/>
      <c r="B567" s="81"/>
      <c r="C567" s="81"/>
      <c r="D567" s="179"/>
      <c r="E567" s="179"/>
      <c r="F567" s="179"/>
      <c r="G567" s="179"/>
      <c r="H567" s="179"/>
      <c r="I567" s="179"/>
      <c r="J567" s="179"/>
      <c r="K567" s="179"/>
      <c r="L567" s="81"/>
      <c r="M567" s="176"/>
      <c r="N567" s="179"/>
      <c r="O567" s="81"/>
      <c r="P567" s="81"/>
      <c r="Q567" s="81"/>
      <c r="R567" s="81"/>
      <c r="S567" s="81"/>
      <c r="T567" s="81"/>
      <c r="U567" s="81"/>
      <c r="V567" s="81"/>
      <c r="W567" s="81"/>
      <c r="X567" s="81"/>
      <c r="Y567" s="81"/>
      <c r="Z567" s="81"/>
      <c r="AA567" s="81"/>
      <c r="AB567" s="81"/>
      <c r="AC567" s="81"/>
      <c r="AD567" s="81"/>
      <c r="AE567" s="81"/>
      <c r="AF567" s="81"/>
    </row>
    <row r="568">
      <c r="A568" s="81"/>
      <c r="B568" s="81"/>
      <c r="C568" s="81"/>
      <c r="D568" s="179"/>
      <c r="E568" s="179"/>
      <c r="F568" s="179"/>
      <c r="G568" s="179"/>
      <c r="H568" s="179"/>
      <c r="I568" s="179"/>
      <c r="J568" s="179"/>
      <c r="K568" s="179"/>
      <c r="L568" s="81"/>
      <c r="M568" s="176"/>
      <c r="N568" s="179"/>
      <c r="O568" s="81"/>
      <c r="P568" s="81"/>
      <c r="Q568" s="81"/>
      <c r="R568" s="81"/>
      <c r="S568" s="81"/>
      <c r="T568" s="81"/>
      <c r="U568" s="81"/>
      <c r="V568" s="81"/>
      <c r="W568" s="81"/>
      <c r="X568" s="81"/>
      <c r="Y568" s="81"/>
      <c r="Z568" s="81"/>
      <c r="AA568" s="81"/>
      <c r="AB568" s="81"/>
      <c r="AC568" s="81"/>
      <c r="AD568" s="81"/>
      <c r="AE568" s="81"/>
      <c r="AF568" s="81"/>
    </row>
    <row r="569">
      <c r="A569" s="81"/>
      <c r="B569" s="81"/>
      <c r="C569" s="81"/>
      <c r="D569" s="179"/>
      <c r="E569" s="179"/>
      <c r="F569" s="179"/>
      <c r="G569" s="179"/>
      <c r="H569" s="179"/>
      <c r="I569" s="179"/>
      <c r="J569" s="179"/>
      <c r="K569" s="179"/>
      <c r="L569" s="81"/>
      <c r="M569" s="176"/>
      <c r="N569" s="179"/>
      <c r="O569" s="81"/>
      <c r="P569" s="81"/>
      <c r="Q569" s="81"/>
      <c r="R569" s="81"/>
      <c r="S569" s="81"/>
      <c r="T569" s="81"/>
      <c r="U569" s="81"/>
      <c r="V569" s="81"/>
      <c r="W569" s="81"/>
      <c r="X569" s="81"/>
      <c r="Y569" s="81"/>
      <c r="Z569" s="81"/>
      <c r="AA569" s="81"/>
      <c r="AB569" s="81"/>
      <c r="AC569" s="81"/>
      <c r="AD569" s="81"/>
      <c r="AE569" s="81"/>
      <c r="AF569" s="81"/>
    </row>
    <row r="570">
      <c r="A570" s="81"/>
      <c r="B570" s="81"/>
      <c r="C570" s="81"/>
      <c r="D570" s="179"/>
      <c r="E570" s="179"/>
      <c r="F570" s="179"/>
      <c r="G570" s="179"/>
      <c r="H570" s="179"/>
      <c r="I570" s="179"/>
      <c r="J570" s="179"/>
      <c r="K570" s="179"/>
      <c r="L570" s="81"/>
      <c r="M570" s="176"/>
      <c r="N570" s="179"/>
      <c r="O570" s="81"/>
      <c r="P570" s="81"/>
      <c r="Q570" s="81"/>
      <c r="R570" s="81"/>
      <c r="S570" s="81"/>
      <c r="T570" s="81"/>
      <c r="U570" s="81"/>
      <c r="V570" s="81"/>
      <c r="W570" s="81"/>
      <c r="X570" s="81"/>
      <c r="Y570" s="81"/>
      <c r="Z570" s="81"/>
      <c r="AA570" s="81"/>
      <c r="AB570" s="81"/>
      <c r="AC570" s="81"/>
      <c r="AD570" s="81"/>
      <c r="AE570" s="81"/>
      <c r="AF570" s="81"/>
    </row>
    <row r="571">
      <c r="A571" s="81"/>
      <c r="B571" s="81"/>
      <c r="C571" s="81"/>
      <c r="D571" s="179"/>
      <c r="E571" s="179"/>
      <c r="F571" s="179"/>
      <c r="G571" s="179"/>
      <c r="H571" s="179"/>
      <c r="I571" s="179"/>
      <c r="J571" s="179"/>
      <c r="K571" s="179"/>
      <c r="L571" s="81"/>
      <c r="M571" s="176"/>
      <c r="N571" s="179"/>
      <c r="O571" s="81"/>
      <c r="P571" s="81"/>
      <c r="Q571" s="81"/>
      <c r="R571" s="81"/>
      <c r="S571" s="81"/>
      <c r="T571" s="81"/>
      <c r="U571" s="81"/>
      <c r="V571" s="81"/>
      <c r="W571" s="81"/>
      <c r="X571" s="81"/>
      <c r="Y571" s="81"/>
      <c r="Z571" s="81"/>
      <c r="AA571" s="81"/>
      <c r="AB571" s="81"/>
      <c r="AC571" s="81"/>
      <c r="AD571" s="81"/>
      <c r="AE571" s="81"/>
      <c r="AF571" s="81"/>
    </row>
    <row r="572">
      <c r="A572" s="81"/>
      <c r="B572" s="81"/>
      <c r="C572" s="81"/>
      <c r="D572" s="179"/>
      <c r="E572" s="179"/>
      <c r="F572" s="179"/>
      <c r="G572" s="179"/>
      <c r="H572" s="179"/>
      <c r="I572" s="179"/>
      <c r="J572" s="179"/>
      <c r="K572" s="179"/>
      <c r="L572" s="81"/>
      <c r="M572" s="176"/>
      <c r="N572" s="179"/>
      <c r="O572" s="81"/>
      <c r="P572" s="81"/>
      <c r="Q572" s="81"/>
      <c r="R572" s="81"/>
      <c r="S572" s="81"/>
      <c r="T572" s="81"/>
      <c r="U572" s="81"/>
      <c r="V572" s="81"/>
      <c r="W572" s="81"/>
      <c r="X572" s="81"/>
      <c r="Y572" s="81"/>
      <c r="Z572" s="81"/>
      <c r="AA572" s="81"/>
      <c r="AB572" s="81"/>
      <c r="AC572" s="81"/>
      <c r="AD572" s="81"/>
      <c r="AE572" s="81"/>
      <c r="AF572" s="81"/>
    </row>
    <row r="573">
      <c r="A573" s="81"/>
      <c r="B573" s="81"/>
      <c r="C573" s="81"/>
      <c r="D573" s="179"/>
      <c r="E573" s="179"/>
      <c r="F573" s="179"/>
      <c r="G573" s="179"/>
      <c r="H573" s="179"/>
      <c r="I573" s="179"/>
      <c r="J573" s="179"/>
      <c r="K573" s="179"/>
      <c r="L573" s="81"/>
      <c r="M573" s="176"/>
      <c r="N573" s="179"/>
      <c r="O573" s="81"/>
      <c r="P573" s="81"/>
      <c r="Q573" s="81"/>
      <c r="R573" s="81"/>
      <c r="S573" s="81"/>
      <c r="T573" s="81"/>
      <c r="U573" s="81"/>
      <c r="V573" s="81"/>
      <c r="W573" s="81"/>
      <c r="X573" s="81"/>
      <c r="Y573" s="81"/>
      <c r="Z573" s="81"/>
      <c r="AA573" s="81"/>
      <c r="AB573" s="81"/>
      <c r="AC573" s="81"/>
      <c r="AD573" s="81"/>
      <c r="AE573" s="81"/>
      <c r="AF573" s="81"/>
    </row>
    <row r="574">
      <c r="A574" s="81"/>
      <c r="B574" s="81"/>
      <c r="C574" s="81"/>
      <c r="D574" s="179"/>
      <c r="E574" s="179"/>
      <c r="F574" s="179"/>
      <c r="G574" s="179"/>
      <c r="H574" s="179"/>
      <c r="I574" s="179"/>
      <c r="J574" s="179"/>
      <c r="K574" s="179"/>
      <c r="L574" s="81"/>
      <c r="M574" s="176"/>
      <c r="N574" s="179"/>
      <c r="O574" s="81"/>
      <c r="P574" s="81"/>
      <c r="Q574" s="81"/>
      <c r="R574" s="81"/>
      <c r="S574" s="81"/>
      <c r="T574" s="81"/>
      <c r="U574" s="81"/>
      <c r="V574" s="81"/>
      <c r="W574" s="81"/>
      <c r="X574" s="81"/>
      <c r="Y574" s="81"/>
      <c r="Z574" s="81"/>
      <c r="AA574" s="81"/>
      <c r="AB574" s="81"/>
      <c r="AC574" s="81"/>
      <c r="AD574" s="81"/>
      <c r="AE574" s="81"/>
      <c r="AF574" s="81"/>
    </row>
    <row r="575">
      <c r="A575" s="81"/>
      <c r="B575" s="81"/>
      <c r="C575" s="81"/>
      <c r="D575" s="179"/>
      <c r="E575" s="179"/>
      <c r="F575" s="179"/>
      <c r="G575" s="179"/>
      <c r="H575" s="179"/>
      <c r="I575" s="179"/>
      <c r="J575" s="179"/>
      <c r="K575" s="179"/>
      <c r="L575" s="81"/>
      <c r="M575" s="176"/>
      <c r="N575" s="179"/>
      <c r="O575" s="81"/>
      <c r="P575" s="81"/>
      <c r="Q575" s="81"/>
      <c r="R575" s="81"/>
      <c r="S575" s="81"/>
      <c r="T575" s="81"/>
      <c r="U575" s="81"/>
      <c r="V575" s="81"/>
      <c r="W575" s="81"/>
      <c r="X575" s="81"/>
      <c r="Y575" s="81"/>
      <c r="Z575" s="81"/>
      <c r="AA575" s="81"/>
      <c r="AB575" s="81"/>
      <c r="AC575" s="81"/>
      <c r="AD575" s="81"/>
      <c r="AE575" s="81"/>
      <c r="AF575" s="81"/>
    </row>
    <row r="576">
      <c r="A576" s="81"/>
      <c r="B576" s="81"/>
      <c r="C576" s="81"/>
      <c r="D576" s="179"/>
      <c r="E576" s="179"/>
      <c r="F576" s="179"/>
      <c r="G576" s="179"/>
      <c r="H576" s="179"/>
      <c r="I576" s="179"/>
      <c r="J576" s="179"/>
      <c r="K576" s="179"/>
      <c r="L576" s="81"/>
      <c r="M576" s="176"/>
      <c r="N576" s="179"/>
      <c r="O576" s="81"/>
      <c r="P576" s="81"/>
      <c r="Q576" s="81"/>
      <c r="R576" s="81"/>
      <c r="S576" s="81"/>
      <c r="T576" s="81"/>
      <c r="U576" s="81"/>
      <c r="V576" s="81"/>
      <c r="W576" s="81"/>
      <c r="X576" s="81"/>
      <c r="Y576" s="81"/>
      <c r="Z576" s="81"/>
      <c r="AA576" s="81"/>
      <c r="AB576" s="81"/>
      <c r="AC576" s="81"/>
      <c r="AD576" s="81"/>
      <c r="AE576" s="81"/>
      <c r="AF576" s="81"/>
    </row>
    <row r="577">
      <c r="A577" s="81"/>
      <c r="B577" s="81"/>
      <c r="C577" s="81"/>
      <c r="D577" s="179"/>
      <c r="E577" s="179"/>
      <c r="F577" s="179"/>
      <c r="G577" s="179"/>
      <c r="H577" s="179"/>
      <c r="I577" s="179"/>
      <c r="J577" s="179"/>
      <c r="K577" s="179"/>
      <c r="L577" s="81"/>
      <c r="M577" s="176"/>
      <c r="N577" s="179"/>
      <c r="O577" s="81"/>
      <c r="P577" s="81"/>
      <c r="Q577" s="81"/>
      <c r="R577" s="81"/>
      <c r="S577" s="81"/>
      <c r="T577" s="81"/>
      <c r="U577" s="81"/>
      <c r="V577" s="81"/>
      <c r="W577" s="81"/>
      <c r="X577" s="81"/>
      <c r="Y577" s="81"/>
      <c r="Z577" s="81"/>
      <c r="AA577" s="81"/>
      <c r="AB577" s="81"/>
      <c r="AC577" s="81"/>
      <c r="AD577" s="81"/>
      <c r="AE577" s="81"/>
      <c r="AF577" s="81"/>
    </row>
    <row r="578">
      <c r="A578" s="81"/>
      <c r="B578" s="81"/>
      <c r="C578" s="81"/>
      <c r="D578" s="179"/>
      <c r="E578" s="179"/>
      <c r="F578" s="179"/>
      <c r="G578" s="179"/>
      <c r="H578" s="179"/>
      <c r="I578" s="179"/>
      <c r="J578" s="179"/>
      <c r="K578" s="179"/>
      <c r="L578" s="81"/>
      <c r="M578" s="176"/>
      <c r="N578" s="179"/>
      <c r="O578" s="81"/>
      <c r="P578" s="81"/>
      <c r="Q578" s="81"/>
      <c r="R578" s="81"/>
      <c r="S578" s="81"/>
      <c r="T578" s="81"/>
      <c r="U578" s="81"/>
      <c r="V578" s="81"/>
      <c r="W578" s="81"/>
      <c r="X578" s="81"/>
      <c r="Y578" s="81"/>
      <c r="Z578" s="81"/>
      <c r="AA578" s="81"/>
      <c r="AB578" s="81"/>
      <c r="AC578" s="81"/>
      <c r="AD578" s="81"/>
      <c r="AE578" s="81"/>
      <c r="AF578" s="81"/>
    </row>
    <row r="579">
      <c r="A579" s="81"/>
      <c r="B579" s="81"/>
      <c r="C579" s="81"/>
      <c r="D579" s="179"/>
      <c r="E579" s="179"/>
      <c r="F579" s="179"/>
      <c r="G579" s="179"/>
      <c r="H579" s="179"/>
      <c r="I579" s="179"/>
      <c r="J579" s="179"/>
      <c r="K579" s="179"/>
      <c r="L579" s="81"/>
      <c r="M579" s="176"/>
      <c r="N579" s="179"/>
      <c r="O579" s="81"/>
      <c r="P579" s="81"/>
      <c r="Q579" s="81"/>
      <c r="R579" s="81"/>
      <c r="S579" s="81"/>
      <c r="T579" s="81"/>
      <c r="U579" s="81"/>
      <c r="V579" s="81"/>
      <c r="W579" s="81"/>
      <c r="X579" s="81"/>
      <c r="Y579" s="81"/>
      <c r="Z579" s="81"/>
      <c r="AA579" s="81"/>
      <c r="AB579" s="81"/>
      <c r="AC579" s="81"/>
      <c r="AD579" s="81"/>
      <c r="AE579" s="81"/>
      <c r="AF579" s="81"/>
    </row>
    <row r="580">
      <c r="A580" s="81"/>
      <c r="B580" s="81"/>
      <c r="C580" s="81"/>
      <c r="D580" s="179"/>
      <c r="E580" s="179"/>
      <c r="F580" s="179"/>
      <c r="G580" s="179"/>
      <c r="H580" s="179"/>
      <c r="I580" s="179"/>
      <c r="J580" s="179"/>
      <c r="K580" s="179"/>
      <c r="L580" s="81"/>
      <c r="M580" s="176"/>
      <c r="N580" s="179"/>
      <c r="O580" s="81"/>
      <c r="P580" s="81"/>
      <c r="Q580" s="81"/>
      <c r="R580" s="81"/>
      <c r="S580" s="81"/>
      <c r="T580" s="81"/>
      <c r="U580" s="81"/>
      <c r="V580" s="81"/>
      <c r="W580" s="81"/>
      <c r="X580" s="81"/>
      <c r="Y580" s="81"/>
      <c r="Z580" s="81"/>
      <c r="AA580" s="81"/>
      <c r="AB580" s="81"/>
      <c r="AC580" s="81"/>
      <c r="AD580" s="81"/>
      <c r="AE580" s="81"/>
      <c r="AF580" s="81"/>
    </row>
    <row r="581">
      <c r="A581" s="81"/>
      <c r="B581" s="81"/>
      <c r="C581" s="81"/>
      <c r="D581" s="179"/>
      <c r="E581" s="179"/>
      <c r="F581" s="179"/>
      <c r="G581" s="179"/>
      <c r="H581" s="179"/>
      <c r="I581" s="179"/>
      <c r="J581" s="179"/>
      <c r="K581" s="179"/>
      <c r="L581" s="81"/>
      <c r="M581" s="176"/>
      <c r="N581" s="179"/>
      <c r="O581" s="81"/>
      <c r="P581" s="81"/>
      <c r="Q581" s="81"/>
      <c r="R581" s="81"/>
      <c r="S581" s="81"/>
      <c r="T581" s="81"/>
      <c r="U581" s="81"/>
      <c r="V581" s="81"/>
      <c r="W581" s="81"/>
      <c r="X581" s="81"/>
      <c r="Y581" s="81"/>
      <c r="Z581" s="81"/>
      <c r="AA581" s="81"/>
      <c r="AB581" s="81"/>
      <c r="AC581" s="81"/>
      <c r="AD581" s="81"/>
      <c r="AE581" s="81"/>
      <c r="AF581" s="81"/>
    </row>
    <row r="582">
      <c r="A582" s="81"/>
      <c r="B582" s="81"/>
      <c r="C582" s="81"/>
      <c r="D582" s="179"/>
      <c r="E582" s="179"/>
      <c r="F582" s="179"/>
      <c r="G582" s="179"/>
      <c r="H582" s="179"/>
      <c r="I582" s="179"/>
      <c r="J582" s="179"/>
      <c r="K582" s="179"/>
      <c r="L582" s="81"/>
      <c r="M582" s="176"/>
      <c r="N582" s="179"/>
      <c r="O582" s="81"/>
      <c r="P582" s="81"/>
      <c r="Q582" s="81"/>
      <c r="R582" s="81"/>
      <c r="S582" s="81"/>
      <c r="T582" s="81"/>
      <c r="U582" s="81"/>
      <c r="V582" s="81"/>
      <c r="W582" s="81"/>
      <c r="X582" s="81"/>
      <c r="Y582" s="81"/>
      <c r="Z582" s="81"/>
      <c r="AA582" s="81"/>
      <c r="AB582" s="81"/>
      <c r="AC582" s="81"/>
      <c r="AD582" s="81"/>
      <c r="AE582" s="81"/>
      <c r="AF582" s="81"/>
    </row>
    <row r="583">
      <c r="A583" s="81"/>
      <c r="B583" s="81"/>
      <c r="C583" s="81"/>
      <c r="D583" s="179"/>
      <c r="E583" s="179"/>
      <c r="F583" s="179"/>
      <c r="G583" s="179"/>
      <c r="H583" s="179"/>
      <c r="I583" s="179"/>
      <c r="J583" s="179"/>
      <c r="K583" s="179"/>
      <c r="L583" s="81"/>
      <c r="M583" s="176"/>
      <c r="N583" s="179"/>
      <c r="O583" s="81"/>
      <c r="P583" s="81"/>
      <c r="Q583" s="81"/>
      <c r="R583" s="81"/>
      <c r="S583" s="81"/>
      <c r="T583" s="81"/>
      <c r="U583" s="81"/>
      <c r="V583" s="81"/>
      <c r="W583" s="81"/>
      <c r="X583" s="81"/>
      <c r="Y583" s="81"/>
      <c r="Z583" s="81"/>
      <c r="AA583" s="81"/>
      <c r="AB583" s="81"/>
      <c r="AC583" s="81"/>
      <c r="AD583" s="81"/>
      <c r="AE583" s="81"/>
      <c r="AF583" s="81"/>
    </row>
    <row r="584">
      <c r="A584" s="81"/>
      <c r="B584" s="81"/>
      <c r="C584" s="81"/>
      <c r="D584" s="179"/>
      <c r="E584" s="179"/>
      <c r="F584" s="179"/>
      <c r="G584" s="179"/>
      <c r="H584" s="179"/>
      <c r="I584" s="179"/>
      <c r="J584" s="179"/>
      <c r="K584" s="179"/>
      <c r="L584" s="81"/>
      <c r="M584" s="176"/>
      <c r="N584" s="179"/>
      <c r="O584" s="81"/>
      <c r="P584" s="81"/>
      <c r="Q584" s="81"/>
      <c r="R584" s="81"/>
      <c r="S584" s="81"/>
      <c r="T584" s="81"/>
      <c r="U584" s="81"/>
      <c r="V584" s="81"/>
      <c r="W584" s="81"/>
      <c r="X584" s="81"/>
      <c r="Y584" s="81"/>
      <c r="Z584" s="81"/>
      <c r="AA584" s="81"/>
      <c r="AB584" s="81"/>
      <c r="AC584" s="81"/>
      <c r="AD584" s="81"/>
      <c r="AE584" s="81"/>
      <c r="AF584" s="81"/>
    </row>
    <row r="585">
      <c r="A585" s="81"/>
      <c r="B585" s="81"/>
      <c r="C585" s="81"/>
      <c r="D585" s="179"/>
      <c r="E585" s="179"/>
      <c r="F585" s="179"/>
      <c r="G585" s="179"/>
      <c r="H585" s="179"/>
      <c r="I585" s="179"/>
      <c r="J585" s="179"/>
      <c r="K585" s="179"/>
      <c r="L585" s="81"/>
      <c r="M585" s="176"/>
      <c r="N585" s="179"/>
      <c r="O585" s="81"/>
      <c r="P585" s="81"/>
      <c r="Q585" s="81"/>
      <c r="R585" s="81"/>
      <c r="S585" s="81"/>
      <c r="T585" s="81"/>
      <c r="U585" s="81"/>
      <c r="V585" s="81"/>
      <c r="W585" s="81"/>
      <c r="X585" s="81"/>
      <c r="Y585" s="81"/>
      <c r="Z585" s="81"/>
      <c r="AA585" s="81"/>
      <c r="AB585" s="81"/>
      <c r="AC585" s="81"/>
      <c r="AD585" s="81"/>
      <c r="AE585" s="81"/>
      <c r="AF585" s="81"/>
    </row>
    <row r="586">
      <c r="A586" s="81"/>
      <c r="B586" s="81"/>
      <c r="C586" s="81"/>
      <c r="D586" s="179"/>
      <c r="E586" s="179"/>
      <c r="F586" s="179"/>
      <c r="G586" s="179"/>
      <c r="H586" s="179"/>
      <c r="I586" s="179"/>
      <c r="J586" s="179"/>
      <c r="K586" s="179"/>
      <c r="L586" s="81"/>
      <c r="M586" s="176"/>
      <c r="N586" s="179"/>
      <c r="O586" s="81"/>
      <c r="P586" s="81"/>
      <c r="Q586" s="81"/>
      <c r="R586" s="81"/>
      <c r="S586" s="81"/>
      <c r="T586" s="81"/>
      <c r="U586" s="81"/>
      <c r="V586" s="81"/>
      <c r="W586" s="81"/>
      <c r="X586" s="81"/>
      <c r="Y586" s="81"/>
      <c r="Z586" s="81"/>
      <c r="AA586" s="81"/>
      <c r="AB586" s="81"/>
      <c r="AC586" s="81"/>
      <c r="AD586" s="81"/>
      <c r="AE586" s="81"/>
      <c r="AF586" s="81"/>
    </row>
    <row r="587">
      <c r="A587" s="81"/>
      <c r="B587" s="81"/>
      <c r="C587" s="81"/>
      <c r="D587" s="179"/>
      <c r="E587" s="179"/>
      <c r="F587" s="179"/>
      <c r="G587" s="179"/>
      <c r="H587" s="179"/>
      <c r="I587" s="179"/>
      <c r="J587" s="179"/>
      <c r="K587" s="179"/>
      <c r="L587" s="81"/>
      <c r="M587" s="176"/>
      <c r="N587" s="179"/>
      <c r="O587" s="81"/>
      <c r="P587" s="81"/>
      <c r="Q587" s="81"/>
      <c r="R587" s="81"/>
      <c r="S587" s="81"/>
      <c r="T587" s="81"/>
      <c r="U587" s="81"/>
      <c r="V587" s="81"/>
      <c r="W587" s="81"/>
      <c r="X587" s="81"/>
      <c r="Y587" s="81"/>
      <c r="Z587" s="81"/>
      <c r="AA587" s="81"/>
      <c r="AB587" s="81"/>
      <c r="AC587" s="81"/>
      <c r="AD587" s="81"/>
      <c r="AE587" s="81"/>
      <c r="AF587" s="81"/>
    </row>
    <row r="588">
      <c r="A588" s="81"/>
      <c r="B588" s="81"/>
      <c r="C588" s="81"/>
      <c r="D588" s="179"/>
      <c r="E588" s="179"/>
      <c r="F588" s="179"/>
      <c r="G588" s="179"/>
      <c r="H588" s="179"/>
      <c r="I588" s="179"/>
      <c r="J588" s="179"/>
      <c r="K588" s="179"/>
      <c r="L588" s="81"/>
      <c r="M588" s="176"/>
      <c r="N588" s="179"/>
      <c r="O588" s="81"/>
      <c r="P588" s="81"/>
      <c r="Q588" s="81"/>
      <c r="R588" s="81"/>
      <c r="S588" s="81"/>
      <c r="T588" s="81"/>
      <c r="U588" s="81"/>
      <c r="V588" s="81"/>
      <c r="W588" s="81"/>
      <c r="X588" s="81"/>
      <c r="Y588" s="81"/>
      <c r="Z588" s="81"/>
      <c r="AA588" s="81"/>
      <c r="AB588" s="81"/>
      <c r="AC588" s="81"/>
      <c r="AD588" s="81"/>
      <c r="AE588" s="81"/>
      <c r="AF588" s="81"/>
    </row>
    <row r="589">
      <c r="A589" s="81"/>
      <c r="B589" s="81"/>
      <c r="C589" s="81"/>
      <c r="D589" s="179"/>
      <c r="E589" s="179"/>
      <c r="F589" s="179"/>
      <c r="G589" s="179"/>
      <c r="H589" s="179"/>
      <c r="I589" s="179"/>
      <c r="J589" s="179"/>
      <c r="K589" s="179"/>
      <c r="L589" s="81"/>
      <c r="M589" s="176"/>
      <c r="N589" s="179"/>
      <c r="O589" s="81"/>
      <c r="P589" s="81"/>
      <c r="Q589" s="81"/>
      <c r="R589" s="81"/>
      <c r="S589" s="81"/>
      <c r="T589" s="81"/>
      <c r="U589" s="81"/>
      <c r="V589" s="81"/>
      <c r="W589" s="81"/>
      <c r="X589" s="81"/>
      <c r="Y589" s="81"/>
      <c r="Z589" s="81"/>
      <c r="AA589" s="81"/>
      <c r="AB589" s="81"/>
      <c r="AC589" s="81"/>
      <c r="AD589" s="81"/>
      <c r="AE589" s="81"/>
      <c r="AF589" s="81"/>
    </row>
    <row r="590">
      <c r="A590" s="81"/>
      <c r="B590" s="81"/>
      <c r="C590" s="81"/>
      <c r="D590" s="179"/>
      <c r="E590" s="179"/>
      <c r="F590" s="179"/>
      <c r="G590" s="179"/>
      <c r="H590" s="179"/>
      <c r="I590" s="179"/>
      <c r="J590" s="179"/>
      <c r="K590" s="179"/>
      <c r="L590" s="81"/>
      <c r="M590" s="176"/>
      <c r="N590" s="179"/>
      <c r="O590" s="81"/>
      <c r="P590" s="81"/>
      <c r="Q590" s="81"/>
      <c r="R590" s="81"/>
      <c r="S590" s="81"/>
      <c r="T590" s="81"/>
      <c r="U590" s="81"/>
      <c r="V590" s="81"/>
      <c r="W590" s="81"/>
      <c r="X590" s="81"/>
      <c r="Y590" s="81"/>
      <c r="Z590" s="81"/>
      <c r="AA590" s="81"/>
      <c r="AB590" s="81"/>
      <c r="AC590" s="81"/>
      <c r="AD590" s="81"/>
      <c r="AE590" s="81"/>
      <c r="AF590" s="81"/>
    </row>
    <row r="591">
      <c r="A591" s="81"/>
      <c r="B591" s="81"/>
      <c r="C591" s="81"/>
      <c r="D591" s="179"/>
      <c r="E591" s="179"/>
      <c r="F591" s="179"/>
      <c r="G591" s="179"/>
      <c r="H591" s="179"/>
      <c r="I591" s="179"/>
      <c r="J591" s="179"/>
      <c r="K591" s="179"/>
      <c r="L591" s="81"/>
      <c r="M591" s="176"/>
      <c r="N591" s="179"/>
      <c r="O591" s="81"/>
      <c r="P591" s="81"/>
      <c r="Q591" s="81"/>
      <c r="R591" s="81"/>
      <c r="S591" s="81"/>
      <c r="T591" s="81"/>
      <c r="U591" s="81"/>
      <c r="V591" s="81"/>
      <c r="W591" s="81"/>
      <c r="X591" s="81"/>
      <c r="Y591" s="81"/>
      <c r="Z591" s="81"/>
      <c r="AA591" s="81"/>
      <c r="AB591" s="81"/>
      <c r="AC591" s="81"/>
      <c r="AD591" s="81"/>
      <c r="AE591" s="81"/>
      <c r="AF591" s="81"/>
    </row>
    <row r="592">
      <c r="A592" s="81"/>
      <c r="B592" s="81"/>
      <c r="C592" s="81"/>
      <c r="D592" s="179"/>
      <c r="E592" s="179"/>
      <c r="F592" s="179"/>
      <c r="G592" s="179"/>
      <c r="H592" s="179"/>
      <c r="I592" s="179"/>
      <c r="J592" s="179"/>
      <c r="K592" s="179"/>
      <c r="L592" s="81"/>
      <c r="M592" s="176"/>
      <c r="N592" s="179"/>
      <c r="O592" s="81"/>
      <c r="P592" s="81"/>
      <c r="Q592" s="81"/>
      <c r="R592" s="81"/>
      <c r="S592" s="81"/>
      <c r="T592" s="81"/>
      <c r="U592" s="81"/>
      <c r="V592" s="81"/>
      <c r="W592" s="81"/>
      <c r="X592" s="81"/>
      <c r="Y592" s="81"/>
      <c r="Z592" s="81"/>
      <c r="AA592" s="81"/>
      <c r="AB592" s="81"/>
      <c r="AC592" s="81"/>
      <c r="AD592" s="81"/>
      <c r="AE592" s="81"/>
      <c r="AF592" s="81"/>
    </row>
    <row r="593">
      <c r="A593" s="81"/>
      <c r="B593" s="81"/>
      <c r="C593" s="81"/>
      <c r="D593" s="179"/>
      <c r="E593" s="179"/>
      <c r="F593" s="179"/>
      <c r="G593" s="179"/>
      <c r="H593" s="179"/>
      <c r="I593" s="179"/>
      <c r="J593" s="179"/>
      <c r="K593" s="179"/>
      <c r="L593" s="81"/>
      <c r="M593" s="176"/>
      <c r="N593" s="179"/>
      <c r="O593" s="81"/>
      <c r="P593" s="81"/>
      <c r="Q593" s="81"/>
      <c r="R593" s="81"/>
      <c r="S593" s="81"/>
      <c r="T593" s="81"/>
      <c r="U593" s="81"/>
      <c r="V593" s="81"/>
      <c r="W593" s="81"/>
      <c r="X593" s="81"/>
      <c r="Y593" s="81"/>
      <c r="Z593" s="81"/>
      <c r="AA593" s="81"/>
      <c r="AB593" s="81"/>
      <c r="AC593" s="81"/>
      <c r="AD593" s="81"/>
      <c r="AE593" s="81"/>
      <c r="AF593" s="81"/>
    </row>
    <row r="594">
      <c r="A594" s="81"/>
      <c r="B594" s="81"/>
      <c r="C594" s="81"/>
      <c r="D594" s="179"/>
      <c r="E594" s="179"/>
      <c r="F594" s="179"/>
      <c r="G594" s="179"/>
      <c r="H594" s="179"/>
      <c r="I594" s="179"/>
      <c r="J594" s="179"/>
      <c r="K594" s="179"/>
      <c r="L594" s="81"/>
      <c r="M594" s="176"/>
      <c r="N594" s="179"/>
      <c r="O594" s="81"/>
      <c r="P594" s="81"/>
      <c r="Q594" s="81"/>
      <c r="R594" s="81"/>
      <c r="S594" s="81"/>
      <c r="T594" s="81"/>
      <c r="U594" s="81"/>
      <c r="V594" s="81"/>
      <c r="W594" s="81"/>
      <c r="X594" s="81"/>
      <c r="Y594" s="81"/>
      <c r="Z594" s="81"/>
      <c r="AA594" s="81"/>
      <c r="AB594" s="81"/>
      <c r="AC594" s="81"/>
      <c r="AD594" s="81"/>
      <c r="AE594" s="81"/>
      <c r="AF594" s="81"/>
    </row>
    <row r="595">
      <c r="A595" s="81"/>
      <c r="B595" s="81"/>
      <c r="C595" s="81"/>
      <c r="D595" s="179"/>
      <c r="E595" s="179"/>
      <c r="F595" s="179"/>
      <c r="G595" s="179"/>
      <c r="H595" s="179"/>
      <c r="I595" s="179"/>
      <c r="J595" s="179"/>
      <c r="K595" s="179"/>
      <c r="L595" s="81"/>
      <c r="M595" s="176"/>
      <c r="N595" s="179"/>
      <c r="O595" s="81"/>
      <c r="P595" s="81"/>
      <c r="Q595" s="81"/>
      <c r="R595" s="81"/>
      <c r="S595" s="81"/>
      <c r="T595" s="81"/>
      <c r="U595" s="81"/>
      <c r="V595" s="81"/>
      <c r="W595" s="81"/>
      <c r="X595" s="81"/>
      <c r="Y595" s="81"/>
      <c r="Z595" s="81"/>
      <c r="AA595" s="81"/>
      <c r="AB595" s="81"/>
      <c r="AC595" s="81"/>
      <c r="AD595" s="81"/>
      <c r="AE595" s="81"/>
      <c r="AF595" s="81"/>
    </row>
    <row r="596">
      <c r="A596" s="81"/>
      <c r="B596" s="81"/>
      <c r="C596" s="81"/>
      <c r="D596" s="179"/>
      <c r="E596" s="179"/>
      <c r="F596" s="179"/>
      <c r="G596" s="179"/>
      <c r="H596" s="179"/>
      <c r="I596" s="179"/>
      <c r="J596" s="179"/>
      <c r="K596" s="179"/>
      <c r="L596" s="81"/>
      <c r="M596" s="176"/>
      <c r="N596" s="179"/>
      <c r="O596" s="81"/>
      <c r="P596" s="81"/>
      <c r="Q596" s="81"/>
      <c r="R596" s="81"/>
      <c r="S596" s="81"/>
      <c r="T596" s="81"/>
      <c r="U596" s="81"/>
      <c r="V596" s="81"/>
      <c r="W596" s="81"/>
      <c r="X596" s="81"/>
      <c r="Y596" s="81"/>
      <c r="Z596" s="81"/>
      <c r="AA596" s="81"/>
      <c r="AB596" s="81"/>
      <c r="AC596" s="81"/>
      <c r="AD596" s="81"/>
      <c r="AE596" s="81"/>
      <c r="AF596" s="81"/>
    </row>
    <row r="597">
      <c r="A597" s="81"/>
      <c r="B597" s="81"/>
      <c r="C597" s="81"/>
      <c r="D597" s="179"/>
      <c r="E597" s="179"/>
      <c r="F597" s="179"/>
      <c r="G597" s="179"/>
      <c r="H597" s="179"/>
      <c r="I597" s="179"/>
      <c r="J597" s="179"/>
      <c r="K597" s="179"/>
      <c r="L597" s="81"/>
      <c r="M597" s="176"/>
      <c r="N597" s="179"/>
      <c r="O597" s="81"/>
      <c r="P597" s="81"/>
      <c r="Q597" s="81"/>
      <c r="R597" s="81"/>
      <c r="S597" s="81"/>
      <c r="T597" s="81"/>
      <c r="U597" s="81"/>
      <c r="V597" s="81"/>
      <c r="W597" s="81"/>
      <c r="X597" s="81"/>
      <c r="Y597" s="81"/>
      <c r="Z597" s="81"/>
      <c r="AA597" s="81"/>
      <c r="AB597" s="81"/>
      <c r="AC597" s="81"/>
      <c r="AD597" s="81"/>
      <c r="AE597" s="81"/>
      <c r="AF597" s="81"/>
    </row>
    <row r="598">
      <c r="A598" s="81"/>
      <c r="B598" s="81"/>
      <c r="C598" s="81"/>
      <c r="D598" s="179"/>
      <c r="E598" s="179"/>
      <c r="F598" s="179"/>
      <c r="G598" s="179"/>
      <c r="H598" s="179"/>
      <c r="I598" s="179"/>
      <c r="J598" s="179"/>
      <c r="K598" s="179"/>
      <c r="L598" s="81"/>
      <c r="M598" s="176"/>
      <c r="N598" s="179"/>
      <c r="O598" s="81"/>
      <c r="P598" s="81"/>
      <c r="Q598" s="81"/>
      <c r="R598" s="81"/>
      <c r="S598" s="81"/>
      <c r="T598" s="81"/>
      <c r="U598" s="81"/>
      <c r="V598" s="81"/>
      <c r="W598" s="81"/>
      <c r="X598" s="81"/>
      <c r="Y598" s="81"/>
      <c r="Z598" s="81"/>
      <c r="AA598" s="81"/>
      <c r="AB598" s="81"/>
      <c r="AC598" s="81"/>
      <c r="AD598" s="81"/>
      <c r="AE598" s="81"/>
      <c r="AF598" s="81"/>
    </row>
    <row r="599">
      <c r="A599" s="81"/>
      <c r="B599" s="81"/>
      <c r="C599" s="81"/>
      <c r="D599" s="179"/>
      <c r="E599" s="179"/>
      <c r="F599" s="179"/>
      <c r="G599" s="179"/>
      <c r="H599" s="179"/>
      <c r="I599" s="179"/>
      <c r="J599" s="179"/>
      <c r="K599" s="179"/>
      <c r="L599" s="81"/>
      <c r="M599" s="176"/>
      <c r="N599" s="179"/>
      <c r="O599" s="81"/>
      <c r="P599" s="81"/>
      <c r="Q599" s="81"/>
      <c r="R599" s="81"/>
      <c r="S599" s="81"/>
      <c r="T599" s="81"/>
      <c r="U599" s="81"/>
      <c r="V599" s="81"/>
      <c r="W599" s="81"/>
      <c r="X599" s="81"/>
      <c r="Y599" s="81"/>
      <c r="Z599" s="81"/>
      <c r="AA599" s="81"/>
      <c r="AB599" s="81"/>
      <c r="AC599" s="81"/>
      <c r="AD599" s="81"/>
      <c r="AE599" s="81"/>
      <c r="AF599" s="81"/>
    </row>
    <row r="600">
      <c r="A600" s="81"/>
      <c r="B600" s="81"/>
      <c r="C600" s="81"/>
      <c r="D600" s="179"/>
      <c r="E600" s="179"/>
      <c r="F600" s="179"/>
      <c r="G600" s="179"/>
      <c r="H600" s="179"/>
      <c r="I600" s="179"/>
      <c r="J600" s="179"/>
      <c r="K600" s="179"/>
      <c r="L600" s="81"/>
      <c r="M600" s="176"/>
      <c r="N600" s="179"/>
      <c r="O600" s="81"/>
      <c r="P600" s="81"/>
      <c r="Q600" s="81"/>
      <c r="R600" s="81"/>
      <c r="S600" s="81"/>
      <c r="T600" s="81"/>
      <c r="U600" s="81"/>
      <c r="V600" s="81"/>
      <c r="W600" s="81"/>
      <c r="X600" s="81"/>
      <c r="Y600" s="81"/>
      <c r="Z600" s="81"/>
      <c r="AA600" s="81"/>
      <c r="AB600" s="81"/>
      <c r="AC600" s="81"/>
      <c r="AD600" s="81"/>
      <c r="AE600" s="81"/>
      <c r="AF600" s="81"/>
    </row>
    <row r="601">
      <c r="A601" s="81"/>
      <c r="B601" s="81"/>
      <c r="C601" s="81"/>
      <c r="D601" s="179"/>
      <c r="E601" s="179"/>
      <c r="F601" s="179"/>
      <c r="G601" s="179"/>
      <c r="H601" s="179"/>
      <c r="I601" s="179"/>
      <c r="J601" s="179"/>
      <c r="K601" s="179"/>
      <c r="L601" s="81"/>
      <c r="M601" s="176"/>
      <c r="N601" s="179"/>
      <c r="O601" s="81"/>
      <c r="P601" s="81"/>
      <c r="Q601" s="81"/>
      <c r="R601" s="81"/>
      <c r="S601" s="81"/>
      <c r="T601" s="81"/>
      <c r="U601" s="81"/>
      <c r="V601" s="81"/>
      <c r="W601" s="81"/>
      <c r="X601" s="81"/>
      <c r="Y601" s="81"/>
      <c r="Z601" s="81"/>
      <c r="AA601" s="81"/>
      <c r="AB601" s="81"/>
      <c r="AC601" s="81"/>
      <c r="AD601" s="81"/>
      <c r="AE601" s="81"/>
      <c r="AF601" s="81"/>
    </row>
    <row r="602">
      <c r="A602" s="81"/>
      <c r="B602" s="81"/>
      <c r="C602" s="81"/>
      <c r="D602" s="179"/>
      <c r="E602" s="179"/>
      <c r="F602" s="179"/>
      <c r="G602" s="179"/>
      <c r="H602" s="179"/>
      <c r="I602" s="179"/>
      <c r="J602" s="179"/>
      <c r="K602" s="179"/>
      <c r="L602" s="81"/>
      <c r="M602" s="176"/>
      <c r="N602" s="179"/>
      <c r="O602" s="81"/>
      <c r="P602" s="81"/>
      <c r="Q602" s="81"/>
      <c r="R602" s="81"/>
      <c r="S602" s="81"/>
      <c r="T602" s="81"/>
      <c r="U602" s="81"/>
      <c r="V602" s="81"/>
      <c r="W602" s="81"/>
      <c r="X602" s="81"/>
      <c r="Y602" s="81"/>
      <c r="Z602" s="81"/>
      <c r="AA602" s="81"/>
      <c r="AB602" s="81"/>
      <c r="AC602" s="81"/>
      <c r="AD602" s="81"/>
      <c r="AE602" s="81"/>
      <c r="AF602" s="81"/>
    </row>
    <row r="603">
      <c r="A603" s="81"/>
      <c r="B603" s="81"/>
      <c r="C603" s="81"/>
      <c r="D603" s="179"/>
      <c r="E603" s="179"/>
      <c r="F603" s="179"/>
      <c r="G603" s="179"/>
      <c r="H603" s="179"/>
      <c r="I603" s="179"/>
      <c r="J603" s="179"/>
      <c r="K603" s="179"/>
      <c r="L603" s="81"/>
      <c r="M603" s="176"/>
      <c r="N603" s="179"/>
      <c r="O603" s="81"/>
      <c r="P603" s="81"/>
      <c r="Q603" s="81"/>
      <c r="R603" s="81"/>
      <c r="S603" s="81"/>
      <c r="T603" s="81"/>
      <c r="U603" s="81"/>
      <c r="V603" s="81"/>
      <c r="W603" s="81"/>
      <c r="X603" s="81"/>
      <c r="Y603" s="81"/>
      <c r="Z603" s="81"/>
      <c r="AA603" s="81"/>
      <c r="AB603" s="81"/>
      <c r="AC603" s="81"/>
      <c r="AD603" s="81"/>
      <c r="AE603" s="81"/>
      <c r="AF603" s="81"/>
    </row>
    <row r="604">
      <c r="A604" s="81"/>
      <c r="B604" s="81"/>
      <c r="C604" s="81"/>
      <c r="D604" s="179"/>
      <c r="E604" s="179"/>
      <c r="F604" s="179"/>
      <c r="G604" s="179"/>
      <c r="H604" s="179"/>
      <c r="I604" s="179"/>
      <c r="J604" s="179"/>
      <c r="K604" s="179"/>
      <c r="L604" s="81"/>
      <c r="M604" s="176"/>
      <c r="N604" s="179"/>
      <c r="O604" s="81"/>
      <c r="P604" s="81"/>
      <c r="Q604" s="81"/>
      <c r="R604" s="81"/>
      <c r="S604" s="81"/>
      <c r="T604" s="81"/>
      <c r="U604" s="81"/>
      <c r="V604" s="81"/>
      <c r="W604" s="81"/>
      <c r="X604" s="81"/>
      <c r="Y604" s="81"/>
      <c r="Z604" s="81"/>
      <c r="AA604" s="81"/>
      <c r="AB604" s="81"/>
      <c r="AC604" s="81"/>
      <c r="AD604" s="81"/>
      <c r="AE604" s="81"/>
      <c r="AF604" s="81"/>
    </row>
    <row r="605">
      <c r="A605" s="81"/>
      <c r="B605" s="81"/>
      <c r="C605" s="81"/>
      <c r="D605" s="179"/>
      <c r="E605" s="179"/>
      <c r="F605" s="179"/>
      <c r="G605" s="179"/>
      <c r="H605" s="179"/>
      <c r="I605" s="179"/>
      <c r="J605" s="179"/>
      <c r="K605" s="179"/>
      <c r="L605" s="81"/>
      <c r="M605" s="176"/>
      <c r="N605" s="179"/>
      <c r="O605" s="81"/>
      <c r="P605" s="81"/>
      <c r="Q605" s="81"/>
      <c r="R605" s="81"/>
      <c r="S605" s="81"/>
      <c r="T605" s="81"/>
      <c r="U605" s="81"/>
      <c r="V605" s="81"/>
      <c r="W605" s="81"/>
      <c r="X605" s="81"/>
      <c r="Y605" s="81"/>
      <c r="Z605" s="81"/>
      <c r="AA605" s="81"/>
      <c r="AB605" s="81"/>
      <c r="AC605" s="81"/>
      <c r="AD605" s="81"/>
      <c r="AE605" s="81"/>
      <c r="AF605" s="81"/>
    </row>
    <row r="606">
      <c r="A606" s="81"/>
      <c r="B606" s="81"/>
      <c r="C606" s="81"/>
      <c r="D606" s="179"/>
      <c r="E606" s="179"/>
      <c r="F606" s="179"/>
      <c r="G606" s="179"/>
      <c r="H606" s="179"/>
      <c r="I606" s="179"/>
      <c r="J606" s="179"/>
      <c r="K606" s="179"/>
      <c r="L606" s="81"/>
      <c r="M606" s="176"/>
      <c r="N606" s="179"/>
      <c r="O606" s="81"/>
      <c r="P606" s="81"/>
      <c r="Q606" s="81"/>
      <c r="R606" s="81"/>
      <c r="S606" s="81"/>
      <c r="T606" s="81"/>
      <c r="U606" s="81"/>
      <c r="V606" s="81"/>
      <c r="W606" s="81"/>
      <c r="X606" s="81"/>
      <c r="Y606" s="81"/>
      <c r="Z606" s="81"/>
      <c r="AA606" s="81"/>
      <c r="AB606" s="81"/>
      <c r="AC606" s="81"/>
      <c r="AD606" s="81"/>
      <c r="AE606" s="81"/>
      <c r="AF606" s="81"/>
    </row>
    <row r="607">
      <c r="A607" s="81"/>
      <c r="B607" s="81"/>
      <c r="C607" s="81"/>
      <c r="D607" s="179"/>
      <c r="E607" s="179"/>
      <c r="F607" s="179"/>
      <c r="G607" s="179"/>
      <c r="H607" s="179"/>
      <c r="I607" s="179"/>
      <c r="J607" s="179"/>
      <c r="K607" s="179"/>
      <c r="L607" s="81"/>
      <c r="M607" s="176"/>
      <c r="N607" s="179"/>
      <c r="O607" s="81"/>
      <c r="P607" s="81"/>
      <c r="Q607" s="81"/>
      <c r="R607" s="81"/>
      <c r="S607" s="81"/>
      <c r="T607" s="81"/>
      <c r="U607" s="81"/>
      <c r="V607" s="81"/>
      <c r="W607" s="81"/>
      <c r="X607" s="81"/>
      <c r="Y607" s="81"/>
      <c r="Z607" s="81"/>
      <c r="AA607" s="81"/>
      <c r="AB607" s="81"/>
      <c r="AC607" s="81"/>
      <c r="AD607" s="81"/>
      <c r="AE607" s="81"/>
      <c r="AF607" s="81"/>
    </row>
    <row r="608">
      <c r="A608" s="81"/>
      <c r="B608" s="81"/>
      <c r="C608" s="81"/>
      <c r="D608" s="179"/>
      <c r="E608" s="179"/>
      <c r="F608" s="179"/>
      <c r="G608" s="179"/>
      <c r="H608" s="179"/>
      <c r="I608" s="179"/>
      <c r="J608" s="179"/>
      <c r="K608" s="179"/>
      <c r="L608" s="81"/>
      <c r="M608" s="176"/>
      <c r="N608" s="179"/>
      <c r="O608" s="81"/>
      <c r="P608" s="81"/>
      <c r="Q608" s="81"/>
      <c r="R608" s="81"/>
      <c r="S608" s="81"/>
      <c r="T608" s="81"/>
      <c r="U608" s="81"/>
      <c r="V608" s="81"/>
      <c r="W608" s="81"/>
      <c r="X608" s="81"/>
      <c r="Y608" s="81"/>
      <c r="Z608" s="81"/>
      <c r="AA608" s="81"/>
      <c r="AB608" s="81"/>
      <c r="AC608" s="81"/>
      <c r="AD608" s="81"/>
      <c r="AE608" s="81"/>
      <c r="AF608" s="81"/>
    </row>
    <row r="609">
      <c r="A609" s="81"/>
      <c r="B609" s="81"/>
      <c r="C609" s="81"/>
      <c r="D609" s="179"/>
      <c r="E609" s="179"/>
      <c r="F609" s="179"/>
      <c r="G609" s="179"/>
      <c r="H609" s="179"/>
      <c r="I609" s="179"/>
      <c r="J609" s="179"/>
      <c r="K609" s="179"/>
      <c r="L609" s="81"/>
      <c r="M609" s="176"/>
      <c r="N609" s="179"/>
      <c r="O609" s="81"/>
      <c r="P609" s="81"/>
      <c r="Q609" s="81"/>
      <c r="R609" s="81"/>
      <c r="S609" s="81"/>
      <c r="T609" s="81"/>
      <c r="U609" s="81"/>
      <c r="V609" s="81"/>
      <c r="W609" s="81"/>
      <c r="X609" s="81"/>
      <c r="Y609" s="81"/>
      <c r="Z609" s="81"/>
      <c r="AA609" s="81"/>
      <c r="AB609" s="81"/>
      <c r="AC609" s="81"/>
      <c r="AD609" s="81"/>
      <c r="AE609" s="81"/>
      <c r="AF609" s="81"/>
    </row>
    <row r="610">
      <c r="A610" s="81"/>
      <c r="B610" s="81"/>
      <c r="C610" s="81"/>
      <c r="D610" s="179"/>
      <c r="E610" s="179"/>
      <c r="F610" s="179"/>
      <c r="G610" s="179"/>
      <c r="H610" s="179"/>
      <c r="I610" s="179"/>
      <c r="J610" s="179"/>
      <c r="K610" s="179"/>
      <c r="L610" s="81"/>
      <c r="M610" s="176"/>
      <c r="N610" s="179"/>
      <c r="O610" s="81"/>
      <c r="P610" s="81"/>
      <c r="Q610" s="81"/>
      <c r="R610" s="81"/>
      <c r="S610" s="81"/>
      <c r="T610" s="81"/>
      <c r="U610" s="81"/>
      <c r="V610" s="81"/>
      <c r="W610" s="81"/>
      <c r="X610" s="81"/>
      <c r="Y610" s="81"/>
      <c r="Z610" s="81"/>
      <c r="AA610" s="81"/>
      <c r="AB610" s="81"/>
      <c r="AC610" s="81"/>
      <c r="AD610" s="81"/>
      <c r="AE610" s="81"/>
      <c r="AF610" s="81"/>
    </row>
    <row r="611">
      <c r="A611" s="81"/>
      <c r="B611" s="81"/>
      <c r="C611" s="81"/>
      <c r="D611" s="179"/>
      <c r="E611" s="179"/>
      <c r="F611" s="179"/>
      <c r="G611" s="179"/>
      <c r="H611" s="179"/>
      <c r="I611" s="179"/>
      <c r="J611" s="179"/>
      <c r="K611" s="179"/>
      <c r="L611" s="81"/>
      <c r="M611" s="176"/>
      <c r="N611" s="179"/>
      <c r="O611" s="81"/>
      <c r="P611" s="81"/>
      <c r="Q611" s="81"/>
      <c r="R611" s="81"/>
      <c r="S611" s="81"/>
      <c r="T611" s="81"/>
      <c r="U611" s="81"/>
      <c r="V611" s="81"/>
      <c r="W611" s="81"/>
      <c r="X611" s="81"/>
      <c r="Y611" s="81"/>
      <c r="Z611" s="81"/>
      <c r="AA611" s="81"/>
      <c r="AB611" s="81"/>
      <c r="AC611" s="81"/>
      <c r="AD611" s="81"/>
      <c r="AE611" s="81"/>
      <c r="AF611" s="81"/>
    </row>
    <row r="612">
      <c r="A612" s="81"/>
      <c r="B612" s="81"/>
      <c r="C612" s="81"/>
      <c r="D612" s="179"/>
      <c r="E612" s="179"/>
      <c r="F612" s="179"/>
      <c r="G612" s="179"/>
      <c r="H612" s="179"/>
      <c r="I612" s="179"/>
      <c r="J612" s="179"/>
      <c r="K612" s="179"/>
      <c r="L612" s="81"/>
      <c r="M612" s="176"/>
      <c r="N612" s="179"/>
      <c r="O612" s="81"/>
      <c r="P612" s="81"/>
      <c r="Q612" s="81"/>
      <c r="R612" s="81"/>
      <c r="S612" s="81"/>
      <c r="T612" s="81"/>
      <c r="U612" s="81"/>
      <c r="V612" s="81"/>
      <c r="W612" s="81"/>
      <c r="X612" s="81"/>
      <c r="Y612" s="81"/>
      <c r="Z612" s="81"/>
      <c r="AA612" s="81"/>
      <c r="AB612" s="81"/>
      <c r="AC612" s="81"/>
      <c r="AD612" s="81"/>
      <c r="AE612" s="81"/>
      <c r="AF612" s="81"/>
    </row>
    <row r="613">
      <c r="A613" s="81"/>
      <c r="B613" s="81"/>
      <c r="C613" s="81"/>
      <c r="D613" s="179"/>
      <c r="E613" s="179"/>
      <c r="F613" s="179"/>
      <c r="G613" s="179"/>
      <c r="H613" s="179"/>
      <c r="I613" s="179"/>
      <c r="J613" s="179"/>
      <c r="K613" s="179"/>
      <c r="L613" s="81"/>
      <c r="M613" s="176"/>
      <c r="N613" s="179"/>
      <c r="O613" s="81"/>
      <c r="P613" s="81"/>
      <c r="Q613" s="81"/>
      <c r="R613" s="81"/>
      <c r="S613" s="81"/>
      <c r="T613" s="81"/>
      <c r="U613" s="81"/>
      <c r="V613" s="81"/>
      <c r="W613" s="81"/>
      <c r="X613" s="81"/>
      <c r="Y613" s="81"/>
      <c r="Z613" s="81"/>
      <c r="AA613" s="81"/>
      <c r="AB613" s="81"/>
      <c r="AC613" s="81"/>
      <c r="AD613" s="81"/>
      <c r="AE613" s="81"/>
      <c r="AF613" s="81"/>
    </row>
    <row r="614">
      <c r="A614" s="81"/>
      <c r="B614" s="81"/>
      <c r="C614" s="81"/>
      <c r="D614" s="179"/>
      <c r="E614" s="179"/>
      <c r="F614" s="179"/>
      <c r="G614" s="179"/>
      <c r="H614" s="179"/>
      <c r="I614" s="179"/>
      <c r="J614" s="179"/>
      <c r="K614" s="179"/>
      <c r="L614" s="81"/>
      <c r="M614" s="176"/>
      <c r="N614" s="179"/>
      <c r="O614" s="81"/>
      <c r="P614" s="81"/>
      <c r="Q614" s="81"/>
      <c r="R614" s="81"/>
      <c r="S614" s="81"/>
      <c r="T614" s="81"/>
      <c r="U614" s="81"/>
      <c r="V614" s="81"/>
      <c r="W614" s="81"/>
      <c r="X614" s="81"/>
      <c r="Y614" s="81"/>
      <c r="Z614" s="81"/>
      <c r="AA614" s="81"/>
      <c r="AB614" s="81"/>
      <c r="AC614" s="81"/>
      <c r="AD614" s="81"/>
      <c r="AE614" s="81"/>
      <c r="AF614" s="81"/>
    </row>
    <row r="615">
      <c r="A615" s="81"/>
      <c r="B615" s="81"/>
      <c r="C615" s="81"/>
      <c r="D615" s="179"/>
      <c r="E615" s="179"/>
      <c r="F615" s="179"/>
      <c r="G615" s="179"/>
      <c r="H615" s="179"/>
      <c r="I615" s="179"/>
      <c r="J615" s="179"/>
      <c r="K615" s="179"/>
      <c r="L615" s="81"/>
      <c r="M615" s="176"/>
      <c r="N615" s="179"/>
      <c r="O615" s="81"/>
      <c r="P615" s="81"/>
      <c r="Q615" s="81"/>
      <c r="R615" s="81"/>
      <c r="S615" s="81"/>
      <c r="T615" s="81"/>
      <c r="U615" s="81"/>
      <c r="V615" s="81"/>
      <c r="W615" s="81"/>
      <c r="X615" s="81"/>
      <c r="Y615" s="81"/>
      <c r="Z615" s="81"/>
      <c r="AA615" s="81"/>
      <c r="AB615" s="81"/>
      <c r="AC615" s="81"/>
      <c r="AD615" s="81"/>
      <c r="AE615" s="81"/>
      <c r="AF615" s="81"/>
    </row>
    <row r="616">
      <c r="A616" s="81"/>
      <c r="B616" s="81"/>
      <c r="C616" s="81"/>
      <c r="D616" s="179"/>
      <c r="E616" s="179"/>
      <c r="F616" s="179"/>
      <c r="G616" s="179"/>
      <c r="H616" s="179"/>
      <c r="I616" s="179"/>
      <c r="J616" s="179"/>
      <c r="K616" s="179"/>
      <c r="L616" s="81"/>
      <c r="M616" s="176"/>
      <c r="N616" s="179"/>
      <c r="O616" s="81"/>
      <c r="P616" s="81"/>
      <c r="Q616" s="81"/>
      <c r="R616" s="81"/>
      <c r="S616" s="81"/>
      <c r="T616" s="81"/>
      <c r="U616" s="81"/>
      <c r="V616" s="81"/>
      <c r="W616" s="81"/>
      <c r="X616" s="81"/>
      <c r="Y616" s="81"/>
      <c r="Z616" s="81"/>
      <c r="AA616" s="81"/>
      <c r="AB616" s="81"/>
      <c r="AC616" s="81"/>
      <c r="AD616" s="81"/>
      <c r="AE616" s="81"/>
      <c r="AF616" s="81"/>
    </row>
    <row r="617">
      <c r="A617" s="81"/>
      <c r="B617" s="81"/>
      <c r="C617" s="81"/>
      <c r="D617" s="179"/>
      <c r="E617" s="179"/>
      <c r="F617" s="179"/>
      <c r="G617" s="179"/>
      <c r="H617" s="179"/>
      <c r="I617" s="179"/>
      <c r="J617" s="179"/>
      <c r="K617" s="179"/>
      <c r="L617" s="81"/>
      <c r="M617" s="176"/>
      <c r="N617" s="179"/>
      <c r="O617" s="81"/>
      <c r="P617" s="81"/>
      <c r="Q617" s="81"/>
      <c r="R617" s="81"/>
      <c r="S617" s="81"/>
      <c r="T617" s="81"/>
      <c r="U617" s="81"/>
      <c r="V617" s="81"/>
      <c r="W617" s="81"/>
      <c r="X617" s="81"/>
      <c r="Y617" s="81"/>
      <c r="Z617" s="81"/>
      <c r="AA617" s="81"/>
      <c r="AB617" s="81"/>
      <c r="AC617" s="81"/>
      <c r="AD617" s="81"/>
      <c r="AE617" s="81"/>
      <c r="AF617" s="81"/>
    </row>
    <row r="618">
      <c r="A618" s="81"/>
      <c r="B618" s="81"/>
      <c r="C618" s="81"/>
      <c r="D618" s="179"/>
      <c r="E618" s="179"/>
      <c r="F618" s="179"/>
      <c r="G618" s="179"/>
      <c r="H618" s="179"/>
      <c r="I618" s="179"/>
      <c r="J618" s="179"/>
      <c r="K618" s="179"/>
      <c r="L618" s="81"/>
      <c r="M618" s="176"/>
      <c r="N618" s="179"/>
      <c r="O618" s="81"/>
      <c r="P618" s="81"/>
      <c r="Q618" s="81"/>
      <c r="R618" s="81"/>
      <c r="S618" s="81"/>
      <c r="T618" s="81"/>
      <c r="U618" s="81"/>
      <c r="V618" s="81"/>
      <c r="W618" s="81"/>
      <c r="X618" s="81"/>
      <c r="Y618" s="81"/>
      <c r="Z618" s="81"/>
      <c r="AA618" s="81"/>
      <c r="AB618" s="81"/>
      <c r="AC618" s="81"/>
      <c r="AD618" s="81"/>
      <c r="AE618" s="81"/>
      <c r="AF618" s="81"/>
    </row>
    <row r="619">
      <c r="A619" s="81"/>
      <c r="B619" s="81"/>
      <c r="C619" s="81"/>
      <c r="D619" s="179"/>
      <c r="E619" s="179"/>
      <c r="F619" s="179"/>
      <c r="G619" s="179"/>
      <c r="H619" s="179"/>
      <c r="I619" s="179"/>
      <c r="J619" s="179"/>
      <c r="K619" s="179"/>
      <c r="L619" s="81"/>
      <c r="M619" s="176"/>
      <c r="N619" s="179"/>
      <c r="O619" s="81"/>
      <c r="P619" s="81"/>
      <c r="Q619" s="81"/>
      <c r="R619" s="81"/>
      <c r="S619" s="81"/>
      <c r="T619" s="81"/>
      <c r="U619" s="81"/>
      <c r="V619" s="81"/>
      <c r="W619" s="81"/>
      <c r="X619" s="81"/>
      <c r="Y619" s="81"/>
      <c r="Z619" s="81"/>
      <c r="AA619" s="81"/>
      <c r="AB619" s="81"/>
      <c r="AC619" s="81"/>
      <c r="AD619" s="81"/>
      <c r="AE619" s="81"/>
      <c r="AF619" s="81"/>
    </row>
    <row r="620">
      <c r="A620" s="81"/>
      <c r="B620" s="81"/>
      <c r="C620" s="81"/>
      <c r="D620" s="179"/>
      <c r="E620" s="179"/>
      <c r="F620" s="179"/>
      <c r="G620" s="179"/>
      <c r="H620" s="179"/>
      <c r="I620" s="179"/>
      <c r="J620" s="179"/>
      <c r="K620" s="179"/>
      <c r="L620" s="81"/>
      <c r="M620" s="176"/>
      <c r="N620" s="179"/>
      <c r="O620" s="81"/>
      <c r="P620" s="81"/>
      <c r="Q620" s="81"/>
      <c r="R620" s="81"/>
      <c r="S620" s="81"/>
      <c r="T620" s="81"/>
      <c r="U620" s="81"/>
      <c r="V620" s="81"/>
      <c r="W620" s="81"/>
      <c r="X620" s="81"/>
      <c r="Y620" s="81"/>
      <c r="Z620" s="81"/>
      <c r="AA620" s="81"/>
      <c r="AB620" s="81"/>
      <c r="AC620" s="81"/>
      <c r="AD620" s="81"/>
      <c r="AE620" s="81"/>
      <c r="AF620" s="81"/>
    </row>
    <row r="621">
      <c r="A621" s="81"/>
      <c r="B621" s="81"/>
      <c r="C621" s="81"/>
      <c r="D621" s="179"/>
      <c r="E621" s="179"/>
      <c r="F621" s="179"/>
      <c r="G621" s="179"/>
      <c r="H621" s="179"/>
      <c r="I621" s="179"/>
      <c r="J621" s="179"/>
      <c r="K621" s="179"/>
      <c r="L621" s="81"/>
      <c r="M621" s="176"/>
      <c r="N621" s="179"/>
      <c r="O621" s="81"/>
      <c r="P621" s="81"/>
      <c r="Q621" s="81"/>
      <c r="R621" s="81"/>
      <c r="S621" s="81"/>
      <c r="T621" s="81"/>
      <c r="U621" s="81"/>
      <c r="V621" s="81"/>
      <c r="W621" s="81"/>
      <c r="X621" s="81"/>
      <c r="Y621" s="81"/>
      <c r="Z621" s="81"/>
      <c r="AA621" s="81"/>
      <c r="AB621" s="81"/>
      <c r="AC621" s="81"/>
      <c r="AD621" s="81"/>
      <c r="AE621" s="81"/>
      <c r="AF621" s="81"/>
    </row>
    <row r="622">
      <c r="A622" s="81"/>
      <c r="B622" s="81"/>
      <c r="C622" s="81"/>
      <c r="D622" s="179"/>
      <c r="E622" s="179"/>
      <c r="F622" s="179"/>
      <c r="G622" s="179"/>
      <c r="H622" s="179"/>
      <c r="I622" s="179"/>
      <c r="J622" s="179"/>
      <c r="K622" s="179"/>
      <c r="L622" s="81"/>
      <c r="M622" s="176"/>
      <c r="N622" s="179"/>
      <c r="O622" s="81"/>
      <c r="P622" s="81"/>
      <c r="Q622" s="81"/>
      <c r="R622" s="81"/>
      <c r="S622" s="81"/>
      <c r="T622" s="81"/>
      <c r="U622" s="81"/>
      <c r="V622" s="81"/>
      <c r="W622" s="81"/>
      <c r="X622" s="81"/>
      <c r="Y622" s="81"/>
      <c r="Z622" s="81"/>
      <c r="AA622" s="81"/>
      <c r="AB622" s="81"/>
      <c r="AC622" s="81"/>
      <c r="AD622" s="81"/>
      <c r="AE622" s="81"/>
      <c r="AF622" s="81"/>
    </row>
    <row r="623">
      <c r="A623" s="81"/>
      <c r="B623" s="81"/>
      <c r="C623" s="81"/>
      <c r="D623" s="179"/>
      <c r="E623" s="179"/>
      <c r="F623" s="179"/>
      <c r="G623" s="179"/>
      <c r="H623" s="179"/>
      <c r="I623" s="179"/>
      <c r="J623" s="179"/>
      <c r="K623" s="179"/>
      <c r="L623" s="81"/>
      <c r="M623" s="176"/>
      <c r="N623" s="179"/>
      <c r="O623" s="81"/>
      <c r="P623" s="81"/>
      <c r="Q623" s="81"/>
      <c r="R623" s="81"/>
      <c r="S623" s="81"/>
      <c r="T623" s="81"/>
      <c r="U623" s="81"/>
      <c r="V623" s="81"/>
      <c r="W623" s="81"/>
      <c r="X623" s="81"/>
      <c r="Y623" s="81"/>
      <c r="Z623" s="81"/>
      <c r="AA623" s="81"/>
      <c r="AB623" s="81"/>
      <c r="AC623" s="81"/>
      <c r="AD623" s="81"/>
      <c r="AE623" s="81"/>
      <c r="AF623" s="81"/>
    </row>
    <row r="624">
      <c r="A624" s="81"/>
      <c r="B624" s="81"/>
      <c r="C624" s="81"/>
      <c r="D624" s="179"/>
      <c r="E624" s="179"/>
      <c r="F624" s="179"/>
      <c r="G624" s="179"/>
      <c r="H624" s="179"/>
      <c r="I624" s="179"/>
      <c r="J624" s="179"/>
      <c r="K624" s="179"/>
      <c r="L624" s="81"/>
      <c r="M624" s="176"/>
      <c r="N624" s="179"/>
      <c r="O624" s="81"/>
      <c r="P624" s="81"/>
      <c r="Q624" s="81"/>
      <c r="R624" s="81"/>
      <c r="S624" s="81"/>
      <c r="T624" s="81"/>
      <c r="U624" s="81"/>
      <c r="V624" s="81"/>
      <c r="W624" s="81"/>
      <c r="X624" s="81"/>
      <c r="Y624" s="81"/>
      <c r="Z624" s="81"/>
      <c r="AA624" s="81"/>
      <c r="AB624" s="81"/>
      <c r="AC624" s="81"/>
      <c r="AD624" s="81"/>
      <c r="AE624" s="81"/>
      <c r="AF624" s="81"/>
    </row>
    <row r="625">
      <c r="A625" s="81"/>
      <c r="B625" s="81"/>
      <c r="C625" s="81"/>
      <c r="D625" s="179"/>
      <c r="E625" s="179"/>
      <c r="F625" s="179"/>
      <c r="G625" s="179"/>
      <c r="H625" s="179"/>
      <c r="I625" s="179"/>
      <c r="J625" s="179"/>
      <c r="K625" s="179"/>
      <c r="L625" s="81"/>
      <c r="M625" s="176"/>
      <c r="N625" s="179"/>
      <c r="O625" s="81"/>
      <c r="P625" s="81"/>
      <c r="Q625" s="81"/>
      <c r="R625" s="81"/>
      <c r="S625" s="81"/>
      <c r="T625" s="81"/>
      <c r="U625" s="81"/>
      <c r="V625" s="81"/>
      <c r="W625" s="81"/>
      <c r="X625" s="81"/>
      <c r="Y625" s="81"/>
      <c r="Z625" s="81"/>
      <c r="AA625" s="81"/>
      <c r="AB625" s="81"/>
      <c r="AC625" s="81"/>
      <c r="AD625" s="81"/>
      <c r="AE625" s="81"/>
      <c r="AF625" s="81"/>
    </row>
    <row r="626">
      <c r="A626" s="81"/>
      <c r="B626" s="81"/>
      <c r="C626" s="81"/>
      <c r="D626" s="179"/>
      <c r="E626" s="179"/>
      <c r="F626" s="179"/>
      <c r="G626" s="179"/>
      <c r="H626" s="179"/>
      <c r="I626" s="179"/>
      <c r="J626" s="179"/>
      <c r="K626" s="179"/>
      <c r="L626" s="81"/>
      <c r="M626" s="176"/>
      <c r="N626" s="179"/>
      <c r="O626" s="81"/>
      <c r="P626" s="81"/>
      <c r="Q626" s="81"/>
      <c r="R626" s="81"/>
      <c r="S626" s="81"/>
      <c r="T626" s="81"/>
      <c r="U626" s="81"/>
      <c r="V626" s="81"/>
      <c r="W626" s="81"/>
      <c r="X626" s="81"/>
      <c r="Y626" s="81"/>
      <c r="Z626" s="81"/>
      <c r="AA626" s="81"/>
      <c r="AB626" s="81"/>
      <c r="AC626" s="81"/>
      <c r="AD626" s="81"/>
      <c r="AE626" s="81"/>
      <c r="AF626" s="81"/>
    </row>
    <row r="627">
      <c r="A627" s="81"/>
      <c r="B627" s="81"/>
      <c r="C627" s="81"/>
      <c r="D627" s="179"/>
      <c r="E627" s="179"/>
      <c r="F627" s="179"/>
      <c r="G627" s="179"/>
      <c r="H627" s="179"/>
      <c r="I627" s="179"/>
      <c r="J627" s="179"/>
      <c r="K627" s="179"/>
      <c r="L627" s="81"/>
      <c r="M627" s="176"/>
      <c r="N627" s="179"/>
      <c r="O627" s="81"/>
      <c r="P627" s="81"/>
      <c r="Q627" s="81"/>
      <c r="R627" s="81"/>
      <c r="S627" s="81"/>
      <c r="T627" s="81"/>
      <c r="U627" s="81"/>
      <c r="V627" s="81"/>
      <c r="W627" s="81"/>
      <c r="X627" s="81"/>
      <c r="Y627" s="81"/>
      <c r="Z627" s="81"/>
      <c r="AA627" s="81"/>
      <c r="AB627" s="81"/>
      <c r="AC627" s="81"/>
      <c r="AD627" s="81"/>
      <c r="AE627" s="81"/>
      <c r="AF627" s="81"/>
    </row>
    <row r="628">
      <c r="A628" s="81"/>
      <c r="B628" s="81"/>
      <c r="C628" s="81"/>
      <c r="D628" s="179"/>
      <c r="E628" s="179"/>
      <c r="F628" s="179"/>
      <c r="G628" s="179"/>
      <c r="H628" s="179"/>
      <c r="I628" s="179"/>
      <c r="J628" s="179"/>
      <c r="K628" s="179"/>
      <c r="L628" s="81"/>
      <c r="M628" s="176"/>
      <c r="N628" s="179"/>
      <c r="O628" s="81"/>
      <c r="P628" s="81"/>
      <c r="Q628" s="81"/>
      <c r="R628" s="81"/>
      <c r="S628" s="81"/>
      <c r="T628" s="81"/>
      <c r="U628" s="81"/>
      <c r="V628" s="81"/>
      <c r="W628" s="81"/>
      <c r="X628" s="81"/>
      <c r="Y628" s="81"/>
      <c r="Z628" s="81"/>
      <c r="AA628" s="81"/>
      <c r="AB628" s="81"/>
      <c r="AC628" s="81"/>
      <c r="AD628" s="81"/>
      <c r="AE628" s="81"/>
      <c r="AF628" s="81"/>
    </row>
    <row r="629">
      <c r="A629" s="81"/>
      <c r="B629" s="81"/>
      <c r="C629" s="81"/>
      <c r="D629" s="179"/>
      <c r="E629" s="179"/>
      <c r="F629" s="179"/>
      <c r="G629" s="179"/>
      <c r="H629" s="179"/>
      <c r="I629" s="179"/>
      <c r="J629" s="179"/>
      <c r="K629" s="179"/>
      <c r="L629" s="81"/>
      <c r="M629" s="176"/>
      <c r="N629" s="179"/>
      <c r="O629" s="81"/>
      <c r="P629" s="81"/>
      <c r="Q629" s="81"/>
      <c r="R629" s="81"/>
      <c r="S629" s="81"/>
      <c r="T629" s="81"/>
      <c r="U629" s="81"/>
      <c r="V629" s="81"/>
      <c r="W629" s="81"/>
      <c r="X629" s="81"/>
      <c r="Y629" s="81"/>
      <c r="Z629" s="81"/>
      <c r="AA629" s="81"/>
      <c r="AB629" s="81"/>
      <c r="AC629" s="81"/>
      <c r="AD629" s="81"/>
      <c r="AE629" s="81"/>
      <c r="AF629" s="81"/>
    </row>
    <row r="630">
      <c r="A630" s="81"/>
      <c r="B630" s="81"/>
      <c r="C630" s="81"/>
      <c r="D630" s="179"/>
      <c r="E630" s="179"/>
      <c r="F630" s="179"/>
      <c r="G630" s="179"/>
      <c r="H630" s="179"/>
      <c r="I630" s="179"/>
      <c r="J630" s="179"/>
      <c r="K630" s="179"/>
      <c r="L630" s="81"/>
      <c r="M630" s="176"/>
      <c r="N630" s="179"/>
      <c r="O630" s="81"/>
      <c r="P630" s="81"/>
      <c r="Q630" s="81"/>
      <c r="R630" s="81"/>
      <c r="S630" s="81"/>
      <c r="T630" s="81"/>
      <c r="U630" s="81"/>
      <c r="V630" s="81"/>
      <c r="W630" s="81"/>
      <c r="X630" s="81"/>
      <c r="Y630" s="81"/>
      <c r="Z630" s="81"/>
      <c r="AA630" s="81"/>
      <c r="AB630" s="81"/>
      <c r="AC630" s="81"/>
      <c r="AD630" s="81"/>
      <c r="AE630" s="81"/>
      <c r="AF630" s="81"/>
    </row>
    <row r="631">
      <c r="A631" s="81"/>
      <c r="B631" s="81"/>
      <c r="C631" s="81"/>
      <c r="D631" s="179"/>
      <c r="E631" s="179"/>
      <c r="F631" s="179"/>
      <c r="G631" s="179"/>
      <c r="H631" s="179"/>
      <c r="I631" s="179"/>
      <c r="J631" s="179"/>
      <c r="K631" s="179"/>
      <c r="L631" s="81"/>
      <c r="M631" s="176"/>
      <c r="N631" s="179"/>
      <c r="O631" s="81"/>
      <c r="P631" s="81"/>
      <c r="Q631" s="81"/>
      <c r="R631" s="81"/>
      <c r="S631" s="81"/>
      <c r="T631" s="81"/>
      <c r="U631" s="81"/>
      <c r="V631" s="81"/>
      <c r="W631" s="81"/>
      <c r="X631" s="81"/>
      <c r="Y631" s="81"/>
      <c r="Z631" s="81"/>
      <c r="AA631" s="81"/>
      <c r="AB631" s="81"/>
      <c r="AC631" s="81"/>
      <c r="AD631" s="81"/>
      <c r="AE631" s="81"/>
      <c r="AF631" s="81"/>
    </row>
    <row r="632">
      <c r="A632" s="81"/>
      <c r="B632" s="81"/>
      <c r="C632" s="81"/>
      <c r="D632" s="179"/>
      <c r="E632" s="179"/>
      <c r="F632" s="179"/>
      <c r="G632" s="179"/>
      <c r="H632" s="179"/>
      <c r="I632" s="179"/>
      <c r="J632" s="179"/>
      <c r="K632" s="179"/>
      <c r="L632" s="81"/>
      <c r="M632" s="176"/>
      <c r="N632" s="179"/>
      <c r="O632" s="81"/>
      <c r="P632" s="81"/>
      <c r="Q632" s="81"/>
      <c r="R632" s="81"/>
      <c r="S632" s="81"/>
      <c r="T632" s="81"/>
      <c r="U632" s="81"/>
      <c r="V632" s="81"/>
      <c r="W632" s="81"/>
      <c r="X632" s="81"/>
      <c r="Y632" s="81"/>
      <c r="Z632" s="81"/>
      <c r="AA632" s="81"/>
      <c r="AB632" s="81"/>
      <c r="AC632" s="81"/>
      <c r="AD632" s="81"/>
      <c r="AE632" s="81"/>
      <c r="AF632" s="81"/>
    </row>
    <row r="633">
      <c r="A633" s="81"/>
      <c r="B633" s="81"/>
      <c r="C633" s="81"/>
      <c r="D633" s="179"/>
      <c r="E633" s="179"/>
      <c r="F633" s="179"/>
      <c r="G633" s="179"/>
      <c r="H633" s="179"/>
      <c r="I633" s="179"/>
      <c r="J633" s="179"/>
      <c r="K633" s="179"/>
      <c r="L633" s="81"/>
      <c r="M633" s="176"/>
      <c r="N633" s="179"/>
      <c r="O633" s="81"/>
      <c r="P633" s="81"/>
      <c r="Q633" s="81"/>
      <c r="R633" s="81"/>
      <c r="S633" s="81"/>
      <c r="T633" s="81"/>
      <c r="U633" s="81"/>
      <c r="V633" s="81"/>
      <c r="W633" s="81"/>
      <c r="X633" s="81"/>
      <c r="Y633" s="81"/>
      <c r="Z633" s="81"/>
      <c r="AA633" s="81"/>
      <c r="AB633" s="81"/>
      <c r="AC633" s="81"/>
      <c r="AD633" s="81"/>
      <c r="AE633" s="81"/>
      <c r="AF633" s="81"/>
    </row>
    <row r="634">
      <c r="A634" s="81"/>
      <c r="B634" s="81"/>
      <c r="C634" s="81"/>
      <c r="D634" s="179"/>
      <c r="E634" s="179"/>
      <c r="F634" s="179"/>
      <c r="G634" s="179"/>
      <c r="H634" s="179"/>
      <c r="I634" s="179"/>
      <c r="J634" s="179"/>
      <c r="K634" s="179"/>
      <c r="L634" s="81"/>
      <c r="M634" s="176"/>
      <c r="N634" s="179"/>
      <c r="O634" s="81"/>
      <c r="P634" s="81"/>
      <c r="Q634" s="81"/>
      <c r="R634" s="81"/>
      <c r="S634" s="81"/>
      <c r="T634" s="81"/>
      <c r="U634" s="81"/>
      <c r="V634" s="81"/>
      <c r="W634" s="81"/>
      <c r="X634" s="81"/>
      <c r="Y634" s="81"/>
      <c r="Z634" s="81"/>
      <c r="AA634" s="81"/>
      <c r="AB634" s="81"/>
      <c r="AC634" s="81"/>
      <c r="AD634" s="81"/>
      <c r="AE634" s="81"/>
      <c r="AF634" s="81"/>
    </row>
    <row r="635">
      <c r="A635" s="81"/>
      <c r="B635" s="81"/>
      <c r="C635" s="81"/>
      <c r="D635" s="179"/>
      <c r="E635" s="179"/>
      <c r="F635" s="179"/>
      <c r="G635" s="179"/>
      <c r="H635" s="179"/>
      <c r="I635" s="179"/>
      <c r="J635" s="179"/>
      <c r="K635" s="179"/>
      <c r="L635" s="81"/>
      <c r="M635" s="176"/>
      <c r="N635" s="179"/>
      <c r="O635" s="81"/>
      <c r="P635" s="81"/>
      <c r="Q635" s="81"/>
      <c r="R635" s="81"/>
      <c r="S635" s="81"/>
      <c r="T635" s="81"/>
      <c r="U635" s="81"/>
      <c r="V635" s="81"/>
      <c r="W635" s="81"/>
      <c r="X635" s="81"/>
      <c r="Y635" s="81"/>
      <c r="Z635" s="81"/>
      <c r="AA635" s="81"/>
      <c r="AB635" s="81"/>
      <c r="AC635" s="81"/>
      <c r="AD635" s="81"/>
      <c r="AE635" s="81"/>
      <c r="AF635" s="81"/>
    </row>
    <row r="636">
      <c r="A636" s="81"/>
      <c r="B636" s="81"/>
      <c r="C636" s="81"/>
      <c r="D636" s="179"/>
      <c r="E636" s="179"/>
      <c r="F636" s="179"/>
      <c r="G636" s="179"/>
      <c r="H636" s="179"/>
      <c r="I636" s="179"/>
      <c r="J636" s="179"/>
      <c r="K636" s="179"/>
      <c r="L636" s="81"/>
      <c r="M636" s="176"/>
      <c r="N636" s="179"/>
      <c r="O636" s="81"/>
      <c r="P636" s="81"/>
      <c r="Q636" s="81"/>
      <c r="R636" s="81"/>
      <c r="S636" s="81"/>
      <c r="T636" s="81"/>
      <c r="U636" s="81"/>
      <c r="V636" s="81"/>
      <c r="W636" s="81"/>
      <c r="X636" s="81"/>
      <c r="Y636" s="81"/>
      <c r="Z636" s="81"/>
      <c r="AA636" s="81"/>
      <c r="AB636" s="81"/>
      <c r="AC636" s="81"/>
      <c r="AD636" s="81"/>
      <c r="AE636" s="81"/>
      <c r="AF636" s="81"/>
    </row>
    <row r="637">
      <c r="A637" s="81"/>
      <c r="B637" s="81"/>
      <c r="C637" s="81"/>
      <c r="D637" s="179"/>
      <c r="E637" s="179"/>
      <c r="F637" s="179"/>
      <c r="G637" s="179"/>
      <c r="H637" s="179"/>
      <c r="I637" s="179"/>
      <c r="J637" s="179"/>
      <c r="K637" s="179"/>
      <c r="L637" s="81"/>
      <c r="M637" s="176"/>
      <c r="N637" s="179"/>
      <c r="O637" s="81"/>
      <c r="P637" s="81"/>
      <c r="Q637" s="81"/>
      <c r="R637" s="81"/>
      <c r="S637" s="81"/>
      <c r="T637" s="81"/>
      <c r="U637" s="81"/>
      <c r="V637" s="81"/>
      <c r="W637" s="81"/>
      <c r="X637" s="81"/>
      <c r="Y637" s="81"/>
      <c r="Z637" s="81"/>
      <c r="AA637" s="81"/>
      <c r="AB637" s="81"/>
      <c r="AC637" s="81"/>
      <c r="AD637" s="81"/>
      <c r="AE637" s="81"/>
      <c r="AF637" s="81"/>
    </row>
    <row r="638">
      <c r="A638" s="81"/>
      <c r="B638" s="81"/>
      <c r="C638" s="81"/>
      <c r="D638" s="179"/>
      <c r="E638" s="179"/>
      <c r="F638" s="179"/>
      <c r="G638" s="179"/>
      <c r="H638" s="179"/>
      <c r="I638" s="179"/>
      <c r="J638" s="179"/>
      <c r="K638" s="179"/>
      <c r="L638" s="81"/>
      <c r="M638" s="176"/>
      <c r="N638" s="179"/>
      <c r="O638" s="81"/>
      <c r="P638" s="81"/>
      <c r="Q638" s="81"/>
      <c r="R638" s="81"/>
      <c r="S638" s="81"/>
      <c r="T638" s="81"/>
      <c r="U638" s="81"/>
      <c r="V638" s="81"/>
      <c r="W638" s="81"/>
      <c r="X638" s="81"/>
      <c r="Y638" s="81"/>
      <c r="Z638" s="81"/>
      <c r="AA638" s="81"/>
      <c r="AB638" s="81"/>
      <c r="AC638" s="81"/>
      <c r="AD638" s="81"/>
      <c r="AE638" s="81"/>
      <c r="AF638" s="81"/>
    </row>
    <row r="639">
      <c r="A639" s="81"/>
      <c r="B639" s="81"/>
      <c r="C639" s="81"/>
      <c r="D639" s="179"/>
      <c r="E639" s="179"/>
      <c r="F639" s="179"/>
      <c r="G639" s="179"/>
      <c r="H639" s="179"/>
      <c r="I639" s="179"/>
      <c r="J639" s="179"/>
      <c r="K639" s="179"/>
      <c r="L639" s="81"/>
      <c r="M639" s="176"/>
      <c r="N639" s="179"/>
      <c r="O639" s="81"/>
      <c r="P639" s="81"/>
      <c r="Q639" s="81"/>
      <c r="R639" s="81"/>
      <c r="S639" s="81"/>
      <c r="T639" s="81"/>
      <c r="U639" s="81"/>
      <c r="V639" s="81"/>
      <c r="W639" s="81"/>
      <c r="X639" s="81"/>
      <c r="Y639" s="81"/>
      <c r="Z639" s="81"/>
      <c r="AA639" s="81"/>
      <c r="AB639" s="81"/>
      <c r="AC639" s="81"/>
      <c r="AD639" s="81"/>
      <c r="AE639" s="81"/>
      <c r="AF639" s="81"/>
    </row>
    <row r="640">
      <c r="A640" s="81"/>
      <c r="B640" s="81"/>
      <c r="C640" s="81"/>
      <c r="D640" s="179"/>
      <c r="E640" s="179"/>
      <c r="F640" s="179"/>
      <c r="G640" s="179"/>
      <c r="H640" s="179"/>
      <c r="I640" s="179"/>
      <c r="J640" s="179"/>
      <c r="K640" s="179"/>
      <c r="L640" s="81"/>
      <c r="M640" s="176"/>
      <c r="N640" s="179"/>
      <c r="O640" s="81"/>
      <c r="P640" s="81"/>
      <c r="Q640" s="81"/>
      <c r="R640" s="81"/>
      <c r="S640" s="81"/>
      <c r="T640" s="81"/>
      <c r="U640" s="81"/>
      <c r="V640" s="81"/>
      <c r="W640" s="81"/>
      <c r="X640" s="81"/>
      <c r="Y640" s="81"/>
      <c r="Z640" s="81"/>
      <c r="AA640" s="81"/>
      <c r="AB640" s="81"/>
      <c r="AC640" s="81"/>
      <c r="AD640" s="81"/>
      <c r="AE640" s="81"/>
      <c r="AF640" s="81"/>
    </row>
    <row r="641">
      <c r="A641" s="81"/>
      <c r="B641" s="81"/>
      <c r="C641" s="81"/>
      <c r="D641" s="179"/>
      <c r="E641" s="179"/>
      <c r="F641" s="179"/>
      <c r="G641" s="179"/>
      <c r="H641" s="179"/>
      <c r="I641" s="179"/>
      <c r="J641" s="179"/>
      <c r="K641" s="179"/>
      <c r="L641" s="81"/>
      <c r="M641" s="176"/>
      <c r="N641" s="179"/>
      <c r="O641" s="81"/>
      <c r="P641" s="81"/>
      <c r="Q641" s="81"/>
      <c r="R641" s="81"/>
      <c r="S641" s="81"/>
      <c r="T641" s="81"/>
      <c r="U641" s="81"/>
      <c r="V641" s="81"/>
      <c r="W641" s="81"/>
      <c r="X641" s="81"/>
      <c r="Y641" s="81"/>
      <c r="Z641" s="81"/>
      <c r="AA641" s="81"/>
      <c r="AB641" s="81"/>
      <c r="AC641" s="81"/>
      <c r="AD641" s="81"/>
      <c r="AE641" s="81"/>
      <c r="AF641" s="81"/>
    </row>
    <row r="642">
      <c r="A642" s="81"/>
      <c r="B642" s="81"/>
      <c r="C642" s="81"/>
      <c r="D642" s="179"/>
      <c r="E642" s="179"/>
      <c r="F642" s="179"/>
      <c r="G642" s="179"/>
      <c r="H642" s="179"/>
      <c r="I642" s="179"/>
      <c r="J642" s="179"/>
      <c r="K642" s="179"/>
      <c r="L642" s="81"/>
      <c r="M642" s="176"/>
      <c r="N642" s="179"/>
      <c r="O642" s="81"/>
      <c r="P642" s="81"/>
      <c r="Q642" s="81"/>
      <c r="R642" s="81"/>
      <c r="S642" s="81"/>
      <c r="T642" s="81"/>
      <c r="U642" s="81"/>
      <c r="V642" s="81"/>
      <c r="W642" s="81"/>
      <c r="X642" s="81"/>
      <c r="Y642" s="81"/>
      <c r="Z642" s="81"/>
      <c r="AA642" s="81"/>
      <c r="AB642" s="81"/>
      <c r="AC642" s="81"/>
      <c r="AD642" s="81"/>
      <c r="AE642" s="81"/>
      <c r="AF642" s="81"/>
    </row>
    <row r="643">
      <c r="A643" s="81"/>
      <c r="B643" s="81"/>
      <c r="C643" s="81"/>
      <c r="D643" s="179"/>
      <c r="E643" s="179"/>
      <c r="F643" s="179"/>
      <c r="G643" s="179"/>
      <c r="H643" s="179"/>
      <c r="I643" s="179"/>
      <c r="J643" s="179"/>
      <c r="K643" s="179"/>
      <c r="L643" s="81"/>
      <c r="M643" s="176"/>
      <c r="N643" s="179"/>
      <c r="O643" s="81"/>
      <c r="P643" s="81"/>
      <c r="Q643" s="81"/>
      <c r="R643" s="81"/>
      <c r="S643" s="81"/>
      <c r="T643" s="81"/>
      <c r="U643" s="81"/>
      <c r="V643" s="81"/>
      <c r="W643" s="81"/>
      <c r="X643" s="81"/>
      <c r="Y643" s="81"/>
      <c r="Z643" s="81"/>
      <c r="AA643" s="81"/>
      <c r="AB643" s="81"/>
      <c r="AC643" s="81"/>
      <c r="AD643" s="81"/>
      <c r="AE643" s="81"/>
      <c r="AF643" s="81"/>
    </row>
    <row r="644">
      <c r="A644" s="81"/>
      <c r="B644" s="81"/>
      <c r="C644" s="81"/>
      <c r="D644" s="179"/>
      <c r="E644" s="179"/>
      <c r="F644" s="179"/>
      <c r="G644" s="179"/>
      <c r="H644" s="179"/>
      <c r="I644" s="179"/>
      <c r="J644" s="179"/>
      <c r="K644" s="179"/>
      <c r="L644" s="81"/>
      <c r="M644" s="176"/>
      <c r="N644" s="179"/>
      <c r="O644" s="81"/>
      <c r="P644" s="81"/>
      <c r="Q644" s="81"/>
      <c r="R644" s="81"/>
      <c r="S644" s="81"/>
      <c r="T644" s="81"/>
      <c r="U644" s="81"/>
      <c r="V644" s="81"/>
      <c r="W644" s="81"/>
      <c r="X644" s="81"/>
      <c r="Y644" s="81"/>
      <c r="Z644" s="81"/>
      <c r="AA644" s="81"/>
      <c r="AB644" s="81"/>
      <c r="AC644" s="81"/>
      <c r="AD644" s="81"/>
      <c r="AE644" s="81"/>
      <c r="AF644" s="81"/>
    </row>
    <row r="645">
      <c r="A645" s="81"/>
      <c r="B645" s="81"/>
      <c r="C645" s="81"/>
      <c r="D645" s="179"/>
      <c r="E645" s="179"/>
      <c r="F645" s="179"/>
      <c r="G645" s="179"/>
      <c r="H645" s="179"/>
      <c r="I645" s="179"/>
      <c r="J645" s="179"/>
      <c r="K645" s="179"/>
      <c r="L645" s="81"/>
      <c r="M645" s="176"/>
      <c r="N645" s="179"/>
      <c r="O645" s="81"/>
      <c r="P645" s="81"/>
      <c r="Q645" s="81"/>
      <c r="R645" s="81"/>
      <c r="S645" s="81"/>
      <c r="T645" s="81"/>
      <c r="U645" s="81"/>
      <c r="V645" s="81"/>
      <c r="W645" s="81"/>
      <c r="X645" s="81"/>
      <c r="Y645" s="81"/>
      <c r="Z645" s="81"/>
      <c r="AA645" s="81"/>
      <c r="AB645" s="81"/>
      <c r="AC645" s="81"/>
      <c r="AD645" s="81"/>
      <c r="AE645" s="81"/>
      <c r="AF645" s="81"/>
    </row>
    <row r="646">
      <c r="A646" s="81"/>
      <c r="B646" s="81"/>
      <c r="C646" s="81"/>
      <c r="D646" s="179"/>
      <c r="E646" s="179"/>
      <c r="F646" s="179"/>
      <c r="G646" s="179"/>
      <c r="H646" s="179"/>
      <c r="I646" s="179"/>
      <c r="J646" s="179"/>
      <c r="K646" s="179"/>
      <c r="L646" s="81"/>
      <c r="M646" s="176"/>
      <c r="N646" s="179"/>
      <c r="O646" s="81"/>
      <c r="P646" s="81"/>
      <c r="Q646" s="81"/>
      <c r="R646" s="81"/>
      <c r="S646" s="81"/>
      <c r="T646" s="81"/>
      <c r="U646" s="81"/>
      <c r="V646" s="81"/>
      <c r="W646" s="81"/>
      <c r="X646" s="81"/>
      <c r="Y646" s="81"/>
      <c r="Z646" s="81"/>
      <c r="AA646" s="81"/>
      <c r="AB646" s="81"/>
      <c r="AC646" s="81"/>
      <c r="AD646" s="81"/>
      <c r="AE646" s="81"/>
      <c r="AF646" s="81"/>
    </row>
    <row r="647">
      <c r="A647" s="81"/>
      <c r="B647" s="81"/>
      <c r="C647" s="81"/>
      <c r="D647" s="179"/>
      <c r="E647" s="179"/>
      <c r="F647" s="179"/>
      <c r="G647" s="179"/>
      <c r="H647" s="179"/>
      <c r="I647" s="179"/>
      <c r="J647" s="179"/>
      <c r="K647" s="179"/>
      <c r="L647" s="81"/>
      <c r="M647" s="176"/>
      <c r="N647" s="179"/>
      <c r="O647" s="81"/>
      <c r="P647" s="81"/>
      <c r="Q647" s="81"/>
      <c r="R647" s="81"/>
      <c r="S647" s="81"/>
      <c r="T647" s="81"/>
      <c r="U647" s="81"/>
      <c r="V647" s="81"/>
      <c r="W647" s="81"/>
      <c r="X647" s="81"/>
      <c r="Y647" s="81"/>
      <c r="Z647" s="81"/>
      <c r="AA647" s="81"/>
      <c r="AB647" s="81"/>
      <c r="AC647" s="81"/>
      <c r="AD647" s="81"/>
      <c r="AE647" s="81"/>
      <c r="AF647" s="81"/>
    </row>
    <row r="648">
      <c r="A648" s="81"/>
      <c r="B648" s="81"/>
      <c r="C648" s="81"/>
      <c r="D648" s="179"/>
      <c r="E648" s="179"/>
      <c r="F648" s="179"/>
      <c r="G648" s="179"/>
      <c r="H648" s="179"/>
      <c r="I648" s="179"/>
      <c r="J648" s="179"/>
      <c r="K648" s="179"/>
      <c r="L648" s="81"/>
      <c r="M648" s="176"/>
      <c r="N648" s="179"/>
      <c r="O648" s="81"/>
      <c r="P648" s="81"/>
      <c r="Q648" s="81"/>
      <c r="R648" s="81"/>
      <c r="S648" s="81"/>
      <c r="T648" s="81"/>
      <c r="U648" s="81"/>
      <c r="V648" s="81"/>
      <c r="W648" s="81"/>
      <c r="X648" s="81"/>
      <c r="Y648" s="81"/>
      <c r="Z648" s="81"/>
      <c r="AA648" s="81"/>
      <c r="AB648" s="81"/>
      <c r="AC648" s="81"/>
      <c r="AD648" s="81"/>
      <c r="AE648" s="81"/>
      <c r="AF648" s="81"/>
    </row>
    <row r="649">
      <c r="A649" s="81"/>
      <c r="B649" s="81"/>
      <c r="C649" s="81"/>
      <c r="D649" s="179"/>
      <c r="E649" s="179"/>
      <c r="F649" s="179"/>
      <c r="G649" s="179"/>
      <c r="H649" s="179"/>
      <c r="I649" s="179"/>
      <c r="J649" s="179"/>
      <c r="K649" s="179"/>
      <c r="L649" s="81"/>
      <c r="M649" s="176"/>
      <c r="N649" s="179"/>
      <c r="O649" s="81"/>
      <c r="P649" s="81"/>
      <c r="Q649" s="81"/>
      <c r="R649" s="81"/>
      <c r="S649" s="81"/>
      <c r="T649" s="81"/>
      <c r="U649" s="81"/>
      <c r="V649" s="81"/>
      <c r="W649" s="81"/>
      <c r="X649" s="81"/>
      <c r="Y649" s="81"/>
      <c r="Z649" s="81"/>
      <c r="AA649" s="81"/>
      <c r="AB649" s="81"/>
      <c r="AC649" s="81"/>
      <c r="AD649" s="81"/>
      <c r="AE649" s="81"/>
      <c r="AF649" s="81"/>
    </row>
    <row r="650">
      <c r="A650" s="81"/>
      <c r="B650" s="81"/>
      <c r="C650" s="81"/>
      <c r="D650" s="179"/>
      <c r="E650" s="179"/>
      <c r="F650" s="179"/>
      <c r="G650" s="179"/>
      <c r="H650" s="179"/>
      <c r="I650" s="179"/>
      <c r="J650" s="179"/>
      <c r="K650" s="179"/>
      <c r="L650" s="81"/>
      <c r="M650" s="176"/>
      <c r="N650" s="179"/>
      <c r="O650" s="81"/>
      <c r="P650" s="81"/>
      <c r="Q650" s="81"/>
      <c r="R650" s="81"/>
      <c r="S650" s="81"/>
      <c r="T650" s="81"/>
      <c r="U650" s="81"/>
      <c r="V650" s="81"/>
      <c r="W650" s="81"/>
      <c r="X650" s="81"/>
      <c r="Y650" s="81"/>
      <c r="Z650" s="81"/>
      <c r="AA650" s="81"/>
      <c r="AB650" s="81"/>
      <c r="AC650" s="81"/>
      <c r="AD650" s="81"/>
      <c r="AE650" s="81"/>
      <c r="AF650" s="81"/>
    </row>
    <row r="651">
      <c r="A651" s="81"/>
      <c r="B651" s="81"/>
      <c r="C651" s="81"/>
      <c r="D651" s="179"/>
      <c r="E651" s="179"/>
      <c r="F651" s="179"/>
      <c r="G651" s="179"/>
      <c r="H651" s="179"/>
      <c r="I651" s="179"/>
      <c r="J651" s="179"/>
      <c r="K651" s="179"/>
      <c r="L651" s="81"/>
      <c r="M651" s="176"/>
      <c r="N651" s="179"/>
      <c r="O651" s="81"/>
      <c r="P651" s="81"/>
      <c r="Q651" s="81"/>
      <c r="R651" s="81"/>
      <c r="S651" s="81"/>
      <c r="T651" s="81"/>
      <c r="U651" s="81"/>
      <c r="V651" s="81"/>
      <c r="W651" s="81"/>
      <c r="X651" s="81"/>
      <c r="Y651" s="81"/>
      <c r="Z651" s="81"/>
      <c r="AA651" s="81"/>
      <c r="AB651" s="81"/>
      <c r="AC651" s="81"/>
      <c r="AD651" s="81"/>
      <c r="AE651" s="81"/>
      <c r="AF651" s="81"/>
    </row>
    <row r="652">
      <c r="A652" s="81"/>
      <c r="B652" s="81"/>
      <c r="C652" s="81"/>
      <c r="D652" s="179"/>
      <c r="E652" s="179"/>
      <c r="F652" s="179"/>
      <c r="G652" s="179"/>
      <c r="H652" s="179"/>
      <c r="I652" s="179"/>
      <c r="J652" s="179"/>
      <c r="K652" s="179"/>
      <c r="L652" s="81"/>
      <c r="M652" s="176"/>
      <c r="N652" s="179"/>
      <c r="O652" s="81"/>
      <c r="P652" s="81"/>
      <c r="Q652" s="81"/>
      <c r="R652" s="81"/>
      <c r="S652" s="81"/>
      <c r="T652" s="81"/>
      <c r="U652" s="81"/>
      <c r="V652" s="81"/>
      <c r="W652" s="81"/>
      <c r="X652" s="81"/>
      <c r="Y652" s="81"/>
      <c r="Z652" s="81"/>
      <c r="AA652" s="81"/>
      <c r="AB652" s="81"/>
      <c r="AC652" s="81"/>
      <c r="AD652" s="81"/>
      <c r="AE652" s="81"/>
      <c r="AF652" s="81"/>
    </row>
    <row r="653">
      <c r="A653" s="81"/>
      <c r="B653" s="81"/>
      <c r="C653" s="81"/>
      <c r="D653" s="179"/>
      <c r="E653" s="179"/>
      <c r="F653" s="179"/>
      <c r="G653" s="179"/>
      <c r="H653" s="179"/>
      <c r="I653" s="179"/>
      <c r="J653" s="179"/>
      <c r="K653" s="179"/>
      <c r="L653" s="81"/>
      <c r="M653" s="176"/>
      <c r="N653" s="179"/>
      <c r="O653" s="81"/>
      <c r="P653" s="81"/>
      <c r="Q653" s="81"/>
      <c r="R653" s="81"/>
      <c r="S653" s="81"/>
      <c r="T653" s="81"/>
      <c r="U653" s="81"/>
      <c r="V653" s="81"/>
      <c r="W653" s="81"/>
      <c r="X653" s="81"/>
      <c r="Y653" s="81"/>
      <c r="Z653" s="81"/>
      <c r="AA653" s="81"/>
      <c r="AB653" s="81"/>
      <c r="AC653" s="81"/>
      <c r="AD653" s="81"/>
      <c r="AE653" s="81"/>
      <c r="AF653" s="81"/>
    </row>
    <row r="654">
      <c r="A654" s="81"/>
      <c r="B654" s="81"/>
      <c r="C654" s="81"/>
      <c r="D654" s="179"/>
      <c r="E654" s="179"/>
      <c r="F654" s="179"/>
      <c r="G654" s="179"/>
      <c r="H654" s="179"/>
      <c r="I654" s="179"/>
      <c r="J654" s="179"/>
      <c r="K654" s="179"/>
      <c r="L654" s="81"/>
      <c r="M654" s="176"/>
      <c r="N654" s="179"/>
      <c r="O654" s="81"/>
      <c r="P654" s="81"/>
      <c r="Q654" s="81"/>
      <c r="R654" s="81"/>
      <c r="S654" s="81"/>
      <c r="T654" s="81"/>
      <c r="U654" s="81"/>
      <c r="V654" s="81"/>
      <c r="W654" s="81"/>
      <c r="X654" s="81"/>
      <c r="Y654" s="81"/>
      <c r="Z654" s="81"/>
      <c r="AA654" s="81"/>
      <c r="AB654" s="81"/>
      <c r="AC654" s="81"/>
      <c r="AD654" s="81"/>
      <c r="AE654" s="81"/>
      <c r="AF654" s="81"/>
    </row>
    <row r="655">
      <c r="A655" s="81"/>
      <c r="B655" s="81"/>
      <c r="C655" s="81"/>
      <c r="D655" s="179"/>
      <c r="E655" s="179"/>
      <c r="F655" s="179"/>
      <c r="G655" s="179"/>
      <c r="H655" s="179"/>
      <c r="I655" s="179"/>
      <c r="J655" s="179"/>
      <c r="K655" s="179"/>
      <c r="L655" s="81"/>
      <c r="M655" s="176"/>
      <c r="N655" s="179"/>
      <c r="O655" s="81"/>
      <c r="P655" s="81"/>
      <c r="Q655" s="81"/>
      <c r="R655" s="81"/>
      <c r="S655" s="81"/>
      <c r="T655" s="81"/>
      <c r="U655" s="81"/>
      <c r="V655" s="81"/>
      <c r="W655" s="81"/>
      <c r="X655" s="81"/>
      <c r="Y655" s="81"/>
      <c r="Z655" s="81"/>
      <c r="AA655" s="81"/>
      <c r="AB655" s="81"/>
      <c r="AC655" s="81"/>
      <c r="AD655" s="81"/>
      <c r="AE655" s="81"/>
      <c r="AF655" s="81"/>
    </row>
    <row r="656">
      <c r="A656" s="81"/>
      <c r="B656" s="81"/>
      <c r="C656" s="81"/>
      <c r="D656" s="179"/>
      <c r="E656" s="179"/>
      <c r="F656" s="179"/>
      <c r="G656" s="179"/>
      <c r="H656" s="179"/>
      <c r="I656" s="179"/>
      <c r="J656" s="179"/>
      <c r="K656" s="179"/>
      <c r="L656" s="81"/>
      <c r="M656" s="176"/>
      <c r="N656" s="179"/>
      <c r="O656" s="81"/>
      <c r="P656" s="81"/>
      <c r="Q656" s="81"/>
      <c r="R656" s="81"/>
      <c r="S656" s="81"/>
      <c r="T656" s="81"/>
      <c r="U656" s="81"/>
      <c r="V656" s="81"/>
      <c r="W656" s="81"/>
      <c r="X656" s="81"/>
      <c r="Y656" s="81"/>
      <c r="Z656" s="81"/>
      <c r="AA656" s="81"/>
      <c r="AB656" s="81"/>
      <c r="AC656" s="81"/>
      <c r="AD656" s="81"/>
      <c r="AE656" s="81"/>
      <c r="AF656" s="81"/>
    </row>
    <row r="657">
      <c r="A657" s="81"/>
      <c r="B657" s="81"/>
      <c r="C657" s="81"/>
      <c r="D657" s="179"/>
      <c r="E657" s="179"/>
      <c r="F657" s="179"/>
      <c r="G657" s="179"/>
      <c r="H657" s="179"/>
      <c r="I657" s="179"/>
      <c r="J657" s="179"/>
      <c r="K657" s="179"/>
      <c r="L657" s="81"/>
      <c r="M657" s="176"/>
      <c r="N657" s="179"/>
      <c r="O657" s="81"/>
      <c r="P657" s="81"/>
      <c r="Q657" s="81"/>
      <c r="R657" s="81"/>
      <c r="S657" s="81"/>
      <c r="T657" s="81"/>
      <c r="U657" s="81"/>
      <c r="V657" s="81"/>
      <c r="W657" s="81"/>
      <c r="X657" s="81"/>
      <c r="Y657" s="81"/>
      <c r="Z657" s="81"/>
      <c r="AA657" s="81"/>
      <c r="AB657" s="81"/>
      <c r="AC657" s="81"/>
      <c r="AD657" s="81"/>
      <c r="AE657" s="81"/>
      <c r="AF657" s="81"/>
    </row>
    <row r="658">
      <c r="A658" s="81"/>
      <c r="B658" s="81"/>
      <c r="C658" s="81"/>
      <c r="D658" s="179"/>
      <c r="E658" s="179"/>
      <c r="F658" s="179"/>
      <c r="G658" s="179"/>
      <c r="H658" s="179"/>
      <c r="I658" s="179"/>
      <c r="J658" s="179"/>
      <c r="K658" s="179"/>
      <c r="L658" s="81"/>
      <c r="M658" s="176"/>
      <c r="N658" s="179"/>
      <c r="O658" s="81"/>
      <c r="P658" s="81"/>
      <c r="Q658" s="81"/>
      <c r="R658" s="81"/>
      <c r="S658" s="81"/>
      <c r="T658" s="81"/>
      <c r="U658" s="81"/>
      <c r="V658" s="81"/>
      <c r="W658" s="81"/>
      <c r="X658" s="81"/>
      <c r="Y658" s="81"/>
      <c r="Z658" s="81"/>
      <c r="AA658" s="81"/>
      <c r="AB658" s="81"/>
      <c r="AC658" s="81"/>
      <c r="AD658" s="81"/>
      <c r="AE658" s="81"/>
      <c r="AF658" s="81"/>
    </row>
    <row r="659">
      <c r="A659" s="81"/>
      <c r="B659" s="81"/>
      <c r="C659" s="81"/>
      <c r="D659" s="179"/>
      <c r="E659" s="179"/>
      <c r="F659" s="179"/>
      <c r="G659" s="179"/>
      <c r="H659" s="179"/>
      <c r="I659" s="179"/>
      <c r="J659" s="179"/>
      <c r="K659" s="179"/>
      <c r="L659" s="81"/>
      <c r="M659" s="176"/>
      <c r="N659" s="179"/>
      <c r="O659" s="81"/>
      <c r="P659" s="81"/>
      <c r="Q659" s="81"/>
      <c r="R659" s="81"/>
      <c r="S659" s="81"/>
      <c r="T659" s="81"/>
      <c r="U659" s="81"/>
      <c r="V659" s="81"/>
      <c r="W659" s="81"/>
      <c r="X659" s="81"/>
      <c r="Y659" s="81"/>
      <c r="Z659" s="81"/>
      <c r="AA659" s="81"/>
      <c r="AB659" s="81"/>
      <c r="AC659" s="81"/>
      <c r="AD659" s="81"/>
      <c r="AE659" s="81"/>
      <c r="AF659" s="81"/>
    </row>
    <row r="660">
      <c r="A660" s="81"/>
      <c r="B660" s="81"/>
      <c r="C660" s="81"/>
      <c r="D660" s="179"/>
      <c r="E660" s="179"/>
      <c r="F660" s="179"/>
      <c r="G660" s="179"/>
      <c r="H660" s="179"/>
      <c r="I660" s="179"/>
      <c r="J660" s="179"/>
      <c r="K660" s="179"/>
      <c r="L660" s="81"/>
      <c r="M660" s="176"/>
      <c r="N660" s="179"/>
      <c r="O660" s="81"/>
      <c r="P660" s="81"/>
      <c r="Q660" s="81"/>
      <c r="R660" s="81"/>
      <c r="S660" s="81"/>
      <c r="T660" s="81"/>
      <c r="U660" s="81"/>
      <c r="V660" s="81"/>
      <c r="W660" s="81"/>
      <c r="X660" s="81"/>
      <c r="Y660" s="81"/>
      <c r="Z660" s="81"/>
      <c r="AA660" s="81"/>
      <c r="AB660" s="81"/>
      <c r="AC660" s="81"/>
      <c r="AD660" s="81"/>
      <c r="AE660" s="81"/>
      <c r="AF660" s="81"/>
    </row>
    <row r="661">
      <c r="A661" s="81"/>
      <c r="B661" s="81"/>
      <c r="C661" s="81"/>
      <c r="D661" s="179"/>
      <c r="E661" s="179"/>
      <c r="F661" s="179"/>
      <c r="G661" s="179"/>
      <c r="H661" s="179"/>
      <c r="I661" s="179"/>
      <c r="J661" s="179"/>
      <c r="K661" s="179"/>
      <c r="L661" s="81"/>
      <c r="M661" s="176"/>
      <c r="N661" s="179"/>
      <c r="O661" s="81"/>
      <c r="P661" s="81"/>
      <c r="Q661" s="81"/>
      <c r="R661" s="81"/>
      <c r="S661" s="81"/>
      <c r="T661" s="81"/>
      <c r="U661" s="81"/>
      <c r="V661" s="81"/>
      <c r="W661" s="81"/>
      <c r="X661" s="81"/>
      <c r="Y661" s="81"/>
      <c r="Z661" s="81"/>
      <c r="AA661" s="81"/>
      <c r="AB661" s="81"/>
      <c r="AC661" s="81"/>
      <c r="AD661" s="81"/>
      <c r="AE661" s="81"/>
      <c r="AF661" s="81"/>
    </row>
    <row r="662">
      <c r="A662" s="81"/>
      <c r="B662" s="81"/>
      <c r="C662" s="81"/>
      <c r="D662" s="179"/>
      <c r="E662" s="179"/>
      <c r="F662" s="179"/>
      <c r="G662" s="179"/>
      <c r="H662" s="179"/>
      <c r="I662" s="179"/>
      <c r="J662" s="179"/>
      <c r="K662" s="179"/>
      <c r="L662" s="81"/>
      <c r="M662" s="176"/>
      <c r="N662" s="179"/>
      <c r="O662" s="81"/>
      <c r="P662" s="81"/>
      <c r="Q662" s="81"/>
      <c r="R662" s="81"/>
      <c r="S662" s="81"/>
      <c r="T662" s="81"/>
      <c r="U662" s="81"/>
      <c r="V662" s="81"/>
      <c r="W662" s="81"/>
      <c r="X662" s="81"/>
      <c r="Y662" s="81"/>
      <c r="Z662" s="81"/>
      <c r="AA662" s="81"/>
      <c r="AB662" s="81"/>
      <c r="AC662" s="81"/>
      <c r="AD662" s="81"/>
      <c r="AE662" s="81"/>
      <c r="AF662" s="81"/>
    </row>
    <row r="663">
      <c r="A663" s="81"/>
      <c r="B663" s="81"/>
      <c r="C663" s="81"/>
      <c r="D663" s="179"/>
      <c r="E663" s="179"/>
      <c r="F663" s="179"/>
      <c r="G663" s="179"/>
      <c r="H663" s="179"/>
      <c r="I663" s="179"/>
      <c r="J663" s="179"/>
      <c r="K663" s="179"/>
      <c r="L663" s="81"/>
      <c r="M663" s="176"/>
      <c r="N663" s="179"/>
      <c r="O663" s="81"/>
      <c r="P663" s="81"/>
      <c r="Q663" s="81"/>
      <c r="R663" s="81"/>
      <c r="S663" s="81"/>
      <c r="T663" s="81"/>
      <c r="U663" s="81"/>
      <c r="V663" s="81"/>
      <c r="W663" s="81"/>
      <c r="X663" s="81"/>
      <c r="Y663" s="81"/>
      <c r="Z663" s="81"/>
      <c r="AA663" s="81"/>
      <c r="AB663" s="81"/>
      <c r="AC663" s="81"/>
      <c r="AD663" s="81"/>
      <c r="AE663" s="81"/>
      <c r="AF663" s="81"/>
    </row>
    <row r="664">
      <c r="A664" s="81"/>
      <c r="B664" s="81"/>
      <c r="C664" s="81"/>
      <c r="D664" s="179"/>
      <c r="E664" s="179"/>
      <c r="F664" s="179"/>
      <c r="G664" s="179"/>
      <c r="H664" s="179"/>
      <c r="I664" s="179"/>
      <c r="J664" s="179"/>
      <c r="K664" s="179"/>
      <c r="L664" s="81"/>
      <c r="M664" s="176"/>
      <c r="N664" s="179"/>
      <c r="O664" s="81"/>
      <c r="P664" s="81"/>
      <c r="Q664" s="81"/>
      <c r="R664" s="81"/>
      <c r="S664" s="81"/>
      <c r="T664" s="81"/>
      <c r="U664" s="81"/>
      <c r="V664" s="81"/>
      <c r="W664" s="81"/>
      <c r="X664" s="81"/>
      <c r="Y664" s="81"/>
      <c r="Z664" s="81"/>
      <c r="AA664" s="81"/>
      <c r="AB664" s="81"/>
      <c r="AC664" s="81"/>
      <c r="AD664" s="81"/>
      <c r="AE664" s="81"/>
      <c r="AF664" s="81"/>
    </row>
    <row r="665">
      <c r="A665" s="81"/>
      <c r="B665" s="81"/>
      <c r="C665" s="81"/>
      <c r="D665" s="179"/>
      <c r="E665" s="179"/>
      <c r="F665" s="179"/>
      <c r="G665" s="179"/>
      <c r="H665" s="179"/>
      <c r="I665" s="179"/>
      <c r="J665" s="179"/>
      <c r="K665" s="179"/>
      <c r="L665" s="81"/>
      <c r="M665" s="176"/>
      <c r="N665" s="179"/>
      <c r="O665" s="81"/>
      <c r="P665" s="81"/>
      <c r="Q665" s="81"/>
      <c r="R665" s="81"/>
      <c r="S665" s="81"/>
      <c r="T665" s="81"/>
      <c r="U665" s="81"/>
      <c r="V665" s="81"/>
      <c r="W665" s="81"/>
      <c r="X665" s="81"/>
      <c r="Y665" s="81"/>
      <c r="Z665" s="81"/>
      <c r="AA665" s="81"/>
      <c r="AB665" s="81"/>
      <c r="AC665" s="81"/>
      <c r="AD665" s="81"/>
      <c r="AE665" s="81"/>
      <c r="AF665" s="81"/>
    </row>
    <row r="666">
      <c r="A666" s="81"/>
      <c r="B666" s="81"/>
      <c r="C666" s="81"/>
      <c r="D666" s="179"/>
      <c r="E666" s="179"/>
      <c r="F666" s="179"/>
      <c r="G666" s="179"/>
      <c r="H666" s="179"/>
      <c r="I666" s="179"/>
      <c r="J666" s="179"/>
      <c r="K666" s="179"/>
      <c r="L666" s="81"/>
      <c r="M666" s="176"/>
      <c r="N666" s="179"/>
      <c r="O666" s="81"/>
      <c r="P666" s="81"/>
      <c r="Q666" s="81"/>
      <c r="R666" s="81"/>
      <c r="S666" s="81"/>
      <c r="T666" s="81"/>
      <c r="U666" s="81"/>
      <c r="V666" s="81"/>
      <c r="W666" s="81"/>
      <c r="X666" s="81"/>
      <c r="Y666" s="81"/>
      <c r="Z666" s="81"/>
      <c r="AA666" s="81"/>
      <c r="AB666" s="81"/>
      <c r="AC666" s="81"/>
      <c r="AD666" s="81"/>
      <c r="AE666" s="81"/>
      <c r="AF666" s="81"/>
    </row>
    <row r="667">
      <c r="A667" s="81"/>
      <c r="B667" s="81"/>
      <c r="C667" s="81"/>
      <c r="D667" s="179"/>
      <c r="E667" s="179"/>
      <c r="F667" s="179"/>
      <c r="G667" s="179"/>
      <c r="H667" s="179"/>
      <c r="I667" s="179"/>
      <c r="J667" s="179"/>
      <c r="K667" s="179"/>
      <c r="L667" s="81"/>
      <c r="M667" s="176"/>
      <c r="N667" s="179"/>
      <c r="O667" s="81"/>
      <c r="P667" s="81"/>
      <c r="Q667" s="81"/>
      <c r="R667" s="81"/>
      <c r="S667" s="81"/>
      <c r="T667" s="81"/>
      <c r="U667" s="81"/>
      <c r="V667" s="81"/>
      <c r="W667" s="81"/>
      <c r="X667" s="81"/>
      <c r="Y667" s="81"/>
      <c r="Z667" s="81"/>
      <c r="AA667" s="81"/>
      <c r="AB667" s="81"/>
      <c r="AC667" s="81"/>
      <c r="AD667" s="81"/>
      <c r="AE667" s="81"/>
      <c r="AF667" s="81"/>
    </row>
    <row r="668">
      <c r="A668" s="81"/>
      <c r="B668" s="81"/>
      <c r="C668" s="81"/>
      <c r="D668" s="179"/>
      <c r="E668" s="179"/>
      <c r="F668" s="179"/>
      <c r="G668" s="179"/>
      <c r="H668" s="179"/>
      <c r="I668" s="179"/>
      <c r="J668" s="179"/>
      <c r="K668" s="179"/>
      <c r="L668" s="81"/>
      <c r="M668" s="176"/>
      <c r="N668" s="179"/>
      <c r="O668" s="81"/>
      <c r="P668" s="81"/>
      <c r="Q668" s="81"/>
      <c r="R668" s="81"/>
      <c r="S668" s="81"/>
      <c r="T668" s="81"/>
      <c r="U668" s="81"/>
      <c r="V668" s="81"/>
      <c r="W668" s="81"/>
      <c r="X668" s="81"/>
      <c r="Y668" s="81"/>
      <c r="Z668" s="81"/>
      <c r="AA668" s="81"/>
      <c r="AB668" s="81"/>
      <c r="AC668" s="81"/>
      <c r="AD668" s="81"/>
      <c r="AE668" s="81"/>
      <c r="AF668" s="81"/>
    </row>
    <row r="669">
      <c r="A669" s="81"/>
      <c r="B669" s="81"/>
      <c r="C669" s="81"/>
      <c r="D669" s="179"/>
      <c r="E669" s="179"/>
      <c r="F669" s="179"/>
      <c r="G669" s="179"/>
      <c r="H669" s="179"/>
      <c r="I669" s="179"/>
      <c r="J669" s="179"/>
      <c r="K669" s="179"/>
      <c r="L669" s="81"/>
      <c r="M669" s="176"/>
      <c r="N669" s="179"/>
      <c r="O669" s="81"/>
      <c r="P669" s="81"/>
      <c r="Q669" s="81"/>
      <c r="R669" s="81"/>
      <c r="S669" s="81"/>
      <c r="T669" s="81"/>
      <c r="U669" s="81"/>
      <c r="V669" s="81"/>
      <c r="W669" s="81"/>
      <c r="X669" s="81"/>
      <c r="Y669" s="81"/>
      <c r="Z669" s="81"/>
      <c r="AA669" s="81"/>
      <c r="AB669" s="81"/>
      <c r="AC669" s="81"/>
      <c r="AD669" s="81"/>
      <c r="AE669" s="81"/>
      <c r="AF669" s="81"/>
    </row>
    <row r="670">
      <c r="A670" s="81"/>
      <c r="B670" s="81"/>
      <c r="C670" s="81"/>
      <c r="D670" s="179"/>
      <c r="E670" s="179"/>
      <c r="F670" s="179"/>
      <c r="G670" s="179"/>
      <c r="H670" s="179"/>
      <c r="I670" s="179"/>
      <c r="J670" s="179"/>
      <c r="K670" s="179"/>
      <c r="L670" s="81"/>
      <c r="M670" s="176"/>
      <c r="N670" s="179"/>
      <c r="O670" s="81"/>
      <c r="P670" s="81"/>
      <c r="Q670" s="81"/>
      <c r="R670" s="81"/>
      <c r="S670" s="81"/>
      <c r="T670" s="81"/>
      <c r="U670" s="81"/>
      <c r="V670" s="81"/>
      <c r="W670" s="81"/>
      <c r="X670" s="81"/>
      <c r="Y670" s="81"/>
      <c r="Z670" s="81"/>
      <c r="AA670" s="81"/>
      <c r="AB670" s="81"/>
      <c r="AC670" s="81"/>
      <c r="AD670" s="81"/>
      <c r="AE670" s="81"/>
      <c r="AF670" s="81"/>
    </row>
    <row r="671">
      <c r="A671" s="81"/>
      <c r="B671" s="81"/>
      <c r="C671" s="81"/>
      <c r="D671" s="179"/>
      <c r="E671" s="179"/>
      <c r="F671" s="179"/>
      <c r="G671" s="179"/>
      <c r="H671" s="179"/>
      <c r="I671" s="179"/>
      <c r="J671" s="179"/>
      <c r="K671" s="179"/>
      <c r="L671" s="81"/>
      <c r="M671" s="176"/>
      <c r="N671" s="179"/>
      <c r="O671" s="81"/>
      <c r="P671" s="81"/>
      <c r="Q671" s="81"/>
      <c r="R671" s="81"/>
      <c r="S671" s="81"/>
      <c r="T671" s="81"/>
      <c r="U671" s="81"/>
      <c r="V671" s="81"/>
      <c r="W671" s="81"/>
      <c r="X671" s="81"/>
      <c r="Y671" s="81"/>
      <c r="Z671" s="81"/>
      <c r="AA671" s="81"/>
      <c r="AB671" s="81"/>
      <c r="AC671" s="81"/>
      <c r="AD671" s="81"/>
      <c r="AE671" s="81"/>
      <c r="AF671" s="81"/>
    </row>
    <row r="672">
      <c r="A672" s="81"/>
      <c r="B672" s="81"/>
      <c r="C672" s="81"/>
      <c r="D672" s="179"/>
      <c r="E672" s="179"/>
      <c r="F672" s="179"/>
      <c r="G672" s="179"/>
      <c r="H672" s="179"/>
      <c r="I672" s="179"/>
      <c r="J672" s="179"/>
      <c r="K672" s="179"/>
      <c r="L672" s="81"/>
      <c r="M672" s="176"/>
      <c r="N672" s="179"/>
      <c r="O672" s="81"/>
      <c r="P672" s="81"/>
      <c r="Q672" s="81"/>
      <c r="R672" s="81"/>
      <c r="S672" s="81"/>
      <c r="T672" s="81"/>
      <c r="U672" s="81"/>
      <c r="V672" s="81"/>
      <c r="W672" s="81"/>
      <c r="X672" s="81"/>
      <c r="Y672" s="81"/>
      <c r="Z672" s="81"/>
      <c r="AA672" s="81"/>
      <c r="AB672" s="81"/>
      <c r="AC672" s="81"/>
      <c r="AD672" s="81"/>
      <c r="AE672" s="81"/>
      <c r="AF672" s="81"/>
    </row>
    <row r="673">
      <c r="A673" s="81"/>
      <c r="B673" s="81"/>
      <c r="C673" s="81"/>
      <c r="D673" s="179"/>
      <c r="E673" s="179"/>
      <c r="F673" s="179"/>
      <c r="G673" s="179"/>
      <c r="H673" s="179"/>
      <c r="I673" s="179"/>
      <c r="J673" s="179"/>
      <c r="K673" s="179"/>
      <c r="L673" s="81"/>
      <c r="M673" s="176"/>
      <c r="N673" s="179"/>
      <c r="O673" s="81"/>
      <c r="P673" s="81"/>
      <c r="Q673" s="81"/>
      <c r="R673" s="81"/>
      <c r="S673" s="81"/>
      <c r="T673" s="81"/>
      <c r="U673" s="81"/>
      <c r="V673" s="81"/>
      <c r="W673" s="81"/>
      <c r="X673" s="81"/>
      <c r="Y673" s="81"/>
      <c r="Z673" s="81"/>
      <c r="AA673" s="81"/>
      <c r="AB673" s="81"/>
      <c r="AC673" s="81"/>
      <c r="AD673" s="81"/>
      <c r="AE673" s="81"/>
      <c r="AF673" s="81"/>
    </row>
    <row r="674">
      <c r="A674" s="81"/>
      <c r="B674" s="81"/>
      <c r="C674" s="81"/>
      <c r="D674" s="179"/>
      <c r="E674" s="179"/>
      <c r="F674" s="179"/>
      <c r="G674" s="179"/>
      <c r="H674" s="179"/>
      <c r="I674" s="179"/>
      <c r="J674" s="179"/>
      <c r="K674" s="179"/>
      <c r="L674" s="81"/>
      <c r="M674" s="176"/>
      <c r="N674" s="179"/>
      <c r="O674" s="81"/>
      <c r="P674" s="81"/>
      <c r="Q674" s="81"/>
      <c r="R674" s="81"/>
      <c r="S674" s="81"/>
      <c r="T674" s="81"/>
      <c r="U674" s="81"/>
      <c r="V674" s="81"/>
      <c r="W674" s="81"/>
      <c r="X674" s="81"/>
      <c r="Y674" s="81"/>
      <c r="Z674" s="81"/>
      <c r="AA674" s="81"/>
      <c r="AB674" s="81"/>
      <c r="AC674" s="81"/>
      <c r="AD674" s="81"/>
      <c r="AE674" s="81"/>
      <c r="AF674" s="81"/>
    </row>
    <row r="675">
      <c r="A675" s="81"/>
      <c r="B675" s="81"/>
      <c r="C675" s="81"/>
      <c r="D675" s="179"/>
      <c r="E675" s="179"/>
      <c r="F675" s="179"/>
      <c r="G675" s="179"/>
      <c r="H675" s="179"/>
      <c r="I675" s="179"/>
      <c r="J675" s="179"/>
      <c r="K675" s="179"/>
      <c r="L675" s="81"/>
      <c r="M675" s="176"/>
      <c r="N675" s="179"/>
      <c r="O675" s="81"/>
      <c r="P675" s="81"/>
      <c r="Q675" s="81"/>
      <c r="R675" s="81"/>
      <c r="S675" s="81"/>
      <c r="T675" s="81"/>
      <c r="U675" s="81"/>
      <c r="V675" s="81"/>
      <c r="W675" s="81"/>
      <c r="X675" s="81"/>
      <c r="Y675" s="81"/>
      <c r="Z675" s="81"/>
      <c r="AA675" s="81"/>
      <c r="AB675" s="81"/>
      <c r="AC675" s="81"/>
      <c r="AD675" s="81"/>
      <c r="AE675" s="81"/>
      <c r="AF675" s="81"/>
    </row>
    <row r="676">
      <c r="A676" s="81"/>
      <c r="B676" s="81"/>
      <c r="C676" s="81"/>
      <c r="D676" s="179"/>
      <c r="E676" s="179"/>
      <c r="F676" s="179"/>
      <c r="G676" s="179"/>
      <c r="H676" s="179"/>
      <c r="I676" s="179"/>
      <c r="J676" s="179"/>
      <c r="K676" s="179"/>
      <c r="L676" s="81"/>
      <c r="M676" s="176"/>
      <c r="N676" s="179"/>
      <c r="O676" s="81"/>
      <c r="P676" s="81"/>
      <c r="Q676" s="81"/>
      <c r="R676" s="81"/>
      <c r="S676" s="81"/>
      <c r="T676" s="81"/>
      <c r="U676" s="81"/>
      <c r="V676" s="81"/>
      <c r="W676" s="81"/>
      <c r="X676" s="81"/>
      <c r="Y676" s="81"/>
      <c r="Z676" s="81"/>
      <c r="AA676" s="81"/>
      <c r="AB676" s="81"/>
      <c r="AC676" s="81"/>
      <c r="AD676" s="81"/>
      <c r="AE676" s="81"/>
      <c r="AF676" s="81"/>
    </row>
    <row r="677">
      <c r="A677" s="81"/>
      <c r="B677" s="81"/>
      <c r="C677" s="81"/>
      <c r="D677" s="179"/>
      <c r="E677" s="179"/>
      <c r="F677" s="179"/>
      <c r="G677" s="179"/>
      <c r="H677" s="179"/>
      <c r="I677" s="179"/>
      <c r="J677" s="179"/>
      <c r="K677" s="179"/>
      <c r="L677" s="81"/>
      <c r="M677" s="176"/>
      <c r="N677" s="179"/>
      <c r="O677" s="81"/>
      <c r="P677" s="81"/>
      <c r="Q677" s="81"/>
      <c r="R677" s="81"/>
      <c r="S677" s="81"/>
      <c r="T677" s="81"/>
      <c r="U677" s="81"/>
      <c r="V677" s="81"/>
      <c r="W677" s="81"/>
      <c r="X677" s="81"/>
      <c r="Y677" s="81"/>
      <c r="Z677" s="81"/>
      <c r="AA677" s="81"/>
      <c r="AB677" s="81"/>
      <c r="AC677" s="81"/>
      <c r="AD677" s="81"/>
      <c r="AE677" s="81"/>
      <c r="AF677" s="81"/>
    </row>
    <row r="678">
      <c r="A678" s="81"/>
      <c r="B678" s="81"/>
      <c r="C678" s="81"/>
      <c r="D678" s="179"/>
      <c r="E678" s="179"/>
      <c r="F678" s="179"/>
      <c r="G678" s="179"/>
      <c r="H678" s="179"/>
      <c r="I678" s="179"/>
      <c r="J678" s="179"/>
      <c r="K678" s="179"/>
      <c r="L678" s="81"/>
      <c r="M678" s="176"/>
      <c r="N678" s="179"/>
      <c r="O678" s="81"/>
      <c r="P678" s="81"/>
      <c r="Q678" s="81"/>
      <c r="R678" s="81"/>
      <c r="S678" s="81"/>
      <c r="T678" s="81"/>
      <c r="U678" s="81"/>
      <c r="V678" s="81"/>
      <c r="W678" s="81"/>
      <c r="X678" s="81"/>
      <c r="Y678" s="81"/>
      <c r="Z678" s="81"/>
      <c r="AA678" s="81"/>
      <c r="AB678" s="81"/>
      <c r="AC678" s="81"/>
      <c r="AD678" s="81"/>
      <c r="AE678" s="81"/>
      <c r="AF678" s="81"/>
    </row>
    <row r="679">
      <c r="A679" s="81"/>
      <c r="B679" s="81"/>
      <c r="C679" s="81"/>
      <c r="D679" s="179"/>
      <c r="E679" s="179"/>
      <c r="F679" s="179"/>
      <c r="G679" s="179"/>
      <c r="H679" s="179"/>
      <c r="I679" s="179"/>
      <c r="J679" s="179"/>
      <c r="K679" s="179"/>
      <c r="L679" s="81"/>
      <c r="M679" s="176"/>
      <c r="N679" s="179"/>
      <c r="O679" s="81"/>
      <c r="P679" s="81"/>
      <c r="Q679" s="81"/>
      <c r="R679" s="81"/>
      <c r="S679" s="81"/>
      <c r="T679" s="81"/>
      <c r="U679" s="81"/>
      <c r="V679" s="81"/>
      <c r="W679" s="81"/>
      <c r="X679" s="81"/>
      <c r="Y679" s="81"/>
      <c r="Z679" s="81"/>
      <c r="AA679" s="81"/>
      <c r="AB679" s="81"/>
      <c r="AC679" s="81"/>
      <c r="AD679" s="81"/>
      <c r="AE679" s="81"/>
      <c r="AF679" s="81"/>
    </row>
    <row r="680">
      <c r="A680" s="81"/>
      <c r="B680" s="81"/>
      <c r="C680" s="81"/>
      <c r="D680" s="179"/>
      <c r="E680" s="179"/>
      <c r="F680" s="179"/>
      <c r="G680" s="179"/>
      <c r="H680" s="179"/>
      <c r="I680" s="179"/>
      <c r="J680" s="179"/>
      <c r="K680" s="179"/>
      <c r="L680" s="81"/>
      <c r="M680" s="176"/>
      <c r="N680" s="179"/>
      <c r="O680" s="81"/>
      <c r="P680" s="81"/>
      <c r="Q680" s="81"/>
      <c r="R680" s="81"/>
      <c r="S680" s="81"/>
      <c r="T680" s="81"/>
      <c r="U680" s="81"/>
      <c r="V680" s="81"/>
      <c r="W680" s="81"/>
      <c r="X680" s="81"/>
      <c r="Y680" s="81"/>
      <c r="Z680" s="81"/>
      <c r="AA680" s="81"/>
      <c r="AB680" s="81"/>
      <c r="AC680" s="81"/>
      <c r="AD680" s="81"/>
      <c r="AE680" s="81"/>
      <c r="AF680" s="81"/>
    </row>
    <row r="681">
      <c r="A681" s="81"/>
      <c r="B681" s="81"/>
      <c r="C681" s="81"/>
      <c r="D681" s="179"/>
      <c r="E681" s="179"/>
      <c r="F681" s="179"/>
      <c r="G681" s="179"/>
      <c r="H681" s="179"/>
      <c r="I681" s="179"/>
      <c r="J681" s="179"/>
      <c r="K681" s="179"/>
      <c r="L681" s="81"/>
      <c r="M681" s="176"/>
      <c r="N681" s="179"/>
      <c r="O681" s="81"/>
      <c r="P681" s="81"/>
      <c r="Q681" s="81"/>
      <c r="R681" s="81"/>
      <c r="S681" s="81"/>
      <c r="T681" s="81"/>
      <c r="U681" s="81"/>
      <c r="V681" s="81"/>
      <c r="W681" s="81"/>
      <c r="X681" s="81"/>
      <c r="Y681" s="81"/>
      <c r="Z681" s="81"/>
      <c r="AA681" s="81"/>
      <c r="AB681" s="81"/>
      <c r="AC681" s="81"/>
      <c r="AD681" s="81"/>
      <c r="AE681" s="81"/>
      <c r="AF681" s="81"/>
    </row>
    <row r="682">
      <c r="A682" s="81"/>
      <c r="B682" s="81"/>
      <c r="C682" s="81"/>
      <c r="D682" s="179"/>
      <c r="E682" s="179"/>
      <c r="F682" s="179"/>
      <c r="G682" s="179"/>
      <c r="H682" s="179"/>
      <c r="I682" s="179"/>
      <c r="J682" s="179"/>
      <c r="K682" s="179"/>
      <c r="L682" s="81"/>
      <c r="M682" s="176"/>
      <c r="N682" s="179"/>
      <c r="O682" s="81"/>
      <c r="P682" s="81"/>
      <c r="Q682" s="81"/>
      <c r="R682" s="81"/>
      <c r="S682" s="81"/>
      <c r="T682" s="81"/>
      <c r="U682" s="81"/>
      <c r="V682" s="81"/>
      <c r="W682" s="81"/>
      <c r="X682" s="81"/>
      <c r="Y682" s="81"/>
      <c r="Z682" s="81"/>
      <c r="AA682" s="81"/>
      <c r="AB682" s="81"/>
      <c r="AC682" s="81"/>
      <c r="AD682" s="81"/>
      <c r="AE682" s="81"/>
      <c r="AF682" s="81"/>
    </row>
    <row r="683">
      <c r="A683" s="81"/>
      <c r="B683" s="81"/>
      <c r="C683" s="81"/>
      <c r="D683" s="179"/>
      <c r="E683" s="179"/>
      <c r="F683" s="179"/>
      <c r="G683" s="179"/>
      <c r="H683" s="179"/>
      <c r="I683" s="179"/>
      <c r="J683" s="179"/>
      <c r="K683" s="179"/>
      <c r="L683" s="81"/>
      <c r="M683" s="176"/>
      <c r="N683" s="179"/>
      <c r="O683" s="81"/>
      <c r="P683" s="81"/>
      <c r="Q683" s="81"/>
      <c r="R683" s="81"/>
      <c r="S683" s="81"/>
      <c r="T683" s="81"/>
      <c r="U683" s="81"/>
      <c r="V683" s="81"/>
      <c r="W683" s="81"/>
      <c r="X683" s="81"/>
      <c r="Y683" s="81"/>
      <c r="Z683" s="81"/>
      <c r="AA683" s="81"/>
      <c r="AB683" s="81"/>
      <c r="AC683" s="81"/>
      <c r="AD683" s="81"/>
      <c r="AE683" s="81"/>
      <c r="AF683" s="81"/>
    </row>
    <row r="684">
      <c r="A684" s="81"/>
      <c r="B684" s="81"/>
      <c r="C684" s="81"/>
      <c r="D684" s="179"/>
      <c r="E684" s="179"/>
      <c r="F684" s="179"/>
      <c r="G684" s="179"/>
      <c r="H684" s="179"/>
      <c r="I684" s="179"/>
      <c r="J684" s="179"/>
      <c r="K684" s="179"/>
      <c r="L684" s="81"/>
      <c r="M684" s="176"/>
      <c r="N684" s="179"/>
      <c r="O684" s="81"/>
      <c r="P684" s="81"/>
      <c r="Q684" s="81"/>
      <c r="R684" s="81"/>
      <c r="S684" s="81"/>
      <c r="T684" s="81"/>
      <c r="U684" s="81"/>
      <c r="V684" s="81"/>
      <c r="W684" s="81"/>
      <c r="X684" s="81"/>
      <c r="Y684" s="81"/>
      <c r="Z684" s="81"/>
      <c r="AA684" s="81"/>
      <c r="AB684" s="81"/>
      <c r="AC684" s="81"/>
      <c r="AD684" s="81"/>
      <c r="AE684" s="81"/>
      <c r="AF684" s="81"/>
    </row>
    <row r="685">
      <c r="A685" s="81"/>
      <c r="B685" s="81"/>
      <c r="C685" s="81"/>
      <c r="D685" s="179"/>
      <c r="E685" s="179"/>
      <c r="F685" s="179"/>
      <c r="G685" s="179"/>
      <c r="H685" s="179"/>
      <c r="I685" s="179"/>
      <c r="J685" s="179"/>
      <c r="K685" s="179"/>
      <c r="L685" s="81"/>
      <c r="M685" s="176"/>
      <c r="N685" s="179"/>
      <c r="O685" s="81"/>
      <c r="P685" s="81"/>
      <c r="Q685" s="81"/>
      <c r="R685" s="81"/>
      <c r="S685" s="81"/>
      <c r="T685" s="81"/>
      <c r="U685" s="81"/>
      <c r="V685" s="81"/>
      <c r="W685" s="81"/>
      <c r="X685" s="81"/>
      <c r="Y685" s="81"/>
      <c r="Z685" s="81"/>
      <c r="AA685" s="81"/>
      <c r="AB685" s="81"/>
      <c r="AC685" s="81"/>
      <c r="AD685" s="81"/>
      <c r="AE685" s="81"/>
      <c r="AF685" s="81"/>
    </row>
    <row r="686">
      <c r="A686" s="81"/>
      <c r="B686" s="81"/>
      <c r="C686" s="81"/>
      <c r="D686" s="179"/>
      <c r="E686" s="179"/>
      <c r="F686" s="179"/>
      <c r="G686" s="179"/>
      <c r="H686" s="179"/>
      <c r="I686" s="179"/>
      <c r="J686" s="179"/>
      <c r="K686" s="179"/>
      <c r="L686" s="81"/>
      <c r="M686" s="176"/>
      <c r="N686" s="179"/>
      <c r="O686" s="81"/>
      <c r="P686" s="81"/>
      <c r="Q686" s="81"/>
      <c r="R686" s="81"/>
      <c r="S686" s="81"/>
      <c r="T686" s="81"/>
      <c r="U686" s="81"/>
      <c r="V686" s="81"/>
      <c r="W686" s="81"/>
      <c r="X686" s="81"/>
      <c r="Y686" s="81"/>
      <c r="Z686" s="81"/>
      <c r="AA686" s="81"/>
      <c r="AB686" s="81"/>
      <c r="AC686" s="81"/>
      <c r="AD686" s="81"/>
      <c r="AE686" s="81"/>
      <c r="AF686" s="81"/>
    </row>
    <row r="687">
      <c r="A687" s="81"/>
      <c r="B687" s="81"/>
      <c r="C687" s="81"/>
      <c r="D687" s="179"/>
      <c r="E687" s="179"/>
      <c r="F687" s="179"/>
      <c r="G687" s="179"/>
      <c r="H687" s="179"/>
      <c r="I687" s="179"/>
      <c r="J687" s="179"/>
      <c r="K687" s="179"/>
      <c r="L687" s="81"/>
      <c r="M687" s="176"/>
      <c r="N687" s="179"/>
      <c r="O687" s="81"/>
      <c r="P687" s="81"/>
      <c r="Q687" s="81"/>
      <c r="R687" s="81"/>
      <c r="S687" s="81"/>
      <c r="T687" s="81"/>
      <c r="U687" s="81"/>
      <c r="V687" s="81"/>
      <c r="W687" s="81"/>
      <c r="X687" s="81"/>
      <c r="Y687" s="81"/>
      <c r="Z687" s="81"/>
      <c r="AA687" s="81"/>
      <c r="AB687" s="81"/>
      <c r="AC687" s="81"/>
      <c r="AD687" s="81"/>
      <c r="AE687" s="81"/>
      <c r="AF687" s="81"/>
    </row>
    <row r="688">
      <c r="A688" s="81"/>
      <c r="B688" s="81"/>
      <c r="C688" s="81"/>
      <c r="D688" s="179"/>
      <c r="E688" s="179"/>
      <c r="F688" s="179"/>
      <c r="G688" s="179"/>
      <c r="H688" s="179"/>
      <c r="I688" s="179"/>
      <c r="J688" s="179"/>
      <c r="K688" s="179"/>
      <c r="L688" s="81"/>
      <c r="M688" s="176"/>
      <c r="N688" s="179"/>
      <c r="O688" s="81"/>
      <c r="P688" s="81"/>
      <c r="Q688" s="81"/>
      <c r="R688" s="81"/>
      <c r="S688" s="81"/>
      <c r="T688" s="81"/>
      <c r="U688" s="81"/>
      <c r="V688" s="81"/>
      <c r="W688" s="81"/>
      <c r="X688" s="81"/>
      <c r="Y688" s="81"/>
      <c r="Z688" s="81"/>
      <c r="AA688" s="81"/>
      <c r="AB688" s="81"/>
      <c r="AC688" s="81"/>
      <c r="AD688" s="81"/>
      <c r="AE688" s="81"/>
      <c r="AF688" s="81"/>
    </row>
    <row r="689">
      <c r="A689" s="81"/>
      <c r="B689" s="81"/>
      <c r="C689" s="81"/>
      <c r="D689" s="179"/>
      <c r="E689" s="179"/>
      <c r="F689" s="179"/>
      <c r="G689" s="179"/>
      <c r="H689" s="179"/>
      <c r="I689" s="179"/>
      <c r="J689" s="179"/>
      <c r="K689" s="179"/>
      <c r="L689" s="81"/>
      <c r="M689" s="176"/>
      <c r="N689" s="179"/>
      <c r="O689" s="81"/>
      <c r="P689" s="81"/>
      <c r="Q689" s="81"/>
      <c r="R689" s="81"/>
      <c r="S689" s="81"/>
      <c r="T689" s="81"/>
      <c r="U689" s="81"/>
      <c r="V689" s="81"/>
      <c r="W689" s="81"/>
      <c r="X689" s="81"/>
      <c r="Y689" s="81"/>
      <c r="Z689" s="81"/>
      <c r="AA689" s="81"/>
      <c r="AB689" s="81"/>
      <c r="AC689" s="81"/>
      <c r="AD689" s="81"/>
      <c r="AE689" s="81"/>
      <c r="AF689" s="81"/>
    </row>
    <row r="690">
      <c r="A690" s="81"/>
      <c r="B690" s="81"/>
      <c r="C690" s="81"/>
      <c r="D690" s="179"/>
      <c r="E690" s="179"/>
      <c r="F690" s="179"/>
      <c r="G690" s="179"/>
      <c r="H690" s="179"/>
      <c r="I690" s="179"/>
      <c r="J690" s="179"/>
      <c r="K690" s="179"/>
      <c r="L690" s="81"/>
      <c r="M690" s="176"/>
      <c r="N690" s="179"/>
      <c r="O690" s="81"/>
      <c r="P690" s="81"/>
      <c r="Q690" s="81"/>
      <c r="R690" s="81"/>
      <c r="S690" s="81"/>
      <c r="T690" s="81"/>
      <c r="U690" s="81"/>
      <c r="V690" s="81"/>
      <c r="W690" s="81"/>
      <c r="X690" s="81"/>
      <c r="Y690" s="81"/>
      <c r="Z690" s="81"/>
      <c r="AA690" s="81"/>
      <c r="AB690" s="81"/>
      <c r="AC690" s="81"/>
      <c r="AD690" s="81"/>
      <c r="AE690" s="81"/>
      <c r="AF690" s="81"/>
    </row>
    <row r="691">
      <c r="A691" s="81"/>
      <c r="B691" s="81"/>
      <c r="C691" s="81"/>
      <c r="D691" s="179"/>
      <c r="E691" s="179"/>
      <c r="F691" s="179"/>
      <c r="G691" s="179"/>
      <c r="H691" s="179"/>
      <c r="I691" s="179"/>
      <c r="J691" s="179"/>
      <c r="K691" s="179"/>
      <c r="L691" s="81"/>
      <c r="M691" s="176"/>
      <c r="N691" s="179"/>
      <c r="O691" s="81"/>
      <c r="P691" s="81"/>
      <c r="Q691" s="81"/>
      <c r="R691" s="81"/>
      <c r="S691" s="81"/>
      <c r="T691" s="81"/>
      <c r="U691" s="81"/>
      <c r="V691" s="81"/>
      <c r="W691" s="81"/>
      <c r="X691" s="81"/>
      <c r="Y691" s="81"/>
      <c r="Z691" s="81"/>
      <c r="AA691" s="81"/>
      <c r="AB691" s="81"/>
      <c r="AC691" s="81"/>
      <c r="AD691" s="81"/>
      <c r="AE691" s="81"/>
      <c r="AF691" s="81"/>
    </row>
    <row r="692">
      <c r="A692" s="81"/>
      <c r="B692" s="81"/>
      <c r="C692" s="81"/>
      <c r="D692" s="179"/>
      <c r="E692" s="179"/>
      <c r="F692" s="179"/>
      <c r="G692" s="179"/>
      <c r="H692" s="179"/>
      <c r="I692" s="179"/>
      <c r="J692" s="179"/>
      <c r="K692" s="179"/>
      <c r="L692" s="81"/>
      <c r="M692" s="176"/>
      <c r="N692" s="179"/>
      <c r="O692" s="81"/>
      <c r="P692" s="81"/>
      <c r="Q692" s="81"/>
      <c r="R692" s="81"/>
      <c r="S692" s="81"/>
      <c r="T692" s="81"/>
      <c r="U692" s="81"/>
      <c r="V692" s="81"/>
      <c r="W692" s="81"/>
      <c r="X692" s="81"/>
      <c r="Y692" s="81"/>
      <c r="Z692" s="81"/>
      <c r="AA692" s="81"/>
      <c r="AB692" s="81"/>
      <c r="AC692" s="81"/>
      <c r="AD692" s="81"/>
      <c r="AE692" s="81"/>
      <c r="AF692" s="81"/>
    </row>
    <row r="693">
      <c r="A693" s="81"/>
      <c r="B693" s="81"/>
      <c r="C693" s="81"/>
      <c r="D693" s="179"/>
      <c r="E693" s="179"/>
      <c r="F693" s="179"/>
      <c r="G693" s="179"/>
      <c r="H693" s="179"/>
      <c r="I693" s="179"/>
      <c r="J693" s="179"/>
      <c r="K693" s="179"/>
      <c r="L693" s="81"/>
      <c r="M693" s="176"/>
      <c r="N693" s="179"/>
      <c r="O693" s="81"/>
      <c r="P693" s="81"/>
      <c r="Q693" s="81"/>
      <c r="R693" s="81"/>
      <c r="S693" s="81"/>
      <c r="T693" s="81"/>
      <c r="U693" s="81"/>
      <c r="V693" s="81"/>
      <c r="W693" s="81"/>
      <c r="X693" s="81"/>
      <c r="Y693" s="81"/>
      <c r="Z693" s="81"/>
      <c r="AA693" s="81"/>
      <c r="AB693" s="81"/>
      <c r="AC693" s="81"/>
      <c r="AD693" s="81"/>
      <c r="AE693" s="81"/>
      <c r="AF693" s="81"/>
    </row>
    <row r="694">
      <c r="A694" s="81"/>
      <c r="B694" s="81"/>
      <c r="C694" s="81"/>
      <c r="D694" s="179"/>
      <c r="E694" s="179"/>
      <c r="F694" s="179"/>
      <c r="G694" s="179"/>
      <c r="H694" s="179"/>
      <c r="I694" s="179"/>
      <c r="J694" s="179"/>
      <c r="K694" s="179"/>
      <c r="L694" s="81"/>
      <c r="M694" s="176"/>
      <c r="N694" s="179"/>
      <c r="O694" s="81"/>
      <c r="P694" s="81"/>
      <c r="Q694" s="81"/>
      <c r="R694" s="81"/>
      <c r="S694" s="81"/>
      <c r="T694" s="81"/>
      <c r="U694" s="81"/>
      <c r="V694" s="81"/>
      <c r="W694" s="81"/>
      <c r="X694" s="81"/>
      <c r="Y694" s="81"/>
      <c r="Z694" s="81"/>
      <c r="AA694" s="81"/>
      <c r="AB694" s="81"/>
      <c r="AC694" s="81"/>
      <c r="AD694" s="81"/>
      <c r="AE694" s="81"/>
      <c r="AF694" s="81"/>
    </row>
    <row r="695">
      <c r="A695" s="81"/>
      <c r="B695" s="81"/>
      <c r="C695" s="81"/>
      <c r="D695" s="179"/>
      <c r="E695" s="179"/>
      <c r="F695" s="179"/>
      <c r="G695" s="179"/>
      <c r="H695" s="179"/>
      <c r="I695" s="179"/>
      <c r="J695" s="179"/>
      <c r="K695" s="179"/>
      <c r="L695" s="81"/>
      <c r="M695" s="176"/>
      <c r="N695" s="179"/>
      <c r="O695" s="81"/>
      <c r="P695" s="81"/>
      <c r="Q695" s="81"/>
      <c r="R695" s="81"/>
      <c r="S695" s="81"/>
      <c r="T695" s="81"/>
      <c r="U695" s="81"/>
      <c r="V695" s="81"/>
      <c r="W695" s="81"/>
      <c r="X695" s="81"/>
      <c r="Y695" s="81"/>
      <c r="Z695" s="81"/>
      <c r="AA695" s="81"/>
      <c r="AB695" s="81"/>
      <c r="AC695" s="81"/>
      <c r="AD695" s="81"/>
      <c r="AE695" s="81"/>
      <c r="AF695" s="81"/>
    </row>
    <row r="696">
      <c r="A696" s="81"/>
      <c r="B696" s="81"/>
      <c r="C696" s="81"/>
      <c r="D696" s="179"/>
      <c r="E696" s="179"/>
      <c r="F696" s="179"/>
      <c r="G696" s="179"/>
      <c r="H696" s="179"/>
      <c r="I696" s="179"/>
      <c r="J696" s="179"/>
      <c r="K696" s="179"/>
      <c r="L696" s="81"/>
      <c r="M696" s="176"/>
      <c r="N696" s="179"/>
      <c r="O696" s="81"/>
      <c r="P696" s="81"/>
      <c r="Q696" s="81"/>
      <c r="R696" s="81"/>
      <c r="S696" s="81"/>
      <c r="T696" s="81"/>
      <c r="U696" s="81"/>
      <c r="V696" s="81"/>
      <c r="W696" s="81"/>
      <c r="X696" s="81"/>
      <c r="Y696" s="81"/>
      <c r="Z696" s="81"/>
      <c r="AA696" s="81"/>
      <c r="AB696" s="81"/>
      <c r="AC696" s="81"/>
      <c r="AD696" s="81"/>
      <c r="AE696" s="81"/>
      <c r="AF696" s="81"/>
    </row>
    <row r="697">
      <c r="A697" s="81"/>
      <c r="B697" s="81"/>
      <c r="C697" s="81"/>
      <c r="D697" s="179"/>
      <c r="E697" s="179"/>
      <c r="F697" s="179"/>
      <c r="G697" s="179"/>
      <c r="H697" s="179"/>
      <c r="I697" s="179"/>
      <c r="J697" s="179"/>
      <c r="K697" s="179"/>
      <c r="L697" s="81"/>
      <c r="M697" s="176"/>
      <c r="N697" s="179"/>
      <c r="O697" s="81"/>
      <c r="P697" s="81"/>
      <c r="Q697" s="81"/>
      <c r="R697" s="81"/>
      <c r="S697" s="81"/>
      <c r="T697" s="81"/>
      <c r="U697" s="81"/>
      <c r="V697" s="81"/>
      <c r="W697" s="81"/>
      <c r="X697" s="81"/>
      <c r="Y697" s="81"/>
      <c r="Z697" s="81"/>
      <c r="AA697" s="81"/>
      <c r="AB697" s="81"/>
      <c r="AC697" s="81"/>
      <c r="AD697" s="81"/>
      <c r="AE697" s="81"/>
      <c r="AF697" s="81"/>
    </row>
    <row r="698">
      <c r="A698" s="81"/>
      <c r="B698" s="81"/>
      <c r="C698" s="81"/>
      <c r="D698" s="179"/>
      <c r="E698" s="179"/>
      <c r="F698" s="179"/>
      <c r="G698" s="179"/>
      <c r="H698" s="179"/>
      <c r="I698" s="179"/>
      <c r="J698" s="179"/>
      <c r="K698" s="179"/>
      <c r="L698" s="81"/>
      <c r="M698" s="176"/>
      <c r="N698" s="179"/>
      <c r="O698" s="81"/>
      <c r="P698" s="81"/>
      <c r="Q698" s="81"/>
      <c r="R698" s="81"/>
      <c r="S698" s="81"/>
      <c r="T698" s="81"/>
      <c r="U698" s="81"/>
      <c r="V698" s="81"/>
      <c r="W698" s="81"/>
      <c r="X698" s="81"/>
      <c r="Y698" s="81"/>
      <c r="Z698" s="81"/>
      <c r="AA698" s="81"/>
      <c r="AB698" s="81"/>
      <c r="AC698" s="81"/>
      <c r="AD698" s="81"/>
      <c r="AE698" s="81"/>
      <c r="AF698" s="81"/>
    </row>
    <row r="699">
      <c r="A699" s="81"/>
      <c r="B699" s="81"/>
      <c r="C699" s="81"/>
      <c r="D699" s="179"/>
      <c r="E699" s="179"/>
      <c r="F699" s="179"/>
      <c r="G699" s="179"/>
      <c r="H699" s="179"/>
      <c r="I699" s="179"/>
      <c r="J699" s="179"/>
      <c r="K699" s="179"/>
      <c r="L699" s="81"/>
      <c r="M699" s="176"/>
      <c r="N699" s="179"/>
      <c r="O699" s="81"/>
      <c r="P699" s="81"/>
      <c r="Q699" s="81"/>
      <c r="R699" s="81"/>
      <c r="S699" s="81"/>
      <c r="T699" s="81"/>
      <c r="U699" s="81"/>
      <c r="V699" s="81"/>
      <c r="W699" s="81"/>
      <c r="X699" s="81"/>
      <c r="Y699" s="81"/>
      <c r="Z699" s="81"/>
      <c r="AA699" s="81"/>
      <c r="AB699" s="81"/>
      <c r="AC699" s="81"/>
      <c r="AD699" s="81"/>
      <c r="AE699" s="81"/>
      <c r="AF699" s="81"/>
    </row>
    <row r="700">
      <c r="A700" s="81"/>
      <c r="B700" s="81"/>
      <c r="C700" s="81"/>
      <c r="D700" s="179"/>
      <c r="E700" s="179"/>
      <c r="F700" s="179"/>
      <c r="G700" s="179"/>
      <c r="H700" s="179"/>
      <c r="I700" s="179"/>
      <c r="J700" s="179"/>
      <c r="K700" s="179"/>
      <c r="L700" s="81"/>
      <c r="M700" s="176"/>
      <c r="N700" s="179"/>
      <c r="O700" s="81"/>
      <c r="P700" s="81"/>
      <c r="Q700" s="81"/>
      <c r="R700" s="81"/>
      <c r="S700" s="81"/>
      <c r="T700" s="81"/>
      <c r="U700" s="81"/>
      <c r="V700" s="81"/>
      <c r="W700" s="81"/>
      <c r="X700" s="81"/>
      <c r="Y700" s="81"/>
      <c r="Z700" s="81"/>
      <c r="AA700" s="81"/>
      <c r="AB700" s="81"/>
      <c r="AC700" s="81"/>
      <c r="AD700" s="81"/>
      <c r="AE700" s="81"/>
      <c r="AF700" s="81"/>
    </row>
    <row r="701">
      <c r="A701" s="81"/>
      <c r="B701" s="81"/>
      <c r="C701" s="81"/>
      <c r="D701" s="179"/>
      <c r="E701" s="179"/>
      <c r="F701" s="179"/>
      <c r="G701" s="179"/>
      <c r="H701" s="179"/>
      <c r="I701" s="179"/>
      <c r="J701" s="179"/>
      <c r="K701" s="179"/>
      <c r="L701" s="81"/>
      <c r="M701" s="176"/>
      <c r="N701" s="179"/>
      <c r="O701" s="81"/>
      <c r="P701" s="81"/>
      <c r="Q701" s="81"/>
      <c r="R701" s="81"/>
      <c r="S701" s="81"/>
      <c r="T701" s="81"/>
      <c r="U701" s="81"/>
      <c r="V701" s="81"/>
      <c r="W701" s="81"/>
      <c r="X701" s="81"/>
      <c r="Y701" s="81"/>
      <c r="Z701" s="81"/>
      <c r="AA701" s="81"/>
      <c r="AB701" s="81"/>
      <c r="AC701" s="81"/>
      <c r="AD701" s="81"/>
      <c r="AE701" s="81"/>
      <c r="AF701" s="81"/>
    </row>
    <row r="702">
      <c r="A702" s="81"/>
      <c r="B702" s="81"/>
      <c r="C702" s="81"/>
      <c r="D702" s="179"/>
      <c r="E702" s="179"/>
      <c r="F702" s="179"/>
      <c r="G702" s="179"/>
      <c r="H702" s="179"/>
      <c r="I702" s="179"/>
      <c r="J702" s="179"/>
      <c r="K702" s="179"/>
      <c r="L702" s="81"/>
      <c r="M702" s="176"/>
      <c r="N702" s="179"/>
      <c r="O702" s="81"/>
      <c r="P702" s="81"/>
      <c r="Q702" s="81"/>
      <c r="R702" s="81"/>
      <c r="S702" s="81"/>
      <c r="T702" s="81"/>
      <c r="U702" s="81"/>
      <c r="V702" s="81"/>
      <c r="W702" s="81"/>
      <c r="X702" s="81"/>
      <c r="Y702" s="81"/>
      <c r="Z702" s="81"/>
      <c r="AA702" s="81"/>
      <c r="AB702" s="81"/>
      <c r="AC702" s="81"/>
      <c r="AD702" s="81"/>
      <c r="AE702" s="81"/>
      <c r="AF702" s="81"/>
    </row>
    <row r="703">
      <c r="A703" s="81"/>
      <c r="B703" s="81"/>
      <c r="C703" s="81"/>
      <c r="D703" s="179"/>
      <c r="E703" s="179"/>
      <c r="F703" s="179"/>
      <c r="G703" s="179"/>
      <c r="H703" s="179"/>
      <c r="I703" s="179"/>
      <c r="J703" s="179"/>
      <c r="K703" s="179"/>
      <c r="L703" s="81"/>
      <c r="M703" s="176"/>
      <c r="N703" s="179"/>
      <c r="O703" s="81"/>
      <c r="P703" s="81"/>
      <c r="Q703" s="81"/>
      <c r="R703" s="81"/>
      <c r="S703" s="81"/>
      <c r="T703" s="81"/>
      <c r="U703" s="81"/>
      <c r="V703" s="81"/>
      <c r="W703" s="81"/>
      <c r="X703" s="81"/>
      <c r="Y703" s="81"/>
      <c r="Z703" s="81"/>
      <c r="AA703" s="81"/>
      <c r="AB703" s="81"/>
      <c r="AC703" s="81"/>
      <c r="AD703" s="81"/>
      <c r="AE703" s="81"/>
      <c r="AF703" s="81"/>
    </row>
    <row r="704">
      <c r="A704" s="81"/>
      <c r="B704" s="81"/>
      <c r="C704" s="81"/>
      <c r="D704" s="179"/>
      <c r="E704" s="179"/>
      <c r="F704" s="179"/>
      <c r="G704" s="179"/>
      <c r="H704" s="179"/>
      <c r="I704" s="179"/>
      <c r="J704" s="179"/>
      <c r="K704" s="179"/>
      <c r="L704" s="81"/>
      <c r="M704" s="176"/>
      <c r="N704" s="179"/>
      <c r="O704" s="81"/>
      <c r="P704" s="81"/>
      <c r="Q704" s="81"/>
      <c r="R704" s="81"/>
      <c r="S704" s="81"/>
      <c r="T704" s="81"/>
      <c r="U704" s="81"/>
      <c r="V704" s="81"/>
      <c r="W704" s="81"/>
      <c r="X704" s="81"/>
      <c r="Y704" s="81"/>
      <c r="Z704" s="81"/>
      <c r="AA704" s="81"/>
      <c r="AB704" s="81"/>
      <c r="AC704" s="81"/>
      <c r="AD704" s="81"/>
      <c r="AE704" s="81"/>
      <c r="AF704" s="81"/>
    </row>
    <row r="705">
      <c r="A705" s="81"/>
      <c r="B705" s="81"/>
      <c r="C705" s="81"/>
      <c r="D705" s="179"/>
      <c r="E705" s="179"/>
      <c r="F705" s="179"/>
      <c r="G705" s="179"/>
      <c r="H705" s="179"/>
      <c r="I705" s="179"/>
      <c r="J705" s="179"/>
      <c r="K705" s="179"/>
      <c r="L705" s="81"/>
      <c r="M705" s="176"/>
      <c r="N705" s="179"/>
      <c r="O705" s="81"/>
      <c r="P705" s="81"/>
      <c r="Q705" s="81"/>
      <c r="R705" s="81"/>
      <c r="S705" s="81"/>
      <c r="T705" s="81"/>
      <c r="U705" s="81"/>
      <c r="V705" s="81"/>
      <c r="W705" s="81"/>
      <c r="X705" s="81"/>
      <c r="Y705" s="81"/>
      <c r="Z705" s="81"/>
      <c r="AA705" s="81"/>
      <c r="AB705" s="81"/>
      <c r="AC705" s="81"/>
      <c r="AD705" s="81"/>
      <c r="AE705" s="81"/>
      <c r="AF705" s="81"/>
    </row>
    <row r="706">
      <c r="A706" s="81"/>
      <c r="B706" s="81"/>
      <c r="C706" s="81"/>
      <c r="D706" s="179"/>
      <c r="E706" s="179"/>
      <c r="F706" s="179"/>
      <c r="G706" s="179"/>
      <c r="H706" s="179"/>
      <c r="I706" s="179"/>
      <c r="J706" s="179"/>
      <c r="K706" s="179"/>
      <c r="L706" s="81"/>
      <c r="M706" s="176"/>
      <c r="N706" s="179"/>
      <c r="O706" s="81"/>
      <c r="P706" s="81"/>
      <c r="Q706" s="81"/>
      <c r="R706" s="81"/>
      <c r="S706" s="81"/>
      <c r="T706" s="81"/>
      <c r="U706" s="81"/>
      <c r="V706" s="81"/>
      <c r="W706" s="81"/>
      <c r="X706" s="81"/>
      <c r="Y706" s="81"/>
      <c r="Z706" s="81"/>
      <c r="AA706" s="81"/>
      <c r="AB706" s="81"/>
      <c r="AC706" s="81"/>
      <c r="AD706" s="81"/>
      <c r="AE706" s="81"/>
      <c r="AF706" s="81"/>
    </row>
    <row r="707">
      <c r="A707" s="81"/>
      <c r="B707" s="81"/>
      <c r="C707" s="81"/>
      <c r="D707" s="179"/>
      <c r="E707" s="179"/>
      <c r="F707" s="179"/>
      <c r="G707" s="179"/>
      <c r="H707" s="179"/>
      <c r="I707" s="179"/>
      <c r="J707" s="179"/>
      <c r="K707" s="179"/>
      <c r="L707" s="81"/>
      <c r="M707" s="176"/>
      <c r="N707" s="179"/>
      <c r="O707" s="81"/>
      <c r="P707" s="81"/>
      <c r="Q707" s="81"/>
      <c r="R707" s="81"/>
      <c r="S707" s="81"/>
      <c r="T707" s="81"/>
      <c r="U707" s="81"/>
      <c r="V707" s="81"/>
      <c r="W707" s="81"/>
      <c r="X707" s="81"/>
      <c r="Y707" s="81"/>
      <c r="Z707" s="81"/>
      <c r="AA707" s="81"/>
      <c r="AB707" s="81"/>
      <c r="AC707" s="81"/>
      <c r="AD707" s="81"/>
      <c r="AE707" s="81"/>
      <c r="AF707" s="81"/>
    </row>
    <row r="708">
      <c r="A708" s="81"/>
      <c r="B708" s="81"/>
      <c r="C708" s="81"/>
      <c r="D708" s="179"/>
      <c r="E708" s="179"/>
      <c r="F708" s="179"/>
      <c r="G708" s="179"/>
      <c r="H708" s="179"/>
      <c r="I708" s="179"/>
      <c r="J708" s="179"/>
      <c r="K708" s="179"/>
      <c r="L708" s="81"/>
      <c r="M708" s="176"/>
      <c r="N708" s="179"/>
      <c r="O708" s="81"/>
      <c r="P708" s="81"/>
      <c r="Q708" s="81"/>
      <c r="R708" s="81"/>
      <c r="S708" s="81"/>
      <c r="T708" s="81"/>
      <c r="U708" s="81"/>
      <c r="V708" s="81"/>
      <c r="W708" s="81"/>
      <c r="X708" s="81"/>
      <c r="Y708" s="81"/>
      <c r="Z708" s="81"/>
      <c r="AA708" s="81"/>
      <c r="AB708" s="81"/>
      <c r="AC708" s="81"/>
      <c r="AD708" s="81"/>
      <c r="AE708" s="81"/>
      <c r="AF708" s="81"/>
    </row>
    <row r="709">
      <c r="A709" s="81"/>
      <c r="B709" s="81"/>
      <c r="C709" s="81"/>
      <c r="D709" s="179"/>
      <c r="E709" s="179"/>
      <c r="F709" s="179"/>
      <c r="G709" s="179"/>
      <c r="H709" s="179"/>
      <c r="I709" s="179"/>
      <c r="J709" s="179"/>
      <c r="K709" s="179"/>
      <c r="L709" s="81"/>
      <c r="M709" s="176"/>
      <c r="N709" s="179"/>
      <c r="O709" s="81"/>
      <c r="P709" s="81"/>
      <c r="Q709" s="81"/>
      <c r="R709" s="81"/>
      <c r="S709" s="81"/>
      <c r="T709" s="81"/>
      <c r="U709" s="81"/>
      <c r="V709" s="81"/>
      <c r="W709" s="81"/>
      <c r="X709" s="81"/>
      <c r="Y709" s="81"/>
      <c r="Z709" s="81"/>
      <c r="AA709" s="81"/>
      <c r="AB709" s="81"/>
      <c r="AC709" s="81"/>
      <c r="AD709" s="81"/>
      <c r="AE709" s="81"/>
      <c r="AF709" s="81"/>
    </row>
    <row r="710">
      <c r="A710" s="81"/>
      <c r="B710" s="81"/>
      <c r="C710" s="81"/>
      <c r="D710" s="179"/>
      <c r="E710" s="179"/>
      <c r="F710" s="179"/>
      <c r="G710" s="179"/>
      <c r="H710" s="179"/>
      <c r="I710" s="179"/>
      <c r="J710" s="179"/>
      <c r="K710" s="179"/>
      <c r="L710" s="81"/>
      <c r="M710" s="176"/>
      <c r="N710" s="179"/>
      <c r="O710" s="81"/>
      <c r="P710" s="81"/>
      <c r="Q710" s="81"/>
      <c r="R710" s="81"/>
      <c r="S710" s="81"/>
      <c r="T710" s="81"/>
      <c r="U710" s="81"/>
      <c r="V710" s="81"/>
      <c r="W710" s="81"/>
      <c r="X710" s="81"/>
      <c r="Y710" s="81"/>
      <c r="Z710" s="81"/>
      <c r="AA710" s="81"/>
      <c r="AB710" s="81"/>
      <c r="AC710" s="81"/>
      <c r="AD710" s="81"/>
      <c r="AE710" s="81"/>
      <c r="AF710" s="81"/>
    </row>
    <row r="711">
      <c r="A711" s="81"/>
      <c r="B711" s="81"/>
      <c r="C711" s="81"/>
      <c r="D711" s="179"/>
      <c r="E711" s="179"/>
      <c r="F711" s="179"/>
      <c r="G711" s="179"/>
      <c r="H711" s="179"/>
      <c r="I711" s="179"/>
      <c r="J711" s="179"/>
      <c r="K711" s="179"/>
      <c r="L711" s="81"/>
      <c r="M711" s="176"/>
      <c r="N711" s="179"/>
      <c r="O711" s="81"/>
      <c r="P711" s="81"/>
      <c r="Q711" s="81"/>
      <c r="R711" s="81"/>
      <c r="S711" s="81"/>
      <c r="T711" s="81"/>
      <c r="U711" s="81"/>
      <c r="V711" s="81"/>
      <c r="W711" s="81"/>
      <c r="X711" s="81"/>
      <c r="Y711" s="81"/>
      <c r="Z711" s="81"/>
      <c r="AA711" s="81"/>
      <c r="AB711" s="81"/>
      <c r="AC711" s="81"/>
      <c r="AD711" s="81"/>
      <c r="AE711" s="81"/>
      <c r="AF711" s="81"/>
    </row>
    <row r="712">
      <c r="A712" s="81"/>
      <c r="B712" s="81"/>
      <c r="C712" s="81"/>
      <c r="D712" s="179"/>
      <c r="E712" s="179"/>
      <c r="F712" s="179"/>
      <c r="G712" s="179"/>
      <c r="H712" s="179"/>
      <c r="I712" s="179"/>
      <c r="J712" s="179"/>
      <c r="K712" s="179"/>
      <c r="L712" s="81"/>
      <c r="M712" s="176"/>
      <c r="N712" s="179"/>
      <c r="O712" s="81"/>
      <c r="P712" s="81"/>
      <c r="Q712" s="81"/>
      <c r="R712" s="81"/>
      <c r="S712" s="81"/>
      <c r="T712" s="81"/>
      <c r="U712" s="81"/>
      <c r="V712" s="81"/>
      <c r="W712" s="81"/>
      <c r="X712" s="81"/>
      <c r="Y712" s="81"/>
      <c r="Z712" s="81"/>
      <c r="AA712" s="81"/>
      <c r="AB712" s="81"/>
      <c r="AC712" s="81"/>
      <c r="AD712" s="81"/>
      <c r="AE712" s="81"/>
      <c r="AF712" s="81"/>
    </row>
    <row r="713">
      <c r="A713" s="81"/>
      <c r="B713" s="81"/>
      <c r="C713" s="81"/>
      <c r="D713" s="179"/>
      <c r="E713" s="179"/>
      <c r="F713" s="179"/>
      <c r="G713" s="179"/>
      <c r="H713" s="179"/>
      <c r="I713" s="179"/>
      <c r="J713" s="179"/>
      <c r="K713" s="179"/>
      <c r="L713" s="81"/>
      <c r="M713" s="176"/>
      <c r="N713" s="179"/>
      <c r="O713" s="81"/>
      <c r="P713" s="81"/>
      <c r="Q713" s="81"/>
      <c r="R713" s="81"/>
      <c r="S713" s="81"/>
      <c r="T713" s="81"/>
      <c r="U713" s="81"/>
      <c r="V713" s="81"/>
      <c r="W713" s="81"/>
      <c r="X713" s="81"/>
      <c r="Y713" s="81"/>
      <c r="Z713" s="81"/>
      <c r="AA713" s="81"/>
      <c r="AB713" s="81"/>
      <c r="AC713" s="81"/>
      <c r="AD713" s="81"/>
      <c r="AE713" s="81"/>
      <c r="AF713" s="81"/>
    </row>
    <row r="714">
      <c r="A714" s="81"/>
      <c r="B714" s="81"/>
      <c r="C714" s="81"/>
      <c r="D714" s="179"/>
      <c r="E714" s="179"/>
      <c r="F714" s="179"/>
      <c r="G714" s="179"/>
      <c r="H714" s="179"/>
      <c r="I714" s="179"/>
      <c r="J714" s="179"/>
      <c r="K714" s="179"/>
      <c r="L714" s="81"/>
      <c r="M714" s="176"/>
      <c r="N714" s="179"/>
      <c r="O714" s="81"/>
      <c r="P714" s="81"/>
      <c r="Q714" s="81"/>
      <c r="R714" s="81"/>
      <c r="S714" s="81"/>
      <c r="T714" s="81"/>
      <c r="U714" s="81"/>
      <c r="V714" s="81"/>
      <c r="W714" s="81"/>
      <c r="X714" s="81"/>
      <c r="Y714" s="81"/>
      <c r="Z714" s="81"/>
      <c r="AA714" s="81"/>
      <c r="AB714" s="81"/>
      <c r="AC714" s="81"/>
      <c r="AD714" s="81"/>
      <c r="AE714" s="81"/>
      <c r="AF714" s="81"/>
    </row>
    <row r="715">
      <c r="A715" s="81"/>
      <c r="B715" s="81"/>
      <c r="C715" s="81"/>
      <c r="D715" s="179"/>
      <c r="E715" s="179"/>
      <c r="F715" s="179"/>
      <c r="G715" s="179"/>
      <c r="H715" s="179"/>
      <c r="I715" s="179"/>
      <c r="J715" s="179"/>
      <c r="K715" s="179"/>
      <c r="L715" s="81"/>
      <c r="M715" s="176"/>
      <c r="N715" s="179"/>
      <c r="O715" s="81"/>
      <c r="P715" s="81"/>
      <c r="Q715" s="81"/>
      <c r="R715" s="81"/>
      <c r="S715" s="81"/>
      <c r="T715" s="81"/>
      <c r="U715" s="81"/>
      <c r="V715" s="81"/>
      <c r="W715" s="81"/>
      <c r="X715" s="81"/>
      <c r="Y715" s="81"/>
      <c r="Z715" s="81"/>
      <c r="AA715" s="81"/>
      <c r="AB715" s="81"/>
      <c r="AC715" s="81"/>
      <c r="AD715" s="81"/>
      <c r="AE715" s="81"/>
      <c r="AF715" s="81"/>
    </row>
    <row r="716">
      <c r="A716" s="81"/>
      <c r="B716" s="81"/>
      <c r="C716" s="81"/>
      <c r="D716" s="179"/>
      <c r="E716" s="179"/>
      <c r="F716" s="179"/>
      <c r="G716" s="179"/>
      <c r="H716" s="179"/>
      <c r="I716" s="179"/>
      <c r="J716" s="179"/>
      <c r="K716" s="179"/>
      <c r="L716" s="81"/>
      <c r="M716" s="176"/>
      <c r="N716" s="179"/>
      <c r="O716" s="81"/>
      <c r="P716" s="81"/>
      <c r="Q716" s="81"/>
      <c r="R716" s="81"/>
      <c r="S716" s="81"/>
      <c r="T716" s="81"/>
      <c r="U716" s="81"/>
      <c r="V716" s="81"/>
      <c r="W716" s="81"/>
      <c r="X716" s="81"/>
      <c r="Y716" s="81"/>
      <c r="Z716" s="81"/>
      <c r="AA716" s="81"/>
      <c r="AB716" s="81"/>
      <c r="AC716" s="81"/>
      <c r="AD716" s="81"/>
      <c r="AE716" s="81"/>
      <c r="AF716" s="81"/>
    </row>
    <row r="717">
      <c r="A717" s="81"/>
      <c r="B717" s="81"/>
      <c r="C717" s="81"/>
      <c r="D717" s="179"/>
      <c r="E717" s="179"/>
      <c r="F717" s="179"/>
      <c r="G717" s="179"/>
      <c r="H717" s="179"/>
      <c r="I717" s="179"/>
      <c r="J717" s="179"/>
      <c r="K717" s="179"/>
      <c r="L717" s="81"/>
      <c r="M717" s="176"/>
      <c r="N717" s="179"/>
      <c r="O717" s="81"/>
      <c r="P717" s="81"/>
      <c r="Q717" s="81"/>
      <c r="R717" s="81"/>
      <c r="S717" s="81"/>
      <c r="T717" s="81"/>
      <c r="U717" s="81"/>
      <c r="V717" s="81"/>
      <c r="W717" s="81"/>
      <c r="X717" s="81"/>
      <c r="Y717" s="81"/>
      <c r="Z717" s="81"/>
      <c r="AA717" s="81"/>
      <c r="AB717" s="81"/>
      <c r="AC717" s="81"/>
      <c r="AD717" s="81"/>
      <c r="AE717" s="81"/>
      <c r="AF717" s="81"/>
    </row>
    <row r="718">
      <c r="A718" s="81"/>
      <c r="B718" s="81"/>
      <c r="C718" s="81"/>
      <c r="D718" s="179"/>
      <c r="E718" s="179"/>
      <c r="F718" s="179"/>
      <c r="G718" s="179"/>
      <c r="H718" s="179"/>
      <c r="I718" s="179"/>
      <c r="J718" s="179"/>
      <c r="K718" s="179"/>
      <c r="L718" s="81"/>
      <c r="M718" s="176"/>
      <c r="N718" s="179"/>
      <c r="O718" s="81"/>
      <c r="P718" s="81"/>
      <c r="Q718" s="81"/>
      <c r="R718" s="81"/>
      <c r="S718" s="81"/>
      <c r="T718" s="81"/>
      <c r="U718" s="81"/>
      <c r="V718" s="81"/>
      <c r="W718" s="81"/>
      <c r="X718" s="81"/>
      <c r="Y718" s="81"/>
      <c r="Z718" s="81"/>
      <c r="AA718" s="81"/>
      <c r="AB718" s="81"/>
      <c r="AC718" s="81"/>
      <c r="AD718" s="81"/>
      <c r="AE718" s="81"/>
      <c r="AF718" s="81"/>
    </row>
    <row r="719">
      <c r="A719" s="81"/>
      <c r="B719" s="81"/>
      <c r="C719" s="81"/>
      <c r="D719" s="179"/>
      <c r="E719" s="179"/>
      <c r="F719" s="179"/>
      <c r="G719" s="179"/>
      <c r="H719" s="179"/>
      <c r="I719" s="179"/>
      <c r="J719" s="179"/>
      <c r="K719" s="179"/>
      <c r="L719" s="81"/>
      <c r="M719" s="176"/>
      <c r="N719" s="179"/>
      <c r="O719" s="81"/>
      <c r="P719" s="81"/>
      <c r="Q719" s="81"/>
      <c r="R719" s="81"/>
      <c r="S719" s="81"/>
      <c r="T719" s="81"/>
      <c r="U719" s="81"/>
      <c r="V719" s="81"/>
      <c r="W719" s="81"/>
      <c r="X719" s="81"/>
      <c r="Y719" s="81"/>
      <c r="Z719" s="81"/>
      <c r="AA719" s="81"/>
      <c r="AB719" s="81"/>
      <c r="AC719" s="81"/>
      <c r="AD719" s="81"/>
      <c r="AE719" s="81"/>
      <c r="AF719" s="81"/>
    </row>
    <row r="720">
      <c r="A720" s="81"/>
      <c r="B720" s="81"/>
      <c r="C720" s="81"/>
      <c r="D720" s="179"/>
      <c r="E720" s="179"/>
      <c r="F720" s="179"/>
      <c r="G720" s="179"/>
      <c r="H720" s="179"/>
      <c r="I720" s="179"/>
      <c r="J720" s="179"/>
      <c r="K720" s="179"/>
      <c r="L720" s="81"/>
      <c r="M720" s="176"/>
      <c r="N720" s="179"/>
      <c r="O720" s="81"/>
      <c r="P720" s="81"/>
      <c r="Q720" s="81"/>
      <c r="R720" s="81"/>
      <c r="S720" s="81"/>
      <c r="T720" s="81"/>
      <c r="U720" s="81"/>
      <c r="V720" s="81"/>
      <c r="W720" s="81"/>
      <c r="X720" s="81"/>
      <c r="Y720" s="81"/>
      <c r="Z720" s="81"/>
      <c r="AA720" s="81"/>
      <c r="AB720" s="81"/>
      <c r="AC720" s="81"/>
      <c r="AD720" s="81"/>
      <c r="AE720" s="81"/>
      <c r="AF720" s="81"/>
    </row>
    <row r="721">
      <c r="A721" s="81"/>
      <c r="B721" s="81"/>
      <c r="C721" s="81"/>
      <c r="D721" s="179"/>
      <c r="E721" s="179"/>
      <c r="F721" s="179"/>
      <c r="G721" s="179"/>
      <c r="H721" s="179"/>
      <c r="I721" s="179"/>
      <c r="J721" s="179"/>
      <c r="K721" s="179"/>
      <c r="L721" s="81"/>
      <c r="M721" s="176"/>
      <c r="N721" s="179"/>
      <c r="O721" s="81"/>
      <c r="P721" s="81"/>
      <c r="Q721" s="81"/>
      <c r="R721" s="81"/>
      <c r="S721" s="81"/>
      <c r="T721" s="81"/>
      <c r="U721" s="81"/>
      <c r="V721" s="81"/>
      <c r="W721" s="81"/>
      <c r="X721" s="81"/>
      <c r="Y721" s="81"/>
      <c r="Z721" s="81"/>
      <c r="AA721" s="81"/>
      <c r="AB721" s="81"/>
      <c r="AC721" s="81"/>
      <c r="AD721" s="81"/>
      <c r="AE721" s="81"/>
      <c r="AF721" s="81"/>
    </row>
    <row r="722">
      <c r="A722" s="81"/>
      <c r="B722" s="81"/>
      <c r="C722" s="81"/>
      <c r="D722" s="179"/>
      <c r="E722" s="179"/>
      <c r="F722" s="179"/>
      <c r="G722" s="179"/>
      <c r="H722" s="179"/>
      <c r="I722" s="179"/>
      <c r="J722" s="179"/>
      <c r="K722" s="179"/>
      <c r="L722" s="81"/>
      <c r="M722" s="176"/>
      <c r="N722" s="179"/>
      <c r="O722" s="81"/>
      <c r="P722" s="81"/>
      <c r="Q722" s="81"/>
      <c r="R722" s="81"/>
      <c r="S722" s="81"/>
      <c r="T722" s="81"/>
      <c r="U722" s="81"/>
      <c r="V722" s="81"/>
      <c r="W722" s="81"/>
      <c r="X722" s="81"/>
      <c r="Y722" s="81"/>
      <c r="Z722" s="81"/>
      <c r="AA722" s="81"/>
      <c r="AB722" s="81"/>
      <c r="AC722" s="81"/>
      <c r="AD722" s="81"/>
      <c r="AE722" s="81"/>
      <c r="AF722" s="81"/>
    </row>
    <row r="723">
      <c r="A723" s="81"/>
      <c r="B723" s="81"/>
      <c r="C723" s="81"/>
      <c r="D723" s="179"/>
      <c r="E723" s="179"/>
      <c r="F723" s="179"/>
      <c r="G723" s="179"/>
      <c r="H723" s="179"/>
      <c r="I723" s="179"/>
      <c r="J723" s="179"/>
      <c r="K723" s="179"/>
      <c r="L723" s="81"/>
      <c r="M723" s="176"/>
      <c r="N723" s="179"/>
      <c r="O723" s="81"/>
      <c r="P723" s="81"/>
      <c r="Q723" s="81"/>
      <c r="R723" s="81"/>
      <c r="S723" s="81"/>
      <c r="T723" s="81"/>
      <c r="U723" s="81"/>
      <c r="V723" s="81"/>
      <c r="W723" s="81"/>
      <c r="X723" s="81"/>
      <c r="Y723" s="81"/>
      <c r="Z723" s="81"/>
      <c r="AA723" s="81"/>
      <c r="AB723" s="81"/>
      <c r="AC723" s="81"/>
      <c r="AD723" s="81"/>
      <c r="AE723" s="81"/>
      <c r="AF723" s="81"/>
    </row>
    <row r="724">
      <c r="A724" s="81"/>
      <c r="B724" s="81"/>
      <c r="C724" s="81"/>
      <c r="D724" s="179"/>
      <c r="E724" s="179"/>
      <c r="F724" s="179"/>
      <c r="G724" s="179"/>
      <c r="H724" s="179"/>
      <c r="I724" s="179"/>
      <c r="J724" s="179"/>
      <c r="K724" s="179"/>
      <c r="L724" s="81"/>
      <c r="M724" s="176"/>
      <c r="N724" s="179"/>
      <c r="O724" s="81"/>
      <c r="P724" s="81"/>
      <c r="Q724" s="81"/>
      <c r="R724" s="81"/>
      <c r="S724" s="81"/>
      <c r="T724" s="81"/>
      <c r="U724" s="81"/>
      <c r="V724" s="81"/>
      <c r="W724" s="81"/>
      <c r="X724" s="81"/>
      <c r="Y724" s="81"/>
      <c r="Z724" s="81"/>
      <c r="AA724" s="81"/>
      <c r="AB724" s="81"/>
      <c r="AC724" s="81"/>
      <c r="AD724" s="81"/>
      <c r="AE724" s="81"/>
      <c r="AF724" s="81"/>
    </row>
    <row r="725">
      <c r="A725" s="81"/>
      <c r="B725" s="81"/>
      <c r="C725" s="81"/>
      <c r="D725" s="179"/>
      <c r="E725" s="179"/>
      <c r="F725" s="179"/>
      <c r="G725" s="179"/>
      <c r="H725" s="179"/>
      <c r="I725" s="179"/>
      <c r="J725" s="179"/>
      <c r="K725" s="179"/>
      <c r="L725" s="81"/>
      <c r="M725" s="176"/>
      <c r="N725" s="179"/>
      <c r="O725" s="81"/>
      <c r="P725" s="81"/>
      <c r="Q725" s="81"/>
      <c r="R725" s="81"/>
      <c r="S725" s="81"/>
      <c r="T725" s="81"/>
      <c r="U725" s="81"/>
      <c r="V725" s="81"/>
      <c r="W725" s="81"/>
      <c r="X725" s="81"/>
      <c r="Y725" s="81"/>
      <c r="Z725" s="81"/>
      <c r="AA725" s="81"/>
      <c r="AB725" s="81"/>
      <c r="AC725" s="81"/>
      <c r="AD725" s="81"/>
      <c r="AE725" s="81"/>
      <c r="AF725" s="81"/>
    </row>
    <row r="726">
      <c r="A726" s="81"/>
      <c r="B726" s="81"/>
      <c r="C726" s="81"/>
      <c r="D726" s="179"/>
      <c r="E726" s="179"/>
      <c r="F726" s="179"/>
      <c r="G726" s="179"/>
      <c r="H726" s="179"/>
      <c r="I726" s="179"/>
      <c r="J726" s="179"/>
      <c r="K726" s="179"/>
      <c r="L726" s="81"/>
      <c r="M726" s="176"/>
      <c r="N726" s="179"/>
      <c r="O726" s="81"/>
      <c r="P726" s="81"/>
      <c r="Q726" s="81"/>
      <c r="R726" s="81"/>
      <c r="S726" s="81"/>
      <c r="T726" s="81"/>
      <c r="U726" s="81"/>
      <c r="V726" s="81"/>
      <c r="W726" s="81"/>
      <c r="X726" s="81"/>
      <c r="Y726" s="81"/>
      <c r="Z726" s="81"/>
      <c r="AA726" s="81"/>
      <c r="AB726" s="81"/>
      <c r="AC726" s="81"/>
      <c r="AD726" s="81"/>
      <c r="AE726" s="81"/>
      <c r="AF726" s="81"/>
    </row>
    <row r="727">
      <c r="A727" s="81"/>
      <c r="B727" s="81"/>
      <c r="C727" s="81"/>
      <c r="D727" s="179"/>
      <c r="E727" s="179"/>
      <c r="F727" s="179"/>
      <c r="G727" s="179"/>
      <c r="H727" s="179"/>
      <c r="I727" s="179"/>
      <c r="J727" s="179"/>
      <c r="K727" s="179"/>
      <c r="L727" s="81"/>
      <c r="M727" s="176"/>
      <c r="N727" s="179"/>
      <c r="O727" s="81"/>
      <c r="P727" s="81"/>
      <c r="Q727" s="81"/>
      <c r="R727" s="81"/>
      <c r="S727" s="81"/>
      <c r="T727" s="81"/>
      <c r="U727" s="81"/>
      <c r="V727" s="81"/>
      <c r="W727" s="81"/>
      <c r="X727" s="81"/>
      <c r="Y727" s="81"/>
      <c r="Z727" s="81"/>
      <c r="AA727" s="81"/>
      <c r="AB727" s="81"/>
      <c r="AC727" s="81"/>
      <c r="AD727" s="81"/>
      <c r="AE727" s="81"/>
      <c r="AF727" s="81"/>
    </row>
    <row r="728">
      <c r="A728" s="81"/>
      <c r="B728" s="81"/>
      <c r="C728" s="81"/>
      <c r="D728" s="179"/>
      <c r="E728" s="179"/>
      <c r="F728" s="179"/>
      <c r="G728" s="179"/>
      <c r="H728" s="179"/>
      <c r="I728" s="179"/>
      <c r="J728" s="179"/>
      <c r="K728" s="179"/>
      <c r="L728" s="81"/>
      <c r="M728" s="176"/>
      <c r="N728" s="179"/>
      <c r="O728" s="81"/>
      <c r="P728" s="81"/>
      <c r="Q728" s="81"/>
      <c r="R728" s="81"/>
      <c r="S728" s="81"/>
      <c r="T728" s="81"/>
      <c r="U728" s="81"/>
      <c r="V728" s="81"/>
      <c r="W728" s="81"/>
      <c r="X728" s="81"/>
      <c r="Y728" s="81"/>
      <c r="Z728" s="81"/>
      <c r="AA728" s="81"/>
      <c r="AB728" s="81"/>
      <c r="AC728" s="81"/>
      <c r="AD728" s="81"/>
      <c r="AE728" s="81"/>
      <c r="AF728" s="81"/>
    </row>
    <row r="729">
      <c r="A729" s="81"/>
      <c r="B729" s="81"/>
      <c r="C729" s="81"/>
      <c r="D729" s="179"/>
      <c r="E729" s="179"/>
      <c r="F729" s="179"/>
      <c r="G729" s="179"/>
      <c r="H729" s="179"/>
      <c r="I729" s="179"/>
      <c r="J729" s="179"/>
      <c r="K729" s="179"/>
      <c r="L729" s="81"/>
      <c r="M729" s="176"/>
      <c r="N729" s="179"/>
      <c r="O729" s="81"/>
      <c r="P729" s="81"/>
      <c r="Q729" s="81"/>
      <c r="R729" s="81"/>
      <c r="S729" s="81"/>
      <c r="T729" s="81"/>
      <c r="U729" s="81"/>
      <c r="V729" s="81"/>
      <c r="W729" s="81"/>
      <c r="X729" s="81"/>
      <c r="Y729" s="81"/>
      <c r="Z729" s="81"/>
      <c r="AA729" s="81"/>
      <c r="AB729" s="81"/>
      <c r="AC729" s="81"/>
      <c r="AD729" s="81"/>
      <c r="AE729" s="81"/>
      <c r="AF729" s="81"/>
    </row>
    <row r="730">
      <c r="A730" s="81"/>
      <c r="B730" s="81"/>
      <c r="C730" s="81"/>
      <c r="D730" s="179"/>
      <c r="E730" s="179"/>
      <c r="F730" s="179"/>
      <c r="G730" s="179"/>
      <c r="H730" s="179"/>
      <c r="I730" s="179"/>
      <c r="J730" s="179"/>
      <c r="K730" s="179"/>
      <c r="L730" s="81"/>
      <c r="M730" s="176"/>
      <c r="N730" s="179"/>
      <c r="O730" s="81"/>
      <c r="P730" s="81"/>
      <c r="Q730" s="81"/>
      <c r="R730" s="81"/>
      <c r="S730" s="81"/>
      <c r="T730" s="81"/>
      <c r="U730" s="81"/>
      <c r="V730" s="81"/>
      <c r="W730" s="81"/>
      <c r="X730" s="81"/>
      <c r="Y730" s="81"/>
      <c r="Z730" s="81"/>
      <c r="AA730" s="81"/>
      <c r="AB730" s="81"/>
      <c r="AC730" s="81"/>
      <c r="AD730" s="81"/>
      <c r="AE730" s="81"/>
      <c r="AF730" s="81"/>
    </row>
    <row r="731">
      <c r="A731" s="81"/>
      <c r="B731" s="81"/>
      <c r="C731" s="81"/>
      <c r="D731" s="179"/>
      <c r="E731" s="179"/>
      <c r="F731" s="179"/>
      <c r="G731" s="179"/>
      <c r="H731" s="179"/>
      <c r="I731" s="179"/>
      <c r="J731" s="179"/>
      <c r="K731" s="179"/>
      <c r="L731" s="81"/>
      <c r="M731" s="176"/>
      <c r="N731" s="179"/>
      <c r="O731" s="81"/>
      <c r="P731" s="81"/>
      <c r="Q731" s="81"/>
      <c r="R731" s="81"/>
      <c r="S731" s="81"/>
      <c r="T731" s="81"/>
      <c r="U731" s="81"/>
      <c r="V731" s="81"/>
      <c r="W731" s="81"/>
      <c r="X731" s="81"/>
      <c r="Y731" s="81"/>
      <c r="Z731" s="81"/>
      <c r="AA731" s="81"/>
      <c r="AB731" s="81"/>
      <c r="AC731" s="81"/>
      <c r="AD731" s="81"/>
      <c r="AE731" s="81"/>
      <c r="AF731" s="81"/>
    </row>
    <row r="732">
      <c r="A732" s="81"/>
      <c r="B732" s="81"/>
      <c r="C732" s="81"/>
      <c r="D732" s="179"/>
      <c r="E732" s="179"/>
      <c r="F732" s="179"/>
      <c r="G732" s="179"/>
      <c r="H732" s="179"/>
      <c r="I732" s="179"/>
      <c r="J732" s="179"/>
      <c r="K732" s="179"/>
      <c r="L732" s="81"/>
      <c r="M732" s="176"/>
      <c r="N732" s="179"/>
      <c r="O732" s="81"/>
      <c r="P732" s="81"/>
      <c r="Q732" s="81"/>
      <c r="R732" s="81"/>
      <c r="S732" s="81"/>
      <c r="T732" s="81"/>
      <c r="U732" s="81"/>
      <c r="V732" s="81"/>
      <c r="W732" s="81"/>
      <c r="X732" s="81"/>
      <c r="Y732" s="81"/>
      <c r="Z732" s="81"/>
      <c r="AA732" s="81"/>
      <c r="AB732" s="81"/>
      <c r="AC732" s="81"/>
      <c r="AD732" s="81"/>
      <c r="AE732" s="81"/>
      <c r="AF732" s="81"/>
    </row>
    <row r="733">
      <c r="A733" s="81"/>
      <c r="B733" s="81"/>
      <c r="C733" s="81"/>
      <c r="D733" s="179"/>
      <c r="E733" s="179"/>
      <c r="F733" s="179"/>
      <c r="G733" s="179"/>
      <c r="H733" s="179"/>
      <c r="I733" s="179"/>
      <c r="J733" s="179"/>
      <c r="K733" s="179"/>
      <c r="L733" s="81"/>
      <c r="M733" s="176"/>
      <c r="N733" s="179"/>
      <c r="O733" s="81"/>
      <c r="P733" s="81"/>
      <c r="Q733" s="81"/>
      <c r="R733" s="81"/>
      <c r="S733" s="81"/>
      <c r="T733" s="81"/>
      <c r="U733" s="81"/>
      <c r="V733" s="81"/>
      <c r="W733" s="81"/>
      <c r="X733" s="81"/>
      <c r="Y733" s="81"/>
      <c r="Z733" s="81"/>
      <c r="AA733" s="81"/>
      <c r="AB733" s="81"/>
      <c r="AC733" s="81"/>
      <c r="AD733" s="81"/>
      <c r="AE733" s="81"/>
      <c r="AF733" s="81"/>
    </row>
    <row r="734">
      <c r="A734" s="81"/>
      <c r="B734" s="81"/>
      <c r="C734" s="81"/>
      <c r="D734" s="179"/>
      <c r="E734" s="179"/>
      <c r="F734" s="179"/>
      <c r="G734" s="179"/>
      <c r="H734" s="179"/>
      <c r="I734" s="179"/>
      <c r="J734" s="179"/>
      <c r="K734" s="179"/>
      <c r="L734" s="81"/>
      <c r="M734" s="176"/>
      <c r="N734" s="179"/>
      <c r="O734" s="81"/>
      <c r="P734" s="81"/>
      <c r="Q734" s="81"/>
      <c r="R734" s="81"/>
      <c r="S734" s="81"/>
      <c r="T734" s="81"/>
      <c r="U734" s="81"/>
      <c r="V734" s="81"/>
      <c r="W734" s="81"/>
      <c r="X734" s="81"/>
      <c r="Y734" s="81"/>
      <c r="Z734" s="81"/>
      <c r="AA734" s="81"/>
      <c r="AB734" s="81"/>
      <c r="AC734" s="81"/>
      <c r="AD734" s="81"/>
      <c r="AE734" s="81"/>
      <c r="AF734" s="81"/>
    </row>
    <row r="735">
      <c r="A735" s="81"/>
      <c r="B735" s="81"/>
      <c r="C735" s="81"/>
      <c r="D735" s="179"/>
      <c r="E735" s="179"/>
      <c r="F735" s="179"/>
      <c r="G735" s="179"/>
      <c r="H735" s="179"/>
      <c r="I735" s="179"/>
      <c r="J735" s="179"/>
      <c r="K735" s="179"/>
      <c r="L735" s="81"/>
      <c r="M735" s="176"/>
      <c r="N735" s="179"/>
      <c r="O735" s="81"/>
      <c r="P735" s="81"/>
      <c r="Q735" s="81"/>
      <c r="R735" s="81"/>
      <c r="S735" s="81"/>
      <c r="T735" s="81"/>
      <c r="U735" s="81"/>
      <c r="V735" s="81"/>
      <c r="W735" s="81"/>
      <c r="X735" s="81"/>
      <c r="Y735" s="81"/>
      <c r="Z735" s="81"/>
      <c r="AA735" s="81"/>
      <c r="AB735" s="81"/>
      <c r="AC735" s="81"/>
      <c r="AD735" s="81"/>
      <c r="AE735" s="81"/>
      <c r="AF735" s="81"/>
    </row>
    <row r="736">
      <c r="A736" s="81"/>
      <c r="B736" s="81"/>
      <c r="C736" s="81"/>
      <c r="D736" s="179"/>
      <c r="E736" s="179"/>
      <c r="F736" s="179"/>
      <c r="G736" s="179"/>
      <c r="H736" s="179"/>
      <c r="I736" s="179"/>
      <c r="J736" s="179"/>
      <c r="K736" s="179"/>
      <c r="L736" s="81"/>
      <c r="M736" s="176"/>
      <c r="N736" s="179"/>
      <c r="O736" s="81"/>
      <c r="P736" s="81"/>
      <c r="Q736" s="81"/>
      <c r="R736" s="81"/>
      <c r="S736" s="81"/>
      <c r="T736" s="81"/>
      <c r="U736" s="81"/>
      <c r="V736" s="81"/>
      <c r="W736" s="81"/>
      <c r="X736" s="81"/>
      <c r="Y736" s="81"/>
      <c r="Z736" s="81"/>
      <c r="AA736" s="81"/>
      <c r="AB736" s="81"/>
      <c r="AC736" s="81"/>
      <c r="AD736" s="81"/>
      <c r="AE736" s="81"/>
      <c r="AF736" s="81"/>
    </row>
    <row r="737">
      <c r="A737" s="81"/>
      <c r="B737" s="81"/>
      <c r="C737" s="81"/>
      <c r="D737" s="179"/>
      <c r="E737" s="179"/>
      <c r="F737" s="179"/>
      <c r="G737" s="179"/>
      <c r="H737" s="179"/>
      <c r="I737" s="179"/>
      <c r="J737" s="179"/>
      <c r="K737" s="179"/>
      <c r="L737" s="81"/>
      <c r="M737" s="176"/>
      <c r="N737" s="179"/>
      <c r="O737" s="81"/>
      <c r="P737" s="81"/>
      <c r="Q737" s="81"/>
      <c r="R737" s="81"/>
      <c r="S737" s="81"/>
      <c r="T737" s="81"/>
      <c r="U737" s="81"/>
      <c r="V737" s="81"/>
      <c r="W737" s="81"/>
      <c r="X737" s="81"/>
      <c r="Y737" s="81"/>
      <c r="Z737" s="81"/>
      <c r="AA737" s="81"/>
      <c r="AB737" s="81"/>
      <c r="AC737" s="81"/>
      <c r="AD737" s="81"/>
      <c r="AE737" s="81"/>
      <c r="AF737" s="81"/>
    </row>
    <row r="738">
      <c r="A738" s="81"/>
      <c r="B738" s="81"/>
      <c r="C738" s="81"/>
      <c r="D738" s="179"/>
      <c r="E738" s="179"/>
      <c r="F738" s="179"/>
      <c r="G738" s="179"/>
      <c r="H738" s="179"/>
      <c r="I738" s="179"/>
      <c r="J738" s="179"/>
      <c r="K738" s="179"/>
      <c r="L738" s="81"/>
      <c r="M738" s="176"/>
      <c r="N738" s="179"/>
      <c r="O738" s="81"/>
      <c r="P738" s="81"/>
      <c r="Q738" s="81"/>
      <c r="R738" s="81"/>
      <c r="S738" s="81"/>
      <c r="T738" s="81"/>
      <c r="U738" s="81"/>
      <c r="V738" s="81"/>
      <c r="W738" s="81"/>
      <c r="X738" s="81"/>
      <c r="Y738" s="81"/>
      <c r="Z738" s="81"/>
      <c r="AA738" s="81"/>
      <c r="AB738" s="81"/>
      <c r="AC738" s="81"/>
      <c r="AD738" s="81"/>
      <c r="AE738" s="81"/>
      <c r="AF738" s="81"/>
    </row>
    <row r="739">
      <c r="A739" s="81"/>
      <c r="B739" s="81"/>
      <c r="C739" s="81"/>
      <c r="D739" s="179"/>
      <c r="E739" s="179"/>
      <c r="F739" s="179"/>
      <c r="G739" s="179"/>
      <c r="H739" s="179"/>
      <c r="I739" s="179"/>
      <c r="J739" s="179"/>
      <c r="K739" s="179"/>
      <c r="L739" s="81"/>
      <c r="M739" s="176"/>
      <c r="N739" s="179"/>
      <c r="O739" s="81"/>
      <c r="P739" s="81"/>
      <c r="Q739" s="81"/>
      <c r="R739" s="81"/>
      <c r="S739" s="81"/>
      <c r="T739" s="81"/>
      <c r="U739" s="81"/>
      <c r="V739" s="81"/>
      <c r="W739" s="81"/>
      <c r="X739" s="81"/>
      <c r="Y739" s="81"/>
      <c r="Z739" s="81"/>
      <c r="AA739" s="81"/>
      <c r="AB739" s="81"/>
      <c r="AC739" s="81"/>
      <c r="AD739" s="81"/>
      <c r="AE739" s="81"/>
      <c r="AF739" s="81"/>
    </row>
    <row r="740">
      <c r="A740" s="81"/>
      <c r="B740" s="81"/>
      <c r="C740" s="81"/>
      <c r="D740" s="179"/>
      <c r="E740" s="179"/>
      <c r="F740" s="179"/>
      <c r="G740" s="179"/>
      <c r="H740" s="179"/>
      <c r="I740" s="179"/>
      <c r="J740" s="179"/>
      <c r="K740" s="179"/>
      <c r="L740" s="81"/>
      <c r="M740" s="176"/>
      <c r="N740" s="179"/>
      <c r="O740" s="81"/>
      <c r="P740" s="81"/>
      <c r="Q740" s="81"/>
      <c r="R740" s="81"/>
      <c r="S740" s="81"/>
      <c r="T740" s="81"/>
      <c r="U740" s="81"/>
      <c r="V740" s="81"/>
      <c r="W740" s="81"/>
      <c r="X740" s="81"/>
      <c r="Y740" s="81"/>
      <c r="Z740" s="81"/>
      <c r="AA740" s="81"/>
      <c r="AB740" s="81"/>
      <c r="AC740" s="81"/>
      <c r="AD740" s="81"/>
      <c r="AE740" s="81"/>
      <c r="AF740" s="81"/>
    </row>
    <row r="741">
      <c r="A741" s="81"/>
      <c r="B741" s="81"/>
      <c r="C741" s="81"/>
      <c r="D741" s="179"/>
      <c r="E741" s="179"/>
      <c r="F741" s="179"/>
      <c r="G741" s="179"/>
      <c r="H741" s="179"/>
      <c r="I741" s="179"/>
      <c r="J741" s="179"/>
      <c r="K741" s="179"/>
      <c r="L741" s="81"/>
      <c r="M741" s="176"/>
      <c r="N741" s="179"/>
      <c r="O741" s="81"/>
      <c r="P741" s="81"/>
      <c r="Q741" s="81"/>
      <c r="R741" s="81"/>
      <c r="S741" s="81"/>
      <c r="T741" s="81"/>
      <c r="U741" s="81"/>
      <c r="V741" s="81"/>
      <c r="W741" s="81"/>
      <c r="X741" s="81"/>
      <c r="Y741" s="81"/>
      <c r="Z741" s="81"/>
      <c r="AA741" s="81"/>
      <c r="AB741" s="81"/>
      <c r="AC741" s="81"/>
      <c r="AD741" s="81"/>
      <c r="AE741" s="81"/>
      <c r="AF741" s="81"/>
    </row>
    <row r="742">
      <c r="A742" s="81"/>
      <c r="B742" s="81"/>
      <c r="C742" s="81"/>
      <c r="D742" s="179"/>
      <c r="E742" s="179"/>
      <c r="F742" s="179"/>
      <c r="G742" s="179"/>
      <c r="H742" s="179"/>
      <c r="I742" s="179"/>
      <c r="J742" s="179"/>
      <c r="K742" s="179"/>
      <c r="L742" s="81"/>
      <c r="M742" s="176"/>
      <c r="N742" s="179"/>
      <c r="O742" s="81"/>
      <c r="P742" s="81"/>
      <c r="Q742" s="81"/>
      <c r="R742" s="81"/>
      <c r="S742" s="81"/>
      <c r="T742" s="81"/>
      <c r="U742" s="81"/>
      <c r="V742" s="81"/>
      <c r="W742" s="81"/>
      <c r="X742" s="81"/>
      <c r="Y742" s="81"/>
      <c r="Z742" s="81"/>
      <c r="AA742" s="81"/>
      <c r="AB742" s="81"/>
      <c r="AC742" s="81"/>
      <c r="AD742" s="81"/>
      <c r="AE742" s="81"/>
      <c r="AF742" s="81"/>
    </row>
    <row r="743">
      <c r="A743" s="81"/>
      <c r="B743" s="81"/>
      <c r="C743" s="81"/>
      <c r="D743" s="179"/>
      <c r="E743" s="179"/>
      <c r="F743" s="179"/>
      <c r="G743" s="179"/>
      <c r="H743" s="179"/>
      <c r="I743" s="179"/>
      <c r="J743" s="179"/>
      <c r="K743" s="179"/>
      <c r="L743" s="81"/>
      <c r="M743" s="176"/>
      <c r="N743" s="179"/>
      <c r="O743" s="81"/>
      <c r="P743" s="81"/>
      <c r="Q743" s="81"/>
      <c r="R743" s="81"/>
      <c r="S743" s="81"/>
      <c r="T743" s="81"/>
      <c r="U743" s="81"/>
      <c r="V743" s="81"/>
      <c r="W743" s="81"/>
      <c r="X743" s="81"/>
      <c r="Y743" s="81"/>
      <c r="Z743" s="81"/>
      <c r="AA743" s="81"/>
      <c r="AB743" s="81"/>
      <c r="AC743" s="81"/>
      <c r="AD743" s="81"/>
      <c r="AE743" s="81"/>
      <c r="AF743" s="81"/>
    </row>
    <row r="744">
      <c r="A744" s="81"/>
      <c r="B744" s="81"/>
      <c r="C744" s="81"/>
      <c r="D744" s="179"/>
      <c r="E744" s="179"/>
      <c r="F744" s="179"/>
      <c r="G744" s="179"/>
      <c r="H744" s="179"/>
      <c r="I744" s="179"/>
      <c r="J744" s="179"/>
      <c r="K744" s="179"/>
      <c r="L744" s="81"/>
      <c r="M744" s="176"/>
      <c r="N744" s="179"/>
      <c r="O744" s="81"/>
      <c r="P744" s="81"/>
      <c r="Q744" s="81"/>
      <c r="R744" s="81"/>
      <c r="S744" s="81"/>
      <c r="T744" s="81"/>
      <c r="U744" s="81"/>
      <c r="V744" s="81"/>
      <c r="W744" s="81"/>
      <c r="X744" s="81"/>
      <c r="Y744" s="81"/>
      <c r="Z744" s="81"/>
      <c r="AA744" s="81"/>
      <c r="AB744" s="81"/>
      <c r="AC744" s="81"/>
      <c r="AD744" s="81"/>
      <c r="AE744" s="81"/>
      <c r="AF744" s="81"/>
    </row>
    <row r="745">
      <c r="A745" s="81"/>
      <c r="B745" s="81"/>
      <c r="C745" s="81"/>
      <c r="D745" s="179"/>
      <c r="E745" s="179"/>
      <c r="F745" s="179"/>
      <c r="G745" s="179"/>
      <c r="H745" s="179"/>
      <c r="I745" s="179"/>
      <c r="J745" s="179"/>
      <c r="K745" s="179"/>
      <c r="L745" s="81"/>
      <c r="M745" s="176"/>
      <c r="N745" s="179"/>
      <c r="O745" s="81"/>
      <c r="P745" s="81"/>
      <c r="Q745" s="81"/>
      <c r="R745" s="81"/>
      <c r="S745" s="81"/>
      <c r="T745" s="81"/>
      <c r="U745" s="81"/>
      <c r="V745" s="81"/>
      <c r="W745" s="81"/>
      <c r="X745" s="81"/>
      <c r="Y745" s="81"/>
      <c r="Z745" s="81"/>
      <c r="AA745" s="81"/>
      <c r="AB745" s="81"/>
      <c r="AC745" s="81"/>
      <c r="AD745" s="81"/>
      <c r="AE745" s="81"/>
      <c r="AF745" s="81"/>
    </row>
    <row r="746">
      <c r="A746" s="81"/>
      <c r="B746" s="81"/>
      <c r="C746" s="81"/>
      <c r="D746" s="179"/>
      <c r="E746" s="179"/>
      <c r="F746" s="179"/>
      <c r="G746" s="179"/>
      <c r="H746" s="179"/>
      <c r="I746" s="179"/>
      <c r="J746" s="179"/>
      <c r="K746" s="179"/>
      <c r="L746" s="81"/>
      <c r="M746" s="176"/>
      <c r="N746" s="179"/>
      <c r="O746" s="81"/>
      <c r="P746" s="81"/>
      <c r="Q746" s="81"/>
      <c r="R746" s="81"/>
      <c r="S746" s="81"/>
      <c r="T746" s="81"/>
      <c r="U746" s="81"/>
      <c r="V746" s="81"/>
      <c r="W746" s="81"/>
      <c r="X746" s="81"/>
      <c r="Y746" s="81"/>
      <c r="Z746" s="81"/>
      <c r="AA746" s="81"/>
      <c r="AB746" s="81"/>
      <c r="AC746" s="81"/>
      <c r="AD746" s="81"/>
      <c r="AE746" s="81"/>
      <c r="AF746" s="81"/>
    </row>
    <row r="747">
      <c r="A747" s="81"/>
      <c r="B747" s="81"/>
      <c r="C747" s="81"/>
      <c r="D747" s="179"/>
      <c r="E747" s="179"/>
      <c r="F747" s="179"/>
      <c r="G747" s="179"/>
      <c r="H747" s="179"/>
      <c r="I747" s="179"/>
      <c r="J747" s="179"/>
      <c r="K747" s="179"/>
      <c r="L747" s="81"/>
      <c r="M747" s="176"/>
      <c r="N747" s="179"/>
      <c r="O747" s="81"/>
      <c r="P747" s="81"/>
      <c r="Q747" s="81"/>
      <c r="R747" s="81"/>
      <c r="S747" s="81"/>
      <c r="T747" s="81"/>
      <c r="U747" s="81"/>
      <c r="V747" s="81"/>
      <c r="W747" s="81"/>
      <c r="X747" s="81"/>
      <c r="Y747" s="81"/>
      <c r="Z747" s="81"/>
      <c r="AA747" s="81"/>
      <c r="AB747" s="81"/>
      <c r="AC747" s="81"/>
      <c r="AD747" s="81"/>
      <c r="AE747" s="81"/>
      <c r="AF747" s="81"/>
    </row>
    <row r="748">
      <c r="A748" s="81"/>
      <c r="B748" s="81"/>
      <c r="C748" s="81"/>
      <c r="D748" s="179"/>
      <c r="E748" s="179"/>
      <c r="F748" s="179"/>
      <c r="G748" s="179"/>
      <c r="H748" s="179"/>
      <c r="I748" s="179"/>
      <c r="J748" s="179"/>
      <c r="K748" s="179"/>
      <c r="L748" s="81"/>
      <c r="M748" s="176"/>
      <c r="N748" s="179"/>
      <c r="O748" s="81"/>
      <c r="P748" s="81"/>
      <c r="Q748" s="81"/>
      <c r="R748" s="81"/>
      <c r="S748" s="81"/>
      <c r="T748" s="81"/>
      <c r="U748" s="81"/>
      <c r="V748" s="81"/>
      <c r="W748" s="81"/>
      <c r="X748" s="81"/>
      <c r="Y748" s="81"/>
      <c r="Z748" s="81"/>
      <c r="AA748" s="81"/>
      <c r="AB748" s="81"/>
      <c r="AC748" s="81"/>
      <c r="AD748" s="81"/>
      <c r="AE748" s="81"/>
      <c r="AF748" s="81"/>
    </row>
    <row r="749">
      <c r="A749" s="81"/>
      <c r="B749" s="81"/>
      <c r="C749" s="81"/>
      <c r="D749" s="179"/>
      <c r="E749" s="179"/>
      <c r="F749" s="179"/>
      <c r="G749" s="179"/>
      <c r="H749" s="179"/>
      <c r="I749" s="179"/>
      <c r="J749" s="179"/>
      <c r="K749" s="179"/>
      <c r="L749" s="81"/>
      <c r="M749" s="176"/>
      <c r="N749" s="179"/>
      <c r="O749" s="81"/>
      <c r="P749" s="81"/>
      <c r="Q749" s="81"/>
      <c r="R749" s="81"/>
      <c r="S749" s="81"/>
      <c r="T749" s="81"/>
      <c r="U749" s="81"/>
      <c r="V749" s="81"/>
      <c r="W749" s="81"/>
      <c r="X749" s="81"/>
      <c r="Y749" s="81"/>
      <c r="Z749" s="81"/>
      <c r="AA749" s="81"/>
      <c r="AB749" s="81"/>
      <c r="AC749" s="81"/>
      <c r="AD749" s="81"/>
      <c r="AE749" s="81"/>
      <c r="AF749" s="81"/>
    </row>
    <row r="750">
      <c r="A750" s="81"/>
      <c r="B750" s="81"/>
      <c r="C750" s="81"/>
      <c r="D750" s="179"/>
      <c r="E750" s="179"/>
      <c r="F750" s="179"/>
      <c r="G750" s="179"/>
      <c r="H750" s="179"/>
      <c r="I750" s="179"/>
      <c r="J750" s="179"/>
      <c r="K750" s="179"/>
      <c r="L750" s="81"/>
      <c r="M750" s="176"/>
      <c r="N750" s="179"/>
      <c r="O750" s="81"/>
      <c r="P750" s="81"/>
      <c r="Q750" s="81"/>
      <c r="R750" s="81"/>
      <c r="S750" s="81"/>
      <c r="T750" s="81"/>
      <c r="U750" s="81"/>
      <c r="V750" s="81"/>
      <c r="W750" s="81"/>
      <c r="X750" s="81"/>
      <c r="Y750" s="81"/>
      <c r="Z750" s="81"/>
      <c r="AA750" s="81"/>
      <c r="AB750" s="81"/>
      <c r="AC750" s="81"/>
      <c r="AD750" s="81"/>
      <c r="AE750" s="81"/>
      <c r="AF750" s="81"/>
    </row>
    <row r="751">
      <c r="A751" s="81"/>
      <c r="B751" s="81"/>
      <c r="C751" s="81"/>
      <c r="D751" s="179"/>
      <c r="E751" s="179"/>
      <c r="F751" s="179"/>
      <c r="G751" s="179"/>
      <c r="H751" s="179"/>
      <c r="I751" s="179"/>
      <c r="J751" s="179"/>
      <c r="K751" s="179"/>
      <c r="L751" s="81"/>
      <c r="M751" s="176"/>
      <c r="N751" s="179"/>
      <c r="O751" s="81"/>
      <c r="P751" s="81"/>
      <c r="Q751" s="81"/>
      <c r="R751" s="81"/>
      <c r="S751" s="81"/>
      <c r="T751" s="81"/>
      <c r="U751" s="81"/>
      <c r="V751" s="81"/>
      <c r="W751" s="81"/>
      <c r="X751" s="81"/>
      <c r="Y751" s="81"/>
      <c r="Z751" s="81"/>
      <c r="AA751" s="81"/>
      <c r="AB751" s="81"/>
      <c r="AC751" s="81"/>
      <c r="AD751" s="81"/>
      <c r="AE751" s="81"/>
      <c r="AF751" s="81"/>
    </row>
    <row r="752">
      <c r="A752" s="81"/>
      <c r="B752" s="81"/>
      <c r="C752" s="81"/>
      <c r="D752" s="179"/>
      <c r="E752" s="179"/>
      <c r="F752" s="179"/>
      <c r="G752" s="179"/>
      <c r="H752" s="179"/>
      <c r="I752" s="179"/>
      <c r="J752" s="179"/>
      <c r="K752" s="179"/>
      <c r="L752" s="81"/>
      <c r="M752" s="176"/>
      <c r="N752" s="179"/>
      <c r="O752" s="81"/>
      <c r="P752" s="81"/>
      <c r="Q752" s="81"/>
      <c r="R752" s="81"/>
      <c r="S752" s="81"/>
      <c r="T752" s="81"/>
      <c r="U752" s="81"/>
      <c r="V752" s="81"/>
      <c r="W752" s="81"/>
      <c r="X752" s="81"/>
      <c r="Y752" s="81"/>
      <c r="Z752" s="81"/>
      <c r="AA752" s="81"/>
      <c r="AB752" s="81"/>
      <c r="AC752" s="81"/>
      <c r="AD752" s="81"/>
      <c r="AE752" s="81"/>
      <c r="AF752" s="81"/>
    </row>
    <row r="753">
      <c r="A753" s="81"/>
      <c r="B753" s="81"/>
      <c r="C753" s="81"/>
      <c r="D753" s="179"/>
      <c r="E753" s="179"/>
      <c r="F753" s="179"/>
      <c r="G753" s="179"/>
      <c r="H753" s="179"/>
      <c r="I753" s="179"/>
      <c r="J753" s="179"/>
      <c r="K753" s="179"/>
      <c r="L753" s="81"/>
      <c r="M753" s="176"/>
      <c r="N753" s="179"/>
      <c r="O753" s="81"/>
      <c r="P753" s="81"/>
      <c r="Q753" s="81"/>
      <c r="R753" s="81"/>
      <c r="S753" s="81"/>
      <c r="T753" s="81"/>
      <c r="U753" s="81"/>
      <c r="V753" s="81"/>
      <c r="W753" s="81"/>
      <c r="X753" s="81"/>
      <c r="Y753" s="81"/>
      <c r="Z753" s="81"/>
      <c r="AA753" s="81"/>
      <c r="AB753" s="81"/>
      <c r="AC753" s="81"/>
      <c r="AD753" s="81"/>
      <c r="AE753" s="81"/>
      <c r="AF753" s="81"/>
    </row>
    <row r="754">
      <c r="A754" s="81"/>
      <c r="B754" s="81"/>
      <c r="C754" s="81"/>
      <c r="D754" s="179"/>
      <c r="E754" s="179"/>
      <c r="F754" s="179"/>
      <c r="G754" s="179"/>
      <c r="H754" s="179"/>
      <c r="I754" s="179"/>
      <c r="J754" s="179"/>
      <c r="K754" s="179"/>
      <c r="L754" s="81"/>
      <c r="M754" s="176"/>
      <c r="N754" s="179"/>
      <c r="O754" s="81"/>
      <c r="P754" s="81"/>
      <c r="Q754" s="81"/>
      <c r="R754" s="81"/>
      <c r="S754" s="81"/>
      <c r="T754" s="81"/>
      <c r="U754" s="81"/>
      <c r="V754" s="81"/>
      <c r="W754" s="81"/>
      <c r="X754" s="81"/>
      <c r="Y754" s="81"/>
      <c r="Z754" s="81"/>
      <c r="AA754" s="81"/>
      <c r="AB754" s="81"/>
      <c r="AC754" s="81"/>
      <c r="AD754" s="81"/>
      <c r="AE754" s="81"/>
      <c r="AF754" s="81"/>
    </row>
    <row r="755">
      <c r="A755" s="81"/>
      <c r="B755" s="81"/>
      <c r="C755" s="81"/>
      <c r="D755" s="179"/>
      <c r="E755" s="179"/>
      <c r="F755" s="179"/>
      <c r="G755" s="179"/>
      <c r="H755" s="179"/>
      <c r="I755" s="179"/>
      <c r="J755" s="179"/>
      <c r="K755" s="179"/>
      <c r="L755" s="81"/>
      <c r="M755" s="176"/>
      <c r="N755" s="179"/>
      <c r="O755" s="81"/>
      <c r="P755" s="81"/>
      <c r="Q755" s="81"/>
      <c r="R755" s="81"/>
      <c r="S755" s="81"/>
      <c r="T755" s="81"/>
      <c r="U755" s="81"/>
      <c r="V755" s="81"/>
      <c r="W755" s="81"/>
      <c r="X755" s="81"/>
      <c r="Y755" s="81"/>
      <c r="Z755" s="81"/>
      <c r="AA755" s="81"/>
      <c r="AB755" s="81"/>
      <c r="AC755" s="81"/>
      <c r="AD755" s="81"/>
      <c r="AE755" s="81"/>
      <c r="AF755" s="81"/>
    </row>
    <row r="756">
      <c r="A756" s="81"/>
      <c r="B756" s="81"/>
      <c r="C756" s="81"/>
      <c r="D756" s="179"/>
      <c r="E756" s="179"/>
      <c r="F756" s="179"/>
      <c r="G756" s="179"/>
      <c r="H756" s="179"/>
      <c r="I756" s="179"/>
      <c r="J756" s="179"/>
      <c r="K756" s="179"/>
      <c r="L756" s="81"/>
      <c r="M756" s="176"/>
      <c r="N756" s="179"/>
      <c r="O756" s="81"/>
      <c r="P756" s="81"/>
      <c r="Q756" s="81"/>
      <c r="R756" s="81"/>
      <c r="S756" s="81"/>
      <c r="T756" s="81"/>
      <c r="U756" s="81"/>
      <c r="V756" s="81"/>
      <c r="W756" s="81"/>
      <c r="X756" s="81"/>
      <c r="Y756" s="81"/>
      <c r="Z756" s="81"/>
      <c r="AA756" s="81"/>
      <c r="AB756" s="81"/>
      <c r="AC756" s="81"/>
      <c r="AD756" s="81"/>
      <c r="AE756" s="81"/>
      <c r="AF756" s="81"/>
    </row>
    <row r="757">
      <c r="A757" s="81"/>
      <c r="B757" s="81"/>
      <c r="C757" s="81"/>
      <c r="D757" s="179"/>
      <c r="E757" s="179"/>
      <c r="F757" s="179"/>
      <c r="G757" s="179"/>
      <c r="H757" s="179"/>
      <c r="I757" s="179"/>
      <c r="J757" s="179"/>
      <c r="K757" s="179"/>
      <c r="L757" s="81"/>
      <c r="M757" s="176"/>
      <c r="N757" s="179"/>
      <c r="O757" s="81"/>
      <c r="P757" s="81"/>
      <c r="Q757" s="81"/>
      <c r="R757" s="81"/>
      <c r="S757" s="81"/>
      <c r="T757" s="81"/>
      <c r="U757" s="81"/>
      <c r="V757" s="81"/>
      <c r="W757" s="81"/>
      <c r="X757" s="81"/>
      <c r="Y757" s="81"/>
      <c r="Z757" s="81"/>
      <c r="AA757" s="81"/>
      <c r="AB757" s="81"/>
      <c r="AC757" s="81"/>
      <c r="AD757" s="81"/>
      <c r="AE757" s="81"/>
      <c r="AF757" s="81"/>
    </row>
    <row r="758">
      <c r="A758" s="81"/>
      <c r="B758" s="81"/>
      <c r="C758" s="81"/>
      <c r="D758" s="179"/>
      <c r="E758" s="179"/>
      <c r="F758" s="179"/>
      <c r="G758" s="179"/>
      <c r="H758" s="179"/>
      <c r="I758" s="179"/>
      <c r="J758" s="179"/>
      <c r="K758" s="179"/>
      <c r="L758" s="81"/>
      <c r="M758" s="176"/>
      <c r="N758" s="179"/>
      <c r="O758" s="81"/>
      <c r="P758" s="81"/>
      <c r="Q758" s="81"/>
      <c r="R758" s="81"/>
      <c r="S758" s="81"/>
      <c r="T758" s="81"/>
      <c r="U758" s="81"/>
      <c r="V758" s="81"/>
      <c r="W758" s="81"/>
      <c r="X758" s="81"/>
      <c r="Y758" s="81"/>
      <c r="Z758" s="81"/>
      <c r="AA758" s="81"/>
      <c r="AB758" s="81"/>
      <c r="AC758" s="81"/>
      <c r="AD758" s="81"/>
      <c r="AE758" s="81"/>
      <c r="AF758" s="81"/>
    </row>
    <row r="759">
      <c r="A759" s="81"/>
      <c r="B759" s="81"/>
      <c r="C759" s="81"/>
      <c r="D759" s="179"/>
      <c r="E759" s="179"/>
      <c r="F759" s="179"/>
      <c r="G759" s="179"/>
      <c r="H759" s="179"/>
      <c r="I759" s="179"/>
      <c r="J759" s="179"/>
      <c r="K759" s="179"/>
      <c r="L759" s="81"/>
      <c r="M759" s="176"/>
      <c r="N759" s="179"/>
      <c r="O759" s="81"/>
      <c r="P759" s="81"/>
      <c r="Q759" s="81"/>
      <c r="R759" s="81"/>
      <c r="S759" s="81"/>
      <c r="T759" s="81"/>
      <c r="U759" s="81"/>
      <c r="V759" s="81"/>
      <c r="W759" s="81"/>
      <c r="X759" s="81"/>
      <c r="Y759" s="81"/>
      <c r="Z759" s="81"/>
      <c r="AA759" s="81"/>
      <c r="AB759" s="81"/>
      <c r="AC759" s="81"/>
      <c r="AD759" s="81"/>
      <c r="AE759" s="81"/>
      <c r="AF759" s="81"/>
    </row>
    <row r="760">
      <c r="A760" s="81"/>
      <c r="B760" s="81"/>
      <c r="C760" s="81"/>
      <c r="D760" s="179"/>
      <c r="E760" s="179"/>
      <c r="F760" s="179"/>
      <c r="G760" s="179"/>
      <c r="H760" s="179"/>
      <c r="I760" s="179"/>
      <c r="J760" s="179"/>
      <c r="K760" s="179"/>
      <c r="L760" s="81"/>
      <c r="M760" s="176"/>
      <c r="N760" s="179"/>
      <c r="O760" s="81"/>
      <c r="P760" s="81"/>
      <c r="Q760" s="81"/>
      <c r="R760" s="81"/>
      <c r="S760" s="81"/>
      <c r="T760" s="81"/>
      <c r="U760" s="81"/>
      <c r="V760" s="81"/>
      <c r="W760" s="81"/>
      <c r="X760" s="81"/>
      <c r="Y760" s="81"/>
      <c r="Z760" s="81"/>
      <c r="AA760" s="81"/>
      <c r="AB760" s="81"/>
      <c r="AC760" s="81"/>
      <c r="AD760" s="81"/>
      <c r="AE760" s="81"/>
      <c r="AF760" s="81"/>
    </row>
    <row r="761">
      <c r="A761" s="81"/>
      <c r="B761" s="81"/>
      <c r="C761" s="81"/>
      <c r="D761" s="179"/>
      <c r="E761" s="179"/>
      <c r="F761" s="179"/>
      <c r="G761" s="179"/>
      <c r="H761" s="179"/>
      <c r="I761" s="179"/>
      <c r="J761" s="179"/>
      <c r="K761" s="179"/>
      <c r="L761" s="81"/>
      <c r="M761" s="176"/>
      <c r="N761" s="179"/>
      <c r="O761" s="81"/>
      <c r="P761" s="81"/>
      <c r="Q761" s="81"/>
      <c r="R761" s="81"/>
      <c r="S761" s="81"/>
      <c r="T761" s="81"/>
      <c r="U761" s="81"/>
      <c r="V761" s="81"/>
      <c r="W761" s="81"/>
      <c r="X761" s="81"/>
      <c r="Y761" s="81"/>
      <c r="Z761" s="81"/>
      <c r="AA761" s="81"/>
      <c r="AB761" s="81"/>
      <c r="AC761" s="81"/>
      <c r="AD761" s="81"/>
      <c r="AE761" s="81"/>
      <c r="AF761" s="81"/>
    </row>
    <row r="762">
      <c r="A762" s="81"/>
      <c r="B762" s="81"/>
      <c r="C762" s="81"/>
      <c r="D762" s="179"/>
      <c r="E762" s="179"/>
      <c r="F762" s="179"/>
      <c r="G762" s="179"/>
      <c r="H762" s="179"/>
      <c r="I762" s="179"/>
      <c r="J762" s="179"/>
      <c r="K762" s="179"/>
      <c r="L762" s="81"/>
      <c r="M762" s="176"/>
      <c r="N762" s="179"/>
      <c r="O762" s="81"/>
      <c r="P762" s="81"/>
      <c r="Q762" s="81"/>
      <c r="R762" s="81"/>
      <c r="S762" s="81"/>
      <c r="T762" s="81"/>
      <c r="U762" s="81"/>
      <c r="V762" s="81"/>
      <c r="W762" s="81"/>
      <c r="X762" s="81"/>
      <c r="Y762" s="81"/>
      <c r="Z762" s="81"/>
      <c r="AA762" s="81"/>
      <c r="AB762" s="81"/>
      <c r="AC762" s="81"/>
      <c r="AD762" s="81"/>
      <c r="AE762" s="81"/>
      <c r="AF762" s="81"/>
    </row>
    <row r="763">
      <c r="A763" s="81"/>
      <c r="B763" s="81"/>
      <c r="C763" s="81"/>
      <c r="D763" s="179"/>
      <c r="E763" s="179"/>
      <c r="F763" s="179"/>
      <c r="G763" s="179"/>
      <c r="H763" s="179"/>
      <c r="I763" s="179"/>
      <c r="J763" s="179"/>
      <c r="K763" s="179"/>
      <c r="L763" s="81"/>
      <c r="M763" s="176"/>
      <c r="N763" s="179"/>
      <c r="O763" s="81"/>
      <c r="P763" s="81"/>
      <c r="Q763" s="81"/>
      <c r="R763" s="81"/>
      <c r="S763" s="81"/>
      <c r="T763" s="81"/>
      <c r="U763" s="81"/>
      <c r="V763" s="81"/>
      <c r="W763" s="81"/>
      <c r="X763" s="81"/>
      <c r="Y763" s="81"/>
      <c r="Z763" s="81"/>
      <c r="AA763" s="81"/>
      <c r="AB763" s="81"/>
      <c r="AC763" s="81"/>
      <c r="AD763" s="81"/>
      <c r="AE763" s="81"/>
      <c r="AF763" s="81"/>
    </row>
    <row r="764">
      <c r="A764" s="81"/>
      <c r="B764" s="81"/>
      <c r="C764" s="81"/>
      <c r="D764" s="179"/>
      <c r="E764" s="179"/>
      <c r="F764" s="179"/>
      <c r="G764" s="179"/>
      <c r="H764" s="179"/>
      <c r="I764" s="179"/>
      <c r="J764" s="179"/>
      <c r="K764" s="179"/>
      <c r="L764" s="81"/>
      <c r="M764" s="176"/>
      <c r="N764" s="179"/>
      <c r="O764" s="81"/>
      <c r="P764" s="81"/>
      <c r="Q764" s="81"/>
      <c r="R764" s="81"/>
      <c r="S764" s="81"/>
      <c r="T764" s="81"/>
      <c r="U764" s="81"/>
      <c r="V764" s="81"/>
      <c r="W764" s="81"/>
      <c r="X764" s="81"/>
      <c r="Y764" s="81"/>
      <c r="Z764" s="81"/>
      <c r="AA764" s="81"/>
      <c r="AB764" s="81"/>
      <c r="AC764" s="81"/>
      <c r="AD764" s="81"/>
      <c r="AE764" s="81"/>
      <c r="AF764" s="81"/>
    </row>
    <row r="765">
      <c r="A765" s="81"/>
      <c r="B765" s="81"/>
      <c r="C765" s="81"/>
      <c r="D765" s="179"/>
      <c r="E765" s="179"/>
      <c r="F765" s="179"/>
      <c r="G765" s="179"/>
      <c r="H765" s="179"/>
      <c r="I765" s="179"/>
      <c r="J765" s="179"/>
      <c r="K765" s="179"/>
      <c r="L765" s="81"/>
      <c r="M765" s="176"/>
      <c r="N765" s="179"/>
      <c r="O765" s="81"/>
      <c r="P765" s="81"/>
      <c r="Q765" s="81"/>
      <c r="R765" s="81"/>
      <c r="S765" s="81"/>
      <c r="T765" s="81"/>
      <c r="U765" s="81"/>
      <c r="V765" s="81"/>
      <c r="W765" s="81"/>
      <c r="X765" s="81"/>
      <c r="Y765" s="81"/>
      <c r="Z765" s="81"/>
      <c r="AA765" s="81"/>
      <c r="AB765" s="81"/>
      <c r="AC765" s="81"/>
      <c r="AD765" s="81"/>
      <c r="AE765" s="81"/>
      <c r="AF765" s="81"/>
    </row>
    <row r="766">
      <c r="A766" s="81"/>
      <c r="B766" s="81"/>
      <c r="C766" s="81"/>
      <c r="D766" s="179"/>
      <c r="E766" s="179"/>
      <c r="F766" s="179"/>
      <c r="G766" s="179"/>
      <c r="H766" s="179"/>
      <c r="I766" s="179"/>
      <c r="J766" s="179"/>
      <c r="K766" s="179"/>
      <c r="L766" s="81"/>
      <c r="M766" s="176"/>
      <c r="N766" s="179"/>
      <c r="O766" s="81"/>
      <c r="P766" s="81"/>
      <c r="Q766" s="81"/>
      <c r="R766" s="81"/>
      <c r="S766" s="81"/>
      <c r="T766" s="81"/>
      <c r="U766" s="81"/>
      <c r="V766" s="81"/>
      <c r="W766" s="81"/>
      <c r="X766" s="81"/>
      <c r="Y766" s="81"/>
      <c r="Z766" s="81"/>
      <c r="AA766" s="81"/>
      <c r="AB766" s="81"/>
      <c r="AC766" s="81"/>
      <c r="AD766" s="81"/>
      <c r="AE766" s="81"/>
      <c r="AF766" s="81"/>
    </row>
    <row r="767">
      <c r="A767" s="81"/>
      <c r="B767" s="81"/>
      <c r="C767" s="81"/>
      <c r="D767" s="179"/>
      <c r="E767" s="179"/>
      <c r="F767" s="179"/>
      <c r="G767" s="179"/>
      <c r="H767" s="179"/>
      <c r="I767" s="179"/>
      <c r="J767" s="179"/>
      <c r="K767" s="179"/>
      <c r="L767" s="81"/>
      <c r="M767" s="176"/>
      <c r="N767" s="179"/>
      <c r="O767" s="81"/>
      <c r="P767" s="81"/>
      <c r="Q767" s="81"/>
      <c r="R767" s="81"/>
      <c r="S767" s="81"/>
      <c r="T767" s="81"/>
      <c r="U767" s="81"/>
      <c r="V767" s="81"/>
      <c r="W767" s="81"/>
      <c r="X767" s="81"/>
      <c r="Y767" s="81"/>
      <c r="Z767" s="81"/>
      <c r="AA767" s="81"/>
      <c r="AB767" s="81"/>
      <c r="AC767" s="81"/>
      <c r="AD767" s="81"/>
      <c r="AE767" s="81"/>
      <c r="AF767" s="81"/>
    </row>
    <row r="768">
      <c r="A768" s="81"/>
      <c r="B768" s="81"/>
      <c r="C768" s="81"/>
      <c r="D768" s="179"/>
      <c r="E768" s="179"/>
      <c r="F768" s="179"/>
      <c r="G768" s="179"/>
      <c r="H768" s="179"/>
      <c r="I768" s="179"/>
      <c r="J768" s="179"/>
      <c r="K768" s="179"/>
      <c r="L768" s="81"/>
      <c r="M768" s="176"/>
      <c r="N768" s="179"/>
      <c r="O768" s="81"/>
      <c r="P768" s="81"/>
      <c r="Q768" s="81"/>
      <c r="R768" s="81"/>
      <c r="S768" s="81"/>
      <c r="T768" s="81"/>
      <c r="U768" s="81"/>
      <c r="V768" s="81"/>
      <c r="W768" s="81"/>
      <c r="X768" s="81"/>
      <c r="Y768" s="81"/>
      <c r="Z768" s="81"/>
      <c r="AA768" s="81"/>
      <c r="AB768" s="81"/>
      <c r="AC768" s="81"/>
      <c r="AD768" s="81"/>
      <c r="AE768" s="81"/>
      <c r="AF768" s="81"/>
    </row>
    <row r="769">
      <c r="A769" s="81"/>
      <c r="B769" s="81"/>
      <c r="C769" s="81"/>
      <c r="D769" s="179"/>
      <c r="E769" s="179"/>
      <c r="F769" s="179"/>
      <c r="G769" s="179"/>
      <c r="H769" s="179"/>
      <c r="I769" s="179"/>
      <c r="J769" s="179"/>
      <c r="K769" s="179"/>
      <c r="L769" s="81"/>
      <c r="M769" s="176"/>
      <c r="N769" s="179"/>
      <c r="O769" s="81"/>
      <c r="P769" s="81"/>
      <c r="Q769" s="81"/>
      <c r="R769" s="81"/>
      <c r="S769" s="81"/>
      <c r="T769" s="81"/>
      <c r="U769" s="81"/>
      <c r="V769" s="81"/>
      <c r="W769" s="81"/>
      <c r="X769" s="81"/>
      <c r="Y769" s="81"/>
      <c r="Z769" s="81"/>
      <c r="AA769" s="81"/>
      <c r="AB769" s="81"/>
      <c r="AC769" s="81"/>
      <c r="AD769" s="81"/>
      <c r="AE769" s="81"/>
      <c r="AF769" s="81"/>
    </row>
    <row r="770">
      <c r="A770" s="81"/>
      <c r="B770" s="81"/>
      <c r="C770" s="81"/>
      <c r="D770" s="179"/>
      <c r="E770" s="179"/>
      <c r="F770" s="179"/>
      <c r="G770" s="179"/>
      <c r="H770" s="179"/>
      <c r="I770" s="179"/>
      <c r="J770" s="179"/>
      <c r="K770" s="179"/>
      <c r="L770" s="81"/>
      <c r="M770" s="176"/>
      <c r="N770" s="179"/>
      <c r="O770" s="81"/>
      <c r="P770" s="81"/>
      <c r="Q770" s="81"/>
      <c r="R770" s="81"/>
      <c r="S770" s="81"/>
      <c r="T770" s="81"/>
      <c r="U770" s="81"/>
      <c r="V770" s="81"/>
      <c r="W770" s="81"/>
      <c r="X770" s="81"/>
      <c r="Y770" s="81"/>
      <c r="Z770" s="81"/>
      <c r="AA770" s="81"/>
      <c r="AB770" s="81"/>
      <c r="AC770" s="81"/>
      <c r="AD770" s="81"/>
      <c r="AE770" s="81"/>
      <c r="AF770" s="81"/>
    </row>
    <row r="771">
      <c r="A771" s="81"/>
      <c r="B771" s="81"/>
      <c r="C771" s="81"/>
      <c r="D771" s="179"/>
      <c r="E771" s="179"/>
      <c r="F771" s="179"/>
      <c r="G771" s="179"/>
      <c r="H771" s="179"/>
      <c r="I771" s="179"/>
      <c r="J771" s="179"/>
      <c r="K771" s="179"/>
      <c r="L771" s="81"/>
      <c r="M771" s="176"/>
      <c r="N771" s="179"/>
      <c r="O771" s="81"/>
      <c r="P771" s="81"/>
      <c r="Q771" s="81"/>
      <c r="R771" s="81"/>
      <c r="S771" s="81"/>
      <c r="T771" s="81"/>
      <c r="U771" s="81"/>
      <c r="V771" s="81"/>
      <c r="W771" s="81"/>
      <c r="X771" s="81"/>
      <c r="Y771" s="81"/>
      <c r="Z771" s="81"/>
      <c r="AA771" s="81"/>
      <c r="AB771" s="81"/>
      <c r="AC771" s="81"/>
      <c r="AD771" s="81"/>
      <c r="AE771" s="81"/>
      <c r="AF771" s="81"/>
    </row>
    <row r="772">
      <c r="A772" s="81"/>
      <c r="B772" s="81"/>
      <c r="C772" s="81"/>
      <c r="D772" s="179"/>
      <c r="E772" s="179"/>
      <c r="F772" s="179"/>
      <c r="G772" s="179"/>
      <c r="H772" s="179"/>
      <c r="I772" s="179"/>
      <c r="J772" s="179"/>
      <c r="K772" s="179"/>
      <c r="L772" s="81"/>
      <c r="M772" s="176"/>
      <c r="N772" s="179"/>
      <c r="O772" s="81"/>
      <c r="P772" s="81"/>
      <c r="Q772" s="81"/>
      <c r="R772" s="81"/>
      <c r="S772" s="81"/>
      <c r="T772" s="81"/>
      <c r="U772" s="81"/>
      <c r="V772" s="81"/>
      <c r="W772" s="81"/>
      <c r="X772" s="81"/>
      <c r="Y772" s="81"/>
      <c r="Z772" s="81"/>
      <c r="AA772" s="81"/>
      <c r="AB772" s="81"/>
      <c r="AC772" s="81"/>
      <c r="AD772" s="81"/>
      <c r="AE772" s="81"/>
      <c r="AF772" s="81"/>
    </row>
    <row r="773">
      <c r="A773" s="81"/>
      <c r="B773" s="81"/>
      <c r="C773" s="81"/>
      <c r="D773" s="179"/>
      <c r="E773" s="179"/>
      <c r="F773" s="179"/>
      <c r="G773" s="179"/>
      <c r="H773" s="179"/>
      <c r="I773" s="179"/>
      <c r="J773" s="179"/>
      <c r="K773" s="179"/>
      <c r="L773" s="81"/>
      <c r="M773" s="176"/>
      <c r="N773" s="179"/>
      <c r="O773" s="81"/>
      <c r="P773" s="81"/>
      <c r="Q773" s="81"/>
      <c r="R773" s="81"/>
      <c r="S773" s="81"/>
      <c r="T773" s="81"/>
      <c r="U773" s="81"/>
      <c r="V773" s="81"/>
      <c r="W773" s="81"/>
      <c r="X773" s="81"/>
      <c r="Y773" s="81"/>
      <c r="Z773" s="81"/>
      <c r="AA773" s="81"/>
      <c r="AB773" s="81"/>
      <c r="AC773" s="81"/>
      <c r="AD773" s="81"/>
      <c r="AE773" s="81"/>
      <c r="AF773" s="81"/>
    </row>
    <row r="774">
      <c r="A774" s="81"/>
      <c r="B774" s="81"/>
      <c r="C774" s="81"/>
      <c r="D774" s="179"/>
      <c r="E774" s="179"/>
      <c r="F774" s="179"/>
      <c r="G774" s="179"/>
      <c r="H774" s="179"/>
      <c r="I774" s="179"/>
      <c r="J774" s="179"/>
      <c r="K774" s="179"/>
      <c r="L774" s="81"/>
      <c r="M774" s="176"/>
      <c r="N774" s="179"/>
      <c r="O774" s="81"/>
      <c r="P774" s="81"/>
      <c r="Q774" s="81"/>
      <c r="R774" s="81"/>
      <c r="S774" s="81"/>
      <c r="T774" s="81"/>
      <c r="U774" s="81"/>
      <c r="V774" s="81"/>
      <c r="W774" s="81"/>
      <c r="X774" s="81"/>
      <c r="Y774" s="81"/>
      <c r="Z774" s="81"/>
      <c r="AA774" s="81"/>
      <c r="AB774" s="81"/>
      <c r="AC774" s="81"/>
      <c r="AD774" s="81"/>
      <c r="AE774" s="81"/>
      <c r="AF774" s="81"/>
    </row>
    <row r="775">
      <c r="A775" s="81"/>
      <c r="B775" s="81"/>
      <c r="C775" s="81"/>
      <c r="D775" s="179"/>
      <c r="E775" s="179"/>
      <c r="F775" s="179"/>
      <c r="G775" s="179"/>
      <c r="H775" s="179"/>
      <c r="I775" s="179"/>
      <c r="J775" s="179"/>
      <c r="K775" s="179"/>
      <c r="L775" s="81"/>
      <c r="M775" s="176"/>
      <c r="N775" s="179"/>
      <c r="O775" s="81"/>
      <c r="P775" s="81"/>
      <c r="Q775" s="81"/>
      <c r="R775" s="81"/>
      <c r="S775" s="81"/>
      <c r="T775" s="81"/>
      <c r="U775" s="81"/>
      <c r="V775" s="81"/>
      <c r="W775" s="81"/>
      <c r="X775" s="81"/>
      <c r="Y775" s="81"/>
      <c r="Z775" s="81"/>
      <c r="AA775" s="81"/>
      <c r="AB775" s="81"/>
      <c r="AC775" s="81"/>
      <c r="AD775" s="81"/>
      <c r="AE775" s="81"/>
      <c r="AF775" s="81"/>
    </row>
    <row r="776">
      <c r="A776" s="81"/>
      <c r="B776" s="81"/>
      <c r="C776" s="81"/>
      <c r="D776" s="179"/>
      <c r="E776" s="179"/>
      <c r="F776" s="179"/>
      <c r="G776" s="179"/>
      <c r="H776" s="179"/>
      <c r="I776" s="179"/>
      <c r="J776" s="179"/>
      <c r="K776" s="179"/>
      <c r="L776" s="81"/>
      <c r="M776" s="176"/>
      <c r="N776" s="179"/>
      <c r="O776" s="81"/>
      <c r="P776" s="81"/>
      <c r="Q776" s="81"/>
      <c r="R776" s="81"/>
      <c r="S776" s="81"/>
      <c r="T776" s="81"/>
      <c r="U776" s="81"/>
      <c r="V776" s="81"/>
      <c r="W776" s="81"/>
      <c r="X776" s="81"/>
      <c r="Y776" s="81"/>
      <c r="Z776" s="81"/>
      <c r="AA776" s="81"/>
      <c r="AB776" s="81"/>
      <c r="AC776" s="81"/>
      <c r="AD776" s="81"/>
      <c r="AE776" s="81"/>
      <c r="AF776" s="81"/>
    </row>
    <row r="777">
      <c r="A777" s="81"/>
      <c r="B777" s="81"/>
      <c r="C777" s="81"/>
      <c r="D777" s="179"/>
      <c r="E777" s="179"/>
      <c r="F777" s="179"/>
      <c r="G777" s="179"/>
      <c r="H777" s="179"/>
      <c r="I777" s="179"/>
      <c r="J777" s="179"/>
      <c r="K777" s="179"/>
      <c r="L777" s="81"/>
      <c r="M777" s="176"/>
      <c r="N777" s="179"/>
      <c r="O777" s="81"/>
      <c r="P777" s="81"/>
      <c r="Q777" s="81"/>
      <c r="R777" s="81"/>
      <c r="S777" s="81"/>
      <c r="T777" s="81"/>
      <c r="U777" s="81"/>
      <c r="V777" s="81"/>
      <c r="W777" s="81"/>
      <c r="X777" s="81"/>
      <c r="Y777" s="81"/>
      <c r="Z777" s="81"/>
      <c r="AA777" s="81"/>
      <c r="AB777" s="81"/>
      <c r="AC777" s="81"/>
      <c r="AD777" s="81"/>
      <c r="AE777" s="81"/>
      <c r="AF777" s="81"/>
    </row>
    <row r="778">
      <c r="A778" s="81"/>
      <c r="B778" s="81"/>
      <c r="C778" s="81"/>
      <c r="D778" s="179"/>
      <c r="E778" s="179"/>
      <c r="F778" s="179"/>
      <c r="G778" s="179"/>
      <c r="H778" s="179"/>
      <c r="I778" s="179"/>
      <c r="J778" s="179"/>
      <c r="K778" s="179"/>
      <c r="L778" s="81"/>
      <c r="M778" s="176"/>
      <c r="N778" s="179"/>
      <c r="O778" s="81"/>
      <c r="P778" s="81"/>
      <c r="Q778" s="81"/>
      <c r="R778" s="81"/>
      <c r="S778" s="81"/>
      <c r="T778" s="81"/>
      <c r="U778" s="81"/>
      <c r="V778" s="81"/>
      <c r="W778" s="81"/>
      <c r="X778" s="81"/>
      <c r="Y778" s="81"/>
      <c r="Z778" s="81"/>
      <c r="AA778" s="81"/>
      <c r="AB778" s="81"/>
      <c r="AC778" s="81"/>
      <c r="AD778" s="81"/>
      <c r="AE778" s="81"/>
      <c r="AF778" s="81"/>
    </row>
    <row r="779">
      <c r="A779" s="81"/>
      <c r="B779" s="81"/>
      <c r="C779" s="81"/>
      <c r="D779" s="179"/>
      <c r="E779" s="179"/>
      <c r="F779" s="179"/>
      <c r="G779" s="179"/>
      <c r="H779" s="179"/>
      <c r="I779" s="179"/>
      <c r="J779" s="179"/>
      <c r="K779" s="179"/>
      <c r="L779" s="81"/>
      <c r="M779" s="176"/>
      <c r="N779" s="179"/>
      <c r="O779" s="81"/>
      <c r="P779" s="81"/>
      <c r="Q779" s="81"/>
      <c r="R779" s="81"/>
      <c r="S779" s="81"/>
      <c r="T779" s="81"/>
      <c r="U779" s="81"/>
      <c r="V779" s="81"/>
      <c r="W779" s="81"/>
      <c r="X779" s="81"/>
      <c r="Y779" s="81"/>
      <c r="Z779" s="81"/>
      <c r="AA779" s="81"/>
      <c r="AB779" s="81"/>
      <c r="AC779" s="81"/>
      <c r="AD779" s="81"/>
      <c r="AE779" s="81"/>
      <c r="AF779" s="81"/>
    </row>
    <row r="780">
      <c r="A780" s="81"/>
      <c r="B780" s="81"/>
      <c r="C780" s="81"/>
      <c r="D780" s="179"/>
      <c r="E780" s="179"/>
      <c r="F780" s="179"/>
      <c r="G780" s="179"/>
      <c r="H780" s="179"/>
      <c r="I780" s="179"/>
      <c r="J780" s="179"/>
      <c r="K780" s="179"/>
      <c r="L780" s="81"/>
      <c r="M780" s="176"/>
      <c r="N780" s="179"/>
      <c r="O780" s="81"/>
      <c r="P780" s="81"/>
      <c r="Q780" s="81"/>
      <c r="R780" s="81"/>
      <c r="S780" s="81"/>
      <c r="T780" s="81"/>
      <c r="U780" s="81"/>
      <c r="V780" s="81"/>
      <c r="W780" s="81"/>
      <c r="X780" s="81"/>
      <c r="Y780" s="81"/>
      <c r="Z780" s="81"/>
      <c r="AA780" s="81"/>
      <c r="AB780" s="81"/>
      <c r="AC780" s="81"/>
      <c r="AD780" s="81"/>
      <c r="AE780" s="81"/>
      <c r="AF780" s="81"/>
    </row>
    <row r="781">
      <c r="A781" s="81"/>
      <c r="B781" s="81"/>
      <c r="C781" s="81"/>
      <c r="D781" s="179"/>
      <c r="E781" s="179"/>
      <c r="F781" s="179"/>
      <c r="G781" s="179"/>
      <c r="H781" s="179"/>
      <c r="I781" s="179"/>
      <c r="J781" s="179"/>
      <c r="K781" s="179"/>
      <c r="L781" s="81"/>
      <c r="M781" s="176"/>
      <c r="N781" s="179"/>
      <c r="O781" s="81"/>
      <c r="P781" s="81"/>
      <c r="Q781" s="81"/>
      <c r="R781" s="81"/>
      <c r="S781" s="81"/>
      <c r="T781" s="81"/>
      <c r="U781" s="81"/>
      <c r="V781" s="81"/>
      <c r="W781" s="81"/>
      <c r="X781" s="81"/>
      <c r="Y781" s="81"/>
      <c r="Z781" s="81"/>
      <c r="AA781" s="81"/>
      <c r="AB781" s="81"/>
      <c r="AC781" s="81"/>
      <c r="AD781" s="81"/>
      <c r="AE781" s="81"/>
      <c r="AF781" s="81"/>
    </row>
    <row r="782">
      <c r="A782" s="81"/>
      <c r="B782" s="81"/>
      <c r="C782" s="81"/>
      <c r="D782" s="179"/>
      <c r="E782" s="179"/>
      <c r="F782" s="179"/>
      <c r="G782" s="179"/>
      <c r="H782" s="179"/>
      <c r="I782" s="179"/>
      <c r="J782" s="179"/>
      <c r="K782" s="179"/>
      <c r="L782" s="81"/>
      <c r="M782" s="176"/>
      <c r="N782" s="179"/>
      <c r="O782" s="81"/>
      <c r="P782" s="81"/>
      <c r="Q782" s="81"/>
      <c r="R782" s="81"/>
      <c r="S782" s="81"/>
      <c r="T782" s="81"/>
      <c r="U782" s="81"/>
      <c r="V782" s="81"/>
      <c r="W782" s="81"/>
      <c r="X782" s="81"/>
      <c r="Y782" s="81"/>
      <c r="Z782" s="81"/>
      <c r="AA782" s="81"/>
      <c r="AB782" s="81"/>
      <c r="AC782" s="81"/>
      <c r="AD782" s="81"/>
      <c r="AE782" s="81"/>
      <c r="AF782" s="81"/>
    </row>
    <row r="783">
      <c r="A783" s="81"/>
      <c r="B783" s="81"/>
      <c r="C783" s="81"/>
      <c r="D783" s="179"/>
      <c r="E783" s="179"/>
      <c r="F783" s="179"/>
      <c r="G783" s="179"/>
      <c r="H783" s="179"/>
      <c r="I783" s="179"/>
      <c r="J783" s="179"/>
      <c r="K783" s="179"/>
      <c r="L783" s="81"/>
      <c r="M783" s="176"/>
      <c r="N783" s="179"/>
      <c r="O783" s="81"/>
      <c r="P783" s="81"/>
      <c r="Q783" s="81"/>
      <c r="R783" s="81"/>
      <c r="S783" s="81"/>
      <c r="T783" s="81"/>
      <c r="U783" s="81"/>
      <c r="V783" s="81"/>
      <c r="W783" s="81"/>
      <c r="X783" s="81"/>
      <c r="Y783" s="81"/>
      <c r="Z783" s="81"/>
      <c r="AA783" s="81"/>
      <c r="AB783" s="81"/>
      <c r="AC783" s="81"/>
      <c r="AD783" s="81"/>
      <c r="AE783" s="81"/>
      <c r="AF783" s="81"/>
    </row>
    <row r="784">
      <c r="A784" s="81"/>
      <c r="B784" s="81"/>
      <c r="C784" s="81"/>
      <c r="D784" s="179"/>
      <c r="E784" s="179"/>
      <c r="F784" s="179"/>
      <c r="G784" s="179"/>
      <c r="H784" s="179"/>
      <c r="I784" s="179"/>
      <c r="J784" s="179"/>
      <c r="K784" s="179"/>
      <c r="L784" s="81"/>
      <c r="M784" s="176"/>
      <c r="N784" s="179"/>
      <c r="O784" s="81"/>
      <c r="P784" s="81"/>
      <c r="Q784" s="81"/>
      <c r="R784" s="81"/>
      <c r="S784" s="81"/>
      <c r="T784" s="81"/>
      <c r="U784" s="81"/>
      <c r="V784" s="81"/>
      <c r="W784" s="81"/>
      <c r="X784" s="81"/>
      <c r="Y784" s="81"/>
      <c r="Z784" s="81"/>
      <c r="AA784" s="81"/>
      <c r="AB784" s="81"/>
      <c r="AC784" s="81"/>
      <c r="AD784" s="81"/>
      <c r="AE784" s="81"/>
      <c r="AF784" s="81"/>
    </row>
    <row r="785">
      <c r="A785" s="81"/>
      <c r="B785" s="81"/>
      <c r="C785" s="81"/>
      <c r="D785" s="179"/>
      <c r="E785" s="179"/>
      <c r="F785" s="179"/>
      <c r="G785" s="179"/>
      <c r="H785" s="179"/>
      <c r="I785" s="179"/>
      <c r="J785" s="179"/>
      <c r="K785" s="179"/>
      <c r="L785" s="81"/>
      <c r="M785" s="176"/>
      <c r="N785" s="179"/>
      <c r="O785" s="81"/>
      <c r="P785" s="81"/>
      <c r="Q785" s="81"/>
      <c r="R785" s="81"/>
      <c r="S785" s="81"/>
      <c r="T785" s="81"/>
      <c r="U785" s="81"/>
      <c r="V785" s="81"/>
      <c r="W785" s="81"/>
      <c r="X785" s="81"/>
      <c r="Y785" s="81"/>
      <c r="Z785" s="81"/>
      <c r="AA785" s="81"/>
      <c r="AB785" s="81"/>
      <c r="AC785" s="81"/>
      <c r="AD785" s="81"/>
      <c r="AE785" s="81"/>
      <c r="AF785" s="81"/>
    </row>
    <row r="786">
      <c r="A786" s="81"/>
      <c r="B786" s="81"/>
      <c r="C786" s="81"/>
      <c r="D786" s="179"/>
      <c r="E786" s="179"/>
      <c r="F786" s="179"/>
      <c r="G786" s="179"/>
      <c r="H786" s="179"/>
      <c r="I786" s="179"/>
      <c r="J786" s="179"/>
      <c r="K786" s="179"/>
      <c r="L786" s="81"/>
      <c r="M786" s="176"/>
      <c r="N786" s="179"/>
      <c r="O786" s="81"/>
      <c r="P786" s="81"/>
      <c r="Q786" s="81"/>
      <c r="R786" s="81"/>
      <c r="S786" s="81"/>
      <c r="T786" s="81"/>
      <c r="U786" s="81"/>
      <c r="V786" s="81"/>
      <c r="W786" s="81"/>
      <c r="X786" s="81"/>
      <c r="Y786" s="81"/>
      <c r="Z786" s="81"/>
      <c r="AA786" s="81"/>
      <c r="AB786" s="81"/>
      <c r="AC786" s="81"/>
      <c r="AD786" s="81"/>
      <c r="AE786" s="81"/>
      <c r="AF786" s="81"/>
    </row>
    <row r="787">
      <c r="A787" s="81"/>
      <c r="B787" s="81"/>
      <c r="C787" s="81"/>
      <c r="D787" s="179"/>
      <c r="E787" s="179"/>
      <c r="F787" s="179"/>
      <c r="G787" s="179"/>
      <c r="H787" s="179"/>
      <c r="I787" s="179"/>
      <c r="J787" s="179"/>
      <c r="K787" s="179"/>
      <c r="L787" s="81"/>
      <c r="M787" s="176"/>
      <c r="N787" s="179"/>
      <c r="O787" s="81"/>
      <c r="P787" s="81"/>
      <c r="Q787" s="81"/>
      <c r="R787" s="81"/>
      <c r="S787" s="81"/>
      <c r="T787" s="81"/>
      <c r="U787" s="81"/>
      <c r="V787" s="81"/>
      <c r="W787" s="81"/>
      <c r="X787" s="81"/>
      <c r="Y787" s="81"/>
      <c r="Z787" s="81"/>
      <c r="AA787" s="81"/>
      <c r="AB787" s="81"/>
      <c r="AC787" s="81"/>
      <c r="AD787" s="81"/>
      <c r="AE787" s="81"/>
      <c r="AF787" s="81"/>
    </row>
    <row r="788">
      <c r="A788" s="81"/>
      <c r="B788" s="81"/>
      <c r="C788" s="81"/>
      <c r="D788" s="179"/>
      <c r="E788" s="179"/>
      <c r="F788" s="179"/>
      <c r="G788" s="179"/>
      <c r="H788" s="179"/>
      <c r="I788" s="179"/>
      <c r="J788" s="179"/>
      <c r="K788" s="179"/>
      <c r="L788" s="81"/>
      <c r="M788" s="176"/>
      <c r="N788" s="179"/>
      <c r="O788" s="81"/>
      <c r="P788" s="81"/>
      <c r="Q788" s="81"/>
      <c r="R788" s="81"/>
      <c r="S788" s="81"/>
      <c r="T788" s="81"/>
      <c r="U788" s="81"/>
      <c r="V788" s="81"/>
      <c r="W788" s="81"/>
      <c r="X788" s="81"/>
      <c r="Y788" s="81"/>
      <c r="Z788" s="81"/>
      <c r="AA788" s="81"/>
      <c r="AB788" s="81"/>
      <c r="AC788" s="81"/>
      <c r="AD788" s="81"/>
      <c r="AE788" s="81"/>
      <c r="AF788" s="81"/>
    </row>
    <row r="789">
      <c r="A789" s="81"/>
      <c r="B789" s="81"/>
      <c r="C789" s="81"/>
      <c r="D789" s="179"/>
      <c r="E789" s="179"/>
      <c r="F789" s="179"/>
      <c r="G789" s="179"/>
      <c r="H789" s="179"/>
      <c r="I789" s="179"/>
      <c r="J789" s="179"/>
      <c r="K789" s="179"/>
      <c r="L789" s="81"/>
      <c r="M789" s="176"/>
      <c r="N789" s="179"/>
      <c r="O789" s="81"/>
      <c r="P789" s="81"/>
      <c r="Q789" s="81"/>
      <c r="R789" s="81"/>
      <c r="S789" s="81"/>
      <c r="T789" s="81"/>
      <c r="U789" s="81"/>
      <c r="V789" s="81"/>
      <c r="W789" s="81"/>
      <c r="X789" s="81"/>
      <c r="Y789" s="81"/>
      <c r="Z789" s="81"/>
      <c r="AA789" s="81"/>
      <c r="AB789" s="81"/>
      <c r="AC789" s="81"/>
      <c r="AD789" s="81"/>
      <c r="AE789" s="81"/>
      <c r="AF789" s="81"/>
    </row>
    <row r="790">
      <c r="A790" s="81"/>
      <c r="B790" s="81"/>
      <c r="C790" s="81"/>
      <c r="D790" s="179"/>
      <c r="E790" s="179"/>
      <c r="F790" s="179"/>
      <c r="G790" s="179"/>
      <c r="H790" s="179"/>
      <c r="I790" s="179"/>
      <c r="J790" s="179"/>
      <c r="K790" s="179"/>
      <c r="L790" s="81"/>
      <c r="M790" s="176"/>
      <c r="N790" s="179"/>
      <c r="O790" s="81"/>
      <c r="P790" s="81"/>
      <c r="Q790" s="81"/>
      <c r="R790" s="81"/>
      <c r="S790" s="81"/>
      <c r="T790" s="81"/>
      <c r="U790" s="81"/>
      <c r="V790" s="81"/>
      <c r="W790" s="81"/>
      <c r="X790" s="81"/>
      <c r="Y790" s="81"/>
      <c r="Z790" s="81"/>
      <c r="AA790" s="81"/>
      <c r="AB790" s="81"/>
      <c r="AC790" s="81"/>
      <c r="AD790" s="81"/>
      <c r="AE790" s="81"/>
      <c r="AF790" s="81"/>
    </row>
    <row r="791">
      <c r="A791" s="81"/>
      <c r="B791" s="81"/>
      <c r="C791" s="81"/>
      <c r="D791" s="179"/>
      <c r="E791" s="179"/>
      <c r="F791" s="179"/>
      <c r="G791" s="179"/>
      <c r="H791" s="179"/>
      <c r="I791" s="179"/>
      <c r="J791" s="179"/>
      <c r="K791" s="179"/>
      <c r="L791" s="81"/>
      <c r="M791" s="176"/>
      <c r="N791" s="179"/>
      <c r="O791" s="81"/>
      <c r="P791" s="81"/>
      <c r="Q791" s="81"/>
      <c r="R791" s="81"/>
      <c r="S791" s="81"/>
      <c r="T791" s="81"/>
      <c r="U791" s="81"/>
      <c r="V791" s="81"/>
      <c r="W791" s="81"/>
      <c r="X791" s="81"/>
      <c r="Y791" s="81"/>
      <c r="Z791" s="81"/>
      <c r="AA791" s="81"/>
      <c r="AB791" s="81"/>
      <c r="AC791" s="81"/>
      <c r="AD791" s="81"/>
      <c r="AE791" s="81"/>
      <c r="AF791" s="81"/>
    </row>
    <row r="792">
      <c r="A792" s="81"/>
      <c r="B792" s="81"/>
      <c r="C792" s="81"/>
      <c r="D792" s="179"/>
      <c r="E792" s="179"/>
      <c r="F792" s="179"/>
      <c r="G792" s="179"/>
      <c r="H792" s="179"/>
      <c r="I792" s="179"/>
      <c r="J792" s="179"/>
      <c r="K792" s="179"/>
      <c r="L792" s="81"/>
      <c r="M792" s="176"/>
      <c r="N792" s="179"/>
      <c r="O792" s="81"/>
      <c r="P792" s="81"/>
      <c r="Q792" s="81"/>
      <c r="R792" s="81"/>
      <c r="S792" s="81"/>
      <c r="T792" s="81"/>
      <c r="U792" s="81"/>
      <c r="V792" s="81"/>
      <c r="W792" s="81"/>
      <c r="X792" s="81"/>
      <c r="Y792" s="81"/>
      <c r="Z792" s="81"/>
      <c r="AA792" s="81"/>
      <c r="AB792" s="81"/>
      <c r="AC792" s="81"/>
      <c r="AD792" s="81"/>
      <c r="AE792" s="81"/>
      <c r="AF792" s="81"/>
    </row>
    <row r="793">
      <c r="A793" s="81"/>
      <c r="B793" s="81"/>
      <c r="C793" s="81"/>
      <c r="D793" s="179"/>
      <c r="E793" s="179"/>
      <c r="F793" s="179"/>
      <c r="G793" s="179"/>
      <c r="H793" s="179"/>
      <c r="I793" s="179"/>
      <c r="J793" s="179"/>
      <c r="K793" s="179"/>
      <c r="L793" s="81"/>
      <c r="M793" s="176"/>
      <c r="N793" s="179"/>
      <c r="O793" s="81"/>
      <c r="P793" s="81"/>
      <c r="Q793" s="81"/>
      <c r="R793" s="81"/>
      <c r="S793" s="81"/>
      <c r="T793" s="81"/>
      <c r="U793" s="81"/>
      <c r="V793" s="81"/>
      <c r="W793" s="81"/>
      <c r="X793" s="81"/>
      <c r="Y793" s="81"/>
      <c r="Z793" s="81"/>
      <c r="AA793" s="81"/>
      <c r="AB793" s="81"/>
      <c r="AC793" s="81"/>
      <c r="AD793" s="81"/>
      <c r="AE793" s="81"/>
      <c r="AF793" s="81"/>
    </row>
    <row r="794">
      <c r="A794" s="81"/>
      <c r="B794" s="81"/>
      <c r="C794" s="81"/>
      <c r="D794" s="179"/>
      <c r="E794" s="179"/>
      <c r="F794" s="179"/>
      <c r="G794" s="179"/>
      <c r="H794" s="179"/>
      <c r="I794" s="179"/>
      <c r="J794" s="179"/>
      <c r="K794" s="179"/>
      <c r="L794" s="81"/>
      <c r="M794" s="176"/>
      <c r="N794" s="179"/>
      <c r="O794" s="81"/>
      <c r="P794" s="81"/>
      <c r="Q794" s="81"/>
      <c r="R794" s="81"/>
      <c r="S794" s="81"/>
      <c r="T794" s="81"/>
      <c r="U794" s="81"/>
      <c r="V794" s="81"/>
      <c r="W794" s="81"/>
      <c r="X794" s="81"/>
      <c r="Y794" s="81"/>
      <c r="Z794" s="81"/>
      <c r="AA794" s="81"/>
      <c r="AB794" s="81"/>
      <c r="AC794" s="81"/>
      <c r="AD794" s="81"/>
      <c r="AE794" s="81"/>
      <c r="AF794" s="81"/>
    </row>
    <row r="795">
      <c r="A795" s="81"/>
      <c r="B795" s="81"/>
      <c r="C795" s="81"/>
      <c r="D795" s="179"/>
      <c r="E795" s="179"/>
      <c r="F795" s="179"/>
      <c r="G795" s="179"/>
      <c r="H795" s="179"/>
      <c r="I795" s="179"/>
      <c r="J795" s="179"/>
      <c r="K795" s="179"/>
      <c r="L795" s="81"/>
      <c r="M795" s="176"/>
      <c r="N795" s="179"/>
      <c r="O795" s="81"/>
      <c r="P795" s="81"/>
      <c r="Q795" s="81"/>
      <c r="R795" s="81"/>
      <c r="S795" s="81"/>
      <c r="T795" s="81"/>
      <c r="U795" s="81"/>
      <c r="V795" s="81"/>
      <c r="W795" s="81"/>
      <c r="X795" s="81"/>
      <c r="Y795" s="81"/>
      <c r="Z795" s="81"/>
      <c r="AA795" s="81"/>
      <c r="AB795" s="81"/>
      <c r="AC795" s="81"/>
      <c r="AD795" s="81"/>
      <c r="AE795" s="81"/>
      <c r="AF795" s="81"/>
    </row>
    <row r="796">
      <c r="A796" s="81"/>
      <c r="B796" s="81"/>
      <c r="C796" s="81"/>
      <c r="D796" s="179"/>
      <c r="E796" s="179"/>
      <c r="F796" s="179"/>
      <c r="G796" s="179"/>
      <c r="H796" s="179"/>
      <c r="I796" s="179"/>
      <c r="J796" s="179"/>
      <c r="K796" s="179"/>
      <c r="L796" s="81"/>
      <c r="M796" s="176"/>
      <c r="N796" s="179"/>
      <c r="O796" s="81"/>
      <c r="P796" s="81"/>
      <c r="Q796" s="81"/>
      <c r="R796" s="81"/>
      <c r="S796" s="81"/>
      <c r="T796" s="81"/>
      <c r="U796" s="81"/>
      <c r="V796" s="81"/>
      <c r="W796" s="81"/>
      <c r="X796" s="81"/>
      <c r="Y796" s="81"/>
      <c r="Z796" s="81"/>
      <c r="AA796" s="81"/>
      <c r="AB796" s="81"/>
      <c r="AC796" s="81"/>
      <c r="AD796" s="81"/>
      <c r="AE796" s="81"/>
      <c r="AF796" s="81"/>
    </row>
    <row r="797">
      <c r="A797" s="81"/>
      <c r="B797" s="81"/>
      <c r="C797" s="81"/>
      <c r="D797" s="179"/>
      <c r="E797" s="179"/>
      <c r="F797" s="179"/>
      <c r="G797" s="179"/>
      <c r="H797" s="179"/>
      <c r="I797" s="179"/>
      <c r="J797" s="179"/>
      <c r="K797" s="179"/>
      <c r="L797" s="81"/>
      <c r="M797" s="176"/>
      <c r="N797" s="179"/>
      <c r="O797" s="81"/>
      <c r="P797" s="81"/>
      <c r="Q797" s="81"/>
      <c r="R797" s="81"/>
      <c r="S797" s="81"/>
      <c r="T797" s="81"/>
      <c r="U797" s="81"/>
      <c r="V797" s="81"/>
      <c r="W797" s="81"/>
      <c r="X797" s="81"/>
      <c r="Y797" s="81"/>
      <c r="Z797" s="81"/>
      <c r="AA797" s="81"/>
      <c r="AB797" s="81"/>
      <c r="AC797" s="81"/>
      <c r="AD797" s="81"/>
      <c r="AE797" s="81"/>
      <c r="AF797" s="81"/>
    </row>
    <row r="798">
      <c r="A798" s="81"/>
      <c r="B798" s="81"/>
      <c r="C798" s="81"/>
      <c r="D798" s="179"/>
      <c r="E798" s="179"/>
      <c r="F798" s="179"/>
      <c r="G798" s="179"/>
      <c r="H798" s="179"/>
      <c r="I798" s="179"/>
      <c r="J798" s="179"/>
      <c r="K798" s="179"/>
      <c r="L798" s="81"/>
      <c r="M798" s="176"/>
      <c r="N798" s="179"/>
      <c r="O798" s="81"/>
      <c r="P798" s="81"/>
      <c r="Q798" s="81"/>
      <c r="R798" s="81"/>
      <c r="S798" s="81"/>
      <c r="T798" s="81"/>
      <c r="U798" s="81"/>
      <c r="V798" s="81"/>
      <c r="W798" s="81"/>
      <c r="X798" s="81"/>
      <c r="Y798" s="81"/>
      <c r="Z798" s="81"/>
      <c r="AA798" s="81"/>
      <c r="AB798" s="81"/>
      <c r="AC798" s="81"/>
      <c r="AD798" s="81"/>
      <c r="AE798" s="81"/>
      <c r="AF798" s="81"/>
    </row>
    <row r="799">
      <c r="A799" s="81"/>
      <c r="B799" s="81"/>
      <c r="C799" s="81"/>
      <c r="D799" s="179"/>
      <c r="E799" s="179"/>
      <c r="F799" s="179"/>
      <c r="G799" s="179"/>
      <c r="H799" s="179"/>
      <c r="I799" s="179"/>
      <c r="J799" s="179"/>
      <c r="K799" s="179"/>
      <c r="L799" s="81"/>
      <c r="M799" s="176"/>
      <c r="N799" s="179"/>
      <c r="O799" s="81"/>
      <c r="P799" s="81"/>
      <c r="Q799" s="81"/>
      <c r="R799" s="81"/>
      <c r="S799" s="81"/>
      <c r="T799" s="81"/>
      <c r="U799" s="81"/>
      <c r="V799" s="81"/>
      <c r="W799" s="81"/>
      <c r="X799" s="81"/>
      <c r="Y799" s="81"/>
      <c r="Z799" s="81"/>
      <c r="AA799" s="81"/>
      <c r="AB799" s="81"/>
      <c r="AC799" s="81"/>
      <c r="AD799" s="81"/>
      <c r="AE799" s="81"/>
      <c r="AF799" s="81"/>
    </row>
    <row r="800">
      <c r="A800" s="81"/>
      <c r="B800" s="81"/>
      <c r="C800" s="81"/>
      <c r="D800" s="179"/>
      <c r="E800" s="179"/>
      <c r="F800" s="179"/>
      <c r="G800" s="179"/>
      <c r="H800" s="179"/>
      <c r="I800" s="179"/>
      <c r="J800" s="179"/>
      <c r="K800" s="179"/>
      <c r="L800" s="81"/>
      <c r="M800" s="176"/>
      <c r="N800" s="179"/>
      <c r="O800" s="81"/>
      <c r="P800" s="81"/>
      <c r="Q800" s="81"/>
      <c r="R800" s="81"/>
      <c r="S800" s="81"/>
      <c r="T800" s="81"/>
      <c r="U800" s="81"/>
      <c r="V800" s="81"/>
      <c r="W800" s="81"/>
      <c r="X800" s="81"/>
      <c r="Y800" s="81"/>
      <c r="Z800" s="81"/>
      <c r="AA800" s="81"/>
      <c r="AB800" s="81"/>
      <c r="AC800" s="81"/>
      <c r="AD800" s="81"/>
      <c r="AE800" s="81"/>
      <c r="AF800" s="81"/>
    </row>
    <row r="801">
      <c r="A801" s="81"/>
      <c r="B801" s="81"/>
      <c r="C801" s="81"/>
      <c r="D801" s="179"/>
      <c r="E801" s="179"/>
      <c r="F801" s="179"/>
      <c r="G801" s="179"/>
      <c r="H801" s="179"/>
      <c r="I801" s="179"/>
      <c r="J801" s="179"/>
      <c r="K801" s="179"/>
      <c r="L801" s="81"/>
      <c r="M801" s="176"/>
      <c r="N801" s="179"/>
      <c r="O801" s="81"/>
      <c r="P801" s="81"/>
      <c r="Q801" s="81"/>
      <c r="R801" s="81"/>
      <c r="S801" s="81"/>
      <c r="T801" s="81"/>
      <c r="U801" s="81"/>
      <c r="V801" s="81"/>
      <c r="W801" s="81"/>
      <c r="X801" s="81"/>
      <c r="Y801" s="81"/>
      <c r="Z801" s="81"/>
      <c r="AA801" s="81"/>
      <c r="AB801" s="81"/>
      <c r="AC801" s="81"/>
      <c r="AD801" s="81"/>
      <c r="AE801" s="81"/>
      <c r="AF801" s="81"/>
    </row>
    <row r="802">
      <c r="A802" s="81"/>
      <c r="B802" s="81"/>
      <c r="C802" s="81"/>
      <c r="D802" s="179"/>
      <c r="E802" s="179"/>
      <c r="F802" s="179"/>
      <c r="G802" s="179"/>
      <c r="H802" s="179"/>
      <c r="I802" s="179"/>
      <c r="J802" s="179"/>
      <c r="K802" s="179"/>
      <c r="L802" s="81"/>
      <c r="M802" s="176"/>
      <c r="N802" s="179"/>
      <c r="O802" s="81"/>
      <c r="P802" s="81"/>
      <c r="Q802" s="81"/>
      <c r="R802" s="81"/>
      <c r="S802" s="81"/>
      <c r="T802" s="81"/>
      <c r="U802" s="81"/>
      <c r="V802" s="81"/>
      <c r="W802" s="81"/>
      <c r="X802" s="81"/>
      <c r="Y802" s="81"/>
      <c r="Z802" s="81"/>
      <c r="AA802" s="81"/>
      <c r="AB802" s="81"/>
      <c r="AC802" s="81"/>
      <c r="AD802" s="81"/>
      <c r="AE802" s="81"/>
      <c r="AF802" s="81"/>
    </row>
    <row r="803">
      <c r="A803" s="81"/>
      <c r="B803" s="81"/>
      <c r="C803" s="81"/>
      <c r="D803" s="179"/>
      <c r="E803" s="179"/>
      <c r="F803" s="179"/>
      <c r="G803" s="179"/>
      <c r="H803" s="179"/>
      <c r="I803" s="179"/>
      <c r="J803" s="179"/>
      <c r="K803" s="179"/>
      <c r="L803" s="81"/>
      <c r="M803" s="176"/>
      <c r="N803" s="179"/>
      <c r="O803" s="81"/>
      <c r="P803" s="81"/>
      <c r="Q803" s="81"/>
      <c r="R803" s="81"/>
      <c r="S803" s="81"/>
      <c r="T803" s="81"/>
      <c r="U803" s="81"/>
      <c r="V803" s="81"/>
      <c r="W803" s="81"/>
      <c r="X803" s="81"/>
      <c r="Y803" s="81"/>
      <c r="Z803" s="81"/>
      <c r="AA803" s="81"/>
      <c r="AB803" s="81"/>
      <c r="AC803" s="81"/>
      <c r="AD803" s="81"/>
      <c r="AE803" s="81"/>
      <c r="AF803" s="81"/>
    </row>
    <row r="804">
      <c r="A804" s="81"/>
      <c r="B804" s="81"/>
      <c r="C804" s="81"/>
      <c r="D804" s="179"/>
      <c r="E804" s="179"/>
      <c r="F804" s="179"/>
      <c r="G804" s="179"/>
      <c r="H804" s="179"/>
      <c r="I804" s="179"/>
      <c r="J804" s="179"/>
      <c r="K804" s="179"/>
      <c r="L804" s="81"/>
      <c r="M804" s="176"/>
      <c r="N804" s="179"/>
      <c r="O804" s="81"/>
      <c r="P804" s="81"/>
      <c r="Q804" s="81"/>
      <c r="R804" s="81"/>
      <c r="S804" s="81"/>
      <c r="T804" s="81"/>
      <c r="U804" s="81"/>
      <c r="V804" s="81"/>
      <c r="W804" s="81"/>
      <c r="X804" s="81"/>
      <c r="Y804" s="81"/>
      <c r="Z804" s="81"/>
      <c r="AA804" s="81"/>
      <c r="AB804" s="81"/>
      <c r="AC804" s="81"/>
      <c r="AD804" s="81"/>
      <c r="AE804" s="81"/>
      <c r="AF804" s="81"/>
    </row>
    <row r="805">
      <c r="A805" s="81"/>
      <c r="B805" s="81"/>
      <c r="C805" s="81"/>
      <c r="D805" s="179"/>
      <c r="E805" s="179"/>
      <c r="F805" s="179"/>
      <c r="G805" s="179"/>
      <c r="H805" s="179"/>
      <c r="I805" s="179"/>
      <c r="J805" s="179"/>
      <c r="K805" s="179"/>
      <c r="L805" s="81"/>
      <c r="M805" s="176"/>
      <c r="N805" s="179"/>
      <c r="O805" s="81"/>
      <c r="P805" s="81"/>
      <c r="Q805" s="81"/>
      <c r="R805" s="81"/>
      <c r="S805" s="81"/>
      <c r="T805" s="81"/>
      <c r="U805" s="81"/>
      <c r="V805" s="81"/>
      <c r="W805" s="81"/>
      <c r="X805" s="81"/>
      <c r="Y805" s="81"/>
      <c r="Z805" s="81"/>
      <c r="AA805" s="81"/>
      <c r="AB805" s="81"/>
      <c r="AC805" s="81"/>
      <c r="AD805" s="81"/>
      <c r="AE805" s="81"/>
      <c r="AF805" s="81"/>
    </row>
    <row r="806">
      <c r="A806" s="81"/>
      <c r="B806" s="81"/>
      <c r="C806" s="81"/>
      <c r="D806" s="179"/>
      <c r="E806" s="179"/>
      <c r="F806" s="179"/>
      <c r="G806" s="179"/>
      <c r="H806" s="179"/>
      <c r="I806" s="179"/>
      <c r="J806" s="179"/>
      <c r="K806" s="179"/>
      <c r="L806" s="81"/>
      <c r="M806" s="176"/>
      <c r="N806" s="179"/>
      <c r="O806" s="81"/>
      <c r="P806" s="81"/>
      <c r="Q806" s="81"/>
      <c r="R806" s="81"/>
      <c r="S806" s="81"/>
      <c r="T806" s="81"/>
      <c r="U806" s="81"/>
      <c r="V806" s="81"/>
      <c r="W806" s="81"/>
      <c r="X806" s="81"/>
      <c r="Y806" s="81"/>
      <c r="Z806" s="81"/>
      <c r="AA806" s="81"/>
      <c r="AB806" s="81"/>
      <c r="AC806" s="81"/>
      <c r="AD806" s="81"/>
      <c r="AE806" s="81"/>
      <c r="AF806" s="81"/>
    </row>
    <row r="807">
      <c r="A807" s="81"/>
      <c r="B807" s="81"/>
      <c r="C807" s="81"/>
      <c r="D807" s="179"/>
      <c r="E807" s="179"/>
      <c r="F807" s="179"/>
      <c r="G807" s="179"/>
      <c r="H807" s="179"/>
      <c r="I807" s="179"/>
      <c r="J807" s="179"/>
      <c r="K807" s="179"/>
      <c r="L807" s="81"/>
      <c r="M807" s="176"/>
      <c r="N807" s="179"/>
      <c r="O807" s="81"/>
      <c r="P807" s="81"/>
      <c r="Q807" s="81"/>
      <c r="R807" s="81"/>
      <c r="S807" s="81"/>
      <c r="T807" s="81"/>
      <c r="U807" s="81"/>
      <c r="V807" s="81"/>
      <c r="W807" s="81"/>
      <c r="X807" s="81"/>
      <c r="Y807" s="81"/>
      <c r="Z807" s="81"/>
      <c r="AA807" s="81"/>
      <c r="AB807" s="81"/>
      <c r="AC807" s="81"/>
      <c r="AD807" s="81"/>
      <c r="AE807" s="81"/>
      <c r="AF807" s="81"/>
    </row>
    <row r="808">
      <c r="A808" s="81"/>
      <c r="B808" s="81"/>
      <c r="C808" s="81"/>
      <c r="D808" s="179"/>
      <c r="E808" s="179"/>
      <c r="F808" s="179"/>
      <c r="G808" s="179"/>
      <c r="H808" s="179"/>
      <c r="I808" s="179"/>
      <c r="J808" s="179"/>
      <c r="K808" s="179"/>
      <c r="L808" s="81"/>
      <c r="M808" s="176"/>
      <c r="N808" s="179"/>
      <c r="O808" s="81"/>
      <c r="P808" s="81"/>
      <c r="Q808" s="81"/>
      <c r="R808" s="81"/>
      <c r="S808" s="81"/>
      <c r="T808" s="81"/>
      <c r="U808" s="81"/>
      <c r="V808" s="81"/>
      <c r="W808" s="81"/>
      <c r="X808" s="81"/>
      <c r="Y808" s="81"/>
      <c r="Z808" s="81"/>
      <c r="AA808" s="81"/>
      <c r="AB808" s="81"/>
      <c r="AC808" s="81"/>
      <c r="AD808" s="81"/>
      <c r="AE808" s="81"/>
      <c r="AF808" s="81"/>
    </row>
    <row r="809">
      <c r="A809" s="81"/>
      <c r="B809" s="81"/>
      <c r="C809" s="81"/>
      <c r="D809" s="179"/>
      <c r="E809" s="179"/>
      <c r="F809" s="179"/>
      <c r="G809" s="179"/>
      <c r="H809" s="179"/>
      <c r="I809" s="179"/>
      <c r="J809" s="179"/>
      <c r="K809" s="179"/>
      <c r="L809" s="81"/>
      <c r="M809" s="176"/>
      <c r="N809" s="179"/>
      <c r="O809" s="81"/>
      <c r="P809" s="81"/>
      <c r="Q809" s="81"/>
      <c r="R809" s="81"/>
      <c r="S809" s="81"/>
      <c r="T809" s="81"/>
      <c r="U809" s="81"/>
      <c r="V809" s="81"/>
      <c r="W809" s="81"/>
      <c r="X809" s="81"/>
      <c r="Y809" s="81"/>
      <c r="Z809" s="81"/>
      <c r="AA809" s="81"/>
      <c r="AB809" s="81"/>
      <c r="AC809" s="81"/>
      <c r="AD809" s="81"/>
      <c r="AE809" s="81"/>
      <c r="AF809" s="81"/>
    </row>
    <row r="810">
      <c r="A810" s="81"/>
      <c r="B810" s="81"/>
      <c r="C810" s="81"/>
      <c r="D810" s="179"/>
      <c r="E810" s="179"/>
      <c r="F810" s="179"/>
      <c r="G810" s="179"/>
      <c r="H810" s="179"/>
      <c r="I810" s="179"/>
      <c r="J810" s="179"/>
      <c r="K810" s="179"/>
      <c r="L810" s="81"/>
      <c r="M810" s="176"/>
      <c r="N810" s="179"/>
      <c r="O810" s="81"/>
      <c r="P810" s="81"/>
      <c r="Q810" s="81"/>
      <c r="R810" s="81"/>
      <c r="S810" s="81"/>
      <c r="T810" s="81"/>
      <c r="U810" s="81"/>
      <c r="V810" s="81"/>
      <c r="W810" s="81"/>
      <c r="X810" s="81"/>
      <c r="Y810" s="81"/>
      <c r="Z810" s="81"/>
      <c r="AA810" s="81"/>
      <c r="AB810" s="81"/>
      <c r="AC810" s="81"/>
      <c r="AD810" s="81"/>
      <c r="AE810" s="81"/>
      <c r="AF810" s="81"/>
    </row>
    <row r="811">
      <c r="A811" s="81"/>
      <c r="B811" s="81"/>
      <c r="C811" s="81"/>
      <c r="D811" s="179"/>
      <c r="E811" s="179"/>
      <c r="F811" s="179"/>
      <c r="G811" s="179"/>
      <c r="H811" s="179"/>
      <c r="I811" s="179"/>
      <c r="J811" s="179"/>
      <c r="K811" s="179"/>
      <c r="L811" s="81"/>
      <c r="M811" s="176"/>
      <c r="N811" s="179"/>
      <c r="O811" s="81"/>
      <c r="P811" s="81"/>
      <c r="Q811" s="81"/>
      <c r="R811" s="81"/>
      <c r="S811" s="81"/>
      <c r="T811" s="81"/>
      <c r="U811" s="81"/>
      <c r="V811" s="81"/>
      <c r="W811" s="81"/>
      <c r="X811" s="81"/>
      <c r="Y811" s="81"/>
      <c r="Z811" s="81"/>
      <c r="AA811" s="81"/>
      <c r="AB811" s="81"/>
      <c r="AC811" s="81"/>
      <c r="AD811" s="81"/>
      <c r="AE811" s="81"/>
      <c r="AF811" s="81"/>
    </row>
    <row r="812">
      <c r="A812" s="81"/>
      <c r="B812" s="81"/>
      <c r="C812" s="81"/>
      <c r="D812" s="179"/>
      <c r="E812" s="179"/>
      <c r="F812" s="179"/>
      <c r="G812" s="179"/>
      <c r="H812" s="179"/>
      <c r="I812" s="179"/>
      <c r="J812" s="179"/>
      <c r="K812" s="179"/>
      <c r="L812" s="81"/>
      <c r="M812" s="176"/>
      <c r="N812" s="179"/>
      <c r="O812" s="81"/>
      <c r="P812" s="81"/>
      <c r="Q812" s="81"/>
      <c r="R812" s="81"/>
      <c r="S812" s="81"/>
      <c r="T812" s="81"/>
      <c r="U812" s="81"/>
      <c r="V812" s="81"/>
      <c r="W812" s="81"/>
      <c r="X812" s="81"/>
      <c r="Y812" s="81"/>
      <c r="Z812" s="81"/>
      <c r="AA812" s="81"/>
      <c r="AB812" s="81"/>
      <c r="AC812" s="81"/>
      <c r="AD812" s="81"/>
      <c r="AE812" s="81"/>
      <c r="AF812" s="81"/>
    </row>
    <row r="813">
      <c r="A813" s="81"/>
      <c r="B813" s="81"/>
      <c r="C813" s="81"/>
      <c r="D813" s="179"/>
      <c r="E813" s="179"/>
      <c r="F813" s="179"/>
      <c r="G813" s="179"/>
      <c r="H813" s="179"/>
      <c r="I813" s="179"/>
      <c r="J813" s="179"/>
      <c r="K813" s="179"/>
      <c r="L813" s="81"/>
      <c r="M813" s="176"/>
      <c r="N813" s="179"/>
      <c r="O813" s="81"/>
      <c r="P813" s="81"/>
      <c r="Q813" s="81"/>
      <c r="R813" s="81"/>
      <c r="S813" s="81"/>
      <c r="T813" s="81"/>
      <c r="U813" s="81"/>
      <c r="V813" s="81"/>
      <c r="W813" s="81"/>
      <c r="X813" s="81"/>
      <c r="Y813" s="81"/>
      <c r="Z813" s="81"/>
      <c r="AA813" s="81"/>
      <c r="AB813" s="81"/>
      <c r="AC813" s="81"/>
      <c r="AD813" s="81"/>
      <c r="AE813" s="81"/>
      <c r="AF813" s="81"/>
    </row>
    <row r="814">
      <c r="A814" s="81"/>
      <c r="B814" s="81"/>
      <c r="C814" s="81"/>
      <c r="D814" s="179"/>
      <c r="E814" s="179"/>
      <c r="F814" s="179"/>
      <c r="G814" s="179"/>
      <c r="H814" s="179"/>
      <c r="I814" s="179"/>
      <c r="J814" s="179"/>
      <c r="K814" s="179"/>
      <c r="L814" s="81"/>
      <c r="M814" s="176"/>
      <c r="N814" s="179"/>
      <c r="O814" s="81"/>
      <c r="P814" s="81"/>
      <c r="Q814" s="81"/>
      <c r="R814" s="81"/>
      <c r="S814" s="81"/>
      <c r="T814" s="81"/>
      <c r="U814" s="81"/>
      <c r="V814" s="81"/>
      <c r="W814" s="81"/>
      <c r="X814" s="81"/>
      <c r="Y814" s="81"/>
      <c r="Z814" s="81"/>
      <c r="AA814" s="81"/>
      <c r="AB814" s="81"/>
      <c r="AC814" s="81"/>
      <c r="AD814" s="81"/>
      <c r="AE814" s="81"/>
      <c r="AF814" s="81"/>
    </row>
    <row r="815">
      <c r="A815" s="81"/>
      <c r="B815" s="81"/>
      <c r="C815" s="81"/>
      <c r="D815" s="179"/>
      <c r="E815" s="179"/>
      <c r="F815" s="179"/>
      <c r="G815" s="179"/>
      <c r="H815" s="179"/>
      <c r="I815" s="179"/>
      <c r="J815" s="179"/>
      <c r="K815" s="179"/>
      <c r="L815" s="81"/>
      <c r="M815" s="176"/>
      <c r="N815" s="179"/>
      <c r="O815" s="81"/>
      <c r="P815" s="81"/>
      <c r="Q815" s="81"/>
      <c r="R815" s="81"/>
      <c r="S815" s="81"/>
      <c r="T815" s="81"/>
      <c r="U815" s="81"/>
      <c r="V815" s="81"/>
      <c r="W815" s="81"/>
      <c r="X815" s="81"/>
      <c r="Y815" s="81"/>
      <c r="Z815" s="81"/>
      <c r="AA815" s="81"/>
      <c r="AB815" s="81"/>
      <c r="AC815" s="81"/>
      <c r="AD815" s="81"/>
      <c r="AE815" s="81"/>
      <c r="AF815" s="81"/>
    </row>
    <row r="816">
      <c r="A816" s="81"/>
      <c r="B816" s="81"/>
      <c r="C816" s="81"/>
      <c r="D816" s="179"/>
      <c r="E816" s="179"/>
      <c r="F816" s="179"/>
      <c r="G816" s="179"/>
      <c r="H816" s="179"/>
      <c r="I816" s="179"/>
      <c r="J816" s="179"/>
      <c r="K816" s="179"/>
      <c r="L816" s="81"/>
      <c r="M816" s="176"/>
      <c r="N816" s="179"/>
      <c r="O816" s="81"/>
      <c r="P816" s="81"/>
      <c r="Q816" s="81"/>
      <c r="R816" s="81"/>
      <c r="S816" s="81"/>
      <c r="T816" s="81"/>
      <c r="U816" s="81"/>
      <c r="V816" s="81"/>
      <c r="W816" s="81"/>
      <c r="X816" s="81"/>
      <c r="Y816" s="81"/>
      <c r="Z816" s="81"/>
      <c r="AA816" s="81"/>
      <c r="AB816" s="81"/>
      <c r="AC816" s="81"/>
      <c r="AD816" s="81"/>
      <c r="AE816" s="81"/>
      <c r="AF816" s="81"/>
    </row>
    <row r="817">
      <c r="A817" s="81"/>
      <c r="B817" s="81"/>
      <c r="C817" s="81"/>
      <c r="D817" s="179"/>
      <c r="E817" s="179"/>
      <c r="F817" s="179"/>
      <c r="G817" s="179"/>
      <c r="H817" s="179"/>
      <c r="I817" s="179"/>
      <c r="J817" s="179"/>
      <c r="K817" s="179"/>
      <c r="L817" s="81"/>
      <c r="M817" s="176"/>
      <c r="N817" s="179"/>
      <c r="O817" s="81"/>
      <c r="P817" s="81"/>
      <c r="Q817" s="81"/>
      <c r="R817" s="81"/>
      <c r="S817" s="81"/>
      <c r="T817" s="81"/>
      <c r="U817" s="81"/>
      <c r="V817" s="81"/>
      <c r="W817" s="81"/>
      <c r="X817" s="81"/>
      <c r="Y817" s="81"/>
      <c r="Z817" s="81"/>
      <c r="AA817" s="81"/>
      <c r="AB817" s="81"/>
      <c r="AC817" s="81"/>
      <c r="AD817" s="81"/>
      <c r="AE817" s="81"/>
      <c r="AF817" s="81"/>
    </row>
    <row r="818">
      <c r="A818" s="81"/>
      <c r="B818" s="81"/>
      <c r="C818" s="81"/>
      <c r="D818" s="179"/>
      <c r="E818" s="179"/>
      <c r="F818" s="179"/>
      <c r="G818" s="179"/>
      <c r="H818" s="179"/>
      <c r="I818" s="179"/>
      <c r="J818" s="179"/>
      <c r="K818" s="179"/>
      <c r="L818" s="81"/>
      <c r="M818" s="176"/>
      <c r="N818" s="179"/>
      <c r="O818" s="81"/>
      <c r="P818" s="81"/>
      <c r="Q818" s="81"/>
      <c r="R818" s="81"/>
      <c r="S818" s="81"/>
      <c r="T818" s="81"/>
      <c r="U818" s="81"/>
      <c r="V818" s="81"/>
      <c r="W818" s="81"/>
      <c r="X818" s="81"/>
      <c r="Y818" s="81"/>
      <c r="Z818" s="81"/>
      <c r="AA818" s="81"/>
      <c r="AB818" s="81"/>
      <c r="AC818" s="81"/>
      <c r="AD818" s="81"/>
      <c r="AE818" s="81"/>
      <c r="AF818" s="81"/>
    </row>
    <row r="819">
      <c r="A819" s="81"/>
      <c r="B819" s="81"/>
      <c r="C819" s="81"/>
      <c r="D819" s="179"/>
      <c r="E819" s="179"/>
      <c r="F819" s="179"/>
      <c r="G819" s="179"/>
      <c r="H819" s="179"/>
      <c r="I819" s="179"/>
      <c r="J819" s="179"/>
      <c r="K819" s="179"/>
      <c r="L819" s="81"/>
      <c r="M819" s="176"/>
      <c r="N819" s="179"/>
      <c r="O819" s="81"/>
      <c r="P819" s="81"/>
      <c r="Q819" s="81"/>
      <c r="R819" s="81"/>
      <c r="S819" s="81"/>
      <c r="T819" s="81"/>
      <c r="U819" s="81"/>
      <c r="V819" s="81"/>
      <c r="W819" s="81"/>
      <c r="X819" s="81"/>
      <c r="Y819" s="81"/>
      <c r="Z819" s="81"/>
      <c r="AA819" s="81"/>
      <c r="AB819" s="81"/>
      <c r="AC819" s="81"/>
      <c r="AD819" s="81"/>
      <c r="AE819" s="81"/>
      <c r="AF819" s="81"/>
    </row>
    <row r="820">
      <c r="A820" s="81"/>
      <c r="B820" s="81"/>
      <c r="C820" s="81"/>
      <c r="D820" s="179"/>
      <c r="E820" s="179"/>
      <c r="F820" s="179"/>
      <c r="G820" s="179"/>
      <c r="H820" s="179"/>
      <c r="I820" s="179"/>
      <c r="J820" s="179"/>
      <c r="K820" s="179"/>
      <c r="L820" s="81"/>
      <c r="M820" s="176"/>
      <c r="N820" s="179"/>
      <c r="O820" s="81"/>
      <c r="P820" s="81"/>
      <c r="Q820" s="81"/>
      <c r="R820" s="81"/>
      <c r="S820" s="81"/>
      <c r="T820" s="81"/>
      <c r="U820" s="81"/>
      <c r="V820" s="81"/>
      <c r="W820" s="81"/>
      <c r="X820" s="81"/>
      <c r="Y820" s="81"/>
      <c r="Z820" s="81"/>
      <c r="AA820" s="81"/>
      <c r="AB820" s="81"/>
      <c r="AC820" s="81"/>
      <c r="AD820" s="81"/>
      <c r="AE820" s="81"/>
      <c r="AF820" s="81"/>
    </row>
    <row r="821">
      <c r="A821" s="81"/>
      <c r="B821" s="81"/>
      <c r="C821" s="81"/>
      <c r="D821" s="179"/>
      <c r="E821" s="179"/>
      <c r="F821" s="179"/>
      <c r="G821" s="179"/>
      <c r="H821" s="179"/>
      <c r="I821" s="179"/>
      <c r="J821" s="179"/>
      <c r="K821" s="179"/>
      <c r="L821" s="81"/>
      <c r="M821" s="176"/>
      <c r="N821" s="179"/>
      <c r="O821" s="81"/>
      <c r="P821" s="81"/>
      <c r="Q821" s="81"/>
      <c r="R821" s="81"/>
      <c r="S821" s="81"/>
      <c r="T821" s="81"/>
      <c r="U821" s="81"/>
      <c r="V821" s="81"/>
      <c r="W821" s="81"/>
      <c r="X821" s="81"/>
      <c r="Y821" s="81"/>
      <c r="Z821" s="81"/>
      <c r="AA821" s="81"/>
      <c r="AB821" s="81"/>
      <c r="AC821" s="81"/>
      <c r="AD821" s="81"/>
      <c r="AE821" s="81"/>
      <c r="AF821" s="81"/>
    </row>
    <row r="822">
      <c r="A822" s="81"/>
      <c r="B822" s="81"/>
      <c r="C822" s="81"/>
      <c r="D822" s="179"/>
      <c r="E822" s="179"/>
      <c r="F822" s="179"/>
      <c r="G822" s="179"/>
      <c r="H822" s="179"/>
      <c r="I822" s="179"/>
      <c r="J822" s="179"/>
      <c r="K822" s="179"/>
      <c r="L822" s="81"/>
      <c r="M822" s="176"/>
      <c r="N822" s="179"/>
      <c r="O822" s="81"/>
      <c r="P822" s="81"/>
      <c r="Q822" s="81"/>
      <c r="R822" s="81"/>
      <c r="S822" s="81"/>
      <c r="T822" s="81"/>
      <c r="U822" s="81"/>
      <c r="V822" s="81"/>
      <c r="W822" s="81"/>
      <c r="X822" s="81"/>
      <c r="Y822" s="81"/>
      <c r="Z822" s="81"/>
      <c r="AA822" s="81"/>
      <c r="AB822" s="81"/>
      <c r="AC822" s="81"/>
      <c r="AD822" s="81"/>
      <c r="AE822" s="81"/>
      <c r="AF822" s="81"/>
    </row>
    <row r="823">
      <c r="A823" s="81"/>
      <c r="B823" s="81"/>
      <c r="C823" s="81"/>
      <c r="D823" s="179"/>
      <c r="E823" s="179"/>
      <c r="F823" s="179"/>
      <c r="G823" s="179"/>
      <c r="H823" s="179"/>
      <c r="I823" s="179"/>
      <c r="J823" s="179"/>
      <c r="K823" s="179"/>
      <c r="L823" s="81"/>
      <c r="M823" s="176"/>
      <c r="N823" s="179"/>
      <c r="O823" s="81"/>
      <c r="P823" s="81"/>
      <c r="Q823" s="81"/>
      <c r="R823" s="81"/>
      <c r="S823" s="81"/>
      <c r="T823" s="81"/>
      <c r="U823" s="81"/>
      <c r="V823" s="81"/>
      <c r="W823" s="81"/>
      <c r="X823" s="81"/>
      <c r="Y823" s="81"/>
      <c r="Z823" s="81"/>
      <c r="AA823" s="81"/>
      <c r="AB823" s="81"/>
      <c r="AC823" s="81"/>
      <c r="AD823" s="81"/>
      <c r="AE823" s="81"/>
      <c r="AF823" s="81"/>
    </row>
    <row r="824">
      <c r="A824" s="81"/>
      <c r="B824" s="81"/>
      <c r="C824" s="81"/>
      <c r="D824" s="179"/>
      <c r="E824" s="179"/>
      <c r="F824" s="179"/>
      <c r="G824" s="179"/>
      <c r="H824" s="179"/>
      <c r="I824" s="179"/>
      <c r="J824" s="179"/>
      <c r="K824" s="179"/>
      <c r="L824" s="81"/>
      <c r="M824" s="176"/>
      <c r="N824" s="179"/>
      <c r="O824" s="81"/>
      <c r="P824" s="81"/>
      <c r="Q824" s="81"/>
      <c r="R824" s="81"/>
      <c r="S824" s="81"/>
      <c r="T824" s="81"/>
      <c r="U824" s="81"/>
      <c r="V824" s="81"/>
      <c r="W824" s="81"/>
      <c r="X824" s="81"/>
      <c r="Y824" s="81"/>
      <c r="Z824" s="81"/>
      <c r="AA824" s="81"/>
      <c r="AB824" s="81"/>
      <c r="AC824" s="81"/>
      <c r="AD824" s="81"/>
      <c r="AE824" s="81"/>
      <c r="AF824" s="81"/>
    </row>
    <row r="825">
      <c r="A825" s="81"/>
      <c r="B825" s="81"/>
      <c r="C825" s="81"/>
      <c r="D825" s="179"/>
      <c r="E825" s="179"/>
      <c r="F825" s="179"/>
      <c r="G825" s="179"/>
      <c r="H825" s="179"/>
      <c r="I825" s="179"/>
      <c r="J825" s="179"/>
      <c r="K825" s="179"/>
      <c r="L825" s="81"/>
      <c r="M825" s="176"/>
      <c r="N825" s="179"/>
      <c r="O825" s="81"/>
      <c r="P825" s="81"/>
      <c r="Q825" s="81"/>
      <c r="R825" s="81"/>
      <c r="S825" s="81"/>
      <c r="T825" s="81"/>
      <c r="U825" s="81"/>
      <c r="V825" s="81"/>
      <c r="W825" s="81"/>
      <c r="X825" s="81"/>
      <c r="Y825" s="81"/>
      <c r="Z825" s="81"/>
      <c r="AA825" s="81"/>
      <c r="AB825" s="81"/>
      <c r="AC825" s="81"/>
      <c r="AD825" s="81"/>
      <c r="AE825" s="81"/>
      <c r="AF825" s="81"/>
    </row>
    <row r="826">
      <c r="A826" s="81"/>
      <c r="B826" s="81"/>
      <c r="C826" s="81"/>
      <c r="D826" s="179"/>
      <c r="E826" s="179"/>
      <c r="F826" s="179"/>
      <c r="G826" s="179"/>
      <c r="H826" s="179"/>
      <c r="I826" s="179"/>
      <c r="J826" s="179"/>
      <c r="K826" s="179"/>
      <c r="L826" s="81"/>
      <c r="M826" s="176"/>
      <c r="N826" s="179"/>
      <c r="O826" s="81"/>
      <c r="P826" s="81"/>
      <c r="Q826" s="81"/>
      <c r="R826" s="81"/>
      <c r="S826" s="81"/>
      <c r="T826" s="81"/>
      <c r="U826" s="81"/>
      <c r="V826" s="81"/>
      <c r="W826" s="81"/>
      <c r="X826" s="81"/>
      <c r="Y826" s="81"/>
      <c r="Z826" s="81"/>
      <c r="AA826" s="81"/>
      <c r="AB826" s="81"/>
      <c r="AC826" s="81"/>
      <c r="AD826" s="81"/>
      <c r="AE826" s="81"/>
      <c r="AF826" s="81"/>
    </row>
    <row r="827">
      <c r="A827" s="81"/>
      <c r="B827" s="81"/>
      <c r="C827" s="81"/>
      <c r="D827" s="179"/>
      <c r="E827" s="179"/>
      <c r="F827" s="179"/>
      <c r="G827" s="179"/>
      <c r="H827" s="179"/>
      <c r="I827" s="179"/>
      <c r="J827" s="179"/>
      <c r="K827" s="179"/>
      <c r="L827" s="81"/>
      <c r="M827" s="176"/>
      <c r="N827" s="179"/>
      <c r="O827" s="81"/>
      <c r="P827" s="81"/>
      <c r="Q827" s="81"/>
      <c r="R827" s="81"/>
      <c r="S827" s="81"/>
      <c r="T827" s="81"/>
      <c r="U827" s="81"/>
      <c r="V827" s="81"/>
      <c r="W827" s="81"/>
      <c r="X827" s="81"/>
      <c r="Y827" s="81"/>
      <c r="Z827" s="81"/>
      <c r="AA827" s="81"/>
      <c r="AB827" s="81"/>
      <c r="AC827" s="81"/>
      <c r="AD827" s="81"/>
      <c r="AE827" s="81"/>
      <c r="AF827" s="81"/>
    </row>
    <row r="828">
      <c r="A828" s="81"/>
      <c r="B828" s="81"/>
      <c r="C828" s="81"/>
      <c r="D828" s="179"/>
      <c r="E828" s="179"/>
      <c r="F828" s="179"/>
      <c r="G828" s="179"/>
      <c r="H828" s="179"/>
      <c r="I828" s="179"/>
      <c r="J828" s="179"/>
      <c r="K828" s="179"/>
      <c r="L828" s="81"/>
      <c r="M828" s="176"/>
      <c r="N828" s="179"/>
      <c r="O828" s="81"/>
      <c r="P828" s="81"/>
      <c r="Q828" s="81"/>
      <c r="R828" s="81"/>
      <c r="S828" s="81"/>
      <c r="T828" s="81"/>
      <c r="U828" s="81"/>
      <c r="V828" s="81"/>
      <c r="W828" s="81"/>
      <c r="X828" s="81"/>
      <c r="Y828" s="81"/>
      <c r="Z828" s="81"/>
      <c r="AA828" s="81"/>
      <c r="AB828" s="81"/>
      <c r="AC828" s="81"/>
      <c r="AD828" s="81"/>
      <c r="AE828" s="81"/>
      <c r="AF828" s="81"/>
    </row>
    <row r="829">
      <c r="A829" s="81"/>
      <c r="B829" s="81"/>
      <c r="C829" s="81"/>
      <c r="D829" s="179"/>
      <c r="E829" s="179"/>
      <c r="F829" s="179"/>
      <c r="G829" s="179"/>
      <c r="H829" s="179"/>
      <c r="I829" s="179"/>
      <c r="J829" s="179"/>
      <c r="K829" s="179"/>
      <c r="L829" s="81"/>
      <c r="M829" s="176"/>
      <c r="N829" s="179"/>
      <c r="O829" s="81"/>
      <c r="P829" s="81"/>
      <c r="Q829" s="81"/>
      <c r="R829" s="81"/>
      <c r="S829" s="81"/>
      <c r="T829" s="81"/>
      <c r="U829" s="81"/>
      <c r="V829" s="81"/>
      <c r="W829" s="81"/>
      <c r="X829" s="81"/>
      <c r="Y829" s="81"/>
      <c r="Z829" s="81"/>
      <c r="AA829" s="81"/>
      <c r="AB829" s="81"/>
      <c r="AC829" s="81"/>
      <c r="AD829" s="81"/>
      <c r="AE829" s="81"/>
      <c r="AF829" s="81"/>
    </row>
    <row r="830">
      <c r="A830" s="81"/>
      <c r="B830" s="81"/>
      <c r="C830" s="81"/>
      <c r="D830" s="179"/>
      <c r="E830" s="179"/>
      <c r="F830" s="179"/>
      <c r="G830" s="179"/>
      <c r="H830" s="179"/>
      <c r="I830" s="179"/>
      <c r="J830" s="179"/>
      <c r="K830" s="179"/>
      <c r="L830" s="81"/>
      <c r="M830" s="176"/>
      <c r="N830" s="179"/>
      <c r="O830" s="81"/>
      <c r="P830" s="81"/>
      <c r="Q830" s="81"/>
      <c r="R830" s="81"/>
      <c r="S830" s="81"/>
      <c r="T830" s="81"/>
      <c r="U830" s="81"/>
      <c r="V830" s="81"/>
      <c r="W830" s="81"/>
      <c r="X830" s="81"/>
      <c r="Y830" s="81"/>
      <c r="Z830" s="81"/>
      <c r="AA830" s="81"/>
      <c r="AB830" s="81"/>
      <c r="AC830" s="81"/>
      <c r="AD830" s="81"/>
      <c r="AE830" s="81"/>
      <c r="AF830" s="81"/>
    </row>
    <row r="831">
      <c r="A831" s="81"/>
      <c r="B831" s="81"/>
      <c r="C831" s="81"/>
      <c r="D831" s="179"/>
      <c r="E831" s="179"/>
      <c r="F831" s="179"/>
      <c r="G831" s="179"/>
      <c r="H831" s="179"/>
      <c r="I831" s="179"/>
      <c r="J831" s="179"/>
      <c r="K831" s="179"/>
      <c r="L831" s="81"/>
      <c r="M831" s="176"/>
      <c r="N831" s="179"/>
      <c r="O831" s="81"/>
      <c r="P831" s="81"/>
      <c r="Q831" s="81"/>
      <c r="R831" s="81"/>
      <c r="S831" s="81"/>
      <c r="T831" s="81"/>
      <c r="U831" s="81"/>
      <c r="V831" s="81"/>
      <c r="W831" s="81"/>
      <c r="X831" s="81"/>
      <c r="Y831" s="81"/>
      <c r="Z831" s="81"/>
      <c r="AA831" s="81"/>
      <c r="AB831" s="81"/>
      <c r="AC831" s="81"/>
      <c r="AD831" s="81"/>
      <c r="AE831" s="81"/>
      <c r="AF831" s="81"/>
    </row>
    <row r="832">
      <c r="A832" s="81"/>
      <c r="B832" s="81"/>
      <c r="C832" s="81"/>
      <c r="D832" s="179"/>
      <c r="E832" s="179"/>
      <c r="F832" s="179"/>
      <c r="G832" s="179"/>
      <c r="H832" s="179"/>
      <c r="I832" s="179"/>
      <c r="J832" s="179"/>
      <c r="K832" s="179"/>
      <c r="L832" s="81"/>
      <c r="M832" s="176"/>
      <c r="N832" s="179"/>
      <c r="O832" s="81"/>
      <c r="P832" s="81"/>
      <c r="Q832" s="81"/>
      <c r="R832" s="81"/>
      <c r="S832" s="81"/>
      <c r="T832" s="81"/>
      <c r="U832" s="81"/>
      <c r="V832" s="81"/>
      <c r="W832" s="81"/>
      <c r="X832" s="81"/>
      <c r="Y832" s="81"/>
      <c r="Z832" s="81"/>
      <c r="AA832" s="81"/>
      <c r="AB832" s="81"/>
      <c r="AC832" s="81"/>
      <c r="AD832" s="81"/>
      <c r="AE832" s="81"/>
      <c r="AF832" s="81"/>
    </row>
    <row r="833">
      <c r="A833" s="81"/>
      <c r="B833" s="81"/>
      <c r="C833" s="81"/>
      <c r="D833" s="179"/>
      <c r="E833" s="179"/>
      <c r="F833" s="179"/>
      <c r="G833" s="179"/>
      <c r="H833" s="179"/>
      <c r="I833" s="179"/>
      <c r="J833" s="179"/>
      <c r="K833" s="179"/>
      <c r="L833" s="81"/>
      <c r="M833" s="176"/>
      <c r="N833" s="179"/>
      <c r="O833" s="81"/>
      <c r="P833" s="81"/>
      <c r="Q833" s="81"/>
      <c r="R833" s="81"/>
      <c r="S833" s="81"/>
      <c r="T833" s="81"/>
      <c r="U833" s="81"/>
      <c r="V833" s="81"/>
      <c r="W833" s="81"/>
      <c r="X833" s="81"/>
      <c r="Y833" s="81"/>
      <c r="Z833" s="81"/>
      <c r="AA833" s="81"/>
      <c r="AB833" s="81"/>
      <c r="AC833" s="81"/>
      <c r="AD833" s="81"/>
      <c r="AE833" s="81"/>
      <c r="AF833" s="81"/>
    </row>
    <row r="834">
      <c r="A834" s="81"/>
      <c r="B834" s="81"/>
      <c r="C834" s="81"/>
      <c r="D834" s="179"/>
      <c r="E834" s="179"/>
      <c r="F834" s="179"/>
      <c r="G834" s="179"/>
      <c r="H834" s="179"/>
      <c r="I834" s="179"/>
      <c r="J834" s="179"/>
      <c r="K834" s="179"/>
      <c r="L834" s="81"/>
      <c r="M834" s="176"/>
      <c r="N834" s="179"/>
      <c r="O834" s="81"/>
      <c r="P834" s="81"/>
      <c r="Q834" s="81"/>
      <c r="R834" s="81"/>
      <c r="S834" s="81"/>
      <c r="T834" s="81"/>
      <c r="U834" s="81"/>
      <c r="V834" s="81"/>
      <c r="W834" s="81"/>
      <c r="X834" s="81"/>
      <c r="Y834" s="81"/>
      <c r="Z834" s="81"/>
      <c r="AA834" s="81"/>
      <c r="AB834" s="81"/>
      <c r="AC834" s="81"/>
      <c r="AD834" s="81"/>
      <c r="AE834" s="81"/>
      <c r="AF834" s="81"/>
    </row>
    <row r="835">
      <c r="A835" s="81"/>
      <c r="B835" s="81"/>
      <c r="C835" s="81"/>
      <c r="D835" s="179"/>
      <c r="E835" s="179"/>
      <c r="F835" s="179"/>
      <c r="G835" s="179"/>
      <c r="H835" s="179"/>
      <c r="I835" s="179"/>
      <c r="J835" s="179"/>
      <c r="K835" s="179"/>
      <c r="L835" s="81"/>
      <c r="M835" s="176"/>
      <c r="N835" s="179"/>
      <c r="O835" s="81"/>
      <c r="P835" s="81"/>
      <c r="Q835" s="81"/>
      <c r="R835" s="81"/>
      <c r="S835" s="81"/>
      <c r="T835" s="81"/>
      <c r="U835" s="81"/>
      <c r="V835" s="81"/>
      <c r="W835" s="81"/>
      <c r="X835" s="81"/>
      <c r="Y835" s="81"/>
      <c r="Z835" s="81"/>
      <c r="AA835" s="81"/>
      <c r="AB835" s="81"/>
      <c r="AC835" s="81"/>
      <c r="AD835" s="81"/>
      <c r="AE835" s="81"/>
      <c r="AF835" s="81"/>
    </row>
    <row r="836">
      <c r="A836" s="81"/>
      <c r="B836" s="81"/>
      <c r="C836" s="81"/>
      <c r="D836" s="179"/>
      <c r="E836" s="179"/>
      <c r="F836" s="179"/>
      <c r="G836" s="179"/>
      <c r="H836" s="179"/>
      <c r="I836" s="179"/>
      <c r="J836" s="179"/>
      <c r="K836" s="179"/>
      <c r="L836" s="81"/>
      <c r="M836" s="176"/>
      <c r="N836" s="179"/>
      <c r="O836" s="81"/>
      <c r="P836" s="81"/>
      <c r="Q836" s="81"/>
      <c r="R836" s="81"/>
      <c r="S836" s="81"/>
      <c r="T836" s="81"/>
      <c r="U836" s="81"/>
      <c r="V836" s="81"/>
      <c r="W836" s="81"/>
      <c r="X836" s="81"/>
      <c r="Y836" s="81"/>
      <c r="Z836" s="81"/>
      <c r="AA836" s="81"/>
      <c r="AB836" s="81"/>
      <c r="AC836" s="81"/>
      <c r="AD836" s="81"/>
      <c r="AE836" s="81"/>
      <c r="AF836" s="81"/>
    </row>
    <row r="837">
      <c r="A837" s="81"/>
      <c r="B837" s="81"/>
      <c r="C837" s="81"/>
      <c r="D837" s="179"/>
      <c r="E837" s="179"/>
      <c r="F837" s="179"/>
      <c r="G837" s="179"/>
      <c r="H837" s="179"/>
      <c r="I837" s="179"/>
      <c r="J837" s="179"/>
      <c r="K837" s="179"/>
      <c r="L837" s="81"/>
      <c r="M837" s="176"/>
      <c r="N837" s="179"/>
      <c r="O837" s="81"/>
      <c r="P837" s="81"/>
      <c r="Q837" s="81"/>
      <c r="R837" s="81"/>
      <c r="S837" s="81"/>
      <c r="T837" s="81"/>
      <c r="U837" s="81"/>
      <c r="V837" s="81"/>
      <c r="W837" s="81"/>
      <c r="X837" s="81"/>
      <c r="Y837" s="81"/>
      <c r="Z837" s="81"/>
      <c r="AA837" s="81"/>
      <c r="AB837" s="81"/>
      <c r="AC837" s="81"/>
      <c r="AD837" s="81"/>
      <c r="AE837" s="81"/>
      <c r="AF837" s="81"/>
    </row>
    <row r="838">
      <c r="A838" s="81"/>
      <c r="B838" s="81"/>
      <c r="C838" s="81"/>
      <c r="D838" s="179"/>
      <c r="E838" s="179"/>
      <c r="F838" s="179"/>
      <c r="G838" s="179"/>
      <c r="H838" s="179"/>
      <c r="I838" s="179"/>
      <c r="J838" s="179"/>
      <c r="K838" s="179"/>
      <c r="L838" s="81"/>
      <c r="M838" s="176"/>
      <c r="N838" s="179"/>
      <c r="O838" s="81"/>
      <c r="P838" s="81"/>
      <c r="Q838" s="81"/>
      <c r="R838" s="81"/>
      <c r="S838" s="81"/>
      <c r="T838" s="81"/>
      <c r="U838" s="81"/>
      <c r="V838" s="81"/>
      <c r="W838" s="81"/>
      <c r="X838" s="81"/>
      <c r="Y838" s="81"/>
      <c r="Z838" s="81"/>
      <c r="AA838" s="81"/>
      <c r="AB838" s="81"/>
      <c r="AC838" s="81"/>
      <c r="AD838" s="81"/>
      <c r="AE838" s="81"/>
      <c r="AF838" s="81"/>
    </row>
    <row r="839">
      <c r="A839" s="81"/>
      <c r="B839" s="81"/>
      <c r="C839" s="81"/>
      <c r="D839" s="179"/>
      <c r="E839" s="179"/>
      <c r="F839" s="179"/>
      <c r="G839" s="179"/>
      <c r="H839" s="179"/>
      <c r="I839" s="179"/>
      <c r="J839" s="179"/>
      <c r="K839" s="179"/>
      <c r="L839" s="81"/>
      <c r="M839" s="176"/>
      <c r="N839" s="179"/>
      <c r="O839" s="81"/>
      <c r="P839" s="81"/>
      <c r="Q839" s="81"/>
      <c r="R839" s="81"/>
      <c r="S839" s="81"/>
      <c r="T839" s="81"/>
      <c r="U839" s="81"/>
      <c r="V839" s="81"/>
      <c r="W839" s="81"/>
      <c r="X839" s="81"/>
      <c r="Y839" s="81"/>
      <c r="Z839" s="81"/>
      <c r="AA839" s="81"/>
      <c r="AB839" s="81"/>
      <c r="AC839" s="81"/>
      <c r="AD839" s="81"/>
      <c r="AE839" s="81"/>
      <c r="AF839" s="81"/>
    </row>
    <row r="840">
      <c r="A840" s="81"/>
      <c r="B840" s="81"/>
      <c r="C840" s="81"/>
      <c r="D840" s="179"/>
      <c r="E840" s="179"/>
      <c r="F840" s="179"/>
      <c r="G840" s="179"/>
      <c r="H840" s="179"/>
      <c r="I840" s="179"/>
      <c r="J840" s="179"/>
      <c r="K840" s="179"/>
      <c r="L840" s="81"/>
      <c r="M840" s="176"/>
      <c r="N840" s="179"/>
      <c r="O840" s="81"/>
      <c r="P840" s="81"/>
      <c r="Q840" s="81"/>
      <c r="R840" s="81"/>
      <c r="S840" s="81"/>
      <c r="T840" s="81"/>
      <c r="U840" s="81"/>
      <c r="V840" s="81"/>
      <c r="W840" s="81"/>
      <c r="X840" s="81"/>
      <c r="Y840" s="81"/>
      <c r="Z840" s="81"/>
      <c r="AA840" s="81"/>
      <c r="AB840" s="81"/>
      <c r="AC840" s="81"/>
      <c r="AD840" s="81"/>
      <c r="AE840" s="81"/>
      <c r="AF840" s="81"/>
    </row>
    <row r="841">
      <c r="A841" s="81"/>
      <c r="B841" s="81"/>
      <c r="C841" s="81"/>
      <c r="D841" s="179"/>
      <c r="E841" s="179"/>
      <c r="F841" s="179"/>
      <c r="G841" s="179"/>
      <c r="H841" s="179"/>
      <c r="I841" s="179"/>
      <c r="J841" s="179"/>
      <c r="K841" s="179"/>
      <c r="L841" s="81"/>
      <c r="M841" s="176"/>
      <c r="N841" s="179"/>
      <c r="O841" s="81"/>
      <c r="P841" s="81"/>
      <c r="Q841" s="81"/>
      <c r="R841" s="81"/>
      <c r="S841" s="81"/>
      <c r="T841" s="81"/>
      <c r="U841" s="81"/>
      <c r="V841" s="81"/>
      <c r="W841" s="81"/>
      <c r="X841" s="81"/>
      <c r="Y841" s="81"/>
      <c r="Z841" s="81"/>
      <c r="AA841" s="81"/>
      <c r="AB841" s="81"/>
      <c r="AC841" s="81"/>
      <c r="AD841" s="81"/>
      <c r="AE841" s="81"/>
      <c r="AF841" s="81"/>
    </row>
    <row r="842">
      <c r="A842" s="81"/>
      <c r="B842" s="81"/>
      <c r="C842" s="81"/>
      <c r="D842" s="179"/>
      <c r="E842" s="179"/>
      <c r="F842" s="179"/>
      <c r="G842" s="179"/>
      <c r="H842" s="179"/>
      <c r="I842" s="179"/>
      <c r="J842" s="179"/>
      <c r="K842" s="179"/>
      <c r="L842" s="81"/>
      <c r="M842" s="176"/>
      <c r="N842" s="179"/>
      <c r="O842" s="81"/>
      <c r="P842" s="81"/>
      <c r="Q842" s="81"/>
      <c r="R842" s="81"/>
      <c r="S842" s="81"/>
      <c r="T842" s="81"/>
      <c r="U842" s="81"/>
      <c r="V842" s="81"/>
      <c r="W842" s="81"/>
      <c r="X842" s="81"/>
      <c r="Y842" s="81"/>
      <c r="Z842" s="81"/>
      <c r="AA842" s="81"/>
      <c r="AB842" s="81"/>
      <c r="AC842" s="81"/>
      <c r="AD842" s="81"/>
      <c r="AE842" s="81"/>
      <c r="AF842" s="81"/>
    </row>
    <row r="843">
      <c r="A843" s="81"/>
      <c r="B843" s="81"/>
      <c r="C843" s="81"/>
      <c r="D843" s="179"/>
      <c r="E843" s="179"/>
      <c r="F843" s="179"/>
      <c r="G843" s="179"/>
      <c r="H843" s="179"/>
      <c r="I843" s="179"/>
      <c r="J843" s="179"/>
      <c r="K843" s="179"/>
      <c r="L843" s="81"/>
      <c r="M843" s="176"/>
      <c r="N843" s="179"/>
      <c r="O843" s="81"/>
      <c r="P843" s="81"/>
      <c r="Q843" s="81"/>
      <c r="R843" s="81"/>
      <c r="S843" s="81"/>
      <c r="T843" s="81"/>
      <c r="U843" s="81"/>
      <c r="V843" s="81"/>
      <c r="W843" s="81"/>
      <c r="X843" s="81"/>
      <c r="Y843" s="81"/>
      <c r="Z843" s="81"/>
      <c r="AA843" s="81"/>
      <c r="AB843" s="81"/>
      <c r="AC843" s="81"/>
      <c r="AD843" s="81"/>
      <c r="AE843" s="81"/>
      <c r="AF843" s="81"/>
    </row>
    <row r="844">
      <c r="A844" s="81"/>
      <c r="B844" s="81"/>
      <c r="C844" s="81"/>
      <c r="D844" s="179"/>
      <c r="E844" s="179"/>
      <c r="F844" s="179"/>
      <c r="G844" s="179"/>
      <c r="H844" s="179"/>
      <c r="I844" s="179"/>
      <c r="J844" s="179"/>
      <c r="K844" s="179"/>
      <c r="L844" s="81"/>
      <c r="M844" s="176"/>
      <c r="N844" s="179"/>
      <c r="O844" s="81"/>
      <c r="P844" s="81"/>
      <c r="Q844" s="81"/>
      <c r="R844" s="81"/>
      <c r="S844" s="81"/>
      <c r="T844" s="81"/>
      <c r="U844" s="81"/>
      <c r="V844" s="81"/>
      <c r="W844" s="81"/>
      <c r="X844" s="81"/>
      <c r="Y844" s="81"/>
      <c r="Z844" s="81"/>
      <c r="AA844" s="81"/>
      <c r="AB844" s="81"/>
      <c r="AC844" s="81"/>
      <c r="AD844" s="81"/>
      <c r="AE844" s="81"/>
      <c r="AF844" s="81"/>
    </row>
    <row r="845">
      <c r="A845" s="81"/>
      <c r="B845" s="81"/>
      <c r="C845" s="81"/>
      <c r="D845" s="179"/>
      <c r="E845" s="179"/>
      <c r="F845" s="179"/>
      <c r="G845" s="179"/>
      <c r="H845" s="179"/>
      <c r="I845" s="179"/>
      <c r="J845" s="179"/>
      <c r="K845" s="179"/>
      <c r="L845" s="81"/>
      <c r="M845" s="176"/>
      <c r="N845" s="179"/>
      <c r="O845" s="81"/>
      <c r="P845" s="81"/>
      <c r="Q845" s="81"/>
      <c r="R845" s="81"/>
      <c r="S845" s="81"/>
      <c r="T845" s="81"/>
      <c r="U845" s="81"/>
      <c r="V845" s="81"/>
      <c r="W845" s="81"/>
      <c r="X845" s="81"/>
      <c r="Y845" s="81"/>
      <c r="Z845" s="81"/>
      <c r="AA845" s="81"/>
      <c r="AB845" s="81"/>
      <c r="AC845" s="81"/>
      <c r="AD845" s="81"/>
      <c r="AE845" s="81"/>
      <c r="AF845" s="81"/>
    </row>
    <row r="846">
      <c r="A846" s="81"/>
      <c r="B846" s="81"/>
      <c r="C846" s="81"/>
      <c r="D846" s="179"/>
      <c r="E846" s="179"/>
      <c r="F846" s="179"/>
      <c r="G846" s="179"/>
      <c r="H846" s="179"/>
      <c r="I846" s="179"/>
      <c r="J846" s="179"/>
      <c r="K846" s="179"/>
      <c r="L846" s="81"/>
      <c r="M846" s="176"/>
      <c r="N846" s="179"/>
      <c r="O846" s="81"/>
      <c r="P846" s="81"/>
      <c r="Q846" s="81"/>
      <c r="R846" s="81"/>
      <c r="S846" s="81"/>
      <c r="T846" s="81"/>
      <c r="U846" s="81"/>
      <c r="V846" s="81"/>
      <c r="W846" s="81"/>
      <c r="X846" s="81"/>
      <c r="Y846" s="81"/>
      <c r="Z846" s="81"/>
      <c r="AA846" s="81"/>
      <c r="AB846" s="81"/>
      <c r="AC846" s="81"/>
      <c r="AD846" s="81"/>
      <c r="AE846" s="81"/>
      <c r="AF846" s="81"/>
    </row>
    <row r="847">
      <c r="A847" s="81"/>
      <c r="B847" s="81"/>
      <c r="C847" s="81"/>
      <c r="D847" s="179"/>
      <c r="E847" s="179"/>
      <c r="F847" s="179"/>
      <c r="G847" s="179"/>
      <c r="H847" s="179"/>
      <c r="I847" s="179"/>
      <c r="J847" s="179"/>
      <c r="K847" s="179"/>
      <c r="L847" s="81"/>
      <c r="M847" s="176"/>
      <c r="N847" s="179"/>
      <c r="O847" s="81"/>
      <c r="P847" s="81"/>
      <c r="Q847" s="81"/>
      <c r="R847" s="81"/>
      <c r="S847" s="81"/>
      <c r="T847" s="81"/>
      <c r="U847" s="81"/>
      <c r="V847" s="81"/>
      <c r="W847" s="81"/>
      <c r="X847" s="81"/>
      <c r="Y847" s="81"/>
      <c r="Z847" s="81"/>
      <c r="AA847" s="81"/>
      <c r="AB847" s="81"/>
      <c r="AC847" s="81"/>
      <c r="AD847" s="81"/>
      <c r="AE847" s="81"/>
      <c r="AF847" s="81"/>
    </row>
    <row r="848">
      <c r="A848" s="81"/>
      <c r="B848" s="81"/>
      <c r="C848" s="81"/>
      <c r="D848" s="179"/>
      <c r="E848" s="179"/>
      <c r="F848" s="179"/>
      <c r="G848" s="179"/>
      <c r="H848" s="179"/>
      <c r="I848" s="179"/>
      <c r="J848" s="179"/>
      <c r="K848" s="179"/>
      <c r="L848" s="81"/>
      <c r="M848" s="176"/>
      <c r="N848" s="179"/>
      <c r="O848" s="81"/>
      <c r="P848" s="81"/>
      <c r="Q848" s="81"/>
      <c r="R848" s="81"/>
      <c r="S848" s="81"/>
      <c r="T848" s="81"/>
      <c r="U848" s="81"/>
      <c r="V848" s="81"/>
      <c r="W848" s="81"/>
      <c r="X848" s="81"/>
      <c r="Y848" s="81"/>
      <c r="Z848" s="81"/>
      <c r="AA848" s="81"/>
      <c r="AB848" s="81"/>
      <c r="AC848" s="81"/>
      <c r="AD848" s="81"/>
      <c r="AE848" s="81"/>
      <c r="AF848" s="81"/>
    </row>
    <row r="849">
      <c r="A849" s="81"/>
      <c r="B849" s="81"/>
      <c r="C849" s="81"/>
      <c r="D849" s="179"/>
      <c r="E849" s="179"/>
      <c r="F849" s="179"/>
      <c r="G849" s="179"/>
      <c r="H849" s="179"/>
      <c r="I849" s="179"/>
      <c r="J849" s="179"/>
      <c r="K849" s="179"/>
      <c r="L849" s="81"/>
      <c r="M849" s="176"/>
      <c r="N849" s="179"/>
      <c r="O849" s="81"/>
      <c r="P849" s="81"/>
      <c r="Q849" s="81"/>
      <c r="R849" s="81"/>
      <c r="S849" s="81"/>
      <c r="T849" s="81"/>
      <c r="U849" s="81"/>
      <c r="V849" s="81"/>
      <c r="W849" s="81"/>
      <c r="X849" s="81"/>
      <c r="Y849" s="81"/>
      <c r="Z849" s="81"/>
      <c r="AA849" s="81"/>
      <c r="AB849" s="81"/>
      <c r="AC849" s="81"/>
      <c r="AD849" s="81"/>
      <c r="AE849" s="81"/>
      <c r="AF849" s="81"/>
    </row>
    <row r="850">
      <c r="A850" s="81"/>
      <c r="B850" s="81"/>
      <c r="C850" s="81"/>
      <c r="D850" s="179"/>
      <c r="E850" s="179"/>
      <c r="F850" s="179"/>
      <c r="G850" s="179"/>
      <c r="H850" s="179"/>
      <c r="I850" s="179"/>
      <c r="J850" s="179"/>
      <c r="K850" s="179"/>
      <c r="L850" s="81"/>
      <c r="M850" s="176"/>
      <c r="N850" s="179"/>
      <c r="O850" s="81"/>
      <c r="P850" s="81"/>
      <c r="Q850" s="81"/>
      <c r="R850" s="81"/>
      <c r="S850" s="81"/>
      <c r="T850" s="81"/>
      <c r="U850" s="81"/>
      <c r="V850" s="81"/>
      <c r="W850" s="81"/>
      <c r="X850" s="81"/>
      <c r="Y850" s="81"/>
      <c r="Z850" s="81"/>
      <c r="AA850" s="81"/>
      <c r="AB850" s="81"/>
      <c r="AC850" s="81"/>
      <c r="AD850" s="81"/>
      <c r="AE850" s="81"/>
      <c r="AF850" s="81"/>
    </row>
    <row r="851">
      <c r="A851" s="81"/>
      <c r="B851" s="81"/>
      <c r="C851" s="81"/>
      <c r="D851" s="179"/>
      <c r="E851" s="179"/>
      <c r="F851" s="179"/>
      <c r="G851" s="179"/>
      <c r="H851" s="179"/>
      <c r="I851" s="179"/>
      <c r="J851" s="179"/>
      <c r="K851" s="179"/>
      <c r="L851" s="81"/>
      <c r="M851" s="176"/>
      <c r="N851" s="179"/>
      <c r="O851" s="81"/>
      <c r="P851" s="81"/>
      <c r="Q851" s="81"/>
      <c r="R851" s="81"/>
      <c r="S851" s="81"/>
      <c r="T851" s="81"/>
      <c r="U851" s="81"/>
      <c r="V851" s="81"/>
      <c r="W851" s="81"/>
      <c r="X851" s="81"/>
      <c r="Y851" s="81"/>
      <c r="Z851" s="81"/>
      <c r="AA851" s="81"/>
      <c r="AB851" s="81"/>
      <c r="AC851" s="81"/>
      <c r="AD851" s="81"/>
      <c r="AE851" s="81"/>
      <c r="AF851" s="81"/>
    </row>
    <row r="852">
      <c r="A852" s="81"/>
      <c r="B852" s="81"/>
      <c r="C852" s="81"/>
      <c r="D852" s="179"/>
      <c r="E852" s="179"/>
      <c r="F852" s="179"/>
      <c r="G852" s="179"/>
      <c r="H852" s="179"/>
      <c r="I852" s="179"/>
      <c r="J852" s="179"/>
      <c r="K852" s="179"/>
      <c r="L852" s="81"/>
      <c r="M852" s="176"/>
      <c r="N852" s="179"/>
      <c r="O852" s="81"/>
      <c r="P852" s="81"/>
      <c r="Q852" s="81"/>
      <c r="R852" s="81"/>
      <c r="S852" s="81"/>
      <c r="T852" s="81"/>
      <c r="U852" s="81"/>
      <c r="V852" s="81"/>
      <c r="W852" s="81"/>
      <c r="X852" s="81"/>
      <c r="Y852" s="81"/>
      <c r="Z852" s="81"/>
      <c r="AA852" s="81"/>
      <c r="AB852" s="81"/>
      <c r="AC852" s="81"/>
      <c r="AD852" s="81"/>
      <c r="AE852" s="81"/>
      <c r="AF852" s="81"/>
    </row>
    <row r="853">
      <c r="A853" s="81"/>
      <c r="B853" s="81"/>
      <c r="C853" s="81"/>
      <c r="D853" s="179"/>
      <c r="E853" s="179"/>
      <c r="F853" s="179"/>
      <c r="G853" s="179"/>
      <c r="H853" s="179"/>
      <c r="I853" s="179"/>
      <c r="J853" s="179"/>
      <c r="K853" s="179"/>
      <c r="L853" s="81"/>
      <c r="M853" s="176"/>
      <c r="N853" s="179"/>
      <c r="O853" s="81"/>
      <c r="P853" s="81"/>
      <c r="Q853" s="81"/>
      <c r="R853" s="81"/>
      <c r="S853" s="81"/>
      <c r="T853" s="81"/>
      <c r="U853" s="81"/>
      <c r="V853" s="81"/>
      <c r="W853" s="81"/>
      <c r="X853" s="81"/>
      <c r="Y853" s="81"/>
      <c r="Z853" s="81"/>
      <c r="AA853" s="81"/>
      <c r="AB853" s="81"/>
      <c r="AC853" s="81"/>
      <c r="AD853" s="81"/>
      <c r="AE853" s="81"/>
      <c r="AF853" s="81"/>
    </row>
    <row r="854">
      <c r="A854" s="81"/>
      <c r="B854" s="81"/>
      <c r="C854" s="81"/>
      <c r="D854" s="179"/>
      <c r="E854" s="179"/>
      <c r="F854" s="179"/>
      <c r="G854" s="179"/>
      <c r="H854" s="179"/>
      <c r="I854" s="179"/>
      <c r="J854" s="179"/>
      <c r="K854" s="179"/>
      <c r="L854" s="81"/>
      <c r="M854" s="176"/>
      <c r="N854" s="179"/>
      <c r="O854" s="81"/>
      <c r="P854" s="81"/>
      <c r="Q854" s="81"/>
      <c r="R854" s="81"/>
      <c r="S854" s="81"/>
      <c r="T854" s="81"/>
      <c r="U854" s="81"/>
      <c r="V854" s="81"/>
      <c r="W854" s="81"/>
      <c r="X854" s="81"/>
      <c r="Y854" s="81"/>
      <c r="Z854" s="81"/>
      <c r="AA854" s="81"/>
      <c r="AB854" s="81"/>
      <c r="AC854" s="81"/>
      <c r="AD854" s="81"/>
      <c r="AE854" s="81"/>
      <c r="AF854" s="81"/>
    </row>
    <row r="855">
      <c r="A855" s="81"/>
      <c r="B855" s="81"/>
      <c r="C855" s="81"/>
      <c r="D855" s="179"/>
      <c r="E855" s="179"/>
      <c r="F855" s="179"/>
      <c r="G855" s="179"/>
      <c r="H855" s="179"/>
      <c r="I855" s="179"/>
      <c r="J855" s="179"/>
      <c r="K855" s="179"/>
      <c r="L855" s="81"/>
      <c r="M855" s="176"/>
      <c r="N855" s="179"/>
      <c r="O855" s="81"/>
      <c r="P855" s="81"/>
      <c r="Q855" s="81"/>
      <c r="R855" s="81"/>
      <c r="S855" s="81"/>
      <c r="T855" s="81"/>
      <c r="U855" s="81"/>
      <c r="V855" s="81"/>
      <c r="W855" s="81"/>
      <c r="X855" s="81"/>
      <c r="Y855" s="81"/>
      <c r="Z855" s="81"/>
      <c r="AA855" s="81"/>
      <c r="AB855" s="81"/>
      <c r="AC855" s="81"/>
      <c r="AD855" s="81"/>
      <c r="AE855" s="81"/>
      <c r="AF855" s="81"/>
    </row>
    <row r="856">
      <c r="A856" s="81"/>
      <c r="B856" s="81"/>
      <c r="C856" s="81"/>
      <c r="D856" s="179"/>
      <c r="E856" s="179"/>
      <c r="F856" s="179"/>
      <c r="G856" s="179"/>
      <c r="H856" s="179"/>
      <c r="I856" s="179"/>
      <c r="J856" s="179"/>
      <c r="K856" s="179"/>
      <c r="L856" s="81"/>
      <c r="M856" s="176"/>
      <c r="N856" s="179"/>
      <c r="O856" s="81"/>
      <c r="P856" s="81"/>
      <c r="Q856" s="81"/>
      <c r="R856" s="81"/>
      <c r="S856" s="81"/>
      <c r="T856" s="81"/>
      <c r="U856" s="81"/>
      <c r="V856" s="81"/>
      <c r="W856" s="81"/>
      <c r="X856" s="81"/>
      <c r="Y856" s="81"/>
      <c r="Z856" s="81"/>
      <c r="AA856" s="81"/>
      <c r="AB856" s="81"/>
      <c r="AC856" s="81"/>
      <c r="AD856" s="81"/>
      <c r="AE856" s="81"/>
      <c r="AF856" s="81"/>
    </row>
    <row r="857">
      <c r="A857" s="81"/>
      <c r="B857" s="81"/>
      <c r="C857" s="81"/>
      <c r="D857" s="179"/>
      <c r="E857" s="179"/>
      <c r="F857" s="179"/>
      <c r="G857" s="179"/>
      <c r="H857" s="179"/>
      <c r="I857" s="179"/>
      <c r="J857" s="179"/>
      <c r="K857" s="179"/>
      <c r="L857" s="81"/>
      <c r="M857" s="176"/>
      <c r="N857" s="179"/>
      <c r="O857" s="81"/>
      <c r="P857" s="81"/>
      <c r="Q857" s="81"/>
      <c r="R857" s="81"/>
      <c r="S857" s="81"/>
      <c r="T857" s="81"/>
      <c r="U857" s="81"/>
      <c r="V857" s="81"/>
      <c r="W857" s="81"/>
      <c r="X857" s="81"/>
      <c r="Y857" s="81"/>
      <c r="Z857" s="81"/>
      <c r="AA857" s="81"/>
      <c r="AB857" s="81"/>
      <c r="AC857" s="81"/>
      <c r="AD857" s="81"/>
      <c r="AE857" s="81"/>
      <c r="AF857" s="81"/>
    </row>
    <row r="858">
      <c r="A858" s="81"/>
      <c r="B858" s="81"/>
      <c r="C858" s="81"/>
      <c r="D858" s="179"/>
      <c r="E858" s="179"/>
      <c r="F858" s="179"/>
      <c r="G858" s="179"/>
      <c r="H858" s="179"/>
      <c r="I858" s="179"/>
      <c r="J858" s="179"/>
      <c r="K858" s="179"/>
      <c r="L858" s="81"/>
      <c r="M858" s="176"/>
      <c r="N858" s="179"/>
      <c r="O858" s="81"/>
      <c r="P858" s="81"/>
      <c r="Q858" s="81"/>
      <c r="R858" s="81"/>
      <c r="S858" s="81"/>
      <c r="T858" s="81"/>
      <c r="U858" s="81"/>
      <c r="V858" s="81"/>
      <c r="W858" s="81"/>
      <c r="X858" s="81"/>
      <c r="Y858" s="81"/>
      <c r="Z858" s="81"/>
      <c r="AA858" s="81"/>
      <c r="AB858" s="81"/>
      <c r="AC858" s="81"/>
      <c r="AD858" s="81"/>
      <c r="AE858" s="81"/>
      <c r="AF858" s="81"/>
    </row>
    <row r="859">
      <c r="A859" s="81"/>
      <c r="B859" s="81"/>
      <c r="C859" s="81"/>
      <c r="D859" s="179"/>
      <c r="E859" s="179"/>
      <c r="F859" s="179"/>
      <c r="G859" s="179"/>
      <c r="H859" s="179"/>
      <c r="I859" s="179"/>
      <c r="J859" s="179"/>
      <c r="K859" s="179"/>
      <c r="L859" s="81"/>
      <c r="M859" s="176"/>
      <c r="N859" s="179"/>
      <c r="O859" s="81"/>
      <c r="P859" s="81"/>
      <c r="Q859" s="81"/>
      <c r="R859" s="81"/>
      <c r="S859" s="81"/>
      <c r="T859" s="81"/>
      <c r="U859" s="81"/>
      <c r="V859" s="81"/>
      <c r="W859" s="81"/>
      <c r="X859" s="81"/>
      <c r="Y859" s="81"/>
      <c r="Z859" s="81"/>
      <c r="AA859" s="81"/>
      <c r="AB859" s="81"/>
      <c r="AC859" s="81"/>
      <c r="AD859" s="81"/>
      <c r="AE859" s="81"/>
      <c r="AF859" s="81"/>
    </row>
    <row r="860">
      <c r="A860" s="81"/>
      <c r="B860" s="81"/>
      <c r="C860" s="81"/>
      <c r="D860" s="179"/>
      <c r="E860" s="179"/>
      <c r="F860" s="179"/>
      <c r="G860" s="179"/>
      <c r="H860" s="179"/>
      <c r="I860" s="179"/>
      <c r="J860" s="179"/>
      <c r="K860" s="179"/>
      <c r="L860" s="81"/>
      <c r="M860" s="176"/>
      <c r="N860" s="179"/>
      <c r="O860" s="81"/>
      <c r="P860" s="81"/>
      <c r="Q860" s="81"/>
      <c r="R860" s="81"/>
      <c r="S860" s="81"/>
      <c r="T860" s="81"/>
      <c r="U860" s="81"/>
      <c r="V860" s="81"/>
      <c r="W860" s="81"/>
      <c r="X860" s="81"/>
      <c r="Y860" s="81"/>
      <c r="Z860" s="81"/>
      <c r="AA860" s="81"/>
      <c r="AB860" s="81"/>
      <c r="AC860" s="81"/>
      <c r="AD860" s="81"/>
      <c r="AE860" s="81"/>
      <c r="AF860" s="81"/>
    </row>
    <row r="861">
      <c r="A861" s="81"/>
      <c r="B861" s="81"/>
      <c r="C861" s="81"/>
      <c r="D861" s="179"/>
      <c r="E861" s="179"/>
      <c r="F861" s="179"/>
      <c r="G861" s="179"/>
      <c r="H861" s="179"/>
      <c r="I861" s="179"/>
      <c r="J861" s="179"/>
      <c r="K861" s="179"/>
      <c r="L861" s="81"/>
      <c r="M861" s="176"/>
      <c r="N861" s="179"/>
      <c r="O861" s="81"/>
      <c r="P861" s="81"/>
      <c r="Q861" s="81"/>
      <c r="R861" s="81"/>
      <c r="S861" s="81"/>
      <c r="T861" s="81"/>
      <c r="U861" s="81"/>
      <c r="V861" s="81"/>
      <c r="W861" s="81"/>
      <c r="X861" s="81"/>
      <c r="Y861" s="81"/>
      <c r="Z861" s="81"/>
      <c r="AA861" s="81"/>
      <c r="AB861" s="81"/>
      <c r="AC861" s="81"/>
      <c r="AD861" s="81"/>
      <c r="AE861" s="81"/>
      <c r="AF861" s="81"/>
    </row>
    <row r="862">
      <c r="A862" s="81"/>
      <c r="B862" s="81"/>
      <c r="C862" s="81"/>
      <c r="D862" s="179"/>
      <c r="E862" s="179"/>
      <c r="F862" s="179"/>
      <c r="G862" s="179"/>
      <c r="H862" s="179"/>
      <c r="I862" s="179"/>
      <c r="J862" s="179"/>
      <c r="K862" s="179"/>
      <c r="L862" s="81"/>
      <c r="M862" s="176"/>
      <c r="N862" s="179"/>
      <c r="O862" s="81"/>
      <c r="P862" s="81"/>
      <c r="Q862" s="81"/>
      <c r="R862" s="81"/>
      <c r="S862" s="81"/>
      <c r="T862" s="81"/>
      <c r="U862" s="81"/>
      <c r="V862" s="81"/>
      <c r="W862" s="81"/>
      <c r="X862" s="81"/>
      <c r="Y862" s="81"/>
      <c r="Z862" s="81"/>
      <c r="AA862" s="81"/>
      <c r="AB862" s="81"/>
      <c r="AC862" s="81"/>
      <c r="AD862" s="81"/>
      <c r="AE862" s="81"/>
      <c r="AF862" s="81"/>
    </row>
    <row r="863">
      <c r="A863" s="81"/>
      <c r="B863" s="81"/>
      <c r="C863" s="81"/>
      <c r="D863" s="179"/>
      <c r="E863" s="179"/>
      <c r="F863" s="179"/>
      <c r="G863" s="179"/>
      <c r="H863" s="179"/>
      <c r="I863" s="179"/>
      <c r="J863" s="179"/>
      <c r="K863" s="179"/>
      <c r="L863" s="81"/>
      <c r="M863" s="176"/>
      <c r="N863" s="179"/>
      <c r="O863" s="81"/>
      <c r="P863" s="81"/>
      <c r="Q863" s="81"/>
      <c r="R863" s="81"/>
      <c r="S863" s="81"/>
      <c r="T863" s="81"/>
      <c r="U863" s="81"/>
      <c r="V863" s="81"/>
      <c r="W863" s="81"/>
      <c r="X863" s="81"/>
      <c r="Y863" s="81"/>
      <c r="Z863" s="81"/>
      <c r="AA863" s="81"/>
      <c r="AB863" s="81"/>
      <c r="AC863" s="81"/>
      <c r="AD863" s="81"/>
      <c r="AE863" s="81"/>
      <c r="AF863" s="81"/>
    </row>
    <row r="864">
      <c r="A864" s="81"/>
      <c r="B864" s="81"/>
      <c r="C864" s="81"/>
      <c r="D864" s="179"/>
      <c r="E864" s="179"/>
      <c r="F864" s="179"/>
      <c r="G864" s="179"/>
      <c r="H864" s="179"/>
      <c r="I864" s="179"/>
      <c r="J864" s="179"/>
      <c r="K864" s="179"/>
      <c r="L864" s="81"/>
      <c r="M864" s="176"/>
      <c r="N864" s="179"/>
      <c r="O864" s="81"/>
      <c r="P864" s="81"/>
      <c r="Q864" s="81"/>
      <c r="R864" s="81"/>
      <c r="S864" s="81"/>
      <c r="T864" s="81"/>
      <c r="U864" s="81"/>
      <c r="V864" s="81"/>
      <c r="W864" s="81"/>
      <c r="X864" s="81"/>
      <c r="Y864" s="81"/>
      <c r="Z864" s="81"/>
      <c r="AA864" s="81"/>
      <c r="AB864" s="81"/>
      <c r="AC864" s="81"/>
      <c r="AD864" s="81"/>
      <c r="AE864" s="81"/>
      <c r="AF864" s="81"/>
    </row>
    <row r="865">
      <c r="A865" s="81"/>
      <c r="B865" s="81"/>
      <c r="C865" s="81"/>
      <c r="D865" s="179"/>
      <c r="E865" s="179"/>
      <c r="F865" s="179"/>
      <c r="G865" s="179"/>
      <c r="H865" s="179"/>
      <c r="I865" s="179"/>
      <c r="J865" s="179"/>
      <c r="K865" s="179"/>
      <c r="L865" s="81"/>
      <c r="M865" s="176"/>
      <c r="N865" s="179"/>
      <c r="O865" s="81"/>
      <c r="P865" s="81"/>
      <c r="Q865" s="81"/>
      <c r="R865" s="81"/>
      <c r="S865" s="81"/>
      <c r="T865" s="81"/>
      <c r="U865" s="81"/>
      <c r="V865" s="81"/>
      <c r="W865" s="81"/>
      <c r="X865" s="81"/>
      <c r="Y865" s="81"/>
      <c r="Z865" s="81"/>
      <c r="AA865" s="81"/>
      <c r="AB865" s="81"/>
      <c r="AC865" s="81"/>
      <c r="AD865" s="81"/>
      <c r="AE865" s="81"/>
      <c r="AF865" s="81"/>
    </row>
    <row r="866">
      <c r="A866" s="81"/>
      <c r="B866" s="81"/>
      <c r="C866" s="81"/>
      <c r="D866" s="179"/>
      <c r="E866" s="179"/>
      <c r="F866" s="179"/>
      <c r="G866" s="179"/>
      <c r="H866" s="179"/>
      <c r="I866" s="179"/>
      <c r="J866" s="179"/>
      <c r="K866" s="179"/>
      <c r="L866" s="81"/>
      <c r="M866" s="176"/>
      <c r="N866" s="179"/>
      <c r="O866" s="81"/>
      <c r="P866" s="81"/>
      <c r="Q866" s="81"/>
      <c r="R866" s="81"/>
      <c r="S866" s="81"/>
      <c r="T866" s="81"/>
      <c r="U866" s="81"/>
      <c r="V866" s="81"/>
      <c r="W866" s="81"/>
      <c r="X866" s="81"/>
      <c r="Y866" s="81"/>
      <c r="Z866" s="81"/>
      <c r="AA866" s="81"/>
      <c r="AB866" s="81"/>
      <c r="AC866" s="81"/>
      <c r="AD866" s="81"/>
      <c r="AE866" s="81"/>
      <c r="AF866" s="81"/>
    </row>
    <row r="867">
      <c r="A867" s="81"/>
      <c r="B867" s="81"/>
      <c r="C867" s="81"/>
      <c r="D867" s="179"/>
      <c r="E867" s="179"/>
      <c r="F867" s="179"/>
      <c r="G867" s="179"/>
      <c r="H867" s="179"/>
      <c r="I867" s="179"/>
      <c r="J867" s="179"/>
      <c r="K867" s="179"/>
      <c r="L867" s="81"/>
      <c r="M867" s="176"/>
      <c r="N867" s="179"/>
      <c r="O867" s="81"/>
      <c r="P867" s="81"/>
      <c r="Q867" s="81"/>
      <c r="R867" s="81"/>
      <c r="S867" s="81"/>
      <c r="T867" s="81"/>
      <c r="U867" s="81"/>
      <c r="V867" s="81"/>
      <c r="W867" s="81"/>
      <c r="X867" s="81"/>
      <c r="Y867" s="81"/>
      <c r="Z867" s="81"/>
      <c r="AA867" s="81"/>
      <c r="AB867" s="81"/>
      <c r="AC867" s="81"/>
      <c r="AD867" s="81"/>
      <c r="AE867" s="81"/>
      <c r="AF867" s="81"/>
    </row>
    <row r="868">
      <c r="A868" s="81"/>
      <c r="B868" s="81"/>
      <c r="C868" s="81"/>
      <c r="D868" s="179"/>
      <c r="E868" s="179"/>
      <c r="F868" s="179"/>
      <c r="G868" s="179"/>
      <c r="H868" s="179"/>
      <c r="I868" s="179"/>
      <c r="J868" s="179"/>
      <c r="K868" s="179"/>
      <c r="L868" s="81"/>
      <c r="M868" s="176"/>
      <c r="N868" s="179"/>
      <c r="O868" s="81"/>
      <c r="P868" s="81"/>
      <c r="Q868" s="81"/>
      <c r="R868" s="81"/>
      <c r="S868" s="81"/>
      <c r="T868" s="81"/>
      <c r="U868" s="81"/>
      <c r="V868" s="81"/>
      <c r="W868" s="81"/>
      <c r="X868" s="81"/>
      <c r="Y868" s="81"/>
      <c r="Z868" s="81"/>
      <c r="AA868" s="81"/>
      <c r="AB868" s="81"/>
      <c r="AC868" s="81"/>
      <c r="AD868" s="81"/>
      <c r="AE868" s="81"/>
      <c r="AF868" s="81"/>
    </row>
    <row r="869">
      <c r="A869" s="81"/>
      <c r="B869" s="81"/>
      <c r="C869" s="81"/>
      <c r="D869" s="179"/>
      <c r="E869" s="179"/>
      <c r="F869" s="179"/>
      <c r="G869" s="179"/>
      <c r="H869" s="179"/>
      <c r="I869" s="179"/>
      <c r="J869" s="179"/>
      <c r="K869" s="179"/>
      <c r="L869" s="81"/>
      <c r="M869" s="176"/>
      <c r="N869" s="179"/>
      <c r="O869" s="81"/>
      <c r="P869" s="81"/>
      <c r="Q869" s="81"/>
      <c r="R869" s="81"/>
      <c r="S869" s="81"/>
      <c r="T869" s="81"/>
      <c r="U869" s="81"/>
      <c r="V869" s="81"/>
      <c r="W869" s="81"/>
      <c r="X869" s="81"/>
      <c r="Y869" s="81"/>
      <c r="Z869" s="81"/>
      <c r="AA869" s="81"/>
      <c r="AB869" s="81"/>
      <c r="AC869" s="81"/>
      <c r="AD869" s="81"/>
      <c r="AE869" s="81"/>
      <c r="AF869" s="81"/>
    </row>
    <row r="870">
      <c r="A870" s="81"/>
      <c r="B870" s="81"/>
      <c r="C870" s="81"/>
      <c r="D870" s="179"/>
      <c r="E870" s="179"/>
      <c r="F870" s="179"/>
      <c r="G870" s="179"/>
      <c r="H870" s="179"/>
      <c r="I870" s="179"/>
      <c r="J870" s="179"/>
      <c r="K870" s="179"/>
      <c r="L870" s="81"/>
      <c r="M870" s="176"/>
      <c r="N870" s="179"/>
      <c r="O870" s="81"/>
      <c r="P870" s="81"/>
      <c r="Q870" s="81"/>
      <c r="R870" s="81"/>
      <c r="S870" s="81"/>
      <c r="T870" s="81"/>
      <c r="U870" s="81"/>
      <c r="V870" s="81"/>
      <c r="W870" s="81"/>
      <c r="X870" s="81"/>
      <c r="Y870" s="81"/>
      <c r="Z870" s="81"/>
      <c r="AA870" s="81"/>
      <c r="AB870" s="81"/>
      <c r="AC870" s="81"/>
      <c r="AD870" s="81"/>
      <c r="AE870" s="81"/>
      <c r="AF870" s="81"/>
    </row>
    <row r="871">
      <c r="A871" s="81"/>
      <c r="B871" s="81"/>
      <c r="C871" s="81"/>
      <c r="D871" s="179"/>
      <c r="E871" s="179"/>
      <c r="F871" s="179"/>
      <c r="G871" s="179"/>
      <c r="H871" s="179"/>
      <c r="I871" s="179"/>
      <c r="J871" s="179"/>
      <c r="K871" s="179"/>
      <c r="L871" s="81"/>
      <c r="M871" s="176"/>
      <c r="N871" s="179"/>
      <c r="O871" s="81"/>
      <c r="P871" s="81"/>
      <c r="Q871" s="81"/>
      <c r="R871" s="81"/>
      <c r="S871" s="81"/>
      <c r="T871" s="81"/>
      <c r="U871" s="81"/>
      <c r="V871" s="81"/>
      <c r="W871" s="81"/>
      <c r="X871" s="81"/>
      <c r="Y871" s="81"/>
      <c r="Z871" s="81"/>
      <c r="AA871" s="81"/>
      <c r="AB871" s="81"/>
      <c r="AC871" s="81"/>
      <c r="AD871" s="81"/>
      <c r="AE871" s="81"/>
      <c r="AF871" s="81"/>
    </row>
    <row r="872">
      <c r="A872" s="81"/>
      <c r="B872" s="81"/>
      <c r="C872" s="81"/>
      <c r="D872" s="179"/>
      <c r="E872" s="179"/>
      <c r="F872" s="179"/>
      <c r="G872" s="179"/>
      <c r="H872" s="179"/>
      <c r="I872" s="179"/>
      <c r="J872" s="179"/>
      <c r="K872" s="179"/>
      <c r="L872" s="81"/>
      <c r="M872" s="176"/>
      <c r="N872" s="179"/>
      <c r="O872" s="81"/>
      <c r="P872" s="81"/>
      <c r="Q872" s="81"/>
      <c r="R872" s="81"/>
      <c r="S872" s="81"/>
      <c r="T872" s="81"/>
      <c r="U872" s="81"/>
      <c r="V872" s="81"/>
      <c r="W872" s="81"/>
      <c r="X872" s="81"/>
      <c r="Y872" s="81"/>
      <c r="Z872" s="81"/>
      <c r="AA872" s="81"/>
      <c r="AB872" s="81"/>
      <c r="AC872" s="81"/>
      <c r="AD872" s="81"/>
      <c r="AE872" s="81"/>
      <c r="AF872" s="81"/>
    </row>
    <row r="873">
      <c r="A873" s="81"/>
      <c r="B873" s="81"/>
      <c r="C873" s="81"/>
      <c r="D873" s="179"/>
      <c r="E873" s="179"/>
      <c r="F873" s="179"/>
      <c r="G873" s="179"/>
      <c r="H873" s="179"/>
      <c r="I873" s="179"/>
      <c r="J873" s="179"/>
      <c r="K873" s="179"/>
      <c r="L873" s="81"/>
      <c r="M873" s="176"/>
      <c r="N873" s="179"/>
      <c r="O873" s="81"/>
      <c r="P873" s="81"/>
      <c r="Q873" s="81"/>
      <c r="R873" s="81"/>
      <c r="S873" s="81"/>
      <c r="T873" s="81"/>
      <c r="U873" s="81"/>
      <c r="V873" s="81"/>
      <c r="W873" s="81"/>
      <c r="X873" s="81"/>
      <c r="Y873" s="81"/>
      <c r="Z873" s="81"/>
      <c r="AA873" s="81"/>
      <c r="AB873" s="81"/>
      <c r="AC873" s="81"/>
      <c r="AD873" s="81"/>
      <c r="AE873" s="81"/>
      <c r="AF873" s="81"/>
    </row>
    <row r="874">
      <c r="A874" s="81"/>
      <c r="B874" s="81"/>
      <c r="C874" s="81"/>
      <c r="D874" s="179"/>
      <c r="E874" s="179"/>
      <c r="F874" s="179"/>
      <c r="G874" s="179"/>
      <c r="H874" s="179"/>
      <c r="I874" s="179"/>
      <c r="J874" s="179"/>
      <c r="K874" s="179"/>
      <c r="L874" s="81"/>
      <c r="M874" s="176"/>
      <c r="N874" s="179"/>
      <c r="O874" s="81"/>
      <c r="P874" s="81"/>
      <c r="Q874" s="81"/>
      <c r="R874" s="81"/>
      <c r="S874" s="81"/>
      <c r="T874" s="81"/>
      <c r="U874" s="81"/>
      <c r="V874" s="81"/>
      <c r="W874" s="81"/>
      <c r="X874" s="81"/>
      <c r="Y874" s="81"/>
      <c r="Z874" s="81"/>
      <c r="AA874" s="81"/>
      <c r="AB874" s="81"/>
      <c r="AC874" s="81"/>
      <c r="AD874" s="81"/>
      <c r="AE874" s="81"/>
      <c r="AF874" s="81"/>
    </row>
    <row r="875">
      <c r="A875" s="81"/>
      <c r="B875" s="81"/>
      <c r="C875" s="81"/>
      <c r="D875" s="179"/>
      <c r="E875" s="179"/>
      <c r="F875" s="179"/>
      <c r="G875" s="179"/>
      <c r="H875" s="179"/>
      <c r="I875" s="179"/>
      <c r="J875" s="179"/>
      <c r="K875" s="179"/>
      <c r="L875" s="81"/>
      <c r="M875" s="176"/>
      <c r="N875" s="179"/>
      <c r="O875" s="81"/>
      <c r="P875" s="81"/>
      <c r="Q875" s="81"/>
      <c r="R875" s="81"/>
      <c r="S875" s="81"/>
      <c r="T875" s="81"/>
      <c r="U875" s="81"/>
      <c r="V875" s="81"/>
      <c r="W875" s="81"/>
      <c r="X875" s="81"/>
      <c r="Y875" s="81"/>
      <c r="Z875" s="81"/>
      <c r="AA875" s="81"/>
      <c r="AB875" s="81"/>
      <c r="AC875" s="81"/>
      <c r="AD875" s="81"/>
      <c r="AE875" s="81"/>
      <c r="AF875" s="81"/>
    </row>
    <row r="876">
      <c r="A876" s="81"/>
      <c r="B876" s="81"/>
      <c r="C876" s="81"/>
      <c r="D876" s="179"/>
      <c r="E876" s="179"/>
      <c r="F876" s="179"/>
      <c r="G876" s="179"/>
      <c r="H876" s="179"/>
      <c r="I876" s="179"/>
      <c r="J876" s="179"/>
      <c r="K876" s="179"/>
      <c r="L876" s="81"/>
      <c r="M876" s="176"/>
      <c r="N876" s="179"/>
      <c r="O876" s="81"/>
      <c r="P876" s="81"/>
      <c r="Q876" s="81"/>
      <c r="R876" s="81"/>
      <c r="S876" s="81"/>
      <c r="T876" s="81"/>
      <c r="U876" s="81"/>
      <c r="V876" s="81"/>
      <c r="W876" s="81"/>
      <c r="X876" s="81"/>
      <c r="Y876" s="81"/>
      <c r="Z876" s="81"/>
      <c r="AA876" s="81"/>
      <c r="AB876" s="81"/>
      <c r="AC876" s="81"/>
      <c r="AD876" s="81"/>
      <c r="AE876" s="81"/>
      <c r="AF876" s="81"/>
    </row>
    <row r="877">
      <c r="A877" s="81"/>
      <c r="B877" s="81"/>
      <c r="C877" s="81"/>
      <c r="D877" s="179"/>
      <c r="E877" s="179"/>
      <c r="F877" s="179"/>
      <c r="G877" s="179"/>
      <c r="H877" s="179"/>
      <c r="I877" s="179"/>
      <c r="J877" s="179"/>
      <c r="K877" s="179"/>
      <c r="L877" s="81"/>
      <c r="M877" s="176"/>
      <c r="N877" s="179"/>
      <c r="O877" s="81"/>
      <c r="P877" s="81"/>
      <c r="Q877" s="81"/>
      <c r="R877" s="81"/>
      <c r="S877" s="81"/>
      <c r="T877" s="81"/>
      <c r="U877" s="81"/>
      <c r="V877" s="81"/>
      <c r="W877" s="81"/>
      <c r="X877" s="81"/>
      <c r="Y877" s="81"/>
      <c r="Z877" s="81"/>
      <c r="AA877" s="81"/>
      <c r="AB877" s="81"/>
      <c r="AC877" s="81"/>
      <c r="AD877" s="81"/>
      <c r="AE877" s="81"/>
      <c r="AF877" s="81"/>
    </row>
    <row r="878">
      <c r="A878" s="81"/>
      <c r="B878" s="81"/>
      <c r="C878" s="81"/>
      <c r="D878" s="179"/>
      <c r="E878" s="179"/>
      <c r="F878" s="179"/>
      <c r="G878" s="179"/>
      <c r="H878" s="179"/>
      <c r="I878" s="179"/>
      <c r="J878" s="179"/>
      <c r="K878" s="179"/>
      <c r="L878" s="81"/>
      <c r="M878" s="176"/>
      <c r="N878" s="179"/>
      <c r="O878" s="81"/>
      <c r="P878" s="81"/>
      <c r="Q878" s="81"/>
      <c r="R878" s="81"/>
      <c r="S878" s="81"/>
      <c r="T878" s="81"/>
      <c r="U878" s="81"/>
      <c r="V878" s="81"/>
      <c r="W878" s="81"/>
      <c r="X878" s="81"/>
      <c r="Y878" s="81"/>
      <c r="Z878" s="81"/>
      <c r="AA878" s="81"/>
      <c r="AB878" s="81"/>
      <c r="AC878" s="81"/>
      <c r="AD878" s="81"/>
      <c r="AE878" s="81"/>
      <c r="AF878" s="81"/>
    </row>
    <row r="879">
      <c r="A879" s="81"/>
      <c r="B879" s="81"/>
      <c r="C879" s="81"/>
      <c r="D879" s="179"/>
      <c r="E879" s="179"/>
      <c r="F879" s="179"/>
      <c r="G879" s="179"/>
      <c r="H879" s="179"/>
      <c r="I879" s="179"/>
      <c r="J879" s="179"/>
      <c r="K879" s="179"/>
      <c r="L879" s="81"/>
      <c r="M879" s="176"/>
      <c r="N879" s="179"/>
      <c r="O879" s="81"/>
      <c r="P879" s="81"/>
      <c r="Q879" s="81"/>
      <c r="R879" s="81"/>
      <c r="S879" s="81"/>
      <c r="T879" s="81"/>
      <c r="U879" s="81"/>
      <c r="V879" s="81"/>
      <c r="W879" s="81"/>
      <c r="X879" s="81"/>
      <c r="Y879" s="81"/>
      <c r="Z879" s="81"/>
      <c r="AA879" s="81"/>
      <c r="AB879" s="81"/>
      <c r="AC879" s="81"/>
      <c r="AD879" s="81"/>
      <c r="AE879" s="81"/>
      <c r="AF879" s="81"/>
    </row>
    <row r="880">
      <c r="A880" s="81"/>
      <c r="B880" s="81"/>
      <c r="C880" s="81"/>
      <c r="D880" s="179"/>
      <c r="E880" s="179"/>
      <c r="F880" s="179"/>
      <c r="G880" s="179"/>
      <c r="H880" s="179"/>
      <c r="I880" s="179"/>
      <c r="J880" s="179"/>
      <c r="K880" s="179"/>
      <c r="L880" s="81"/>
      <c r="M880" s="176"/>
      <c r="N880" s="179"/>
      <c r="O880" s="81"/>
      <c r="P880" s="81"/>
      <c r="Q880" s="81"/>
      <c r="R880" s="81"/>
      <c r="S880" s="81"/>
      <c r="T880" s="81"/>
      <c r="U880" s="81"/>
      <c r="V880" s="81"/>
      <c r="W880" s="81"/>
      <c r="X880" s="81"/>
      <c r="Y880" s="81"/>
      <c r="Z880" s="81"/>
      <c r="AA880" s="81"/>
      <c r="AB880" s="81"/>
      <c r="AC880" s="81"/>
      <c r="AD880" s="81"/>
      <c r="AE880" s="81"/>
      <c r="AF880" s="81"/>
    </row>
    <row r="881">
      <c r="A881" s="81"/>
      <c r="B881" s="81"/>
      <c r="C881" s="81"/>
      <c r="D881" s="179"/>
      <c r="E881" s="179"/>
      <c r="F881" s="179"/>
      <c r="G881" s="179"/>
      <c r="H881" s="179"/>
      <c r="I881" s="179"/>
      <c r="J881" s="179"/>
      <c r="K881" s="179"/>
      <c r="L881" s="81"/>
      <c r="M881" s="176"/>
      <c r="N881" s="179"/>
      <c r="O881" s="81"/>
      <c r="P881" s="81"/>
      <c r="Q881" s="81"/>
      <c r="R881" s="81"/>
      <c r="S881" s="81"/>
      <c r="T881" s="81"/>
      <c r="U881" s="81"/>
      <c r="V881" s="81"/>
      <c r="W881" s="81"/>
      <c r="X881" s="81"/>
      <c r="Y881" s="81"/>
      <c r="Z881" s="81"/>
      <c r="AA881" s="81"/>
      <c r="AB881" s="81"/>
      <c r="AC881" s="81"/>
      <c r="AD881" s="81"/>
      <c r="AE881" s="81"/>
      <c r="AF881" s="81"/>
    </row>
    <row r="882">
      <c r="A882" s="81"/>
      <c r="B882" s="81"/>
      <c r="C882" s="81"/>
      <c r="D882" s="179"/>
      <c r="E882" s="179"/>
      <c r="F882" s="179"/>
      <c r="G882" s="179"/>
      <c r="H882" s="179"/>
      <c r="I882" s="179"/>
      <c r="J882" s="179"/>
      <c r="K882" s="179"/>
      <c r="L882" s="81"/>
      <c r="M882" s="176"/>
      <c r="N882" s="179"/>
      <c r="O882" s="81"/>
      <c r="P882" s="81"/>
      <c r="Q882" s="81"/>
      <c r="R882" s="81"/>
      <c r="S882" s="81"/>
      <c r="T882" s="81"/>
      <c r="U882" s="81"/>
      <c r="V882" s="81"/>
      <c r="W882" s="81"/>
      <c r="X882" s="81"/>
      <c r="Y882" s="81"/>
      <c r="Z882" s="81"/>
      <c r="AA882" s="81"/>
      <c r="AB882" s="81"/>
      <c r="AC882" s="81"/>
      <c r="AD882" s="81"/>
      <c r="AE882" s="81"/>
      <c r="AF882" s="81"/>
    </row>
    <row r="883">
      <c r="A883" s="81"/>
      <c r="B883" s="81"/>
      <c r="C883" s="81"/>
      <c r="D883" s="179"/>
      <c r="E883" s="179"/>
      <c r="F883" s="179"/>
      <c r="G883" s="179"/>
      <c r="H883" s="179"/>
      <c r="I883" s="179"/>
      <c r="J883" s="179"/>
      <c r="K883" s="179"/>
      <c r="L883" s="81"/>
      <c r="M883" s="176"/>
      <c r="N883" s="179"/>
      <c r="O883" s="81"/>
      <c r="P883" s="81"/>
      <c r="Q883" s="81"/>
      <c r="R883" s="81"/>
      <c r="S883" s="81"/>
      <c r="T883" s="81"/>
      <c r="U883" s="81"/>
      <c r="V883" s="81"/>
      <c r="W883" s="81"/>
      <c r="X883" s="81"/>
      <c r="Y883" s="81"/>
      <c r="Z883" s="81"/>
      <c r="AA883" s="81"/>
      <c r="AB883" s="81"/>
      <c r="AC883" s="81"/>
      <c r="AD883" s="81"/>
      <c r="AE883" s="81"/>
      <c r="AF883" s="81"/>
    </row>
    <row r="884">
      <c r="A884" s="81"/>
      <c r="B884" s="81"/>
      <c r="C884" s="81"/>
      <c r="D884" s="179"/>
      <c r="E884" s="179"/>
      <c r="F884" s="179"/>
      <c r="G884" s="179"/>
      <c r="H884" s="179"/>
      <c r="I884" s="179"/>
      <c r="J884" s="179"/>
      <c r="K884" s="179"/>
      <c r="L884" s="81"/>
      <c r="M884" s="176"/>
      <c r="N884" s="179"/>
      <c r="O884" s="81"/>
      <c r="P884" s="81"/>
      <c r="Q884" s="81"/>
      <c r="R884" s="81"/>
      <c r="S884" s="81"/>
      <c r="T884" s="81"/>
      <c r="U884" s="81"/>
      <c r="V884" s="81"/>
      <c r="W884" s="81"/>
      <c r="X884" s="81"/>
      <c r="Y884" s="81"/>
      <c r="Z884" s="81"/>
      <c r="AA884" s="81"/>
      <c r="AB884" s="81"/>
      <c r="AC884" s="81"/>
      <c r="AD884" s="81"/>
      <c r="AE884" s="81"/>
      <c r="AF884" s="81"/>
    </row>
    <row r="885">
      <c r="A885" s="81"/>
      <c r="B885" s="81"/>
      <c r="C885" s="81"/>
      <c r="D885" s="179"/>
      <c r="E885" s="179"/>
      <c r="F885" s="179"/>
      <c r="G885" s="179"/>
      <c r="H885" s="179"/>
      <c r="I885" s="179"/>
      <c r="J885" s="179"/>
      <c r="K885" s="179"/>
      <c r="L885" s="81"/>
      <c r="M885" s="176"/>
      <c r="N885" s="179"/>
      <c r="O885" s="81"/>
      <c r="P885" s="81"/>
      <c r="Q885" s="81"/>
      <c r="R885" s="81"/>
      <c r="S885" s="81"/>
      <c r="T885" s="81"/>
      <c r="U885" s="81"/>
      <c r="V885" s="81"/>
      <c r="W885" s="81"/>
      <c r="X885" s="81"/>
      <c r="Y885" s="81"/>
      <c r="Z885" s="81"/>
      <c r="AA885" s="81"/>
      <c r="AB885" s="81"/>
      <c r="AC885" s="81"/>
      <c r="AD885" s="81"/>
      <c r="AE885" s="81"/>
      <c r="AF885" s="81"/>
    </row>
    <row r="886">
      <c r="A886" s="81"/>
      <c r="B886" s="81"/>
      <c r="C886" s="81"/>
      <c r="D886" s="179"/>
      <c r="E886" s="179"/>
      <c r="F886" s="179"/>
      <c r="G886" s="179"/>
      <c r="H886" s="179"/>
      <c r="I886" s="179"/>
      <c r="J886" s="179"/>
      <c r="K886" s="179"/>
      <c r="L886" s="81"/>
      <c r="M886" s="176"/>
      <c r="N886" s="179"/>
      <c r="O886" s="81"/>
      <c r="P886" s="81"/>
      <c r="Q886" s="81"/>
      <c r="R886" s="81"/>
      <c r="S886" s="81"/>
      <c r="T886" s="81"/>
      <c r="U886" s="81"/>
      <c r="V886" s="81"/>
      <c r="W886" s="81"/>
      <c r="X886" s="81"/>
      <c r="Y886" s="81"/>
      <c r="Z886" s="81"/>
      <c r="AA886" s="81"/>
      <c r="AB886" s="81"/>
      <c r="AC886" s="81"/>
      <c r="AD886" s="81"/>
      <c r="AE886" s="81"/>
      <c r="AF886" s="81"/>
    </row>
    <row r="887">
      <c r="A887" s="81"/>
      <c r="B887" s="81"/>
      <c r="C887" s="81"/>
      <c r="D887" s="179"/>
      <c r="E887" s="179"/>
      <c r="F887" s="179"/>
      <c r="G887" s="179"/>
      <c r="H887" s="179"/>
      <c r="I887" s="179"/>
      <c r="J887" s="179"/>
      <c r="K887" s="179"/>
      <c r="L887" s="81"/>
      <c r="M887" s="176"/>
      <c r="N887" s="179"/>
      <c r="O887" s="81"/>
      <c r="P887" s="81"/>
      <c r="Q887" s="81"/>
      <c r="R887" s="81"/>
      <c r="S887" s="81"/>
      <c r="T887" s="81"/>
      <c r="U887" s="81"/>
      <c r="V887" s="81"/>
      <c r="W887" s="81"/>
      <c r="X887" s="81"/>
      <c r="Y887" s="81"/>
      <c r="Z887" s="81"/>
      <c r="AA887" s="81"/>
      <c r="AB887" s="81"/>
      <c r="AC887" s="81"/>
      <c r="AD887" s="81"/>
      <c r="AE887" s="81"/>
      <c r="AF887" s="81"/>
    </row>
    <row r="888">
      <c r="A888" s="81"/>
      <c r="B888" s="81"/>
      <c r="C888" s="81"/>
      <c r="D888" s="179"/>
      <c r="E888" s="179"/>
      <c r="F888" s="179"/>
      <c r="G888" s="179"/>
      <c r="H888" s="179"/>
      <c r="I888" s="179"/>
      <c r="J888" s="179"/>
      <c r="K888" s="179"/>
      <c r="L888" s="81"/>
      <c r="M888" s="176"/>
      <c r="N888" s="179"/>
      <c r="O888" s="81"/>
      <c r="P888" s="81"/>
      <c r="Q888" s="81"/>
      <c r="R888" s="81"/>
      <c r="S888" s="81"/>
      <c r="T888" s="81"/>
      <c r="U888" s="81"/>
      <c r="V888" s="81"/>
      <c r="W888" s="81"/>
      <c r="X888" s="81"/>
      <c r="Y888" s="81"/>
      <c r="Z888" s="81"/>
      <c r="AA888" s="81"/>
      <c r="AB888" s="81"/>
      <c r="AC888" s="81"/>
      <c r="AD888" s="81"/>
      <c r="AE888" s="81"/>
      <c r="AF888" s="81"/>
    </row>
    <row r="889">
      <c r="A889" s="81"/>
      <c r="B889" s="81"/>
      <c r="C889" s="81"/>
      <c r="D889" s="179"/>
      <c r="E889" s="179"/>
      <c r="F889" s="179"/>
      <c r="G889" s="179"/>
      <c r="H889" s="179"/>
      <c r="I889" s="179"/>
      <c r="J889" s="179"/>
      <c r="K889" s="179"/>
      <c r="L889" s="81"/>
      <c r="M889" s="176"/>
      <c r="N889" s="179"/>
      <c r="O889" s="81"/>
      <c r="P889" s="81"/>
      <c r="Q889" s="81"/>
      <c r="R889" s="81"/>
      <c r="S889" s="81"/>
      <c r="T889" s="81"/>
      <c r="U889" s="81"/>
      <c r="V889" s="81"/>
      <c r="W889" s="81"/>
      <c r="X889" s="81"/>
      <c r="Y889" s="81"/>
      <c r="Z889" s="81"/>
      <c r="AA889" s="81"/>
      <c r="AB889" s="81"/>
      <c r="AC889" s="81"/>
      <c r="AD889" s="81"/>
      <c r="AE889" s="81"/>
      <c r="AF889" s="81"/>
    </row>
    <row r="890">
      <c r="A890" s="81"/>
      <c r="B890" s="81"/>
      <c r="C890" s="81"/>
      <c r="D890" s="179"/>
      <c r="E890" s="179"/>
      <c r="F890" s="179"/>
      <c r="G890" s="179"/>
      <c r="H890" s="179"/>
      <c r="I890" s="179"/>
      <c r="J890" s="179"/>
      <c r="K890" s="179"/>
      <c r="L890" s="81"/>
      <c r="M890" s="176"/>
      <c r="N890" s="179"/>
      <c r="O890" s="81"/>
      <c r="P890" s="81"/>
      <c r="Q890" s="81"/>
      <c r="R890" s="81"/>
      <c r="S890" s="81"/>
      <c r="T890" s="81"/>
      <c r="U890" s="81"/>
      <c r="V890" s="81"/>
      <c r="W890" s="81"/>
      <c r="X890" s="81"/>
      <c r="Y890" s="81"/>
      <c r="Z890" s="81"/>
      <c r="AA890" s="81"/>
      <c r="AB890" s="81"/>
      <c r="AC890" s="81"/>
      <c r="AD890" s="81"/>
      <c r="AE890" s="81"/>
      <c r="AF890" s="81"/>
    </row>
    <row r="891">
      <c r="A891" s="81"/>
      <c r="B891" s="81"/>
      <c r="C891" s="81"/>
      <c r="D891" s="179"/>
      <c r="E891" s="179"/>
      <c r="F891" s="179"/>
      <c r="G891" s="179"/>
      <c r="H891" s="179"/>
      <c r="I891" s="179"/>
      <c r="J891" s="179"/>
      <c r="K891" s="179"/>
      <c r="L891" s="81"/>
      <c r="M891" s="176"/>
      <c r="N891" s="179"/>
      <c r="O891" s="81"/>
      <c r="P891" s="81"/>
      <c r="Q891" s="81"/>
      <c r="R891" s="81"/>
      <c r="S891" s="81"/>
      <c r="T891" s="81"/>
      <c r="U891" s="81"/>
      <c r="V891" s="81"/>
      <c r="W891" s="81"/>
      <c r="X891" s="81"/>
      <c r="Y891" s="81"/>
      <c r="Z891" s="81"/>
      <c r="AA891" s="81"/>
      <c r="AB891" s="81"/>
      <c r="AC891" s="81"/>
      <c r="AD891" s="81"/>
      <c r="AE891" s="81"/>
      <c r="AF891" s="81"/>
    </row>
    <row r="892">
      <c r="A892" s="81"/>
      <c r="B892" s="81"/>
      <c r="C892" s="81"/>
      <c r="D892" s="179"/>
      <c r="E892" s="179"/>
      <c r="F892" s="179"/>
      <c r="G892" s="179"/>
      <c r="H892" s="179"/>
      <c r="I892" s="179"/>
      <c r="J892" s="179"/>
      <c r="K892" s="179"/>
      <c r="L892" s="81"/>
      <c r="M892" s="176"/>
      <c r="N892" s="179"/>
      <c r="O892" s="81"/>
      <c r="P892" s="81"/>
      <c r="Q892" s="81"/>
      <c r="R892" s="81"/>
      <c r="S892" s="81"/>
      <c r="T892" s="81"/>
      <c r="U892" s="81"/>
      <c r="V892" s="81"/>
      <c r="W892" s="81"/>
      <c r="X892" s="81"/>
      <c r="Y892" s="81"/>
      <c r="Z892" s="81"/>
      <c r="AA892" s="81"/>
      <c r="AB892" s="81"/>
      <c r="AC892" s="81"/>
      <c r="AD892" s="81"/>
      <c r="AE892" s="81"/>
      <c r="AF892" s="81"/>
    </row>
    <row r="893">
      <c r="A893" s="81"/>
      <c r="B893" s="81"/>
      <c r="C893" s="81"/>
      <c r="D893" s="179"/>
      <c r="E893" s="179"/>
      <c r="F893" s="179"/>
      <c r="G893" s="179"/>
      <c r="H893" s="179"/>
      <c r="I893" s="179"/>
      <c r="J893" s="179"/>
      <c r="K893" s="179"/>
      <c r="L893" s="81"/>
      <c r="M893" s="176"/>
      <c r="N893" s="179"/>
      <c r="O893" s="81"/>
      <c r="P893" s="81"/>
      <c r="Q893" s="81"/>
      <c r="R893" s="81"/>
      <c r="S893" s="81"/>
      <c r="T893" s="81"/>
      <c r="U893" s="81"/>
      <c r="V893" s="81"/>
      <c r="W893" s="81"/>
      <c r="X893" s="81"/>
      <c r="Y893" s="81"/>
      <c r="Z893" s="81"/>
      <c r="AA893" s="81"/>
      <c r="AB893" s="81"/>
      <c r="AC893" s="81"/>
      <c r="AD893" s="81"/>
      <c r="AE893" s="81"/>
      <c r="AF893" s="81"/>
    </row>
    <row r="894">
      <c r="A894" s="81"/>
      <c r="B894" s="81"/>
      <c r="C894" s="81"/>
      <c r="D894" s="179"/>
      <c r="E894" s="179"/>
      <c r="F894" s="179"/>
      <c r="G894" s="179"/>
      <c r="H894" s="179"/>
      <c r="I894" s="179"/>
      <c r="J894" s="179"/>
      <c r="K894" s="179"/>
      <c r="L894" s="81"/>
      <c r="M894" s="176"/>
      <c r="N894" s="179"/>
      <c r="O894" s="81"/>
      <c r="P894" s="81"/>
      <c r="Q894" s="81"/>
      <c r="R894" s="81"/>
      <c r="S894" s="81"/>
      <c r="T894" s="81"/>
      <c r="U894" s="81"/>
      <c r="V894" s="81"/>
      <c r="W894" s="81"/>
      <c r="X894" s="81"/>
      <c r="Y894" s="81"/>
      <c r="Z894" s="81"/>
      <c r="AA894" s="81"/>
      <c r="AB894" s="81"/>
      <c r="AC894" s="81"/>
      <c r="AD894" s="81"/>
      <c r="AE894" s="81"/>
      <c r="AF894" s="81"/>
    </row>
    <row r="895">
      <c r="A895" s="81"/>
      <c r="B895" s="81"/>
      <c r="C895" s="81"/>
      <c r="D895" s="179"/>
      <c r="E895" s="179"/>
      <c r="F895" s="179"/>
      <c r="G895" s="179"/>
      <c r="H895" s="179"/>
      <c r="I895" s="179"/>
      <c r="J895" s="179"/>
      <c r="K895" s="179"/>
      <c r="L895" s="81"/>
      <c r="M895" s="176"/>
      <c r="N895" s="179"/>
      <c r="O895" s="81"/>
      <c r="P895" s="81"/>
      <c r="Q895" s="81"/>
      <c r="R895" s="81"/>
      <c r="S895" s="81"/>
      <c r="T895" s="81"/>
      <c r="U895" s="81"/>
      <c r="V895" s="81"/>
      <c r="W895" s="81"/>
      <c r="X895" s="81"/>
      <c r="Y895" s="81"/>
      <c r="Z895" s="81"/>
      <c r="AA895" s="81"/>
      <c r="AB895" s="81"/>
      <c r="AC895" s="81"/>
      <c r="AD895" s="81"/>
      <c r="AE895" s="81"/>
      <c r="AF895" s="81"/>
    </row>
    <row r="896">
      <c r="A896" s="81"/>
      <c r="B896" s="81"/>
      <c r="C896" s="81"/>
      <c r="D896" s="179"/>
      <c r="E896" s="179"/>
      <c r="F896" s="179"/>
      <c r="G896" s="179"/>
      <c r="H896" s="179"/>
      <c r="I896" s="179"/>
      <c r="J896" s="179"/>
      <c r="K896" s="179"/>
      <c r="L896" s="81"/>
      <c r="M896" s="176"/>
      <c r="N896" s="179"/>
      <c r="O896" s="81"/>
      <c r="P896" s="81"/>
      <c r="Q896" s="81"/>
      <c r="R896" s="81"/>
      <c r="S896" s="81"/>
      <c r="T896" s="81"/>
      <c r="U896" s="81"/>
      <c r="V896" s="81"/>
      <c r="W896" s="81"/>
      <c r="X896" s="81"/>
      <c r="Y896" s="81"/>
      <c r="Z896" s="81"/>
      <c r="AA896" s="81"/>
      <c r="AB896" s="81"/>
      <c r="AC896" s="81"/>
      <c r="AD896" s="81"/>
      <c r="AE896" s="81"/>
      <c r="AF896" s="81"/>
    </row>
    <row r="897">
      <c r="A897" s="81"/>
      <c r="B897" s="81"/>
      <c r="C897" s="81"/>
      <c r="D897" s="179"/>
      <c r="E897" s="179"/>
      <c r="F897" s="179"/>
      <c r="G897" s="179"/>
      <c r="H897" s="179"/>
      <c r="I897" s="179"/>
      <c r="J897" s="179"/>
      <c r="K897" s="179"/>
      <c r="L897" s="81"/>
      <c r="M897" s="176"/>
      <c r="N897" s="179"/>
      <c r="O897" s="81"/>
      <c r="P897" s="81"/>
      <c r="Q897" s="81"/>
      <c r="R897" s="81"/>
      <c r="S897" s="81"/>
      <c r="T897" s="81"/>
      <c r="U897" s="81"/>
      <c r="V897" s="81"/>
      <c r="W897" s="81"/>
      <c r="X897" s="81"/>
      <c r="Y897" s="81"/>
      <c r="Z897" s="81"/>
      <c r="AA897" s="81"/>
      <c r="AB897" s="81"/>
      <c r="AC897" s="81"/>
      <c r="AD897" s="81"/>
      <c r="AE897" s="81"/>
      <c r="AF897" s="81"/>
    </row>
    <row r="898">
      <c r="A898" s="81"/>
      <c r="B898" s="81"/>
      <c r="C898" s="81"/>
      <c r="D898" s="179"/>
      <c r="E898" s="179"/>
      <c r="F898" s="179"/>
      <c r="G898" s="179"/>
      <c r="H898" s="179"/>
      <c r="I898" s="179"/>
      <c r="J898" s="179"/>
      <c r="K898" s="179"/>
      <c r="L898" s="81"/>
      <c r="M898" s="176"/>
      <c r="N898" s="179"/>
      <c r="O898" s="81"/>
      <c r="P898" s="81"/>
      <c r="Q898" s="81"/>
      <c r="R898" s="81"/>
      <c r="S898" s="81"/>
      <c r="T898" s="81"/>
      <c r="U898" s="81"/>
      <c r="V898" s="81"/>
      <c r="W898" s="81"/>
      <c r="X898" s="81"/>
      <c r="Y898" s="81"/>
      <c r="Z898" s="81"/>
      <c r="AA898" s="81"/>
      <c r="AB898" s="81"/>
      <c r="AC898" s="81"/>
      <c r="AD898" s="81"/>
      <c r="AE898" s="81"/>
      <c r="AF898" s="81"/>
    </row>
    <row r="899">
      <c r="A899" s="81"/>
      <c r="B899" s="81"/>
      <c r="C899" s="81"/>
      <c r="D899" s="179"/>
      <c r="E899" s="179"/>
      <c r="F899" s="179"/>
      <c r="G899" s="179"/>
      <c r="H899" s="179"/>
      <c r="I899" s="179"/>
      <c r="J899" s="179"/>
      <c r="K899" s="179"/>
      <c r="L899" s="81"/>
      <c r="M899" s="176"/>
      <c r="N899" s="179"/>
      <c r="O899" s="81"/>
      <c r="P899" s="81"/>
      <c r="Q899" s="81"/>
      <c r="R899" s="81"/>
      <c r="S899" s="81"/>
      <c r="T899" s="81"/>
      <c r="U899" s="81"/>
      <c r="V899" s="81"/>
      <c r="W899" s="81"/>
      <c r="X899" s="81"/>
      <c r="Y899" s="81"/>
      <c r="Z899" s="81"/>
      <c r="AA899" s="81"/>
      <c r="AB899" s="81"/>
      <c r="AC899" s="81"/>
      <c r="AD899" s="81"/>
      <c r="AE899" s="81"/>
      <c r="AF899" s="81"/>
    </row>
    <row r="900">
      <c r="A900" s="81"/>
      <c r="B900" s="81"/>
      <c r="C900" s="81"/>
      <c r="D900" s="179"/>
      <c r="E900" s="179"/>
      <c r="F900" s="179"/>
      <c r="G900" s="179"/>
      <c r="H900" s="179"/>
      <c r="I900" s="179"/>
      <c r="J900" s="179"/>
      <c r="K900" s="179"/>
      <c r="L900" s="81"/>
      <c r="M900" s="176"/>
      <c r="N900" s="179"/>
      <c r="O900" s="81"/>
      <c r="P900" s="81"/>
      <c r="Q900" s="81"/>
      <c r="R900" s="81"/>
      <c r="S900" s="81"/>
      <c r="T900" s="81"/>
      <c r="U900" s="81"/>
      <c r="V900" s="81"/>
      <c r="W900" s="81"/>
      <c r="X900" s="81"/>
      <c r="Y900" s="81"/>
      <c r="Z900" s="81"/>
      <c r="AA900" s="81"/>
      <c r="AB900" s="81"/>
      <c r="AC900" s="81"/>
      <c r="AD900" s="81"/>
      <c r="AE900" s="81"/>
      <c r="AF900" s="81"/>
    </row>
    <row r="901">
      <c r="A901" s="81"/>
      <c r="B901" s="81"/>
      <c r="C901" s="81"/>
      <c r="D901" s="179"/>
      <c r="E901" s="179"/>
      <c r="F901" s="179"/>
      <c r="G901" s="179"/>
      <c r="H901" s="179"/>
      <c r="I901" s="179"/>
      <c r="J901" s="179"/>
      <c r="K901" s="179"/>
      <c r="L901" s="81"/>
      <c r="M901" s="176"/>
      <c r="N901" s="179"/>
      <c r="O901" s="81"/>
      <c r="P901" s="81"/>
      <c r="Q901" s="81"/>
      <c r="R901" s="81"/>
      <c r="S901" s="81"/>
      <c r="T901" s="81"/>
      <c r="U901" s="81"/>
      <c r="V901" s="81"/>
      <c r="W901" s="81"/>
      <c r="X901" s="81"/>
      <c r="Y901" s="81"/>
      <c r="Z901" s="81"/>
      <c r="AA901" s="81"/>
      <c r="AB901" s="81"/>
      <c r="AC901" s="81"/>
      <c r="AD901" s="81"/>
      <c r="AE901" s="81"/>
      <c r="AF901" s="81"/>
    </row>
    <row r="902">
      <c r="A902" s="81"/>
      <c r="B902" s="81"/>
      <c r="C902" s="81"/>
      <c r="D902" s="179"/>
      <c r="E902" s="179"/>
      <c r="F902" s="179"/>
      <c r="G902" s="179"/>
      <c r="H902" s="179"/>
      <c r="I902" s="179"/>
      <c r="J902" s="179"/>
      <c r="K902" s="179"/>
      <c r="L902" s="81"/>
      <c r="M902" s="176"/>
      <c r="N902" s="179"/>
      <c r="O902" s="81"/>
      <c r="P902" s="81"/>
      <c r="Q902" s="81"/>
      <c r="R902" s="81"/>
      <c r="S902" s="81"/>
      <c r="T902" s="81"/>
      <c r="U902" s="81"/>
      <c r="V902" s="81"/>
      <c r="W902" s="81"/>
      <c r="X902" s="81"/>
      <c r="Y902" s="81"/>
      <c r="Z902" s="81"/>
      <c r="AA902" s="81"/>
      <c r="AB902" s="81"/>
      <c r="AC902" s="81"/>
      <c r="AD902" s="81"/>
      <c r="AE902" s="81"/>
      <c r="AF902" s="81"/>
    </row>
    <row r="903">
      <c r="A903" s="81"/>
      <c r="B903" s="81"/>
      <c r="C903" s="81"/>
      <c r="D903" s="179"/>
      <c r="E903" s="179"/>
      <c r="F903" s="179"/>
      <c r="G903" s="179"/>
      <c r="H903" s="179"/>
      <c r="I903" s="179"/>
      <c r="J903" s="179"/>
      <c r="K903" s="179"/>
      <c r="L903" s="81"/>
      <c r="M903" s="176"/>
      <c r="N903" s="179"/>
      <c r="O903" s="81"/>
      <c r="P903" s="81"/>
      <c r="Q903" s="81"/>
      <c r="R903" s="81"/>
      <c r="S903" s="81"/>
      <c r="T903" s="81"/>
      <c r="U903" s="81"/>
      <c r="V903" s="81"/>
      <c r="W903" s="81"/>
      <c r="X903" s="81"/>
      <c r="Y903" s="81"/>
      <c r="Z903" s="81"/>
      <c r="AA903" s="81"/>
      <c r="AB903" s="81"/>
      <c r="AC903" s="81"/>
      <c r="AD903" s="81"/>
      <c r="AE903" s="81"/>
      <c r="AF903" s="81"/>
    </row>
    <row r="904">
      <c r="A904" s="81"/>
      <c r="B904" s="81"/>
      <c r="C904" s="81"/>
      <c r="D904" s="179"/>
      <c r="E904" s="179"/>
      <c r="F904" s="179"/>
      <c r="G904" s="179"/>
      <c r="H904" s="179"/>
      <c r="I904" s="179"/>
      <c r="J904" s="179"/>
      <c r="K904" s="179"/>
      <c r="L904" s="81"/>
      <c r="M904" s="176"/>
      <c r="N904" s="179"/>
      <c r="O904" s="81"/>
      <c r="P904" s="81"/>
      <c r="Q904" s="81"/>
      <c r="R904" s="81"/>
      <c r="S904" s="81"/>
      <c r="T904" s="81"/>
      <c r="U904" s="81"/>
      <c r="V904" s="81"/>
      <c r="W904" s="81"/>
      <c r="X904" s="81"/>
      <c r="Y904" s="81"/>
      <c r="Z904" s="81"/>
      <c r="AA904" s="81"/>
      <c r="AB904" s="81"/>
      <c r="AC904" s="81"/>
      <c r="AD904" s="81"/>
      <c r="AE904" s="81"/>
      <c r="AF904" s="81"/>
    </row>
    <row r="905">
      <c r="A905" s="81"/>
      <c r="B905" s="81"/>
      <c r="C905" s="81"/>
      <c r="D905" s="179"/>
      <c r="E905" s="179"/>
      <c r="F905" s="179"/>
      <c r="G905" s="179"/>
      <c r="H905" s="179"/>
      <c r="I905" s="179"/>
      <c r="J905" s="179"/>
      <c r="K905" s="179"/>
      <c r="L905" s="81"/>
      <c r="M905" s="176"/>
      <c r="N905" s="179"/>
      <c r="O905" s="81"/>
      <c r="P905" s="81"/>
      <c r="Q905" s="81"/>
      <c r="R905" s="81"/>
      <c r="S905" s="81"/>
      <c r="T905" s="81"/>
      <c r="U905" s="81"/>
      <c r="V905" s="81"/>
      <c r="W905" s="81"/>
      <c r="X905" s="81"/>
      <c r="Y905" s="81"/>
      <c r="Z905" s="81"/>
      <c r="AA905" s="81"/>
      <c r="AB905" s="81"/>
      <c r="AC905" s="81"/>
      <c r="AD905" s="81"/>
      <c r="AE905" s="81"/>
      <c r="AF905" s="81"/>
    </row>
    <row r="906">
      <c r="A906" s="81"/>
      <c r="B906" s="81"/>
      <c r="C906" s="81"/>
      <c r="D906" s="179"/>
      <c r="E906" s="179"/>
      <c r="F906" s="179"/>
      <c r="G906" s="179"/>
      <c r="H906" s="179"/>
      <c r="I906" s="179"/>
      <c r="J906" s="179"/>
      <c r="K906" s="179"/>
      <c r="L906" s="81"/>
      <c r="M906" s="176"/>
      <c r="N906" s="179"/>
      <c r="O906" s="81"/>
      <c r="P906" s="81"/>
      <c r="Q906" s="81"/>
      <c r="R906" s="81"/>
      <c r="S906" s="81"/>
      <c r="T906" s="81"/>
      <c r="U906" s="81"/>
      <c r="V906" s="81"/>
      <c r="W906" s="81"/>
      <c r="X906" s="81"/>
      <c r="Y906" s="81"/>
      <c r="Z906" s="81"/>
      <c r="AA906" s="81"/>
      <c r="AB906" s="81"/>
      <c r="AC906" s="81"/>
      <c r="AD906" s="81"/>
      <c r="AE906" s="81"/>
      <c r="AF906" s="81"/>
    </row>
    <row r="907">
      <c r="A907" s="81"/>
      <c r="B907" s="81"/>
      <c r="C907" s="81"/>
      <c r="D907" s="179"/>
      <c r="E907" s="179"/>
      <c r="F907" s="179"/>
      <c r="G907" s="179"/>
      <c r="H907" s="179"/>
      <c r="I907" s="179"/>
      <c r="J907" s="179"/>
      <c r="K907" s="179"/>
      <c r="L907" s="81"/>
      <c r="M907" s="176"/>
      <c r="N907" s="179"/>
      <c r="O907" s="81"/>
      <c r="P907" s="81"/>
      <c r="Q907" s="81"/>
      <c r="R907" s="81"/>
      <c r="S907" s="81"/>
      <c r="T907" s="81"/>
      <c r="U907" s="81"/>
      <c r="V907" s="81"/>
      <c r="W907" s="81"/>
      <c r="X907" s="81"/>
      <c r="Y907" s="81"/>
      <c r="Z907" s="81"/>
      <c r="AA907" s="81"/>
      <c r="AB907" s="81"/>
      <c r="AC907" s="81"/>
      <c r="AD907" s="81"/>
      <c r="AE907" s="81"/>
      <c r="AF907" s="81"/>
    </row>
    <row r="908">
      <c r="A908" s="81"/>
      <c r="B908" s="81"/>
      <c r="C908" s="81"/>
      <c r="D908" s="179"/>
      <c r="E908" s="179"/>
      <c r="F908" s="179"/>
      <c r="G908" s="179"/>
      <c r="H908" s="179"/>
      <c r="I908" s="179"/>
      <c r="J908" s="179"/>
      <c r="K908" s="179"/>
      <c r="L908" s="81"/>
      <c r="M908" s="176"/>
      <c r="N908" s="179"/>
      <c r="O908" s="81"/>
      <c r="P908" s="81"/>
      <c r="Q908" s="81"/>
      <c r="R908" s="81"/>
      <c r="S908" s="81"/>
      <c r="T908" s="81"/>
      <c r="U908" s="81"/>
      <c r="V908" s="81"/>
      <c r="W908" s="81"/>
      <c r="X908" s="81"/>
      <c r="Y908" s="81"/>
      <c r="Z908" s="81"/>
      <c r="AA908" s="81"/>
      <c r="AB908" s="81"/>
      <c r="AC908" s="81"/>
      <c r="AD908" s="81"/>
      <c r="AE908" s="81"/>
      <c r="AF908" s="81"/>
    </row>
    <row r="909">
      <c r="A909" s="81"/>
      <c r="B909" s="81"/>
      <c r="C909" s="81"/>
      <c r="D909" s="179"/>
      <c r="E909" s="179"/>
      <c r="F909" s="179"/>
      <c r="G909" s="179"/>
      <c r="H909" s="179"/>
      <c r="I909" s="179"/>
      <c r="J909" s="179"/>
      <c r="K909" s="179"/>
      <c r="L909" s="81"/>
      <c r="M909" s="176"/>
      <c r="N909" s="179"/>
      <c r="O909" s="81"/>
      <c r="P909" s="81"/>
      <c r="Q909" s="81"/>
      <c r="R909" s="81"/>
      <c r="S909" s="81"/>
      <c r="T909" s="81"/>
      <c r="U909" s="81"/>
      <c r="V909" s="81"/>
      <c r="W909" s="81"/>
      <c r="X909" s="81"/>
      <c r="Y909" s="81"/>
      <c r="Z909" s="81"/>
      <c r="AA909" s="81"/>
      <c r="AB909" s="81"/>
      <c r="AC909" s="81"/>
      <c r="AD909" s="81"/>
      <c r="AE909" s="81"/>
      <c r="AF909" s="81"/>
    </row>
    <row r="910">
      <c r="A910" s="81"/>
      <c r="B910" s="81"/>
      <c r="C910" s="81"/>
      <c r="D910" s="179"/>
      <c r="E910" s="179"/>
      <c r="F910" s="179"/>
      <c r="G910" s="179"/>
      <c r="H910" s="179"/>
      <c r="I910" s="179"/>
      <c r="J910" s="179"/>
      <c r="K910" s="179"/>
      <c r="L910" s="81"/>
      <c r="M910" s="176"/>
      <c r="N910" s="179"/>
      <c r="O910" s="81"/>
      <c r="P910" s="81"/>
      <c r="Q910" s="81"/>
      <c r="R910" s="81"/>
      <c r="S910" s="81"/>
      <c r="T910" s="81"/>
      <c r="U910" s="81"/>
      <c r="V910" s="81"/>
      <c r="W910" s="81"/>
      <c r="X910" s="81"/>
      <c r="Y910" s="81"/>
      <c r="Z910" s="81"/>
      <c r="AA910" s="81"/>
      <c r="AB910" s="81"/>
      <c r="AC910" s="81"/>
      <c r="AD910" s="81"/>
      <c r="AE910" s="81"/>
      <c r="AF910" s="81"/>
    </row>
    <row r="911">
      <c r="A911" s="81"/>
      <c r="B911" s="81"/>
      <c r="C911" s="81"/>
      <c r="D911" s="179"/>
      <c r="E911" s="179"/>
      <c r="F911" s="179"/>
      <c r="G911" s="179"/>
      <c r="H911" s="179"/>
      <c r="I911" s="179"/>
      <c r="J911" s="179"/>
      <c r="K911" s="179"/>
      <c r="L911" s="81"/>
      <c r="M911" s="176"/>
      <c r="N911" s="179"/>
      <c r="O911" s="81"/>
      <c r="P911" s="81"/>
      <c r="Q911" s="81"/>
      <c r="R911" s="81"/>
      <c r="S911" s="81"/>
      <c r="T911" s="81"/>
      <c r="U911" s="81"/>
      <c r="V911" s="81"/>
      <c r="W911" s="81"/>
      <c r="X911" s="81"/>
      <c r="Y911" s="81"/>
      <c r="Z911" s="81"/>
      <c r="AA911" s="81"/>
      <c r="AB911" s="81"/>
      <c r="AC911" s="81"/>
      <c r="AD911" s="81"/>
      <c r="AE911" s="81"/>
      <c r="AF911" s="81"/>
    </row>
    <row r="912">
      <c r="A912" s="81"/>
      <c r="B912" s="81"/>
      <c r="C912" s="81"/>
      <c r="D912" s="179"/>
      <c r="E912" s="179"/>
      <c r="F912" s="179"/>
      <c r="G912" s="179"/>
      <c r="H912" s="179"/>
      <c r="I912" s="179"/>
      <c r="J912" s="179"/>
      <c r="K912" s="179"/>
      <c r="L912" s="81"/>
      <c r="M912" s="176"/>
      <c r="N912" s="179"/>
      <c r="O912" s="81"/>
      <c r="P912" s="81"/>
      <c r="Q912" s="81"/>
      <c r="R912" s="81"/>
      <c r="S912" s="81"/>
      <c r="T912" s="81"/>
      <c r="U912" s="81"/>
      <c r="V912" s="81"/>
      <c r="W912" s="81"/>
      <c r="X912" s="81"/>
      <c r="Y912" s="81"/>
      <c r="Z912" s="81"/>
      <c r="AA912" s="81"/>
      <c r="AB912" s="81"/>
      <c r="AC912" s="81"/>
      <c r="AD912" s="81"/>
      <c r="AE912" s="81"/>
      <c r="AF912" s="81"/>
    </row>
    <row r="913">
      <c r="A913" s="81"/>
      <c r="B913" s="81"/>
      <c r="C913" s="81"/>
      <c r="D913" s="179"/>
      <c r="E913" s="179"/>
      <c r="F913" s="179"/>
      <c r="G913" s="179"/>
      <c r="H913" s="179"/>
      <c r="I913" s="179"/>
      <c r="J913" s="179"/>
      <c r="K913" s="179"/>
      <c r="L913" s="81"/>
      <c r="M913" s="176"/>
      <c r="N913" s="179"/>
      <c r="O913" s="81"/>
      <c r="P913" s="81"/>
      <c r="Q913" s="81"/>
      <c r="R913" s="81"/>
      <c r="S913" s="81"/>
      <c r="T913" s="81"/>
      <c r="U913" s="81"/>
      <c r="V913" s="81"/>
      <c r="W913" s="81"/>
      <c r="X913" s="81"/>
      <c r="Y913" s="81"/>
      <c r="Z913" s="81"/>
      <c r="AA913" s="81"/>
      <c r="AB913" s="81"/>
      <c r="AC913" s="81"/>
      <c r="AD913" s="81"/>
      <c r="AE913" s="81"/>
      <c r="AF913" s="81"/>
    </row>
    <row r="914">
      <c r="A914" s="81"/>
      <c r="B914" s="81"/>
      <c r="C914" s="81"/>
      <c r="D914" s="179"/>
      <c r="E914" s="179"/>
      <c r="F914" s="179"/>
      <c r="G914" s="179"/>
      <c r="H914" s="179"/>
      <c r="I914" s="179"/>
      <c r="J914" s="179"/>
      <c r="K914" s="179"/>
      <c r="L914" s="81"/>
      <c r="M914" s="176"/>
      <c r="N914" s="179"/>
      <c r="O914" s="81"/>
      <c r="P914" s="81"/>
      <c r="Q914" s="81"/>
      <c r="R914" s="81"/>
      <c r="S914" s="81"/>
      <c r="T914" s="81"/>
      <c r="U914" s="81"/>
      <c r="V914" s="81"/>
      <c r="W914" s="81"/>
      <c r="X914" s="81"/>
      <c r="Y914" s="81"/>
      <c r="Z914" s="81"/>
      <c r="AA914" s="81"/>
      <c r="AB914" s="81"/>
      <c r="AC914" s="81"/>
      <c r="AD914" s="81"/>
      <c r="AE914" s="81"/>
      <c r="AF914" s="81"/>
    </row>
    <row r="915">
      <c r="A915" s="81"/>
      <c r="B915" s="81"/>
      <c r="C915" s="81"/>
      <c r="D915" s="179"/>
      <c r="E915" s="179"/>
      <c r="F915" s="179"/>
      <c r="G915" s="179"/>
      <c r="H915" s="179"/>
      <c r="I915" s="179"/>
      <c r="J915" s="179"/>
      <c r="K915" s="179"/>
      <c r="L915" s="81"/>
      <c r="M915" s="176"/>
      <c r="N915" s="179"/>
      <c r="O915" s="81"/>
      <c r="P915" s="81"/>
      <c r="Q915" s="81"/>
      <c r="R915" s="81"/>
      <c r="S915" s="81"/>
      <c r="T915" s="81"/>
      <c r="U915" s="81"/>
      <c r="V915" s="81"/>
      <c r="W915" s="81"/>
      <c r="X915" s="81"/>
      <c r="Y915" s="81"/>
      <c r="Z915" s="81"/>
      <c r="AA915" s="81"/>
      <c r="AB915" s="81"/>
      <c r="AC915" s="81"/>
      <c r="AD915" s="81"/>
      <c r="AE915" s="81"/>
      <c r="AF915" s="81"/>
    </row>
    <row r="916">
      <c r="A916" s="81"/>
      <c r="B916" s="81"/>
      <c r="C916" s="81"/>
      <c r="D916" s="179"/>
      <c r="E916" s="179"/>
      <c r="F916" s="179"/>
      <c r="G916" s="179"/>
      <c r="H916" s="179"/>
      <c r="I916" s="179"/>
      <c r="J916" s="179"/>
      <c r="K916" s="179"/>
      <c r="L916" s="81"/>
      <c r="M916" s="176"/>
      <c r="N916" s="179"/>
      <c r="O916" s="81"/>
      <c r="P916" s="81"/>
      <c r="Q916" s="81"/>
      <c r="R916" s="81"/>
      <c r="S916" s="81"/>
      <c r="T916" s="81"/>
      <c r="U916" s="81"/>
      <c r="V916" s="81"/>
      <c r="W916" s="81"/>
      <c r="X916" s="81"/>
      <c r="Y916" s="81"/>
      <c r="Z916" s="81"/>
      <c r="AA916" s="81"/>
      <c r="AB916" s="81"/>
      <c r="AC916" s="81"/>
      <c r="AD916" s="81"/>
      <c r="AE916" s="81"/>
      <c r="AF916" s="81"/>
    </row>
    <row r="917">
      <c r="A917" s="81"/>
      <c r="B917" s="81"/>
      <c r="C917" s="81"/>
      <c r="D917" s="179"/>
      <c r="E917" s="179"/>
      <c r="F917" s="179"/>
      <c r="G917" s="179"/>
      <c r="H917" s="179"/>
      <c r="I917" s="179"/>
      <c r="J917" s="179"/>
      <c r="K917" s="179"/>
      <c r="L917" s="81"/>
      <c r="M917" s="176"/>
      <c r="N917" s="179"/>
      <c r="O917" s="81"/>
      <c r="P917" s="81"/>
      <c r="Q917" s="81"/>
      <c r="R917" s="81"/>
      <c r="S917" s="81"/>
      <c r="T917" s="81"/>
      <c r="U917" s="81"/>
      <c r="V917" s="81"/>
      <c r="W917" s="81"/>
      <c r="X917" s="81"/>
      <c r="Y917" s="81"/>
      <c r="Z917" s="81"/>
      <c r="AA917" s="81"/>
      <c r="AB917" s="81"/>
      <c r="AC917" s="81"/>
      <c r="AD917" s="81"/>
      <c r="AE917" s="81"/>
      <c r="AF917" s="81"/>
    </row>
    <row r="918">
      <c r="A918" s="81"/>
      <c r="B918" s="81"/>
      <c r="C918" s="81"/>
      <c r="D918" s="179"/>
      <c r="E918" s="179"/>
      <c r="F918" s="179"/>
      <c r="G918" s="179"/>
      <c r="H918" s="179"/>
      <c r="I918" s="179"/>
      <c r="J918" s="179"/>
      <c r="K918" s="179"/>
      <c r="L918" s="81"/>
      <c r="M918" s="176"/>
      <c r="N918" s="179"/>
      <c r="O918" s="81"/>
      <c r="P918" s="81"/>
      <c r="Q918" s="81"/>
      <c r="R918" s="81"/>
      <c r="S918" s="81"/>
      <c r="T918" s="81"/>
      <c r="U918" s="81"/>
      <c r="V918" s="81"/>
      <c r="W918" s="81"/>
      <c r="X918" s="81"/>
      <c r="Y918" s="81"/>
      <c r="Z918" s="81"/>
      <c r="AA918" s="81"/>
      <c r="AB918" s="81"/>
      <c r="AC918" s="81"/>
      <c r="AD918" s="81"/>
      <c r="AE918" s="81"/>
      <c r="AF918" s="81"/>
    </row>
    <row r="919">
      <c r="A919" s="81"/>
      <c r="B919" s="81"/>
      <c r="C919" s="81"/>
      <c r="D919" s="179"/>
      <c r="E919" s="179"/>
      <c r="F919" s="179"/>
      <c r="G919" s="179"/>
      <c r="H919" s="179"/>
      <c r="I919" s="179"/>
      <c r="J919" s="179"/>
      <c r="K919" s="179"/>
      <c r="L919" s="81"/>
      <c r="M919" s="176"/>
      <c r="N919" s="179"/>
      <c r="O919" s="81"/>
      <c r="P919" s="81"/>
      <c r="Q919" s="81"/>
      <c r="R919" s="81"/>
      <c r="S919" s="81"/>
      <c r="T919" s="81"/>
      <c r="U919" s="81"/>
      <c r="V919" s="81"/>
      <c r="W919" s="81"/>
      <c r="X919" s="81"/>
      <c r="Y919" s="81"/>
      <c r="Z919" s="81"/>
      <c r="AA919" s="81"/>
      <c r="AB919" s="81"/>
      <c r="AC919" s="81"/>
      <c r="AD919" s="81"/>
      <c r="AE919" s="81"/>
      <c r="AF919" s="81"/>
    </row>
    <row r="920">
      <c r="A920" s="81"/>
      <c r="B920" s="81"/>
      <c r="C920" s="81"/>
      <c r="D920" s="179"/>
      <c r="E920" s="179"/>
      <c r="F920" s="179"/>
      <c r="G920" s="179"/>
      <c r="H920" s="179"/>
      <c r="I920" s="179"/>
      <c r="J920" s="179"/>
      <c r="K920" s="179"/>
      <c r="L920" s="81"/>
      <c r="M920" s="176"/>
      <c r="N920" s="179"/>
      <c r="O920" s="81"/>
      <c r="P920" s="81"/>
      <c r="Q920" s="81"/>
      <c r="R920" s="81"/>
      <c r="S920" s="81"/>
      <c r="T920" s="81"/>
      <c r="U920" s="81"/>
      <c r="V920" s="81"/>
      <c r="W920" s="81"/>
      <c r="X920" s="81"/>
      <c r="Y920" s="81"/>
      <c r="Z920" s="81"/>
      <c r="AA920" s="81"/>
      <c r="AB920" s="81"/>
      <c r="AC920" s="81"/>
      <c r="AD920" s="81"/>
      <c r="AE920" s="81"/>
      <c r="AF920" s="81"/>
    </row>
    <row r="921">
      <c r="A921" s="81"/>
      <c r="B921" s="81"/>
      <c r="C921" s="81"/>
      <c r="D921" s="179"/>
      <c r="E921" s="179"/>
      <c r="F921" s="179"/>
      <c r="G921" s="179"/>
      <c r="H921" s="179"/>
      <c r="I921" s="179"/>
      <c r="J921" s="179"/>
      <c r="K921" s="179"/>
      <c r="L921" s="81"/>
      <c r="M921" s="176"/>
      <c r="N921" s="179"/>
      <c r="O921" s="81"/>
      <c r="P921" s="81"/>
      <c r="Q921" s="81"/>
      <c r="R921" s="81"/>
      <c r="S921" s="81"/>
      <c r="T921" s="81"/>
      <c r="U921" s="81"/>
      <c r="V921" s="81"/>
      <c r="W921" s="81"/>
      <c r="X921" s="81"/>
      <c r="Y921" s="81"/>
      <c r="Z921" s="81"/>
      <c r="AA921" s="81"/>
      <c r="AB921" s="81"/>
      <c r="AC921" s="81"/>
      <c r="AD921" s="81"/>
      <c r="AE921" s="81"/>
      <c r="AF921" s="81"/>
    </row>
    <row r="922">
      <c r="A922" s="81"/>
      <c r="B922" s="81"/>
      <c r="C922" s="81"/>
      <c r="D922" s="179"/>
      <c r="E922" s="179"/>
      <c r="F922" s="179"/>
      <c r="G922" s="179"/>
      <c r="H922" s="179"/>
      <c r="I922" s="179"/>
      <c r="J922" s="179"/>
      <c r="K922" s="179"/>
      <c r="L922" s="81"/>
      <c r="M922" s="176"/>
      <c r="N922" s="179"/>
      <c r="O922" s="81"/>
      <c r="P922" s="81"/>
      <c r="Q922" s="81"/>
      <c r="R922" s="81"/>
      <c r="S922" s="81"/>
      <c r="T922" s="81"/>
      <c r="U922" s="81"/>
      <c r="V922" s="81"/>
      <c r="W922" s="81"/>
      <c r="X922" s="81"/>
      <c r="Y922" s="81"/>
      <c r="Z922" s="81"/>
      <c r="AA922" s="81"/>
      <c r="AB922" s="81"/>
      <c r="AC922" s="81"/>
      <c r="AD922" s="81"/>
      <c r="AE922" s="81"/>
      <c r="AF922" s="81"/>
    </row>
    <row r="923">
      <c r="A923" s="81"/>
      <c r="B923" s="81"/>
      <c r="C923" s="81"/>
      <c r="D923" s="179"/>
      <c r="E923" s="179"/>
      <c r="F923" s="179"/>
      <c r="G923" s="179"/>
      <c r="H923" s="179"/>
      <c r="I923" s="179"/>
      <c r="J923" s="179"/>
      <c r="K923" s="179"/>
      <c r="L923" s="81"/>
      <c r="M923" s="176"/>
      <c r="N923" s="179"/>
      <c r="O923" s="81"/>
      <c r="P923" s="81"/>
      <c r="Q923" s="81"/>
      <c r="R923" s="81"/>
      <c r="S923" s="81"/>
      <c r="T923" s="81"/>
      <c r="U923" s="81"/>
      <c r="V923" s="81"/>
      <c r="W923" s="81"/>
      <c r="X923" s="81"/>
      <c r="Y923" s="81"/>
      <c r="Z923" s="81"/>
      <c r="AA923" s="81"/>
      <c r="AB923" s="81"/>
      <c r="AC923" s="81"/>
      <c r="AD923" s="81"/>
      <c r="AE923" s="81"/>
      <c r="AF923" s="81"/>
    </row>
    <row r="924">
      <c r="A924" s="81"/>
      <c r="B924" s="81"/>
      <c r="C924" s="81"/>
      <c r="D924" s="179"/>
      <c r="E924" s="179"/>
      <c r="F924" s="179"/>
      <c r="G924" s="179"/>
      <c r="H924" s="179"/>
      <c r="I924" s="179"/>
      <c r="J924" s="179"/>
      <c r="K924" s="179"/>
      <c r="L924" s="81"/>
      <c r="M924" s="176"/>
      <c r="N924" s="179"/>
      <c r="O924" s="81"/>
      <c r="P924" s="81"/>
      <c r="Q924" s="81"/>
      <c r="R924" s="81"/>
      <c r="S924" s="81"/>
      <c r="T924" s="81"/>
      <c r="U924" s="81"/>
      <c r="V924" s="81"/>
      <c r="W924" s="81"/>
      <c r="X924" s="81"/>
      <c r="Y924" s="81"/>
      <c r="Z924" s="81"/>
      <c r="AA924" s="81"/>
      <c r="AB924" s="81"/>
      <c r="AC924" s="81"/>
      <c r="AD924" s="81"/>
      <c r="AE924" s="81"/>
      <c r="AF924" s="81"/>
    </row>
    <row r="925">
      <c r="A925" s="81"/>
      <c r="B925" s="81"/>
      <c r="C925" s="81"/>
      <c r="D925" s="179"/>
      <c r="E925" s="179"/>
      <c r="F925" s="179"/>
      <c r="G925" s="179"/>
      <c r="H925" s="179"/>
      <c r="I925" s="179"/>
      <c r="J925" s="179"/>
      <c r="K925" s="179"/>
      <c r="L925" s="81"/>
      <c r="M925" s="176"/>
      <c r="N925" s="179"/>
      <c r="O925" s="81"/>
      <c r="P925" s="81"/>
      <c r="Q925" s="81"/>
      <c r="R925" s="81"/>
      <c r="S925" s="81"/>
      <c r="T925" s="81"/>
      <c r="U925" s="81"/>
      <c r="V925" s="81"/>
      <c r="W925" s="81"/>
      <c r="X925" s="81"/>
      <c r="Y925" s="81"/>
      <c r="Z925" s="81"/>
      <c r="AA925" s="81"/>
      <c r="AB925" s="81"/>
      <c r="AC925" s="81"/>
      <c r="AD925" s="81"/>
      <c r="AE925" s="81"/>
      <c r="AF925" s="81"/>
    </row>
    <row r="926">
      <c r="A926" s="81"/>
      <c r="B926" s="81"/>
      <c r="C926" s="81"/>
      <c r="D926" s="179"/>
      <c r="E926" s="179"/>
      <c r="F926" s="179"/>
      <c r="G926" s="179"/>
      <c r="H926" s="179"/>
      <c r="I926" s="179"/>
      <c r="J926" s="179"/>
      <c r="K926" s="179"/>
      <c r="L926" s="81"/>
      <c r="M926" s="176"/>
      <c r="N926" s="179"/>
      <c r="O926" s="81"/>
      <c r="P926" s="81"/>
      <c r="Q926" s="81"/>
      <c r="R926" s="81"/>
      <c r="S926" s="81"/>
      <c r="T926" s="81"/>
      <c r="U926" s="81"/>
      <c r="V926" s="81"/>
      <c r="W926" s="81"/>
      <c r="X926" s="81"/>
      <c r="Y926" s="81"/>
      <c r="Z926" s="81"/>
      <c r="AA926" s="81"/>
      <c r="AB926" s="81"/>
      <c r="AC926" s="81"/>
      <c r="AD926" s="81"/>
      <c r="AE926" s="81"/>
      <c r="AF926" s="81"/>
    </row>
    <row r="927">
      <c r="A927" s="81"/>
      <c r="B927" s="81"/>
      <c r="C927" s="81"/>
      <c r="D927" s="179"/>
      <c r="E927" s="179"/>
      <c r="F927" s="179"/>
      <c r="G927" s="179"/>
      <c r="H927" s="179"/>
      <c r="I927" s="179"/>
      <c r="J927" s="179"/>
      <c r="K927" s="179"/>
      <c r="L927" s="81"/>
      <c r="M927" s="176"/>
      <c r="N927" s="179"/>
      <c r="O927" s="81"/>
      <c r="P927" s="81"/>
      <c r="Q927" s="81"/>
      <c r="R927" s="81"/>
      <c r="S927" s="81"/>
      <c r="T927" s="81"/>
      <c r="U927" s="81"/>
      <c r="V927" s="81"/>
      <c r="W927" s="81"/>
      <c r="X927" s="81"/>
      <c r="Y927" s="81"/>
      <c r="Z927" s="81"/>
      <c r="AA927" s="81"/>
      <c r="AB927" s="81"/>
      <c r="AC927" s="81"/>
      <c r="AD927" s="81"/>
      <c r="AE927" s="81"/>
      <c r="AF927" s="81"/>
    </row>
    <row r="928">
      <c r="A928" s="81"/>
      <c r="B928" s="81"/>
      <c r="C928" s="81"/>
      <c r="D928" s="179"/>
      <c r="E928" s="179"/>
      <c r="F928" s="179"/>
      <c r="G928" s="179"/>
      <c r="H928" s="179"/>
      <c r="I928" s="179"/>
      <c r="J928" s="179"/>
      <c r="K928" s="179"/>
      <c r="L928" s="81"/>
      <c r="M928" s="176"/>
      <c r="N928" s="179"/>
      <c r="O928" s="81"/>
      <c r="P928" s="81"/>
      <c r="Q928" s="81"/>
      <c r="R928" s="81"/>
      <c r="S928" s="81"/>
      <c r="T928" s="81"/>
      <c r="U928" s="81"/>
      <c r="V928" s="81"/>
      <c r="W928" s="81"/>
      <c r="X928" s="81"/>
      <c r="Y928" s="81"/>
      <c r="Z928" s="81"/>
      <c r="AA928" s="81"/>
      <c r="AB928" s="81"/>
      <c r="AC928" s="81"/>
      <c r="AD928" s="81"/>
      <c r="AE928" s="81"/>
      <c r="AF928" s="81"/>
    </row>
    <row r="929">
      <c r="A929" s="81"/>
      <c r="B929" s="81"/>
      <c r="C929" s="81"/>
      <c r="D929" s="179"/>
      <c r="E929" s="179"/>
      <c r="F929" s="179"/>
      <c r="G929" s="179"/>
      <c r="H929" s="179"/>
      <c r="I929" s="179"/>
      <c r="J929" s="179"/>
      <c r="K929" s="179"/>
      <c r="L929" s="81"/>
      <c r="M929" s="176"/>
      <c r="N929" s="179"/>
      <c r="O929" s="81"/>
      <c r="P929" s="81"/>
      <c r="Q929" s="81"/>
      <c r="R929" s="81"/>
      <c r="S929" s="81"/>
      <c r="T929" s="81"/>
      <c r="U929" s="81"/>
      <c r="V929" s="81"/>
      <c r="W929" s="81"/>
      <c r="X929" s="81"/>
      <c r="Y929" s="81"/>
      <c r="Z929" s="81"/>
      <c r="AA929" s="81"/>
      <c r="AB929" s="81"/>
      <c r="AC929" s="81"/>
      <c r="AD929" s="81"/>
      <c r="AE929" s="81"/>
      <c r="AF929" s="81"/>
    </row>
    <row r="930">
      <c r="A930" s="81"/>
      <c r="B930" s="81"/>
      <c r="C930" s="81"/>
      <c r="D930" s="179"/>
      <c r="E930" s="179"/>
      <c r="F930" s="179"/>
      <c r="G930" s="179"/>
      <c r="H930" s="179"/>
      <c r="I930" s="179"/>
      <c r="J930" s="179"/>
      <c r="K930" s="179"/>
      <c r="L930" s="81"/>
      <c r="M930" s="176"/>
      <c r="N930" s="179"/>
      <c r="O930" s="81"/>
      <c r="P930" s="81"/>
      <c r="Q930" s="81"/>
      <c r="R930" s="81"/>
      <c r="S930" s="81"/>
      <c r="T930" s="81"/>
      <c r="U930" s="81"/>
      <c r="V930" s="81"/>
      <c r="W930" s="81"/>
      <c r="X930" s="81"/>
      <c r="Y930" s="81"/>
      <c r="Z930" s="81"/>
      <c r="AA930" s="81"/>
      <c r="AB930" s="81"/>
      <c r="AC930" s="81"/>
      <c r="AD930" s="81"/>
      <c r="AE930" s="81"/>
      <c r="AF930" s="81"/>
    </row>
    <row r="931">
      <c r="A931" s="81"/>
      <c r="B931" s="81"/>
      <c r="C931" s="81"/>
      <c r="D931" s="179"/>
      <c r="E931" s="179"/>
      <c r="F931" s="179"/>
      <c r="G931" s="179"/>
      <c r="H931" s="179"/>
      <c r="I931" s="179"/>
      <c r="J931" s="179"/>
      <c r="K931" s="179"/>
      <c r="L931" s="81"/>
      <c r="M931" s="176"/>
      <c r="N931" s="179"/>
      <c r="O931" s="81"/>
      <c r="P931" s="81"/>
      <c r="Q931" s="81"/>
      <c r="R931" s="81"/>
      <c r="S931" s="81"/>
      <c r="T931" s="81"/>
      <c r="U931" s="81"/>
      <c r="V931" s="81"/>
      <c r="W931" s="81"/>
      <c r="X931" s="81"/>
      <c r="Y931" s="81"/>
      <c r="Z931" s="81"/>
      <c r="AA931" s="81"/>
      <c r="AB931" s="81"/>
      <c r="AC931" s="81"/>
      <c r="AD931" s="81"/>
      <c r="AE931" s="81"/>
      <c r="AF931" s="81"/>
    </row>
    <row r="932">
      <c r="A932" s="81"/>
      <c r="B932" s="81"/>
      <c r="C932" s="81"/>
      <c r="D932" s="179"/>
      <c r="E932" s="179"/>
      <c r="F932" s="179"/>
      <c r="G932" s="179"/>
      <c r="H932" s="179"/>
      <c r="I932" s="179"/>
      <c r="J932" s="179"/>
      <c r="K932" s="179"/>
      <c r="L932" s="81"/>
      <c r="M932" s="176"/>
      <c r="N932" s="179"/>
      <c r="O932" s="81"/>
      <c r="P932" s="81"/>
      <c r="Q932" s="81"/>
      <c r="R932" s="81"/>
      <c r="S932" s="81"/>
      <c r="T932" s="81"/>
      <c r="U932" s="81"/>
      <c r="V932" s="81"/>
      <c r="W932" s="81"/>
      <c r="X932" s="81"/>
      <c r="Y932" s="81"/>
      <c r="Z932" s="81"/>
      <c r="AA932" s="81"/>
      <c r="AB932" s="81"/>
      <c r="AC932" s="81"/>
      <c r="AD932" s="81"/>
      <c r="AE932" s="81"/>
      <c r="AF932" s="81"/>
    </row>
    <row r="933">
      <c r="A933" s="81"/>
      <c r="B933" s="81"/>
      <c r="C933" s="81"/>
      <c r="D933" s="179"/>
      <c r="E933" s="179"/>
      <c r="F933" s="179"/>
      <c r="G933" s="179"/>
      <c r="H933" s="179"/>
      <c r="I933" s="179"/>
      <c r="J933" s="179"/>
      <c r="K933" s="179"/>
      <c r="L933" s="81"/>
      <c r="M933" s="176"/>
      <c r="N933" s="179"/>
      <c r="O933" s="81"/>
      <c r="P933" s="81"/>
      <c r="Q933" s="81"/>
      <c r="R933" s="81"/>
      <c r="S933" s="81"/>
      <c r="T933" s="81"/>
      <c r="U933" s="81"/>
      <c r="V933" s="81"/>
      <c r="W933" s="81"/>
      <c r="X933" s="81"/>
      <c r="Y933" s="81"/>
      <c r="Z933" s="81"/>
      <c r="AA933" s="81"/>
      <c r="AB933" s="81"/>
      <c r="AC933" s="81"/>
      <c r="AD933" s="81"/>
      <c r="AE933" s="81"/>
      <c r="AF933" s="81"/>
    </row>
    <row r="934">
      <c r="A934" s="81"/>
      <c r="B934" s="81"/>
      <c r="C934" s="81"/>
      <c r="D934" s="179"/>
      <c r="E934" s="179"/>
      <c r="F934" s="179"/>
      <c r="G934" s="179"/>
      <c r="H934" s="179"/>
      <c r="I934" s="179"/>
      <c r="J934" s="179"/>
      <c r="K934" s="179"/>
      <c r="L934" s="81"/>
      <c r="M934" s="176"/>
      <c r="N934" s="179"/>
      <c r="O934" s="81"/>
      <c r="P934" s="81"/>
      <c r="Q934" s="81"/>
      <c r="R934" s="81"/>
      <c r="S934" s="81"/>
      <c r="T934" s="81"/>
      <c r="U934" s="81"/>
      <c r="V934" s="81"/>
      <c r="W934" s="81"/>
      <c r="X934" s="81"/>
      <c r="Y934" s="81"/>
      <c r="Z934" s="81"/>
      <c r="AA934" s="81"/>
      <c r="AB934" s="81"/>
      <c r="AC934" s="81"/>
      <c r="AD934" s="81"/>
      <c r="AE934" s="81"/>
      <c r="AF934" s="81"/>
    </row>
    <row r="935">
      <c r="A935" s="81"/>
      <c r="B935" s="81"/>
      <c r="C935" s="81"/>
      <c r="D935" s="179"/>
      <c r="E935" s="179"/>
      <c r="F935" s="179"/>
      <c r="G935" s="179"/>
      <c r="H935" s="179"/>
      <c r="I935" s="179"/>
      <c r="J935" s="179"/>
      <c r="K935" s="179"/>
      <c r="L935" s="81"/>
      <c r="M935" s="176"/>
      <c r="N935" s="179"/>
      <c r="O935" s="81"/>
      <c r="P935" s="81"/>
      <c r="Q935" s="81"/>
      <c r="R935" s="81"/>
      <c r="S935" s="81"/>
      <c r="T935" s="81"/>
      <c r="U935" s="81"/>
      <c r="V935" s="81"/>
      <c r="W935" s="81"/>
      <c r="X935" s="81"/>
      <c r="Y935" s="81"/>
      <c r="Z935" s="81"/>
      <c r="AA935" s="81"/>
      <c r="AB935" s="81"/>
      <c r="AC935" s="81"/>
      <c r="AD935" s="81"/>
      <c r="AE935" s="81"/>
      <c r="AF935" s="81"/>
    </row>
    <row r="936">
      <c r="A936" s="81"/>
      <c r="B936" s="81"/>
      <c r="C936" s="81"/>
      <c r="D936" s="179"/>
      <c r="E936" s="179"/>
      <c r="F936" s="179"/>
      <c r="G936" s="179"/>
      <c r="H936" s="179"/>
      <c r="I936" s="179"/>
      <c r="J936" s="179"/>
      <c r="K936" s="179"/>
      <c r="L936" s="81"/>
      <c r="M936" s="176"/>
      <c r="N936" s="179"/>
      <c r="O936" s="81"/>
      <c r="P936" s="81"/>
      <c r="Q936" s="81"/>
      <c r="R936" s="81"/>
      <c r="S936" s="81"/>
      <c r="T936" s="81"/>
      <c r="U936" s="81"/>
      <c r="V936" s="81"/>
      <c r="W936" s="81"/>
      <c r="X936" s="81"/>
      <c r="Y936" s="81"/>
      <c r="Z936" s="81"/>
      <c r="AA936" s="81"/>
      <c r="AB936" s="81"/>
      <c r="AC936" s="81"/>
      <c r="AD936" s="81"/>
      <c r="AE936" s="81"/>
      <c r="AF936" s="81"/>
    </row>
    <row r="937">
      <c r="A937" s="81"/>
      <c r="B937" s="81"/>
      <c r="C937" s="81"/>
      <c r="D937" s="179"/>
      <c r="E937" s="179"/>
      <c r="F937" s="179"/>
      <c r="G937" s="179"/>
      <c r="H937" s="179"/>
      <c r="I937" s="179"/>
      <c r="J937" s="179"/>
      <c r="K937" s="179"/>
      <c r="L937" s="81"/>
      <c r="M937" s="176"/>
      <c r="N937" s="179"/>
      <c r="O937" s="81"/>
      <c r="P937" s="81"/>
      <c r="Q937" s="81"/>
      <c r="R937" s="81"/>
      <c r="S937" s="81"/>
      <c r="T937" s="81"/>
      <c r="U937" s="81"/>
      <c r="V937" s="81"/>
      <c r="W937" s="81"/>
      <c r="X937" s="81"/>
      <c r="Y937" s="81"/>
      <c r="Z937" s="81"/>
      <c r="AA937" s="81"/>
      <c r="AB937" s="81"/>
      <c r="AC937" s="81"/>
      <c r="AD937" s="81"/>
      <c r="AE937" s="81"/>
      <c r="AF937" s="81"/>
    </row>
    <row r="938">
      <c r="A938" s="81"/>
      <c r="B938" s="81"/>
      <c r="C938" s="81"/>
      <c r="D938" s="179"/>
      <c r="E938" s="179"/>
      <c r="F938" s="179"/>
      <c r="G938" s="179"/>
      <c r="H938" s="179"/>
      <c r="I938" s="179"/>
      <c r="J938" s="179"/>
      <c r="K938" s="179"/>
      <c r="L938" s="81"/>
      <c r="M938" s="176"/>
      <c r="N938" s="179"/>
      <c r="O938" s="81"/>
      <c r="P938" s="81"/>
      <c r="Q938" s="81"/>
      <c r="R938" s="81"/>
      <c r="S938" s="81"/>
      <c r="T938" s="81"/>
      <c r="U938" s="81"/>
      <c r="V938" s="81"/>
      <c r="W938" s="81"/>
      <c r="X938" s="81"/>
      <c r="Y938" s="81"/>
      <c r="Z938" s="81"/>
      <c r="AA938" s="81"/>
      <c r="AB938" s="81"/>
      <c r="AC938" s="81"/>
      <c r="AD938" s="81"/>
      <c r="AE938" s="81"/>
      <c r="AF938" s="81"/>
    </row>
    <row r="939">
      <c r="A939" s="81"/>
      <c r="B939" s="81"/>
      <c r="C939" s="81"/>
      <c r="D939" s="179"/>
      <c r="E939" s="179"/>
      <c r="F939" s="179"/>
      <c r="G939" s="179"/>
      <c r="H939" s="179"/>
      <c r="I939" s="179"/>
      <c r="J939" s="179"/>
      <c r="K939" s="179"/>
      <c r="L939" s="81"/>
      <c r="M939" s="176"/>
      <c r="N939" s="179"/>
      <c r="O939" s="81"/>
      <c r="P939" s="81"/>
      <c r="Q939" s="81"/>
      <c r="R939" s="81"/>
      <c r="S939" s="81"/>
      <c r="T939" s="81"/>
      <c r="U939" s="81"/>
      <c r="V939" s="81"/>
      <c r="W939" s="81"/>
      <c r="X939" s="81"/>
      <c r="Y939" s="81"/>
      <c r="Z939" s="81"/>
      <c r="AA939" s="81"/>
      <c r="AB939" s="81"/>
      <c r="AC939" s="81"/>
      <c r="AD939" s="81"/>
      <c r="AE939" s="81"/>
      <c r="AF939" s="81"/>
    </row>
    <row r="940">
      <c r="A940" s="81"/>
      <c r="B940" s="81"/>
      <c r="C940" s="81"/>
      <c r="D940" s="179"/>
      <c r="E940" s="179"/>
      <c r="F940" s="179"/>
      <c r="G940" s="179"/>
      <c r="H940" s="179"/>
      <c r="I940" s="179"/>
      <c r="J940" s="179"/>
      <c r="K940" s="179"/>
      <c r="L940" s="81"/>
      <c r="M940" s="176"/>
      <c r="N940" s="179"/>
      <c r="O940" s="81"/>
      <c r="P940" s="81"/>
      <c r="Q940" s="81"/>
      <c r="R940" s="81"/>
      <c r="S940" s="81"/>
      <c r="T940" s="81"/>
      <c r="U940" s="81"/>
      <c r="V940" s="81"/>
      <c r="W940" s="81"/>
      <c r="X940" s="81"/>
      <c r="Y940" s="81"/>
      <c r="Z940" s="81"/>
      <c r="AA940" s="81"/>
      <c r="AB940" s="81"/>
      <c r="AC940" s="81"/>
      <c r="AD940" s="81"/>
      <c r="AE940" s="81"/>
      <c r="AF940" s="81"/>
    </row>
    <row r="941">
      <c r="A941" s="81"/>
      <c r="B941" s="81"/>
      <c r="C941" s="81"/>
      <c r="D941" s="179"/>
      <c r="E941" s="179"/>
      <c r="F941" s="179"/>
      <c r="G941" s="179"/>
      <c r="H941" s="179"/>
      <c r="I941" s="179"/>
      <c r="J941" s="179"/>
      <c r="K941" s="179"/>
      <c r="L941" s="81"/>
      <c r="M941" s="176"/>
      <c r="N941" s="179"/>
      <c r="O941" s="81"/>
      <c r="P941" s="81"/>
      <c r="Q941" s="81"/>
      <c r="R941" s="81"/>
      <c r="S941" s="81"/>
      <c r="T941" s="81"/>
      <c r="U941" s="81"/>
      <c r="V941" s="81"/>
      <c r="W941" s="81"/>
      <c r="X941" s="81"/>
      <c r="Y941" s="81"/>
      <c r="Z941" s="81"/>
      <c r="AA941" s="81"/>
      <c r="AB941" s="81"/>
      <c r="AC941" s="81"/>
      <c r="AD941" s="81"/>
      <c r="AE941" s="81"/>
      <c r="AF941" s="81"/>
    </row>
    <row r="942">
      <c r="A942" s="81"/>
      <c r="B942" s="81"/>
      <c r="C942" s="81"/>
      <c r="D942" s="179"/>
      <c r="E942" s="179"/>
      <c r="F942" s="179"/>
      <c r="G942" s="179"/>
      <c r="H942" s="179"/>
      <c r="I942" s="179"/>
      <c r="J942" s="179"/>
      <c r="K942" s="179"/>
      <c r="L942" s="81"/>
      <c r="M942" s="176"/>
      <c r="N942" s="179"/>
      <c r="O942" s="81"/>
      <c r="P942" s="81"/>
      <c r="Q942" s="81"/>
      <c r="R942" s="81"/>
      <c r="S942" s="81"/>
      <c r="T942" s="81"/>
      <c r="U942" s="81"/>
      <c r="V942" s="81"/>
      <c r="W942" s="81"/>
      <c r="X942" s="81"/>
      <c r="Y942" s="81"/>
      <c r="Z942" s="81"/>
      <c r="AA942" s="81"/>
      <c r="AB942" s="81"/>
      <c r="AC942" s="81"/>
      <c r="AD942" s="81"/>
      <c r="AE942" s="81"/>
      <c r="AF942" s="81"/>
    </row>
    <row r="943">
      <c r="A943" s="81"/>
      <c r="B943" s="81"/>
      <c r="C943" s="81"/>
      <c r="D943" s="179"/>
      <c r="E943" s="179"/>
      <c r="F943" s="179"/>
      <c r="G943" s="179"/>
      <c r="H943" s="179"/>
      <c r="I943" s="179"/>
      <c r="J943" s="179"/>
      <c r="K943" s="179"/>
      <c r="L943" s="81"/>
      <c r="M943" s="176"/>
      <c r="N943" s="179"/>
      <c r="O943" s="81"/>
      <c r="P943" s="81"/>
      <c r="Q943" s="81"/>
      <c r="R943" s="81"/>
      <c r="S943" s="81"/>
      <c r="T943" s="81"/>
      <c r="U943" s="81"/>
      <c r="V943" s="81"/>
      <c r="W943" s="81"/>
      <c r="X943" s="81"/>
      <c r="Y943" s="81"/>
      <c r="Z943" s="81"/>
      <c r="AA943" s="81"/>
      <c r="AB943" s="81"/>
      <c r="AC943" s="81"/>
      <c r="AD943" s="81"/>
      <c r="AE943" s="81"/>
      <c r="AF943" s="81"/>
    </row>
    <row r="944">
      <c r="A944" s="81"/>
      <c r="B944" s="81"/>
      <c r="C944" s="81"/>
      <c r="D944" s="179"/>
      <c r="E944" s="179"/>
      <c r="F944" s="179"/>
      <c r="G944" s="179"/>
      <c r="H944" s="179"/>
      <c r="I944" s="179"/>
      <c r="J944" s="179"/>
      <c r="K944" s="179"/>
      <c r="L944" s="81"/>
      <c r="M944" s="176"/>
      <c r="N944" s="179"/>
      <c r="O944" s="81"/>
      <c r="P944" s="81"/>
      <c r="Q944" s="81"/>
      <c r="R944" s="81"/>
      <c r="S944" s="81"/>
      <c r="T944" s="81"/>
      <c r="U944" s="81"/>
      <c r="V944" s="81"/>
      <c r="W944" s="81"/>
      <c r="X944" s="81"/>
      <c r="Y944" s="81"/>
      <c r="Z944" s="81"/>
      <c r="AA944" s="81"/>
      <c r="AB944" s="81"/>
      <c r="AC944" s="81"/>
      <c r="AD944" s="81"/>
      <c r="AE944" s="81"/>
      <c r="AF944" s="81"/>
    </row>
    <row r="945">
      <c r="A945" s="81"/>
      <c r="B945" s="81"/>
      <c r="C945" s="81"/>
      <c r="D945" s="179"/>
      <c r="E945" s="179"/>
      <c r="F945" s="179"/>
      <c r="G945" s="179"/>
      <c r="H945" s="179"/>
      <c r="I945" s="179"/>
      <c r="J945" s="179"/>
      <c r="K945" s="179"/>
      <c r="L945" s="81"/>
      <c r="M945" s="176"/>
      <c r="N945" s="179"/>
      <c r="O945" s="81"/>
      <c r="P945" s="81"/>
      <c r="Q945" s="81"/>
      <c r="R945" s="81"/>
      <c r="S945" s="81"/>
      <c r="T945" s="81"/>
      <c r="U945" s="81"/>
      <c r="V945" s="81"/>
      <c r="W945" s="81"/>
      <c r="X945" s="81"/>
      <c r="Y945" s="81"/>
      <c r="Z945" s="81"/>
      <c r="AA945" s="81"/>
      <c r="AB945" s="81"/>
      <c r="AC945" s="81"/>
      <c r="AD945" s="81"/>
      <c r="AE945" s="81"/>
      <c r="AF945" s="81"/>
    </row>
    <row r="946">
      <c r="A946" s="81"/>
      <c r="B946" s="81"/>
      <c r="C946" s="81"/>
      <c r="D946" s="179"/>
      <c r="E946" s="179"/>
      <c r="F946" s="179"/>
      <c r="G946" s="179"/>
      <c r="H946" s="179"/>
      <c r="I946" s="179"/>
      <c r="J946" s="179"/>
      <c r="K946" s="179"/>
      <c r="L946" s="81"/>
      <c r="M946" s="176"/>
      <c r="N946" s="179"/>
      <c r="O946" s="81"/>
      <c r="P946" s="81"/>
      <c r="Q946" s="81"/>
      <c r="R946" s="81"/>
      <c r="S946" s="81"/>
      <c r="T946" s="81"/>
      <c r="U946" s="81"/>
      <c r="V946" s="81"/>
      <c r="W946" s="81"/>
      <c r="X946" s="81"/>
      <c r="Y946" s="81"/>
      <c r="Z946" s="81"/>
      <c r="AA946" s="81"/>
      <c r="AB946" s="81"/>
      <c r="AC946" s="81"/>
      <c r="AD946" s="81"/>
      <c r="AE946" s="81"/>
      <c r="AF946" s="81"/>
    </row>
    <row r="947">
      <c r="A947" s="81"/>
      <c r="B947" s="81"/>
      <c r="C947" s="81"/>
      <c r="D947" s="179"/>
      <c r="E947" s="179"/>
      <c r="F947" s="179"/>
      <c r="G947" s="179"/>
      <c r="H947" s="179"/>
      <c r="I947" s="179"/>
      <c r="J947" s="179"/>
      <c r="K947" s="179"/>
      <c r="L947" s="81"/>
      <c r="M947" s="176"/>
      <c r="N947" s="179"/>
      <c r="O947" s="81"/>
      <c r="P947" s="81"/>
      <c r="Q947" s="81"/>
      <c r="R947" s="81"/>
      <c r="S947" s="81"/>
      <c r="T947" s="81"/>
      <c r="U947" s="81"/>
      <c r="V947" s="81"/>
      <c r="W947" s="81"/>
      <c r="X947" s="81"/>
      <c r="Y947" s="81"/>
      <c r="Z947" s="81"/>
      <c r="AA947" s="81"/>
      <c r="AB947" s="81"/>
      <c r="AC947" s="81"/>
      <c r="AD947" s="81"/>
      <c r="AE947" s="81"/>
      <c r="AF947" s="81"/>
    </row>
    <row r="948">
      <c r="A948" s="81"/>
      <c r="B948" s="81"/>
      <c r="C948" s="81"/>
      <c r="D948" s="179"/>
      <c r="E948" s="179"/>
      <c r="F948" s="179"/>
      <c r="G948" s="179"/>
      <c r="H948" s="179"/>
      <c r="I948" s="179"/>
      <c r="J948" s="179"/>
      <c r="K948" s="179"/>
      <c r="L948" s="81"/>
      <c r="M948" s="176"/>
      <c r="N948" s="179"/>
      <c r="O948" s="81"/>
      <c r="P948" s="81"/>
      <c r="Q948" s="81"/>
      <c r="R948" s="81"/>
      <c r="S948" s="81"/>
      <c r="T948" s="81"/>
      <c r="U948" s="81"/>
      <c r="V948" s="81"/>
      <c r="W948" s="81"/>
      <c r="X948" s="81"/>
      <c r="Y948" s="81"/>
      <c r="Z948" s="81"/>
      <c r="AA948" s="81"/>
      <c r="AB948" s="81"/>
      <c r="AC948" s="81"/>
      <c r="AD948" s="81"/>
      <c r="AE948" s="81"/>
      <c r="AF948" s="81"/>
    </row>
    <row r="949">
      <c r="A949" s="81"/>
      <c r="B949" s="81"/>
      <c r="C949" s="81"/>
      <c r="D949" s="179"/>
      <c r="E949" s="179"/>
      <c r="F949" s="179"/>
      <c r="G949" s="179"/>
      <c r="H949" s="179"/>
      <c r="I949" s="179"/>
      <c r="J949" s="179"/>
      <c r="K949" s="179"/>
      <c r="L949" s="81"/>
      <c r="M949" s="176"/>
      <c r="N949" s="179"/>
      <c r="O949" s="81"/>
      <c r="P949" s="81"/>
      <c r="Q949" s="81"/>
      <c r="R949" s="81"/>
      <c r="S949" s="81"/>
      <c r="T949" s="81"/>
      <c r="U949" s="81"/>
      <c r="V949" s="81"/>
      <c r="W949" s="81"/>
      <c r="X949" s="81"/>
      <c r="Y949" s="81"/>
      <c r="Z949" s="81"/>
      <c r="AA949" s="81"/>
      <c r="AB949" s="81"/>
      <c r="AC949" s="81"/>
      <c r="AD949" s="81"/>
      <c r="AE949" s="81"/>
      <c r="AF949" s="81"/>
    </row>
    <row r="950">
      <c r="A950" s="81"/>
      <c r="B950" s="81"/>
      <c r="C950" s="81"/>
      <c r="D950" s="179"/>
      <c r="E950" s="179"/>
      <c r="F950" s="179"/>
      <c r="G950" s="179"/>
      <c r="H950" s="179"/>
      <c r="I950" s="179"/>
      <c r="J950" s="179"/>
      <c r="K950" s="179"/>
      <c r="L950" s="81"/>
      <c r="M950" s="176"/>
      <c r="N950" s="179"/>
      <c r="O950" s="81"/>
      <c r="P950" s="81"/>
      <c r="Q950" s="81"/>
      <c r="R950" s="81"/>
      <c r="S950" s="81"/>
      <c r="T950" s="81"/>
      <c r="U950" s="81"/>
      <c r="V950" s="81"/>
      <c r="W950" s="81"/>
      <c r="X950" s="81"/>
      <c r="Y950" s="81"/>
      <c r="Z950" s="81"/>
      <c r="AA950" s="81"/>
      <c r="AB950" s="81"/>
      <c r="AC950" s="81"/>
      <c r="AD950" s="81"/>
      <c r="AE950" s="81"/>
      <c r="AF950" s="81"/>
    </row>
    <row r="951">
      <c r="A951" s="81"/>
      <c r="B951" s="81"/>
      <c r="C951" s="81"/>
      <c r="D951" s="179"/>
      <c r="E951" s="179"/>
      <c r="F951" s="179"/>
      <c r="G951" s="179"/>
      <c r="H951" s="179"/>
      <c r="I951" s="179"/>
      <c r="J951" s="179"/>
      <c r="K951" s="179"/>
      <c r="L951" s="81"/>
      <c r="M951" s="176"/>
      <c r="N951" s="179"/>
      <c r="O951" s="81"/>
      <c r="P951" s="81"/>
      <c r="Q951" s="81"/>
      <c r="R951" s="81"/>
      <c r="S951" s="81"/>
      <c r="T951" s="81"/>
      <c r="U951" s="81"/>
      <c r="V951" s="81"/>
      <c r="W951" s="81"/>
      <c r="X951" s="81"/>
      <c r="Y951" s="81"/>
      <c r="Z951" s="81"/>
      <c r="AA951" s="81"/>
      <c r="AB951" s="81"/>
      <c r="AC951" s="81"/>
      <c r="AD951" s="81"/>
      <c r="AE951" s="81"/>
      <c r="AF951" s="81"/>
    </row>
    <row r="952">
      <c r="A952" s="81"/>
      <c r="B952" s="81"/>
      <c r="C952" s="81"/>
      <c r="D952" s="179"/>
      <c r="E952" s="179"/>
      <c r="F952" s="179"/>
      <c r="G952" s="179"/>
      <c r="H952" s="179"/>
      <c r="I952" s="179"/>
      <c r="J952" s="179"/>
      <c r="K952" s="179"/>
      <c r="L952" s="81"/>
      <c r="M952" s="176"/>
      <c r="N952" s="179"/>
      <c r="O952" s="81"/>
      <c r="P952" s="81"/>
      <c r="Q952" s="81"/>
      <c r="R952" s="81"/>
      <c r="S952" s="81"/>
      <c r="T952" s="81"/>
      <c r="U952" s="81"/>
      <c r="V952" s="81"/>
      <c r="W952" s="81"/>
      <c r="X952" s="81"/>
      <c r="Y952" s="81"/>
      <c r="Z952" s="81"/>
      <c r="AA952" s="81"/>
      <c r="AB952" s="81"/>
      <c r="AC952" s="81"/>
      <c r="AD952" s="81"/>
      <c r="AE952" s="81"/>
      <c r="AF952" s="81"/>
    </row>
    <row r="953">
      <c r="A953" s="81"/>
      <c r="B953" s="81"/>
      <c r="C953" s="81"/>
      <c r="D953" s="179"/>
      <c r="E953" s="179"/>
      <c r="F953" s="179"/>
      <c r="G953" s="179"/>
      <c r="H953" s="179"/>
      <c r="I953" s="179"/>
      <c r="J953" s="179"/>
      <c r="K953" s="179"/>
      <c r="L953" s="81"/>
      <c r="M953" s="176"/>
      <c r="N953" s="179"/>
      <c r="O953" s="81"/>
      <c r="P953" s="81"/>
      <c r="Q953" s="81"/>
      <c r="R953" s="81"/>
      <c r="S953" s="81"/>
      <c r="T953" s="81"/>
      <c r="U953" s="81"/>
      <c r="V953" s="81"/>
      <c r="W953" s="81"/>
      <c r="X953" s="81"/>
      <c r="Y953" s="81"/>
      <c r="Z953" s="81"/>
      <c r="AA953" s="81"/>
      <c r="AB953" s="81"/>
      <c r="AC953" s="81"/>
      <c r="AD953" s="81"/>
      <c r="AE953" s="81"/>
      <c r="AF953" s="81"/>
    </row>
    <row r="954">
      <c r="A954" s="81"/>
      <c r="B954" s="81"/>
      <c r="C954" s="81"/>
      <c r="D954" s="179"/>
      <c r="E954" s="179"/>
      <c r="F954" s="179"/>
      <c r="G954" s="179"/>
      <c r="H954" s="179"/>
      <c r="I954" s="179"/>
      <c r="J954" s="179"/>
      <c r="K954" s="179"/>
      <c r="L954" s="81"/>
      <c r="M954" s="176"/>
      <c r="N954" s="179"/>
      <c r="O954" s="81"/>
      <c r="P954" s="81"/>
      <c r="Q954" s="81"/>
      <c r="R954" s="81"/>
      <c r="S954" s="81"/>
      <c r="T954" s="81"/>
      <c r="U954" s="81"/>
      <c r="V954" s="81"/>
      <c r="W954" s="81"/>
      <c r="X954" s="81"/>
      <c r="Y954" s="81"/>
      <c r="Z954" s="81"/>
      <c r="AA954" s="81"/>
      <c r="AB954" s="81"/>
      <c r="AC954" s="81"/>
      <c r="AD954" s="81"/>
      <c r="AE954" s="81"/>
      <c r="AF954" s="81"/>
    </row>
    <row r="955">
      <c r="A955" s="81"/>
      <c r="B955" s="81"/>
      <c r="C955" s="81"/>
      <c r="D955" s="179"/>
      <c r="E955" s="179"/>
      <c r="F955" s="179"/>
      <c r="G955" s="179"/>
      <c r="H955" s="179"/>
      <c r="I955" s="179"/>
      <c r="J955" s="179"/>
      <c r="K955" s="179"/>
      <c r="L955" s="81"/>
      <c r="M955" s="176"/>
      <c r="N955" s="179"/>
      <c r="O955" s="81"/>
      <c r="P955" s="81"/>
      <c r="Q955" s="81"/>
      <c r="R955" s="81"/>
      <c r="S955" s="81"/>
      <c r="T955" s="81"/>
      <c r="U955" s="81"/>
      <c r="V955" s="81"/>
      <c r="W955" s="81"/>
      <c r="X955" s="81"/>
      <c r="Y955" s="81"/>
      <c r="Z955" s="81"/>
      <c r="AA955" s="81"/>
      <c r="AB955" s="81"/>
      <c r="AC955" s="81"/>
      <c r="AD955" s="81"/>
      <c r="AE955" s="81"/>
      <c r="AF955" s="81"/>
    </row>
    <row r="956">
      <c r="A956" s="81"/>
      <c r="B956" s="81"/>
      <c r="C956" s="81"/>
      <c r="D956" s="179"/>
      <c r="E956" s="179"/>
      <c r="F956" s="179"/>
      <c r="G956" s="179"/>
      <c r="H956" s="179"/>
      <c r="I956" s="179"/>
      <c r="J956" s="179"/>
      <c r="K956" s="179"/>
      <c r="L956" s="81"/>
      <c r="M956" s="176"/>
      <c r="N956" s="179"/>
      <c r="O956" s="81"/>
      <c r="P956" s="81"/>
      <c r="Q956" s="81"/>
      <c r="R956" s="81"/>
      <c r="S956" s="81"/>
      <c r="T956" s="81"/>
      <c r="U956" s="81"/>
      <c r="V956" s="81"/>
      <c r="W956" s="81"/>
      <c r="X956" s="81"/>
      <c r="Y956" s="81"/>
      <c r="Z956" s="81"/>
      <c r="AA956" s="81"/>
      <c r="AB956" s="81"/>
      <c r="AC956" s="81"/>
      <c r="AD956" s="81"/>
      <c r="AE956" s="81"/>
      <c r="AF956" s="81"/>
    </row>
    <row r="957">
      <c r="A957" s="81"/>
      <c r="B957" s="81"/>
      <c r="C957" s="81"/>
      <c r="D957" s="179"/>
      <c r="E957" s="179"/>
      <c r="F957" s="179"/>
      <c r="G957" s="179"/>
      <c r="H957" s="179"/>
      <c r="I957" s="179"/>
      <c r="J957" s="179"/>
      <c r="K957" s="179"/>
      <c r="L957" s="81"/>
      <c r="M957" s="176"/>
      <c r="N957" s="179"/>
      <c r="O957" s="81"/>
      <c r="P957" s="81"/>
      <c r="Q957" s="81"/>
      <c r="R957" s="81"/>
      <c r="S957" s="81"/>
      <c r="T957" s="81"/>
      <c r="U957" s="81"/>
      <c r="V957" s="81"/>
      <c r="W957" s="81"/>
      <c r="X957" s="81"/>
      <c r="Y957" s="81"/>
      <c r="Z957" s="81"/>
      <c r="AA957" s="81"/>
      <c r="AB957" s="81"/>
      <c r="AC957" s="81"/>
      <c r="AD957" s="81"/>
      <c r="AE957" s="81"/>
      <c r="AF957" s="81"/>
    </row>
    <row r="958">
      <c r="A958" s="81"/>
      <c r="B958" s="81"/>
      <c r="C958" s="81"/>
      <c r="D958" s="179"/>
      <c r="E958" s="179"/>
      <c r="F958" s="179"/>
      <c r="G958" s="179"/>
      <c r="H958" s="179"/>
      <c r="I958" s="179"/>
      <c r="J958" s="179"/>
      <c r="K958" s="179"/>
      <c r="L958" s="81"/>
      <c r="M958" s="176"/>
      <c r="N958" s="179"/>
      <c r="O958" s="81"/>
      <c r="P958" s="81"/>
      <c r="Q958" s="81"/>
      <c r="R958" s="81"/>
      <c r="S958" s="81"/>
      <c r="T958" s="81"/>
      <c r="U958" s="81"/>
      <c r="V958" s="81"/>
      <c r="W958" s="81"/>
      <c r="X958" s="81"/>
      <c r="Y958" s="81"/>
      <c r="Z958" s="81"/>
      <c r="AA958" s="81"/>
      <c r="AB958" s="81"/>
      <c r="AC958" s="81"/>
      <c r="AD958" s="81"/>
      <c r="AE958" s="81"/>
      <c r="AF958" s="81"/>
    </row>
    <row r="959">
      <c r="A959" s="81"/>
      <c r="B959" s="81"/>
      <c r="C959" s="81"/>
      <c r="D959" s="179"/>
      <c r="E959" s="179"/>
      <c r="F959" s="179"/>
      <c r="G959" s="179"/>
      <c r="H959" s="179"/>
      <c r="I959" s="179"/>
      <c r="J959" s="179"/>
      <c r="K959" s="179"/>
      <c r="L959" s="81"/>
      <c r="M959" s="176"/>
      <c r="N959" s="179"/>
      <c r="O959" s="81"/>
      <c r="P959" s="81"/>
      <c r="Q959" s="81"/>
      <c r="R959" s="81"/>
      <c r="S959" s="81"/>
      <c r="T959" s="81"/>
      <c r="U959" s="81"/>
      <c r="V959" s="81"/>
      <c r="W959" s="81"/>
      <c r="X959" s="81"/>
      <c r="Y959" s="81"/>
      <c r="Z959" s="81"/>
      <c r="AA959" s="81"/>
      <c r="AB959" s="81"/>
      <c r="AC959" s="81"/>
      <c r="AD959" s="81"/>
      <c r="AE959" s="81"/>
      <c r="AF959" s="81"/>
    </row>
    <row r="960">
      <c r="A960" s="81"/>
      <c r="B960" s="81"/>
      <c r="C960" s="81"/>
      <c r="D960" s="179"/>
      <c r="E960" s="179"/>
      <c r="F960" s="179"/>
      <c r="G960" s="179"/>
      <c r="H960" s="179"/>
      <c r="I960" s="179"/>
      <c r="J960" s="179"/>
      <c r="K960" s="179"/>
      <c r="L960" s="81"/>
      <c r="M960" s="176"/>
      <c r="N960" s="179"/>
      <c r="O960" s="81"/>
      <c r="P960" s="81"/>
      <c r="Q960" s="81"/>
      <c r="R960" s="81"/>
      <c r="S960" s="81"/>
      <c r="T960" s="81"/>
      <c r="U960" s="81"/>
      <c r="V960" s="81"/>
      <c r="W960" s="81"/>
      <c r="X960" s="81"/>
      <c r="Y960" s="81"/>
      <c r="Z960" s="81"/>
      <c r="AA960" s="81"/>
      <c r="AB960" s="81"/>
      <c r="AC960" s="81"/>
      <c r="AD960" s="81"/>
      <c r="AE960" s="81"/>
      <c r="AF960" s="81"/>
    </row>
    <row r="961">
      <c r="A961" s="81"/>
      <c r="B961" s="81"/>
      <c r="C961" s="81"/>
      <c r="D961" s="179"/>
      <c r="E961" s="179"/>
      <c r="F961" s="179"/>
      <c r="G961" s="179"/>
      <c r="H961" s="179"/>
      <c r="I961" s="179"/>
      <c r="J961" s="179"/>
      <c r="K961" s="179"/>
      <c r="L961" s="81"/>
      <c r="M961" s="176"/>
      <c r="N961" s="179"/>
      <c r="O961" s="81"/>
      <c r="P961" s="81"/>
      <c r="Q961" s="81"/>
      <c r="R961" s="81"/>
      <c r="S961" s="81"/>
      <c r="T961" s="81"/>
      <c r="U961" s="81"/>
      <c r="V961" s="81"/>
      <c r="W961" s="81"/>
      <c r="X961" s="81"/>
      <c r="Y961" s="81"/>
      <c r="Z961" s="81"/>
      <c r="AA961" s="81"/>
      <c r="AB961" s="81"/>
      <c r="AC961" s="81"/>
      <c r="AD961" s="81"/>
      <c r="AE961" s="81"/>
      <c r="AF961" s="81"/>
    </row>
    <row r="962">
      <c r="A962" s="81"/>
      <c r="B962" s="81"/>
      <c r="C962" s="81"/>
      <c r="D962" s="179"/>
      <c r="E962" s="179"/>
      <c r="F962" s="179"/>
      <c r="G962" s="179"/>
      <c r="H962" s="179"/>
      <c r="I962" s="179"/>
      <c r="J962" s="179"/>
      <c r="K962" s="179"/>
      <c r="L962" s="81"/>
      <c r="M962" s="176"/>
      <c r="N962" s="179"/>
      <c r="O962" s="81"/>
      <c r="P962" s="81"/>
      <c r="Q962" s="81"/>
      <c r="R962" s="81"/>
      <c r="S962" s="81"/>
      <c r="T962" s="81"/>
      <c r="U962" s="81"/>
      <c r="V962" s="81"/>
      <c r="W962" s="81"/>
      <c r="X962" s="81"/>
      <c r="Y962" s="81"/>
      <c r="Z962" s="81"/>
      <c r="AA962" s="81"/>
      <c r="AB962" s="81"/>
      <c r="AC962" s="81"/>
      <c r="AD962" s="81"/>
      <c r="AE962" s="81"/>
      <c r="AF962" s="81"/>
    </row>
    <row r="963">
      <c r="A963" s="81"/>
      <c r="B963" s="81"/>
      <c r="C963" s="81"/>
      <c r="D963" s="179"/>
      <c r="E963" s="179"/>
      <c r="F963" s="179"/>
      <c r="G963" s="179"/>
      <c r="H963" s="179"/>
      <c r="I963" s="179"/>
      <c r="J963" s="179"/>
      <c r="K963" s="179"/>
      <c r="L963" s="81"/>
      <c r="M963" s="176"/>
      <c r="N963" s="179"/>
      <c r="O963" s="81"/>
      <c r="P963" s="81"/>
      <c r="Q963" s="81"/>
      <c r="R963" s="81"/>
      <c r="S963" s="81"/>
      <c r="T963" s="81"/>
      <c r="U963" s="81"/>
      <c r="V963" s="81"/>
      <c r="W963" s="81"/>
      <c r="X963" s="81"/>
      <c r="Y963" s="81"/>
      <c r="Z963" s="81"/>
      <c r="AA963" s="81"/>
      <c r="AB963" s="81"/>
      <c r="AC963" s="81"/>
      <c r="AD963" s="81"/>
      <c r="AE963" s="81"/>
      <c r="AF963" s="81"/>
    </row>
    <row r="964">
      <c r="A964" s="81"/>
      <c r="B964" s="81"/>
      <c r="C964" s="81"/>
      <c r="D964" s="179"/>
      <c r="E964" s="179"/>
      <c r="F964" s="179"/>
      <c r="G964" s="179"/>
      <c r="H964" s="179"/>
      <c r="I964" s="179"/>
      <c r="J964" s="179"/>
      <c r="K964" s="179"/>
      <c r="L964" s="81"/>
      <c r="M964" s="176"/>
      <c r="N964" s="179"/>
      <c r="O964" s="81"/>
      <c r="P964" s="81"/>
      <c r="Q964" s="81"/>
      <c r="R964" s="81"/>
      <c r="S964" s="81"/>
      <c r="T964" s="81"/>
      <c r="U964" s="81"/>
      <c r="V964" s="81"/>
      <c r="W964" s="81"/>
      <c r="X964" s="81"/>
      <c r="Y964" s="81"/>
      <c r="Z964" s="81"/>
      <c r="AA964" s="81"/>
      <c r="AB964" s="81"/>
      <c r="AC964" s="81"/>
      <c r="AD964" s="81"/>
      <c r="AE964" s="81"/>
      <c r="AF964" s="81"/>
    </row>
    <row r="965">
      <c r="A965" s="81"/>
      <c r="B965" s="81"/>
      <c r="C965" s="81"/>
      <c r="D965" s="179"/>
      <c r="E965" s="179"/>
      <c r="F965" s="179"/>
      <c r="G965" s="179"/>
      <c r="H965" s="179"/>
      <c r="I965" s="179"/>
      <c r="J965" s="179"/>
      <c r="K965" s="179"/>
      <c r="L965" s="81"/>
      <c r="M965" s="176"/>
      <c r="N965" s="179"/>
      <c r="O965" s="81"/>
      <c r="P965" s="81"/>
      <c r="Q965" s="81"/>
      <c r="R965" s="81"/>
      <c r="S965" s="81"/>
      <c r="T965" s="81"/>
      <c r="U965" s="81"/>
      <c r="V965" s="81"/>
      <c r="W965" s="81"/>
      <c r="X965" s="81"/>
      <c r="Y965" s="81"/>
      <c r="Z965" s="81"/>
      <c r="AA965" s="81"/>
      <c r="AB965" s="81"/>
      <c r="AC965" s="81"/>
      <c r="AD965" s="81"/>
      <c r="AE965" s="81"/>
      <c r="AF965" s="81"/>
    </row>
    <row r="966">
      <c r="A966" s="81"/>
      <c r="B966" s="81"/>
      <c r="C966" s="81"/>
      <c r="D966" s="179"/>
      <c r="E966" s="179"/>
      <c r="F966" s="179"/>
      <c r="G966" s="179"/>
      <c r="H966" s="179"/>
      <c r="I966" s="179"/>
      <c r="J966" s="179"/>
      <c r="K966" s="179"/>
      <c r="L966" s="81"/>
      <c r="M966" s="176"/>
      <c r="N966" s="179"/>
      <c r="O966" s="81"/>
      <c r="P966" s="81"/>
      <c r="Q966" s="81"/>
      <c r="R966" s="81"/>
      <c r="S966" s="81"/>
      <c r="T966" s="81"/>
      <c r="U966" s="81"/>
      <c r="V966" s="81"/>
      <c r="W966" s="81"/>
      <c r="X966" s="81"/>
      <c r="Y966" s="81"/>
      <c r="Z966" s="81"/>
      <c r="AA966" s="81"/>
      <c r="AB966" s="81"/>
      <c r="AC966" s="81"/>
      <c r="AD966" s="81"/>
      <c r="AE966" s="81"/>
      <c r="AF966" s="81"/>
    </row>
    <row r="967">
      <c r="A967" s="81"/>
      <c r="B967" s="81"/>
      <c r="C967" s="81"/>
      <c r="D967" s="179"/>
      <c r="E967" s="179"/>
      <c r="F967" s="179"/>
      <c r="G967" s="179"/>
      <c r="H967" s="179"/>
      <c r="I967" s="179"/>
      <c r="J967" s="179"/>
      <c r="K967" s="179"/>
      <c r="L967" s="81"/>
      <c r="M967" s="176"/>
      <c r="N967" s="179"/>
      <c r="O967" s="81"/>
      <c r="P967" s="81"/>
      <c r="Q967" s="81"/>
      <c r="R967" s="81"/>
      <c r="S967" s="81"/>
      <c r="T967" s="81"/>
      <c r="U967" s="81"/>
      <c r="V967" s="81"/>
      <c r="W967" s="81"/>
      <c r="X967" s="81"/>
      <c r="Y967" s="81"/>
      <c r="Z967" s="81"/>
      <c r="AA967" s="81"/>
      <c r="AB967" s="81"/>
      <c r="AC967" s="81"/>
      <c r="AD967" s="81"/>
      <c r="AE967" s="81"/>
      <c r="AF967" s="81"/>
    </row>
    <row r="968">
      <c r="A968" s="81"/>
      <c r="B968" s="81"/>
      <c r="C968" s="81"/>
      <c r="D968" s="179"/>
      <c r="E968" s="179"/>
      <c r="F968" s="179"/>
      <c r="G968" s="179"/>
      <c r="H968" s="179"/>
      <c r="I968" s="179"/>
      <c r="J968" s="179"/>
      <c r="K968" s="179"/>
      <c r="L968" s="81"/>
      <c r="M968" s="176"/>
      <c r="N968" s="179"/>
      <c r="O968" s="81"/>
      <c r="P968" s="81"/>
      <c r="Q968" s="81"/>
      <c r="R968" s="81"/>
      <c r="S968" s="81"/>
      <c r="T968" s="81"/>
      <c r="U968" s="81"/>
      <c r="V968" s="81"/>
      <c r="W968" s="81"/>
      <c r="X968" s="81"/>
      <c r="Y968" s="81"/>
      <c r="Z968" s="81"/>
      <c r="AA968" s="81"/>
      <c r="AB968" s="81"/>
      <c r="AC968" s="81"/>
      <c r="AD968" s="81"/>
      <c r="AE968" s="81"/>
      <c r="AF968" s="81"/>
    </row>
    <row r="969">
      <c r="A969" s="81"/>
      <c r="B969" s="81"/>
      <c r="C969" s="81"/>
      <c r="D969" s="179"/>
      <c r="E969" s="179"/>
      <c r="F969" s="179"/>
      <c r="G969" s="179"/>
      <c r="H969" s="179"/>
      <c r="I969" s="179"/>
      <c r="J969" s="179"/>
      <c r="K969" s="179"/>
      <c r="L969" s="81"/>
      <c r="M969" s="176"/>
      <c r="N969" s="179"/>
      <c r="O969" s="81"/>
      <c r="P969" s="81"/>
      <c r="Q969" s="81"/>
      <c r="R969" s="81"/>
      <c r="S969" s="81"/>
      <c r="T969" s="81"/>
      <c r="U969" s="81"/>
      <c r="V969" s="81"/>
      <c r="W969" s="81"/>
      <c r="X969" s="81"/>
      <c r="Y969" s="81"/>
      <c r="Z969" s="81"/>
      <c r="AA969" s="81"/>
      <c r="AB969" s="81"/>
      <c r="AC969" s="81"/>
      <c r="AD969" s="81"/>
      <c r="AE969" s="81"/>
      <c r="AF969" s="81"/>
    </row>
    <row r="970">
      <c r="A970" s="81"/>
      <c r="B970" s="81"/>
      <c r="C970" s="81"/>
      <c r="D970" s="179"/>
      <c r="E970" s="179"/>
      <c r="F970" s="179"/>
      <c r="G970" s="179"/>
      <c r="H970" s="179"/>
      <c r="I970" s="179"/>
      <c r="J970" s="179"/>
      <c r="K970" s="179"/>
      <c r="L970" s="81"/>
      <c r="M970" s="176"/>
      <c r="N970" s="179"/>
      <c r="O970" s="81"/>
      <c r="P970" s="81"/>
      <c r="Q970" s="81"/>
      <c r="R970" s="81"/>
      <c r="S970" s="81"/>
      <c r="T970" s="81"/>
      <c r="U970" s="81"/>
      <c r="V970" s="81"/>
      <c r="W970" s="81"/>
      <c r="X970" s="81"/>
      <c r="Y970" s="81"/>
      <c r="Z970" s="81"/>
      <c r="AA970" s="81"/>
      <c r="AB970" s="81"/>
      <c r="AC970" s="81"/>
      <c r="AD970" s="81"/>
      <c r="AE970" s="81"/>
      <c r="AF970" s="81"/>
    </row>
    <row r="971">
      <c r="A971" s="81"/>
      <c r="B971" s="81"/>
      <c r="C971" s="81"/>
      <c r="D971" s="179"/>
      <c r="E971" s="179"/>
      <c r="F971" s="179"/>
      <c r="G971" s="179"/>
      <c r="H971" s="179"/>
      <c r="I971" s="179"/>
      <c r="J971" s="179"/>
      <c r="K971" s="179"/>
      <c r="L971" s="81"/>
      <c r="M971" s="176"/>
      <c r="N971" s="179"/>
      <c r="O971" s="81"/>
      <c r="P971" s="81"/>
      <c r="Q971" s="81"/>
      <c r="R971" s="81"/>
      <c r="S971" s="81"/>
      <c r="T971" s="81"/>
      <c r="U971" s="81"/>
      <c r="V971" s="81"/>
      <c r="W971" s="81"/>
      <c r="X971" s="81"/>
      <c r="Y971" s="81"/>
      <c r="Z971" s="81"/>
      <c r="AA971" s="81"/>
      <c r="AB971" s="81"/>
      <c r="AC971" s="81"/>
      <c r="AD971" s="81"/>
      <c r="AE971" s="81"/>
      <c r="AF971" s="81"/>
    </row>
    <row r="972">
      <c r="A972" s="81"/>
      <c r="B972" s="81"/>
      <c r="C972" s="81"/>
      <c r="D972" s="179"/>
      <c r="E972" s="179"/>
      <c r="F972" s="179"/>
      <c r="G972" s="179"/>
      <c r="H972" s="179"/>
      <c r="I972" s="179"/>
      <c r="J972" s="179"/>
      <c r="K972" s="179"/>
      <c r="L972" s="81"/>
      <c r="M972" s="176"/>
      <c r="N972" s="179"/>
      <c r="O972" s="81"/>
      <c r="P972" s="81"/>
      <c r="Q972" s="81"/>
      <c r="R972" s="81"/>
      <c r="S972" s="81"/>
      <c r="T972" s="81"/>
      <c r="U972" s="81"/>
      <c r="V972" s="81"/>
      <c r="W972" s="81"/>
      <c r="X972" s="81"/>
      <c r="Y972" s="81"/>
      <c r="Z972" s="81"/>
      <c r="AA972" s="81"/>
      <c r="AB972" s="81"/>
      <c r="AC972" s="81"/>
      <c r="AD972" s="81"/>
      <c r="AE972" s="81"/>
      <c r="AF972" s="81"/>
    </row>
    <row r="973">
      <c r="A973" s="81"/>
      <c r="B973" s="81"/>
      <c r="C973" s="81"/>
      <c r="D973" s="179"/>
      <c r="E973" s="179"/>
      <c r="F973" s="179"/>
      <c r="G973" s="179"/>
      <c r="H973" s="179"/>
      <c r="I973" s="179"/>
      <c r="J973" s="179"/>
      <c r="K973" s="179"/>
      <c r="L973" s="81"/>
      <c r="M973" s="176"/>
      <c r="N973" s="179"/>
      <c r="O973" s="81"/>
      <c r="P973" s="81"/>
      <c r="Q973" s="81"/>
      <c r="R973" s="81"/>
      <c r="S973" s="81"/>
      <c r="T973" s="81"/>
      <c r="U973" s="81"/>
      <c r="V973" s="81"/>
      <c r="W973" s="81"/>
      <c r="X973" s="81"/>
      <c r="Y973" s="81"/>
      <c r="Z973" s="81"/>
      <c r="AA973" s="81"/>
      <c r="AB973" s="81"/>
      <c r="AC973" s="81"/>
      <c r="AD973" s="81"/>
      <c r="AE973" s="81"/>
      <c r="AF973" s="81"/>
    </row>
    <row r="974">
      <c r="A974" s="81"/>
      <c r="B974" s="81"/>
      <c r="C974" s="81"/>
      <c r="D974" s="179"/>
      <c r="E974" s="179"/>
      <c r="F974" s="179"/>
      <c r="G974" s="179"/>
      <c r="H974" s="179"/>
      <c r="I974" s="179"/>
      <c r="J974" s="179"/>
      <c r="K974" s="179"/>
      <c r="L974" s="81"/>
      <c r="M974" s="176"/>
      <c r="N974" s="179"/>
      <c r="O974" s="81"/>
      <c r="P974" s="81"/>
      <c r="Q974" s="81"/>
      <c r="R974" s="81"/>
      <c r="S974" s="81"/>
      <c r="T974" s="81"/>
      <c r="U974" s="81"/>
      <c r="V974" s="81"/>
      <c r="W974" s="81"/>
      <c r="X974" s="81"/>
      <c r="Y974" s="81"/>
      <c r="Z974" s="81"/>
      <c r="AA974" s="81"/>
      <c r="AB974" s="81"/>
      <c r="AC974" s="81"/>
      <c r="AD974" s="81"/>
      <c r="AE974" s="81"/>
      <c r="AF974" s="81"/>
    </row>
    <row r="975">
      <c r="A975" s="81"/>
      <c r="B975" s="81"/>
      <c r="C975" s="81"/>
      <c r="D975" s="179"/>
      <c r="E975" s="179"/>
      <c r="F975" s="179"/>
      <c r="G975" s="179"/>
      <c r="H975" s="179"/>
      <c r="I975" s="179"/>
      <c r="J975" s="179"/>
      <c r="K975" s="179"/>
      <c r="L975" s="81"/>
      <c r="M975" s="176"/>
      <c r="N975" s="179"/>
      <c r="O975" s="81"/>
      <c r="P975" s="81"/>
      <c r="Q975" s="81"/>
      <c r="R975" s="81"/>
      <c r="S975" s="81"/>
      <c r="T975" s="81"/>
      <c r="U975" s="81"/>
      <c r="V975" s="81"/>
      <c r="W975" s="81"/>
      <c r="X975" s="81"/>
      <c r="Y975" s="81"/>
      <c r="Z975" s="81"/>
      <c r="AA975" s="81"/>
      <c r="AB975" s="81"/>
      <c r="AC975" s="81"/>
      <c r="AD975" s="81"/>
      <c r="AE975" s="81"/>
      <c r="AF975" s="81"/>
    </row>
    <row r="976">
      <c r="A976" s="81"/>
      <c r="B976" s="81"/>
      <c r="C976" s="81"/>
      <c r="D976" s="179"/>
      <c r="E976" s="179"/>
      <c r="F976" s="179"/>
      <c r="G976" s="179"/>
      <c r="H976" s="179"/>
      <c r="I976" s="179"/>
      <c r="J976" s="179"/>
      <c r="K976" s="179"/>
      <c r="L976" s="81"/>
      <c r="M976" s="176"/>
      <c r="N976" s="179"/>
      <c r="O976" s="81"/>
      <c r="P976" s="81"/>
      <c r="Q976" s="81"/>
      <c r="R976" s="81"/>
      <c r="S976" s="81"/>
      <c r="T976" s="81"/>
      <c r="U976" s="81"/>
      <c r="V976" s="81"/>
      <c r="W976" s="81"/>
      <c r="X976" s="81"/>
      <c r="Y976" s="81"/>
      <c r="Z976" s="81"/>
      <c r="AA976" s="81"/>
      <c r="AB976" s="81"/>
      <c r="AC976" s="81"/>
      <c r="AD976" s="81"/>
      <c r="AE976" s="81"/>
      <c r="AF976" s="81"/>
    </row>
    <row r="977">
      <c r="A977" s="81"/>
      <c r="B977" s="81"/>
      <c r="C977" s="81"/>
      <c r="D977" s="179"/>
      <c r="E977" s="179"/>
      <c r="F977" s="179"/>
      <c r="G977" s="179"/>
      <c r="H977" s="179"/>
      <c r="I977" s="179"/>
      <c r="J977" s="179"/>
      <c r="K977" s="179"/>
      <c r="L977" s="81"/>
      <c r="M977" s="176"/>
      <c r="N977" s="179"/>
      <c r="O977" s="81"/>
      <c r="P977" s="81"/>
      <c r="Q977" s="81"/>
      <c r="R977" s="81"/>
      <c r="S977" s="81"/>
      <c r="T977" s="81"/>
      <c r="U977" s="81"/>
      <c r="V977" s="81"/>
      <c r="W977" s="81"/>
      <c r="X977" s="81"/>
      <c r="Y977" s="81"/>
      <c r="Z977" s="81"/>
      <c r="AA977" s="81"/>
      <c r="AB977" s="81"/>
      <c r="AC977" s="81"/>
      <c r="AD977" s="81"/>
      <c r="AE977" s="81"/>
      <c r="AF977" s="81"/>
    </row>
    <row r="978">
      <c r="A978" s="81"/>
      <c r="B978" s="81"/>
      <c r="C978" s="81"/>
      <c r="D978" s="179"/>
      <c r="E978" s="179"/>
      <c r="F978" s="179"/>
      <c r="G978" s="179"/>
      <c r="H978" s="179"/>
      <c r="I978" s="179"/>
      <c r="J978" s="179"/>
      <c r="K978" s="179"/>
      <c r="L978" s="81"/>
      <c r="M978" s="176"/>
      <c r="N978" s="179"/>
      <c r="O978" s="81"/>
      <c r="P978" s="81"/>
      <c r="Q978" s="81"/>
      <c r="R978" s="81"/>
      <c r="S978" s="81"/>
      <c r="T978" s="81"/>
      <c r="U978" s="81"/>
      <c r="V978" s="81"/>
      <c r="W978" s="81"/>
      <c r="X978" s="81"/>
      <c r="Y978" s="81"/>
      <c r="Z978" s="81"/>
      <c r="AA978" s="81"/>
      <c r="AB978" s="81"/>
      <c r="AC978" s="81"/>
      <c r="AD978" s="81"/>
      <c r="AE978" s="81"/>
      <c r="AF978" s="81"/>
    </row>
    <row r="979">
      <c r="A979" s="81"/>
      <c r="B979" s="81"/>
      <c r="C979" s="81"/>
      <c r="D979" s="179"/>
      <c r="E979" s="179"/>
      <c r="F979" s="179"/>
      <c r="G979" s="179"/>
      <c r="H979" s="179"/>
      <c r="I979" s="179"/>
      <c r="J979" s="179"/>
      <c r="K979" s="179"/>
      <c r="L979" s="81"/>
      <c r="M979" s="176"/>
      <c r="N979" s="179"/>
      <c r="O979" s="81"/>
      <c r="P979" s="81"/>
      <c r="Q979" s="81"/>
      <c r="R979" s="81"/>
      <c r="S979" s="81"/>
      <c r="T979" s="81"/>
      <c r="U979" s="81"/>
      <c r="V979" s="81"/>
      <c r="W979" s="81"/>
      <c r="X979" s="81"/>
      <c r="Y979" s="81"/>
      <c r="Z979" s="81"/>
      <c r="AA979" s="81"/>
      <c r="AB979" s="81"/>
      <c r="AC979" s="81"/>
      <c r="AD979" s="81"/>
      <c r="AE979" s="81"/>
      <c r="AF979" s="81"/>
    </row>
    <row r="980">
      <c r="A980" s="81"/>
      <c r="B980" s="81"/>
      <c r="C980" s="81"/>
      <c r="D980" s="179"/>
      <c r="E980" s="179"/>
      <c r="F980" s="179"/>
      <c r="G980" s="179"/>
      <c r="H980" s="179"/>
      <c r="I980" s="179"/>
      <c r="J980" s="179"/>
      <c r="K980" s="179"/>
      <c r="L980" s="81"/>
      <c r="M980" s="176"/>
      <c r="N980" s="179"/>
      <c r="O980" s="81"/>
      <c r="P980" s="81"/>
      <c r="Q980" s="81"/>
      <c r="R980" s="81"/>
      <c r="S980" s="81"/>
      <c r="T980" s="81"/>
      <c r="U980" s="81"/>
      <c r="V980" s="81"/>
      <c r="W980" s="81"/>
      <c r="X980" s="81"/>
      <c r="Y980" s="81"/>
      <c r="Z980" s="81"/>
      <c r="AA980" s="81"/>
      <c r="AB980" s="81"/>
      <c r="AC980" s="81"/>
      <c r="AD980" s="81"/>
      <c r="AE980" s="81"/>
      <c r="AF980" s="81"/>
    </row>
    <row r="981">
      <c r="A981" s="81"/>
      <c r="B981" s="81"/>
      <c r="C981" s="81"/>
      <c r="D981" s="179"/>
      <c r="E981" s="179"/>
      <c r="F981" s="179"/>
      <c r="G981" s="179"/>
      <c r="H981" s="179"/>
      <c r="I981" s="179"/>
      <c r="J981" s="179"/>
      <c r="K981" s="179"/>
      <c r="L981" s="81"/>
      <c r="M981" s="176"/>
      <c r="N981" s="179"/>
      <c r="O981" s="81"/>
      <c r="P981" s="81"/>
      <c r="Q981" s="81"/>
      <c r="R981" s="81"/>
      <c r="S981" s="81"/>
      <c r="T981" s="81"/>
      <c r="U981" s="81"/>
      <c r="V981" s="81"/>
      <c r="W981" s="81"/>
      <c r="X981" s="81"/>
      <c r="Y981" s="81"/>
      <c r="Z981" s="81"/>
      <c r="AA981" s="81"/>
      <c r="AB981" s="81"/>
      <c r="AC981" s="81"/>
      <c r="AD981" s="81"/>
      <c r="AE981" s="81"/>
      <c r="AF981" s="81"/>
    </row>
    <row r="982">
      <c r="A982" s="81"/>
      <c r="B982" s="81"/>
      <c r="C982" s="81"/>
      <c r="D982" s="179"/>
      <c r="E982" s="179"/>
      <c r="F982" s="179"/>
      <c r="G982" s="179"/>
      <c r="H982" s="179"/>
      <c r="I982" s="179"/>
      <c r="J982" s="179"/>
      <c r="K982" s="179"/>
      <c r="L982" s="81"/>
      <c r="M982" s="176"/>
      <c r="N982" s="179"/>
      <c r="O982" s="81"/>
      <c r="P982" s="81"/>
      <c r="Q982" s="81"/>
      <c r="R982" s="81"/>
      <c r="S982" s="81"/>
      <c r="T982" s="81"/>
      <c r="U982" s="81"/>
      <c r="V982" s="81"/>
      <c r="W982" s="81"/>
      <c r="X982" s="81"/>
      <c r="Y982" s="81"/>
      <c r="Z982" s="81"/>
      <c r="AA982" s="81"/>
      <c r="AB982" s="81"/>
      <c r="AC982" s="81"/>
      <c r="AD982" s="81"/>
      <c r="AE982" s="81"/>
      <c r="AF982" s="81"/>
    </row>
    <row r="983">
      <c r="A983" s="81"/>
      <c r="B983" s="81"/>
      <c r="C983" s="81"/>
      <c r="D983" s="179"/>
      <c r="E983" s="179"/>
      <c r="F983" s="179"/>
      <c r="G983" s="179"/>
      <c r="H983" s="179"/>
      <c r="I983" s="179"/>
      <c r="J983" s="179"/>
      <c r="K983" s="179"/>
      <c r="L983" s="81"/>
      <c r="M983" s="176"/>
      <c r="N983" s="179"/>
      <c r="O983" s="81"/>
      <c r="P983" s="81"/>
      <c r="Q983" s="81"/>
      <c r="R983" s="81"/>
      <c r="S983" s="81"/>
      <c r="T983" s="81"/>
      <c r="U983" s="81"/>
      <c r="V983" s="81"/>
      <c r="W983" s="81"/>
      <c r="X983" s="81"/>
      <c r="Y983" s="81"/>
      <c r="Z983" s="81"/>
      <c r="AA983" s="81"/>
      <c r="AB983" s="81"/>
      <c r="AC983" s="81"/>
      <c r="AD983" s="81"/>
      <c r="AE983" s="81"/>
      <c r="AF983" s="81"/>
    </row>
    <row r="984">
      <c r="A984" s="81"/>
      <c r="B984" s="81"/>
      <c r="C984" s="81"/>
      <c r="D984" s="179"/>
      <c r="E984" s="179"/>
      <c r="F984" s="179"/>
      <c r="G984" s="179"/>
      <c r="H984" s="179"/>
      <c r="I984" s="179"/>
      <c r="J984" s="179"/>
      <c r="K984" s="179"/>
      <c r="L984" s="81"/>
      <c r="M984" s="176"/>
      <c r="N984" s="179"/>
      <c r="O984" s="81"/>
      <c r="P984" s="81"/>
      <c r="Q984" s="81"/>
      <c r="R984" s="81"/>
      <c r="S984" s="81"/>
      <c r="T984" s="81"/>
      <c r="U984" s="81"/>
      <c r="V984" s="81"/>
      <c r="W984" s="81"/>
      <c r="X984" s="81"/>
      <c r="Y984" s="81"/>
      <c r="Z984" s="81"/>
      <c r="AA984" s="81"/>
      <c r="AB984" s="81"/>
      <c r="AC984" s="81"/>
      <c r="AD984" s="81"/>
      <c r="AE984" s="81"/>
      <c r="AF984" s="81"/>
    </row>
    <row r="985">
      <c r="A985" s="81"/>
      <c r="B985" s="81"/>
      <c r="C985" s="81"/>
      <c r="D985" s="179"/>
      <c r="E985" s="179"/>
      <c r="F985" s="179"/>
      <c r="G985" s="179"/>
      <c r="H985" s="179"/>
      <c r="I985" s="179"/>
      <c r="J985" s="179"/>
      <c r="K985" s="179"/>
      <c r="L985" s="81"/>
      <c r="M985" s="176"/>
      <c r="N985" s="179"/>
      <c r="O985" s="81"/>
      <c r="P985" s="81"/>
      <c r="Q985" s="81"/>
      <c r="R985" s="81"/>
      <c r="S985" s="81"/>
      <c r="T985" s="81"/>
      <c r="U985" s="81"/>
      <c r="V985" s="81"/>
      <c r="W985" s="81"/>
      <c r="X985" s="81"/>
      <c r="Y985" s="81"/>
      <c r="Z985" s="81"/>
      <c r="AA985" s="81"/>
      <c r="AB985" s="81"/>
      <c r="AC985" s="81"/>
      <c r="AD985" s="81"/>
      <c r="AE985" s="81"/>
      <c r="AF985" s="81"/>
    </row>
    <row r="986">
      <c r="A986" s="81"/>
      <c r="B986" s="81"/>
      <c r="C986" s="81"/>
      <c r="D986" s="179"/>
      <c r="E986" s="179"/>
      <c r="F986" s="179"/>
      <c r="G986" s="179"/>
      <c r="H986" s="179"/>
      <c r="I986" s="179"/>
      <c r="J986" s="179"/>
      <c r="K986" s="179"/>
      <c r="L986" s="81"/>
      <c r="M986" s="176"/>
      <c r="N986" s="179"/>
      <c r="O986" s="81"/>
      <c r="P986" s="81"/>
      <c r="Q986" s="81"/>
      <c r="R986" s="81"/>
      <c r="S986" s="81"/>
      <c r="T986" s="81"/>
      <c r="U986" s="81"/>
      <c r="V986" s="81"/>
      <c r="W986" s="81"/>
      <c r="X986" s="81"/>
      <c r="Y986" s="81"/>
      <c r="Z986" s="81"/>
      <c r="AA986" s="81"/>
      <c r="AB986" s="81"/>
      <c r="AC986" s="81"/>
      <c r="AD986" s="81"/>
      <c r="AE986" s="81"/>
      <c r="AF986" s="81"/>
    </row>
    <row r="987">
      <c r="A987" s="81"/>
      <c r="B987" s="81"/>
      <c r="C987" s="81"/>
      <c r="D987" s="179"/>
      <c r="E987" s="179"/>
      <c r="F987" s="179"/>
      <c r="G987" s="179"/>
      <c r="H987" s="179"/>
      <c r="I987" s="179"/>
      <c r="J987" s="179"/>
      <c r="K987" s="179"/>
      <c r="L987" s="81"/>
      <c r="M987" s="176"/>
      <c r="N987" s="179"/>
      <c r="O987" s="81"/>
      <c r="P987" s="81"/>
      <c r="Q987" s="81"/>
      <c r="R987" s="81"/>
      <c r="S987" s="81"/>
      <c r="T987" s="81"/>
      <c r="U987" s="81"/>
      <c r="V987" s="81"/>
      <c r="W987" s="81"/>
      <c r="X987" s="81"/>
      <c r="Y987" s="81"/>
      <c r="Z987" s="81"/>
      <c r="AA987" s="81"/>
      <c r="AB987" s="81"/>
      <c r="AC987" s="81"/>
      <c r="AD987" s="81"/>
      <c r="AE987" s="81"/>
      <c r="AF987" s="81"/>
    </row>
    <row r="988">
      <c r="A988" s="81"/>
      <c r="B988" s="81"/>
      <c r="C988" s="81"/>
      <c r="D988" s="179"/>
      <c r="E988" s="179"/>
      <c r="F988" s="179"/>
      <c r="G988" s="179"/>
      <c r="H988" s="179"/>
      <c r="I988" s="179"/>
      <c r="J988" s="179"/>
      <c r="K988" s="179"/>
      <c r="L988" s="81"/>
      <c r="M988" s="176"/>
      <c r="N988" s="179"/>
      <c r="O988" s="81"/>
      <c r="P988" s="81"/>
      <c r="Q988" s="81"/>
      <c r="R988" s="81"/>
      <c r="S988" s="81"/>
      <c r="T988" s="81"/>
      <c r="U988" s="81"/>
      <c r="V988" s="81"/>
      <c r="W988" s="81"/>
      <c r="X988" s="81"/>
      <c r="Y988" s="81"/>
      <c r="Z988" s="81"/>
      <c r="AA988" s="81"/>
      <c r="AB988" s="81"/>
      <c r="AC988" s="81"/>
      <c r="AD988" s="81"/>
      <c r="AE988" s="81"/>
      <c r="AF988" s="81"/>
    </row>
    <row r="989">
      <c r="A989" s="81"/>
      <c r="B989" s="81"/>
      <c r="C989" s="81"/>
      <c r="D989" s="179"/>
      <c r="E989" s="179"/>
      <c r="F989" s="179"/>
      <c r="G989" s="179"/>
      <c r="H989" s="179"/>
      <c r="I989" s="179"/>
      <c r="J989" s="179"/>
      <c r="K989" s="179"/>
      <c r="L989" s="81"/>
      <c r="M989" s="176"/>
      <c r="N989" s="179"/>
      <c r="O989" s="81"/>
      <c r="P989" s="81"/>
      <c r="Q989" s="81"/>
      <c r="R989" s="81"/>
      <c r="S989" s="81"/>
      <c r="T989" s="81"/>
      <c r="U989" s="81"/>
      <c r="V989" s="81"/>
      <c r="W989" s="81"/>
      <c r="X989" s="81"/>
      <c r="Y989" s="81"/>
      <c r="Z989" s="81"/>
      <c r="AA989" s="81"/>
      <c r="AB989" s="81"/>
      <c r="AC989" s="81"/>
      <c r="AD989" s="81"/>
      <c r="AE989" s="81"/>
      <c r="AF989" s="81"/>
    </row>
    <row r="990">
      <c r="A990" s="81"/>
      <c r="B990" s="81"/>
      <c r="C990" s="81"/>
      <c r="D990" s="179"/>
      <c r="E990" s="179"/>
      <c r="F990" s="179"/>
      <c r="G990" s="179"/>
      <c r="H990" s="179"/>
      <c r="I990" s="179"/>
      <c r="J990" s="179"/>
      <c r="K990" s="179"/>
      <c r="L990" s="81"/>
      <c r="M990" s="176"/>
      <c r="N990" s="179"/>
      <c r="O990" s="81"/>
      <c r="P990" s="81"/>
      <c r="Q990" s="81"/>
      <c r="R990" s="81"/>
      <c r="S990" s="81"/>
      <c r="T990" s="81"/>
      <c r="U990" s="81"/>
      <c r="V990" s="81"/>
      <c r="W990" s="81"/>
      <c r="X990" s="81"/>
      <c r="Y990" s="81"/>
      <c r="Z990" s="81"/>
      <c r="AA990" s="81"/>
      <c r="AB990" s="81"/>
      <c r="AC990" s="81"/>
      <c r="AD990" s="81"/>
      <c r="AE990" s="81"/>
      <c r="AF990" s="81"/>
    </row>
    <row r="991">
      <c r="A991" s="81"/>
      <c r="B991" s="81"/>
      <c r="C991" s="81"/>
      <c r="D991" s="179"/>
      <c r="E991" s="179"/>
      <c r="F991" s="179"/>
      <c r="G991" s="179"/>
      <c r="H991" s="179"/>
      <c r="I991" s="179"/>
      <c r="J991" s="179"/>
      <c r="K991" s="179"/>
      <c r="L991" s="81"/>
      <c r="M991" s="176"/>
      <c r="N991" s="179"/>
      <c r="O991" s="81"/>
      <c r="P991" s="81"/>
      <c r="Q991" s="81"/>
      <c r="R991" s="81"/>
      <c r="S991" s="81"/>
      <c r="T991" s="81"/>
      <c r="U991" s="81"/>
      <c r="V991" s="81"/>
      <c r="W991" s="81"/>
      <c r="X991" s="81"/>
      <c r="Y991" s="81"/>
      <c r="Z991" s="81"/>
      <c r="AA991" s="81"/>
      <c r="AB991" s="81"/>
      <c r="AC991" s="81"/>
      <c r="AD991" s="81"/>
      <c r="AE991" s="81"/>
      <c r="AF991" s="81"/>
    </row>
    <row r="992">
      <c r="A992" s="81"/>
      <c r="B992" s="81"/>
      <c r="C992" s="81"/>
      <c r="D992" s="179"/>
      <c r="E992" s="179"/>
      <c r="F992" s="179"/>
      <c r="G992" s="179"/>
      <c r="H992" s="179"/>
      <c r="I992" s="179"/>
      <c r="J992" s="179"/>
      <c r="K992" s="179"/>
      <c r="L992" s="81"/>
      <c r="M992" s="176"/>
      <c r="N992" s="179"/>
      <c r="O992" s="81"/>
      <c r="P992" s="81"/>
      <c r="Q992" s="81"/>
      <c r="R992" s="81"/>
      <c r="S992" s="81"/>
      <c r="T992" s="81"/>
      <c r="U992" s="81"/>
      <c r="V992" s="81"/>
      <c r="W992" s="81"/>
      <c r="X992" s="81"/>
      <c r="Y992" s="81"/>
      <c r="Z992" s="81"/>
      <c r="AA992" s="81"/>
      <c r="AB992" s="81"/>
      <c r="AC992" s="81"/>
      <c r="AD992" s="81"/>
      <c r="AE992" s="81"/>
      <c r="AF992" s="81"/>
    </row>
    <row r="993">
      <c r="A993" s="81"/>
      <c r="B993" s="81"/>
      <c r="C993" s="81"/>
      <c r="D993" s="179"/>
      <c r="E993" s="179"/>
      <c r="F993" s="179"/>
      <c r="G993" s="179"/>
      <c r="H993" s="179"/>
      <c r="I993" s="179"/>
      <c r="J993" s="179"/>
      <c r="K993" s="179"/>
      <c r="L993" s="81"/>
      <c r="M993" s="176"/>
      <c r="N993" s="179"/>
      <c r="O993" s="81"/>
      <c r="P993" s="81"/>
      <c r="Q993" s="81"/>
      <c r="R993" s="81"/>
      <c r="S993" s="81"/>
      <c r="T993" s="81"/>
      <c r="U993" s="81"/>
      <c r="V993" s="81"/>
      <c r="W993" s="81"/>
      <c r="X993" s="81"/>
      <c r="Y993" s="81"/>
      <c r="Z993" s="81"/>
      <c r="AA993" s="81"/>
      <c r="AB993" s="81"/>
      <c r="AC993" s="81"/>
      <c r="AD993" s="81"/>
      <c r="AE993" s="81"/>
      <c r="AF993" s="81"/>
    </row>
    <row r="994">
      <c r="A994" s="81"/>
      <c r="B994" s="81"/>
      <c r="C994" s="81"/>
      <c r="D994" s="179"/>
      <c r="E994" s="179"/>
      <c r="F994" s="179"/>
      <c r="G994" s="179"/>
      <c r="H994" s="179"/>
      <c r="I994" s="179"/>
      <c r="J994" s="179"/>
      <c r="K994" s="179"/>
      <c r="L994" s="81"/>
      <c r="M994" s="176"/>
      <c r="N994" s="179"/>
      <c r="O994" s="81"/>
      <c r="P994" s="81"/>
      <c r="Q994" s="81"/>
      <c r="R994" s="81"/>
      <c r="S994" s="81"/>
      <c r="T994" s="81"/>
      <c r="U994" s="81"/>
      <c r="V994" s="81"/>
      <c r="W994" s="81"/>
      <c r="X994" s="81"/>
      <c r="Y994" s="81"/>
      <c r="Z994" s="81"/>
      <c r="AA994" s="81"/>
      <c r="AB994" s="81"/>
      <c r="AC994" s="81"/>
      <c r="AD994" s="81"/>
      <c r="AE994" s="81"/>
      <c r="AF994" s="81"/>
    </row>
    <row r="995">
      <c r="A995" s="81"/>
      <c r="B995" s="81"/>
      <c r="C995" s="81"/>
      <c r="D995" s="179"/>
      <c r="E995" s="179"/>
      <c r="F995" s="179"/>
      <c r="G995" s="179"/>
      <c r="H995" s="179"/>
      <c r="I995" s="179"/>
      <c r="J995" s="179"/>
      <c r="K995" s="179"/>
      <c r="L995" s="81"/>
      <c r="M995" s="176"/>
      <c r="N995" s="179"/>
      <c r="O995" s="81"/>
      <c r="P995" s="81"/>
      <c r="Q995" s="81"/>
      <c r="R995" s="81"/>
      <c r="S995" s="81"/>
      <c r="T995" s="81"/>
      <c r="U995" s="81"/>
      <c r="V995" s="81"/>
      <c r="W995" s="81"/>
      <c r="X995" s="81"/>
      <c r="Y995" s="81"/>
      <c r="Z995" s="81"/>
      <c r="AA995" s="81"/>
      <c r="AB995" s="81"/>
      <c r="AC995" s="81"/>
      <c r="AD995" s="81"/>
      <c r="AE995" s="81"/>
      <c r="AF995" s="81"/>
    </row>
    <row r="996">
      <c r="A996" s="81"/>
      <c r="B996" s="81"/>
      <c r="C996" s="81"/>
      <c r="D996" s="179"/>
      <c r="E996" s="179"/>
      <c r="F996" s="179"/>
      <c r="G996" s="179"/>
      <c r="H996" s="179"/>
      <c r="I996" s="179"/>
      <c r="J996" s="179"/>
      <c r="K996" s="179"/>
      <c r="L996" s="81"/>
      <c r="M996" s="176"/>
      <c r="N996" s="179"/>
      <c r="O996" s="81"/>
      <c r="P996" s="81"/>
      <c r="Q996" s="81"/>
      <c r="R996" s="81"/>
      <c r="S996" s="81"/>
      <c r="T996" s="81"/>
      <c r="U996" s="81"/>
      <c r="V996" s="81"/>
      <c r="W996" s="81"/>
      <c r="X996" s="81"/>
      <c r="Y996" s="81"/>
      <c r="Z996" s="81"/>
      <c r="AA996" s="81"/>
      <c r="AB996" s="81"/>
      <c r="AC996" s="81"/>
      <c r="AD996" s="81"/>
      <c r="AE996" s="81"/>
      <c r="AF996" s="81"/>
    </row>
  </sheetData>
  <dataValidations>
    <dataValidation type="list" allowBlank="1" showErrorMessage="1" sqref="C2">
      <formula1>"JAN 26,FEB 26,MAR 26,APR 26,MAY 26,JUNE 26,JULY 26,AUG 26,SEP 26,OCT 26,NOV 26,DEC 26"</formula1>
    </dataValidation>
  </dataValidations>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5.5"/>
    <col customWidth="1" min="3" max="3" width="74.38"/>
    <col customWidth="1" min="4" max="4" width="23.88"/>
    <col customWidth="1" min="5" max="5" width="20.75"/>
    <col customWidth="1" min="6" max="6" width="17.13"/>
    <col customWidth="1" min="7" max="7" width="19.38"/>
    <col customWidth="1" min="8" max="8" width="31.5"/>
    <col customWidth="1" hidden="1" min="9" max="9" width="17.38"/>
    <col customWidth="1" min="10" max="10" width="40.88"/>
    <col customWidth="1" min="11" max="11" width="42.25"/>
  </cols>
  <sheetData>
    <row r="1">
      <c r="A1" s="205" t="s">
        <v>866</v>
      </c>
      <c r="B1" s="205" t="s">
        <v>867</v>
      </c>
      <c r="C1" s="205" t="s">
        <v>868</v>
      </c>
      <c r="D1" s="205" t="s">
        <v>869</v>
      </c>
      <c r="E1" s="205" t="s">
        <v>870</v>
      </c>
      <c r="F1" s="205" t="s">
        <v>871</v>
      </c>
      <c r="G1" s="205" t="s">
        <v>872</v>
      </c>
      <c r="H1" s="205" t="s">
        <v>873</v>
      </c>
      <c r="I1" s="206" t="s">
        <v>874</v>
      </c>
      <c r="J1" s="205" t="s">
        <v>114</v>
      </c>
      <c r="K1" s="205" t="s">
        <v>875</v>
      </c>
      <c r="L1" s="207"/>
      <c r="M1" s="207"/>
      <c r="N1" s="207"/>
      <c r="O1" s="207"/>
      <c r="P1" s="207"/>
      <c r="Q1" s="207"/>
      <c r="R1" s="207"/>
    </row>
    <row r="2" hidden="1">
      <c r="A2" s="208">
        <v>1.0</v>
      </c>
      <c r="B2" s="209">
        <v>25281.0</v>
      </c>
      <c r="C2" s="210" t="s">
        <v>854</v>
      </c>
      <c r="D2" s="211" t="s">
        <v>876</v>
      </c>
      <c r="E2" s="210" t="s">
        <v>877</v>
      </c>
      <c r="F2" s="210" t="s">
        <v>546</v>
      </c>
      <c r="G2" s="210" t="s">
        <v>547</v>
      </c>
      <c r="H2" s="212"/>
      <c r="I2" s="210" t="s">
        <v>878</v>
      </c>
      <c r="J2" s="213"/>
      <c r="K2" s="213"/>
      <c r="L2" s="214"/>
      <c r="M2" s="214"/>
      <c r="N2" s="214"/>
      <c r="O2" s="214"/>
      <c r="P2" s="214"/>
      <c r="Q2" s="214"/>
      <c r="R2" s="214"/>
    </row>
    <row r="3" hidden="1">
      <c r="A3" s="208">
        <v>2.0</v>
      </c>
      <c r="B3" s="209">
        <v>25281.0</v>
      </c>
      <c r="C3" s="210" t="s">
        <v>854</v>
      </c>
      <c r="D3" s="213" t="s">
        <v>876</v>
      </c>
      <c r="E3" s="210" t="s">
        <v>877</v>
      </c>
      <c r="F3" s="210" t="s">
        <v>546</v>
      </c>
      <c r="G3" s="210" t="s">
        <v>564</v>
      </c>
      <c r="H3" s="212"/>
      <c r="I3" s="210" t="s">
        <v>878</v>
      </c>
      <c r="J3" s="213"/>
      <c r="K3" s="213"/>
      <c r="L3" s="214"/>
      <c r="M3" s="214"/>
      <c r="N3" s="214"/>
      <c r="O3" s="214"/>
      <c r="P3" s="214"/>
      <c r="Q3" s="214"/>
      <c r="R3" s="214"/>
    </row>
    <row r="4" hidden="1">
      <c r="A4" s="208">
        <v>3.0</v>
      </c>
      <c r="B4" s="209">
        <v>25281.0</v>
      </c>
      <c r="C4" s="210" t="s">
        <v>852</v>
      </c>
      <c r="D4" s="211" t="s">
        <v>876</v>
      </c>
      <c r="E4" s="210" t="s">
        <v>877</v>
      </c>
      <c r="F4" s="210" t="s">
        <v>879</v>
      </c>
      <c r="G4" s="210" t="s">
        <v>880</v>
      </c>
      <c r="H4" s="212"/>
      <c r="I4" s="210" t="s">
        <v>881</v>
      </c>
      <c r="J4" s="213"/>
      <c r="K4" s="213"/>
      <c r="L4" s="214"/>
      <c r="M4" s="214"/>
      <c r="N4" s="214"/>
      <c r="O4" s="214"/>
      <c r="P4" s="214"/>
      <c r="Q4" s="214"/>
      <c r="R4" s="214"/>
    </row>
    <row r="5" hidden="1">
      <c r="A5" s="208">
        <v>4.0</v>
      </c>
      <c r="B5" s="209">
        <v>25281.0</v>
      </c>
      <c r="C5" s="210" t="s">
        <v>852</v>
      </c>
      <c r="D5" s="211" t="s">
        <v>876</v>
      </c>
      <c r="E5" s="210" t="s">
        <v>877</v>
      </c>
      <c r="F5" s="210" t="s">
        <v>882</v>
      </c>
      <c r="G5" s="210" t="s">
        <v>883</v>
      </c>
      <c r="H5" s="212"/>
      <c r="I5" s="210" t="s">
        <v>884</v>
      </c>
      <c r="J5" s="213"/>
      <c r="K5" s="213"/>
      <c r="L5" s="214"/>
      <c r="M5" s="214"/>
      <c r="N5" s="214"/>
      <c r="O5" s="214"/>
      <c r="P5" s="214"/>
      <c r="Q5" s="214"/>
      <c r="R5" s="214"/>
    </row>
    <row r="6" hidden="1">
      <c r="A6" s="208">
        <v>5.0</v>
      </c>
      <c r="B6" s="209">
        <v>25281.0</v>
      </c>
      <c r="C6" s="210" t="s">
        <v>852</v>
      </c>
      <c r="D6" s="211" t="s">
        <v>876</v>
      </c>
      <c r="E6" s="210" t="s">
        <v>877</v>
      </c>
      <c r="F6" s="210" t="s">
        <v>885</v>
      </c>
      <c r="G6" s="213"/>
      <c r="H6" s="212"/>
      <c r="I6" s="210" t="s">
        <v>884</v>
      </c>
      <c r="J6" s="213"/>
      <c r="K6" s="213"/>
      <c r="L6" s="214"/>
      <c r="M6" s="214"/>
      <c r="N6" s="214"/>
      <c r="O6" s="214"/>
      <c r="P6" s="214"/>
      <c r="Q6" s="214"/>
      <c r="R6" s="214"/>
    </row>
    <row r="7" hidden="1">
      <c r="A7" s="208">
        <v>6.0</v>
      </c>
      <c r="B7" s="209">
        <v>25281.0</v>
      </c>
      <c r="C7" s="210" t="s">
        <v>852</v>
      </c>
      <c r="D7" s="211" t="s">
        <v>876</v>
      </c>
      <c r="E7" s="210" t="s">
        <v>877</v>
      </c>
      <c r="F7" s="210" t="s">
        <v>886</v>
      </c>
      <c r="G7" s="210" t="s">
        <v>887</v>
      </c>
      <c r="H7" s="212"/>
      <c r="I7" s="210" t="s">
        <v>878</v>
      </c>
      <c r="J7" s="213"/>
      <c r="K7" s="213"/>
      <c r="L7" s="214"/>
      <c r="M7" s="214"/>
      <c r="N7" s="214"/>
      <c r="O7" s="214"/>
      <c r="P7" s="214"/>
      <c r="Q7" s="214"/>
      <c r="R7" s="214"/>
    </row>
    <row r="8" hidden="1">
      <c r="A8" s="208">
        <v>7.0</v>
      </c>
      <c r="B8" s="209">
        <v>25281.0</v>
      </c>
      <c r="C8" s="210" t="s">
        <v>852</v>
      </c>
      <c r="D8" s="211" t="s">
        <v>876</v>
      </c>
      <c r="E8" s="210" t="s">
        <v>877</v>
      </c>
      <c r="F8" s="210" t="s">
        <v>888</v>
      </c>
      <c r="G8" s="210" t="s">
        <v>889</v>
      </c>
      <c r="H8" s="212"/>
      <c r="I8" s="210" t="s">
        <v>881</v>
      </c>
      <c r="J8" s="213"/>
      <c r="K8" s="213"/>
      <c r="L8" s="214"/>
      <c r="M8" s="214"/>
      <c r="N8" s="214"/>
      <c r="O8" s="214"/>
      <c r="P8" s="214"/>
      <c r="Q8" s="214"/>
      <c r="R8" s="214"/>
    </row>
    <row r="9" hidden="1">
      <c r="A9" s="208">
        <v>8.0</v>
      </c>
      <c r="B9" s="209">
        <v>25281.0</v>
      </c>
      <c r="C9" s="210" t="s">
        <v>852</v>
      </c>
      <c r="D9" s="211" t="s">
        <v>876</v>
      </c>
      <c r="E9" s="210" t="s">
        <v>877</v>
      </c>
      <c r="F9" s="210" t="s">
        <v>885</v>
      </c>
      <c r="G9" s="210" t="s">
        <v>890</v>
      </c>
      <c r="H9" s="212"/>
      <c r="I9" s="210" t="s">
        <v>881</v>
      </c>
      <c r="J9" s="213"/>
      <c r="K9" s="213"/>
      <c r="L9" s="214"/>
      <c r="M9" s="214"/>
      <c r="N9" s="214"/>
      <c r="O9" s="214"/>
      <c r="P9" s="214"/>
      <c r="Q9" s="214"/>
      <c r="R9" s="214"/>
    </row>
    <row r="10" hidden="1">
      <c r="A10" s="208">
        <v>9.0</v>
      </c>
      <c r="B10" s="209">
        <v>25281.0</v>
      </c>
      <c r="C10" s="210" t="s">
        <v>852</v>
      </c>
      <c r="D10" s="213"/>
      <c r="E10" s="210" t="s">
        <v>877</v>
      </c>
      <c r="F10" s="210" t="s">
        <v>891</v>
      </c>
      <c r="G10" s="210" t="s">
        <v>892</v>
      </c>
      <c r="H10" s="212"/>
      <c r="I10" s="210" t="s">
        <v>878</v>
      </c>
      <c r="J10" s="213"/>
      <c r="K10" s="213"/>
      <c r="L10" s="214"/>
      <c r="M10" s="214"/>
      <c r="N10" s="214"/>
      <c r="O10" s="214"/>
      <c r="P10" s="214"/>
      <c r="Q10" s="214"/>
      <c r="R10" s="214"/>
    </row>
    <row r="11" hidden="1">
      <c r="A11" s="208">
        <v>10.0</v>
      </c>
      <c r="B11" s="209">
        <v>25281.0</v>
      </c>
      <c r="C11" s="210" t="s">
        <v>852</v>
      </c>
      <c r="D11" s="213"/>
      <c r="E11" s="210" t="s">
        <v>877</v>
      </c>
      <c r="F11" s="210" t="s">
        <v>893</v>
      </c>
      <c r="G11" s="210" t="s">
        <v>894</v>
      </c>
      <c r="H11" s="212"/>
      <c r="I11" s="210" t="s">
        <v>881</v>
      </c>
      <c r="J11" s="213"/>
      <c r="K11" s="213"/>
      <c r="L11" s="214"/>
      <c r="M11" s="214"/>
      <c r="N11" s="214"/>
      <c r="O11" s="214"/>
      <c r="P11" s="214"/>
      <c r="Q11" s="214"/>
      <c r="R11" s="214"/>
    </row>
    <row r="12" hidden="1">
      <c r="A12" s="208">
        <v>11.0</v>
      </c>
      <c r="B12" s="209">
        <v>25281.0</v>
      </c>
      <c r="C12" s="213"/>
      <c r="D12" s="213"/>
      <c r="E12" s="210" t="s">
        <v>877</v>
      </c>
      <c r="F12" s="210" t="s">
        <v>895</v>
      </c>
      <c r="G12" s="210" t="s">
        <v>896</v>
      </c>
      <c r="H12" s="212"/>
      <c r="I12" s="210" t="s">
        <v>878</v>
      </c>
      <c r="J12" s="213"/>
      <c r="K12" s="213"/>
      <c r="L12" s="214"/>
      <c r="M12" s="214"/>
      <c r="N12" s="214"/>
      <c r="O12" s="214"/>
      <c r="P12" s="214"/>
      <c r="Q12" s="214"/>
      <c r="R12" s="214"/>
    </row>
    <row r="13" hidden="1">
      <c r="A13" s="208">
        <v>12.0</v>
      </c>
      <c r="B13" s="209">
        <v>25281.0</v>
      </c>
      <c r="C13" s="213"/>
      <c r="D13" s="213"/>
      <c r="E13" s="210" t="s">
        <v>897</v>
      </c>
      <c r="F13" s="210" t="s">
        <v>898</v>
      </c>
      <c r="G13" s="213"/>
      <c r="H13" s="210"/>
      <c r="I13" s="210" t="s">
        <v>878</v>
      </c>
      <c r="J13" s="213"/>
      <c r="K13" s="213"/>
      <c r="L13" s="214"/>
      <c r="M13" s="214"/>
      <c r="N13" s="214"/>
      <c r="O13" s="214"/>
      <c r="P13" s="214"/>
      <c r="Q13" s="214"/>
      <c r="R13" s="214"/>
    </row>
    <row r="14" hidden="1">
      <c r="A14" s="208">
        <v>13.0</v>
      </c>
      <c r="B14" s="209">
        <v>25281.0</v>
      </c>
      <c r="C14" s="213"/>
      <c r="D14" s="213"/>
      <c r="E14" s="210" t="s">
        <v>877</v>
      </c>
      <c r="F14" s="210" t="s">
        <v>899</v>
      </c>
      <c r="G14" s="213"/>
      <c r="H14" s="208" t="s">
        <v>899</v>
      </c>
      <c r="I14" s="213"/>
      <c r="J14" s="213"/>
      <c r="K14" s="213"/>
      <c r="L14" s="214"/>
      <c r="M14" s="214"/>
      <c r="N14" s="214"/>
      <c r="O14" s="214"/>
      <c r="P14" s="214"/>
      <c r="Q14" s="214"/>
      <c r="R14" s="214"/>
    </row>
    <row r="15" hidden="1">
      <c r="A15" s="208">
        <v>14.0</v>
      </c>
      <c r="B15" s="209">
        <v>25281.0</v>
      </c>
      <c r="C15" s="213"/>
      <c r="D15" s="213"/>
      <c r="E15" s="210" t="s">
        <v>877</v>
      </c>
      <c r="F15" s="210" t="s">
        <v>900</v>
      </c>
      <c r="G15" s="213"/>
      <c r="H15" s="208" t="s">
        <v>900</v>
      </c>
      <c r="I15" s="213"/>
      <c r="J15" s="213"/>
      <c r="K15" s="213"/>
      <c r="L15" s="214"/>
      <c r="M15" s="214"/>
      <c r="N15" s="214"/>
      <c r="O15" s="214"/>
      <c r="P15" s="214"/>
      <c r="Q15" s="214"/>
      <c r="R15" s="214"/>
    </row>
    <row r="16" hidden="1">
      <c r="A16" s="208">
        <v>15.0</v>
      </c>
      <c r="B16" s="215">
        <v>25282.0</v>
      </c>
      <c r="C16" s="213"/>
      <c r="D16" s="213"/>
      <c r="E16" s="210" t="s">
        <v>877</v>
      </c>
      <c r="F16" s="210" t="s">
        <v>901</v>
      </c>
      <c r="G16" s="213"/>
      <c r="H16" s="208" t="s">
        <v>901</v>
      </c>
      <c r="I16" s="213"/>
      <c r="J16" s="213"/>
      <c r="K16" s="213"/>
      <c r="L16" s="214"/>
      <c r="M16" s="214"/>
      <c r="N16" s="214"/>
      <c r="O16" s="214"/>
      <c r="P16" s="214"/>
      <c r="Q16" s="214"/>
      <c r="R16" s="214"/>
    </row>
    <row r="17" hidden="1">
      <c r="A17" s="208">
        <v>16.0</v>
      </c>
      <c r="B17" s="215">
        <v>25282.0</v>
      </c>
      <c r="C17" s="213"/>
      <c r="D17" s="213"/>
      <c r="E17" s="210" t="s">
        <v>877</v>
      </c>
      <c r="F17" s="210" t="s">
        <v>902</v>
      </c>
      <c r="G17" s="213"/>
      <c r="H17" s="208" t="s">
        <v>902</v>
      </c>
      <c r="I17" s="213"/>
      <c r="J17" s="213"/>
      <c r="K17" s="213"/>
      <c r="L17" s="214"/>
      <c r="M17" s="214"/>
      <c r="N17" s="214"/>
      <c r="O17" s="214"/>
      <c r="P17" s="214"/>
      <c r="Q17" s="214"/>
      <c r="R17" s="214"/>
    </row>
    <row r="18" hidden="1">
      <c r="A18" s="208">
        <v>17.0</v>
      </c>
      <c r="B18" s="215">
        <v>25282.0</v>
      </c>
      <c r="C18" s="213"/>
      <c r="D18" s="213"/>
      <c r="E18" s="210" t="s">
        <v>877</v>
      </c>
      <c r="F18" s="210" t="s">
        <v>903</v>
      </c>
      <c r="G18" s="210" t="s">
        <v>904</v>
      </c>
      <c r="H18" s="212"/>
      <c r="I18" s="210" t="s">
        <v>878</v>
      </c>
      <c r="J18" s="213"/>
      <c r="K18" s="213"/>
      <c r="L18" s="214"/>
      <c r="M18" s="214"/>
      <c r="N18" s="214"/>
      <c r="O18" s="214"/>
      <c r="P18" s="214"/>
      <c r="Q18" s="214"/>
      <c r="R18" s="214"/>
    </row>
    <row r="19" hidden="1">
      <c r="A19" s="208">
        <v>18.0</v>
      </c>
      <c r="B19" s="215">
        <v>25282.0</v>
      </c>
      <c r="C19" s="213"/>
      <c r="D19" s="213"/>
      <c r="E19" s="210" t="s">
        <v>877</v>
      </c>
      <c r="F19" s="210" t="s">
        <v>905</v>
      </c>
      <c r="G19" s="210" t="s">
        <v>906</v>
      </c>
      <c r="H19" s="212"/>
      <c r="I19" s="210" t="s">
        <v>881</v>
      </c>
      <c r="J19" s="213"/>
      <c r="K19" s="213"/>
      <c r="L19" s="214"/>
      <c r="M19" s="214"/>
      <c r="N19" s="214"/>
      <c r="O19" s="214"/>
      <c r="P19" s="214"/>
      <c r="Q19" s="214"/>
      <c r="R19" s="214"/>
    </row>
    <row r="20" hidden="1">
      <c r="A20" s="208">
        <v>19.0</v>
      </c>
      <c r="B20" s="215">
        <v>25282.0</v>
      </c>
      <c r="C20" s="213"/>
      <c r="D20" s="213"/>
      <c r="E20" s="210" t="s">
        <v>877</v>
      </c>
      <c r="F20" s="210" t="s">
        <v>907</v>
      </c>
      <c r="G20" s="210" t="s">
        <v>908</v>
      </c>
      <c r="H20" s="212"/>
      <c r="I20" s="210" t="s">
        <v>881</v>
      </c>
      <c r="J20" s="213"/>
      <c r="K20" s="213"/>
      <c r="L20" s="214"/>
      <c r="M20" s="214"/>
      <c r="N20" s="214"/>
      <c r="O20" s="214"/>
      <c r="P20" s="214"/>
      <c r="Q20" s="214"/>
      <c r="R20" s="214"/>
    </row>
    <row r="21" hidden="1">
      <c r="A21" s="208">
        <v>20.0</v>
      </c>
      <c r="B21" s="215">
        <v>25282.0</v>
      </c>
      <c r="C21" s="213"/>
      <c r="D21" s="213"/>
      <c r="E21" s="210" t="s">
        <v>877</v>
      </c>
      <c r="F21" s="210" t="s">
        <v>909</v>
      </c>
      <c r="G21" s="210" t="s">
        <v>910</v>
      </c>
      <c r="H21" s="212"/>
      <c r="I21" s="210" t="s">
        <v>881</v>
      </c>
      <c r="J21" s="213"/>
      <c r="K21" s="213"/>
      <c r="L21" s="214"/>
      <c r="M21" s="214"/>
      <c r="N21" s="214"/>
      <c r="O21" s="214"/>
      <c r="P21" s="214"/>
      <c r="Q21" s="214"/>
      <c r="R21" s="214"/>
    </row>
    <row r="22" hidden="1">
      <c r="A22" s="208">
        <v>21.0</v>
      </c>
      <c r="B22" s="215">
        <v>25282.0</v>
      </c>
      <c r="C22" s="213"/>
      <c r="D22" s="213"/>
      <c r="E22" s="210" t="s">
        <v>877</v>
      </c>
      <c r="F22" s="210" t="s">
        <v>911</v>
      </c>
      <c r="G22" s="210" t="s">
        <v>912</v>
      </c>
      <c r="H22" s="212"/>
      <c r="I22" s="210" t="s">
        <v>881</v>
      </c>
      <c r="J22" s="213"/>
      <c r="K22" s="213"/>
      <c r="L22" s="214"/>
      <c r="M22" s="214"/>
      <c r="N22" s="214"/>
      <c r="O22" s="214"/>
      <c r="P22" s="214"/>
      <c r="Q22" s="214"/>
      <c r="R22" s="214"/>
    </row>
    <row r="23" hidden="1">
      <c r="A23" s="208">
        <v>22.0</v>
      </c>
      <c r="B23" s="215">
        <v>25282.0</v>
      </c>
      <c r="C23" s="213"/>
      <c r="D23" s="213"/>
      <c r="E23" s="210" t="s">
        <v>877</v>
      </c>
      <c r="F23" s="210" t="s">
        <v>913</v>
      </c>
      <c r="G23" s="210" t="s">
        <v>586</v>
      </c>
      <c r="H23" s="212"/>
      <c r="I23" s="210" t="s">
        <v>884</v>
      </c>
      <c r="J23" s="213"/>
      <c r="K23" s="213"/>
      <c r="L23" s="214"/>
      <c r="M23" s="214"/>
      <c r="N23" s="214"/>
      <c r="O23" s="214"/>
      <c r="P23" s="214"/>
      <c r="Q23" s="214"/>
      <c r="R23" s="214"/>
    </row>
    <row r="24" hidden="1">
      <c r="A24" s="208">
        <v>23.0</v>
      </c>
      <c r="B24" s="215">
        <v>25283.0</v>
      </c>
      <c r="C24" s="213"/>
      <c r="D24" s="213"/>
      <c r="E24" s="210" t="s">
        <v>877</v>
      </c>
      <c r="F24" s="210" t="s">
        <v>914</v>
      </c>
      <c r="G24" s="210" t="s">
        <v>915</v>
      </c>
      <c r="H24" s="212"/>
      <c r="I24" s="210" t="s">
        <v>878</v>
      </c>
      <c r="J24" s="213"/>
      <c r="K24" s="213"/>
      <c r="L24" s="214"/>
      <c r="M24" s="214"/>
      <c r="N24" s="214"/>
      <c r="O24" s="214"/>
      <c r="P24" s="214"/>
      <c r="Q24" s="214"/>
      <c r="R24" s="214"/>
    </row>
    <row r="25" hidden="1">
      <c r="A25" s="208">
        <v>24.0</v>
      </c>
      <c r="B25" s="215">
        <v>25283.0</v>
      </c>
      <c r="C25" s="213"/>
      <c r="D25" s="213"/>
      <c r="E25" s="210" t="s">
        <v>877</v>
      </c>
      <c r="F25" s="210" t="s">
        <v>914</v>
      </c>
      <c r="G25" s="210" t="s">
        <v>916</v>
      </c>
      <c r="H25" s="212"/>
      <c r="I25" s="210" t="s">
        <v>878</v>
      </c>
      <c r="J25" s="213"/>
      <c r="K25" s="213"/>
      <c r="L25" s="214"/>
      <c r="M25" s="214"/>
      <c r="N25" s="214"/>
      <c r="O25" s="214"/>
      <c r="P25" s="214"/>
      <c r="Q25" s="214"/>
      <c r="R25" s="214"/>
    </row>
    <row r="26" hidden="1">
      <c r="A26" s="208">
        <v>25.0</v>
      </c>
      <c r="B26" s="215">
        <v>25283.0</v>
      </c>
      <c r="C26" s="213"/>
      <c r="D26" s="213"/>
      <c r="E26" s="210" t="s">
        <v>877</v>
      </c>
      <c r="F26" s="210" t="s">
        <v>914</v>
      </c>
      <c r="G26" s="210" t="s">
        <v>917</v>
      </c>
      <c r="H26" s="212"/>
      <c r="I26" s="210" t="s">
        <v>878</v>
      </c>
      <c r="J26" s="213"/>
      <c r="K26" s="213"/>
      <c r="L26" s="214"/>
      <c r="M26" s="214"/>
      <c r="N26" s="214"/>
      <c r="O26" s="214"/>
      <c r="P26" s="214"/>
      <c r="Q26" s="214"/>
      <c r="R26" s="214"/>
    </row>
    <row r="27" hidden="1">
      <c r="A27" s="208">
        <v>26.0</v>
      </c>
      <c r="B27" s="215">
        <v>25283.0</v>
      </c>
      <c r="C27" s="213"/>
      <c r="D27" s="213"/>
      <c r="E27" s="210" t="s">
        <v>877</v>
      </c>
      <c r="F27" s="210" t="s">
        <v>914</v>
      </c>
      <c r="G27" s="210" t="s">
        <v>918</v>
      </c>
      <c r="H27" s="212"/>
      <c r="I27" s="210" t="s">
        <v>878</v>
      </c>
      <c r="J27" s="213"/>
      <c r="K27" s="213"/>
      <c r="L27" s="214"/>
      <c r="M27" s="214"/>
      <c r="N27" s="214"/>
      <c r="O27" s="214"/>
      <c r="P27" s="214"/>
      <c r="Q27" s="214"/>
      <c r="R27" s="214"/>
    </row>
    <row r="28" hidden="1">
      <c r="A28" s="208">
        <v>27.0</v>
      </c>
      <c r="B28" s="215">
        <v>25283.0</v>
      </c>
      <c r="C28" s="213"/>
      <c r="D28" s="213"/>
      <c r="E28" s="210" t="s">
        <v>877</v>
      </c>
      <c r="F28" s="210" t="s">
        <v>914</v>
      </c>
      <c r="G28" s="210" t="s">
        <v>919</v>
      </c>
      <c r="H28" s="212"/>
      <c r="I28" s="210" t="s">
        <v>878</v>
      </c>
      <c r="J28" s="213"/>
      <c r="K28" s="213"/>
      <c r="L28" s="214"/>
      <c r="M28" s="214"/>
      <c r="N28" s="214"/>
      <c r="O28" s="214"/>
      <c r="P28" s="214"/>
      <c r="Q28" s="214"/>
      <c r="R28" s="214"/>
    </row>
    <row r="29" hidden="1">
      <c r="A29" s="208">
        <v>28.0</v>
      </c>
      <c r="B29" s="215">
        <v>25283.0</v>
      </c>
      <c r="C29" s="213"/>
      <c r="D29" s="213"/>
      <c r="E29" s="210" t="s">
        <v>877</v>
      </c>
      <c r="F29" s="210" t="s">
        <v>920</v>
      </c>
      <c r="G29" s="210" t="s">
        <v>921</v>
      </c>
      <c r="H29" s="212"/>
      <c r="I29" s="210" t="s">
        <v>884</v>
      </c>
      <c r="J29" s="213"/>
      <c r="K29" s="213"/>
      <c r="L29" s="214"/>
      <c r="M29" s="214"/>
      <c r="N29" s="214"/>
      <c r="O29" s="214"/>
      <c r="P29" s="214"/>
      <c r="Q29" s="214"/>
      <c r="R29" s="214"/>
    </row>
    <row r="30" hidden="1">
      <c r="A30" s="208">
        <v>29.0</v>
      </c>
      <c r="B30" s="215">
        <v>25283.0</v>
      </c>
      <c r="C30" s="213"/>
      <c r="D30" s="213"/>
      <c r="E30" s="210" t="s">
        <v>877</v>
      </c>
      <c r="F30" s="210" t="s">
        <v>922</v>
      </c>
      <c r="G30" s="210" t="s">
        <v>912</v>
      </c>
      <c r="H30" s="212"/>
      <c r="I30" s="210" t="s">
        <v>878</v>
      </c>
      <c r="J30" s="213"/>
      <c r="K30" s="213"/>
      <c r="L30" s="214"/>
      <c r="M30" s="214"/>
      <c r="N30" s="214"/>
      <c r="O30" s="214"/>
      <c r="P30" s="214"/>
      <c r="Q30" s="214"/>
      <c r="R30" s="214"/>
    </row>
    <row r="31" hidden="1">
      <c r="A31" s="208">
        <v>30.0</v>
      </c>
      <c r="B31" s="215">
        <v>25283.0</v>
      </c>
      <c r="C31" s="213"/>
      <c r="D31" s="213"/>
      <c r="E31" s="210" t="s">
        <v>877</v>
      </c>
      <c r="F31" s="210" t="s">
        <v>923</v>
      </c>
      <c r="G31" s="210" t="s">
        <v>924</v>
      </c>
      <c r="H31" s="212"/>
      <c r="I31" s="210" t="s">
        <v>881</v>
      </c>
      <c r="J31" s="213"/>
      <c r="K31" s="213"/>
      <c r="L31" s="214"/>
      <c r="M31" s="214"/>
      <c r="N31" s="214"/>
      <c r="O31" s="214"/>
      <c r="P31" s="214"/>
      <c r="Q31" s="214"/>
      <c r="R31" s="214"/>
    </row>
    <row r="32" hidden="1">
      <c r="A32" s="208">
        <v>31.0</v>
      </c>
      <c r="B32" s="215">
        <v>25283.0</v>
      </c>
      <c r="C32" s="213"/>
      <c r="D32" s="213"/>
      <c r="E32" s="210" t="s">
        <v>877</v>
      </c>
      <c r="F32" s="210" t="s">
        <v>925</v>
      </c>
      <c r="G32" s="210" t="s">
        <v>926</v>
      </c>
      <c r="H32" s="212"/>
      <c r="I32" s="210" t="s">
        <v>884</v>
      </c>
      <c r="J32" s="213"/>
      <c r="K32" s="213"/>
      <c r="L32" s="214"/>
      <c r="M32" s="214"/>
      <c r="N32" s="214"/>
      <c r="O32" s="214"/>
      <c r="P32" s="214"/>
      <c r="Q32" s="214"/>
      <c r="R32" s="214"/>
    </row>
    <row r="33" hidden="1">
      <c r="A33" s="208">
        <v>32.0</v>
      </c>
      <c r="B33" s="215">
        <v>25283.0</v>
      </c>
      <c r="C33" s="213"/>
      <c r="D33" s="213"/>
      <c r="E33" s="210" t="s">
        <v>877</v>
      </c>
      <c r="F33" s="210" t="s">
        <v>927</v>
      </c>
      <c r="G33" s="210" t="s">
        <v>928</v>
      </c>
      <c r="H33" s="212"/>
      <c r="I33" s="210" t="s">
        <v>884</v>
      </c>
      <c r="J33" s="213"/>
      <c r="K33" s="213"/>
      <c r="L33" s="214"/>
      <c r="M33" s="214"/>
      <c r="N33" s="214"/>
      <c r="O33" s="214"/>
      <c r="P33" s="214"/>
      <c r="Q33" s="214"/>
      <c r="R33" s="214"/>
    </row>
    <row r="34" hidden="1">
      <c r="A34" s="208">
        <v>33.0</v>
      </c>
      <c r="B34" s="215">
        <v>25283.0</v>
      </c>
      <c r="C34" s="213"/>
      <c r="D34" s="213"/>
      <c r="E34" s="210" t="s">
        <v>877</v>
      </c>
      <c r="F34" s="210" t="s">
        <v>929</v>
      </c>
      <c r="G34" s="210" t="s">
        <v>930</v>
      </c>
      <c r="H34" s="212"/>
      <c r="I34" s="210" t="s">
        <v>884</v>
      </c>
      <c r="J34" s="213"/>
      <c r="K34" s="213"/>
      <c r="L34" s="214"/>
      <c r="M34" s="214"/>
      <c r="N34" s="214"/>
      <c r="O34" s="214"/>
      <c r="P34" s="214"/>
      <c r="Q34" s="214"/>
      <c r="R34" s="214"/>
    </row>
    <row r="35" hidden="1">
      <c r="A35" s="208">
        <v>34.0</v>
      </c>
      <c r="B35" s="215">
        <v>25283.0</v>
      </c>
      <c r="C35" s="213"/>
      <c r="D35" s="213"/>
      <c r="E35" s="210" t="s">
        <v>877</v>
      </c>
      <c r="F35" s="210" t="s">
        <v>931</v>
      </c>
      <c r="G35" s="210" t="s">
        <v>932</v>
      </c>
      <c r="H35" s="212"/>
      <c r="I35" s="210" t="s">
        <v>881</v>
      </c>
      <c r="J35" s="213"/>
      <c r="K35" s="213"/>
      <c r="L35" s="214"/>
      <c r="M35" s="214"/>
      <c r="N35" s="214"/>
      <c r="O35" s="214"/>
      <c r="P35" s="214"/>
      <c r="Q35" s="214"/>
      <c r="R35" s="214"/>
    </row>
    <row r="36" hidden="1">
      <c r="A36" s="208">
        <v>35.0</v>
      </c>
      <c r="B36" s="215">
        <v>25284.0</v>
      </c>
      <c r="C36" s="213"/>
      <c r="D36" s="213"/>
      <c r="E36" s="210" t="s">
        <v>877</v>
      </c>
      <c r="F36" s="210" t="s">
        <v>933</v>
      </c>
      <c r="G36" s="210" t="s">
        <v>934</v>
      </c>
      <c r="H36" s="212"/>
      <c r="I36" s="210" t="s">
        <v>881</v>
      </c>
      <c r="J36" s="213"/>
      <c r="K36" s="213"/>
      <c r="L36" s="214"/>
      <c r="M36" s="214"/>
      <c r="N36" s="214"/>
      <c r="O36" s="214"/>
      <c r="P36" s="214"/>
      <c r="Q36" s="214"/>
      <c r="R36" s="214"/>
    </row>
    <row r="37" hidden="1">
      <c r="A37" s="208">
        <v>36.0</v>
      </c>
      <c r="B37" s="215">
        <v>25284.0</v>
      </c>
      <c r="C37" s="213"/>
      <c r="D37" s="213"/>
      <c r="E37" s="210" t="s">
        <v>877</v>
      </c>
      <c r="F37" s="210" t="s">
        <v>935</v>
      </c>
      <c r="G37" s="210" t="s">
        <v>936</v>
      </c>
      <c r="H37" s="212"/>
      <c r="I37" s="210" t="s">
        <v>881</v>
      </c>
      <c r="J37" s="213"/>
      <c r="K37" s="213"/>
      <c r="L37" s="214"/>
      <c r="M37" s="214"/>
      <c r="N37" s="214"/>
      <c r="O37" s="214"/>
      <c r="P37" s="214"/>
      <c r="Q37" s="214"/>
      <c r="R37" s="214"/>
    </row>
    <row r="38" hidden="1">
      <c r="A38" s="208">
        <v>37.0</v>
      </c>
      <c r="B38" s="215">
        <v>25284.0</v>
      </c>
      <c r="C38" s="213"/>
      <c r="D38" s="213"/>
      <c r="E38" s="210" t="s">
        <v>877</v>
      </c>
      <c r="F38" s="210" t="s">
        <v>937</v>
      </c>
      <c r="G38" s="210" t="s">
        <v>938</v>
      </c>
      <c r="H38" s="212"/>
      <c r="I38" s="210" t="s">
        <v>884</v>
      </c>
      <c r="J38" s="213"/>
      <c r="K38" s="213"/>
      <c r="L38" s="214"/>
      <c r="M38" s="214"/>
      <c r="N38" s="214"/>
      <c r="O38" s="214"/>
      <c r="P38" s="214"/>
      <c r="Q38" s="214"/>
      <c r="R38" s="214"/>
    </row>
    <row r="39" hidden="1">
      <c r="A39" s="208">
        <v>38.0</v>
      </c>
      <c r="B39" s="215">
        <v>25285.0</v>
      </c>
      <c r="C39" s="213"/>
      <c r="D39" s="213"/>
      <c r="E39" s="210" t="s">
        <v>877</v>
      </c>
      <c r="F39" s="210" t="s">
        <v>939</v>
      </c>
      <c r="G39" s="210"/>
      <c r="H39" s="208" t="s">
        <v>939</v>
      </c>
      <c r="I39" s="213"/>
      <c r="J39" s="213"/>
      <c r="K39" s="213"/>
      <c r="L39" s="214"/>
      <c r="M39" s="214"/>
      <c r="N39" s="214"/>
      <c r="O39" s="214"/>
      <c r="P39" s="214"/>
      <c r="Q39" s="214"/>
      <c r="R39" s="214"/>
    </row>
    <row r="40" hidden="1">
      <c r="A40" s="208">
        <v>39.0</v>
      </c>
      <c r="B40" s="215">
        <v>25285.0</v>
      </c>
      <c r="C40" s="213"/>
      <c r="D40" s="213"/>
      <c r="E40" s="210" t="s">
        <v>877</v>
      </c>
      <c r="F40" s="210" t="s">
        <v>940</v>
      </c>
      <c r="G40" s="213"/>
      <c r="H40" s="208" t="s">
        <v>940</v>
      </c>
      <c r="I40" s="213"/>
      <c r="J40" s="213"/>
      <c r="K40" s="213"/>
      <c r="L40" s="214"/>
      <c r="M40" s="214"/>
      <c r="N40" s="214"/>
      <c r="O40" s="214"/>
      <c r="P40" s="214"/>
      <c r="Q40" s="214"/>
      <c r="R40" s="214"/>
    </row>
    <row r="41" hidden="1">
      <c r="A41" s="208">
        <v>40.0</v>
      </c>
      <c r="B41" s="215">
        <v>25285.0</v>
      </c>
      <c r="C41" s="213"/>
      <c r="D41" s="213"/>
      <c r="E41" s="210" t="s">
        <v>877</v>
      </c>
      <c r="F41" s="210" t="s">
        <v>893</v>
      </c>
      <c r="G41" s="210" t="s">
        <v>894</v>
      </c>
      <c r="H41" s="208" t="s">
        <v>893</v>
      </c>
      <c r="I41" s="210" t="s">
        <v>881</v>
      </c>
      <c r="J41" s="213"/>
      <c r="K41" s="213"/>
      <c r="L41" s="214"/>
      <c r="M41" s="214"/>
      <c r="N41" s="214"/>
      <c r="O41" s="214"/>
      <c r="P41" s="214"/>
      <c r="Q41" s="214"/>
      <c r="R41" s="214"/>
    </row>
    <row r="42" hidden="1">
      <c r="A42" s="208">
        <v>41.0</v>
      </c>
      <c r="B42" s="215">
        <v>25285.0</v>
      </c>
      <c r="C42" s="213"/>
      <c r="D42" s="213"/>
      <c r="E42" s="210" t="s">
        <v>877</v>
      </c>
      <c r="F42" s="210" t="s">
        <v>941</v>
      </c>
      <c r="G42" s="210" t="s">
        <v>942</v>
      </c>
      <c r="H42" s="213"/>
      <c r="I42" s="210" t="s">
        <v>881</v>
      </c>
      <c r="J42" s="213"/>
      <c r="K42" s="213"/>
      <c r="L42" s="214"/>
      <c r="M42" s="214"/>
      <c r="N42" s="214"/>
      <c r="O42" s="214"/>
      <c r="P42" s="214"/>
      <c r="Q42" s="214"/>
      <c r="R42" s="214"/>
    </row>
    <row r="43" hidden="1">
      <c r="A43" s="208">
        <v>42.0</v>
      </c>
      <c r="B43" s="215">
        <v>25285.0</v>
      </c>
      <c r="C43" s="213"/>
      <c r="D43" s="213"/>
      <c r="E43" s="210" t="s">
        <v>877</v>
      </c>
      <c r="F43" s="210" t="s">
        <v>943</v>
      </c>
      <c r="G43" s="210" t="s">
        <v>908</v>
      </c>
      <c r="H43" s="212"/>
      <c r="I43" s="210" t="s">
        <v>884</v>
      </c>
      <c r="J43" s="213"/>
      <c r="K43" s="213"/>
      <c r="L43" s="214"/>
      <c r="M43" s="214"/>
      <c r="N43" s="214"/>
      <c r="O43" s="214"/>
      <c r="P43" s="214"/>
      <c r="Q43" s="214"/>
      <c r="R43" s="214"/>
    </row>
    <row r="44" hidden="1">
      <c r="A44" s="208">
        <v>43.0</v>
      </c>
      <c r="B44" s="215">
        <v>25285.0</v>
      </c>
      <c r="C44" s="213"/>
      <c r="D44" s="213"/>
      <c r="E44" s="210" t="s">
        <v>877</v>
      </c>
      <c r="F44" s="210" t="s">
        <v>944</v>
      </c>
      <c r="G44" s="210" t="s">
        <v>932</v>
      </c>
      <c r="H44" s="212"/>
      <c r="I44" s="210" t="s">
        <v>884</v>
      </c>
      <c r="J44" s="213"/>
      <c r="K44" s="213"/>
      <c r="L44" s="214"/>
      <c r="M44" s="214"/>
      <c r="N44" s="214"/>
      <c r="O44" s="214"/>
      <c r="P44" s="214"/>
      <c r="Q44" s="214"/>
      <c r="R44" s="214"/>
    </row>
    <row r="45" hidden="1">
      <c r="A45" s="208">
        <v>44.0</v>
      </c>
      <c r="B45" s="215">
        <v>25285.0</v>
      </c>
      <c r="C45" s="213"/>
      <c r="D45" s="213"/>
      <c r="E45" s="210" t="s">
        <v>877</v>
      </c>
      <c r="F45" s="210" t="s">
        <v>945</v>
      </c>
      <c r="G45" s="210" t="s">
        <v>889</v>
      </c>
      <c r="H45" s="212"/>
      <c r="I45" s="210" t="s">
        <v>881</v>
      </c>
      <c r="J45" s="213"/>
      <c r="K45" s="213"/>
      <c r="L45" s="214"/>
      <c r="M45" s="214"/>
      <c r="N45" s="214"/>
      <c r="O45" s="214"/>
      <c r="P45" s="214"/>
      <c r="Q45" s="214"/>
      <c r="R45" s="214"/>
    </row>
    <row r="46" hidden="1">
      <c r="A46" s="208"/>
      <c r="B46" s="215">
        <v>25285.0</v>
      </c>
      <c r="C46" s="213"/>
      <c r="D46" s="213"/>
      <c r="E46" s="210" t="s">
        <v>877</v>
      </c>
      <c r="F46" s="210"/>
      <c r="G46" s="210"/>
      <c r="H46" s="213"/>
      <c r="I46" s="213"/>
      <c r="J46" s="213"/>
      <c r="K46" s="213"/>
      <c r="L46" s="214"/>
      <c r="M46" s="214"/>
      <c r="N46" s="214"/>
      <c r="O46" s="214"/>
      <c r="P46" s="214"/>
      <c r="Q46" s="214"/>
      <c r="R46" s="214"/>
    </row>
    <row r="47" hidden="1">
      <c r="A47" s="208">
        <v>45.0</v>
      </c>
      <c r="B47" s="215">
        <v>25285.0</v>
      </c>
      <c r="C47" s="213"/>
      <c r="D47" s="213"/>
      <c r="E47" s="210" t="s">
        <v>877</v>
      </c>
      <c r="F47" s="210" t="s">
        <v>940</v>
      </c>
      <c r="G47" s="213"/>
      <c r="H47" s="213"/>
      <c r="I47" s="213"/>
      <c r="J47" s="213"/>
      <c r="K47" s="213"/>
      <c r="L47" s="214"/>
      <c r="M47" s="214"/>
      <c r="N47" s="214"/>
      <c r="O47" s="214"/>
      <c r="P47" s="214"/>
      <c r="Q47" s="214"/>
      <c r="R47" s="214"/>
    </row>
    <row r="48" hidden="1">
      <c r="A48" s="208">
        <v>46.0</v>
      </c>
      <c r="B48" s="215">
        <v>25285.0</v>
      </c>
      <c r="C48" s="213"/>
      <c r="D48" s="213"/>
      <c r="E48" s="210" t="s">
        <v>877</v>
      </c>
      <c r="F48" s="210" t="s">
        <v>946</v>
      </c>
      <c r="G48" s="213"/>
      <c r="H48" s="213"/>
      <c r="I48" s="213"/>
      <c r="J48" s="213"/>
      <c r="K48" s="213"/>
      <c r="L48" s="214"/>
      <c r="M48" s="214"/>
      <c r="N48" s="214"/>
      <c r="O48" s="214"/>
      <c r="P48" s="214"/>
      <c r="Q48" s="214"/>
      <c r="R48" s="214"/>
    </row>
    <row r="49" hidden="1">
      <c r="A49" s="208">
        <v>47.0</v>
      </c>
      <c r="B49" s="215">
        <v>25285.0</v>
      </c>
      <c r="C49" s="213"/>
      <c r="D49" s="213"/>
      <c r="E49" s="210" t="s">
        <v>877</v>
      </c>
      <c r="F49" s="210" t="s">
        <v>947</v>
      </c>
      <c r="G49" s="210" t="s">
        <v>948</v>
      </c>
      <c r="H49" s="213"/>
      <c r="I49" s="213"/>
      <c r="J49" s="213"/>
      <c r="K49" s="213"/>
      <c r="L49" s="214"/>
      <c r="M49" s="214"/>
      <c r="N49" s="214"/>
      <c r="O49" s="214"/>
      <c r="P49" s="214"/>
      <c r="Q49" s="214"/>
      <c r="R49" s="214"/>
    </row>
    <row r="50" hidden="1">
      <c r="A50" s="208">
        <v>48.0</v>
      </c>
      <c r="B50" s="215">
        <v>25284.0</v>
      </c>
      <c r="C50" s="210" t="s">
        <v>854</v>
      </c>
      <c r="D50" s="211" t="s">
        <v>949</v>
      </c>
      <c r="E50" s="210" t="s">
        <v>950</v>
      </c>
      <c r="F50" s="210" t="s">
        <v>951</v>
      </c>
      <c r="G50" s="213"/>
      <c r="H50" s="208" t="s">
        <v>952</v>
      </c>
      <c r="I50" s="213"/>
      <c r="J50" s="216">
        <v>46120.0</v>
      </c>
      <c r="K50" s="208" t="s">
        <v>953</v>
      </c>
      <c r="L50" s="214"/>
      <c r="M50" s="214"/>
      <c r="N50" s="214"/>
      <c r="O50" s="214"/>
      <c r="P50" s="214"/>
      <c r="Q50" s="214"/>
      <c r="R50" s="214"/>
    </row>
    <row r="51" hidden="1">
      <c r="A51" s="208"/>
      <c r="B51" s="215">
        <v>25284.0</v>
      </c>
      <c r="C51" s="210" t="s">
        <v>854</v>
      </c>
      <c r="D51" s="211" t="s">
        <v>954</v>
      </c>
      <c r="E51" s="210" t="s">
        <v>955</v>
      </c>
      <c r="F51" s="210" t="s">
        <v>956</v>
      </c>
      <c r="G51" s="213"/>
      <c r="H51" s="208" t="s">
        <v>957</v>
      </c>
      <c r="I51" s="213"/>
      <c r="J51" s="216">
        <v>46129.0</v>
      </c>
      <c r="K51" s="208" t="s">
        <v>958</v>
      </c>
      <c r="L51" s="214"/>
      <c r="M51" s="214"/>
      <c r="N51" s="214"/>
      <c r="O51" s="214"/>
      <c r="P51" s="214"/>
      <c r="Q51" s="214"/>
      <c r="R51" s="214"/>
    </row>
    <row r="52" hidden="1">
      <c r="A52" s="208">
        <v>49.0</v>
      </c>
      <c r="B52" s="215">
        <v>25284.0</v>
      </c>
      <c r="C52" s="210" t="s">
        <v>854</v>
      </c>
      <c r="D52" s="211" t="s">
        <v>949</v>
      </c>
      <c r="E52" s="210" t="s">
        <v>959</v>
      </c>
      <c r="F52" s="210" t="s">
        <v>960</v>
      </c>
      <c r="G52" s="213"/>
      <c r="H52" s="208" t="s">
        <v>961</v>
      </c>
      <c r="I52" s="213"/>
      <c r="J52" s="216">
        <v>46129.0</v>
      </c>
      <c r="K52" s="208" t="s">
        <v>962</v>
      </c>
      <c r="L52" s="214"/>
      <c r="M52" s="214"/>
      <c r="N52" s="214"/>
      <c r="O52" s="214"/>
      <c r="P52" s="214"/>
      <c r="Q52" s="214"/>
      <c r="R52" s="214"/>
    </row>
    <row r="53" hidden="1">
      <c r="A53" s="208">
        <v>50.0</v>
      </c>
      <c r="B53" s="215">
        <v>25284.0</v>
      </c>
      <c r="C53" s="210" t="s">
        <v>854</v>
      </c>
      <c r="D53" s="211" t="s">
        <v>876</v>
      </c>
      <c r="E53" s="210" t="s">
        <v>963</v>
      </c>
      <c r="F53" s="210" t="s">
        <v>964</v>
      </c>
      <c r="G53" s="210" t="s">
        <v>965</v>
      </c>
      <c r="H53" s="208" t="s">
        <v>966</v>
      </c>
      <c r="I53" s="213"/>
      <c r="J53" s="216">
        <v>46132.0</v>
      </c>
      <c r="K53" s="208"/>
      <c r="L53" s="214"/>
      <c r="M53" s="214"/>
      <c r="N53" s="214"/>
      <c r="O53" s="214"/>
      <c r="P53" s="214"/>
      <c r="Q53" s="214"/>
      <c r="R53" s="214"/>
    </row>
    <row r="54" hidden="1">
      <c r="A54" s="208">
        <v>51.0</v>
      </c>
      <c r="B54" s="215">
        <v>25284.0</v>
      </c>
      <c r="C54" s="210" t="s">
        <v>854</v>
      </c>
      <c r="D54" s="211" t="s">
        <v>876</v>
      </c>
      <c r="E54" s="210" t="s">
        <v>963</v>
      </c>
      <c r="F54" s="210" t="s">
        <v>964</v>
      </c>
      <c r="G54" s="210" t="s">
        <v>967</v>
      </c>
      <c r="H54" s="208" t="s">
        <v>966</v>
      </c>
      <c r="I54" s="213"/>
      <c r="J54" s="216">
        <v>46132.0</v>
      </c>
      <c r="K54" s="208"/>
      <c r="L54" s="214"/>
      <c r="M54" s="214"/>
      <c r="N54" s="214"/>
      <c r="O54" s="214"/>
      <c r="P54" s="214"/>
      <c r="Q54" s="214"/>
      <c r="R54" s="214"/>
    </row>
    <row r="55" hidden="1">
      <c r="A55" s="208">
        <v>52.0</v>
      </c>
      <c r="B55" s="215">
        <v>25284.0</v>
      </c>
      <c r="C55" s="210" t="s">
        <v>854</v>
      </c>
      <c r="D55" s="211" t="s">
        <v>876</v>
      </c>
      <c r="E55" s="210" t="s">
        <v>968</v>
      </c>
      <c r="F55" s="210" t="s">
        <v>969</v>
      </c>
      <c r="G55" s="213"/>
      <c r="H55" s="208" t="s">
        <v>970</v>
      </c>
      <c r="I55" s="213"/>
      <c r="J55" s="216">
        <v>46132.0</v>
      </c>
      <c r="K55" s="208"/>
      <c r="L55" s="214"/>
      <c r="M55" s="214"/>
      <c r="N55" s="214"/>
      <c r="O55" s="214"/>
      <c r="P55" s="214"/>
      <c r="Q55" s="214"/>
      <c r="R55" s="214"/>
    </row>
    <row r="56" hidden="1">
      <c r="A56" s="208">
        <v>53.0</v>
      </c>
      <c r="B56" s="215">
        <v>25287.0</v>
      </c>
      <c r="C56" s="213"/>
      <c r="D56" s="213"/>
      <c r="E56" s="210" t="s">
        <v>877</v>
      </c>
      <c r="F56" s="210" t="s">
        <v>971</v>
      </c>
      <c r="G56" s="217" t="s">
        <v>894</v>
      </c>
      <c r="H56" s="212"/>
      <c r="I56" s="210" t="s">
        <v>878</v>
      </c>
      <c r="J56" s="213"/>
      <c r="K56" s="213"/>
      <c r="L56" s="214"/>
      <c r="M56" s="214"/>
      <c r="N56" s="214"/>
      <c r="O56" s="214"/>
      <c r="P56" s="214"/>
      <c r="Q56" s="214"/>
      <c r="R56" s="214"/>
    </row>
    <row r="57" hidden="1">
      <c r="A57" s="208">
        <v>54.0</v>
      </c>
      <c r="B57" s="215">
        <v>25287.0</v>
      </c>
      <c r="C57" s="213"/>
      <c r="D57" s="213"/>
      <c r="E57" s="210" t="s">
        <v>877</v>
      </c>
      <c r="F57" s="217" t="s">
        <v>972</v>
      </c>
      <c r="G57" s="217" t="s">
        <v>973</v>
      </c>
      <c r="H57" s="212"/>
      <c r="I57" s="210" t="s">
        <v>878</v>
      </c>
      <c r="J57" s="213"/>
      <c r="K57" s="213"/>
      <c r="L57" s="214"/>
      <c r="M57" s="214"/>
      <c r="N57" s="214"/>
      <c r="O57" s="214"/>
      <c r="P57" s="214"/>
      <c r="Q57" s="214"/>
      <c r="R57" s="214"/>
    </row>
    <row r="58" hidden="1">
      <c r="A58" s="208">
        <v>55.0</v>
      </c>
      <c r="B58" s="215">
        <v>25287.0</v>
      </c>
      <c r="C58" s="213"/>
      <c r="D58" s="213"/>
      <c r="E58" s="210" t="s">
        <v>877</v>
      </c>
      <c r="F58" s="217" t="s">
        <v>974</v>
      </c>
      <c r="G58" s="218" t="s">
        <v>890</v>
      </c>
      <c r="H58" s="212"/>
      <c r="I58" s="210" t="s">
        <v>884</v>
      </c>
      <c r="J58" s="213"/>
      <c r="K58" s="213"/>
      <c r="L58" s="214"/>
      <c r="M58" s="214"/>
      <c r="N58" s="214"/>
      <c r="O58" s="214"/>
      <c r="P58" s="214"/>
      <c r="Q58" s="214"/>
      <c r="R58" s="214"/>
    </row>
    <row r="59" hidden="1">
      <c r="A59" s="208">
        <v>56.0</v>
      </c>
      <c r="B59" s="215">
        <v>25287.0</v>
      </c>
      <c r="C59" s="213"/>
      <c r="D59" s="213"/>
      <c r="E59" s="210" t="s">
        <v>877</v>
      </c>
      <c r="F59" s="217" t="s">
        <v>975</v>
      </c>
      <c r="G59" s="218" t="s">
        <v>976</v>
      </c>
      <c r="H59" s="212"/>
      <c r="I59" s="210" t="s">
        <v>884</v>
      </c>
      <c r="J59" s="213"/>
      <c r="K59" s="213"/>
      <c r="L59" s="214"/>
      <c r="M59" s="214"/>
      <c r="N59" s="214"/>
      <c r="O59" s="214"/>
      <c r="P59" s="214"/>
      <c r="Q59" s="214"/>
      <c r="R59" s="214"/>
    </row>
    <row r="60" hidden="1">
      <c r="A60" s="208">
        <v>57.0</v>
      </c>
      <c r="B60" s="215">
        <v>25287.0</v>
      </c>
      <c r="C60" s="213"/>
      <c r="D60" s="213"/>
      <c r="E60" s="210" t="s">
        <v>877</v>
      </c>
      <c r="F60" s="210" t="s">
        <v>977</v>
      </c>
      <c r="G60" s="210" t="s">
        <v>978</v>
      </c>
      <c r="H60" s="212"/>
      <c r="I60" s="210" t="s">
        <v>884</v>
      </c>
      <c r="J60" s="213"/>
      <c r="K60" s="213"/>
      <c r="L60" s="214"/>
      <c r="M60" s="214"/>
      <c r="N60" s="214"/>
      <c r="O60" s="214"/>
      <c r="P60" s="214"/>
      <c r="Q60" s="214"/>
      <c r="R60" s="214"/>
    </row>
    <row r="61" hidden="1">
      <c r="A61" s="208">
        <v>58.0</v>
      </c>
      <c r="B61" s="215">
        <v>25287.0</v>
      </c>
      <c r="C61" s="213"/>
      <c r="D61" s="213"/>
      <c r="E61" s="210" t="s">
        <v>877</v>
      </c>
      <c r="F61" s="217" t="s">
        <v>979</v>
      </c>
      <c r="G61" s="210" t="s">
        <v>930</v>
      </c>
      <c r="H61" s="212"/>
      <c r="I61" s="210" t="s">
        <v>884</v>
      </c>
      <c r="J61" s="213"/>
      <c r="K61" s="213"/>
      <c r="L61" s="214"/>
      <c r="M61" s="214"/>
      <c r="N61" s="214"/>
      <c r="O61" s="214"/>
      <c r="P61" s="214"/>
      <c r="Q61" s="214"/>
      <c r="R61" s="214"/>
    </row>
    <row r="62" hidden="1">
      <c r="A62" s="208">
        <v>59.0</v>
      </c>
      <c r="B62" s="215">
        <v>25287.0</v>
      </c>
      <c r="C62" s="213"/>
      <c r="D62" s="213"/>
      <c r="E62" s="210" t="s">
        <v>877</v>
      </c>
      <c r="F62" s="210" t="s">
        <v>980</v>
      </c>
      <c r="G62" s="210" t="s">
        <v>880</v>
      </c>
      <c r="H62" s="212"/>
      <c r="I62" s="210" t="s">
        <v>881</v>
      </c>
      <c r="J62" s="213"/>
      <c r="K62" s="213"/>
      <c r="L62" s="214"/>
      <c r="M62" s="214"/>
      <c r="N62" s="214"/>
      <c r="O62" s="214"/>
      <c r="P62" s="214"/>
      <c r="Q62" s="214"/>
      <c r="R62" s="214"/>
    </row>
    <row r="63" hidden="1">
      <c r="A63" s="208">
        <v>60.0</v>
      </c>
      <c r="B63" s="215">
        <v>25287.0</v>
      </c>
      <c r="C63" s="213"/>
      <c r="D63" s="213"/>
      <c r="E63" s="210" t="s">
        <v>877</v>
      </c>
      <c r="F63" s="210" t="s">
        <v>925</v>
      </c>
      <c r="G63" s="210" t="s">
        <v>926</v>
      </c>
      <c r="H63" s="212"/>
      <c r="I63" s="210" t="s">
        <v>884</v>
      </c>
      <c r="J63" s="213"/>
      <c r="K63" s="213"/>
      <c r="L63" s="214"/>
      <c r="M63" s="214"/>
      <c r="N63" s="214"/>
      <c r="O63" s="214"/>
      <c r="P63" s="214"/>
      <c r="Q63" s="214"/>
      <c r="R63" s="214"/>
    </row>
    <row r="64" hidden="1">
      <c r="A64" s="208">
        <v>61.0</v>
      </c>
      <c r="B64" s="215">
        <v>25287.0</v>
      </c>
      <c r="C64" s="213"/>
      <c r="D64" s="213"/>
      <c r="E64" s="210" t="s">
        <v>877</v>
      </c>
      <c r="F64" s="210" t="s">
        <v>981</v>
      </c>
      <c r="G64" s="210" t="s">
        <v>924</v>
      </c>
      <c r="H64" s="212"/>
      <c r="I64" s="210" t="s">
        <v>878</v>
      </c>
      <c r="J64" s="213"/>
      <c r="K64" s="213"/>
      <c r="L64" s="214"/>
      <c r="M64" s="214"/>
      <c r="N64" s="214"/>
      <c r="O64" s="214"/>
      <c r="P64" s="214"/>
      <c r="Q64" s="214"/>
      <c r="R64" s="214"/>
    </row>
    <row r="65" hidden="1">
      <c r="A65" s="208">
        <v>62.0</v>
      </c>
      <c r="B65" s="215">
        <v>25287.0</v>
      </c>
      <c r="C65" s="213"/>
      <c r="D65" s="213"/>
      <c r="E65" s="210" t="s">
        <v>877</v>
      </c>
      <c r="F65" s="210" t="s">
        <v>882</v>
      </c>
      <c r="G65" s="210" t="s">
        <v>883</v>
      </c>
      <c r="H65" s="212"/>
      <c r="I65" s="210" t="s">
        <v>884</v>
      </c>
      <c r="J65" s="213"/>
      <c r="K65" s="213"/>
      <c r="L65" s="214"/>
      <c r="M65" s="214"/>
      <c r="N65" s="214"/>
      <c r="O65" s="214"/>
      <c r="P65" s="214"/>
      <c r="Q65" s="214"/>
      <c r="R65" s="214"/>
    </row>
    <row r="66" hidden="1">
      <c r="A66" s="208">
        <v>63.0</v>
      </c>
      <c r="B66" s="215">
        <v>25292.0</v>
      </c>
      <c r="C66" s="213"/>
      <c r="D66" s="213"/>
      <c r="E66" s="210" t="s">
        <v>877</v>
      </c>
      <c r="F66" s="210" t="s">
        <v>891</v>
      </c>
      <c r="G66" s="210" t="s">
        <v>892</v>
      </c>
      <c r="H66" s="212"/>
      <c r="I66" s="210" t="s">
        <v>878</v>
      </c>
      <c r="J66" s="213"/>
      <c r="K66" s="213"/>
      <c r="L66" s="214"/>
      <c r="M66" s="214"/>
      <c r="N66" s="214"/>
      <c r="O66" s="214"/>
      <c r="P66" s="214"/>
      <c r="Q66" s="214"/>
      <c r="R66" s="214"/>
    </row>
    <row r="67" hidden="1">
      <c r="A67" s="208">
        <v>64.0</v>
      </c>
      <c r="B67" s="215">
        <v>25292.0</v>
      </c>
      <c r="C67" s="213"/>
      <c r="D67" s="213"/>
      <c r="E67" s="210" t="s">
        <v>877</v>
      </c>
      <c r="F67" s="210" t="s">
        <v>944</v>
      </c>
      <c r="G67" s="210" t="s">
        <v>932</v>
      </c>
      <c r="H67" s="212"/>
      <c r="I67" s="210" t="s">
        <v>881</v>
      </c>
      <c r="J67" s="213"/>
      <c r="K67" s="213"/>
      <c r="L67" s="214"/>
      <c r="M67" s="214"/>
      <c r="N67" s="214"/>
      <c r="O67" s="214"/>
      <c r="P67" s="214"/>
      <c r="Q67" s="214"/>
      <c r="R67" s="214"/>
    </row>
    <row r="68" hidden="1">
      <c r="A68" s="208">
        <v>65.0</v>
      </c>
      <c r="B68" s="215">
        <v>25292.0</v>
      </c>
      <c r="C68" s="213"/>
      <c r="D68" s="213"/>
      <c r="E68" s="210" t="s">
        <v>877</v>
      </c>
      <c r="F68" s="210" t="s">
        <v>982</v>
      </c>
      <c r="G68" s="210" t="s">
        <v>983</v>
      </c>
      <c r="H68" s="212"/>
      <c r="I68" s="210" t="s">
        <v>884</v>
      </c>
      <c r="J68" s="213"/>
      <c r="K68" s="213"/>
      <c r="L68" s="214"/>
      <c r="M68" s="214"/>
      <c r="N68" s="214"/>
      <c r="O68" s="214"/>
      <c r="P68" s="214"/>
      <c r="Q68" s="214"/>
      <c r="R68" s="214"/>
    </row>
    <row r="69" hidden="1">
      <c r="A69" s="208">
        <v>66.0</v>
      </c>
      <c r="B69" s="215">
        <v>25292.0</v>
      </c>
      <c r="C69" s="213"/>
      <c r="D69" s="213"/>
      <c r="E69" s="210" t="s">
        <v>877</v>
      </c>
      <c r="F69" s="210" t="s">
        <v>984</v>
      </c>
      <c r="G69" s="210" t="s">
        <v>985</v>
      </c>
      <c r="H69" s="212"/>
      <c r="I69" s="210" t="s">
        <v>881</v>
      </c>
      <c r="J69" s="213"/>
      <c r="K69" s="213"/>
      <c r="L69" s="214"/>
      <c r="M69" s="214"/>
      <c r="N69" s="214"/>
      <c r="O69" s="214"/>
      <c r="P69" s="214"/>
      <c r="Q69" s="214"/>
      <c r="R69" s="214"/>
    </row>
    <row r="70" hidden="1">
      <c r="A70" s="208">
        <v>67.0</v>
      </c>
      <c r="B70" s="215">
        <v>25292.0</v>
      </c>
      <c r="C70" s="213"/>
      <c r="D70" s="213"/>
      <c r="E70" s="210" t="s">
        <v>877</v>
      </c>
      <c r="F70" s="210" t="s">
        <v>986</v>
      </c>
      <c r="G70" s="213"/>
      <c r="H70" s="213"/>
      <c r="I70" s="213"/>
      <c r="J70" s="213"/>
      <c r="K70" s="213"/>
      <c r="L70" s="214"/>
      <c r="M70" s="214"/>
      <c r="N70" s="214"/>
      <c r="O70" s="214"/>
      <c r="P70" s="214"/>
      <c r="Q70" s="214"/>
      <c r="R70" s="214"/>
    </row>
    <row r="71" hidden="1">
      <c r="A71" s="208">
        <v>68.0</v>
      </c>
      <c r="B71" s="215">
        <v>25292.0</v>
      </c>
      <c r="C71" s="213"/>
      <c r="D71" s="213"/>
      <c r="E71" s="210" t="s">
        <v>877</v>
      </c>
      <c r="F71" s="210" t="s">
        <v>987</v>
      </c>
      <c r="G71" s="210" t="s">
        <v>486</v>
      </c>
      <c r="H71" s="213"/>
      <c r="I71" s="210" t="s">
        <v>884</v>
      </c>
      <c r="J71" s="213"/>
      <c r="K71" s="213"/>
      <c r="L71" s="214"/>
      <c r="M71" s="214"/>
      <c r="N71" s="214"/>
      <c r="O71" s="214"/>
      <c r="P71" s="214"/>
      <c r="Q71" s="214"/>
      <c r="R71" s="214"/>
    </row>
    <row r="72" hidden="1">
      <c r="A72" s="208">
        <v>69.0</v>
      </c>
      <c r="B72" s="215">
        <v>25294.0</v>
      </c>
      <c r="C72" s="213"/>
      <c r="D72" s="213"/>
      <c r="E72" s="210" t="s">
        <v>877</v>
      </c>
      <c r="F72" s="210" t="s">
        <v>988</v>
      </c>
      <c r="G72" s="210" t="s">
        <v>298</v>
      </c>
      <c r="H72" s="213"/>
      <c r="I72" s="213"/>
      <c r="J72" s="213"/>
      <c r="K72" s="213"/>
      <c r="L72" s="214"/>
      <c r="M72" s="214"/>
      <c r="N72" s="214"/>
      <c r="O72" s="214"/>
      <c r="P72" s="214"/>
      <c r="Q72" s="214"/>
      <c r="R72" s="214"/>
    </row>
    <row r="73" hidden="1">
      <c r="A73" s="208">
        <v>70.0</v>
      </c>
      <c r="B73" s="215">
        <v>25294.0</v>
      </c>
      <c r="C73" s="213"/>
      <c r="D73" s="213"/>
      <c r="E73" s="210" t="s">
        <v>877</v>
      </c>
      <c r="F73" s="210" t="s">
        <v>989</v>
      </c>
      <c r="G73" s="213"/>
      <c r="H73" s="213"/>
      <c r="I73" s="213"/>
      <c r="J73" s="213"/>
      <c r="K73" s="213"/>
      <c r="L73" s="214"/>
      <c r="M73" s="214"/>
      <c r="N73" s="214"/>
      <c r="O73" s="214"/>
      <c r="P73" s="214"/>
      <c r="Q73" s="214"/>
      <c r="R73" s="214"/>
    </row>
    <row r="74" hidden="1">
      <c r="A74" s="208">
        <v>71.0</v>
      </c>
      <c r="B74" s="215">
        <v>25295.0</v>
      </c>
      <c r="C74" s="213"/>
      <c r="D74" s="213"/>
      <c r="E74" s="210" t="s">
        <v>877</v>
      </c>
      <c r="F74" s="210" t="s">
        <v>990</v>
      </c>
      <c r="G74" s="213"/>
      <c r="H74" s="213"/>
      <c r="I74" s="213"/>
      <c r="J74" s="213"/>
      <c r="K74" s="213"/>
      <c r="L74" s="214"/>
      <c r="M74" s="214"/>
      <c r="N74" s="214"/>
      <c r="O74" s="214"/>
      <c r="P74" s="214"/>
      <c r="Q74" s="214"/>
      <c r="R74" s="214"/>
    </row>
    <row r="75" hidden="1">
      <c r="A75" s="208">
        <v>72.0</v>
      </c>
      <c r="B75" s="215">
        <v>25295.0</v>
      </c>
      <c r="C75" s="213"/>
      <c r="D75" s="213"/>
      <c r="E75" s="210" t="s">
        <v>877</v>
      </c>
      <c r="F75" s="210" t="s">
        <v>991</v>
      </c>
      <c r="G75" s="213"/>
      <c r="H75" s="213"/>
      <c r="I75" s="213"/>
      <c r="J75" s="213"/>
      <c r="K75" s="213"/>
      <c r="L75" s="214"/>
      <c r="M75" s="214"/>
      <c r="N75" s="214"/>
      <c r="O75" s="214"/>
      <c r="P75" s="214"/>
      <c r="Q75" s="214"/>
      <c r="R75" s="214"/>
    </row>
    <row r="76" hidden="1">
      <c r="A76" s="208">
        <v>73.0</v>
      </c>
      <c r="B76" s="215">
        <v>25295.0</v>
      </c>
      <c r="C76" s="210" t="s">
        <v>120</v>
      </c>
      <c r="D76" s="213"/>
      <c r="E76" s="210" t="s">
        <v>877</v>
      </c>
      <c r="F76" s="210" t="s">
        <v>992</v>
      </c>
      <c r="G76" s="213"/>
      <c r="H76" s="213"/>
      <c r="I76" s="213"/>
      <c r="J76" s="213"/>
      <c r="K76" s="213"/>
      <c r="L76" s="214"/>
      <c r="M76" s="214"/>
      <c r="N76" s="214"/>
      <c r="O76" s="214"/>
      <c r="P76" s="214"/>
      <c r="Q76" s="214"/>
      <c r="R76" s="214"/>
    </row>
    <row r="77" hidden="1">
      <c r="A77" s="208">
        <v>74.0</v>
      </c>
      <c r="B77" s="215">
        <v>25295.0</v>
      </c>
      <c r="C77" s="210" t="s">
        <v>854</v>
      </c>
      <c r="D77" s="213"/>
      <c r="E77" s="210" t="s">
        <v>877</v>
      </c>
      <c r="F77" s="210" t="s">
        <v>993</v>
      </c>
      <c r="G77" s="210" t="s">
        <v>894</v>
      </c>
      <c r="H77" s="219"/>
      <c r="I77" s="213"/>
      <c r="J77" s="213"/>
      <c r="K77" s="213"/>
      <c r="L77" s="214"/>
      <c r="M77" s="214"/>
      <c r="N77" s="214"/>
      <c r="O77" s="214"/>
      <c r="P77" s="214"/>
      <c r="Q77" s="214"/>
      <c r="R77" s="214"/>
    </row>
    <row r="78" hidden="1">
      <c r="A78" s="208">
        <v>75.0</v>
      </c>
      <c r="B78" s="215">
        <v>25296.0</v>
      </c>
      <c r="C78" s="213"/>
      <c r="D78" s="213"/>
      <c r="E78" s="210" t="s">
        <v>877</v>
      </c>
      <c r="F78" s="210" t="s">
        <v>994</v>
      </c>
      <c r="G78" s="213"/>
      <c r="H78" s="208" t="s">
        <v>995</v>
      </c>
      <c r="I78" s="213"/>
      <c r="J78" s="213"/>
      <c r="K78" s="213"/>
      <c r="L78" s="214"/>
      <c r="M78" s="214"/>
      <c r="N78" s="214"/>
      <c r="O78" s="214"/>
      <c r="P78" s="214"/>
      <c r="Q78" s="214"/>
      <c r="R78" s="214"/>
    </row>
    <row r="79" hidden="1">
      <c r="A79" s="208">
        <v>76.0</v>
      </c>
      <c r="B79" s="215">
        <v>25303.0</v>
      </c>
      <c r="C79" s="210" t="s">
        <v>854</v>
      </c>
      <c r="D79" s="213"/>
      <c r="E79" s="210" t="s">
        <v>877</v>
      </c>
      <c r="F79" s="210" t="s">
        <v>996</v>
      </c>
      <c r="G79" s="210" t="s">
        <v>997</v>
      </c>
      <c r="H79" s="219"/>
      <c r="I79" s="213"/>
      <c r="J79" s="213"/>
      <c r="K79" s="213"/>
      <c r="L79" s="214"/>
      <c r="M79" s="214"/>
      <c r="N79" s="214"/>
      <c r="O79" s="214"/>
      <c r="P79" s="214"/>
      <c r="Q79" s="214"/>
      <c r="R79" s="214"/>
    </row>
    <row r="80" hidden="1">
      <c r="A80" s="208">
        <v>77.0</v>
      </c>
      <c r="B80" s="215">
        <v>25303.0</v>
      </c>
      <c r="C80" s="213"/>
      <c r="D80" s="213"/>
      <c r="E80" s="210" t="s">
        <v>877</v>
      </c>
      <c r="F80" s="210" t="s">
        <v>998</v>
      </c>
      <c r="G80" s="210" t="s">
        <v>999</v>
      </c>
      <c r="H80" s="219"/>
      <c r="I80" s="213"/>
      <c r="J80" s="213"/>
      <c r="K80" s="213"/>
      <c r="L80" s="214"/>
      <c r="M80" s="214"/>
      <c r="N80" s="214"/>
      <c r="O80" s="214"/>
      <c r="P80" s="214"/>
      <c r="Q80" s="214"/>
      <c r="R80" s="214"/>
    </row>
    <row r="81" hidden="1">
      <c r="A81" s="208">
        <v>78.0</v>
      </c>
      <c r="B81" s="215">
        <v>25303.0</v>
      </c>
      <c r="C81" s="213"/>
      <c r="D81" s="213"/>
      <c r="E81" s="210" t="s">
        <v>877</v>
      </c>
      <c r="F81" s="210" t="s">
        <v>1000</v>
      </c>
      <c r="G81" s="210" t="s">
        <v>1001</v>
      </c>
      <c r="H81" s="219"/>
      <c r="I81" s="213"/>
      <c r="J81" s="213"/>
      <c r="K81" s="213"/>
      <c r="L81" s="214"/>
      <c r="M81" s="214"/>
      <c r="N81" s="214"/>
      <c r="O81" s="214"/>
      <c r="P81" s="214"/>
      <c r="Q81" s="214"/>
      <c r="R81" s="214"/>
    </row>
    <row r="82" hidden="1">
      <c r="A82" s="208">
        <v>79.0</v>
      </c>
      <c r="B82" s="215">
        <v>25303.0</v>
      </c>
      <c r="C82" s="213"/>
      <c r="D82" s="213"/>
      <c r="E82" s="210" t="s">
        <v>877</v>
      </c>
      <c r="F82" s="210" t="s">
        <v>1002</v>
      </c>
      <c r="G82" s="213"/>
      <c r="H82" s="219"/>
      <c r="I82" s="213"/>
      <c r="J82" s="213"/>
      <c r="K82" s="213"/>
      <c r="L82" s="214"/>
      <c r="M82" s="214"/>
      <c r="N82" s="214"/>
      <c r="O82" s="214"/>
      <c r="P82" s="214"/>
      <c r="Q82" s="214"/>
      <c r="R82" s="214"/>
    </row>
    <row r="83" hidden="1">
      <c r="A83" s="208">
        <v>80.0</v>
      </c>
      <c r="B83" s="215">
        <v>25303.0</v>
      </c>
      <c r="C83" s="213"/>
      <c r="D83" s="213"/>
      <c r="E83" s="210" t="s">
        <v>877</v>
      </c>
      <c r="F83" s="210" t="s">
        <v>1003</v>
      </c>
      <c r="G83" s="210" t="s">
        <v>948</v>
      </c>
      <c r="H83" s="219"/>
      <c r="I83" s="213"/>
      <c r="J83" s="213"/>
      <c r="K83" s="213"/>
      <c r="L83" s="214"/>
      <c r="M83" s="214"/>
      <c r="N83" s="214"/>
      <c r="O83" s="214"/>
      <c r="P83" s="214"/>
      <c r="Q83" s="214"/>
      <c r="R83" s="214"/>
    </row>
    <row r="84" hidden="1">
      <c r="A84" s="208">
        <v>81.0</v>
      </c>
      <c r="B84" s="215">
        <v>25303.0</v>
      </c>
      <c r="C84" s="213"/>
      <c r="D84" s="213"/>
      <c r="E84" s="210" t="s">
        <v>877</v>
      </c>
      <c r="F84" s="210" t="s">
        <v>1004</v>
      </c>
      <c r="G84" s="210" t="s">
        <v>1005</v>
      </c>
      <c r="H84" s="219"/>
      <c r="I84" s="213"/>
      <c r="J84" s="213"/>
      <c r="K84" s="213"/>
      <c r="L84" s="214"/>
      <c r="M84" s="214"/>
      <c r="N84" s="214"/>
      <c r="O84" s="214"/>
      <c r="P84" s="214"/>
      <c r="Q84" s="214"/>
      <c r="R84" s="214"/>
    </row>
    <row r="85" hidden="1">
      <c r="A85" s="208">
        <v>82.0</v>
      </c>
      <c r="B85" s="215">
        <v>25303.0</v>
      </c>
      <c r="C85" s="213"/>
      <c r="D85" s="213"/>
      <c r="E85" s="210" t="s">
        <v>877</v>
      </c>
      <c r="F85" s="210" t="s">
        <v>1006</v>
      </c>
      <c r="G85" s="210" t="s">
        <v>1007</v>
      </c>
      <c r="H85" s="219"/>
      <c r="I85" s="213"/>
      <c r="J85" s="213"/>
      <c r="K85" s="213"/>
      <c r="L85" s="214"/>
      <c r="M85" s="214"/>
      <c r="N85" s="214"/>
      <c r="O85" s="214"/>
      <c r="P85" s="214"/>
      <c r="Q85" s="214"/>
      <c r="R85" s="214"/>
    </row>
    <row r="86" hidden="1">
      <c r="A86" s="208">
        <v>83.0</v>
      </c>
      <c r="B86" s="215">
        <v>25303.0</v>
      </c>
      <c r="C86" s="213"/>
      <c r="D86" s="213"/>
      <c r="E86" s="210" t="s">
        <v>877</v>
      </c>
      <c r="F86" s="210" t="s">
        <v>1008</v>
      </c>
      <c r="G86" s="210" t="s">
        <v>1009</v>
      </c>
      <c r="H86" s="213"/>
      <c r="I86" s="213"/>
      <c r="J86" s="213"/>
      <c r="K86" s="213"/>
      <c r="L86" s="214"/>
      <c r="M86" s="214"/>
      <c r="N86" s="214"/>
      <c r="O86" s="214"/>
      <c r="P86" s="214"/>
      <c r="Q86" s="214"/>
      <c r="R86" s="214"/>
    </row>
    <row r="87" hidden="1">
      <c r="A87" s="208">
        <v>84.0</v>
      </c>
      <c r="B87" s="215">
        <v>25303.0</v>
      </c>
      <c r="C87" s="213"/>
      <c r="D87" s="213"/>
      <c r="E87" s="210" t="s">
        <v>877</v>
      </c>
      <c r="F87" s="210" t="s">
        <v>1010</v>
      </c>
      <c r="G87" s="210" t="s">
        <v>1011</v>
      </c>
      <c r="H87" s="219"/>
      <c r="I87" s="213"/>
      <c r="J87" s="213"/>
      <c r="K87" s="213"/>
      <c r="L87" s="214"/>
      <c r="M87" s="214"/>
      <c r="N87" s="214"/>
      <c r="O87" s="214"/>
      <c r="P87" s="214"/>
      <c r="Q87" s="214"/>
      <c r="R87" s="214"/>
    </row>
    <row r="88" hidden="1">
      <c r="A88" s="208">
        <v>85.0</v>
      </c>
      <c r="B88" s="215">
        <v>25303.0</v>
      </c>
      <c r="C88" s="213"/>
      <c r="D88" s="213"/>
      <c r="E88" s="210" t="s">
        <v>877</v>
      </c>
      <c r="F88" s="210" t="s">
        <v>1012</v>
      </c>
      <c r="G88" s="210" t="s">
        <v>841</v>
      </c>
      <c r="H88" s="208" t="s">
        <v>1013</v>
      </c>
      <c r="I88" s="213"/>
      <c r="J88" s="213"/>
      <c r="K88" s="213"/>
      <c r="L88" s="214"/>
      <c r="M88" s="214"/>
      <c r="N88" s="214"/>
      <c r="O88" s="214"/>
      <c r="P88" s="214"/>
      <c r="Q88" s="214"/>
      <c r="R88" s="214"/>
    </row>
    <row r="89" hidden="1">
      <c r="A89" s="208">
        <v>86.0</v>
      </c>
      <c r="B89" s="215">
        <v>25303.0</v>
      </c>
      <c r="C89" s="213"/>
      <c r="D89" s="213"/>
      <c r="E89" s="210" t="s">
        <v>877</v>
      </c>
      <c r="F89" s="210" t="s">
        <v>1014</v>
      </c>
      <c r="G89" s="213"/>
      <c r="H89" s="208" t="s">
        <v>1014</v>
      </c>
      <c r="I89" s="213"/>
      <c r="J89" s="213"/>
      <c r="K89" s="213"/>
      <c r="L89" s="214"/>
      <c r="M89" s="214"/>
      <c r="N89" s="214"/>
      <c r="O89" s="214"/>
      <c r="P89" s="214"/>
      <c r="Q89" s="214"/>
      <c r="R89" s="214"/>
    </row>
    <row r="90" hidden="1">
      <c r="A90" s="208">
        <v>87.0</v>
      </c>
      <c r="B90" s="215">
        <v>25303.0</v>
      </c>
      <c r="C90" s="213"/>
      <c r="D90" s="213"/>
      <c r="E90" s="210" t="s">
        <v>877</v>
      </c>
      <c r="F90" s="210" t="s">
        <v>1015</v>
      </c>
      <c r="G90" s="210" t="s">
        <v>1016</v>
      </c>
      <c r="H90" s="219"/>
      <c r="I90" s="213"/>
      <c r="J90" s="213"/>
      <c r="K90" s="213"/>
      <c r="L90" s="214"/>
      <c r="M90" s="214"/>
      <c r="N90" s="214"/>
      <c r="O90" s="214"/>
      <c r="P90" s="214"/>
      <c r="Q90" s="214"/>
      <c r="R90" s="214"/>
    </row>
    <row r="91" hidden="1">
      <c r="A91" s="208">
        <v>88.0</v>
      </c>
      <c r="B91" s="215">
        <v>25303.0</v>
      </c>
      <c r="C91" s="213"/>
      <c r="D91" s="213"/>
      <c r="E91" s="210" t="s">
        <v>877</v>
      </c>
      <c r="F91" s="210" t="s">
        <v>1017</v>
      </c>
      <c r="G91" s="210" t="s">
        <v>1018</v>
      </c>
      <c r="H91" s="208" t="s">
        <v>1019</v>
      </c>
      <c r="I91" s="213"/>
      <c r="J91" s="213"/>
      <c r="K91" s="213"/>
      <c r="L91" s="214"/>
      <c r="M91" s="214"/>
      <c r="N91" s="214"/>
      <c r="O91" s="214"/>
      <c r="P91" s="214"/>
      <c r="Q91" s="214"/>
      <c r="R91" s="214"/>
    </row>
    <row r="92" hidden="1">
      <c r="A92" s="208">
        <v>89.0</v>
      </c>
      <c r="B92" s="215">
        <v>25303.0</v>
      </c>
      <c r="C92" s="213"/>
      <c r="D92" s="213"/>
      <c r="E92" s="210" t="s">
        <v>877</v>
      </c>
      <c r="F92" s="210" t="s">
        <v>1020</v>
      </c>
      <c r="G92" s="210" t="s">
        <v>1021</v>
      </c>
      <c r="H92" s="208" t="s">
        <v>1022</v>
      </c>
      <c r="I92" s="213"/>
      <c r="J92" s="213"/>
      <c r="K92" s="213"/>
      <c r="L92" s="214"/>
      <c r="M92" s="214"/>
      <c r="N92" s="214"/>
      <c r="O92" s="214"/>
      <c r="P92" s="214"/>
      <c r="Q92" s="214"/>
      <c r="R92" s="214"/>
    </row>
    <row r="93" hidden="1">
      <c r="A93" s="208">
        <v>90.0</v>
      </c>
      <c r="B93" s="215">
        <v>25303.0</v>
      </c>
      <c r="C93" s="213"/>
      <c r="D93" s="213"/>
      <c r="E93" s="210" t="s">
        <v>877</v>
      </c>
      <c r="F93" s="210" t="s">
        <v>1023</v>
      </c>
      <c r="G93" s="210" t="s">
        <v>1024</v>
      </c>
      <c r="H93" s="213"/>
      <c r="I93" s="213"/>
      <c r="J93" s="213"/>
      <c r="K93" s="213"/>
      <c r="L93" s="214"/>
      <c r="M93" s="214"/>
      <c r="N93" s="214"/>
      <c r="O93" s="214"/>
      <c r="P93" s="214"/>
      <c r="Q93" s="214"/>
      <c r="R93" s="214"/>
    </row>
    <row r="94" hidden="1">
      <c r="A94" s="208">
        <v>91.0</v>
      </c>
      <c r="B94" s="215">
        <v>25303.0</v>
      </c>
      <c r="C94" s="213"/>
      <c r="D94" s="213"/>
      <c r="E94" s="210" t="s">
        <v>877</v>
      </c>
      <c r="F94" s="210" t="s">
        <v>1025</v>
      </c>
      <c r="G94" s="210" t="s">
        <v>1026</v>
      </c>
      <c r="H94" s="213"/>
      <c r="I94" s="213"/>
      <c r="J94" s="213"/>
      <c r="K94" s="213"/>
      <c r="L94" s="214"/>
      <c r="M94" s="214"/>
      <c r="N94" s="214"/>
      <c r="O94" s="214"/>
      <c r="P94" s="214"/>
      <c r="Q94" s="214"/>
      <c r="R94" s="214"/>
    </row>
    <row r="95" hidden="1">
      <c r="A95" s="208">
        <v>92.0</v>
      </c>
      <c r="B95" s="215">
        <v>25303.0</v>
      </c>
      <c r="C95" s="213"/>
      <c r="D95" s="213"/>
      <c r="E95" s="210" t="s">
        <v>877</v>
      </c>
      <c r="F95" s="210" t="s">
        <v>1027</v>
      </c>
      <c r="G95" s="210" t="s">
        <v>1028</v>
      </c>
      <c r="H95" s="213"/>
      <c r="I95" s="213"/>
      <c r="J95" s="213"/>
      <c r="K95" s="213"/>
      <c r="L95" s="214"/>
      <c r="M95" s="214"/>
      <c r="N95" s="214"/>
      <c r="O95" s="214"/>
      <c r="P95" s="214"/>
      <c r="Q95" s="214"/>
      <c r="R95" s="214"/>
    </row>
    <row r="96" hidden="1">
      <c r="A96" s="208">
        <v>93.0</v>
      </c>
      <c r="B96" s="215">
        <v>25303.0</v>
      </c>
      <c r="C96" s="213"/>
      <c r="D96" s="213"/>
      <c r="E96" s="210" t="s">
        <v>877</v>
      </c>
      <c r="F96" s="210" t="s">
        <v>1029</v>
      </c>
      <c r="G96" s="210" t="s">
        <v>1030</v>
      </c>
      <c r="H96" s="213"/>
      <c r="I96" s="213"/>
      <c r="J96" s="213"/>
      <c r="K96" s="213"/>
      <c r="L96" s="214"/>
      <c r="M96" s="214"/>
      <c r="N96" s="214"/>
      <c r="O96" s="214"/>
      <c r="P96" s="214"/>
      <c r="Q96" s="214"/>
      <c r="R96" s="214"/>
    </row>
    <row r="97" hidden="1">
      <c r="A97" s="208">
        <v>94.0</v>
      </c>
      <c r="B97" s="215">
        <v>25303.0</v>
      </c>
      <c r="C97" s="213"/>
      <c r="D97" s="213"/>
      <c r="E97" s="210" t="s">
        <v>877</v>
      </c>
      <c r="F97" s="210" t="s">
        <v>1031</v>
      </c>
      <c r="G97" s="213"/>
      <c r="H97" s="213"/>
      <c r="I97" s="213"/>
      <c r="J97" s="213"/>
      <c r="K97" s="213"/>
      <c r="L97" s="214"/>
      <c r="M97" s="214"/>
      <c r="N97" s="214"/>
      <c r="O97" s="214"/>
      <c r="P97" s="214"/>
      <c r="Q97" s="214"/>
      <c r="R97" s="214"/>
    </row>
    <row r="98" hidden="1">
      <c r="A98" s="208">
        <v>95.0</v>
      </c>
      <c r="B98" s="215">
        <v>25303.0</v>
      </c>
      <c r="C98" s="213"/>
      <c r="D98" s="213"/>
      <c r="E98" s="210" t="s">
        <v>877</v>
      </c>
      <c r="F98" s="210" t="s">
        <v>1032</v>
      </c>
      <c r="G98" s="210" t="s">
        <v>1033</v>
      </c>
      <c r="H98" s="213"/>
      <c r="I98" s="213"/>
      <c r="J98" s="213"/>
      <c r="K98" s="213"/>
      <c r="L98" s="214"/>
      <c r="M98" s="214"/>
      <c r="N98" s="214"/>
      <c r="O98" s="214"/>
      <c r="P98" s="214"/>
      <c r="Q98" s="214"/>
      <c r="R98" s="214"/>
    </row>
    <row r="99" hidden="1">
      <c r="A99" s="208">
        <v>96.0</v>
      </c>
      <c r="B99" s="215">
        <v>25303.0</v>
      </c>
      <c r="C99" s="213"/>
      <c r="D99" s="213"/>
      <c r="E99" s="210" t="s">
        <v>877</v>
      </c>
      <c r="F99" s="210" t="s">
        <v>1034</v>
      </c>
      <c r="G99" s="210" t="s">
        <v>1024</v>
      </c>
      <c r="H99" s="213"/>
      <c r="I99" s="213"/>
      <c r="J99" s="213"/>
      <c r="K99" s="213"/>
      <c r="L99" s="214"/>
      <c r="M99" s="214"/>
      <c r="N99" s="214"/>
      <c r="O99" s="214"/>
      <c r="P99" s="214"/>
      <c r="Q99" s="214"/>
      <c r="R99" s="214"/>
    </row>
    <row r="100" hidden="1">
      <c r="A100" s="208">
        <v>97.0</v>
      </c>
      <c r="B100" s="215">
        <v>25303.0</v>
      </c>
      <c r="C100" s="213"/>
      <c r="D100" s="213"/>
      <c r="E100" s="210" t="s">
        <v>877</v>
      </c>
      <c r="F100" s="210" t="s">
        <v>1035</v>
      </c>
      <c r="G100" s="210" t="s">
        <v>543</v>
      </c>
      <c r="H100" s="213"/>
      <c r="I100" s="213"/>
      <c r="J100" s="213"/>
      <c r="K100" s="213"/>
      <c r="L100" s="214"/>
      <c r="M100" s="214"/>
      <c r="N100" s="214"/>
      <c r="O100" s="214"/>
      <c r="P100" s="214"/>
      <c r="Q100" s="214"/>
      <c r="R100" s="214"/>
    </row>
    <row r="101" hidden="1">
      <c r="A101" s="208">
        <v>98.0</v>
      </c>
      <c r="B101" s="215">
        <v>25303.0</v>
      </c>
      <c r="C101" s="210" t="s">
        <v>854</v>
      </c>
      <c r="D101" s="213"/>
      <c r="E101" s="210" t="s">
        <v>951</v>
      </c>
      <c r="F101" s="210" t="s">
        <v>1036</v>
      </c>
      <c r="G101" s="213"/>
      <c r="H101" s="208" t="s">
        <v>1037</v>
      </c>
      <c r="I101" s="213"/>
      <c r="J101" s="213"/>
      <c r="K101" s="213"/>
      <c r="L101" s="214"/>
      <c r="M101" s="214"/>
      <c r="N101" s="214"/>
      <c r="O101" s="214"/>
      <c r="P101" s="214"/>
      <c r="Q101" s="214"/>
      <c r="R101" s="214"/>
    </row>
    <row r="102" hidden="1">
      <c r="A102" s="208">
        <v>99.0</v>
      </c>
      <c r="B102" s="220">
        <v>46122.0</v>
      </c>
      <c r="C102" s="210" t="s">
        <v>854</v>
      </c>
      <c r="D102" s="213"/>
      <c r="E102" s="210" t="s">
        <v>153</v>
      </c>
      <c r="F102" s="210" t="s">
        <v>1038</v>
      </c>
      <c r="G102" s="213"/>
      <c r="H102" s="208" t="s">
        <v>1039</v>
      </c>
      <c r="I102" s="213"/>
      <c r="J102" s="213"/>
      <c r="K102" s="213"/>
      <c r="L102" s="214"/>
      <c r="M102" s="214"/>
      <c r="N102" s="214"/>
      <c r="O102" s="214"/>
      <c r="P102" s="214"/>
      <c r="Q102" s="214"/>
      <c r="R102" s="214"/>
    </row>
    <row r="103" hidden="1">
      <c r="A103" s="208">
        <v>100.0</v>
      </c>
      <c r="B103" s="220">
        <v>46122.0</v>
      </c>
      <c r="C103" s="210" t="s">
        <v>853</v>
      </c>
      <c r="D103" s="213"/>
      <c r="E103" s="210" t="s">
        <v>153</v>
      </c>
      <c r="F103" s="210" t="s">
        <v>1040</v>
      </c>
      <c r="G103" s="213"/>
      <c r="H103" s="208" t="s">
        <v>1041</v>
      </c>
      <c r="I103" s="213"/>
      <c r="J103" s="213"/>
      <c r="K103" s="213"/>
      <c r="L103" s="214"/>
      <c r="M103" s="214"/>
      <c r="N103" s="214"/>
      <c r="O103" s="214"/>
      <c r="P103" s="214"/>
      <c r="Q103" s="214"/>
      <c r="R103" s="214"/>
    </row>
    <row r="104" hidden="1">
      <c r="A104" s="208">
        <v>101.0</v>
      </c>
      <c r="B104" s="220">
        <v>46128.0</v>
      </c>
      <c r="C104" s="213"/>
      <c r="D104" s="213"/>
      <c r="E104" s="210" t="s">
        <v>877</v>
      </c>
      <c r="F104" s="210" t="s">
        <v>1042</v>
      </c>
      <c r="G104" s="213"/>
      <c r="H104" s="213"/>
      <c r="I104" s="213"/>
      <c r="J104" s="213"/>
      <c r="K104" s="213"/>
      <c r="L104" s="214"/>
      <c r="M104" s="214"/>
      <c r="N104" s="214"/>
      <c r="O104" s="214"/>
      <c r="P104" s="214"/>
      <c r="Q104" s="214"/>
      <c r="R104" s="214"/>
    </row>
    <row r="105" hidden="1">
      <c r="A105" s="208">
        <v>102.0</v>
      </c>
      <c r="B105" s="220">
        <v>46128.0</v>
      </c>
      <c r="C105" s="213"/>
      <c r="D105" s="213"/>
      <c r="E105" s="210" t="s">
        <v>877</v>
      </c>
      <c r="F105" s="210" t="s">
        <v>1043</v>
      </c>
      <c r="G105" s="213"/>
      <c r="H105" s="213"/>
      <c r="I105" s="213"/>
      <c r="J105" s="213"/>
      <c r="K105" s="213"/>
      <c r="L105" s="214"/>
      <c r="M105" s="214"/>
      <c r="N105" s="214"/>
      <c r="O105" s="214"/>
      <c r="P105" s="214"/>
      <c r="Q105" s="214"/>
      <c r="R105" s="214"/>
    </row>
    <row r="106" hidden="1">
      <c r="A106" s="208">
        <v>103.0</v>
      </c>
      <c r="B106" s="220">
        <v>46128.0</v>
      </c>
      <c r="C106" s="213"/>
      <c r="D106" s="213"/>
      <c r="E106" s="210" t="s">
        <v>877</v>
      </c>
      <c r="F106" s="210" t="s">
        <v>1044</v>
      </c>
      <c r="G106" s="213"/>
      <c r="H106" s="213"/>
      <c r="I106" s="213"/>
      <c r="J106" s="213"/>
      <c r="K106" s="213"/>
      <c r="L106" s="214"/>
      <c r="M106" s="214"/>
      <c r="N106" s="214"/>
      <c r="O106" s="214"/>
      <c r="P106" s="214"/>
      <c r="Q106" s="214"/>
      <c r="R106" s="214"/>
    </row>
    <row r="107" hidden="1">
      <c r="A107" s="208">
        <v>104.0</v>
      </c>
      <c r="B107" s="220">
        <v>46128.0</v>
      </c>
      <c r="C107" s="213"/>
      <c r="D107" s="213"/>
      <c r="E107" s="210" t="s">
        <v>877</v>
      </c>
      <c r="F107" s="210" t="s">
        <v>1045</v>
      </c>
      <c r="G107" s="213"/>
      <c r="H107" s="213"/>
      <c r="I107" s="213"/>
      <c r="J107" s="213"/>
      <c r="K107" s="213"/>
      <c r="L107" s="214"/>
      <c r="M107" s="214"/>
      <c r="N107" s="214"/>
      <c r="O107" s="214"/>
      <c r="P107" s="214"/>
      <c r="Q107" s="214"/>
      <c r="R107" s="214"/>
    </row>
    <row r="108" hidden="1">
      <c r="A108" s="208">
        <v>105.0</v>
      </c>
      <c r="B108" s="220">
        <v>46128.0</v>
      </c>
      <c r="C108" s="213"/>
      <c r="D108" s="213"/>
      <c r="E108" s="210" t="s">
        <v>877</v>
      </c>
      <c r="F108" s="210" t="s">
        <v>1046</v>
      </c>
      <c r="G108" s="213"/>
      <c r="H108" s="213"/>
      <c r="I108" s="213"/>
      <c r="J108" s="213"/>
      <c r="K108" s="213"/>
      <c r="L108" s="214"/>
      <c r="M108" s="214"/>
      <c r="N108" s="214"/>
      <c r="O108" s="214"/>
      <c r="P108" s="214"/>
      <c r="Q108" s="214"/>
      <c r="R108" s="214"/>
    </row>
    <row r="109" hidden="1">
      <c r="A109" s="208">
        <v>106.0</v>
      </c>
      <c r="B109" s="220">
        <v>46128.0</v>
      </c>
      <c r="C109" s="213"/>
      <c r="D109" s="213"/>
      <c r="E109" s="210" t="s">
        <v>877</v>
      </c>
      <c r="F109" s="210" t="s">
        <v>1047</v>
      </c>
      <c r="G109" s="213"/>
      <c r="H109" s="213"/>
      <c r="I109" s="213"/>
      <c r="J109" s="213"/>
      <c r="K109" s="213"/>
      <c r="L109" s="214"/>
      <c r="M109" s="214"/>
      <c r="N109" s="214"/>
      <c r="O109" s="214"/>
      <c r="P109" s="214"/>
      <c r="Q109" s="214"/>
      <c r="R109" s="214"/>
    </row>
    <row r="110" hidden="1">
      <c r="A110" s="208">
        <v>107.0</v>
      </c>
      <c r="B110" s="220">
        <v>46128.0</v>
      </c>
      <c r="C110" s="213"/>
      <c r="D110" s="213"/>
      <c r="E110" s="210" t="s">
        <v>877</v>
      </c>
      <c r="F110" s="210" t="s">
        <v>1048</v>
      </c>
      <c r="G110" s="213"/>
      <c r="H110" s="213"/>
      <c r="I110" s="213"/>
      <c r="J110" s="213"/>
      <c r="K110" s="213"/>
      <c r="L110" s="214"/>
      <c r="M110" s="214"/>
      <c r="N110" s="214"/>
      <c r="O110" s="214"/>
      <c r="P110" s="214"/>
      <c r="Q110" s="214"/>
      <c r="R110" s="214"/>
    </row>
    <row r="111" hidden="1">
      <c r="A111" s="208">
        <v>108.0</v>
      </c>
      <c r="B111" s="220">
        <v>46128.0</v>
      </c>
      <c r="C111" s="213"/>
      <c r="D111" s="213"/>
      <c r="E111" s="210" t="s">
        <v>877</v>
      </c>
      <c r="F111" s="210" t="s">
        <v>1049</v>
      </c>
      <c r="G111" s="213"/>
      <c r="H111" s="213"/>
      <c r="I111" s="213"/>
      <c r="J111" s="213"/>
      <c r="K111" s="213"/>
      <c r="L111" s="214"/>
      <c r="M111" s="214"/>
      <c r="N111" s="214"/>
      <c r="O111" s="214"/>
      <c r="P111" s="214"/>
      <c r="Q111" s="214"/>
      <c r="R111" s="214"/>
    </row>
    <row r="112" hidden="1">
      <c r="A112" s="208">
        <v>109.0</v>
      </c>
      <c r="B112" s="220">
        <v>46128.0</v>
      </c>
      <c r="C112" s="213"/>
      <c r="D112" s="213"/>
      <c r="E112" s="210" t="s">
        <v>877</v>
      </c>
      <c r="F112" s="210" t="s">
        <v>1050</v>
      </c>
      <c r="G112" s="213"/>
      <c r="H112" s="213"/>
      <c r="I112" s="213"/>
      <c r="J112" s="213"/>
      <c r="K112" s="213"/>
      <c r="L112" s="214"/>
      <c r="M112" s="214"/>
      <c r="N112" s="214"/>
      <c r="O112" s="214"/>
      <c r="P112" s="214"/>
      <c r="Q112" s="214"/>
      <c r="R112" s="214"/>
    </row>
    <row r="113" hidden="1">
      <c r="A113" s="208">
        <v>110.0</v>
      </c>
      <c r="B113" s="220">
        <v>46128.0</v>
      </c>
      <c r="C113" s="213"/>
      <c r="D113" s="213"/>
      <c r="E113" s="210" t="s">
        <v>877</v>
      </c>
      <c r="F113" s="210" t="s">
        <v>1051</v>
      </c>
      <c r="G113" s="213"/>
      <c r="H113" s="213"/>
      <c r="I113" s="213"/>
      <c r="J113" s="213"/>
      <c r="K113" s="213"/>
      <c r="L113" s="214"/>
      <c r="M113" s="214"/>
      <c r="N113" s="214"/>
      <c r="O113" s="214"/>
      <c r="P113" s="214"/>
      <c r="Q113" s="214"/>
      <c r="R113" s="214"/>
    </row>
    <row r="114" hidden="1">
      <c r="A114" s="208">
        <v>111.0</v>
      </c>
      <c r="B114" s="220">
        <v>46128.0</v>
      </c>
      <c r="C114" s="213"/>
      <c r="D114" s="213"/>
      <c r="E114" s="210" t="s">
        <v>877</v>
      </c>
      <c r="F114" s="210" t="s">
        <v>1052</v>
      </c>
      <c r="G114" s="213"/>
      <c r="H114" s="213"/>
      <c r="I114" s="213"/>
      <c r="J114" s="213"/>
      <c r="K114" s="213"/>
      <c r="L114" s="214"/>
      <c r="M114" s="214"/>
      <c r="N114" s="214"/>
      <c r="O114" s="214"/>
      <c r="P114" s="214"/>
      <c r="Q114" s="214"/>
      <c r="R114" s="214"/>
    </row>
    <row r="115" hidden="1">
      <c r="A115" s="208">
        <v>112.0</v>
      </c>
      <c r="B115" s="220">
        <v>46128.0</v>
      </c>
      <c r="C115" s="213"/>
      <c r="D115" s="213"/>
      <c r="E115" s="210" t="s">
        <v>877</v>
      </c>
      <c r="F115" s="210" t="s">
        <v>1053</v>
      </c>
      <c r="G115" s="213"/>
      <c r="H115" s="213"/>
      <c r="I115" s="213"/>
      <c r="J115" s="213"/>
      <c r="K115" s="213"/>
      <c r="L115" s="214"/>
      <c r="M115" s="214"/>
      <c r="N115" s="214"/>
      <c r="O115" s="214"/>
      <c r="P115" s="214"/>
      <c r="Q115" s="214"/>
      <c r="R115" s="214"/>
    </row>
    <row r="116" hidden="1">
      <c r="A116" s="208">
        <v>113.0</v>
      </c>
      <c r="B116" s="220">
        <v>46128.0</v>
      </c>
      <c r="C116" s="213"/>
      <c r="D116" s="213"/>
      <c r="E116" s="210" t="s">
        <v>877</v>
      </c>
      <c r="F116" s="210" t="s">
        <v>1054</v>
      </c>
      <c r="G116" s="213"/>
      <c r="H116" s="210" t="s">
        <v>1054</v>
      </c>
      <c r="I116" s="213"/>
      <c r="J116" s="213"/>
      <c r="K116" s="213"/>
      <c r="L116" s="214"/>
      <c r="M116" s="214"/>
      <c r="N116" s="214"/>
      <c r="O116" s="214"/>
      <c r="P116" s="214"/>
      <c r="Q116" s="214"/>
      <c r="R116" s="214"/>
    </row>
    <row r="117" hidden="1">
      <c r="A117" s="208">
        <v>114.0</v>
      </c>
      <c r="B117" s="220">
        <v>46136.0</v>
      </c>
      <c r="C117" s="213"/>
      <c r="D117" s="213"/>
      <c r="E117" s="210" t="s">
        <v>877</v>
      </c>
      <c r="F117" s="210" t="s">
        <v>1055</v>
      </c>
      <c r="G117" s="213"/>
      <c r="H117" s="213"/>
      <c r="I117" s="213"/>
      <c r="J117" s="213"/>
      <c r="K117" s="213"/>
      <c r="L117" s="214"/>
      <c r="M117" s="214"/>
      <c r="N117" s="214"/>
      <c r="O117" s="214"/>
      <c r="P117" s="214"/>
      <c r="Q117" s="214"/>
      <c r="R117" s="214"/>
    </row>
    <row r="118" hidden="1">
      <c r="A118" s="208">
        <v>115.0</v>
      </c>
      <c r="B118" s="220">
        <v>46136.0</v>
      </c>
      <c r="C118" s="213"/>
      <c r="D118" s="213"/>
      <c r="E118" s="210" t="s">
        <v>877</v>
      </c>
      <c r="F118" s="210" t="s">
        <v>1056</v>
      </c>
      <c r="G118" s="213"/>
      <c r="H118" s="213"/>
      <c r="I118" s="213"/>
      <c r="J118" s="213"/>
      <c r="K118" s="213"/>
      <c r="L118" s="214"/>
      <c r="M118" s="214"/>
      <c r="N118" s="214"/>
      <c r="O118" s="214"/>
      <c r="P118" s="214"/>
      <c r="Q118" s="214"/>
      <c r="R118" s="214"/>
    </row>
    <row r="119" hidden="1">
      <c r="A119" s="208">
        <v>116.0</v>
      </c>
      <c r="B119" s="220">
        <v>46136.0</v>
      </c>
      <c r="C119" s="213"/>
      <c r="D119" s="213"/>
      <c r="E119" s="210" t="s">
        <v>877</v>
      </c>
      <c r="F119" s="210" t="s">
        <v>1057</v>
      </c>
      <c r="G119" s="213"/>
      <c r="H119" s="213"/>
      <c r="I119" s="213"/>
      <c r="J119" s="213"/>
      <c r="K119" s="213"/>
      <c r="L119" s="214"/>
      <c r="M119" s="214"/>
      <c r="N119" s="214"/>
      <c r="O119" s="214"/>
      <c r="P119" s="214"/>
      <c r="Q119" s="214"/>
      <c r="R119" s="214"/>
    </row>
    <row r="120" hidden="1">
      <c r="A120" s="208">
        <v>117.0</v>
      </c>
      <c r="B120" s="220">
        <v>46136.0</v>
      </c>
      <c r="C120" s="213"/>
      <c r="D120" s="213"/>
      <c r="E120" s="210" t="s">
        <v>877</v>
      </c>
      <c r="F120" s="210" t="s">
        <v>1058</v>
      </c>
      <c r="G120" s="213"/>
      <c r="H120" s="213"/>
      <c r="I120" s="213"/>
      <c r="J120" s="213"/>
      <c r="K120" s="213"/>
      <c r="L120" s="214"/>
      <c r="M120" s="214"/>
      <c r="N120" s="214"/>
      <c r="O120" s="214"/>
      <c r="P120" s="214"/>
      <c r="Q120" s="214"/>
      <c r="R120" s="214"/>
    </row>
    <row r="121" hidden="1">
      <c r="A121" s="208">
        <v>118.0</v>
      </c>
      <c r="B121" s="220">
        <v>46136.0</v>
      </c>
      <c r="C121" s="213"/>
      <c r="D121" s="213"/>
      <c r="E121" s="210" t="s">
        <v>877</v>
      </c>
      <c r="F121" s="210" t="s">
        <v>1059</v>
      </c>
      <c r="G121" s="213"/>
      <c r="H121" s="213"/>
      <c r="I121" s="213"/>
      <c r="J121" s="213"/>
      <c r="K121" s="213"/>
      <c r="L121" s="214"/>
      <c r="M121" s="214"/>
      <c r="N121" s="214"/>
      <c r="O121" s="214"/>
      <c r="P121" s="214"/>
      <c r="Q121" s="214"/>
      <c r="R121" s="214"/>
    </row>
    <row r="122" hidden="1">
      <c r="A122" s="208">
        <v>119.0</v>
      </c>
      <c r="B122" s="220">
        <v>46136.0</v>
      </c>
      <c r="C122" s="213"/>
      <c r="D122" s="213"/>
      <c r="E122" s="210" t="s">
        <v>877</v>
      </c>
      <c r="F122" s="210" t="s">
        <v>1060</v>
      </c>
      <c r="G122" s="213"/>
      <c r="H122" s="213"/>
      <c r="I122" s="213"/>
      <c r="J122" s="213"/>
      <c r="K122" s="213"/>
      <c r="L122" s="214"/>
      <c r="M122" s="214"/>
      <c r="N122" s="214"/>
      <c r="O122" s="214"/>
      <c r="P122" s="214"/>
      <c r="Q122" s="214"/>
      <c r="R122" s="214"/>
    </row>
    <row r="123" hidden="1">
      <c r="A123" s="208">
        <v>120.0</v>
      </c>
      <c r="B123" s="220">
        <v>46136.0</v>
      </c>
      <c r="C123" s="213"/>
      <c r="D123" s="213"/>
      <c r="E123" s="210" t="s">
        <v>877</v>
      </c>
      <c r="F123" s="210" t="s">
        <v>1043</v>
      </c>
      <c r="G123" s="213"/>
      <c r="H123" s="213"/>
      <c r="I123" s="213"/>
      <c r="J123" s="213"/>
      <c r="K123" s="213"/>
      <c r="L123" s="214"/>
      <c r="M123" s="214"/>
      <c r="N123" s="214"/>
      <c r="O123" s="214"/>
      <c r="P123" s="214"/>
      <c r="Q123" s="214"/>
      <c r="R123" s="214"/>
    </row>
    <row r="124" hidden="1">
      <c r="A124" s="208">
        <v>121.0</v>
      </c>
      <c r="B124" s="220">
        <v>46136.0</v>
      </c>
      <c r="C124" s="213"/>
      <c r="D124" s="213"/>
      <c r="E124" s="210" t="s">
        <v>877</v>
      </c>
      <c r="F124" s="210" t="s">
        <v>1061</v>
      </c>
      <c r="G124" s="213"/>
      <c r="H124" s="213"/>
      <c r="I124" s="213"/>
      <c r="J124" s="213"/>
      <c r="K124" s="213"/>
      <c r="L124" s="214"/>
      <c r="M124" s="214"/>
      <c r="N124" s="214"/>
      <c r="O124" s="214"/>
      <c r="P124" s="214"/>
      <c r="Q124" s="214"/>
      <c r="R124" s="214"/>
    </row>
    <row r="125" hidden="1">
      <c r="A125" s="208">
        <v>122.0</v>
      </c>
      <c r="B125" s="220">
        <v>46136.0</v>
      </c>
      <c r="C125" s="213"/>
      <c r="D125" s="213"/>
      <c r="E125" s="210" t="s">
        <v>877</v>
      </c>
      <c r="F125" s="210" t="s">
        <v>1062</v>
      </c>
      <c r="G125" s="213"/>
      <c r="H125" s="213"/>
      <c r="I125" s="213"/>
      <c r="J125" s="213"/>
      <c r="K125" s="213"/>
      <c r="L125" s="214"/>
      <c r="M125" s="214"/>
      <c r="N125" s="214"/>
      <c r="O125" s="214"/>
      <c r="P125" s="214"/>
      <c r="Q125" s="214"/>
      <c r="R125" s="214"/>
    </row>
    <row r="126" hidden="1">
      <c r="A126" s="208">
        <v>123.0</v>
      </c>
      <c r="B126" s="220">
        <v>46137.0</v>
      </c>
      <c r="C126" s="213"/>
      <c r="D126" s="213"/>
      <c r="E126" s="210" t="s">
        <v>877</v>
      </c>
      <c r="F126" s="210" t="s">
        <v>1063</v>
      </c>
      <c r="G126" s="213"/>
      <c r="H126" s="213"/>
      <c r="I126" s="213"/>
      <c r="J126" s="213"/>
      <c r="K126" s="213"/>
      <c r="L126" s="214"/>
      <c r="M126" s="214"/>
      <c r="N126" s="214"/>
      <c r="O126" s="214"/>
      <c r="P126" s="214"/>
      <c r="Q126" s="214"/>
      <c r="R126" s="214"/>
    </row>
    <row r="127" hidden="1">
      <c r="A127" s="208">
        <v>124.0</v>
      </c>
      <c r="B127" s="220">
        <v>46137.0</v>
      </c>
      <c r="C127" s="213"/>
      <c r="D127" s="213"/>
      <c r="E127" s="210" t="s">
        <v>877</v>
      </c>
      <c r="F127" s="210" t="s">
        <v>1064</v>
      </c>
      <c r="G127" s="213"/>
      <c r="H127" s="213"/>
      <c r="I127" s="213"/>
      <c r="J127" s="213"/>
      <c r="K127" s="213"/>
      <c r="L127" s="214"/>
      <c r="M127" s="214"/>
      <c r="N127" s="214"/>
      <c r="O127" s="214"/>
      <c r="P127" s="214"/>
      <c r="Q127" s="214"/>
      <c r="R127" s="214"/>
    </row>
    <row r="128" hidden="1">
      <c r="A128" s="208">
        <v>125.0</v>
      </c>
      <c r="B128" s="220">
        <v>46137.0</v>
      </c>
      <c r="C128" s="213"/>
      <c r="D128" s="213"/>
      <c r="E128" s="210" t="s">
        <v>877</v>
      </c>
      <c r="F128" s="210" t="s">
        <v>1065</v>
      </c>
      <c r="G128" s="213"/>
      <c r="H128" s="213"/>
      <c r="I128" s="213"/>
      <c r="J128" s="213"/>
      <c r="K128" s="213"/>
      <c r="L128" s="214"/>
      <c r="M128" s="214"/>
      <c r="N128" s="214"/>
      <c r="O128" s="214"/>
      <c r="P128" s="214"/>
      <c r="Q128" s="214"/>
      <c r="R128" s="214"/>
    </row>
    <row r="129" hidden="1">
      <c r="A129" s="208">
        <v>126.0</v>
      </c>
      <c r="B129" s="220">
        <v>46137.0</v>
      </c>
      <c r="C129" s="213"/>
      <c r="D129" s="213"/>
      <c r="E129" s="210" t="s">
        <v>877</v>
      </c>
      <c r="F129" s="210" t="s">
        <v>1066</v>
      </c>
      <c r="G129" s="213"/>
      <c r="H129" s="213"/>
      <c r="I129" s="213"/>
      <c r="J129" s="213"/>
      <c r="K129" s="213"/>
      <c r="L129" s="214"/>
      <c r="M129" s="214"/>
      <c r="N129" s="214"/>
      <c r="O129" s="214"/>
      <c r="P129" s="214"/>
      <c r="Q129" s="214"/>
      <c r="R129" s="214"/>
    </row>
    <row r="130" hidden="1">
      <c r="A130" s="208">
        <v>127.0</v>
      </c>
      <c r="B130" s="220">
        <v>46137.0</v>
      </c>
      <c r="C130" s="213"/>
      <c r="D130" s="213"/>
      <c r="E130" s="210" t="s">
        <v>877</v>
      </c>
      <c r="F130" s="210" t="s">
        <v>1067</v>
      </c>
      <c r="G130" s="213"/>
      <c r="H130" s="213"/>
      <c r="I130" s="213"/>
      <c r="J130" s="213"/>
      <c r="K130" s="213"/>
      <c r="L130" s="214"/>
      <c r="M130" s="214"/>
      <c r="N130" s="214"/>
      <c r="O130" s="214"/>
      <c r="P130" s="214"/>
      <c r="Q130" s="214"/>
      <c r="R130" s="214"/>
    </row>
    <row r="131" hidden="1">
      <c r="A131" s="208">
        <v>128.0</v>
      </c>
      <c r="B131" s="220">
        <v>46137.0</v>
      </c>
      <c r="C131" s="213"/>
      <c r="D131" s="213"/>
      <c r="E131" s="210" t="s">
        <v>877</v>
      </c>
      <c r="F131" s="210" t="s">
        <v>1068</v>
      </c>
      <c r="G131" s="213"/>
      <c r="H131" s="213"/>
      <c r="I131" s="213"/>
      <c r="J131" s="213"/>
      <c r="K131" s="213"/>
      <c r="L131" s="214"/>
      <c r="M131" s="214"/>
      <c r="N131" s="214"/>
      <c r="O131" s="214"/>
      <c r="P131" s="214"/>
      <c r="Q131" s="214"/>
      <c r="R131" s="214"/>
    </row>
    <row r="132" hidden="1">
      <c r="A132" s="221">
        <v>129.0</v>
      </c>
      <c r="B132" s="222"/>
      <c r="C132" s="222"/>
      <c r="D132" s="222"/>
      <c r="E132" s="223" t="s">
        <v>877</v>
      </c>
      <c r="F132" s="223" t="s">
        <v>1069</v>
      </c>
      <c r="G132" s="222"/>
      <c r="H132" s="222"/>
      <c r="I132" s="222"/>
      <c r="J132" s="213"/>
      <c r="K132" s="213"/>
      <c r="L132" s="214"/>
      <c r="M132" s="214"/>
      <c r="N132" s="214"/>
      <c r="O132" s="214"/>
      <c r="P132" s="214"/>
      <c r="Q132" s="214"/>
      <c r="R132" s="214"/>
    </row>
    <row r="133" hidden="1">
      <c r="A133" s="221"/>
      <c r="B133" s="222"/>
      <c r="C133" s="222"/>
      <c r="D133" s="222"/>
      <c r="E133" s="223" t="s">
        <v>877</v>
      </c>
      <c r="F133" s="223" t="s">
        <v>1070</v>
      </c>
      <c r="G133" s="222"/>
      <c r="H133" s="222"/>
      <c r="I133" s="222"/>
      <c r="J133" s="213"/>
      <c r="K133" s="213"/>
      <c r="L133" s="214"/>
      <c r="M133" s="214"/>
      <c r="N133" s="214"/>
      <c r="O133" s="214"/>
      <c r="P133" s="214"/>
      <c r="Q133" s="214"/>
      <c r="R133" s="214"/>
    </row>
    <row r="134" hidden="1">
      <c r="A134" s="221"/>
      <c r="B134" s="222"/>
      <c r="C134" s="222"/>
      <c r="D134" s="222"/>
      <c r="E134" s="223" t="s">
        <v>877</v>
      </c>
      <c r="F134" s="223" t="s">
        <v>1071</v>
      </c>
      <c r="G134" s="222"/>
      <c r="H134" s="222"/>
      <c r="I134" s="222"/>
      <c r="J134" s="213"/>
      <c r="K134" s="213"/>
      <c r="L134" s="214"/>
      <c r="M134" s="214"/>
      <c r="N134" s="214"/>
      <c r="O134" s="214"/>
      <c r="P134" s="214"/>
      <c r="Q134" s="214"/>
      <c r="R134" s="214"/>
    </row>
    <row r="135" hidden="1">
      <c r="A135" s="221"/>
      <c r="B135" s="222"/>
      <c r="C135" s="222"/>
      <c r="D135" s="222"/>
      <c r="E135" s="223"/>
      <c r="F135" s="223"/>
      <c r="G135" s="222"/>
      <c r="H135" s="222"/>
      <c r="I135" s="222"/>
      <c r="J135" s="213"/>
      <c r="K135" s="213"/>
      <c r="L135" s="214"/>
      <c r="M135" s="214"/>
      <c r="N135" s="214"/>
      <c r="O135" s="214"/>
      <c r="P135" s="214"/>
      <c r="Q135" s="214"/>
      <c r="R135" s="214"/>
    </row>
    <row r="136" hidden="1">
      <c r="A136" s="221"/>
      <c r="B136" s="222"/>
      <c r="C136" s="222"/>
      <c r="D136" s="222"/>
      <c r="E136" s="223"/>
      <c r="F136" s="223"/>
      <c r="G136" s="222"/>
      <c r="H136" s="222"/>
      <c r="I136" s="222"/>
      <c r="J136" s="213"/>
      <c r="K136" s="213"/>
      <c r="L136" s="214"/>
      <c r="M136" s="214"/>
      <c r="N136" s="214"/>
      <c r="O136" s="214"/>
      <c r="P136" s="214"/>
      <c r="Q136" s="214"/>
      <c r="R136" s="214"/>
    </row>
    <row r="137" hidden="1">
      <c r="A137" s="221"/>
      <c r="B137" s="222"/>
      <c r="C137" s="222"/>
      <c r="D137" s="222"/>
      <c r="E137" s="224"/>
      <c r="F137" s="224"/>
      <c r="G137" s="225" t="s">
        <v>1072</v>
      </c>
      <c r="H137" s="226"/>
      <c r="I137" s="222"/>
      <c r="J137" s="213"/>
      <c r="K137" s="213"/>
      <c r="L137" s="214"/>
      <c r="M137" s="214"/>
      <c r="N137" s="214"/>
      <c r="O137" s="214"/>
      <c r="P137" s="214"/>
      <c r="Q137" s="214"/>
      <c r="R137" s="214"/>
    </row>
    <row r="138" hidden="1">
      <c r="A138" s="221"/>
      <c r="B138" s="222"/>
      <c r="C138" s="222"/>
      <c r="D138" s="222"/>
      <c r="E138" s="223"/>
      <c r="F138" s="223"/>
      <c r="G138" s="222"/>
      <c r="H138" s="222"/>
      <c r="I138" s="222"/>
      <c r="J138" s="213"/>
      <c r="K138" s="213"/>
      <c r="L138" s="214"/>
      <c r="M138" s="214"/>
      <c r="N138" s="214"/>
      <c r="O138" s="214"/>
      <c r="P138" s="214"/>
      <c r="Q138" s="214"/>
      <c r="R138" s="214"/>
    </row>
    <row r="139" hidden="1">
      <c r="A139" s="221"/>
      <c r="B139" s="222"/>
      <c r="C139" s="222"/>
      <c r="D139" s="222"/>
      <c r="E139" s="222"/>
      <c r="F139" s="222"/>
      <c r="G139" s="222"/>
      <c r="H139" s="222"/>
      <c r="I139" s="222"/>
      <c r="J139" s="213"/>
      <c r="K139" s="213"/>
      <c r="L139" s="214"/>
      <c r="M139" s="214"/>
      <c r="N139" s="214"/>
      <c r="O139" s="214"/>
      <c r="P139" s="214"/>
      <c r="Q139" s="214"/>
      <c r="R139" s="214"/>
    </row>
    <row r="140" hidden="1">
      <c r="A140" s="221"/>
      <c r="B140" s="222"/>
      <c r="C140" s="222"/>
      <c r="D140" s="222"/>
      <c r="E140" s="222"/>
      <c r="F140" s="222"/>
      <c r="G140" s="222"/>
      <c r="H140" s="222"/>
      <c r="I140" s="222"/>
      <c r="J140" s="213"/>
      <c r="K140" s="213"/>
      <c r="L140" s="214"/>
      <c r="M140" s="214"/>
      <c r="N140" s="214"/>
      <c r="O140" s="214"/>
      <c r="P140" s="214"/>
      <c r="Q140" s="214"/>
      <c r="R140" s="214"/>
    </row>
    <row r="141" hidden="1">
      <c r="A141" s="221"/>
      <c r="B141" s="222"/>
      <c r="C141" s="222"/>
      <c r="D141" s="222"/>
      <c r="E141" s="222"/>
      <c r="F141" s="222"/>
      <c r="G141" s="222"/>
      <c r="H141" s="222"/>
      <c r="I141" s="222"/>
      <c r="J141" s="213"/>
      <c r="K141" s="213"/>
      <c r="L141" s="214"/>
      <c r="M141" s="214"/>
      <c r="N141" s="214"/>
      <c r="O141" s="214"/>
      <c r="P141" s="214"/>
      <c r="Q141" s="214"/>
      <c r="R141" s="214"/>
    </row>
    <row r="142" hidden="1">
      <c r="A142" s="221"/>
      <c r="B142" s="222"/>
      <c r="C142" s="222"/>
      <c r="D142" s="222"/>
      <c r="E142" s="222"/>
      <c r="F142" s="222"/>
      <c r="G142" s="222"/>
      <c r="H142" s="222"/>
      <c r="I142" s="222"/>
      <c r="J142" s="213"/>
      <c r="K142" s="213"/>
      <c r="L142" s="214"/>
      <c r="M142" s="214"/>
      <c r="N142" s="214"/>
      <c r="O142" s="214"/>
      <c r="P142" s="214"/>
      <c r="Q142" s="214"/>
      <c r="R142" s="214"/>
    </row>
    <row r="143" hidden="1">
      <c r="A143" s="221"/>
      <c r="B143" s="222"/>
      <c r="C143" s="222"/>
      <c r="D143" s="222"/>
      <c r="E143" s="222"/>
      <c r="F143" s="222"/>
      <c r="G143" s="222"/>
      <c r="H143" s="222"/>
      <c r="I143" s="222"/>
      <c r="J143" s="213"/>
      <c r="K143" s="213"/>
      <c r="L143" s="214"/>
      <c r="M143" s="214"/>
      <c r="N143" s="214"/>
      <c r="O143" s="214"/>
      <c r="P143" s="214"/>
      <c r="Q143" s="214"/>
      <c r="R143" s="214"/>
    </row>
    <row r="144">
      <c r="A144" s="177">
        <v>1.0</v>
      </c>
      <c r="B144" s="227">
        <v>46157.0</v>
      </c>
      <c r="C144" s="228" t="s">
        <v>1073</v>
      </c>
      <c r="D144" s="228" t="s">
        <v>1074</v>
      </c>
      <c r="E144" s="228" t="s">
        <v>59</v>
      </c>
      <c r="F144" s="229">
        <v>46169.0</v>
      </c>
      <c r="G144" s="177" t="s">
        <v>1075</v>
      </c>
      <c r="H144" s="230" t="s">
        <v>1076</v>
      </c>
      <c r="I144" s="214"/>
      <c r="J144" s="214"/>
      <c r="K144" s="214"/>
      <c r="L144" s="214"/>
      <c r="M144" s="214"/>
      <c r="N144" s="214"/>
      <c r="O144" s="214"/>
      <c r="P144" s="214"/>
      <c r="Q144" s="214"/>
      <c r="R144" s="214"/>
    </row>
    <row r="145">
      <c r="A145" s="177">
        <v>2.0</v>
      </c>
      <c r="B145" s="227">
        <v>46169.0</v>
      </c>
      <c r="C145" s="228" t="s">
        <v>1077</v>
      </c>
      <c r="D145" s="228" t="s">
        <v>1078</v>
      </c>
      <c r="E145" s="228" t="s">
        <v>59</v>
      </c>
      <c r="F145" s="229">
        <v>46177.0</v>
      </c>
      <c r="G145" s="175">
        <v>1500000.0</v>
      </c>
      <c r="H145" s="230" t="s">
        <v>1076</v>
      </c>
      <c r="I145" s="214"/>
      <c r="J145" s="228" t="s">
        <v>1079</v>
      </c>
      <c r="K145" s="214"/>
      <c r="L145" s="214"/>
      <c r="M145" s="214"/>
      <c r="N145" s="214"/>
      <c r="O145" s="214"/>
      <c r="P145" s="214"/>
      <c r="Q145" s="214"/>
      <c r="R145" s="214"/>
    </row>
    <row r="146">
      <c r="A146" s="177">
        <v>3.0</v>
      </c>
      <c r="B146" s="227">
        <v>46169.0</v>
      </c>
      <c r="C146" s="228" t="s">
        <v>1080</v>
      </c>
      <c r="D146" s="228" t="s">
        <v>1081</v>
      </c>
      <c r="E146" s="228" t="s">
        <v>68</v>
      </c>
      <c r="F146" s="229">
        <v>46171.0</v>
      </c>
      <c r="G146" s="177" t="s">
        <v>1075</v>
      </c>
      <c r="H146" s="230" t="s">
        <v>1082</v>
      </c>
      <c r="I146" s="214"/>
      <c r="J146" s="228" t="s">
        <v>1083</v>
      </c>
      <c r="K146" s="214"/>
      <c r="L146" s="214"/>
      <c r="M146" s="214"/>
      <c r="N146" s="214"/>
      <c r="O146" s="214"/>
      <c r="P146" s="214"/>
      <c r="Q146" s="214"/>
      <c r="R146" s="214"/>
    </row>
    <row r="147">
      <c r="A147" s="177">
        <v>4.0</v>
      </c>
      <c r="B147" s="227">
        <v>46169.0</v>
      </c>
      <c r="C147" s="228" t="s">
        <v>1084</v>
      </c>
      <c r="D147" s="228" t="s">
        <v>1085</v>
      </c>
      <c r="E147" s="228" t="s">
        <v>68</v>
      </c>
      <c r="F147" s="229">
        <v>46171.0</v>
      </c>
      <c r="G147" s="177" t="s">
        <v>1075</v>
      </c>
      <c r="H147" s="230" t="s">
        <v>1076</v>
      </c>
      <c r="I147" s="214"/>
      <c r="J147" s="214"/>
      <c r="K147" s="214"/>
      <c r="L147" s="214"/>
      <c r="M147" s="214"/>
      <c r="N147" s="214"/>
      <c r="O147" s="214"/>
      <c r="P147" s="214"/>
      <c r="Q147" s="214"/>
      <c r="R147" s="214"/>
    </row>
    <row r="148">
      <c r="A148" s="177">
        <v>5.0</v>
      </c>
      <c r="B148" s="227">
        <v>46169.0</v>
      </c>
      <c r="C148" s="228" t="s">
        <v>1086</v>
      </c>
      <c r="D148" s="228" t="s">
        <v>1087</v>
      </c>
      <c r="E148" s="228" t="s">
        <v>59</v>
      </c>
      <c r="F148" s="229">
        <v>46171.0</v>
      </c>
      <c r="G148" s="214"/>
      <c r="H148" s="230" t="s">
        <v>1076</v>
      </c>
      <c r="I148" s="214"/>
      <c r="J148" s="214"/>
      <c r="K148" s="214"/>
      <c r="L148" s="214"/>
      <c r="M148" s="214"/>
      <c r="N148" s="214"/>
      <c r="O148" s="214"/>
      <c r="P148" s="214"/>
      <c r="Q148" s="214"/>
      <c r="R148" s="214"/>
    </row>
    <row r="149">
      <c r="A149" s="177">
        <v>7.0</v>
      </c>
      <c r="B149" s="231">
        <v>46170.0</v>
      </c>
      <c r="C149" s="232" t="s">
        <v>1088</v>
      </c>
      <c r="D149" s="232" t="s">
        <v>1089</v>
      </c>
      <c r="E149" s="232" t="s">
        <v>68</v>
      </c>
      <c r="F149" s="233">
        <v>46174.0</v>
      </c>
      <c r="G149" s="234"/>
      <c r="H149" s="230" t="s">
        <v>1082</v>
      </c>
      <c r="I149" s="214"/>
      <c r="J149" s="228" t="s">
        <v>1090</v>
      </c>
      <c r="K149" s="214"/>
      <c r="L149" s="214"/>
      <c r="M149" s="214"/>
      <c r="N149" s="214"/>
      <c r="O149" s="214"/>
      <c r="P149" s="214"/>
      <c r="Q149" s="214"/>
      <c r="R149" s="214"/>
    </row>
    <row r="150">
      <c r="A150" s="177">
        <v>8.0</v>
      </c>
      <c r="B150" s="231">
        <v>46170.0</v>
      </c>
      <c r="C150" s="232" t="s">
        <v>1088</v>
      </c>
      <c r="D150" s="232" t="s">
        <v>1089</v>
      </c>
      <c r="E150" s="232" t="s">
        <v>59</v>
      </c>
      <c r="F150" s="233">
        <v>46174.0</v>
      </c>
      <c r="G150" s="234"/>
      <c r="H150" s="230" t="s">
        <v>1082</v>
      </c>
      <c r="I150" s="214"/>
      <c r="J150" s="228" t="s">
        <v>1090</v>
      </c>
      <c r="K150" s="214"/>
      <c r="L150" s="214"/>
      <c r="M150" s="214"/>
      <c r="N150" s="214"/>
      <c r="O150" s="214"/>
      <c r="P150" s="214"/>
      <c r="Q150" s="214"/>
      <c r="R150" s="214"/>
    </row>
    <row r="151">
      <c r="A151" s="177">
        <v>9.0</v>
      </c>
      <c r="B151" s="227">
        <v>46170.0</v>
      </c>
      <c r="C151" s="228" t="s">
        <v>1091</v>
      </c>
      <c r="D151" s="228" t="s">
        <v>1092</v>
      </c>
      <c r="E151" s="228" t="s">
        <v>59</v>
      </c>
      <c r="F151" s="229">
        <v>46171.0</v>
      </c>
      <c r="G151" s="214"/>
      <c r="H151" s="230" t="s">
        <v>1076</v>
      </c>
      <c r="I151" s="214"/>
      <c r="J151" s="214"/>
      <c r="K151" s="214"/>
      <c r="L151" s="214"/>
      <c r="M151" s="214"/>
      <c r="N151" s="214"/>
      <c r="O151" s="214"/>
      <c r="P151" s="214"/>
      <c r="Q151" s="214"/>
      <c r="R151" s="214"/>
    </row>
    <row r="152">
      <c r="A152" s="177">
        <v>10.0</v>
      </c>
      <c r="B152" s="227">
        <v>46171.0</v>
      </c>
      <c r="C152" s="228" t="s">
        <v>1093</v>
      </c>
      <c r="D152" s="228" t="s">
        <v>1094</v>
      </c>
      <c r="E152" s="228" t="s">
        <v>59</v>
      </c>
      <c r="F152" s="229">
        <v>46171.0</v>
      </c>
      <c r="G152" s="214"/>
      <c r="H152" s="230" t="s">
        <v>1082</v>
      </c>
      <c r="I152" s="214"/>
      <c r="J152" s="228" t="s">
        <v>1095</v>
      </c>
      <c r="K152" s="214"/>
      <c r="L152" s="214"/>
      <c r="M152" s="214"/>
      <c r="N152" s="214"/>
      <c r="O152" s="214"/>
      <c r="P152" s="214"/>
      <c r="Q152" s="214"/>
      <c r="R152" s="214"/>
    </row>
    <row r="153">
      <c r="A153" s="177">
        <v>11.0</v>
      </c>
      <c r="B153" s="227">
        <v>46171.0</v>
      </c>
      <c r="C153" s="228" t="s">
        <v>1096</v>
      </c>
      <c r="D153" s="228" t="s">
        <v>1097</v>
      </c>
      <c r="E153" s="228" t="s">
        <v>59</v>
      </c>
      <c r="F153" s="229">
        <v>46172.0</v>
      </c>
      <c r="G153" s="214"/>
      <c r="H153" s="230" t="s">
        <v>1082</v>
      </c>
      <c r="I153" s="214"/>
      <c r="J153" s="214"/>
      <c r="K153" s="214"/>
      <c r="L153" s="214"/>
      <c r="M153" s="214"/>
      <c r="N153" s="214"/>
      <c r="O153" s="214"/>
      <c r="P153" s="214"/>
      <c r="Q153" s="214"/>
      <c r="R153" s="214"/>
    </row>
    <row r="154">
      <c r="A154" s="177">
        <v>12.0</v>
      </c>
      <c r="B154" s="227">
        <v>46177.0</v>
      </c>
      <c r="C154" s="228" t="s">
        <v>1098</v>
      </c>
      <c r="D154" s="228" t="s">
        <v>1099</v>
      </c>
      <c r="E154" s="228" t="s">
        <v>59</v>
      </c>
      <c r="F154" s="229">
        <v>46184.0</v>
      </c>
      <c r="G154" s="214"/>
      <c r="H154" s="230" t="s">
        <v>1082</v>
      </c>
      <c r="I154" s="214"/>
      <c r="J154" s="235" t="s">
        <v>1100</v>
      </c>
      <c r="K154" s="214"/>
      <c r="L154" s="214"/>
      <c r="M154" s="214"/>
      <c r="N154" s="214"/>
      <c r="O154" s="214"/>
      <c r="P154" s="214"/>
      <c r="Q154" s="214"/>
      <c r="R154" s="214"/>
    </row>
    <row r="155">
      <c r="A155" s="177">
        <v>14.0</v>
      </c>
      <c r="B155" s="227">
        <v>46177.0</v>
      </c>
      <c r="C155" s="228" t="s">
        <v>1101</v>
      </c>
      <c r="D155" s="228" t="s">
        <v>1102</v>
      </c>
      <c r="E155" s="228" t="s">
        <v>1103</v>
      </c>
      <c r="F155" s="229">
        <v>46181.0</v>
      </c>
      <c r="G155" s="214"/>
      <c r="H155" s="230" t="s">
        <v>1076</v>
      </c>
      <c r="I155" s="214"/>
      <c r="J155" s="214"/>
      <c r="K155" s="214"/>
      <c r="L155" s="214"/>
      <c r="M155" s="214"/>
      <c r="N155" s="214"/>
      <c r="O155" s="214"/>
      <c r="P155" s="214"/>
      <c r="Q155" s="214"/>
      <c r="R155" s="214"/>
    </row>
    <row r="156">
      <c r="A156" s="177">
        <v>15.0</v>
      </c>
      <c r="B156" s="227">
        <v>46177.0</v>
      </c>
      <c r="C156" s="228" t="s">
        <v>1104</v>
      </c>
      <c r="D156" s="228" t="s">
        <v>1102</v>
      </c>
      <c r="E156" s="228" t="s">
        <v>1103</v>
      </c>
      <c r="F156" s="229">
        <v>46181.0</v>
      </c>
      <c r="G156" s="214"/>
      <c r="H156" s="230" t="s">
        <v>1076</v>
      </c>
      <c r="I156" s="214"/>
      <c r="J156" s="214"/>
      <c r="K156" s="214"/>
      <c r="L156" s="214"/>
      <c r="M156" s="214"/>
      <c r="N156" s="214"/>
      <c r="O156" s="214"/>
      <c r="P156" s="214"/>
      <c r="Q156" s="214"/>
      <c r="R156" s="214"/>
    </row>
    <row r="157">
      <c r="A157" s="177">
        <v>16.0</v>
      </c>
      <c r="B157" s="177"/>
      <c r="C157" s="228"/>
      <c r="D157" s="214"/>
      <c r="E157" s="214"/>
      <c r="F157" s="214"/>
      <c r="G157" s="214"/>
      <c r="H157" s="214"/>
      <c r="I157" s="214"/>
      <c r="J157" s="214"/>
      <c r="K157" s="214"/>
      <c r="L157" s="214"/>
      <c r="M157" s="214"/>
      <c r="N157" s="214"/>
      <c r="O157" s="214"/>
      <c r="P157" s="214"/>
      <c r="Q157" s="214"/>
      <c r="R157" s="214"/>
    </row>
    <row r="158">
      <c r="A158" s="177"/>
      <c r="B158" s="227"/>
      <c r="C158" s="214"/>
      <c r="D158" s="214"/>
      <c r="E158" s="214"/>
      <c r="F158" s="214"/>
      <c r="G158" s="214"/>
      <c r="H158" s="214"/>
      <c r="I158" s="214"/>
      <c r="J158" s="214"/>
      <c r="K158" s="214"/>
      <c r="L158" s="214"/>
      <c r="M158" s="214"/>
      <c r="N158" s="214"/>
      <c r="O158" s="214"/>
      <c r="P158" s="214"/>
      <c r="Q158" s="214"/>
      <c r="R158" s="214"/>
    </row>
    <row r="159">
      <c r="A159" s="177"/>
      <c r="B159" s="227"/>
      <c r="C159" s="214"/>
      <c r="D159" s="214"/>
      <c r="E159" s="214"/>
      <c r="F159" s="214"/>
      <c r="G159" s="214"/>
      <c r="H159" s="214"/>
      <c r="I159" s="214"/>
      <c r="J159" s="214"/>
      <c r="K159" s="214"/>
      <c r="L159" s="214"/>
      <c r="M159" s="214"/>
      <c r="N159" s="214"/>
      <c r="O159" s="214"/>
      <c r="P159" s="214"/>
      <c r="Q159" s="214"/>
      <c r="R159" s="214"/>
    </row>
    <row r="160">
      <c r="A160" s="177"/>
      <c r="B160" s="214"/>
      <c r="C160" s="214"/>
      <c r="D160" s="214"/>
      <c r="E160" s="214"/>
      <c r="F160" s="214"/>
      <c r="G160" s="214"/>
      <c r="H160" s="214"/>
      <c r="I160" s="214"/>
      <c r="J160" s="214"/>
      <c r="K160" s="214"/>
      <c r="L160" s="214"/>
      <c r="M160" s="214"/>
      <c r="N160" s="214"/>
      <c r="O160" s="214"/>
      <c r="P160" s="214"/>
      <c r="Q160" s="214"/>
      <c r="R160" s="214"/>
    </row>
    <row r="161">
      <c r="A161" s="177"/>
      <c r="B161" s="214"/>
      <c r="C161" s="214"/>
      <c r="D161" s="214"/>
      <c r="E161" s="214"/>
      <c r="F161" s="214"/>
      <c r="G161" s="214"/>
      <c r="H161" s="214"/>
      <c r="I161" s="214"/>
      <c r="J161" s="214"/>
      <c r="K161" s="214"/>
      <c r="L161" s="214"/>
      <c r="M161" s="214"/>
      <c r="N161" s="214"/>
      <c r="O161" s="214"/>
      <c r="P161" s="214"/>
      <c r="Q161" s="214"/>
      <c r="R161" s="214"/>
    </row>
    <row r="162">
      <c r="A162" s="177"/>
      <c r="B162" s="214"/>
      <c r="C162" s="214"/>
      <c r="D162" s="214"/>
      <c r="E162" s="214"/>
      <c r="F162" s="214"/>
      <c r="G162" s="214"/>
      <c r="H162" s="214"/>
      <c r="I162" s="214"/>
      <c r="J162" s="214"/>
      <c r="K162" s="214"/>
      <c r="L162" s="214"/>
      <c r="M162" s="214"/>
      <c r="N162" s="214"/>
      <c r="O162" s="214"/>
      <c r="P162" s="214"/>
      <c r="Q162" s="214"/>
      <c r="R162" s="214"/>
    </row>
    <row r="163">
      <c r="A163" s="177"/>
      <c r="B163" s="214"/>
      <c r="C163" s="214"/>
      <c r="D163" s="214"/>
      <c r="E163" s="214"/>
      <c r="F163" s="214"/>
      <c r="G163" s="214"/>
      <c r="H163" s="214"/>
      <c r="I163" s="214"/>
      <c r="J163" s="214"/>
      <c r="K163" s="214"/>
      <c r="L163" s="214"/>
      <c r="M163" s="214"/>
      <c r="N163" s="214"/>
      <c r="O163" s="214"/>
      <c r="P163" s="214"/>
      <c r="Q163" s="214"/>
      <c r="R163" s="214"/>
    </row>
    <row r="164">
      <c r="A164" s="177"/>
      <c r="B164" s="214"/>
      <c r="C164" s="214"/>
      <c r="D164" s="214"/>
      <c r="E164" s="214"/>
      <c r="F164" s="214"/>
      <c r="G164" s="214"/>
      <c r="H164" s="214"/>
      <c r="I164" s="214"/>
      <c r="J164" s="214"/>
      <c r="K164" s="214"/>
      <c r="L164" s="214"/>
      <c r="M164" s="214"/>
      <c r="N164" s="214"/>
      <c r="O164" s="214"/>
      <c r="P164" s="214"/>
      <c r="Q164" s="214"/>
      <c r="R164" s="214"/>
    </row>
    <row r="165">
      <c r="A165" s="177"/>
      <c r="B165" s="214"/>
      <c r="C165" s="214"/>
      <c r="D165" s="214"/>
      <c r="E165" s="214"/>
      <c r="F165" s="214"/>
      <c r="G165" s="214"/>
      <c r="H165" s="214"/>
      <c r="I165" s="214"/>
      <c r="J165" s="214"/>
      <c r="K165" s="214"/>
      <c r="L165" s="214"/>
      <c r="M165" s="214"/>
      <c r="N165" s="214"/>
      <c r="O165" s="214"/>
      <c r="P165" s="214"/>
      <c r="Q165" s="214"/>
      <c r="R165" s="214"/>
    </row>
    <row r="166">
      <c r="A166" s="177"/>
      <c r="B166" s="214"/>
      <c r="C166" s="214"/>
      <c r="D166" s="214"/>
      <c r="E166" s="214"/>
      <c r="F166" s="214"/>
      <c r="G166" s="214"/>
      <c r="H166" s="214"/>
      <c r="I166" s="214"/>
      <c r="J166" s="214"/>
      <c r="K166" s="214"/>
      <c r="L166" s="214"/>
      <c r="M166" s="214"/>
      <c r="N166" s="214"/>
      <c r="O166" s="214"/>
      <c r="P166" s="214"/>
      <c r="Q166" s="214"/>
      <c r="R166" s="214"/>
    </row>
    <row r="167">
      <c r="A167" s="177"/>
      <c r="B167" s="214"/>
      <c r="C167" s="214"/>
      <c r="D167" s="214"/>
      <c r="E167" s="214"/>
      <c r="F167" s="214"/>
      <c r="G167" s="214"/>
      <c r="H167" s="214"/>
      <c r="I167" s="214"/>
      <c r="J167" s="214"/>
      <c r="K167" s="214"/>
      <c r="L167" s="214"/>
      <c r="M167" s="214"/>
      <c r="N167" s="214"/>
      <c r="O167" s="214"/>
      <c r="P167" s="214"/>
      <c r="Q167" s="214"/>
      <c r="R167" s="214"/>
    </row>
    <row r="168">
      <c r="A168" s="177"/>
      <c r="B168" s="214"/>
      <c r="C168" s="214"/>
      <c r="D168" s="214"/>
      <c r="E168" s="214"/>
      <c r="F168" s="214"/>
      <c r="G168" s="214"/>
      <c r="H168" s="214"/>
      <c r="I168" s="214"/>
      <c r="J168" s="214"/>
      <c r="K168" s="214"/>
      <c r="L168" s="214"/>
      <c r="M168" s="214"/>
      <c r="N168" s="214"/>
      <c r="O168" s="214"/>
      <c r="P168" s="214"/>
      <c r="Q168" s="214"/>
      <c r="R168" s="214"/>
    </row>
    <row r="169">
      <c r="A169" s="177"/>
      <c r="B169" s="214"/>
      <c r="C169" s="214"/>
      <c r="D169" s="214"/>
      <c r="E169" s="214"/>
      <c r="F169" s="214"/>
      <c r="G169" s="214"/>
      <c r="H169" s="214"/>
      <c r="I169" s="214"/>
      <c r="J169" s="214"/>
      <c r="K169" s="214"/>
      <c r="L169" s="214"/>
      <c r="M169" s="214"/>
      <c r="N169" s="214"/>
      <c r="O169" s="214"/>
      <c r="P169" s="214"/>
      <c r="Q169" s="214"/>
      <c r="R169" s="214"/>
    </row>
    <row r="170">
      <c r="A170" s="177"/>
      <c r="B170" s="214"/>
      <c r="C170" s="214"/>
      <c r="D170" s="214"/>
      <c r="E170" s="214"/>
      <c r="F170" s="214"/>
      <c r="G170" s="214"/>
      <c r="H170" s="214"/>
      <c r="I170" s="214"/>
      <c r="J170" s="214"/>
      <c r="K170" s="214"/>
      <c r="L170" s="214"/>
      <c r="M170" s="214"/>
      <c r="N170" s="214"/>
      <c r="O170" s="214"/>
      <c r="P170" s="214"/>
      <c r="Q170" s="214"/>
      <c r="R170" s="214"/>
    </row>
    <row r="171">
      <c r="A171" s="177"/>
      <c r="B171" s="214"/>
      <c r="C171" s="214"/>
      <c r="D171" s="214"/>
      <c r="E171" s="214"/>
      <c r="F171" s="214"/>
      <c r="G171" s="214"/>
      <c r="H171" s="214"/>
      <c r="I171" s="214"/>
      <c r="J171" s="214"/>
      <c r="K171" s="214"/>
      <c r="L171" s="214"/>
      <c r="M171" s="214"/>
      <c r="N171" s="214"/>
      <c r="O171" s="214"/>
      <c r="P171" s="214"/>
      <c r="Q171" s="214"/>
      <c r="R171" s="214"/>
    </row>
    <row r="172">
      <c r="A172" s="177"/>
      <c r="B172" s="214"/>
      <c r="C172" s="214"/>
      <c r="D172" s="214"/>
      <c r="E172" s="214"/>
      <c r="F172" s="214"/>
      <c r="G172" s="214"/>
      <c r="H172" s="214"/>
      <c r="I172" s="214"/>
      <c r="J172" s="214"/>
      <c r="K172" s="214"/>
      <c r="L172" s="214"/>
      <c r="M172" s="214"/>
      <c r="N172" s="214"/>
      <c r="O172" s="214"/>
      <c r="P172" s="214"/>
      <c r="Q172" s="214"/>
      <c r="R172" s="214"/>
    </row>
    <row r="173">
      <c r="A173" s="177"/>
      <c r="B173" s="214"/>
      <c r="C173" s="214"/>
      <c r="D173" s="214"/>
      <c r="E173" s="214"/>
      <c r="F173" s="214"/>
      <c r="G173" s="214"/>
      <c r="H173" s="214"/>
      <c r="I173" s="214"/>
      <c r="J173" s="214"/>
      <c r="K173" s="214"/>
      <c r="L173" s="214"/>
      <c r="M173" s="214"/>
      <c r="N173" s="214"/>
      <c r="O173" s="214"/>
      <c r="P173" s="214"/>
      <c r="Q173" s="214"/>
      <c r="R173" s="214"/>
    </row>
    <row r="174">
      <c r="A174" s="177"/>
      <c r="B174" s="214"/>
      <c r="C174" s="214"/>
      <c r="D174" s="214"/>
      <c r="E174" s="214"/>
      <c r="F174" s="214"/>
      <c r="G174" s="214"/>
      <c r="H174" s="214"/>
      <c r="I174" s="214"/>
      <c r="J174" s="214"/>
      <c r="K174" s="214"/>
      <c r="L174" s="214"/>
      <c r="M174" s="214"/>
      <c r="N174" s="214"/>
      <c r="O174" s="214"/>
      <c r="P174" s="214"/>
      <c r="Q174" s="214"/>
      <c r="R174" s="214"/>
    </row>
    <row r="175">
      <c r="A175" s="177"/>
      <c r="B175" s="214"/>
      <c r="C175" s="214"/>
      <c r="D175" s="214"/>
      <c r="E175" s="214"/>
      <c r="F175" s="214"/>
      <c r="G175" s="214"/>
      <c r="H175" s="214"/>
      <c r="I175" s="214"/>
      <c r="J175" s="214"/>
      <c r="K175" s="214"/>
      <c r="L175" s="214"/>
      <c r="M175" s="214"/>
      <c r="N175" s="214"/>
      <c r="O175" s="214"/>
      <c r="P175" s="214"/>
      <c r="Q175" s="214"/>
      <c r="R175" s="214"/>
    </row>
    <row r="176">
      <c r="A176" s="177"/>
      <c r="B176" s="214"/>
      <c r="C176" s="214"/>
      <c r="D176" s="214"/>
      <c r="E176" s="214"/>
      <c r="F176" s="214"/>
      <c r="G176" s="214"/>
      <c r="H176" s="214"/>
      <c r="I176" s="214"/>
      <c r="J176" s="214"/>
      <c r="K176" s="214"/>
      <c r="L176" s="214"/>
      <c r="M176" s="214"/>
      <c r="N176" s="214"/>
      <c r="O176" s="214"/>
      <c r="P176" s="214"/>
      <c r="Q176" s="214"/>
      <c r="R176" s="214"/>
    </row>
    <row r="177">
      <c r="A177" s="177"/>
      <c r="B177" s="214"/>
      <c r="C177" s="214"/>
      <c r="D177" s="214"/>
      <c r="E177" s="214"/>
      <c r="F177" s="214"/>
      <c r="G177" s="214"/>
      <c r="H177" s="214"/>
      <c r="I177" s="214"/>
      <c r="J177" s="214"/>
      <c r="K177" s="214"/>
      <c r="L177" s="214"/>
      <c r="M177" s="214"/>
      <c r="N177" s="214"/>
      <c r="O177" s="214"/>
      <c r="P177" s="214"/>
      <c r="Q177" s="214"/>
      <c r="R177" s="214"/>
    </row>
    <row r="178">
      <c r="A178" s="177"/>
      <c r="B178" s="214"/>
      <c r="C178" s="214"/>
      <c r="D178" s="214"/>
      <c r="E178" s="214"/>
      <c r="F178" s="214"/>
      <c r="G178" s="214"/>
      <c r="H178" s="214"/>
      <c r="I178" s="214"/>
      <c r="J178" s="214"/>
      <c r="K178" s="214"/>
      <c r="L178" s="214"/>
      <c r="M178" s="214"/>
      <c r="N178" s="214"/>
      <c r="O178" s="214"/>
      <c r="P178" s="214"/>
      <c r="Q178" s="214"/>
      <c r="R178" s="214"/>
    </row>
    <row r="179">
      <c r="A179" s="180"/>
      <c r="B179" s="214"/>
      <c r="C179" s="214"/>
      <c r="D179" s="214"/>
      <c r="E179" s="214"/>
      <c r="F179" s="214"/>
      <c r="G179" s="214"/>
      <c r="H179" s="214"/>
      <c r="I179" s="214"/>
      <c r="J179" s="214"/>
      <c r="K179" s="214"/>
      <c r="L179" s="214"/>
      <c r="M179" s="214"/>
      <c r="N179" s="214"/>
      <c r="O179" s="214"/>
      <c r="P179" s="214"/>
      <c r="Q179" s="214"/>
      <c r="R179" s="214"/>
    </row>
    <row r="180">
      <c r="A180" s="180"/>
      <c r="B180" s="214"/>
      <c r="C180" s="214"/>
      <c r="D180" s="214"/>
      <c r="E180" s="214"/>
      <c r="F180" s="214"/>
      <c r="G180" s="214"/>
      <c r="H180" s="214"/>
      <c r="I180" s="214"/>
      <c r="J180" s="214"/>
      <c r="K180" s="214"/>
      <c r="L180" s="214"/>
      <c r="M180" s="214"/>
      <c r="N180" s="214"/>
      <c r="O180" s="214"/>
      <c r="P180" s="214"/>
      <c r="Q180" s="214"/>
      <c r="R180" s="214"/>
    </row>
    <row r="181">
      <c r="A181" s="180"/>
      <c r="B181" s="214"/>
      <c r="C181" s="214"/>
      <c r="D181" s="214"/>
      <c r="E181" s="214"/>
      <c r="F181" s="214"/>
      <c r="G181" s="214"/>
      <c r="H181" s="214"/>
      <c r="I181" s="214"/>
      <c r="J181" s="214"/>
      <c r="K181" s="214"/>
      <c r="L181" s="214"/>
      <c r="M181" s="214"/>
      <c r="N181" s="214"/>
      <c r="O181" s="214"/>
      <c r="P181" s="214"/>
      <c r="Q181" s="214"/>
      <c r="R181" s="214"/>
    </row>
    <row r="182">
      <c r="A182" s="180"/>
      <c r="B182" s="214"/>
      <c r="C182" s="214"/>
      <c r="D182" s="214"/>
      <c r="E182" s="214"/>
      <c r="F182" s="214"/>
      <c r="G182" s="214"/>
      <c r="H182" s="214"/>
      <c r="I182" s="214"/>
      <c r="J182" s="214"/>
      <c r="K182" s="214"/>
      <c r="L182" s="214"/>
      <c r="M182" s="214"/>
      <c r="N182" s="214"/>
      <c r="O182" s="214"/>
      <c r="P182" s="214"/>
      <c r="Q182" s="214"/>
      <c r="R182" s="214"/>
    </row>
    <row r="183">
      <c r="A183" s="180"/>
      <c r="B183" s="214"/>
      <c r="C183" s="214"/>
      <c r="D183" s="214"/>
      <c r="E183" s="214"/>
      <c r="F183" s="214"/>
      <c r="G183" s="214"/>
      <c r="H183" s="214"/>
      <c r="I183" s="214"/>
      <c r="J183" s="214"/>
      <c r="K183" s="214"/>
      <c r="L183" s="214"/>
      <c r="M183" s="214"/>
      <c r="N183" s="214"/>
      <c r="O183" s="214"/>
      <c r="P183" s="214"/>
      <c r="Q183" s="214"/>
      <c r="R183" s="214"/>
    </row>
    <row r="184">
      <c r="A184" s="180"/>
      <c r="B184" s="214"/>
      <c r="C184" s="214"/>
      <c r="D184" s="214"/>
      <c r="E184" s="214"/>
      <c r="F184" s="214"/>
      <c r="G184" s="214"/>
      <c r="H184" s="214"/>
      <c r="I184" s="214"/>
      <c r="J184" s="214"/>
      <c r="K184" s="214"/>
      <c r="L184" s="214"/>
      <c r="M184" s="214"/>
      <c r="N184" s="214"/>
      <c r="O184" s="214"/>
      <c r="P184" s="214"/>
      <c r="Q184" s="214"/>
      <c r="R184" s="214"/>
    </row>
    <row r="185">
      <c r="A185" s="180"/>
      <c r="B185" s="214"/>
      <c r="C185" s="214"/>
      <c r="D185" s="214"/>
      <c r="E185" s="214"/>
      <c r="F185" s="214"/>
      <c r="G185" s="214"/>
      <c r="H185" s="214"/>
      <c r="I185" s="214"/>
      <c r="J185" s="214"/>
      <c r="K185" s="214"/>
      <c r="L185" s="214"/>
      <c r="M185" s="214"/>
      <c r="N185" s="214"/>
      <c r="O185" s="214"/>
      <c r="P185" s="214"/>
      <c r="Q185" s="214"/>
      <c r="R185" s="214"/>
    </row>
    <row r="186">
      <c r="A186" s="180"/>
      <c r="B186" s="214"/>
      <c r="C186" s="214"/>
      <c r="D186" s="214"/>
      <c r="E186" s="214"/>
      <c r="F186" s="214"/>
      <c r="G186" s="214"/>
      <c r="H186" s="214"/>
      <c r="I186" s="214"/>
      <c r="J186" s="214"/>
      <c r="K186" s="214"/>
      <c r="L186" s="214"/>
      <c r="M186" s="214"/>
      <c r="N186" s="214"/>
      <c r="O186" s="214"/>
      <c r="P186" s="214"/>
      <c r="Q186" s="214"/>
      <c r="R186" s="214"/>
    </row>
    <row r="187">
      <c r="A187" s="180"/>
      <c r="B187" s="214"/>
      <c r="C187" s="214"/>
      <c r="D187" s="214"/>
      <c r="E187" s="214"/>
      <c r="F187" s="214"/>
      <c r="G187" s="214"/>
      <c r="H187" s="214"/>
      <c r="I187" s="214"/>
      <c r="J187" s="214"/>
      <c r="K187" s="214"/>
      <c r="L187" s="214"/>
      <c r="M187" s="214"/>
      <c r="N187" s="214"/>
      <c r="O187" s="214"/>
      <c r="P187" s="214"/>
      <c r="Q187" s="214"/>
      <c r="R187" s="214"/>
    </row>
    <row r="188">
      <c r="A188" s="180"/>
      <c r="B188" s="214"/>
      <c r="C188" s="214"/>
      <c r="D188" s="214"/>
      <c r="E188" s="214"/>
      <c r="F188" s="214"/>
      <c r="G188" s="214"/>
      <c r="H188" s="214"/>
      <c r="I188" s="214"/>
      <c r="J188" s="214"/>
      <c r="K188" s="214"/>
      <c r="L188" s="214"/>
      <c r="M188" s="214"/>
      <c r="N188" s="214"/>
      <c r="O188" s="214"/>
      <c r="P188" s="214"/>
      <c r="Q188" s="214"/>
      <c r="R188" s="214"/>
    </row>
    <row r="189">
      <c r="A189" s="180"/>
      <c r="B189" s="214"/>
      <c r="C189" s="214"/>
      <c r="D189" s="214"/>
      <c r="E189" s="214"/>
      <c r="F189" s="214"/>
      <c r="G189" s="214"/>
      <c r="H189" s="214"/>
      <c r="I189" s="214"/>
      <c r="J189" s="214"/>
      <c r="K189" s="214"/>
      <c r="L189" s="214"/>
      <c r="M189" s="214"/>
      <c r="N189" s="214"/>
      <c r="O189" s="214"/>
      <c r="P189" s="214"/>
      <c r="Q189" s="214"/>
      <c r="R189" s="214"/>
    </row>
    <row r="190">
      <c r="A190" s="180"/>
      <c r="B190" s="214"/>
      <c r="C190" s="214"/>
      <c r="D190" s="214"/>
      <c r="E190" s="214"/>
      <c r="F190" s="214"/>
      <c r="G190" s="214"/>
      <c r="H190" s="214"/>
      <c r="I190" s="214"/>
      <c r="J190" s="214"/>
      <c r="K190" s="214"/>
      <c r="L190" s="214"/>
      <c r="M190" s="214"/>
      <c r="N190" s="214"/>
      <c r="O190" s="214"/>
      <c r="P190" s="214"/>
      <c r="Q190" s="214"/>
      <c r="R190" s="214"/>
    </row>
    <row r="191">
      <c r="A191" s="180"/>
      <c r="B191" s="214"/>
      <c r="C191" s="214"/>
      <c r="D191" s="214"/>
      <c r="E191" s="214"/>
      <c r="F191" s="214"/>
      <c r="G191" s="214"/>
      <c r="H191" s="214"/>
      <c r="I191" s="214"/>
      <c r="J191" s="214"/>
      <c r="K191" s="214"/>
      <c r="L191" s="214"/>
      <c r="M191" s="214"/>
      <c r="N191" s="214"/>
      <c r="O191" s="214"/>
      <c r="P191" s="214"/>
      <c r="Q191" s="214"/>
      <c r="R191" s="214"/>
    </row>
    <row r="192">
      <c r="A192" s="180"/>
      <c r="B192" s="214"/>
      <c r="C192" s="214"/>
      <c r="D192" s="214"/>
      <c r="E192" s="214"/>
      <c r="F192" s="214"/>
      <c r="G192" s="214"/>
      <c r="H192" s="214"/>
      <c r="I192" s="214"/>
      <c r="J192" s="214"/>
      <c r="K192" s="214"/>
      <c r="L192" s="214"/>
      <c r="M192" s="214"/>
      <c r="N192" s="214"/>
      <c r="O192" s="214"/>
      <c r="P192" s="214"/>
      <c r="Q192" s="214"/>
      <c r="R192" s="214"/>
    </row>
    <row r="193">
      <c r="A193" s="180"/>
      <c r="B193" s="214"/>
      <c r="C193" s="214"/>
      <c r="D193" s="214"/>
      <c r="E193" s="214"/>
      <c r="F193" s="214"/>
      <c r="G193" s="214"/>
      <c r="H193" s="214"/>
      <c r="I193" s="214"/>
      <c r="J193" s="214"/>
      <c r="K193" s="214"/>
      <c r="L193" s="214"/>
      <c r="M193" s="214"/>
      <c r="N193" s="214"/>
      <c r="O193" s="214"/>
      <c r="P193" s="214"/>
      <c r="Q193" s="214"/>
      <c r="R193" s="214"/>
    </row>
    <row r="194">
      <c r="A194" s="180"/>
      <c r="B194" s="214"/>
      <c r="C194" s="214"/>
      <c r="D194" s="214"/>
      <c r="E194" s="214"/>
      <c r="F194" s="214"/>
      <c r="G194" s="214"/>
      <c r="H194" s="214"/>
      <c r="I194" s="214"/>
      <c r="J194" s="214"/>
      <c r="K194" s="214"/>
      <c r="L194" s="214"/>
      <c r="M194" s="214"/>
      <c r="N194" s="214"/>
      <c r="O194" s="214"/>
      <c r="P194" s="214"/>
      <c r="Q194" s="214"/>
      <c r="R194" s="214"/>
    </row>
    <row r="195">
      <c r="A195" s="180"/>
      <c r="B195" s="214"/>
      <c r="C195" s="214"/>
      <c r="D195" s="214"/>
      <c r="E195" s="214"/>
      <c r="F195" s="214"/>
      <c r="G195" s="214"/>
      <c r="H195" s="214"/>
      <c r="I195" s="214"/>
      <c r="J195" s="214"/>
      <c r="K195" s="214"/>
      <c r="L195" s="214"/>
      <c r="M195" s="214"/>
      <c r="N195" s="214"/>
      <c r="O195" s="214"/>
      <c r="P195" s="214"/>
      <c r="Q195" s="214"/>
      <c r="R195" s="214"/>
    </row>
    <row r="196">
      <c r="A196" s="180"/>
      <c r="B196" s="214"/>
      <c r="C196" s="214"/>
      <c r="D196" s="214"/>
      <c r="E196" s="214"/>
      <c r="F196" s="214"/>
      <c r="G196" s="214"/>
      <c r="H196" s="214"/>
      <c r="I196" s="214"/>
      <c r="J196" s="214"/>
      <c r="K196" s="214"/>
      <c r="L196" s="214"/>
      <c r="M196" s="214"/>
      <c r="N196" s="214"/>
      <c r="O196" s="214"/>
      <c r="P196" s="214"/>
      <c r="Q196" s="214"/>
      <c r="R196" s="214"/>
    </row>
    <row r="197">
      <c r="A197" s="180"/>
      <c r="B197" s="214"/>
      <c r="C197" s="214"/>
      <c r="D197" s="214"/>
      <c r="E197" s="214"/>
      <c r="F197" s="214"/>
      <c r="G197" s="214"/>
      <c r="H197" s="214"/>
      <c r="I197" s="214"/>
      <c r="J197" s="214"/>
      <c r="K197" s="214"/>
      <c r="L197" s="214"/>
      <c r="M197" s="214"/>
      <c r="N197" s="214"/>
      <c r="O197" s="214"/>
      <c r="P197" s="214"/>
      <c r="Q197" s="214"/>
      <c r="R197" s="214"/>
    </row>
    <row r="198">
      <c r="A198" s="180"/>
      <c r="B198" s="214"/>
      <c r="C198" s="214"/>
      <c r="D198" s="214"/>
      <c r="E198" s="214"/>
      <c r="F198" s="214"/>
      <c r="G198" s="214"/>
      <c r="H198" s="214"/>
      <c r="I198" s="214"/>
      <c r="J198" s="214"/>
      <c r="K198" s="214"/>
      <c r="L198" s="214"/>
      <c r="M198" s="214"/>
      <c r="N198" s="214"/>
      <c r="O198" s="214"/>
      <c r="P198" s="214"/>
      <c r="Q198" s="214"/>
      <c r="R198" s="214"/>
    </row>
    <row r="199">
      <c r="A199" s="180"/>
      <c r="B199" s="214"/>
      <c r="C199" s="214"/>
      <c r="D199" s="214"/>
      <c r="E199" s="214"/>
      <c r="F199" s="214"/>
      <c r="G199" s="214"/>
      <c r="H199" s="214"/>
      <c r="I199" s="214"/>
      <c r="J199" s="214"/>
      <c r="K199" s="214"/>
      <c r="L199" s="214"/>
      <c r="M199" s="214"/>
      <c r="N199" s="214"/>
      <c r="O199" s="214"/>
      <c r="P199" s="214"/>
      <c r="Q199" s="214"/>
      <c r="R199" s="214"/>
    </row>
    <row r="200">
      <c r="A200" s="180"/>
      <c r="B200" s="214"/>
      <c r="C200" s="214"/>
      <c r="D200" s="214"/>
      <c r="E200" s="214"/>
      <c r="F200" s="214"/>
      <c r="G200" s="214"/>
      <c r="H200" s="214"/>
      <c r="I200" s="214"/>
      <c r="J200" s="214"/>
      <c r="K200" s="214"/>
      <c r="L200" s="214"/>
      <c r="M200" s="214"/>
      <c r="N200" s="214"/>
      <c r="O200" s="214"/>
      <c r="P200" s="214"/>
      <c r="Q200" s="214"/>
      <c r="R200" s="214"/>
    </row>
    <row r="201">
      <c r="A201" s="180"/>
      <c r="B201" s="214"/>
      <c r="C201" s="214"/>
      <c r="D201" s="214"/>
      <c r="E201" s="214"/>
      <c r="F201" s="214"/>
      <c r="G201" s="214"/>
      <c r="H201" s="214"/>
      <c r="I201" s="214"/>
      <c r="J201" s="214"/>
      <c r="K201" s="214"/>
      <c r="L201" s="214"/>
      <c r="M201" s="214"/>
      <c r="N201" s="214"/>
      <c r="O201" s="214"/>
      <c r="P201" s="214"/>
      <c r="Q201" s="214"/>
      <c r="R201" s="214"/>
    </row>
    <row r="202">
      <c r="A202" s="180"/>
      <c r="B202" s="214"/>
      <c r="C202" s="214"/>
      <c r="D202" s="214"/>
      <c r="E202" s="214"/>
      <c r="F202" s="214"/>
      <c r="G202" s="214"/>
      <c r="H202" s="214"/>
      <c r="I202" s="214"/>
      <c r="J202" s="214"/>
      <c r="K202" s="214"/>
      <c r="L202" s="214"/>
      <c r="M202" s="214"/>
      <c r="N202" s="214"/>
      <c r="O202" s="214"/>
      <c r="P202" s="214"/>
      <c r="Q202" s="214"/>
      <c r="R202" s="214"/>
    </row>
    <row r="203">
      <c r="A203" s="180"/>
      <c r="B203" s="214"/>
      <c r="C203" s="214"/>
      <c r="D203" s="214"/>
      <c r="E203" s="214"/>
      <c r="F203" s="214"/>
      <c r="G203" s="214"/>
      <c r="H203" s="214"/>
      <c r="I203" s="214"/>
      <c r="J203" s="214"/>
      <c r="K203" s="214"/>
      <c r="L203" s="214"/>
      <c r="M203" s="214"/>
      <c r="N203" s="214"/>
      <c r="O203" s="214"/>
      <c r="P203" s="214"/>
      <c r="Q203" s="214"/>
      <c r="R203" s="214"/>
    </row>
    <row r="204">
      <c r="A204" s="180"/>
      <c r="B204" s="214"/>
      <c r="C204" s="214"/>
      <c r="D204" s="214"/>
      <c r="E204" s="214"/>
      <c r="F204" s="214"/>
      <c r="G204" s="214"/>
      <c r="H204" s="214"/>
      <c r="I204" s="214"/>
      <c r="J204" s="214"/>
      <c r="K204" s="214"/>
      <c r="L204" s="214"/>
      <c r="M204" s="214"/>
      <c r="N204" s="214"/>
      <c r="O204" s="214"/>
      <c r="P204" s="214"/>
      <c r="Q204" s="214"/>
      <c r="R204" s="214"/>
    </row>
    <row r="205">
      <c r="A205" s="180"/>
      <c r="B205" s="214"/>
      <c r="C205" s="214"/>
      <c r="D205" s="214"/>
      <c r="E205" s="214"/>
      <c r="F205" s="214"/>
      <c r="G205" s="214"/>
      <c r="H205" s="214"/>
      <c r="I205" s="214"/>
      <c r="J205" s="214"/>
      <c r="K205" s="214"/>
      <c r="L205" s="214"/>
      <c r="M205" s="214"/>
      <c r="N205" s="214"/>
      <c r="O205" s="214"/>
      <c r="P205" s="214"/>
      <c r="Q205" s="214"/>
      <c r="R205" s="214"/>
    </row>
    <row r="206">
      <c r="A206" s="180"/>
      <c r="B206" s="214"/>
      <c r="C206" s="214"/>
      <c r="D206" s="214"/>
      <c r="E206" s="214"/>
      <c r="F206" s="214"/>
      <c r="G206" s="214"/>
      <c r="H206" s="214"/>
      <c r="I206" s="214"/>
      <c r="J206" s="214"/>
      <c r="K206" s="214"/>
      <c r="L206" s="214"/>
      <c r="M206" s="214"/>
      <c r="N206" s="214"/>
      <c r="O206" s="214"/>
      <c r="P206" s="214"/>
      <c r="Q206" s="214"/>
      <c r="R206" s="214"/>
    </row>
    <row r="207">
      <c r="A207" s="180"/>
      <c r="B207" s="214"/>
      <c r="C207" s="214"/>
      <c r="D207" s="214"/>
      <c r="E207" s="214"/>
      <c r="F207" s="214"/>
      <c r="G207" s="214"/>
      <c r="H207" s="214"/>
      <c r="I207" s="214"/>
      <c r="J207" s="214"/>
      <c r="K207" s="214"/>
      <c r="L207" s="214"/>
      <c r="M207" s="214"/>
      <c r="N207" s="214"/>
      <c r="O207" s="214"/>
      <c r="P207" s="214"/>
      <c r="Q207" s="214"/>
      <c r="R207" s="214"/>
    </row>
    <row r="208">
      <c r="A208" s="180"/>
      <c r="B208" s="214"/>
      <c r="C208" s="214"/>
      <c r="D208" s="214"/>
      <c r="E208" s="214"/>
      <c r="F208" s="214"/>
      <c r="G208" s="214"/>
      <c r="H208" s="214"/>
      <c r="I208" s="214"/>
      <c r="J208" s="214"/>
      <c r="K208" s="214"/>
      <c r="L208" s="214"/>
      <c r="M208" s="214"/>
      <c r="N208" s="214"/>
      <c r="O208" s="214"/>
      <c r="P208" s="214"/>
      <c r="Q208" s="214"/>
      <c r="R208" s="214"/>
    </row>
    <row r="209">
      <c r="A209" s="180"/>
      <c r="B209" s="214"/>
      <c r="C209" s="214"/>
      <c r="D209" s="214"/>
      <c r="E209" s="214"/>
      <c r="F209" s="214"/>
      <c r="G209" s="214"/>
      <c r="H209" s="214"/>
      <c r="I209" s="214"/>
      <c r="J209" s="214"/>
      <c r="K209" s="214"/>
      <c r="L209" s="214"/>
      <c r="M209" s="214"/>
      <c r="N209" s="214"/>
      <c r="O209" s="214"/>
      <c r="P209" s="214"/>
      <c r="Q209" s="214"/>
      <c r="R209" s="214"/>
    </row>
    <row r="210">
      <c r="A210" s="180"/>
      <c r="B210" s="214"/>
      <c r="C210" s="214"/>
      <c r="D210" s="214"/>
      <c r="E210" s="214"/>
      <c r="F210" s="214"/>
      <c r="G210" s="214"/>
      <c r="H210" s="214"/>
      <c r="I210" s="214"/>
      <c r="J210" s="214"/>
      <c r="K210" s="214"/>
      <c r="L210" s="214"/>
      <c r="M210" s="214"/>
      <c r="N210" s="214"/>
      <c r="O210" s="214"/>
      <c r="P210" s="214"/>
      <c r="Q210" s="214"/>
      <c r="R210" s="214"/>
    </row>
    <row r="211">
      <c r="A211" s="180"/>
      <c r="B211" s="214"/>
      <c r="C211" s="214"/>
      <c r="D211" s="214"/>
      <c r="E211" s="214"/>
      <c r="F211" s="214"/>
      <c r="G211" s="214"/>
      <c r="H211" s="214"/>
      <c r="I211" s="214"/>
      <c r="J211" s="214"/>
      <c r="K211" s="214"/>
      <c r="L211" s="214"/>
      <c r="M211" s="214"/>
      <c r="N211" s="214"/>
      <c r="O211" s="214"/>
      <c r="P211" s="214"/>
      <c r="Q211" s="214"/>
      <c r="R211" s="214"/>
    </row>
    <row r="212">
      <c r="A212" s="180"/>
      <c r="B212" s="214"/>
      <c r="C212" s="214"/>
      <c r="D212" s="214"/>
      <c r="E212" s="214"/>
      <c r="F212" s="214"/>
      <c r="G212" s="214"/>
      <c r="H212" s="214"/>
      <c r="I212" s="214"/>
      <c r="J212" s="214"/>
      <c r="K212" s="214"/>
      <c r="L212" s="214"/>
      <c r="M212" s="214"/>
      <c r="N212" s="214"/>
      <c r="O212" s="214"/>
      <c r="P212" s="214"/>
      <c r="Q212" s="214"/>
      <c r="R212" s="214"/>
    </row>
    <row r="213">
      <c r="A213" s="180"/>
      <c r="B213" s="214"/>
      <c r="C213" s="214"/>
      <c r="D213" s="214"/>
      <c r="E213" s="214"/>
      <c r="F213" s="214"/>
      <c r="G213" s="214"/>
      <c r="H213" s="214"/>
      <c r="I213" s="214"/>
      <c r="J213" s="214"/>
      <c r="K213" s="214"/>
      <c r="L213" s="214"/>
      <c r="M213" s="214"/>
      <c r="N213" s="214"/>
      <c r="O213" s="214"/>
      <c r="P213" s="214"/>
      <c r="Q213" s="214"/>
      <c r="R213" s="214"/>
    </row>
    <row r="214">
      <c r="A214" s="180"/>
      <c r="B214" s="214"/>
      <c r="C214" s="214"/>
      <c r="D214" s="214"/>
      <c r="E214" s="214"/>
      <c r="F214" s="214"/>
      <c r="G214" s="214"/>
      <c r="H214" s="214"/>
      <c r="I214" s="214"/>
      <c r="J214" s="214"/>
      <c r="K214" s="214"/>
      <c r="L214" s="214"/>
      <c r="M214" s="214"/>
      <c r="N214" s="214"/>
      <c r="O214" s="214"/>
      <c r="P214" s="214"/>
      <c r="Q214" s="214"/>
      <c r="R214" s="214"/>
    </row>
    <row r="215">
      <c r="A215" s="180"/>
      <c r="B215" s="214"/>
      <c r="C215" s="214"/>
      <c r="D215" s="214"/>
      <c r="E215" s="214"/>
      <c r="F215" s="214"/>
      <c r="G215" s="214"/>
      <c r="H215" s="214"/>
      <c r="I215" s="214"/>
      <c r="J215" s="214"/>
      <c r="K215" s="214"/>
      <c r="L215" s="214"/>
      <c r="M215" s="214"/>
      <c r="N215" s="214"/>
      <c r="O215" s="214"/>
      <c r="P215" s="214"/>
      <c r="Q215" s="214"/>
      <c r="R215" s="214"/>
    </row>
    <row r="216">
      <c r="A216" s="180"/>
      <c r="B216" s="214"/>
      <c r="C216" s="214"/>
      <c r="D216" s="214"/>
      <c r="E216" s="214"/>
      <c r="F216" s="214"/>
      <c r="G216" s="214"/>
      <c r="H216" s="214"/>
      <c r="I216" s="214"/>
      <c r="J216" s="214"/>
      <c r="K216" s="214"/>
      <c r="L216" s="214"/>
      <c r="M216" s="214"/>
      <c r="N216" s="214"/>
      <c r="O216" s="214"/>
      <c r="P216" s="214"/>
      <c r="Q216" s="214"/>
      <c r="R216" s="214"/>
    </row>
    <row r="217">
      <c r="A217" s="180"/>
      <c r="B217" s="214"/>
      <c r="C217" s="214"/>
      <c r="D217" s="214"/>
      <c r="E217" s="214"/>
      <c r="F217" s="214"/>
      <c r="G217" s="214"/>
      <c r="H217" s="214"/>
      <c r="I217" s="214"/>
      <c r="J217" s="214"/>
      <c r="K217" s="214"/>
      <c r="L217" s="214"/>
      <c r="M217" s="214"/>
      <c r="N217" s="214"/>
      <c r="O217" s="214"/>
      <c r="P217" s="214"/>
      <c r="Q217" s="214"/>
      <c r="R217" s="214"/>
    </row>
    <row r="218">
      <c r="A218" s="180"/>
      <c r="B218" s="214"/>
      <c r="C218" s="214"/>
      <c r="D218" s="214"/>
      <c r="E218" s="214"/>
      <c r="F218" s="214"/>
      <c r="G218" s="214"/>
      <c r="H218" s="214"/>
      <c r="I218" s="214"/>
      <c r="J218" s="214"/>
      <c r="K218" s="214"/>
      <c r="L218" s="214"/>
      <c r="M218" s="214"/>
      <c r="N218" s="214"/>
      <c r="O218" s="214"/>
      <c r="P218" s="214"/>
      <c r="Q218" s="214"/>
      <c r="R218" s="214"/>
    </row>
    <row r="219">
      <c r="A219" s="180"/>
      <c r="B219" s="214"/>
      <c r="C219" s="214"/>
      <c r="D219" s="214"/>
      <c r="E219" s="214"/>
      <c r="F219" s="214"/>
      <c r="G219" s="214"/>
      <c r="H219" s="214"/>
      <c r="I219" s="214"/>
      <c r="J219" s="214"/>
      <c r="K219" s="214"/>
      <c r="L219" s="214"/>
      <c r="M219" s="214"/>
      <c r="N219" s="214"/>
      <c r="O219" s="214"/>
      <c r="P219" s="214"/>
      <c r="Q219" s="214"/>
      <c r="R219" s="214"/>
    </row>
    <row r="220">
      <c r="A220" s="180"/>
      <c r="B220" s="214"/>
      <c r="C220" s="214"/>
      <c r="D220" s="214"/>
      <c r="E220" s="214"/>
      <c r="F220" s="214"/>
      <c r="G220" s="214"/>
      <c r="H220" s="214"/>
      <c r="I220" s="214"/>
      <c r="J220" s="214"/>
      <c r="K220" s="214"/>
      <c r="L220" s="214"/>
      <c r="M220" s="214"/>
      <c r="N220" s="214"/>
      <c r="O220" s="214"/>
      <c r="P220" s="214"/>
      <c r="Q220" s="214"/>
      <c r="R220" s="214"/>
    </row>
    <row r="221">
      <c r="A221" s="180"/>
      <c r="B221" s="214"/>
      <c r="C221" s="214"/>
      <c r="D221" s="214"/>
      <c r="E221" s="214"/>
      <c r="F221" s="214"/>
      <c r="G221" s="214"/>
      <c r="H221" s="214"/>
      <c r="I221" s="214"/>
      <c r="J221" s="214"/>
      <c r="K221" s="214"/>
      <c r="L221" s="214"/>
      <c r="M221" s="214"/>
      <c r="N221" s="214"/>
      <c r="O221" s="214"/>
      <c r="P221" s="214"/>
      <c r="Q221" s="214"/>
      <c r="R221" s="214"/>
    </row>
    <row r="222">
      <c r="A222" s="180"/>
      <c r="B222" s="214"/>
      <c r="C222" s="214"/>
      <c r="D222" s="214"/>
      <c r="E222" s="214"/>
      <c r="F222" s="214"/>
      <c r="G222" s="214"/>
      <c r="H222" s="214"/>
      <c r="I222" s="214"/>
      <c r="J222" s="214"/>
      <c r="K222" s="214"/>
      <c r="L222" s="214"/>
      <c r="M222" s="214"/>
      <c r="N222" s="214"/>
      <c r="O222" s="214"/>
      <c r="P222" s="214"/>
      <c r="Q222" s="214"/>
      <c r="R222" s="214"/>
    </row>
    <row r="223">
      <c r="A223" s="180"/>
      <c r="B223" s="214"/>
      <c r="C223" s="214"/>
      <c r="D223" s="214"/>
      <c r="E223" s="214"/>
      <c r="F223" s="214"/>
      <c r="G223" s="214"/>
      <c r="H223" s="214"/>
      <c r="I223" s="214"/>
      <c r="J223" s="214"/>
      <c r="K223" s="214"/>
      <c r="L223" s="214"/>
      <c r="M223" s="214"/>
      <c r="N223" s="214"/>
      <c r="O223" s="214"/>
      <c r="P223" s="214"/>
      <c r="Q223" s="214"/>
      <c r="R223" s="214"/>
    </row>
    <row r="224">
      <c r="A224" s="180"/>
      <c r="B224" s="214"/>
      <c r="C224" s="214"/>
      <c r="D224" s="214"/>
      <c r="E224" s="214"/>
      <c r="F224" s="214"/>
      <c r="G224" s="214"/>
      <c r="H224" s="214"/>
      <c r="I224" s="214"/>
      <c r="J224" s="214"/>
      <c r="K224" s="214"/>
      <c r="L224" s="214"/>
      <c r="M224" s="214"/>
      <c r="N224" s="214"/>
      <c r="O224" s="214"/>
      <c r="P224" s="214"/>
      <c r="Q224" s="214"/>
      <c r="R224" s="214"/>
    </row>
    <row r="225">
      <c r="A225" s="180"/>
      <c r="B225" s="214"/>
      <c r="C225" s="214"/>
      <c r="D225" s="214"/>
      <c r="E225" s="214"/>
      <c r="F225" s="214"/>
      <c r="G225" s="214"/>
      <c r="H225" s="214"/>
      <c r="I225" s="214"/>
      <c r="J225" s="214"/>
      <c r="K225" s="214"/>
      <c r="L225" s="214"/>
      <c r="M225" s="214"/>
      <c r="N225" s="214"/>
      <c r="O225" s="214"/>
      <c r="P225" s="214"/>
      <c r="Q225" s="214"/>
      <c r="R225" s="214"/>
    </row>
    <row r="226">
      <c r="A226" s="180"/>
      <c r="B226" s="214"/>
      <c r="C226" s="214"/>
      <c r="D226" s="214"/>
      <c r="E226" s="214"/>
      <c r="F226" s="214"/>
      <c r="G226" s="214"/>
      <c r="H226" s="214"/>
      <c r="I226" s="214"/>
      <c r="J226" s="214"/>
      <c r="K226" s="214"/>
      <c r="L226" s="214"/>
      <c r="M226" s="214"/>
      <c r="N226" s="214"/>
      <c r="O226" s="214"/>
      <c r="P226" s="214"/>
      <c r="Q226" s="214"/>
      <c r="R226" s="214"/>
    </row>
    <row r="227">
      <c r="A227" s="180"/>
      <c r="B227" s="214"/>
      <c r="C227" s="214"/>
      <c r="D227" s="214"/>
      <c r="E227" s="214"/>
      <c r="F227" s="214"/>
      <c r="G227" s="214"/>
      <c r="H227" s="214"/>
      <c r="I227" s="214"/>
      <c r="J227" s="214"/>
      <c r="K227" s="214"/>
      <c r="L227" s="214"/>
      <c r="M227" s="214"/>
      <c r="N227" s="214"/>
      <c r="O227" s="214"/>
      <c r="P227" s="214"/>
      <c r="Q227" s="214"/>
      <c r="R227" s="214"/>
    </row>
    <row r="228">
      <c r="A228" s="180"/>
      <c r="B228" s="214"/>
      <c r="C228" s="214"/>
      <c r="D228" s="214"/>
      <c r="E228" s="214"/>
      <c r="F228" s="214"/>
      <c r="G228" s="214"/>
      <c r="H228" s="214"/>
      <c r="I228" s="214"/>
      <c r="J228" s="214"/>
      <c r="K228" s="214"/>
      <c r="L228" s="214"/>
      <c r="M228" s="214"/>
      <c r="N228" s="214"/>
      <c r="O228" s="214"/>
      <c r="P228" s="214"/>
      <c r="Q228" s="214"/>
      <c r="R228" s="214"/>
    </row>
    <row r="229">
      <c r="A229" s="180"/>
      <c r="B229" s="214"/>
      <c r="C229" s="214"/>
      <c r="D229" s="214"/>
      <c r="E229" s="214"/>
      <c r="F229" s="214"/>
      <c r="G229" s="214"/>
      <c r="H229" s="214"/>
      <c r="I229" s="214"/>
      <c r="J229" s="214"/>
      <c r="K229" s="214"/>
      <c r="L229" s="214"/>
      <c r="M229" s="214"/>
      <c r="N229" s="214"/>
      <c r="O229" s="214"/>
      <c r="P229" s="214"/>
      <c r="Q229" s="214"/>
      <c r="R229" s="214"/>
    </row>
    <row r="230">
      <c r="A230" s="180"/>
      <c r="B230" s="214"/>
      <c r="C230" s="214"/>
      <c r="D230" s="214"/>
      <c r="E230" s="214"/>
      <c r="F230" s="214"/>
      <c r="G230" s="214"/>
      <c r="H230" s="214"/>
      <c r="I230" s="214"/>
      <c r="J230" s="214"/>
      <c r="K230" s="214"/>
      <c r="L230" s="214"/>
      <c r="M230" s="214"/>
      <c r="N230" s="214"/>
      <c r="O230" s="214"/>
      <c r="P230" s="214"/>
      <c r="Q230" s="214"/>
      <c r="R230" s="214"/>
    </row>
    <row r="231">
      <c r="A231" s="180"/>
      <c r="B231" s="214"/>
      <c r="C231" s="214"/>
      <c r="D231" s="214"/>
      <c r="E231" s="214"/>
      <c r="F231" s="214"/>
      <c r="G231" s="214"/>
      <c r="H231" s="214"/>
      <c r="I231" s="214"/>
      <c r="J231" s="214"/>
      <c r="K231" s="214"/>
      <c r="L231" s="214"/>
      <c r="M231" s="214"/>
      <c r="N231" s="214"/>
      <c r="O231" s="214"/>
      <c r="P231" s="214"/>
      <c r="Q231" s="214"/>
      <c r="R231" s="214"/>
    </row>
    <row r="232">
      <c r="A232" s="180"/>
      <c r="B232" s="214"/>
      <c r="C232" s="214"/>
      <c r="D232" s="214"/>
      <c r="E232" s="214"/>
      <c r="F232" s="214"/>
      <c r="G232" s="214"/>
      <c r="H232" s="214"/>
      <c r="I232" s="214"/>
      <c r="J232" s="214"/>
      <c r="K232" s="214"/>
      <c r="L232" s="214"/>
      <c r="M232" s="214"/>
      <c r="N232" s="214"/>
      <c r="O232" s="214"/>
      <c r="P232" s="214"/>
      <c r="Q232" s="214"/>
      <c r="R232" s="214"/>
    </row>
    <row r="233">
      <c r="A233" s="180"/>
      <c r="B233" s="214"/>
      <c r="C233" s="214"/>
      <c r="D233" s="214"/>
      <c r="E233" s="214"/>
      <c r="F233" s="214"/>
      <c r="G233" s="214"/>
      <c r="H233" s="214"/>
      <c r="I233" s="214"/>
      <c r="J233" s="214"/>
      <c r="K233" s="214"/>
      <c r="L233" s="214"/>
      <c r="M233" s="214"/>
      <c r="N233" s="214"/>
      <c r="O233" s="214"/>
      <c r="P233" s="214"/>
      <c r="Q233" s="214"/>
      <c r="R233" s="214"/>
    </row>
    <row r="234">
      <c r="A234" s="180"/>
      <c r="B234" s="214"/>
      <c r="C234" s="214"/>
      <c r="D234" s="214"/>
      <c r="E234" s="214"/>
      <c r="F234" s="214"/>
      <c r="G234" s="214"/>
      <c r="H234" s="214"/>
      <c r="I234" s="214"/>
      <c r="J234" s="214"/>
      <c r="K234" s="214"/>
      <c r="L234" s="214"/>
      <c r="M234" s="214"/>
      <c r="N234" s="214"/>
      <c r="O234" s="214"/>
      <c r="P234" s="214"/>
      <c r="Q234" s="214"/>
      <c r="R234" s="214"/>
    </row>
    <row r="235">
      <c r="A235" s="180"/>
      <c r="B235" s="214"/>
      <c r="C235" s="214"/>
      <c r="D235" s="214"/>
      <c r="E235" s="214"/>
      <c r="F235" s="214"/>
      <c r="G235" s="214"/>
      <c r="H235" s="214"/>
      <c r="I235" s="214"/>
      <c r="J235" s="214"/>
      <c r="K235" s="214"/>
      <c r="L235" s="214"/>
      <c r="M235" s="214"/>
      <c r="N235" s="214"/>
      <c r="O235" s="214"/>
      <c r="P235" s="214"/>
      <c r="Q235" s="214"/>
      <c r="R235" s="214"/>
    </row>
    <row r="236">
      <c r="A236" s="180"/>
      <c r="B236" s="214"/>
      <c r="C236" s="214"/>
      <c r="D236" s="214"/>
      <c r="E236" s="214"/>
      <c r="F236" s="214"/>
      <c r="G236" s="214"/>
      <c r="H236" s="214"/>
      <c r="I236" s="214"/>
      <c r="J236" s="214"/>
      <c r="K236" s="214"/>
      <c r="L236" s="214"/>
      <c r="M236" s="214"/>
      <c r="N236" s="214"/>
      <c r="O236" s="214"/>
      <c r="P236" s="214"/>
      <c r="Q236" s="214"/>
      <c r="R236" s="214"/>
    </row>
    <row r="237">
      <c r="A237" s="180"/>
      <c r="B237" s="214"/>
      <c r="C237" s="214"/>
      <c r="D237" s="214"/>
      <c r="E237" s="214"/>
      <c r="F237" s="214"/>
      <c r="G237" s="214"/>
      <c r="H237" s="214"/>
      <c r="I237" s="214"/>
      <c r="J237" s="214"/>
      <c r="K237" s="214"/>
      <c r="L237" s="214"/>
      <c r="M237" s="214"/>
      <c r="N237" s="214"/>
      <c r="O237" s="214"/>
      <c r="P237" s="214"/>
      <c r="Q237" s="214"/>
      <c r="R237" s="214"/>
    </row>
    <row r="238">
      <c r="A238" s="180"/>
      <c r="B238" s="214"/>
      <c r="C238" s="214"/>
      <c r="D238" s="214"/>
      <c r="E238" s="214"/>
      <c r="F238" s="214"/>
      <c r="G238" s="214"/>
      <c r="H238" s="214"/>
      <c r="I238" s="214"/>
      <c r="J238" s="214"/>
      <c r="K238" s="214"/>
      <c r="L238" s="214"/>
      <c r="M238" s="214"/>
      <c r="N238" s="214"/>
      <c r="O238" s="214"/>
      <c r="P238" s="214"/>
      <c r="Q238" s="214"/>
      <c r="R238" s="214"/>
    </row>
    <row r="239">
      <c r="A239" s="180"/>
      <c r="B239" s="214"/>
      <c r="C239" s="214"/>
      <c r="D239" s="214"/>
      <c r="E239" s="214"/>
      <c r="F239" s="214"/>
      <c r="G239" s="214"/>
      <c r="H239" s="214"/>
      <c r="I239" s="214"/>
      <c r="J239" s="214"/>
      <c r="K239" s="214"/>
      <c r="L239" s="214"/>
      <c r="M239" s="214"/>
      <c r="N239" s="214"/>
      <c r="O239" s="214"/>
      <c r="P239" s="214"/>
      <c r="Q239" s="214"/>
      <c r="R239" s="214"/>
    </row>
    <row r="240">
      <c r="A240" s="180"/>
      <c r="B240" s="214"/>
      <c r="C240" s="214"/>
      <c r="D240" s="214"/>
      <c r="E240" s="214"/>
      <c r="F240" s="214"/>
      <c r="G240" s="214"/>
      <c r="H240" s="214"/>
      <c r="I240" s="214"/>
      <c r="J240" s="214"/>
      <c r="K240" s="214"/>
      <c r="L240" s="214"/>
      <c r="M240" s="214"/>
      <c r="N240" s="214"/>
      <c r="O240" s="214"/>
      <c r="P240" s="214"/>
      <c r="Q240" s="214"/>
      <c r="R240" s="214"/>
    </row>
    <row r="241">
      <c r="A241" s="180"/>
      <c r="B241" s="214"/>
      <c r="C241" s="214"/>
      <c r="D241" s="214"/>
      <c r="E241" s="214"/>
      <c r="F241" s="214"/>
      <c r="G241" s="214"/>
      <c r="H241" s="214"/>
      <c r="I241" s="214"/>
      <c r="J241" s="214"/>
      <c r="K241" s="214"/>
      <c r="L241" s="214"/>
      <c r="M241" s="214"/>
      <c r="N241" s="214"/>
      <c r="O241" s="214"/>
      <c r="P241" s="214"/>
      <c r="Q241" s="214"/>
      <c r="R241" s="214"/>
    </row>
    <row r="242">
      <c r="A242" s="180"/>
      <c r="B242" s="214"/>
      <c r="C242" s="214"/>
      <c r="D242" s="214"/>
      <c r="E242" s="214"/>
      <c r="F242" s="214"/>
      <c r="G242" s="214"/>
      <c r="H242" s="214"/>
      <c r="I242" s="214"/>
      <c r="J242" s="214"/>
      <c r="K242" s="214"/>
      <c r="L242" s="214"/>
      <c r="M242" s="214"/>
      <c r="N242" s="214"/>
      <c r="O242" s="214"/>
      <c r="P242" s="214"/>
      <c r="Q242" s="214"/>
      <c r="R242" s="214"/>
    </row>
    <row r="243">
      <c r="A243" s="180"/>
      <c r="B243" s="214"/>
      <c r="C243" s="214"/>
      <c r="D243" s="214"/>
      <c r="E243" s="214"/>
      <c r="F243" s="214"/>
      <c r="G243" s="214"/>
      <c r="H243" s="214"/>
      <c r="I243" s="214"/>
      <c r="J243" s="214"/>
      <c r="K243" s="214"/>
      <c r="L243" s="214"/>
      <c r="M243" s="214"/>
      <c r="N243" s="214"/>
      <c r="O243" s="214"/>
      <c r="P243" s="214"/>
      <c r="Q243" s="214"/>
      <c r="R243" s="214"/>
    </row>
    <row r="244">
      <c r="A244" s="180"/>
      <c r="B244" s="214"/>
      <c r="C244" s="214"/>
      <c r="D244" s="214"/>
      <c r="E244" s="214"/>
      <c r="F244" s="214"/>
      <c r="G244" s="214"/>
      <c r="H244" s="214"/>
      <c r="I244" s="214"/>
      <c r="J244" s="214"/>
      <c r="K244" s="214"/>
      <c r="L244" s="214"/>
      <c r="M244" s="214"/>
      <c r="N244" s="214"/>
      <c r="O244" s="214"/>
      <c r="P244" s="214"/>
      <c r="Q244" s="214"/>
      <c r="R244" s="214"/>
    </row>
    <row r="245">
      <c r="A245" s="180"/>
      <c r="B245" s="214"/>
      <c r="C245" s="214"/>
      <c r="D245" s="214"/>
      <c r="E245" s="214"/>
      <c r="F245" s="214"/>
      <c r="G245" s="214"/>
      <c r="H245" s="214"/>
      <c r="I245" s="214"/>
      <c r="J245" s="214"/>
      <c r="K245" s="214"/>
      <c r="L245" s="214"/>
      <c r="M245" s="214"/>
      <c r="N245" s="214"/>
      <c r="O245" s="214"/>
      <c r="P245" s="214"/>
      <c r="Q245" s="214"/>
      <c r="R245" s="214"/>
    </row>
    <row r="246">
      <c r="A246" s="180"/>
      <c r="B246" s="214"/>
      <c r="C246" s="214"/>
      <c r="D246" s="214"/>
      <c r="E246" s="214"/>
      <c r="F246" s="214"/>
      <c r="G246" s="214"/>
      <c r="H246" s="214"/>
      <c r="I246" s="214"/>
      <c r="J246" s="214"/>
      <c r="K246" s="214"/>
      <c r="L246" s="214"/>
      <c r="M246" s="214"/>
      <c r="N246" s="214"/>
      <c r="O246" s="214"/>
      <c r="P246" s="214"/>
      <c r="Q246" s="214"/>
      <c r="R246" s="214"/>
    </row>
    <row r="247">
      <c r="A247" s="180"/>
      <c r="B247" s="214"/>
      <c r="C247" s="214"/>
      <c r="D247" s="214"/>
      <c r="E247" s="214"/>
      <c r="F247" s="214"/>
      <c r="G247" s="214"/>
      <c r="H247" s="214"/>
      <c r="I247" s="214"/>
      <c r="J247" s="214"/>
      <c r="K247" s="214"/>
      <c r="L247" s="214"/>
      <c r="M247" s="214"/>
      <c r="N247" s="214"/>
      <c r="O247" s="214"/>
      <c r="P247" s="214"/>
      <c r="Q247" s="214"/>
      <c r="R247" s="214"/>
    </row>
    <row r="248">
      <c r="A248" s="180"/>
      <c r="B248" s="214"/>
      <c r="C248" s="214"/>
      <c r="D248" s="214"/>
      <c r="E248" s="214"/>
      <c r="F248" s="214"/>
      <c r="G248" s="214"/>
      <c r="H248" s="214"/>
      <c r="I248" s="214"/>
      <c r="J248" s="214"/>
      <c r="K248" s="214"/>
      <c r="L248" s="214"/>
      <c r="M248" s="214"/>
      <c r="N248" s="214"/>
      <c r="O248" s="214"/>
      <c r="P248" s="214"/>
      <c r="Q248" s="214"/>
      <c r="R248" s="214"/>
    </row>
    <row r="249">
      <c r="A249" s="180"/>
      <c r="B249" s="214"/>
      <c r="C249" s="214"/>
      <c r="D249" s="214"/>
      <c r="E249" s="214"/>
      <c r="F249" s="214"/>
      <c r="G249" s="214"/>
      <c r="H249" s="214"/>
      <c r="I249" s="214"/>
      <c r="J249" s="214"/>
      <c r="K249" s="214"/>
      <c r="L249" s="214"/>
      <c r="M249" s="214"/>
      <c r="N249" s="214"/>
      <c r="O249" s="214"/>
      <c r="P249" s="214"/>
      <c r="Q249" s="214"/>
      <c r="R249" s="214"/>
    </row>
    <row r="250">
      <c r="A250" s="180"/>
      <c r="B250" s="214"/>
      <c r="C250" s="214"/>
      <c r="D250" s="214"/>
      <c r="E250" s="214"/>
      <c r="F250" s="214"/>
      <c r="G250" s="214"/>
      <c r="H250" s="214"/>
      <c r="I250" s="214"/>
      <c r="J250" s="214"/>
      <c r="K250" s="214"/>
      <c r="L250" s="214"/>
      <c r="M250" s="214"/>
      <c r="N250" s="214"/>
      <c r="O250" s="214"/>
      <c r="P250" s="214"/>
      <c r="Q250" s="214"/>
      <c r="R250" s="214"/>
    </row>
    <row r="251">
      <c r="A251" s="180"/>
      <c r="B251" s="214"/>
      <c r="C251" s="214"/>
      <c r="D251" s="214"/>
      <c r="E251" s="214"/>
      <c r="F251" s="214"/>
      <c r="G251" s="214"/>
      <c r="H251" s="214"/>
      <c r="I251" s="214"/>
      <c r="J251" s="214"/>
      <c r="K251" s="214"/>
      <c r="L251" s="214"/>
      <c r="M251" s="214"/>
      <c r="N251" s="214"/>
      <c r="O251" s="214"/>
      <c r="P251" s="214"/>
      <c r="Q251" s="214"/>
      <c r="R251" s="214"/>
    </row>
    <row r="252">
      <c r="A252" s="180"/>
      <c r="B252" s="214"/>
      <c r="C252" s="214"/>
      <c r="D252" s="214"/>
      <c r="E252" s="214"/>
      <c r="F252" s="214"/>
      <c r="G252" s="214"/>
      <c r="H252" s="214"/>
      <c r="I252" s="214"/>
      <c r="J252" s="214"/>
      <c r="K252" s="214"/>
      <c r="L252" s="214"/>
      <c r="M252" s="214"/>
      <c r="N252" s="214"/>
      <c r="O252" s="214"/>
      <c r="P252" s="214"/>
      <c r="Q252" s="214"/>
      <c r="R252" s="214"/>
    </row>
    <row r="253">
      <c r="A253" s="180"/>
      <c r="B253" s="214"/>
      <c r="C253" s="214"/>
      <c r="D253" s="214"/>
      <c r="E253" s="214"/>
      <c r="F253" s="214"/>
      <c r="G253" s="214"/>
      <c r="H253" s="214"/>
      <c r="I253" s="214"/>
      <c r="J253" s="214"/>
      <c r="K253" s="214"/>
      <c r="L253" s="214"/>
      <c r="M253" s="214"/>
      <c r="N253" s="214"/>
      <c r="O253" s="214"/>
      <c r="P253" s="214"/>
      <c r="Q253" s="214"/>
      <c r="R253" s="214"/>
    </row>
    <row r="254">
      <c r="A254" s="180"/>
      <c r="B254" s="214"/>
      <c r="C254" s="214"/>
      <c r="D254" s="214"/>
      <c r="E254" s="214"/>
      <c r="F254" s="214"/>
      <c r="G254" s="214"/>
      <c r="H254" s="214"/>
      <c r="I254" s="214"/>
      <c r="J254" s="214"/>
      <c r="K254" s="214"/>
      <c r="L254" s="214"/>
      <c r="M254" s="214"/>
      <c r="N254" s="214"/>
      <c r="O254" s="214"/>
      <c r="P254" s="214"/>
      <c r="Q254" s="214"/>
      <c r="R254" s="214"/>
    </row>
    <row r="255">
      <c r="A255" s="180"/>
      <c r="B255" s="214"/>
      <c r="C255" s="214"/>
      <c r="D255" s="214"/>
      <c r="E255" s="214"/>
      <c r="F255" s="214"/>
      <c r="G255" s="214"/>
      <c r="H255" s="214"/>
      <c r="I255" s="214"/>
      <c r="J255" s="214"/>
      <c r="K255" s="214"/>
      <c r="L255" s="214"/>
      <c r="M255" s="214"/>
      <c r="N255" s="214"/>
      <c r="O255" s="214"/>
      <c r="P255" s="214"/>
      <c r="Q255" s="214"/>
      <c r="R255" s="214"/>
    </row>
    <row r="256">
      <c r="A256" s="180"/>
      <c r="B256" s="214"/>
      <c r="C256" s="214"/>
      <c r="D256" s="214"/>
      <c r="E256" s="214"/>
      <c r="F256" s="214"/>
      <c r="G256" s="214"/>
      <c r="H256" s="214"/>
      <c r="I256" s="214"/>
      <c r="J256" s="214"/>
      <c r="K256" s="214"/>
      <c r="L256" s="214"/>
      <c r="M256" s="214"/>
      <c r="N256" s="214"/>
      <c r="O256" s="214"/>
      <c r="P256" s="214"/>
      <c r="Q256" s="214"/>
      <c r="R256" s="214"/>
    </row>
    <row r="257">
      <c r="A257" s="180"/>
      <c r="B257" s="214"/>
      <c r="C257" s="214"/>
      <c r="D257" s="214"/>
      <c r="E257" s="214"/>
      <c r="F257" s="214"/>
      <c r="G257" s="214"/>
      <c r="H257" s="214"/>
      <c r="I257" s="214"/>
      <c r="J257" s="214"/>
      <c r="K257" s="214"/>
      <c r="L257" s="214"/>
      <c r="M257" s="214"/>
      <c r="N257" s="214"/>
      <c r="O257" s="214"/>
      <c r="P257" s="214"/>
      <c r="Q257" s="214"/>
      <c r="R257" s="214"/>
    </row>
    <row r="258">
      <c r="A258" s="180"/>
      <c r="B258" s="214"/>
      <c r="C258" s="214"/>
      <c r="D258" s="214"/>
      <c r="E258" s="214"/>
      <c r="F258" s="214"/>
      <c r="G258" s="214"/>
      <c r="H258" s="214"/>
      <c r="I258" s="214"/>
      <c r="J258" s="214"/>
      <c r="K258" s="214"/>
      <c r="L258" s="214"/>
      <c r="M258" s="214"/>
      <c r="N258" s="214"/>
      <c r="O258" s="214"/>
      <c r="P258" s="214"/>
      <c r="Q258" s="214"/>
      <c r="R258" s="214"/>
    </row>
    <row r="259">
      <c r="A259" s="180"/>
      <c r="B259" s="214"/>
      <c r="C259" s="214"/>
      <c r="D259" s="214"/>
      <c r="E259" s="214"/>
      <c r="F259" s="214"/>
      <c r="G259" s="214"/>
      <c r="H259" s="214"/>
      <c r="I259" s="214"/>
      <c r="J259" s="214"/>
      <c r="K259" s="214"/>
      <c r="L259" s="214"/>
      <c r="M259" s="214"/>
      <c r="N259" s="214"/>
      <c r="O259" s="214"/>
      <c r="P259" s="214"/>
      <c r="Q259" s="214"/>
      <c r="R259" s="214"/>
    </row>
    <row r="260">
      <c r="A260" s="180"/>
      <c r="B260" s="214"/>
      <c r="C260" s="214"/>
      <c r="D260" s="214"/>
      <c r="E260" s="214"/>
      <c r="F260" s="214"/>
      <c r="G260" s="214"/>
      <c r="H260" s="214"/>
      <c r="I260" s="214"/>
      <c r="J260" s="214"/>
      <c r="K260" s="214"/>
      <c r="L260" s="214"/>
      <c r="M260" s="214"/>
      <c r="N260" s="214"/>
      <c r="O260" s="214"/>
      <c r="P260" s="214"/>
      <c r="Q260" s="214"/>
      <c r="R260" s="214"/>
    </row>
    <row r="261">
      <c r="A261" s="180"/>
      <c r="B261" s="214"/>
      <c r="C261" s="214"/>
      <c r="D261" s="214"/>
      <c r="E261" s="214"/>
      <c r="F261" s="214"/>
      <c r="G261" s="214"/>
      <c r="H261" s="214"/>
      <c r="I261" s="214"/>
      <c r="J261" s="214"/>
      <c r="K261" s="214"/>
      <c r="L261" s="214"/>
      <c r="M261" s="214"/>
      <c r="N261" s="214"/>
      <c r="O261" s="214"/>
      <c r="P261" s="214"/>
      <c r="Q261" s="214"/>
      <c r="R261" s="214"/>
    </row>
    <row r="262">
      <c r="A262" s="180"/>
      <c r="B262" s="214"/>
      <c r="C262" s="214"/>
      <c r="D262" s="214"/>
      <c r="E262" s="214"/>
      <c r="F262" s="214"/>
      <c r="G262" s="214"/>
      <c r="H262" s="214"/>
      <c r="I262" s="214"/>
      <c r="J262" s="214"/>
      <c r="K262" s="214"/>
      <c r="L262" s="214"/>
      <c r="M262" s="214"/>
      <c r="N262" s="214"/>
      <c r="O262" s="214"/>
      <c r="P262" s="214"/>
      <c r="Q262" s="214"/>
      <c r="R262" s="214"/>
    </row>
    <row r="263">
      <c r="A263" s="180"/>
      <c r="B263" s="214"/>
      <c r="C263" s="214"/>
      <c r="D263" s="214"/>
      <c r="E263" s="214"/>
      <c r="F263" s="214"/>
      <c r="G263" s="214"/>
      <c r="H263" s="214"/>
      <c r="I263" s="214"/>
      <c r="J263" s="214"/>
      <c r="K263" s="214"/>
      <c r="L263" s="214"/>
      <c r="M263" s="214"/>
      <c r="N263" s="214"/>
      <c r="O263" s="214"/>
      <c r="P263" s="214"/>
      <c r="Q263" s="214"/>
      <c r="R263" s="214"/>
    </row>
    <row r="264">
      <c r="A264" s="180"/>
      <c r="B264" s="214"/>
      <c r="C264" s="214"/>
      <c r="D264" s="214"/>
      <c r="E264" s="214"/>
      <c r="F264" s="214"/>
      <c r="G264" s="214"/>
      <c r="H264" s="214"/>
      <c r="I264" s="214"/>
      <c r="J264" s="214"/>
      <c r="K264" s="214"/>
      <c r="L264" s="214"/>
      <c r="M264" s="214"/>
      <c r="N264" s="214"/>
      <c r="O264" s="214"/>
      <c r="P264" s="214"/>
      <c r="Q264" s="214"/>
      <c r="R264" s="214"/>
    </row>
    <row r="265">
      <c r="A265" s="180"/>
      <c r="B265" s="214"/>
      <c r="C265" s="214"/>
      <c r="D265" s="214"/>
      <c r="E265" s="214"/>
      <c r="F265" s="214"/>
      <c r="G265" s="214"/>
      <c r="H265" s="214"/>
      <c r="I265" s="214"/>
      <c r="J265" s="214"/>
      <c r="K265" s="214"/>
      <c r="L265" s="214"/>
      <c r="M265" s="214"/>
      <c r="N265" s="214"/>
      <c r="O265" s="214"/>
      <c r="P265" s="214"/>
      <c r="Q265" s="214"/>
      <c r="R265" s="214"/>
    </row>
    <row r="266">
      <c r="A266" s="180"/>
      <c r="B266" s="214"/>
      <c r="C266" s="214"/>
      <c r="D266" s="214"/>
      <c r="E266" s="214"/>
      <c r="F266" s="214"/>
      <c r="G266" s="214"/>
      <c r="H266" s="214"/>
      <c r="I266" s="214"/>
      <c r="J266" s="214"/>
      <c r="K266" s="214"/>
      <c r="L266" s="214"/>
      <c r="M266" s="214"/>
      <c r="N266" s="214"/>
      <c r="O266" s="214"/>
      <c r="P266" s="214"/>
      <c r="Q266" s="214"/>
      <c r="R266" s="214"/>
    </row>
    <row r="267">
      <c r="A267" s="180"/>
      <c r="B267" s="214"/>
      <c r="C267" s="214"/>
      <c r="D267" s="214"/>
      <c r="E267" s="214"/>
      <c r="F267" s="214"/>
      <c r="G267" s="214"/>
      <c r="H267" s="214"/>
      <c r="I267" s="214"/>
      <c r="J267" s="214"/>
      <c r="K267" s="214"/>
      <c r="L267" s="214"/>
      <c r="M267" s="214"/>
      <c r="N267" s="214"/>
      <c r="O267" s="214"/>
      <c r="P267" s="214"/>
      <c r="Q267" s="214"/>
      <c r="R267" s="214"/>
    </row>
    <row r="268">
      <c r="A268" s="180"/>
      <c r="B268" s="214"/>
      <c r="C268" s="214"/>
      <c r="D268" s="214"/>
      <c r="E268" s="214"/>
      <c r="F268" s="214"/>
      <c r="G268" s="214"/>
      <c r="H268" s="214"/>
      <c r="I268" s="214"/>
      <c r="J268" s="214"/>
      <c r="K268" s="214"/>
      <c r="L268" s="214"/>
      <c r="M268" s="214"/>
      <c r="N268" s="214"/>
      <c r="O268" s="214"/>
      <c r="P268" s="214"/>
      <c r="Q268" s="214"/>
      <c r="R268" s="214"/>
    </row>
    <row r="269">
      <c r="A269" s="180"/>
      <c r="B269" s="214"/>
      <c r="C269" s="214"/>
      <c r="D269" s="214"/>
      <c r="E269" s="214"/>
      <c r="F269" s="214"/>
      <c r="G269" s="214"/>
      <c r="H269" s="214"/>
      <c r="I269" s="214"/>
      <c r="J269" s="214"/>
      <c r="K269" s="214"/>
      <c r="L269" s="214"/>
      <c r="M269" s="214"/>
      <c r="N269" s="214"/>
      <c r="O269" s="214"/>
      <c r="P269" s="214"/>
      <c r="Q269" s="214"/>
      <c r="R269" s="214"/>
    </row>
    <row r="270">
      <c r="A270" s="180"/>
      <c r="B270" s="214"/>
      <c r="C270" s="214"/>
      <c r="D270" s="214"/>
      <c r="E270" s="214"/>
      <c r="F270" s="214"/>
      <c r="G270" s="214"/>
      <c r="H270" s="214"/>
      <c r="I270" s="214"/>
      <c r="J270" s="214"/>
      <c r="K270" s="214"/>
      <c r="L270" s="214"/>
      <c r="M270" s="214"/>
      <c r="N270" s="214"/>
      <c r="O270" s="214"/>
      <c r="P270" s="214"/>
      <c r="Q270" s="214"/>
      <c r="R270" s="214"/>
    </row>
    <row r="271">
      <c r="A271" s="180"/>
      <c r="B271" s="214"/>
      <c r="C271" s="214"/>
      <c r="D271" s="214"/>
      <c r="E271" s="214"/>
      <c r="F271" s="214"/>
      <c r="G271" s="214"/>
      <c r="H271" s="214"/>
      <c r="I271" s="214"/>
      <c r="J271" s="214"/>
      <c r="K271" s="214"/>
      <c r="L271" s="214"/>
      <c r="M271" s="214"/>
      <c r="N271" s="214"/>
      <c r="O271" s="214"/>
      <c r="P271" s="214"/>
      <c r="Q271" s="214"/>
      <c r="R271" s="214"/>
    </row>
    <row r="272">
      <c r="A272" s="180"/>
      <c r="B272" s="214"/>
      <c r="C272" s="214"/>
      <c r="D272" s="214"/>
      <c r="E272" s="214"/>
      <c r="F272" s="214"/>
      <c r="G272" s="214"/>
      <c r="H272" s="214"/>
      <c r="I272" s="214"/>
      <c r="J272" s="214"/>
      <c r="K272" s="214"/>
      <c r="L272" s="214"/>
      <c r="M272" s="214"/>
      <c r="N272" s="214"/>
      <c r="O272" s="214"/>
      <c r="P272" s="214"/>
      <c r="Q272" s="214"/>
      <c r="R272" s="214"/>
    </row>
    <row r="273">
      <c r="A273" s="180"/>
      <c r="B273" s="214"/>
      <c r="C273" s="214"/>
      <c r="D273" s="214"/>
      <c r="E273" s="214"/>
      <c r="F273" s="214"/>
      <c r="G273" s="214"/>
      <c r="H273" s="214"/>
      <c r="I273" s="214"/>
      <c r="J273" s="214"/>
      <c r="K273" s="214"/>
      <c r="L273" s="214"/>
      <c r="M273" s="214"/>
      <c r="N273" s="214"/>
      <c r="O273" s="214"/>
      <c r="P273" s="214"/>
      <c r="Q273" s="214"/>
      <c r="R273" s="214"/>
    </row>
    <row r="274">
      <c r="A274" s="180"/>
      <c r="B274" s="214"/>
      <c r="C274" s="214"/>
      <c r="D274" s="214"/>
      <c r="E274" s="214"/>
      <c r="F274" s="214"/>
      <c r="G274" s="214"/>
      <c r="H274" s="214"/>
      <c r="I274" s="214"/>
      <c r="J274" s="214"/>
      <c r="K274" s="214"/>
      <c r="L274" s="214"/>
      <c r="M274" s="214"/>
      <c r="N274" s="214"/>
      <c r="O274" s="214"/>
      <c r="P274" s="214"/>
      <c r="Q274" s="214"/>
      <c r="R274" s="214"/>
    </row>
    <row r="275">
      <c r="A275" s="180"/>
      <c r="B275" s="214"/>
      <c r="C275" s="214"/>
      <c r="D275" s="214"/>
      <c r="E275" s="214"/>
      <c r="F275" s="214"/>
      <c r="G275" s="214"/>
      <c r="H275" s="214"/>
      <c r="I275" s="214"/>
      <c r="J275" s="214"/>
      <c r="K275" s="214"/>
      <c r="L275" s="214"/>
      <c r="M275" s="214"/>
      <c r="N275" s="214"/>
      <c r="O275" s="214"/>
      <c r="P275" s="214"/>
      <c r="Q275" s="214"/>
      <c r="R275" s="214"/>
    </row>
    <row r="276">
      <c r="A276" s="180"/>
      <c r="B276" s="214"/>
      <c r="C276" s="214"/>
      <c r="D276" s="214"/>
      <c r="E276" s="214"/>
      <c r="F276" s="214"/>
      <c r="G276" s="214"/>
      <c r="H276" s="214"/>
      <c r="I276" s="214"/>
      <c r="J276" s="214"/>
      <c r="K276" s="214"/>
      <c r="L276" s="214"/>
      <c r="M276" s="214"/>
      <c r="N276" s="214"/>
      <c r="O276" s="214"/>
      <c r="P276" s="214"/>
      <c r="Q276" s="214"/>
      <c r="R276" s="214"/>
    </row>
    <row r="277">
      <c r="A277" s="180"/>
      <c r="B277" s="214"/>
      <c r="C277" s="214"/>
      <c r="D277" s="214"/>
      <c r="E277" s="214"/>
      <c r="F277" s="214"/>
      <c r="G277" s="214"/>
      <c r="H277" s="214"/>
      <c r="I277" s="214"/>
      <c r="J277" s="214"/>
      <c r="K277" s="214"/>
      <c r="L277" s="214"/>
      <c r="M277" s="214"/>
      <c r="N277" s="214"/>
      <c r="O277" s="214"/>
      <c r="P277" s="214"/>
      <c r="Q277" s="214"/>
      <c r="R277" s="214"/>
    </row>
    <row r="278">
      <c r="A278" s="180"/>
      <c r="B278" s="214"/>
      <c r="C278" s="214"/>
      <c r="D278" s="214"/>
      <c r="E278" s="214"/>
      <c r="F278" s="214"/>
      <c r="G278" s="214"/>
      <c r="H278" s="214"/>
      <c r="I278" s="214"/>
      <c r="J278" s="214"/>
      <c r="K278" s="214"/>
      <c r="L278" s="214"/>
      <c r="M278" s="214"/>
      <c r="N278" s="214"/>
      <c r="O278" s="214"/>
      <c r="P278" s="214"/>
      <c r="Q278" s="214"/>
      <c r="R278" s="214"/>
    </row>
    <row r="279">
      <c r="A279" s="180"/>
      <c r="B279" s="214"/>
      <c r="C279" s="214"/>
      <c r="D279" s="214"/>
      <c r="E279" s="214"/>
      <c r="F279" s="214"/>
      <c r="G279" s="214"/>
      <c r="H279" s="214"/>
      <c r="I279" s="214"/>
      <c r="J279" s="214"/>
      <c r="K279" s="214"/>
      <c r="L279" s="214"/>
      <c r="M279" s="214"/>
      <c r="N279" s="214"/>
      <c r="O279" s="214"/>
      <c r="P279" s="214"/>
      <c r="Q279" s="214"/>
      <c r="R279" s="214"/>
    </row>
    <row r="280">
      <c r="A280" s="180"/>
      <c r="B280" s="214"/>
      <c r="C280" s="214"/>
      <c r="D280" s="214"/>
      <c r="E280" s="214"/>
      <c r="F280" s="214"/>
      <c r="G280" s="214"/>
      <c r="H280" s="214"/>
      <c r="I280" s="214"/>
      <c r="J280" s="214"/>
      <c r="K280" s="214"/>
      <c r="L280" s="214"/>
      <c r="M280" s="214"/>
      <c r="N280" s="214"/>
      <c r="O280" s="214"/>
      <c r="P280" s="214"/>
      <c r="Q280" s="214"/>
      <c r="R280" s="214"/>
    </row>
    <row r="281">
      <c r="A281" s="180"/>
      <c r="B281" s="214"/>
      <c r="C281" s="214"/>
      <c r="D281" s="214"/>
      <c r="E281" s="214"/>
      <c r="F281" s="214"/>
      <c r="G281" s="214"/>
      <c r="H281" s="214"/>
      <c r="I281" s="214"/>
      <c r="J281" s="214"/>
      <c r="K281" s="214"/>
      <c r="L281" s="214"/>
      <c r="M281" s="214"/>
      <c r="N281" s="214"/>
      <c r="O281" s="214"/>
      <c r="P281" s="214"/>
      <c r="Q281" s="214"/>
      <c r="R281" s="214"/>
    </row>
    <row r="282">
      <c r="A282" s="180"/>
      <c r="B282" s="214"/>
      <c r="C282" s="214"/>
      <c r="D282" s="214"/>
      <c r="E282" s="214"/>
      <c r="F282" s="214"/>
      <c r="G282" s="214"/>
      <c r="H282" s="214"/>
      <c r="I282" s="214"/>
      <c r="J282" s="214"/>
      <c r="K282" s="214"/>
      <c r="L282" s="214"/>
      <c r="M282" s="214"/>
      <c r="N282" s="214"/>
      <c r="O282" s="214"/>
      <c r="P282" s="214"/>
      <c r="Q282" s="214"/>
      <c r="R282" s="214"/>
    </row>
    <row r="283">
      <c r="A283" s="180"/>
      <c r="B283" s="214"/>
      <c r="C283" s="214"/>
      <c r="D283" s="214"/>
      <c r="E283" s="214"/>
      <c r="F283" s="214"/>
      <c r="G283" s="214"/>
      <c r="H283" s="214"/>
      <c r="I283" s="214"/>
      <c r="J283" s="214"/>
      <c r="K283" s="214"/>
      <c r="L283" s="214"/>
      <c r="M283" s="214"/>
      <c r="N283" s="214"/>
      <c r="O283" s="214"/>
      <c r="P283" s="214"/>
      <c r="Q283" s="214"/>
      <c r="R283" s="214"/>
    </row>
    <row r="284">
      <c r="A284" s="180"/>
      <c r="B284" s="214"/>
      <c r="C284" s="214"/>
      <c r="D284" s="214"/>
      <c r="E284" s="214"/>
      <c r="F284" s="214"/>
      <c r="G284" s="214"/>
      <c r="H284" s="214"/>
      <c r="I284" s="214"/>
      <c r="J284" s="214"/>
      <c r="K284" s="214"/>
      <c r="L284" s="214"/>
      <c r="M284" s="214"/>
      <c r="N284" s="214"/>
      <c r="O284" s="214"/>
      <c r="P284" s="214"/>
      <c r="Q284" s="214"/>
      <c r="R284" s="214"/>
    </row>
    <row r="285">
      <c r="A285" s="180"/>
      <c r="B285" s="214"/>
      <c r="C285" s="214"/>
      <c r="D285" s="214"/>
      <c r="E285" s="214"/>
      <c r="F285" s="214"/>
      <c r="G285" s="214"/>
      <c r="H285" s="214"/>
      <c r="I285" s="214"/>
      <c r="J285" s="214"/>
      <c r="K285" s="214"/>
      <c r="L285" s="214"/>
      <c r="M285" s="214"/>
      <c r="N285" s="214"/>
      <c r="O285" s="214"/>
      <c r="P285" s="214"/>
      <c r="Q285" s="214"/>
      <c r="R285" s="214"/>
    </row>
    <row r="286">
      <c r="A286" s="180"/>
      <c r="B286" s="214"/>
      <c r="C286" s="214"/>
      <c r="D286" s="214"/>
      <c r="E286" s="214"/>
      <c r="F286" s="214"/>
      <c r="G286" s="214"/>
      <c r="H286" s="214"/>
      <c r="I286" s="214"/>
      <c r="J286" s="214"/>
      <c r="K286" s="214"/>
      <c r="L286" s="214"/>
      <c r="M286" s="214"/>
      <c r="N286" s="214"/>
      <c r="O286" s="214"/>
      <c r="P286" s="214"/>
      <c r="Q286" s="214"/>
      <c r="R286" s="214"/>
    </row>
    <row r="287">
      <c r="A287" s="180"/>
      <c r="B287" s="214"/>
      <c r="C287" s="214"/>
      <c r="D287" s="214"/>
      <c r="E287" s="214"/>
      <c r="F287" s="214"/>
      <c r="G287" s="214"/>
      <c r="H287" s="214"/>
      <c r="I287" s="214"/>
      <c r="J287" s="214"/>
      <c r="K287" s="214"/>
      <c r="L287" s="214"/>
      <c r="M287" s="214"/>
      <c r="N287" s="214"/>
      <c r="O287" s="214"/>
      <c r="P287" s="214"/>
      <c r="Q287" s="214"/>
      <c r="R287" s="214"/>
    </row>
    <row r="288">
      <c r="A288" s="180"/>
      <c r="B288" s="214"/>
      <c r="C288" s="214"/>
      <c r="D288" s="214"/>
      <c r="E288" s="214"/>
      <c r="F288" s="214"/>
      <c r="G288" s="214"/>
      <c r="H288" s="214"/>
      <c r="I288" s="214"/>
      <c r="J288" s="214"/>
      <c r="K288" s="214"/>
      <c r="L288" s="214"/>
      <c r="M288" s="214"/>
      <c r="N288" s="214"/>
      <c r="O288" s="214"/>
      <c r="P288" s="214"/>
      <c r="Q288" s="214"/>
      <c r="R288" s="214"/>
    </row>
    <row r="289">
      <c r="A289" s="180"/>
      <c r="B289" s="214"/>
      <c r="C289" s="214"/>
      <c r="D289" s="214"/>
      <c r="E289" s="214"/>
      <c r="F289" s="214"/>
      <c r="G289" s="214"/>
      <c r="H289" s="214"/>
      <c r="I289" s="214"/>
      <c r="J289" s="214"/>
      <c r="K289" s="214"/>
      <c r="L289" s="214"/>
      <c r="M289" s="214"/>
      <c r="N289" s="214"/>
      <c r="O289" s="214"/>
      <c r="P289" s="214"/>
      <c r="Q289" s="214"/>
      <c r="R289" s="214"/>
    </row>
    <row r="290">
      <c r="A290" s="180"/>
      <c r="B290" s="214"/>
      <c r="C290" s="214"/>
      <c r="D290" s="214"/>
      <c r="E290" s="214"/>
      <c r="F290" s="214"/>
      <c r="G290" s="214"/>
      <c r="H290" s="214"/>
      <c r="I290" s="214"/>
      <c r="J290" s="214"/>
      <c r="K290" s="214"/>
      <c r="L290" s="214"/>
      <c r="M290" s="214"/>
      <c r="N290" s="214"/>
      <c r="O290" s="214"/>
      <c r="P290" s="214"/>
      <c r="Q290" s="214"/>
      <c r="R290" s="214"/>
    </row>
    <row r="291">
      <c r="A291" s="180"/>
      <c r="B291" s="214"/>
      <c r="C291" s="214"/>
      <c r="D291" s="214"/>
      <c r="E291" s="214"/>
      <c r="F291" s="214"/>
      <c r="G291" s="214"/>
      <c r="H291" s="214"/>
      <c r="I291" s="214"/>
      <c r="J291" s="214"/>
      <c r="K291" s="214"/>
      <c r="L291" s="214"/>
      <c r="M291" s="214"/>
      <c r="N291" s="214"/>
      <c r="O291" s="214"/>
      <c r="P291" s="214"/>
      <c r="Q291" s="214"/>
      <c r="R291" s="214"/>
    </row>
    <row r="292">
      <c r="A292" s="180"/>
      <c r="B292" s="214"/>
      <c r="C292" s="214"/>
      <c r="D292" s="214"/>
      <c r="E292" s="214"/>
      <c r="F292" s="214"/>
      <c r="G292" s="214"/>
      <c r="H292" s="214"/>
      <c r="I292" s="214"/>
      <c r="J292" s="214"/>
      <c r="K292" s="214"/>
      <c r="L292" s="214"/>
      <c r="M292" s="214"/>
      <c r="N292" s="214"/>
      <c r="O292" s="214"/>
      <c r="P292" s="214"/>
      <c r="Q292" s="214"/>
      <c r="R292" s="214"/>
    </row>
    <row r="293">
      <c r="A293" s="180"/>
      <c r="B293" s="214"/>
      <c r="C293" s="214"/>
      <c r="D293" s="214"/>
      <c r="E293" s="214"/>
      <c r="F293" s="214"/>
      <c r="G293" s="214"/>
      <c r="H293" s="214"/>
      <c r="I293" s="214"/>
      <c r="J293" s="214"/>
      <c r="K293" s="214"/>
      <c r="L293" s="214"/>
      <c r="M293" s="214"/>
      <c r="N293" s="214"/>
      <c r="O293" s="214"/>
      <c r="P293" s="214"/>
      <c r="Q293" s="214"/>
      <c r="R293" s="214"/>
    </row>
    <row r="294">
      <c r="A294" s="180"/>
      <c r="B294" s="214"/>
      <c r="C294" s="214"/>
      <c r="D294" s="214"/>
      <c r="E294" s="214"/>
      <c r="F294" s="214"/>
      <c r="G294" s="214"/>
      <c r="H294" s="214"/>
      <c r="I294" s="214"/>
      <c r="J294" s="214"/>
      <c r="K294" s="214"/>
      <c r="L294" s="214"/>
      <c r="M294" s="214"/>
      <c r="N294" s="214"/>
      <c r="O294" s="214"/>
      <c r="P294" s="214"/>
      <c r="Q294" s="214"/>
      <c r="R294" s="214"/>
    </row>
    <row r="295">
      <c r="A295" s="180"/>
      <c r="B295" s="214"/>
      <c r="C295" s="214"/>
      <c r="D295" s="214"/>
      <c r="E295" s="214"/>
      <c r="F295" s="214"/>
      <c r="G295" s="214"/>
      <c r="H295" s="214"/>
      <c r="I295" s="214"/>
      <c r="J295" s="214"/>
      <c r="K295" s="214"/>
      <c r="L295" s="214"/>
      <c r="M295" s="214"/>
      <c r="N295" s="214"/>
      <c r="O295" s="214"/>
      <c r="P295" s="214"/>
      <c r="Q295" s="214"/>
      <c r="R295" s="214"/>
    </row>
    <row r="296">
      <c r="A296" s="180"/>
      <c r="B296" s="214"/>
      <c r="C296" s="214"/>
      <c r="D296" s="214"/>
      <c r="E296" s="214"/>
      <c r="F296" s="214"/>
      <c r="G296" s="214"/>
      <c r="H296" s="214"/>
      <c r="I296" s="214"/>
      <c r="J296" s="214"/>
      <c r="K296" s="214"/>
      <c r="L296" s="214"/>
      <c r="M296" s="214"/>
      <c r="N296" s="214"/>
      <c r="O296" s="214"/>
      <c r="P296" s="214"/>
      <c r="Q296" s="214"/>
      <c r="R296" s="214"/>
    </row>
    <row r="297">
      <c r="A297" s="180"/>
      <c r="B297" s="214"/>
      <c r="C297" s="214"/>
      <c r="D297" s="214"/>
      <c r="E297" s="214"/>
      <c r="F297" s="214"/>
      <c r="G297" s="214"/>
      <c r="H297" s="214"/>
      <c r="I297" s="214"/>
      <c r="J297" s="214"/>
      <c r="K297" s="214"/>
      <c r="L297" s="214"/>
      <c r="M297" s="214"/>
      <c r="N297" s="214"/>
      <c r="O297" s="214"/>
      <c r="P297" s="214"/>
      <c r="Q297" s="214"/>
      <c r="R297" s="214"/>
    </row>
    <row r="298">
      <c r="A298" s="180"/>
      <c r="B298" s="214"/>
      <c r="C298" s="214"/>
      <c r="D298" s="214"/>
      <c r="E298" s="214"/>
      <c r="F298" s="214"/>
      <c r="G298" s="214"/>
      <c r="H298" s="214"/>
      <c r="I298" s="214"/>
      <c r="J298" s="214"/>
      <c r="K298" s="214"/>
      <c r="L298" s="214"/>
      <c r="M298" s="214"/>
      <c r="N298" s="214"/>
      <c r="O298" s="214"/>
      <c r="P298" s="214"/>
      <c r="Q298" s="214"/>
      <c r="R298" s="214"/>
    </row>
    <row r="299">
      <c r="A299" s="180"/>
      <c r="B299" s="214"/>
      <c r="C299" s="214"/>
      <c r="D299" s="214"/>
      <c r="E299" s="214"/>
      <c r="F299" s="214"/>
      <c r="G299" s="214"/>
      <c r="H299" s="214"/>
      <c r="I299" s="214"/>
      <c r="J299" s="214"/>
      <c r="K299" s="214"/>
      <c r="L299" s="214"/>
      <c r="M299" s="214"/>
      <c r="N299" s="214"/>
      <c r="O299" s="214"/>
      <c r="P299" s="214"/>
      <c r="Q299" s="214"/>
      <c r="R299" s="214"/>
    </row>
    <row r="300">
      <c r="A300" s="180"/>
      <c r="B300" s="214"/>
      <c r="C300" s="214"/>
      <c r="D300" s="214"/>
      <c r="E300" s="214"/>
      <c r="F300" s="214"/>
      <c r="G300" s="214"/>
      <c r="H300" s="214"/>
      <c r="I300" s="214"/>
      <c r="J300" s="214"/>
      <c r="K300" s="214"/>
      <c r="L300" s="214"/>
      <c r="M300" s="214"/>
      <c r="N300" s="214"/>
      <c r="O300" s="214"/>
      <c r="P300" s="214"/>
      <c r="Q300" s="214"/>
      <c r="R300" s="214"/>
    </row>
    <row r="301">
      <c r="A301" s="180"/>
      <c r="B301" s="214"/>
      <c r="C301" s="214"/>
      <c r="D301" s="214"/>
      <c r="E301" s="214"/>
      <c r="F301" s="214"/>
      <c r="G301" s="214"/>
      <c r="H301" s="214"/>
      <c r="I301" s="214"/>
      <c r="J301" s="214"/>
      <c r="K301" s="214"/>
      <c r="L301" s="214"/>
      <c r="M301" s="214"/>
      <c r="N301" s="214"/>
      <c r="O301" s="214"/>
      <c r="P301" s="214"/>
      <c r="Q301" s="214"/>
      <c r="R301" s="214"/>
    </row>
    <row r="302">
      <c r="A302" s="180"/>
      <c r="B302" s="214"/>
      <c r="C302" s="214"/>
      <c r="D302" s="214"/>
      <c r="E302" s="214"/>
      <c r="F302" s="214"/>
      <c r="G302" s="214"/>
      <c r="H302" s="214"/>
      <c r="I302" s="214"/>
      <c r="J302" s="214"/>
      <c r="K302" s="214"/>
      <c r="L302" s="214"/>
      <c r="M302" s="214"/>
      <c r="N302" s="214"/>
      <c r="O302" s="214"/>
      <c r="P302" s="214"/>
      <c r="Q302" s="214"/>
      <c r="R302" s="214"/>
    </row>
    <row r="303">
      <c r="A303" s="180"/>
      <c r="B303" s="214"/>
      <c r="C303" s="214"/>
      <c r="D303" s="214"/>
      <c r="E303" s="214"/>
      <c r="F303" s="214"/>
      <c r="G303" s="214"/>
      <c r="H303" s="214"/>
      <c r="I303" s="214"/>
      <c r="J303" s="214"/>
      <c r="K303" s="214"/>
      <c r="L303" s="214"/>
      <c r="M303" s="214"/>
      <c r="N303" s="214"/>
      <c r="O303" s="214"/>
      <c r="P303" s="214"/>
      <c r="Q303" s="214"/>
      <c r="R303" s="214"/>
    </row>
    <row r="304">
      <c r="A304" s="180"/>
      <c r="B304" s="214"/>
      <c r="C304" s="214"/>
      <c r="D304" s="214"/>
      <c r="E304" s="214"/>
      <c r="F304" s="214"/>
      <c r="G304" s="214"/>
      <c r="H304" s="214"/>
      <c r="I304" s="214"/>
      <c r="J304" s="214"/>
      <c r="K304" s="214"/>
      <c r="L304" s="214"/>
      <c r="M304" s="214"/>
      <c r="N304" s="214"/>
      <c r="O304" s="214"/>
      <c r="P304" s="214"/>
      <c r="Q304" s="214"/>
      <c r="R304" s="214"/>
    </row>
    <row r="305">
      <c r="A305" s="180"/>
      <c r="B305" s="214"/>
      <c r="C305" s="214"/>
      <c r="D305" s="214"/>
      <c r="E305" s="214"/>
      <c r="F305" s="214"/>
      <c r="G305" s="214"/>
      <c r="H305" s="214"/>
      <c r="I305" s="214"/>
      <c r="J305" s="214"/>
      <c r="K305" s="214"/>
      <c r="L305" s="214"/>
      <c r="M305" s="214"/>
      <c r="N305" s="214"/>
      <c r="O305" s="214"/>
      <c r="P305" s="214"/>
      <c r="Q305" s="214"/>
      <c r="R305" s="214"/>
    </row>
    <row r="306">
      <c r="A306" s="180"/>
      <c r="B306" s="214"/>
      <c r="C306" s="214"/>
      <c r="D306" s="214"/>
      <c r="E306" s="214"/>
      <c r="F306" s="214"/>
      <c r="G306" s="214"/>
      <c r="H306" s="214"/>
      <c r="I306" s="214"/>
      <c r="J306" s="214"/>
      <c r="K306" s="214"/>
      <c r="L306" s="214"/>
      <c r="M306" s="214"/>
      <c r="N306" s="214"/>
      <c r="O306" s="214"/>
      <c r="P306" s="214"/>
      <c r="Q306" s="214"/>
      <c r="R306" s="214"/>
    </row>
    <row r="307">
      <c r="A307" s="180"/>
      <c r="B307" s="214"/>
      <c r="C307" s="214"/>
      <c r="D307" s="214"/>
      <c r="E307" s="214"/>
      <c r="F307" s="214"/>
      <c r="G307" s="214"/>
      <c r="H307" s="214"/>
      <c r="I307" s="214"/>
      <c r="J307" s="214"/>
      <c r="K307" s="214"/>
      <c r="L307" s="214"/>
      <c r="M307" s="214"/>
      <c r="N307" s="214"/>
      <c r="O307" s="214"/>
      <c r="P307" s="214"/>
      <c r="Q307" s="214"/>
      <c r="R307" s="214"/>
    </row>
    <row r="308">
      <c r="A308" s="180"/>
      <c r="B308" s="214"/>
      <c r="C308" s="214"/>
      <c r="D308" s="214"/>
      <c r="E308" s="214"/>
      <c r="F308" s="214"/>
      <c r="G308" s="214"/>
      <c r="H308" s="214"/>
      <c r="I308" s="214"/>
      <c r="J308" s="214"/>
      <c r="K308" s="214"/>
      <c r="L308" s="214"/>
      <c r="M308" s="214"/>
      <c r="N308" s="214"/>
      <c r="O308" s="214"/>
      <c r="P308" s="214"/>
      <c r="Q308" s="214"/>
      <c r="R308" s="214"/>
    </row>
    <row r="309">
      <c r="A309" s="180"/>
      <c r="B309" s="214"/>
      <c r="C309" s="214"/>
      <c r="D309" s="214"/>
      <c r="E309" s="214"/>
      <c r="F309" s="214"/>
      <c r="G309" s="214"/>
      <c r="H309" s="214"/>
      <c r="I309" s="214"/>
      <c r="J309" s="214"/>
      <c r="K309" s="214"/>
      <c r="L309" s="214"/>
      <c r="M309" s="214"/>
      <c r="N309" s="214"/>
      <c r="O309" s="214"/>
      <c r="P309" s="214"/>
      <c r="Q309" s="214"/>
      <c r="R309" s="214"/>
    </row>
    <row r="310">
      <c r="A310" s="180"/>
      <c r="B310" s="214"/>
      <c r="C310" s="214"/>
      <c r="D310" s="214"/>
      <c r="E310" s="214"/>
      <c r="F310" s="214"/>
      <c r="G310" s="214"/>
      <c r="H310" s="214"/>
      <c r="I310" s="214"/>
      <c r="J310" s="214"/>
      <c r="K310" s="214"/>
      <c r="L310" s="214"/>
      <c r="M310" s="214"/>
      <c r="N310" s="214"/>
      <c r="O310" s="214"/>
      <c r="P310" s="214"/>
      <c r="Q310" s="214"/>
      <c r="R310" s="214"/>
    </row>
    <row r="311">
      <c r="A311" s="180"/>
      <c r="B311" s="214"/>
      <c r="C311" s="214"/>
      <c r="D311" s="214"/>
      <c r="E311" s="214"/>
      <c r="F311" s="214"/>
      <c r="G311" s="214"/>
      <c r="H311" s="214"/>
      <c r="I311" s="214"/>
      <c r="J311" s="214"/>
      <c r="K311" s="214"/>
      <c r="L311" s="214"/>
      <c r="M311" s="214"/>
      <c r="N311" s="214"/>
      <c r="O311" s="214"/>
      <c r="P311" s="214"/>
      <c r="Q311" s="214"/>
      <c r="R311" s="214"/>
    </row>
    <row r="312">
      <c r="A312" s="180"/>
      <c r="B312" s="214"/>
      <c r="C312" s="214"/>
      <c r="D312" s="214"/>
      <c r="E312" s="214"/>
      <c r="F312" s="214"/>
      <c r="G312" s="214"/>
      <c r="H312" s="214"/>
      <c r="I312" s="214"/>
      <c r="J312" s="214"/>
      <c r="K312" s="214"/>
      <c r="L312" s="214"/>
      <c r="M312" s="214"/>
      <c r="N312" s="214"/>
      <c r="O312" s="214"/>
      <c r="P312" s="214"/>
      <c r="Q312" s="214"/>
      <c r="R312" s="214"/>
    </row>
    <row r="313">
      <c r="A313" s="180"/>
      <c r="B313" s="214"/>
      <c r="C313" s="214"/>
      <c r="D313" s="214"/>
      <c r="E313" s="214"/>
      <c r="F313" s="214"/>
      <c r="G313" s="214"/>
      <c r="H313" s="214"/>
      <c r="I313" s="214"/>
      <c r="J313" s="214"/>
      <c r="K313" s="214"/>
      <c r="L313" s="214"/>
      <c r="M313" s="214"/>
      <c r="N313" s="214"/>
      <c r="O313" s="214"/>
      <c r="P313" s="214"/>
      <c r="Q313" s="214"/>
      <c r="R313" s="214"/>
    </row>
    <row r="314">
      <c r="A314" s="180"/>
      <c r="B314" s="214"/>
      <c r="C314" s="214"/>
      <c r="D314" s="214"/>
      <c r="E314" s="214"/>
      <c r="F314" s="214"/>
      <c r="G314" s="214"/>
      <c r="H314" s="214"/>
      <c r="I314" s="214"/>
      <c r="J314" s="214"/>
      <c r="K314" s="214"/>
      <c r="L314" s="214"/>
      <c r="M314" s="214"/>
      <c r="N314" s="214"/>
      <c r="O314" s="214"/>
      <c r="P314" s="214"/>
      <c r="Q314" s="214"/>
      <c r="R314" s="214"/>
    </row>
    <row r="315">
      <c r="A315" s="180"/>
      <c r="B315" s="214"/>
      <c r="C315" s="214"/>
      <c r="D315" s="214"/>
      <c r="E315" s="214"/>
      <c r="F315" s="214"/>
      <c r="G315" s="214"/>
      <c r="H315" s="214"/>
      <c r="I315" s="214"/>
      <c r="J315" s="214"/>
      <c r="K315" s="214"/>
      <c r="L315" s="214"/>
      <c r="M315" s="214"/>
      <c r="N315" s="214"/>
      <c r="O315" s="214"/>
      <c r="P315" s="214"/>
      <c r="Q315" s="214"/>
      <c r="R315" s="214"/>
    </row>
    <row r="316">
      <c r="A316" s="180"/>
      <c r="B316" s="214"/>
      <c r="C316" s="214"/>
      <c r="D316" s="214"/>
      <c r="E316" s="214"/>
      <c r="F316" s="214"/>
      <c r="G316" s="214"/>
      <c r="H316" s="214"/>
      <c r="I316" s="214"/>
      <c r="J316" s="214"/>
      <c r="K316" s="214"/>
      <c r="L316" s="214"/>
      <c r="M316" s="214"/>
      <c r="N316" s="214"/>
      <c r="O316" s="214"/>
      <c r="P316" s="214"/>
      <c r="Q316" s="214"/>
      <c r="R316" s="214"/>
    </row>
    <row r="317">
      <c r="A317" s="180"/>
      <c r="B317" s="214"/>
      <c r="C317" s="214"/>
      <c r="D317" s="214"/>
      <c r="E317" s="214"/>
      <c r="F317" s="214"/>
      <c r="G317" s="214"/>
      <c r="H317" s="214"/>
      <c r="I317" s="214"/>
      <c r="J317" s="214"/>
      <c r="K317" s="214"/>
      <c r="L317" s="214"/>
      <c r="M317" s="214"/>
      <c r="N317" s="214"/>
      <c r="O317" s="214"/>
      <c r="P317" s="214"/>
      <c r="Q317" s="214"/>
      <c r="R317" s="214"/>
    </row>
    <row r="318">
      <c r="A318" s="180"/>
      <c r="B318" s="214"/>
      <c r="C318" s="214"/>
      <c r="D318" s="214"/>
      <c r="E318" s="214"/>
      <c r="F318" s="214"/>
      <c r="G318" s="214"/>
      <c r="H318" s="214"/>
      <c r="I318" s="214"/>
      <c r="J318" s="214"/>
      <c r="K318" s="214"/>
      <c r="L318" s="214"/>
      <c r="M318" s="214"/>
      <c r="N318" s="214"/>
      <c r="O318" s="214"/>
      <c r="P318" s="214"/>
      <c r="Q318" s="214"/>
      <c r="R318" s="214"/>
    </row>
    <row r="319">
      <c r="A319" s="180"/>
      <c r="B319" s="214"/>
      <c r="C319" s="214"/>
      <c r="D319" s="214"/>
      <c r="E319" s="214"/>
      <c r="F319" s="214"/>
      <c r="G319" s="214"/>
      <c r="H319" s="214"/>
      <c r="I319" s="214"/>
      <c r="J319" s="214"/>
      <c r="K319" s="214"/>
      <c r="L319" s="214"/>
      <c r="M319" s="214"/>
      <c r="N319" s="214"/>
      <c r="O319" s="214"/>
      <c r="P319" s="214"/>
      <c r="Q319" s="214"/>
      <c r="R319" s="214"/>
    </row>
    <row r="320">
      <c r="A320" s="180"/>
      <c r="B320" s="214"/>
      <c r="C320" s="214"/>
      <c r="D320" s="214"/>
      <c r="E320" s="214"/>
      <c r="F320" s="214"/>
      <c r="G320" s="214"/>
      <c r="H320" s="214"/>
      <c r="I320" s="214"/>
      <c r="J320" s="214"/>
      <c r="K320" s="214"/>
      <c r="L320" s="214"/>
      <c r="M320" s="214"/>
      <c r="N320" s="214"/>
      <c r="O320" s="214"/>
      <c r="P320" s="214"/>
      <c r="Q320" s="214"/>
      <c r="R320" s="214"/>
    </row>
    <row r="321">
      <c r="A321" s="180"/>
      <c r="B321" s="214"/>
      <c r="C321" s="214"/>
      <c r="D321" s="214"/>
      <c r="E321" s="214"/>
      <c r="F321" s="214"/>
      <c r="G321" s="214"/>
      <c r="H321" s="214"/>
      <c r="I321" s="214"/>
      <c r="J321" s="214"/>
      <c r="K321" s="214"/>
      <c r="L321" s="214"/>
      <c r="M321" s="214"/>
      <c r="N321" s="214"/>
      <c r="O321" s="214"/>
      <c r="P321" s="214"/>
      <c r="Q321" s="214"/>
      <c r="R321" s="214"/>
    </row>
    <row r="322">
      <c r="A322" s="180"/>
      <c r="B322" s="214"/>
      <c r="C322" s="214"/>
      <c r="D322" s="214"/>
      <c r="E322" s="214"/>
      <c r="F322" s="214"/>
      <c r="G322" s="214"/>
      <c r="H322" s="214"/>
      <c r="I322" s="214"/>
      <c r="J322" s="214"/>
      <c r="K322" s="214"/>
      <c r="L322" s="214"/>
      <c r="M322" s="214"/>
      <c r="N322" s="214"/>
      <c r="O322" s="214"/>
      <c r="P322" s="214"/>
      <c r="Q322" s="214"/>
      <c r="R322" s="214"/>
    </row>
    <row r="323">
      <c r="A323" s="180"/>
      <c r="B323" s="214"/>
      <c r="C323" s="214"/>
      <c r="D323" s="214"/>
      <c r="E323" s="214"/>
      <c r="F323" s="214"/>
      <c r="G323" s="214"/>
      <c r="H323" s="214"/>
      <c r="I323" s="214"/>
      <c r="J323" s="214"/>
      <c r="K323" s="214"/>
      <c r="L323" s="214"/>
      <c r="M323" s="214"/>
      <c r="N323" s="214"/>
      <c r="O323" s="214"/>
      <c r="P323" s="214"/>
      <c r="Q323" s="214"/>
      <c r="R323" s="214"/>
    </row>
    <row r="324">
      <c r="A324" s="180"/>
      <c r="B324" s="214"/>
      <c r="C324" s="214"/>
      <c r="D324" s="214"/>
      <c r="E324" s="214"/>
      <c r="F324" s="214"/>
      <c r="G324" s="214"/>
      <c r="H324" s="214"/>
      <c r="I324" s="214"/>
      <c r="J324" s="214"/>
      <c r="K324" s="214"/>
      <c r="L324" s="214"/>
      <c r="M324" s="214"/>
      <c r="N324" s="214"/>
      <c r="O324" s="214"/>
      <c r="P324" s="214"/>
      <c r="Q324" s="214"/>
      <c r="R324" s="214"/>
    </row>
    <row r="325">
      <c r="A325" s="180"/>
      <c r="B325" s="214"/>
      <c r="C325" s="214"/>
      <c r="D325" s="214"/>
      <c r="E325" s="214"/>
      <c r="F325" s="214"/>
      <c r="G325" s="214"/>
      <c r="H325" s="214"/>
      <c r="I325" s="214"/>
      <c r="J325" s="214"/>
      <c r="K325" s="214"/>
      <c r="L325" s="214"/>
      <c r="M325" s="214"/>
      <c r="N325" s="214"/>
      <c r="O325" s="214"/>
      <c r="P325" s="214"/>
      <c r="Q325" s="214"/>
      <c r="R325" s="214"/>
    </row>
    <row r="326">
      <c r="A326" s="180"/>
      <c r="B326" s="214"/>
      <c r="C326" s="214"/>
      <c r="D326" s="214"/>
      <c r="E326" s="214"/>
      <c r="F326" s="214"/>
      <c r="G326" s="214"/>
      <c r="H326" s="214"/>
      <c r="I326" s="214"/>
      <c r="J326" s="214"/>
      <c r="K326" s="214"/>
      <c r="L326" s="214"/>
      <c r="M326" s="214"/>
      <c r="N326" s="214"/>
      <c r="O326" s="214"/>
      <c r="P326" s="214"/>
      <c r="Q326" s="214"/>
      <c r="R326" s="214"/>
    </row>
    <row r="327">
      <c r="A327" s="180"/>
      <c r="B327" s="214"/>
      <c r="C327" s="214"/>
      <c r="D327" s="214"/>
      <c r="E327" s="214"/>
      <c r="F327" s="214"/>
      <c r="G327" s="214"/>
      <c r="H327" s="214"/>
      <c r="I327" s="214"/>
      <c r="J327" s="214"/>
      <c r="K327" s="214"/>
      <c r="L327" s="214"/>
      <c r="M327" s="214"/>
      <c r="N327" s="214"/>
      <c r="O327" s="214"/>
      <c r="P327" s="214"/>
      <c r="Q327" s="214"/>
      <c r="R327" s="214"/>
    </row>
    <row r="328">
      <c r="A328" s="180"/>
      <c r="B328" s="214"/>
      <c r="C328" s="214"/>
      <c r="D328" s="214"/>
      <c r="E328" s="214"/>
      <c r="F328" s="214"/>
      <c r="G328" s="214"/>
      <c r="H328" s="214"/>
      <c r="I328" s="214"/>
      <c r="J328" s="214"/>
      <c r="K328" s="214"/>
      <c r="L328" s="214"/>
      <c r="M328" s="214"/>
      <c r="N328" s="214"/>
      <c r="O328" s="214"/>
      <c r="P328" s="214"/>
      <c r="Q328" s="214"/>
      <c r="R328" s="214"/>
    </row>
    <row r="329">
      <c r="A329" s="180"/>
      <c r="B329" s="214"/>
      <c r="C329" s="214"/>
      <c r="D329" s="214"/>
      <c r="E329" s="214"/>
      <c r="F329" s="214"/>
      <c r="G329" s="214"/>
      <c r="H329" s="214"/>
      <c r="I329" s="214"/>
      <c r="J329" s="214"/>
      <c r="K329" s="214"/>
      <c r="L329" s="214"/>
      <c r="M329" s="214"/>
      <c r="N329" s="214"/>
      <c r="O329" s="214"/>
      <c r="P329" s="214"/>
      <c r="Q329" s="214"/>
      <c r="R329" s="214"/>
    </row>
    <row r="330">
      <c r="A330" s="180"/>
      <c r="B330" s="214"/>
      <c r="C330" s="214"/>
      <c r="D330" s="214"/>
      <c r="E330" s="214"/>
      <c r="F330" s="214"/>
      <c r="G330" s="214"/>
      <c r="H330" s="214"/>
      <c r="I330" s="214"/>
      <c r="J330" s="214"/>
      <c r="K330" s="214"/>
      <c r="L330" s="214"/>
      <c r="M330" s="214"/>
      <c r="N330" s="214"/>
      <c r="O330" s="214"/>
      <c r="P330" s="214"/>
      <c r="Q330" s="214"/>
      <c r="R330" s="214"/>
    </row>
    <row r="331">
      <c r="A331" s="180"/>
      <c r="B331" s="214"/>
      <c r="C331" s="214"/>
      <c r="D331" s="214"/>
      <c r="E331" s="214"/>
      <c r="F331" s="214"/>
      <c r="G331" s="214"/>
      <c r="H331" s="214"/>
      <c r="I331" s="214"/>
      <c r="J331" s="214"/>
      <c r="K331" s="214"/>
      <c r="L331" s="214"/>
      <c r="M331" s="214"/>
      <c r="N331" s="214"/>
      <c r="O331" s="214"/>
      <c r="P331" s="214"/>
      <c r="Q331" s="214"/>
      <c r="R331" s="214"/>
    </row>
    <row r="332">
      <c r="A332" s="180"/>
      <c r="B332" s="214"/>
      <c r="C332" s="214"/>
      <c r="D332" s="214"/>
      <c r="E332" s="214"/>
      <c r="F332" s="214"/>
      <c r="G332" s="214"/>
      <c r="H332" s="214"/>
      <c r="I332" s="214"/>
      <c r="J332" s="214"/>
      <c r="K332" s="214"/>
      <c r="L332" s="214"/>
      <c r="M332" s="214"/>
      <c r="N332" s="214"/>
      <c r="O332" s="214"/>
      <c r="P332" s="214"/>
      <c r="Q332" s="214"/>
      <c r="R332" s="214"/>
    </row>
    <row r="333">
      <c r="A333" s="180"/>
      <c r="B333" s="214"/>
      <c r="C333" s="214"/>
      <c r="D333" s="214"/>
      <c r="E333" s="214"/>
      <c r="F333" s="214"/>
      <c r="G333" s="214"/>
      <c r="H333" s="214"/>
      <c r="I333" s="214"/>
      <c r="J333" s="214"/>
      <c r="K333" s="214"/>
      <c r="L333" s="214"/>
      <c r="M333" s="214"/>
      <c r="N333" s="214"/>
      <c r="O333" s="214"/>
      <c r="P333" s="214"/>
      <c r="Q333" s="214"/>
      <c r="R333" s="214"/>
    </row>
    <row r="334">
      <c r="A334" s="180"/>
      <c r="B334" s="214"/>
      <c r="C334" s="214"/>
      <c r="D334" s="214"/>
      <c r="E334" s="214"/>
      <c r="F334" s="214"/>
      <c r="G334" s="214"/>
      <c r="H334" s="214"/>
      <c r="I334" s="214"/>
      <c r="J334" s="214"/>
      <c r="K334" s="214"/>
      <c r="L334" s="214"/>
      <c r="M334" s="214"/>
      <c r="N334" s="214"/>
      <c r="O334" s="214"/>
      <c r="P334" s="214"/>
      <c r="Q334" s="214"/>
      <c r="R334" s="214"/>
    </row>
    <row r="335">
      <c r="A335" s="180"/>
      <c r="B335" s="214"/>
      <c r="C335" s="214"/>
      <c r="D335" s="214"/>
      <c r="E335" s="214"/>
      <c r="F335" s="214"/>
      <c r="G335" s="214"/>
      <c r="H335" s="214"/>
      <c r="I335" s="214"/>
      <c r="J335" s="214"/>
      <c r="K335" s="214"/>
      <c r="L335" s="214"/>
      <c r="M335" s="214"/>
      <c r="N335" s="214"/>
      <c r="O335" s="214"/>
      <c r="P335" s="214"/>
      <c r="Q335" s="214"/>
      <c r="R335" s="214"/>
    </row>
    <row r="336">
      <c r="A336" s="180"/>
      <c r="B336" s="214"/>
      <c r="C336" s="214"/>
      <c r="D336" s="214"/>
      <c r="E336" s="214"/>
      <c r="F336" s="214"/>
      <c r="G336" s="214"/>
      <c r="H336" s="214"/>
      <c r="I336" s="214"/>
      <c r="J336" s="214"/>
      <c r="K336" s="214"/>
      <c r="L336" s="214"/>
      <c r="M336" s="214"/>
      <c r="N336" s="214"/>
      <c r="O336" s="214"/>
      <c r="P336" s="214"/>
      <c r="Q336" s="214"/>
      <c r="R336" s="214"/>
    </row>
    <row r="337">
      <c r="A337" s="180"/>
      <c r="B337" s="214"/>
      <c r="C337" s="214"/>
      <c r="D337" s="214"/>
      <c r="E337" s="214"/>
      <c r="F337" s="214"/>
      <c r="G337" s="214"/>
      <c r="H337" s="214"/>
      <c r="I337" s="214"/>
      <c r="J337" s="214"/>
      <c r="K337" s="214"/>
      <c r="L337" s="214"/>
      <c r="M337" s="214"/>
      <c r="N337" s="214"/>
      <c r="O337" s="214"/>
      <c r="P337" s="214"/>
      <c r="Q337" s="214"/>
      <c r="R337" s="214"/>
    </row>
    <row r="338">
      <c r="A338" s="180"/>
      <c r="B338" s="214"/>
      <c r="C338" s="214"/>
      <c r="D338" s="214"/>
      <c r="E338" s="214"/>
      <c r="F338" s="214"/>
      <c r="G338" s="214"/>
      <c r="H338" s="214"/>
      <c r="I338" s="214"/>
      <c r="J338" s="214"/>
      <c r="K338" s="214"/>
      <c r="L338" s="214"/>
      <c r="M338" s="214"/>
      <c r="N338" s="214"/>
      <c r="O338" s="214"/>
      <c r="P338" s="214"/>
      <c r="Q338" s="214"/>
      <c r="R338" s="214"/>
    </row>
    <row r="339">
      <c r="A339" s="180"/>
      <c r="B339" s="214"/>
      <c r="C339" s="214"/>
      <c r="D339" s="214"/>
      <c r="E339" s="214"/>
      <c r="F339" s="214"/>
      <c r="G339" s="214"/>
      <c r="H339" s="214"/>
      <c r="I339" s="214"/>
      <c r="J339" s="214"/>
      <c r="K339" s="214"/>
      <c r="L339" s="214"/>
      <c r="M339" s="214"/>
      <c r="N339" s="214"/>
      <c r="O339" s="214"/>
      <c r="P339" s="214"/>
      <c r="Q339" s="214"/>
      <c r="R339" s="214"/>
    </row>
    <row r="340">
      <c r="A340" s="180"/>
      <c r="B340" s="214"/>
      <c r="C340" s="214"/>
      <c r="D340" s="214"/>
      <c r="E340" s="214"/>
      <c r="F340" s="214"/>
      <c r="G340" s="214"/>
      <c r="H340" s="214"/>
      <c r="I340" s="214"/>
      <c r="J340" s="214"/>
      <c r="K340" s="214"/>
      <c r="L340" s="214"/>
      <c r="M340" s="214"/>
      <c r="N340" s="214"/>
      <c r="O340" s="214"/>
      <c r="P340" s="214"/>
      <c r="Q340" s="214"/>
      <c r="R340" s="214"/>
    </row>
    <row r="341">
      <c r="A341" s="180"/>
      <c r="B341" s="214"/>
      <c r="C341" s="214"/>
      <c r="D341" s="214"/>
      <c r="E341" s="214"/>
      <c r="F341" s="214"/>
      <c r="G341" s="214"/>
      <c r="H341" s="214"/>
      <c r="I341" s="214"/>
      <c r="J341" s="214"/>
      <c r="K341" s="214"/>
      <c r="L341" s="214"/>
      <c r="M341" s="214"/>
      <c r="N341" s="214"/>
      <c r="O341" s="214"/>
      <c r="P341" s="214"/>
      <c r="Q341" s="214"/>
      <c r="R341" s="214"/>
    </row>
    <row r="342">
      <c r="A342" s="180"/>
      <c r="B342" s="214"/>
      <c r="C342" s="214"/>
      <c r="D342" s="214"/>
      <c r="E342" s="214"/>
      <c r="F342" s="214"/>
      <c r="G342" s="214"/>
      <c r="H342" s="214"/>
      <c r="I342" s="214"/>
      <c r="J342" s="214"/>
      <c r="K342" s="214"/>
      <c r="L342" s="214"/>
      <c r="M342" s="214"/>
      <c r="N342" s="214"/>
      <c r="O342" s="214"/>
      <c r="P342" s="214"/>
      <c r="Q342" s="214"/>
      <c r="R342" s="214"/>
    </row>
    <row r="343">
      <c r="A343" s="180"/>
      <c r="B343" s="214"/>
      <c r="C343" s="214"/>
      <c r="D343" s="214"/>
      <c r="E343" s="214"/>
      <c r="F343" s="214"/>
      <c r="G343" s="214"/>
      <c r="H343" s="214"/>
      <c r="I343" s="214"/>
      <c r="J343" s="214"/>
      <c r="K343" s="214"/>
      <c r="L343" s="214"/>
      <c r="M343" s="214"/>
      <c r="N343" s="214"/>
      <c r="O343" s="214"/>
      <c r="P343" s="214"/>
      <c r="Q343" s="214"/>
      <c r="R343" s="214"/>
    </row>
    <row r="344">
      <c r="A344" s="180"/>
      <c r="B344" s="214"/>
      <c r="C344" s="214"/>
      <c r="D344" s="214"/>
      <c r="E344" s="214"/>
      <c r="F344" s="214"/>
      <c r="G344" s="214"/>
      <c r="H344" s="214"/>
      <c r="I344" s="214"/>
      <c r="J344" s="214"/>
      <c r="K344" s="214"/>
      <c r="L344" s="214"/>
      <c r="M344" s="214"/>
      <c r="N344" s="214"/>
      <c r="O344" s="214"/>
      <c r="P344" s="214"/>
      <c r="Q344" s="214"/>
      <c r="R344" s="214"/>
    </row>
    <row r="345">
      <c r="A345" s="180"/>
      <c r="B345" s="214"/>
      <c r="C345" s="214"/>
      <c r="D345" s="214"/>
      <c r="E345" s="214"/>
      <c r="F345" s="214"/>
      <c r="G345" s="214"/>
      <c r="H345" s="214"/>
      <c r="I345" s="214"/>
      <c r="J345" s="214"/>
      <c r="K345" s="214"/>
      <c r="L345" s="214"/>
      <c r="M345" s="214"/>
      <c r="N345" s="214"/>
      <c r="O345" s="214"/>
      <c r="P345" s="214"/>
      <c r="Q345" s="214"/>
      <c r="R345" s="214"/>
    </row>
    <row r="346">
      <c r="A346" s="180"/>
      <c r="B346" s="214"/>
      <c r="C346" s="214"/>
      <c r="D346" s="214"/>
      <c r="E346" s="214"/>
      <c r="F346" s="214"/>
      <c r="G346" s="214"/>
      <c r="H346" s="214"/>
      <c r="I346" s="214"/>
      <c r="J346" s="214"/>
      <c r="K346" s="214"/>
      <c r="L346" s="214"/>
      <c r="M346" s="214"/>
      <c r="N346" s="214"/>
      <c r="O346" s="214"/>
      <c r="P346" s="214"/>
      <c r="Q346" s="214"/>
      <c r="R346" s="214"/>
    </row>
    <row r="347">
      <c r="A347" s="180"/>
      <c r="B347" s="214"/>
      <c r="C347" s="214"/>
      <c r="D347" s="214"/>
      <c r="E347" s="214"/>
      <c r="F347" s="214"/>
      <c r="G347" s="214"/>
      <c r="H347" s="214"/>
      <c r="I347" s="214"/>
      <c r="J347" s="214"/>
      <c r="K347" s="214"/>
      <c r="L347" s="214"/>
      <c r="M347" s="214"/>
      <c r="N347" s="214"/>
      <c r="O347" s="214"/>
      <c r="P347" s="214"/>
      <c r="Q347" s="214"/>
      <c r="R347" s="214"/>
    </row>
    <row r="348">
      <c r="A348" s="180"/>
      <c r="B348" s="214"/>
      <c r="C348" s="214"/>
      <c r="D348" s="214"/>
      <c r="E348" s="214"/>
      <c r="F348" s="214"/>
      <c r="G348" s="214"/>
      <c r="H348" s="214"/>
      <c r="I348" s="214"/>
      <c r="J348" s="214"/>
      <c r="K348" s="214"/>
      <c r="L348" s="214"/>
      <c r="M348" s="214"/>
      <c r="N348" s="214"/>
      <c r="O348" s="214"/>
      <c r="P348" s="214"/>
      <c r="Q348" s="214"/>
      <c r="R348" s="214"/>
    </row>
    <row r="349">
      <c r="A349" s="180"/>
      <c r="B349" s="214"/>
      <c r="C349" s="214"/>
      <c r="D349" s="214"/>
      <c r="E349" s="214"/>
      <c r="F349" s="214"/>
      <c r="G349" s="214"/>
      <c r="H349" s="214"/>
      <c r="I349" s="214"/>
      <c r="J349" s="214"/>
      <c r="K349" s="214"/>
      <c r="L349" s="214"/>
      <c r="M349" s="214"/>
      <c r="N349" s="214"/>
      <c r="O349" s="214"/>
      <c r="P349" s="214"/>
      <c r="Q349" s="214"/>
      <c r="R349" s="214"/>
    </row>
    <row r="350">
      <c r="A350" s="180"/>
      <c r="B350" s="214"/>
      <c r="C350" s="214"/>
      <c r="D350" s="214"/>
      <c r="E350" s="214"/>
      <c r="F350" s="214"/>
      <c r="G350" s="214"/>
      <c r="H350" s="214"/>
      <c r="I350" s="214"/>
      <c r="J350" s="214"/>
      <c r="K350" s="214"/>
      <c r="L350" s="214"/>
      <c r="M350" s="214"/>
      <c r="N350" s="214"/>
      <c r="O350" s="214"/>
      <c r="P350" s="214"/>
      <c r="Q350" s="214"/>
      <c r="R350" s="214"/>
    </row>
    <row r="351">
      <c r="A351" s="180"/>
      <c r="B351" s="214"/>
      <c r="C351" s="214"/>
      <c r="D351" s="214"/>
      <c r="E351" s="214"/>
      <c r="F351" s="214"/>
      <c r="G351" s="214"/>
      <c r="H351" s="214"/>
      <c r="I351" s="214"/>
      <c r="J351" s="214"/>
      <c r="K351" s="214"/>
      <c r="L351" s="214"/>
      <c r="M351" s="214"/>
      <c r="N351" s="214"/>
      <c r="O351" s="214"/>
      <c r="P351" s="214"/>
      <c r="Q351" s="214"/>
      <c r="R351" s="214"/>
    </row>
    <row r="352">
      <c r="A352" s="180"/>
      <c r="B352" s="214"/>
      <c r="C352" s="214"/>
      <c r="D352" s="214"/>
      <c r="E352" s="214"/>
      <c r="F352" s="214"/>
      <c r="G352" s="214"/>
      <c r="H352" s="214"/>
      <c r="I352" s="214"/>
      <c r="J352" s="214"/>
      <c r="K352" s="214"/>
      <c r="L352" s="214"/>
      <c r="M352" s="214"/>
      <c r="N352" s="214"/>
      <c r="O352" s="214"/>
      <c r="P352" s="214"/>
      <c r="Q352" s="214"/>
      <c r="R352" s="214"/>
    </row>
    <row r="353">
      <c r="A353" s="180"/>
      <c r="B353" s="214"/>
      <c r="C353" s="214"/>
      <c r="D353" s="214"/>
      <c r="E353" s="214"/>
      <c r="F353" s="214"/>
      <c r="G353" s="214"/>
      <c r="H353" s="214"/>
      <c r="I353" s="214"/>
      <c r="J353" s="214"/>
      <c r="K353" s="214"/>
      <c r="L353" s="214"/>
      <c r="M353" s="214"/>
      <c r="N353" s="214"/>
      <c r="O353" s="214"/>
      <c r="P353" s="214"/>
      <c r="Q353" s="214"/>
      <c r="R353" s="214"/>
    </row>
    <row r="354">
      <c r="A354" s="180"/>
      <c r="B354" s="214"/>
      <c r="C354" s="214"/>
      <c r="D354" s="214"/>
      <c r="E354" s="214"/>
      <c r="F354" s="214"/>
      <c r="G354" s="214"/>
      <c r="H354" s="214"/>
      <c r="I354" s="214"/>
      <c r="J354" s="214"/>
      <c r="K354" s="214"/>
      <c r="L354" s="214"/>
      <c r="M354" s="214"/>
      <c r="N354" s="214"/>
      <c r="O354" s="214"/>
      <c r="P354" s="214"/>
      <c r="Q354" s="214"/>
      <c r="R354" s="214"/>
    </row>
    <row r="355">
      <c r="A355" s="180"/>
      <c r="B355" s="214"/>
      <c r="C355" s="214"/>
      <c r="D355" s="214"/>
      <c r="E355" s="214"/>
      <c r="F355" s="214"/>
      <c r="G355" s="214"/>
      <c r="H355" s="214"/>
      <c r="I355" s="214"/>
      <c r="J355" s="214"/>
      <c r="K355" s="214"/>
      <c r="L355" s="214"/>
      <c r="M355" s="214"/>
      <c r="N355" s="214"/>
      <c r="O355" s="214"/>
      <c r="P355" s="214"/>
      <c r="Q355" s="214"/>
      <c r="R355" s="214"/>
    </row>
    <row r="356">
      <c r="A356" s="180"/>
      <c r="B356" s="214"/>
      <c r="C356" s="214"/>
      <c r="D356" s="214"/>
      <c r="E356" s="214"/>
      <c r="F356" s="214"/>
      <c r="G356" s="214"/>
      <c r="H356" s="214"/>
      <c r="I356" s="214"/>
      <c r="J356" s="214"/>
      <c r="K356" s="214"/>
      <c r="L356" s="214"/>
      <c r="M356" s="214"/>
      <c r="N356" s="214"/>
      <c r="O356" s="214"/>
      <c r="P356" s="214"/>
      <c r="Q356" s="214"/>
      <c r="R356" s="214"/>
    </row>
    <row r="357">
      <c r="A357" s="180"/>
      <c r="B357" s="214"/>
      <c r="C357" s="214"/>
      <c r="D357" s="214"/>
      <c r="E357" s="214"/>
      <c r="F357" s="214"/>
      <c r="G357" s="214"/>
      <c r="H357" s="214"/>
      <c r="I357" s="214"/>
      <c r="J357" s="214"/>
      <c r="K357" s="214"/>
      <c r="L357" s="214"/>
      <c r="M357" s="214"/>
      <c r="N357" s="214"/>
      <c r="O357" s="214"/>
      <c r="P357" s="214"/>
      <c r="Q357" s="214"/>
      <c r="R357" s="214"/>
    </row>
    <row r="358">
      <c r="A358" s="180"/>
      <c r="B358" s="214"/>
      <c r="C358" s="214"/>
      <c r="D358" s="214"/>
      <c r="E358" s="214"/>
      <c r="F358" s="214"/>
      <c r="G358" s="214"/>
      <c r="H358" s="214"/>
      <c r="I358" s="214"/>
      <c r="J358" s="214"/>
      <c r="K358" s="214"/>
      <c r="L358" s="214"/>
      <c r="M358" s="214"/>
      <c r="N358" s="214"/>
      <c r="O358" s="214"/>
      <c r="P358" s="214"/>
      <c r="Q358" s="214"/>
      <c r="R358" s="214"/>
    </row>
    <row r="359">
      <c r="A359" s="180"/>
      <c r="B359" s="214"/>
      <c r="C359" s="214"/>
      <c r="D359" s="214"/>
      <c r="E359" s="214"/>
      <c r="F359" s="214"/>
      <c r="G359" s="214"/>
      <c r="H359" s="214"/>
      <c r="I359" s="214"/>
      <c r="J359" s="214"/>
      <c r="K359" s="214"/>
      <c r="L359" s="214"/>
      <c r="M359" s="214"/>
      <c r="N359" s="214"/>
      <c r="O359" s="214"/>
      <c r="P359" s="214"/>
      <c r="Q359" s="214"/>
      <c r="R359" s="214"/>
    </row>
    <row r="360">
      <c r="A360" s="180"/>
      <c r="B360" s="214"/>
      <c r="C360" s="214"/>
      <c r="D360" s="214"/>
      <c r="E360" s="214"/>
      <c r="F360" s="214"/>
      <c r="G360" s="214"/>
      <c r="H360" s="214"/>
      <c r="I360" s="214"/>
      <c r="J360" s="214"/>
      <c r="K360" s="214"/>
      <c r="L360" s="214"/>
      <c r="M360" s="214"/>
      <c r="N360" s="214"/>
      <c r="O360" s="214"/>
      <c r="P360" s="214"/>
      <c r="Q360" s="214"/>
      <c r="R360" s="214"/>
    </row>
    <row r="361">
      <c r="A361" s="180"/>
      <c r="B361" s="214"/>
      <c r="C361" s="214"/>
      <c r="D361" s="214"/>
      <c r="E361" s="214"/>
      <c r="F361" s="214"/>
      <c r="G361" s="214"/>
      <c r="H361" s="214"/>
      <c r="I361" s="214"/>
      <c r="J361" s="214"/>
      <c r="K361" s="214"/>
      <c r="L361" s="214"/>
      <c r="M361" s="214"/>
      <c r="N361" s="214"/>
      <c r="O361" s="214"/>
      <c r="P361" s="214"/>
      <c r="Q361" s="214"/>
      <c r="R361" s="214"/>
    </row>
    <row r="362">
      <c r="A362" s="180"/>
      <c r="B362" s="214"/>
      <c r="C362" s="214"/>
      <c r="D362" s="214"/>
      <c r="E362" s="214"/>
      <c r="F362" s="214"/>
      <c r="G362" s="214"/>
      <c r="H362" s="214"/>
      <c r="I362" s="214"/>
      <c r="J362" s="214"/>
      <c r="K362" s="214"/>
      <c r="L362" s="214"/>
      <c r="M362" s="214"/>
      <c r="N362" s="214"/>
      <c r="O362" s="214"/>
      <c r="P362" s="214"/>
      <c r="Q362" s="214"/>
      <c r="R362" s="214"/>
    </row>
    <row r="363">
      <c r="A363" s="180"/>
      <c r="B363" s="214"/>
      <c r="C363" s="214"/>
      <c r="D363" s="214"/>
      <c r="E363" s="214"/>
      <c r="F363" s="214"/>
      <c r="G363" s="214"/>
      <c r="H363" s="214"/>
      <c r="I363" s="214"/>
      <c r="J363" s="214"/>
      <c r="K363" s="214"/>
      <c r="L363" s="214"/>
      <c r="M363" s="214"/>
      <c r="N363" s="214"/>
      <c r="O363" s="214"/>
      <c r="P363" s="214"/>
      <c r="Q363" s="214"/>
      <c r="R363" s="214"/>
    </row>
    <row r="364">
      <c r="A364" s="180"/>
      <c r="B364" s="214"/>
      <c r="C364" s="214"/>
      <c r="D364" s="214"/>
      <c r="E364" s="214"/>
      <c r="F364" s="214"/>
      <c r="G364" s="214"/>
      <c r="H364" s="214"/>
      <c r="I364" s="214"/>
      <c r="J364" s="214"/>
      <c r="K364" s="214"/>
      <c r="L364" s="214"/>
      <c r="M364" s="214"/>
      <c r="N364" s="214"/>
      <c r="O364" s="214"/>
      <c r="P364" s="214"/>
      <c r="Q364" s="214"/>
      <c r="R364" s="214"/>
    </row>
    <row r="365">
      <c r="A365" s="180"/>
      <c r="B365" s="214"/>
      <c r="C365" s="214"/>
      <c r="D365" s="214"/>
      <c r="E365" s="214"/>
      <c r="F365" s="214"/>
      <c r="G365" s="214"/>
      <c r="H365" s="214"/>
      <c r="I365" s="214"/>
      <c r="J365" s="214"/>
      <c r="K365" s="214"/>
      <c r="L365" s="214"/>
      <c r="M365" s="214"/>
      <c r="N365" s="214"/>
      <c r="O365" s="214"/>
      <c r="P365" s="214"/>
      <c r="Q365" s="214"/>
      <c r="R365" s="214"/>
    </row>
    <row r="366">
      <c r="A366" s="180"/>
      <c r="B366" s="214"/>
      <c r="C366" s="214"/>
      <c r="D366" s="214"/>
      <c r="E366" s="214"/>
      <c r="F366" s="214"/>
      <c r="G366" s="214"/>
      <c r="H366" s="214"/>
      <c r="I366" s="214"/>
      <c r="J366" s="214"/>
      <c r="K366" s="214"/>
      <c r="L366" s="214"/>
      <c r="M366" s="214"/>
      <c r="N366" s="214"/>
      <c r="O366" s="214"/>
      <c r="P366" s="214"/>
      <c r="Q366" s="214"/>
      <c r="R366" s="214"/>
    </row>
    <row r="367">
      <c r="A367" s="180"/>
      <c r="B367" s="214"/>
      <c r="C367" s="214"/>
      <c r="D367" s="214"/>
      <c r="E367" s="214"/>
      <c r="F367" s="214"/>
      <c r="G367" s="214"/>
      <c r="H367" s="214"/>
      <c r="I367" s="214"/>
      <c r="J367" s="214"/>
      <c r="K367" s="214"/>
      <c r="L367" s="214"/>
      <c r="M367" s="214"/>
      <c r="N367" s="214"/>
      <c r="O367" s="214"/>
      <c r="P367" s="214"/>
      <c r="Q367" s="214"/>
      <c r="R367" s="214"/>
    </row>
    <row r="368">
      <c r="A368" s="180"/>
      <c r="B368" s="214"/>
      <c r="C368" s="214"/>
      <c r="D368" s="214"/>
      <c r="E368" s="214"/>
      <c r="F368" s="214"/>
      <c r="G368" s="214"/>
      <c r="H368" s="214"/>
      <c r="I368" s="214"/>
      <c r="J368" s="214"/>
      <c r="K368" s="214"/>
      <c r="L368" s="214"/>
      <c r="M368" s="214"/>
      <c r="N368" s="214"/>
      <c r="O368" s="214"/>
      <c r="P368" s="214"/>
      <c r="Q368" s="214"/>
      <c r="R368" s="214"/>
    </row>
    <row r="369">
      <c r="A369" s="180"/>
      <c r="B369" s="214"/>
      <c r="C369" s="214"/>
      <c r="D369" s="214"/>
      <c r="E369" s="214"/>
      <c r="F369" s="214"/>
      <c r="G369" s="214"/>
      <c r="H369" s="214"/>
      <c r="I369" s="214"/>
      <c r="J369" s="214"/>
      <c r="K369" s="214"/>
      <c r="L369" s="214"/>
      <c r="M369" s="214"/>
      <c r="N369" s="214"/>
      <c r="O369" s="214"/>
      <c r="P369" s="214"/>
      <c r="Q369" s="214"/>
      <c r="R369" s="214"/>
    </row>
    <row r="370">
      <c r="A370" s="180"/>
      <c r="B370" s="214"/>
      <c r="C370" s="214"/>
      <c r="D370" s="214"/>
      <c r="E370" s="214"/>
      <c r="F370" s="214"/>
      <c r="G370" s="214"/>
      <c r="H370" s="214"/>
      <c r="I370" s="214"/>
      <c r="J370" s="214"/>
      <c r="K370" s="214"/>
      <c r="L370" s="214"/>
      <c r="M370" s="214"/>
      <c r="N370" s="214"/>
      <c r="O370" s="214"/>
      <c r="P370" s="214"/>
      <c r="Q370" s="214"/>
      <c r="R370" s="214"/>
    </row>
    <row r="371">
      <c r="A371" s="180"/>
      <c r="B371" s="214"/>
      <c r="C371" s="214"/>
      <c r="D371" s="214"/>
      <c r="E371" s="214"/>
      <c r="F371" s="214"/>
      <c r="G371" s="214"/>
      <c r="H371" s="214"/>
      <c r="I371" s="214"/>
      <c r="J371" s="214"/>
      <c r="K371" s="214"/>
      <c r="L371" s="214"/>
      <c r="M371" s="214"/>
      <c r="N371" s="214"/>
      <c r="O371" s="214"/>
      <c r="P371" s="214"/>
      <c r="Q371" s="214"/>
      <c r="R371" s="214"/>
    </row>
    <row r="372">
      <c r="A372" s="180"/>
      <c r="B372" s="214"/>
      <c r="C372" s="214"/>
      <c r="D372" s="214"/>
      <c r="E372" s="214"/>
      <c r="F372" s="214"/>
      <c r="G372" s="214"/>
      <c r="H372" s="214"/>
      <c r="I372" s="214"/>
      <c r="J372" s="214"/>
      <c r="K372" s="214"/>
      <c r="L372" s="214"/>
      <c r="M372" s="214"/>
      <c r="N372" s="214"/>
      <c r="O372" s="214"/>
      <c r="P372" s="214"/>
      <c r="Q372" s="214"/>
      <c r="R372" s="214"/>
    </row>
    <row r="373">
      <c r="A373" s="180"/>
      <c r="B373" s="214"/>
      <c r="C373" s="214"/>
      <c r="D373" s="214"/>
      <c r="E373" s="214"/>
      <c r="F373" s="214"/>
      <c r="G373" s="214"/>
      <c r="H373" s="214"/>
      <c r="I373" s="214"/>
      <c r="J373" s="214"/>
      <c r="K373" s="214"/>
      <c r="L373" s="214"/>
      <c r="M373" s="214"/>
      <c r="N373" s="214"/>
      <c r="O373" s="214"/>
      <c r="P373" s="214"/>
      <c r="Q373" s="214"/>
      <c r="R373" s="214"/>
    </row>
    <row r="374">
      <c r="A374" s="180"/>
      <c r="B374" s="214"/>
      <c r="C374" s="214"/>
      <c r="D374" s="214"/>
      <c r="E374" s="214"/>
      <c r="F374" s="214"/>
      <c r="G374" s="214"/>
      <c r="H374" s="214"/>
      <c r="I374" s="214"/>
      <c r="J374" s="214"/>
      <c r="K374" s="214"/>
      <c r="L374" s="214"/>
      <c r="M374" s="214"/>
      <c r="N374" s="214"/>
      <c r="O374" s="214"/>
      <c r="P374" s="214"/>
      <c r="Q374" s="214"/>
      <c r="R374" s="214"/>
    </row>
    <row r="375">
      <c r="A375" s="180"/>
      <c r="B375" s="214"/>
      <c r="C375" s="214"/>
      <c r="D375" s="214"/>
      <c r="E375" s="214"/>
      <c r="F375" s="214"/>
      <c r="G375" s="214"/>
      <c r="H375" s="214"/>
      <c r="I375" s="214"/>
      <c r="J375" s="214"/>
      <c r="K375" s="214"/>
      <c r="L375" s="214"/>
      <c r="M375" s="214"/>
      <c r="N375" s="214"/>
      <c r="O375" s="214"/>
      <c r="P375" s="214"/>
      <c r="Q375" s="214"/>
      <c r="R375" s="214"/>
    </row>
    <row r="376">
      <c r="A376" s="180"/>
      <c r="B376" s="214"/>
      <c r="C376" s="214"/>
      <c r="D376" s="214"/>
      <c r="E376" s="214"/>
      <c r="F376" s="214"/>
      <c r="G376" s="214"/>
      <c r="H376" s="214"/>
      <c r="I376" s="214"/>
      <c r="J376" s="214"/>
      <c r="K376" s="214"/>
      <c r="L376" s="214"/>
      <c r="M376" s="214"/>
      <c r="N376" s="214"/>
      <c r="O376" s="214"/>
      <c r="P376" s="214"/>
      <c r="Q376" s="214"/>
      <c r="R376" s="214"/>
    </row>
    <row r="377">
      <c r="A377" s="180"/>
      <c r="B377" s="214"/>
      <c r="C377" s="214"/>
      <c r="D377" s="214"/>
      <c r="E377" s="214"/>
      <c r="F377" s="214"/>
      <c r="G377" s="214"/>
      <c r="H377" s="214"/>
      <c r="I377" s="214"/>
      <c r="J377" s="214"/>
      <c r="K377" s="214"/>
      <c r="L377" s="214"/>
      <c r="M377" s="214"/>
      <c r="N377" s="214"/>
      <c r="O377" s="214"/>
      <c r="P377" s="214"/>
      <c r="Q377" s="214"/>
      <c r="R377" s="214"/>
    </row>
    <row r="378">
      <c r="A378" s="180"/>
      <c r="B378" s="214"/>
      <c r="C378" s="214"/>
      <c r="D378" s="214"/>
      <c r="E378" s="214"/>
      <c r="F378" s="214"/>
      <c r="G378" s="214"/>
      <c r="H378" s="214"/>
      <c r="I378" s="214"/>
      <c r="J378" s="214"/>
      <c r="K378" s="214"/>
      <c r="L378" s="214"/>
      <c r="M378" s="214"/>
      <c r="N378" s="214"/>
      <c r="O378" s="214"/>
      <c r="P378" s="214"/>
      <c r="Q378" s="214"/>
      <c r="R378" s="214"/>
    </row>
    <row r="379">
      <c r="A379" s="180"/>
      <c r="B379" s="214"/>
      <c r="C379" s="214"/>
      <c r="D379" s="214"/>
      <c r="E379" s="214"/>
      <c r="F379" s="214"/>
      <c r="G379" s="214"/>
      <c r="H379" s="214"/>
      <c r="I379" s="214"/>
      <c r="J379" s="214"/>
      <c r="K379" s="214"/>
      <c r="L379" s="214"/>
      <c r="M379" s="214"/>
      <c r="N379" s="214"/>
      <c r="O379" s="214"/>
      <c r="P379" s="214"/>
      <c r="Q379" s="214"/>
      <c r="R379" s="214"/>
    </row>
    <row r="380">
      <c r="A380" s="180"/>
      <c r="B380" s="214"/>
      <c r="C380" s="214"/>
      <c r="D380" s="214"/>
      <c r="E380" s="214"/>
      <c r="F380" s="214"/>
      <c r="G380" s="214"/>
      <c r="H380" s="214"/>
      <c r="I380" s="214"/>
      <c r="J380" s="214"/>
      <c r="K380" s="214"/>
      <c r="L380" s="214"/>
      <c r="M380" s="214"/>
      <c r="N380" s="214"/>
      <c r="O380" s="214"/>
      <c r="P380" s="214"/>
      <c r="Q380" s="214"/>
      <c r="R380" s="214"/>
    </row>
    <row r="381">
      <c r="A381" s="180"/>
      <c r="B381" s="214"/>
      <c r="C381" s="214"/>
      <c r="D381" s="214"/>
      <c r="E381" s="214"/>
      <c r="F381" s="214"/>
      <c r="G381" s="214"/>
      <c r="H381" s="214"/>
      <c r="I381" s="214"/>
      <c r="J381" s="214"/>
      <c r="K381" s="214"/>
      <c r="L381" s="214"/>
      <c r="M381" s="214"/>
      <c r="N381" s="214"/>
      <c r="O381" s="214"/>
      <c r="P381" s="214"/>
      <c r="Q381" s="214"/>
      <c r="R381" s="214"/>
    </row>
    <row r="382">
      <c r="A382" s="180"/>
      <c r="B382" s="214"/>
      <c r="C382" s="214"/>
      <c r="D382" s="214"/>
      <c r="E382" s="214"/>
      <c r="F382" s="214"/>
      <c r="G382" s="214"/>
      <c r="H382" s="214"/>
      <c r="I382" s="214"/>
      <c r="J382" s="214"/>
      <c r="K382" s="214"/>
      <c r="L382" s="214"/>
      <c r="M382" s="214"/>
      <c r="N382" s="214"/>
      <c r="O382" s="214"/>
      <c r="P382" s="214"/>
      <c r="Q382" s="214"/>
      <c r="R382" s="214"/>
    </row>
    <row r="383">
      <c r="A383" s="180"/>
      <c r="B383" s="214"/>
      <c r="C383" s="214"/>
      <c r="D383" s="214"/>
      <c r="E383" s="214"/>
      <c r="F383" s="214"/>
      <c r="G383" s="214"/>
      <c r="H383" s="214"/>
      <c r="I383" s="214"/>
      <c r="J383" s="214"/>
      <c r="K383" s="214"/>
      <c r="L383" s="214"/>
      <c r="M383" s="214"/>
      <c r="N383" s="214"/>
      <c r="O383" s="214"/>
      <c r="P383" s="214"/>
      <c r="Q383" s="214"/>
      <c r="R383" s="214"/>
    </row>
    <row r="384">
      <c r="A384" s="180"/>
      <c r="B384" s="214"/>
      <c r="C384" s="214"/>
      <c r="D384" s="214"/>
      <c r="E384" s="214"/>
      <c r="F384" s="214"/>
      <c r="G384" s="214"/>
      <c r="H384" s="214"/>
      <c r="I384" s="214"/>
      <c r="J384" s="214"/>
      <c r="K384" s="214"/>
      <c r="L384" s="214"/>
      <c r="M384" s="214"/>
      <c r="N384" s="214"/>
      <c r="O384" s="214"/>
      <c r="P384" s="214"/>
      <c r="Q384" s="214"/>
      <c r="R384" s="214"/>
    </row>
    <row r="385">
      <c r="A385" s="180"/>
      <c r="B385" s="214"/>
      <c r="C385" s="214"/>
      <c r="D385" s="214"/>
      <c r="E385" s="214"/>
      <c r="F385" s="214"/>
      <c r="G385" s="214"/>
      <c r="H385" s="214"/>
      <c r="I385" s="214"/>
      <c r="J385" s="214"/>
      <c r="K385" s="214"/>
      <c r="L385" s="214"/>
      <c r="M385" s="214"/>
      <c r="N385" s="214"/>
      <c r="O385" s="214"/>
      <c r="P385" s="214"/>
      <c r="Q385" s="214"/>
      <c r="R385" s="214"/>
    </row>
    <row r="386">
      <c r="A386" s="180"/>
      <c r="B386" s="214"/>
      <c r="C386" s="214"/>
      <c r="D386" s="214"/>
      <c r="E386" s="214"/>
      <c r="F386" s="214"/>
      <c r="G386" s="214"/>
      <c r="H386" s="214"/>
      <c r="I386" s="214"/>
      <c r="J386" s="214"/>
      <c r="K386" s="214"/>
      <c r="L386" s="214"/>
      <c r="M386" s="214"/>
      <c r="N386" s="214"/>
      <c r="O386" s="214"/>
      <c r="P386" s="214"/>
      <c r="Q386" s="214"/>
      <c r="R386" s="214"/>
    </row>
    <row r="387">
      <c r="A387" s="180"/>
      <c r="B387" s="214"/>
      <c r="C387" s="214"/>
      <c r="D387" s="214"/>
      <c r="E387" s="214"/>
      <c r="F387" s="214"/>
      <c r="G387" s="214"/>
      <c r="H387" s="214"/>
      <c r="I387" s="214"/>
      <c r="J387" s="214"/>
      <c r="K387" s="214"/>
      <c r="L387" s="214"/>
      <c r="M387" s="214"/>
      <c r="N387" s="214"/>
      <c r="O387" s="214"/>
      <c r="P387" s="214"/>
      <c r="Q387" s="214"/>
      <c r="R387" s="214"/>
    </row>
    <row r="388">
      <c r="A388" s="180"/>
      <c r="B388" s="214"/>
      <c r="C388" s="214"/>
      <c r="D388" s="214"/>
      <c r="E388" s="214"/>
      <c r="F388" s="214"/>
      <c r="G388" s="214"/>
      <c r="H388" s="214"/>
      <c r="I388" s="214"/>
      <c r="J388" s="214"/>
      <c r="K388" s="214"/>
      <c r="L388" s="214"/>
      <c r="M388" s="214"/>
      <c r="N388" s="214"/>
      <c r="O388" s="214"/>
      <c r="P388" s="214"/>
      <c r="Q388" s="214"/>
      <c r="R388" s="214"/>
    </row>
    <row r="389">
      <c r="A389" s="180"/>
      <c r="B389" s="214"/>
      <c r="C389" s="214"/>
      <c r="D389" s="214"/>
      <c r="E389" s="214"/>
      <c r="F389" s="214"/>
      <c r="G389" s="214"/>
      <c r="H389" s="214"/>
      <c r="I389" s="214"/>
      <c r="J389" s="214"/>
      <c r="K389" s="214"/>
      <c r="L389" s="214"/>
      <c r="M389" s="214"/>
      <c r="N389" s="214"/>
      <c r="O389" s="214"/>
      <c r="P389" s="214"/>
      <c r="Q389" s="214"/>
      <c r="R389" s="214"/>
    </row>
    <row r="390">
      <c r="A390" s="180"/>
      <c r="B390" s="214"/>
      <c r="C390" s="214"/>
      <c r="D390" s="214"/>
      <c r="E390" s="214"/>
      <c r="F390" s="214"/>
      <c r="G390" s="214"/>
      <c r="H390" s="214"/>
      <c r="I390" s="214"/>
      <c r="J390" s="214"/>
      <c r="K390" s="214"/>
      <c r="L390" s="214"/>
      <c r="M390" s="214"/>
      <c r="N390" s="214"/>
      <c r="O390" s="214"/>
      <c r="P390" s="214"/>
      <c r="Q390" s="214"/>
      <c r="R390" s="214"/>
    </row>
    <row r="391">
      <c r="A391" s="180"/>
      <c r="B391" s="214"/>
      <c r="C391" s="214"/>
      <c r="D391" s="214"/>
      <c r="E391" s="214"/>
      <c r="F391" s="214"/>
      <c r="G391" s="214"/>
      <c r="H391" s="214"/>
      <c r="I391" s="214"/>
      <c r="J391" s="214"/>
      <c r="K391" s="214"/>
      <c r="L391" s="214"/>
      <c r="M391" s="214"/>
      <c r="N391" s="214"/>
      <c r="O391" s="214"/>
      <c r="P391" s="214"/>
      <c r="Q391" s="214"/>
      <c r="R391" s="214"/>
    </row>
    <row r="392">
      <c r="A392" s="180"/>
      <c r="B392" s="214"/>
      <c r="C392" s="214"/>
      <c r="D392" s="214"/>
      <c r="E392" s="214"/>
      <c r="F392" s="214"/>
      <c r="G392" s="214"/>
      <c r="H392" s="214"/>
      <c r="I392" s="214"/>
      <c r="J392" s="214"/>
      <c r="K392" s="214"/>
      <c r="L392" s="214"/>
      <c r="M392" s="214"/>
      <c r="N392" s="214"/>
      <c r="O392" s="214"/>
      <c r="P392" s="214"/>
      <c r="Q392" s="214"/>
      <c r="R392" s="214"/>
    </row>
    <row r="393">
      <c r="A393" s="180"/>
      <c r="B393" s="214"/>
      <c r="C393" s="214"/>
      <c r="D393" s="214"/>
      <c r="E393" s="214"/>
      <c r="F393" s="214"/>
      <c r="G393" s="214"/>
      <c r="H393" s="214"/>
      <c r="I393" s="214"/>
      <c r="J393" s="214"/>
      <c r="K393" s="214"/>
      <c r="L393" s="214"/>
      <c r="M393" s="214"/>
      <c r="N393" s="214"/>
      <c r="O393" s="214"/>
      <c r="P393" s="214"/>
      <c r="Q393" s="214"/>
      <c r="R393" s="214"/>
    </row>
    <row r="394">
      <c r="A394" s="180"/>
      <c r="B394" s="214"/>
      <c r="C394" s="214"/>
      <c r="D394" s="214"/>
      <c r="E394" s="214"/>
      <c r="F394" s="214"/>
      <c r="G394" s="214"/>
      <c r="H394" s="214"/>
      <c r="I394" s="214"/>
      <c r="J394" s="214"/>
      <c r="K394" s="214"/>
      <c r="L394" s="214"/>
      <c r="M394" s="214"/>
      <c r="N394" s="214"/>
      <c r="O394" s="214"/>
      <c r="P394" s="214"/>
      <c r="Q394" s="214"/>
      <c r="R394" s="214"/>
    </row>
    <row r="395">
      <c r="A395" s="180"/>
      <c r="B395" s="214"/>
      <c r="C395" s="214"/>
      <c r="D395" s="214"/>
      <c r="E395" s="214"/>
      <c r="F395" s="214"/>
      <c r="G395" s="214"/>
      <c r="H395" s="214"/>
      <c r="I395" s="214"/>
      <c r="J395" s="214"/>
      <c r="K395" s="214"/>
      <c r="L395" s="214"/>
      <c r="M395" s="214"/>
      <c r="N395" s="214"/>
      <c r="O395" s="214"/>
      <c r="P395" s="214"/>
      <c r="Q395" s="214"/>
      <c r="R395" s="214"/>
    </row>
    <row r="396">
      <c r="A396" s="180"/>
      <c r="B396" s="214"/>
      <c r="C396" s="214"/>
      <c r="D396" s="214"/>
      <c r="E396" s="214"/>
      <c r="F396" s="214"/>
      <c r="G396" s="214"/>
      <c r="H396" s="214"/>
      <c r="I396" s="214"/>
      <c r="J396" s="214"/>
      <c r="K396" s="214"/>
      <c r="L396" s="214"/>
      <c r="M396" s="214"/>
      <c r="N396" s="214"/>
      <c r="O396" s="214"/>
      <c r="P396" s="214"/>
      <c r="Q396" s="214"/>
      <c r="R396" s="214"/>
    </row>
    <row r="397">
      <c r="A397" s="180"/>
      <c r="B397" s="214"/>
      <c r="C397" s="214"/>
      <c r="D397" s="214"/>
      <c r="E397" s="214"/>
      <c r="F397" s="214"/>
      <c r="G397" s="214"/>
      <c r="H397" s="214"/>
      <c r="I397" s="214"/>
      <c r="J397" s="214"/>
      <c r="K397" s="214"/>
      <c r="L397" s="214"/>
      <c r="M397" s="214"/>
      <c r="N397" s="214"/>
      <c r="O397" s="214"/>
      <c r="P397" s="214"/>
      <c r="Q397" s="214"/>
      <c r="R397" s="214"/>
    </row>
    <row r="398">
      <c r="A398" s="180"/>
      <c r="B398" s="214"/>
      <c r="C398" s="214"/>
      <c r="D398" s="214"/>
      <c r="E398" s="214"/>
      <c r="F398" s="214"/>
      <c r="G398" s="214"/>
      <c r="H398" s="214"/>
      <c r="I398" s="214"/>
      <c r="J398" s="214"/>
      <c r="K398" s="214"/>
      <c r="L398" s="214"/>
      <c r="M398" s="214"/>
      <c r="N398" s="214"/>
      <c r="O398" s="214"/>
      <c r="P398" s="214"/>
      <c r="Q398" s="214"/>
      <c r="R398" s="214"/>
    </row>
    <row r="399">
      <c r="A399" s="180"/>
      <c r="B399" s="214"/>
      <c r="C399" s="214"/>
      <c r="D399" s="214"/>
      <c r="E399" s="214"/>
      <c r="F399" s="214"/>
      <c r="G399" s="214"/>
      <c r="H399" s="214"/>
      <c r="I399" s="214"/>
      <c r="J399" s="214"/>
      <c r="K399" s="214"/>
      <c r="L399" s="214"/>
      <c r="M399" s="214"/>
      <c r="N399" s="214"/>
      <c r="O399" s="214"/>
      <c r="P399" s="214"/>
      <c r="Q399" s="214"/>
      <c r="R399" s="214"/>
    </row>
    <row r="400">
      <c r="A400" s="180"/>
      <c r="B400" s="214"/>
      <c r="C400" s="214"/>
      <c r="D400" s="214"/>
      <c r="E400" s="214"/>
      <c r="F400" s="214"/>
      <c r="G400" s="214"/>
      <c r="H400" s="214"/>
      <c r="I400" s="214"/>
      <c r="J400" s="214"/>
      <c r="K400" s="214"/>
      <c r="L400" s="214"/>
      <c r="M400" s="214"/>
      <c r="N400" s="214"/>
      <c r="O400" s="214"/>
      <c r="P400" s="214"/>
      <c r="Q400" s="214"/>
      <c r="R400" s="214"/>
    </row>
    <row r="401">
      <c r="A401" s="180"/>
      <c r="B401" s="214"/>
      <c r="C401" s="214"/>
      <c r="D401" s="214"/>
      <c r="E401" s="214"/>
      <c r="F401" s="214"/>
      <c r="G401" s="214"/>
      <c r="H401" s="214"/>
      <c r="I401" s="214"/>
      <c r="J401" s="214"/>
      <c r="K401" s="214"/>
      <c r="L401" s="214"/>
      <c r="M401" s="214"/>
      <c r="N401" s="214"/>
      <c r="O401" s="214"/>
      <c r="P401" s="214"/>
      <c r="Q401" s="214"/>
      <c r="R401" s="214"/>
    </row>
    <row r="402">
      <c r="A402" s="180"/>
      <c r="B402" s="214"/>
      <c r="C402" s="214"/>
      <c r="D402" s="214"/>
      <c r="E402" s="214"/>
      <c r="F402" s="214"/>
      <c r="G402" s="214"/>
      <c r="H402" s="214"/>
      <c r="I402" s="214"/>
      <c r="J402" s="214"/>
      <c r="K402" s="214"/>
      <c r="L402" s="214"/>
      <c r="M402" s="214"/>
      <c r="N402" s="214"/>
      <c r="O402" s="214"/>
      <c r="P402" s="214"/>
      <c r="Q402" s="214"/>
      <c r="R402" s="214"/>
    </row>
    <row r="403">
      <c r="A403" s="180"/>
      <c r="B403" s="214"/>
      <c r="C403" s="214"/>
      <c r="D403" s="214"/>
      <c r="E403" s="214"/>
      <c r="F403" s="214"/>
      <c r="G403" s="214"/>
      <c r="H403" s="214"/>
      <c r="I403" s="214"/>
      <c r="J403" s="214"/>
      <c r="K403" s="214"/>
      <c r="L403" s="214"/>
      <c r="M403" s="214"/>
      <c r="N403" s="214"/>
      <c r="O403" s="214"/>
      <c r="P403" s="214"/>
      <c r="Q403" s="214"/>
      <c r="R403" s="214"/>
    </row>
    <row r="404">
      <c r="A404" s="180"/>
      <c r="B404" s="214"/>
      <c r="C404" s="214"/>
      <c r="D404" s="214"/>
      <c r="E404" s="214"/>
      <c r="F404" s="214"/>
      <c r="G404" s="214"/>
      <c r="H404" s="214"/>
      <c r="I404" s="214"/>
      <c r="J404" s="214"/>
      <c r="K404" s="214"/>
      <c r="L404" s="214"/>
      <c r="M404" s="214"/>
      <c r="N404" s="214"/>
      <c r="O404" s="214"/>
      <c r="P404" s="214"/>
      <c r="Q404" s="214"/>
      <c r="R404" s="214"/>
    </row>
    <row r="405">
      <c r="A405" s="180"/>
      <c r="B405" s="214"/>
      <c r="C405" s="214"/>
      <c r="D405" s="214"/>
      <c r="E405" s="214"/>
      <c r="F405" s="214"/>
      <c r="G405" s="214"/>
      <c r="H405" s="214"/>
      <c r="I405" s="214"/>
      <c r="J405" s="214"/>
      <c r="K405" s="214"/>
      <c r="L405" s="214"/>
      <c r="M405" s="214"/>
      <c r="N405" s="214"/>
      <c r="O405" s="214"/>
      <c r="P405" s="214"/>
      <c r="Q405" s="214"/>
      <c r="R405" s="214"/>
    </row>
    <row r="406">
      <c r="A406" s="180"/>
      <c r="B406" s="214"/>
      <c r="C406" s="214"/>
      <c r="D406" s="214"/>
      <c r="E406" s="214"/>
      <c r="F406" s="214"/>
      <c r="G406" s="214"/>
      <c r="H406" s="214"/>
      <c r="I406" s="214"/>
      <c r="J406" s="214"/>
      <c r="K406" s="214"/>
      <c r="L406" s="214"/>
      <c r="M406" s="214"/>
      <c r="N406" s="214"/>
      <c r="O406" s="214"/>
      <c r="P406" s="214"/>
      <c r="Q406" s="214"/>
      <c r="R406" s="214"/>
    </row>
    <row r="407">
      <c r="A407" s="180"/>
      <c r="B407" s="214"/>
      <c r="C407" s="214"/>
      <c r="D407" s="214"/>
      <c r="E407" s="214"/>
      <c r="F407" s="214"/>
      <c r="G407" s="214"/>
      <c r="H407" s="214"/>
      <c r="I407" s="214"/>
      <c r="J407" s="214"/>
      <c r="K407" s="214"/>
      <c r="L407" s="214"/>
      <c r="M407" s="214"/>
      <c r="N407" s="214"/>
      <c r="O407" s="214"/>
      <c r="P407" s="214"/>
      <c r="Q407" s="214"/>
      <c r="R407" s="214"/>
    </row>
    <row r="408">
      <c r="A408" s="180"/>
      <c r="B408" s="214"/>
      <c r="C408" s="214"/>
      <c r="D408" s="214"/>
      <c r="E408" s="214"/>
      <c r="F408" s="214"/>
      <c r="G408" s="214"/>
      <c r="H408" s="214"/>
      <c r="I408" s="214"/>
      <c r="J408" s="214"/>
      <c r="K408" s="214"/>
      <c r="L408" s="214"/>
      <c r="M408" s="214"/>
      <c r="N408" s="214"/>
      <c r="O408" s="214"/>
      <c r="P408" s="214"/>
      <c r="Q408" s="214"/>
      <c r="R408" s="214"/>
    </row>
    <row r="409">
      <c r="A409" s="180"/>
      <c r="B409" s="214"/>
      <c r="C409" s="214"/>
      <c r="D409" s="214"/>
      <c r="E409" s="214"/>
      <c r="F409" s="214"/>
      <c r="G409" s="214"/>
      <c r="H409" s="214"/>
      <c r="I409" s="214"/>
      <c r="J409" s="214"/>
      <c r="K409" s="214"/>
      <c r="L409" s="214"/>
      <c r="M409" s="214"/>
      <c r="N409" s="214"/>
      <c r="O409" s="214"/>
      <c r="P409" s="214"/>
      <c r="Q409" s="214"/>
      <c r="R409" s="214"/>
    </row>
    <row r="410">
      <c r="A410" s="180"/>
      <c r="B410" s="214"/>
      <c r="C410" s="214"/>
      <c r="D410" s="214"/>
      <c r="E410" s="214"/>
      <c r="F410" s="214"/>
      <c r="G410" s="214"/>
      <c r="H410" s="214"/>
      <c r="I410" s="214"/>
      <c r="J410" s="214"/>
      <c r="K410" s="214"/>
      <c r="L410" s="214"/>
      <c r="M410" s="214"/>
      <c r="N410" s="214"/>
      <c r="O410" s="214"/>
      <c r="P410" s="214"/>
      <c r="Q410" s="214"/>
      <c r="R410" s="214"/>
    </row>
    <row r="411">
      <c r="A411" s="180"/>
      <c r="B411" s="214"/>
      <c r="C411" s="214"/>
      <c r="D411" s="214"/>
      <c r="E411" s="214"/>
      <c r="F411" s="214"/>
      <c r="G411" s="214"/>
      <c r="H411" s="214"/>
      <c r="I411" s="214"/>
      <c r="J411" s="214"/>
      <c r="K411" s="214"/>
      <c r="L411" s="214"/>
      <c r="M411" s="214"/>
      <c r="N411" s="214"/>
      <c r="O411" s="214"/>
      <c r="P411" s="214"/>
      <c r="Q411" s="214"/>
      <c r="R411" s="214"/>
    </row>
    <row r="412">
      <c r="A412" s="180"/>
      <c r="B412" s="214"/>
      <c r="C412" s="214"/>
      <c r="D412" s="214"/>
      <c r="E412" s="214"/>
      <c r="F412" s="214"/>
      <c r="G412" s="214"/>
      <c r="H412" s="214"/>
      <c r="I412" s="214"/>
      <c r="J412" s="214"/>
      <c r="K412" s="214"/>
      <c r="L412" s="214"/>
      <c r="M412" s="214"/>
      <c r="N412" s="214"/>
      <c r="O412" s="214"/>
      <c r="P412" s="214"/>
      <c r="Q412" s="214"/>
      <c r="R412" s="214"/>
    </row>
    <row r="413">
      <c r="A413" s="180"/>
      <c r="B413" s="214"/>
      <c r="C413" s="214"/>
      <c r="D413" s="214"/>
      <c r="E413" s="214"/>
      <c r="F413" s="214"/>
      <c r="G413" s="214"/>
      <c r="H413" s="214"/>
      <c r="I413" s="214"/>
      <c r="J413" s="214"/>
      <c r="K413" s="214"/>
      <c r="L413" s="214"/>
      <c r="M413" s="214"/>
      <c r="N413" s="214"/>
      <c r="O413" s="214"/>
      <c r="P413" s="214"/>
      <c r="Q413" s="214"/>
      <c r="R413" s="214"/>
    </row>
    <row r="414">
      <c r="A414" s="180"/>
      <c r="B414" s="214"/>
      <c r="C414" s="214"/>
      <c r="D414" s="214"/>
      <c r="E414" s="214"/>
      <c r="F414" s="214"/>
      <c r="G414" s="214"/>
      <c r="H414" s="214"/>
      <c r="I414" s="214"/>
      <c r="J414" s="214"/>
      <c r="K414" s="214"/>
      <c r="L414" s="214"/>
      <c r="M414" s="214"/>
      <c r="N414" s="214"/>
      <c r="O414" s="214"/>
      <c r="P414" s="214"/>
      <c r="Q414" s="214"/>
      <c r="R414" s="214"/>
    </row>
    <row r="415">
      <c r="A415" s="180"/>
      <c r="B415" s="214"/>
      <c r="C415" s="214"/>
      <c r="D415" s="214"/>
      <c r="E415" s="214"/>
      <c r="F415" s="214"/>
      <c r="G415" s="214"/>
      <c r="H415" s="214"/>
      <c r="I415" s="214"/>
      <c r="J415" s="214"/>
      <c r="K415" s="214"/>
      <c r="L415" s="214"/>
      <c r="M415" s="214"/>
      <c r="N415" s="214"/>
      <c r="O415" s="214"/>
      <c r="P415" s="214"/>
      <c r="Q415" s="214"/>
      <c r="R415" s="214"/>
    </row>
    <row r="416">
      <c r="A416" s="180"/>
      <c r="B416" s="214"/>
      <c r="C416" s="214"/>
      <c r="D416" s="214"/>
      <c r="E416" s="214"/>
      <c r="F416" s="214"/>
      <c r="G416" s="214"/>
      <c r="H416" s="214"/>
      <c r="I416" s="214"/>
      <c r="J416" s="214"/>
      <c r="K416" s="214"/>
      <c r="L416" s="214"/>
      <c r="M416" s="214"/>
      <c r="N416" s="214"/>
      <c r="O416" s="214"/>
      <c r="P416" s="214"/>
      <c r="Q416" s="214"/>
      <c r="R416" s="214"/>
    </row>
    <row r="417">
      <c r="A417" s="180"/>
      <c r="B417" s="214"/>
      <c r="C417" s="214"/>
      <c r="D417" s="214"/>
      <c r="E417" s="214"/>
      <c r="F417" s="214"/>
      <c r="G417" s="214"/>
      <c r="H417" s="214"/>
      <c r="I417" s="214"/>
      <c r="J417" s="214"/>
      <c r="K417" s="214"/>
      <c r="L417" s="214"/>
      <c r="M417" s="214"/>
      <c r="N417" s="214"/>
      <c r="O417" s="214"/>
      <c r="P417" s="214"/>
      <c r="Q417" s="214"/>
      <c r="R417" s="214"/>
    </row>
    <row r="418">
      <c r="A418" s="180"/>
      <c r="B418" s="214"/>
      <c r="C418" s="214"/>
      <c r="D418" s="214"/>
      <c r="E418" s="214"/>
      <c r="F418" s="214"/>
      <c r="G418" s="214"/>
      <c r="H418" s="214"/>
      <c r="I418" s="214"/>
      <c r="J418" s="214"/>
      <c r="K418" s="214"/>
      <c r="L418" s="214"/>
      <c r="M418" s="214"/>
      <c r="N418" s="214"/>
      <c r="O418" s="214"/>
      <c r="P418" s="214"/>
      <c r="Q418" s="214"/>
      <c r="R418" s="214"/>
    </row>
    <row r="419">
      <c r="A419" s="180"/>
      <c r="B419" s="214"/>
      <c r="C419" s="214"/>
      <c r="D419" s="214"/>
      <c r="E419" s="214"/>
      <c r="F419" s="214"/>
      <c r="G419" s="214"/>
      <c r="H419" s="214"/>
      <c r="I419" s="214"/>
      <c r="J419" s="214"/>
      <c r="K419" s="214"/>
      <c r="L419" s="214"/>
      <c r="M419" s="214"/>
      <c r="N419" s="214"/>
      <c r="O419" s="214"/>
      <c r="P419" s="214"/>
      <c r="Q419" s="214"/>
      <c r="R419" s="214"/>
    </row>
    <row r="420">
      <c r="A420" s="180"/>
      <c r="B420" s="214"/>
      <c r="C420" s="214"/>
      <c r="D420" s="214"/>
      <c r="E420" s="214"/>
      <c r="F420" s="214"/>
      <c r="G420" s="214"/>
      <c r="H420" s="214"/>
      <c r="I420" s="214"/>
      <c r="J420" s="214"/>
      <c r="K420" s="214"/>
      <c r="L420" s="214"/>
      <c r="M420" s="214"/>
      <c r="N420" s="214"/>
      <c r="O420" s="214"/>
      <c r="P420" s="214"/>
      <c r="Q420" s="214"/>
      <c r="R420" s="214"/>
    </row>
    <row r="421">
      <c r="A421" s="180"/>
      <c r="B421" s="214"/>
      <c r="C421" s="214"/>
      <c r="D421" s="214"/>
      <c r="E421" s="214"/>
      <c r="F421" s="214"/>
      <c r="G421" s="214"/>
      <c r="H421" s="214"/>
      <c r="I421" s="214"/>
      <c r="J421" s="214"/>
      <c r="K421" s="214"/>
      <c r="L421" s="214"/>
      <c r="M421" s="214"/>
      <c r="N421" s="214"/>
      <c r="O421" s="214"/>
      <c r="P421" s="214"/>
      <c r="Q421" s="214"/>
      <c r="R421" s="214"/>
    </row>
    <row r="422">
      <c r="A422" s="180"/>
      <c r="B422" s="214"/>
      <c r="C422" s="214"/>
      <c r="D422" s="214"/>
      <c r="E422" s="214"/>
      <c r="F422" s="214"/>
      <c r="G422" s="214"/>
      <c r="H422" s="214"/>
      <c r="I422" s="214"/>
      <c r="J422" s="214"/>
      <c r="K422" s="214"/>
      <c r="L422" s="214"/>
      <c r="M422" s="214"/>
      <c r="N422" s="214"/>
      <c r="O422" s="214"/>
      <c r="P422" s="214"/>
      <c r="Q422" s="214"/>
      <c r="R422" s="214"/>
    </row>
    <row r="423">
      <c r="A423" s="180"/>
      <c r="B423" s="214"/>
      <c r="C423" s="214"/>
      <c r="D423" s="214"/>
      <c r="E423" s="214"/>
      <c r="F423" s="214"/>
      <c r="G423" s="214"/>
      <c r="H423" s="214"/>
      <c r="I423" s="214"/>
      <c r="J423" s="214"/>
      <c r="K423" s="214"/>
      <c r="L423" s="214"/>
      <c r="M423" s="214"/>
      <c r="N423" s="214"/>
      <c r="O423" s="214"/>
      <c r="P423" s="214"/>
      <c r="Q423" s="214"/>
      <c r="R423" s="214"/>
    </row>
    <row r="424">
      <c r="A424" s="180"/>
      <c r="B424" s="214"/>
      <c r="C424" s="214"/>
      <c r="D424" s="214"/>
      <c r="E424" s="214"/>
      <c r="F424" s="214"/>
      <c r="G424" s="214"/>
      <c r="H424" s="214"/>
      <c r="I424" s="214"/>
      <c r="J424" s="214"/>
      <c r="K424" s="214"/>
      <c r="L424" s="214"/>
      <c r="M424" s="214"/>
      <c r="N424" s="214"/>
      <c r="O424" s="214"/>
      <c r="P424" s="214"/>
      <c r="Q424" s="214"/>
      <c r="R424" s="214"/>
    </row>
    <row r="425">
      <c r="A425" s="180"/>
      <c r="B425" s="214"/>
      <c r="C425" s="214"/>
      <c r="D425" s="214"/>
      <c r="E425" s="214"/>
      <c r="F425" s="214"/>
      <c r="G425" s="214"/>
      <c r="H425" s="214"/>
      <c r="I425" s="214"/>
      <c r="J425" s="214"/>
      <c r="K425" s="214"/>
      <c r="L425" s="214"/>
      <c r="M425" s="214"/>
      <c r="N425" s="214"/>
      <c r="O425" s="214"/>
      <c r="P425" s="214"/>
      <c r="Q425" s="214"/>
      <c r="R425" s="214"/>
    </row>
    <row r="426">
      <c r="A426" s="180"/>
      <c r="B426" s="214"/>
      <c r="C426" s="214"/>
      <c r="D426" s="214"/>
      <c r="E426" s="214"/>
      <c r="F426" s="214"/>
      <c r="G426" s="214"/>
      <c r="H426" s="214"/>
      <c r="I426" s="214"/>
      <c r="J426" s="214"/>
      <c r="K426" s="214"/>
      <c r="L426" s="214"/>
      <c r="M426" s="214"/>
      <c r="N426" s="214"/>
      <c r="O426" s="214"/>
      <c r="P426" s="214"/>
      <c r="Q426" s="214"/>
      <c r="R426" s="214"/>
    </row>
    <row r="427">
      <c r="A427" s="180"/>
      <c r="B427" s="214"/>
      <c r="C427" s="214"/>
      <c r="D427" s="214"/>
      <c r="E427" s="214"/>
      <c r="F427" s="214"/>
      <c r="G427" s="214"/>
      <c r="H427" s="214"/>
      <c r="I427" s="214"/>
      <c r="J427" s="214"/>
      <c r="K427" s="214"/>
      <c r="L427" s="214"/>
      <c r="M427" s="214"/>
      <c r="N427" s="214"/>
      <c r="O427" s="214"/>
      <c r="P427" s="214"/>
      <c r="Q427" s="214"/>
      <c r="R427" s="214"/>
    </row>
    <row r="428">
      <c r="A428" s="180"/>
      <c r="B428" s="214"/>
      <c r="C428" s="214"/>
      <c r="D428" s="214"/>
      <c r="E428" s="214"/>
      <c r="F428" s="214"/>
      <c r="G428" s="214"/>
      <c r="H428" s="214"/>
      <c r="I428" s="214"/>
      <c r="J428" s="214"/>
      <c r="K428" s="214"/>
      <c r="L428" s="214"/>
      <c r="M428" s="214"/>
      <c r="N428" s="214"/>
      <c r="O428" s="214"/>
      <c r="P428" s="214"/>
      <c r="Q428" s="214"/>
      <c r="R428" s="214"/>
    </row>
    <row r="429">
      <c r="A429" s="180"/>
      <c r="B429" s="214"/>
      <c r="C429" s="214"/>
      <c r="D429" s="214"/>
      <c r="E429" s="214"/>
      <c r="F429" s="214"/>
      <c r="G429" s="214"/>
      <c r="H429" s="214"/>
      <c r="I429" s="214"/>
      <c r="J429" s="214"/>
      <c r="K429" s="214"/>
      <c r="L429" s="214"/>
      <c r="M429" s="214"/>
      <c r="N429" s="214"/>
      <c r="O429" s="214"/>
      <c r="P429" s="214"/>
      <c r="Q429" s="214"/>
      <c r="R429" s="214"/>
    </row>
    <row r="430">
      <c r="A430" s="180"/>
      <c r="B430" s="214"/>
      <c r="C430" s="214"/>
      <c r="D430" s="214"/>
      <c r="E430" s="214"/>
      <c r="F430" s="214"/>
      <c r="G430" s="214"/>
      <c r="H430" s="214"/>
      <c r="I430" s="214"/>
      <c r="J430" s="214"/>
      <c r="K430" s="214"/>
      <c r="L430" s="214"/>
      <c r="M430" s="214"/>
      <c r="N430" s="214"/>
      <c r="O430" s="214"/>
      <c r="P430" s="214"/>
      <c r="Q430" s="214"/>
      <c r="R430" s="214"/>
    </row>
    <row r="431">
      <c r="A431" s="180"/>
      <c r="B431" s="214"/>
      <c r="C431" s="214"/>
      <c r="D431" s="214"/>
      <c r="E431" s="214"/>
      <c r="F431" s="214"/>
      <c r="G431" s="214"/>
      <c r="H431" s="214"/>
      <c r="I431" s="214"/>
      <c r="J431" s="214"/>
      <c r="K431" s="214"/>
      <c r="L431" s="214"/>
      <c r="M431" s="214"/>
      <c r="N431" s="214"/>
      <c r="O431" s="214"/>
      <c r="P431" s="214"/>
      <c r="Q431" s="214"/>
      <c r="R431" s="214"/>
    </row>
    <row r="432">
      <c r="A432" s="180"/>
      <c r="B432" s="214"/>
      <c r="C432" s="214"/>
      <c r="D432" s="214"/>
      <c r="E432" s="214"/>
      <c r="F432" s="214"/>
      <c r="G432" s="214"/>
      <c r="H432" s="214"/>
      <c r="I432" s="214"/>
      <c r="J432" s="214"/>
      <c r="K432" s="214"/>
      <c r="L432" s="214"/>
      <c r="M432" s="214"/>
      <c r="N432" s="214"/>
      <c r="O432" s="214"/>
      <c r="P432" s="214"/>
      <c r="Q432" s="214"/>
      <c r="R432" s="214"/>
    </row>
    <row r="433">
      <c r="A433" s="180"/>
      <c r="B433" s="214"/>
      <c r="C433" s="214"/>
      <c r="D433" s="214"/>
      <c r="E433" s="214"/>
      <c r="F433" s="214"/>
      <c r="G433" s="214"/>
      <c r="H433" s="214"/>
      <c r="I433" s="214"/>
      <c r="J433" s="214"/>
      <c r="K433" s="214"/>
      <c r="L433" s="214"/>
      <c r="M433" s="214"/>
      <c r="N433" s="214"/>
      <c r="O433" s="214"/>
      <c r="P433" s="214"/>
      <c r="Q433" s="214"/>
      <c r="R433" s="214"/>
    </row>
    <row r="434">
      <c r="A434" s="180"/>
      <c r="B434" s="214"/>
      <c r="C434" s="214"/>
      <c r="D434" s="214"/>
      <c r="E434" s="214"/>
      <c r="F434" s="214"/>
      <c r="G434" s="214"/>
      <c r="H434" s="214"/>
      <c r="I434" s="214"/>
      <c r="J434" s="214"/>
      <c r="K434" s="214"/>
      <c r="L434" s="214"/>
      <c r="M434" s="214"/>
      <c r="N434" s="214"/>
      <c r="O434" s="214"/>
      <c r="P434" s="214"/>
      <c r="Q434" s="214"/>
      <c r="R434" s="214"/>
    </row>
    <row r="435">
      <c r="A435" s="180"/>
      <c r="B435" s="214"/>
      <c r="C435" s="214"/>
      <c r="D435" s="214"/>
      <c r="E435" s="214"/>
      <c r="F435" s="214"/>
      <c r="G435" s="214"/>
      <c r="H435" s="214"/>
      <c r="I435" s="214"/>
      <c r="J435" s="214"/>
      <c r="K435" s="214"/>
      <c r="L435" s="214"/>
      <c r="M435" s="214"/>
      <c r="N435" s="214"/>
      <c r="O435" s="214"/>
      <c r="P435" s="214"/>
      <c r="Q435" s="214"/>
      <c r="R435" s="214"/>
    </row>
    <row r="436">
      <c r="A436" s="180"/>
      <c r="B436" s="214"/>
      <c r="C436" s="214"/>
      <c r="D436" s="214"/>
      <c r="E436" s="214"/>
      <c r="F436" s="214"/>
      <c r="G436" s="214"/>
      <c r="H436" s="214"/>
      <c r="I436" s="214"/>
      <c r="J436" s="214"/>
      <c r="K436" s="214"/>
      <c r="L436" s="214"/>
      <c r="M436" s="214"/>
      <c r="N436" s="214"/>
      <c r="O436" s="214"/>
      <c r="P436" s="214"/>
      <c r="Q436" s="214"/>
      <c r="R436" s="214"/>
    </row>
    <row r="437">
      <c r="A437" s="180"/>
      <c r="B437" s="214"/>
      <c r="C437" s="214"/>
      <c r="D437" s="214"/>
      <c r="E437" s="214"/>
      <c r="F437" s="214"/>
      <c r="G437" s="214"/>
      <c r="H437" s="214"/>
      <c r="I437" s="214"/>
      <c r="J437" s="214"/>
      <c r="K437" s="214"/>
      <c r="L437" s="214"/>
      <c r="M437" s="214"/>
      <c r="N437" s="214"/>
      <c r="O437" s="214"/>
      <c r="P437" s="214"/>
      <c r="Q437" s="214"/>
      <c r="R437" s="214"/>
    </row>
    <row r="438">
      <c r="A438" s="180"/>
      <c r="B438" s="214"/>
      <c r="C438" s="214"/>
      <c r="D438" s="214"/>
      <c r="E438" s="214"/>
      <c r="F438" s="214"/>
      <c r="G438" s="214"/>
      <c r="H438" s="214"/>
      <c r="I438" s="214"/>
      <c r="J438" s="214"/>
      <c r="K438" s="214"/>
      <c r="L438" s="214"/>
      <c r="M438" s="214"/>
      <c r="N438" s="214"/>
      <c r="O438" s="214"/>
      <c r="P438" s="214"/>
      <c r="Q438" s="214"/>
      <c r="R438" s="214"/>
    </row>
    <row r="439">
      <c r="A439" s="180"/>
      <c r="B439" s="214"/>
      <c r="C439" s="214"/>
      <c r="D439" s="214"/>
      <c r="E439" s="214"/>
      <c r="F439" s="214"/>
      <c r="G439" s="214"/>
      <c r="H439" s="214"/>
      <c r="I439" s="214"/>
      <c r="J439" s="214"/>
      <c r="K439" s="214"/>
      <c r="L439" s="214"/>
      <c r="M439" s="214"/>
      <c r="N439" s="214"/>
      <c r="O439" s="214"/>
      <c r="P439" s="214"/>
      <c r="Q439" s="214"/>
      <c r="R439" s="214"/>
    </row>
    <row r="440">
      <c r="A440" s="180"/>
      <c r="B440" s="214"/>
      <c r="C440" s="214"/>
      <c r="D440" s="214"/>
      <c r="E440" s="214"/>
      <c r="F440" s="214"/>
      <c r="G440" s="214"/>
      <c r="H440" s="214"/>
      <c r="I440" s="214"/>
      <c r="J440" s="214"/>
      <c r="K440" s="214"/>
      <c r="L440" s="214"/>
      <c r="M440" s="214"/>
      <c r="N440" s="214"/>
      <c r="O440" s="214"/>
      <c r="P440" s="214"/>
      <c r="Q440" s="214"/>
      <c r="R440" s="214"/>
    </row>
    <row r="441">
      <c r="A441" s="180"/>
      <c r="B441" s="214"/>
      <c r="C441" s="214"/>
      <c r="D441" s="214"/>
      <c r="E441" s="214"/>
      <c r="F441" s="214"/>
      <c r="G441" s="214"/>
      <c r="H441" s="214"/>
      <c r="I441" s="214"/>
      <c r="J441" s="214"/>
      <c r="K441" s="214"/>
      <c r="L441" s="214"/>
      <c r="M441" s="214"/>
      <c r="N441" s="214"/>
      <c r="O441" s="214"/>
      <c r="P441" s="214"/>
      <c r="Q441" s="214"/>
      <c r="R441" s="214"/>
    </row>
    <row r="442">
      <c r="A442" s="180"/>
      <c r="B442" s="214"/>
      <c r="C442" s="214"/>
      <c r="D442" s="214"/>
      <c r="E442" s="214"/>
      <c r="F442" s="214"/>
      <c r="G442" s="214"/>
      <c r="H442" s="214"/>
      <c r="I442" s="214"/>
      <c r="J442" s="214"/>
      <c r="K442" s="214"/>
      <c r="L442" s="214"/>
      <c r="M442" s="214"/>
      <c r="N442" s="214"/>
      <c r="O442" s="214"/>
      <c r="P442" s="214"/>
      <c r="Q442" s="214"/>
      <c r="R442" s="214"/>
    </row>
    <row r="443">
      <c r="A443" s="180"/>
      <c r="B443" s="214"/>
      <c r="C443" s="214"/>
      <c r="D443" s="214"/>
      <c r="E443" s="214"/>
      <c r="F443" s="214"/>
      <c r="G443" s="214"/>
      <c r="H443" s="214"/>
      <c r="I443" s="214"/>
      <c r="J443" s="214"/>
      <c r="K443" s="214"/>
      <c r="L443" s="214"/>
      <c r="M443" s="214"/>
      <c r="N443" s="214"/>
      <c r="O443" s="214"/>
      <c r="P443" s="214"/>
      <c r="Q443" s="214"/>
      <c r="R443" s="214"/>
    </row>
    <row r="444">
      <c r="A444" s="180"/>
      <c r="B444" s="214"/>
      <c r="C444" s="214"/>
      <c r="D444" s="214"/>
      <c r="E444" s="214"/>
      <c r="F444" s="214"/>
      <c r="G444" s="214"/>
      <c r="H444" s="214"/>
      <c r="I444" s="214"/>
      <c r="J444" s="214"/>
      <c r="K444" s="214"/>
      <c r="L444" s="214"/>
      <c r="M444" s="214"/>
      <c r="N444" s="214"/>
      <c r="O444" s="214"/>
      <c r="P444" s="214"/>
      <c r="Q444" s="214"/>
      <c r="R444" s="214"/>
    </row>
    <row r="445">
      <c r="A445" s="180"/>
      <c r="B445" s="214"/>
      <c r="C445" s="214"/>
      <c r="D445" s="214"/>
      <c r="E445" s="214"/>
      <c r="F445" s="214"/>
      <c r="G445" s="214"/>
      <c r="H445" s="214"/>
      <c r="I445" s="214"/>
      <c r="J445" s="214"/>
      <c r="K445" s="214"/>
      <c r="L445" s="214"/>
      <c r="M445" s="214"/>
      <c r="N445" s="214"/>
      <c r="O445" s="214"/>
      <c r="P445" s="214"/>
      <c r="Q445" s="214"/>
      <c r="R445" s="214"/>
    </row>
    <row r="446">
      <c r="A446" s="180"/>
      <c r="B446" s="214"/>
      <c r="C446" s="214"/>
      <c r="D446" s="214"/>
      <c r="E446" s="214"/>
      <c r="F446" s="214"/>
      <c r="G446" s="214"/>
      <c r="H446" s="214"/>
      <c r="I446" s="214"/>
      <c r="J446" s="214"/>
      <c r="K446" s="214"/>
      <c r="L446" s="214"/>
      <c r="M446" s="214"/>
      <c r="N446" s="214"/>
      <c r="O446" s="214"/>
      <c r="P446" s="214"/>
      <c r="Q446" s="214"/>
      <c r="R446" s="214"/>
    </row>
    <row r="447">
      <c r="A447" s="180"/>
      <c r="B447" s="214"/>
      <c r="C447" s="214"/>
      <c r="D447" s="214"/>
      <c r="E447" s="214"/>
      <c r="F447" s="214"/>
      <c r="G447" s="214"/>
      <c r="H447" s="214"/>
      <c r="I447" s="214"/>
      <c r="J447" s="214"/>
      <c r="K447" s="214"/>
      <c r="L447" s="214"/>
      <c r="M447" s="214"/>
      <c r="N447" s="214"/>
      <c r="O447" s="214"/>
      <c r="P447" s="214"/>
      <c r="Q447" s="214"/>
      <c r="R447" s="214"/>
    </row>
    <row r="448">
      <c r="A448" s="180"/>
      <c r="B448" s="214"/>
      <c r="C448" s="214"/>
      <c r="D448" s="214"/>
      <c r="E448" s="214"/>
      <c r="F448" s="214"/>
      <c r="G448" s="214"/>
      <c r="H448" s="214"/>
      <c r="I448" s="214"/>
      <c r="J448" s="214"/>
      <c r="K448" s="214"/>
      <c r="L448" s="214"/>
      <c r="M448" s="214"/>
      <c r="N448" s="214"/>
      <c r="O448" s="214"/>
      <c r="P448" s="214"/>
      <c r="Q448" s="214"/>
      <c r="R448" s="214"/>
    </row>
    <row r="449">
      <c r="A449" s="180"/>
      <c r="B449" s="214"/>
      <c r="C449" s="214"/>
      <c r="D449" s="214"/>
      <c r="E449" s="214"/>
      <c r="F449" s="214"/>
      <c r="G449" s="214"/>
      <c r="H449" s="214"/>
      <c r="I449" s="214"/>
      <c r="J449" s="214"/>
      <c r="K449" s="214"/>
      <c r="L449" s="214"/>
      <c r="M449" s="214"/>
      <c r="N449" s="214"/>
      <c r="O449" s="214"/>
      <c r="P449" s="214"/>
      <c r="Q449" s="214"/>
      <c r="R449" s="214"/>
    </row>
    <row r="450">
      <c r="A450" s="180"/>
      <c r="B450" s="214"/>
      <c r="C450" s="214"/>
      <c r="D450" s="214"/>
      <c r="E450" s="214"/>
      <c r="F450" s="214"/>
      <c r="G450" s="214"/>
      <c r="H450" s="214"/>
      <c r="I450" s="214"/>
      <c r="J450" s="214"/>
      <c r="K450" s="214"/>
      <c r="L450" s="214"/>
      <c r="M450" s="214"/>
      <c r="N450" s="214"/>
      <c r="O450" s="214"/>
      <c r="P450" s="214"/>
      <c r="Q450" s="214"/>
      <c r="R450" s="214"/>
    </row>
    <row r="451">
      <c r="A451" s="180"/>
      <c r="B451" s="214"/>
      <c r="C451" s="214"/>
      <c r="D451" s="214"/>
      <c r="E451" s="214"/>
      <c r="F451" s="214"/>
      <c r="G451" s="214"/>
      <c r="H451" s="214"/>
      <c r="I451" s="214"/>
      <c r="J451" s="214"/>
      <c r="K451" s="214"/>
      <c r="L451" s="214"/>
      <c r="M451" s="214"/>
      <c r="N451" s="214"/>
      <c r="O451" s="214"/>
      <c r="P451" s="214"/>
      <c r="Q451" s="214"/>
      <c r="R451" s="214"/>
    </row>
    <row r="452">
      <c r="A452" s="180"/>
      <c r="B452" s="214"/>
      <c r="C452" s="214"/>
      <c r="D452" s="214"/>
      <c r="E452" s="214"/>
      <c r="F452" s="214"/>
      <c r="G452" s="214"/>
      <c r="H452" s="214"/>
      <c r="I452" s="214"/>
      <c r="J452" s="214"/>
      <c r="K452" s="214"/>
      <c r="L452" s="214"/>
      <c r="M452" s="214"/>
      <c r="N452" s="214"/>
      <c r="O452" s="214"/>
      <c r="P452" s="214"/>
      <c r="Q452" s="214"/>
      <c r="R452" s="214"/>
    </row>
    <row r="453">
      <c r="A453" s="180"/>
      <c r="B453" s="214"/>
      <c r="C453" s="214"/>
      <c r="D453" s="214"/>
      <c r="E453" s="214"/>
      <c r="F453" s="214"/>
      <c r="G453" s="214"/>
      <c r="H453" s="214"/>
      <c r="I453" s="214"/>
      <c r="J453" s="214"/>
      <c r="K453" s="214"/>
      <c r="L453" s="214"/>
      <c r="M453" s="214"/>
      <c r="N453" s="214"/>
      <c r="O453" s="214"/>
      <c r="P453" s="214"/>
      <c r="Q453" s="214"/>
      <c r="R453" s="214"/>
    </row>
    <row r="454">
      <c r="A454" s="180"/>
      <c r="B454" s="214"/>
      <c r="C454" s="214"/>
      <c r="D454" s="214"/>
      <c r="E454" s="214"/>
      <c r="F454" s="214"/>
      <c r="G454" s="214"/>
      <c r="H454" s="214"/>
      <c r="I454" s="214"/>
      <c r="J454" s="214"/>
      <c r="K454" s="214"/>
      <c r="L454" s="214"/>
      <c r="M454" s="214"/>
      <c r="N454" s="214"/>
      <c r="O454" s="214"/>
      <c r="P454" s="214"/>
      <c r="Q454" s="214"/>
      <c r="R454" s="214"/>
    </row>
    <row r="455">
      <c r="A455" s="180"/>
      <c r="B455" s="214"/>
      <c r="C455" s="214"/>
      <c r="D455" s="214"/>
      <c r="E455" s="214"/>
      <c r="F455" s="214"/>
      <c r="G455" s="214"/>
      <c r="H455" s="214"/>
      <c r="I455" s="214"/>
      <c r="J455" s="214"/>
      <c r="K455" s="214"/>
      <c r="L455" s="214"/>
      <c r="M455" s="214"/>
      <c r="N455" s="214"/>
      <c r="O455" s="214"/>
      <c r="P455" s="214"/>
      <c r="Q455" s="214"/>
      <c r="R455" s="214"/>
    </row>
    <row r="456">
      <c r="A456" s="180"/>
      <c r="B456" s="214"/>
      <c r="C456" s="214"/>
      <c r="D456" s="214"/>
      <c r="E456" s="214"/>
      <c r="F456" s="214"/>
      <c r="G456" s="214"/>
      <c r="H456" s="214"/>
      <c r="I456" s="214"/>
      <c r="J456" s="214"/>
      <c r="K456" s="214"/>
      <c r="L456" s="214"/>
      <c r="M456" s="214"/>
      <c r="N456" s="214"/>
      <c r="O456" s="214"/>
      <c r="P456" s="214"/>
      <c r="Q456" s="214"/>
      <c r="R456" s="214"/>
    </row>
    <row r="457">
      <c r="A457" s="180"/>
      <c r="B457" s="214"/>
      <c r="C457" s="214"/>
      <c r="D457" s="214"/>
      <c r="E457" s="214"/>
      <c r="F457" s="214"/>
      <c r="G457" s="214"/>
      <c r="H457" s="214"/>
      <c r="I457" s="214"/>
      <c r="J457" s="214"/>
      <c r="K457" s="214"/>
      <c r="L457" s="214"/>
      <c r="M457" s="214"/>
      <c r="N457" s="214"/>
      <c r="O457" s="214"/>
      <c r="P457" s="214"/>
      <c r="Q457" s="214"/>
      <c r="R457" s="214"/>
    </row>
    <row r="458">
      <c r="A458" s="180"/>
      <c r="B458" s="214"/>
      <c r="C458" s="214"/>
      <c r="D458" s="214"/>
      <c r="E458" s="214"/>
      <c r="F458" s="214"/>
      <c r="G458" s="214"/>
      <c r="H458" s="214"/>
      <c r="I458" s="214"/>
      <c r="J458" s="214"/>
      <c r="K458" s="214"/>
      <c r="L458" s="214"/>
      <c r="M458" s="214"/>
      <c r="N458" s="214"/>
      <c r="O458" s="214"/>
      <c r="P458" s="214"/>
      <c r="Q458" s="214"/>
      <c r="R458" s="214"/>
    </row>
    <row r="459">
      <c r="A459" s="180"/>
      <c r="B459" s="214"/>
      <c r="C459" s="214"/>
      <c r="D459" s="214"/>
      <c r="E459" s="214"/>
      <c r="F459" s="214"/>
      <c r="G459" s="214"/>
      <c r="H459" s="214"/>
      <c r="I459" s="214"/>
      <c r="J459" s="214"/>
      <c r="K459" s="214"/>
      <c r="L459" s="214"/>
      <c r="M459" s="214"/>
      <c r="N459" s="214"/>
      <c r="O459" s="214"/>
      <c r="P459" s="214"/>
      <c r="Q459" s="214"/>
      <c r="R459" s="214"/>
    </row>
    <row r="460">
      <c r="A460" s="180"/>
      <c r="B460" s="214"/>
      <c r="C460" s="214"/>
      <c r="D460" s="214"/>
      <c r="E460" s="214"/>
      <c r="F460" s="214"/>
      <c r="G460" s="214"/>
      <c r="H460" s="214"/>
      <c r="I460" s="214"/>
      <c r="J460" s="214"/>
      <c r="K460" s="214"/>
      <c r="L460" s="214"/>
      <c r="M460" s="214"/>
      <c r="N460" s="214"/>
      <c r="O460" s="214"/>
      <c r="P460" s="214"/>
      <c r="Q460" s="214"/>
      <c r="R460" s="214"/>
    </row>
    <row r="461">
      <c r="A461" s="180"/>
      <c r="B461" s="214"/>
      <c r="C461" s="214"/>
      <c r="D461" s="214"/>
      <c r="E461" s="214"/>
      <c r="F461" s="214"/>
      <c r="G461" s="214"/>
      <c r="H461" s="214"/>
      <c r="I461" s="214"/>
      <c r="J461" s="214"/>
      <c r="K461" s="214"/>
      <c r="L461" s="214"/>
      <c r="M461" s="214"/>
      <c r="N461" s="214"/>
      <c r="O461" s="214"/>
      <c r="P461" s="214"/>
      <c r="Q461" s="214"/>
      <c r="R461" s="214"/>
    </row>
    <row r="462">
      <c r="A462" s="180"/>
      <c r="B462" s="214"/>
      <c r="C462" s="214"/>
      <c r="D462" s="214"/>
      <c r="E462" s="214"/>
      <c r="F462" s="214"/>
      <c r="G462" s="214"/>
      <c r="H462" s="214"/>
      <c r="I462" s="214"/>
      <c r="J462" s="214"/>
      <c r="K462" s="214"/>
      <c r="L462" s="214"/>
      <c r="M462" s="214"/>
      <c r="N462" s="214"/>
      <c r="O462" s="214"/>
      <c r="P462" s="214"/>
      <c r="Q462" s="214"/>
      <c r="R462" s="214"/>
    </row>
    <row r="463">
      <c r="A463" s="180"/>
      <c r="B463" s="214"/>
      <c r="C463" s="214"/>
      <c r="D463" s="214"/>
      <c r="E463" s="214"/>
      <c r="F463" s="214"/>
      <c r="G463" s="214"/>
      <c r="H463" s="214"/>
      <c r="I463" s="214"/>
      <c r="J463" s="214"/>
      <c r="K463" s="214"/>
      <c r="L463" s="214"/>
      <c r="M463" s="214"/>
      <c r="N463" s="214"/>
      <c r="O463" s="214"/>
      <c r="P463" s="214"/>
      <c r="Q463" s="214"/>
      <c r="R463" s="214"/>
    </row>
    <row r="464">
      <c r="A464" s="180"/>
      <c r="B464" s="214"/>
      <c r="C464" s="214"/>
      <c r="D464" s="214"/>
      <c r="E464" s="214"/>
      <c r="F464" s="214"/>
      <c r="G464" s="214"/>
      <c r="H464" s="214"/>
      <c r="I464" s="214"/>
      <c r="J464" s="214"/>
      <c r="K464" s="214"/>
      <c r="L464" s="214"/>
      <c r="M464" s="214"/>
      <c r="N464" s="214"/>
      <c r="O464" s="214"/>
      <c r="P464" s="214"/>
      <c r="Q464" s="214"/>
      <c r="R464" s="214"/>
    </row>
    <row r="465">
      <c r="A465" s="180"/>
      <c r="B465" s="214"/>
      <c r="C465" s="214"/>
      <c r="D465" s="214"/>
      <c r="E465" s="214"/>
      <c r="F465" s="214"/>
      <c r="G465" s="214"/>
      <c r="H465" s="214"/>
      <c r="I465" s="214"/>
      <c r="J465" s="214"/>
      <c r="K465" s="214"/>
      <c r="L465" s="214"/>
      <c r="M465" s="214"/>
      <c r="N465" s="214"/>
      <c r="O465" s="214"/>
      <c r="P465" s="214"/>
      <c r="Q465" s="214"/>
      <c r="R465" s="214"/>
    </row>
    <row r="466">
      <c r="A466" s="180"/>
      <c r="B466" s="214"/>
      <c r="C466" s="214"/>
      <c r="D466" s="214"/>
      <c r="E466" s="214"/>
      <c r="F466" s="214"/>
      <c r="G466" s="214"/>
      <c r="H466" s="214"/>
      <c r="I466" s="214"/>
      <c r="J466" s="214"/>
      <c r="K466" s="214"/>
      <c r="L466" s="214"/>
      <c r="M466" s="214"/>
      <c r="N466" s="214"/>
      <c r="O466" s="214"/>
      <c r="P466" s="214"/>
      <c r="Q466" s="214"/>
      <c r="R466" s="214"/>
    </row>
    <row r="467">
      <c r="A467" s="180"/>
      <c r="B467" s="214"/>
      <c r="C467" s="214"/>
      <c r="D467" s="214"/>
      <c r="E467" s="214"/>
      <c r="F467" s="214"/>
      <c r="G467" s="214"/>
      <c r="H467" s="214"/>
      <c r="I467" s="214"/>
      <c r="J467" s="214"/>
      <c r="K467" s="214"/>
      <c r="L467" s="214"/>
      <c r="M467" s="214"/>
      <c r="N467" s="214"/>
      <c r="O467" s="214"/>
      <c r="P467" s="214"/>
      <c r="Q467" s="214"/>
      <c r="R467" s="214"/>
    </row>
    <row r="468">
      <c r="A468" s="180"/>
      <c r="B468" s="214"/>
      <c r="C468" s="214"/>
      <c r="D468" s="214"/>
      <c r="E468" s="214"/>
      <c r="F468" s="214"/>
      <c r="G468" s="214"/>
      <c r="H468" s="214"/>
      <c r="I468" s="214"/>
      <c r="J468" s="214"/>
      <c r="K468" s="214"/>
      <c r="L468" s="214"/>
      <c r="M468" s="214"/>
      <c r="N468" s="214"/>
      <c r="O468" s="214"/>
      <c r="P468" s="214"/>
      <c r="Q468" s="214"/>
      <c r="R468" s="214"/>
    </row>
    <row r="469">
      <c r="A469" s="180"/>
      <c r="B469" s="214"/>
      <c r="C469" s="214"/>
      <c r="D469" s="214"/>
      <c r="E469" s="214"/>
      <c r="F469" s="214"/>
      <c r="G469" s="214"/>
      <c r="H469" s="214"/>
      <c r="I469" s="214"/>
      <c r="J469" s="214"/>
      <c r="K469" s="214"/>
      <c r="L469" s="214"/>
      <c r="M469" s="214"/>
      <c r="N469" s="214"/>
      <c r="O469" s="214"/>
      <c r="P469" s="214"/>
      <c r="Q469" s="214"/>
      <c r="R469" s="214"/>
    </row>
    <row r="470">
      <c r="A470" s="180"/>
      <c r="B470" s="214"/>
      <c r="C470" s="214"/>
      <c r="D470" s="214"/>
      <c r="E470" s="214"/>
      <c r="F470" s="214"/>
      <c r="G470" s="214"/>
      <c r="H470" s="214"/>
      <c r="I470" s="214"/>
      <c r="J470" s="214"/>
      <c r="K470" s="214"/>
      <c r="L470" s="214"/>
      <c r="M470" s="214"/>
      <c r="N470" s="214"/>
      <c r="O470" s="214"/>
      <c r="P470" s="214"/>
      <c r="Q470" s="214"/>
      <c r="R470" s="214"/>
    </row>
    <row r="471">
      <c r="A471" s="180"/>
      <c r="B471" s="214"/>
      <c r="C471" s="214"/>
      <c r="D471" s="214"/>
      <c r="E471" s="214"/>
      <c r="F471" s="214"/>
      <c r="G471" s="214"/>
      <c r="H471" s="214"/>
      <c r="I471" s="214"/>
      <c r="J471" s="214"/>
      <c r="K471" s="214"/>
      <c r="L471" s="214"/>
      <c r="M471" s="214"/>
      <c r="N471" s="214"/>
      <c r="O471" s="214"/>
      <c r="P471" s="214"/>
      <c r="Q471" s="214"/>
      <c r="R471" s="214"/>
    </row>
    <row r="472">
      <c r="A472" s="180"/>
      <c r="B472" s="214"/>
      <c r="C472" s="214"/>
      <c r="D472" s="214"/>
      <c r="E472" s="214"/>
      <c r="F472" s="214"/>
      <c r="G472" s="214"/>
      <c r="H472" s="214"/>
      <c r="I472" s="214"/>
      <c r="J472" s="214"/>
      <c r="K472" s="214"/>
      <c r="L472" s="214"/>
      <c r="M472" s="214"/>
      <c r="N472" s="214"/>
      <c r="O472" s="214"/>
      <c r="P472" s="214"/>
      <c r="Q472" s="214"/>
      <c r="R472" s="214"/>
    </row>
    <row r="473">
      <c r="A473" s="180"/>
      <c r="B473" s="214"/>
      <c r="C473" s="214"/>
      <c r="D473" s="214"/>
      <c r="E473" s="214"/>
      <c r="F473" s="214"/>
      <c r="G473" s="214"/>
      <c r="H473" s="214"/>
      <c r="I473" s="214"/>
      <c r="J473" s="214"/>
      <c r="K473" s="214"/>
      <c r="L473" s="214"/>
      <c r="M473" s="214"/>
      <c r="N473" s="214"/>
      <c r="O473" s="214"/>
      <c r="P473" s="214"/>
      <c r="Q473" s="214"/>
      <c r="R473" s="214"/>
    </row>
    <row r="474">
      <c r="A474" s="180"/>
      <c r="B474" s="214"/>
      <c r="C474" s="214"/>
      <c r="D474" s="214"/>
      <c r="E474" s="214"/>
      <c r="F474" s="214"/>
      <c r="G474" s="214"/>
      <c r="H474" s="214"/>
      <c r="I474" s="214"/>
      <c r="J474" s="214"/>
      <c r="K474" s="214"/>
      <c r="L474" s="214"/>
      <c r="M474" s="214"/>
      <c r="N474" s="214"/>
      <c r="O474" s="214"/>
      <c r="P474" s="214"/>
      <c r="Q474" s="214"/>
      <c r="R474" s="214"/>
    </row>
    <row r="475">
      <c r="A475" s="180"/>
      <c r="B475" s="214"/>
      <c r="C475" s="214"/>
      <c r="D475" s="214"/>
      <c r="E475" s="214"/>
      <c r="F475" s="214"/>
      <c r="G475" s="214"/>
      <c r="H475" s="214"/>
      <c r="I475" s="214"/>
      <c r="J475" s="214"/>
      <c r="K475" s="214"/>
      <c r="L475" s="214"/>
      <c r="M475" s="214"/>
      <c r="N475" s="214"/>
      <c r="O475" s="214"/>
      <c r="P475" s="214"/>
      <c r="Q475" s="214"/>
      <c r="R475" s="214"/>
    </row>
    <row r="476">
      <c r="A476" s="180"/>
      <c r="B476" s="214"/>
      <c r="C476" s="214"/>
      <c r="D476" s="214"/>
      <c r="E476" s="214"/>
      <c r="F476" s="214"/>
      <c r="G476" s="214"/>
      <c r="H476" s="214"/>
      <c r="I476" s="214"/>
      <c r="J476" s="214"/>
      <c r="K476" s="214"/>
      <c r="L476" s="214"/>
      <c r="M476" s="214"/>
      <c r="N476" s="214"/>
      <c r="O476" s="214"/>
      <c r="P476" s="214"/>
      <c r="Q476" s="214"/>
      <c r="R476" s="214"/>
    </row>
    <row r="477">
      <c r="A477" s="180"/>
      <c r="B477" s="214"/>
      <c r="C477" s="214"/>
      <c r="D477" s="214"/>
      <c r="E477" s="214"/>
      <c r="F477" s="214"/>
      <c r="G477" s="214"/>
      <c r="H477" s="214"/>
      <c r="I477" s="214"/>
      <c r="J477" s="214"/>
      <c r="K477" s="214"/>
      <c r="L477" s="214"/>
      <c r="M477" s="214"/>
      <c r="N477" s="214"/>
      <c r="O477" s="214"/>
      <c r="P477" s="214"/>
      <c r="Q477" s="214"/>
      <c r="R477" s="214"/>
    </row>
    <row r="478">
      <c r="A478" s="180"/>
      <c r="B478" s="214"/>
      <c r="C478" s="214"/>
      <c r="D478" s="214"/>
      <c r="E478" s="214"/>
      <c r="F478" s="214"/>
      <c r="G478" s="214"/>
      <c r="H478" s="214"/>
      <c r="I478" s="214"/>
      <c r="J478" s="214"/>
      <c r="K478" s="214"/>
      <c r="L478" s="214"/>
      <c r="M478" s="214"/>
      <c r="N478" s="214"/>
      <c r="O478" s="214"/>
      <c r="P478" s="214"/>
      <c r="Q478" s="214"/>
      <c r="R478" s="214"/>
    </row>
    <row r="479">
      <c r="A479" s="180"/>
      <c r="B479" s="214"/>
      <c r="C479" s="214"/>
      <c r="D479" s="214"/>
      <c r="E479" s="214"/>
      <c r="F479" s="214"/>
      <c r="G479" s="214"/>
      <c r="H479" s="214"/>
      <c r="I479" s="214"/>
      <c r="J479" s="214"/>
      <c r="K479" s="214"/>
      <c r="L479" s="214"/>
      <c r="M479" s="214"/>
      <c r="N479" s="214"/>
      <c r="O479" s="214"/>
      <c r="P479" s="214"/>
      <c r="Q479" s="214"/>
      <c r="R479" s="214"/>
    </row>
    <row r="480">
      <c r="A480" s="180"/>
      <c r="B480" s="214"/>
      <c r="C480" s="214"/>
      <c r="D480" s="214"/>
      <c r="E480" s="214"/>
      <c r="F480" s="214"/>
      <c r="G480" s="214"/>
      <c r="H480" s="214"/>
      <c r="I480" s="214"/>
      <c r="J480" s="214"/>
      <c r="K480" s="214"/>
      <c r="L480" s="214"/>
      <c r="M480" s="214"/>
      <c r="N480" s="214"/>
      <c r="O480" s="214"/>
      <c r="P480" s="214"/>
      <c r="Q480" s="214"/>
      <c r="R480" s="214"/>
    </row>
    <row r="481">
      <c r="A481" s="180"/>
      <c r="B481" s="214"/>
      <c r="C481" s="214"/>
      <c r="D481" s="214"/>
      <c r="E481" s="214"/>
      <c r="F481" s="214"/>
      <c r="G481" s="214"/>
      <c r="H481" s="214"/>
      <c r="I481" s="214"/>
      <c r="J481" s="214"/>
      <c r="K481" s="214"/>
      <c r="L481" s="214"/>
      <c r="M481" s="214"/>
      <c r="N481" s="214"/>
      <c r="O481" s="214"/>
      <c r="P481" s="214"/>
      <c r="Q481" s="214"/>
      <c r="R481" s="214"/>
    </row>
    <row r="482">
      <c r="A482" s="180"/>
      <c r="B482" s="214"/>
      <c r="C482" s="214"/>
      <c r="D482" s="214"/>
      <c r="E482" s="214"/>
      <c r="F482" s="214"/>
      <c r="G482" s="214"/>
      <c r="H482" s="214"/>
      <c r="I482" s="214"/>
      <c r="J482" s="214"/>
      <c r="K482" s="214"/>
      <c r="L482" s="214"/>
      <c r="M482" s="214"/>
      <c r="N482" s="214"/>
      <c r="O482" s="214"/>
      <c r="P482" s="214"/>
      <c r="Q482" s="214"/>
      <c r="R482" s="214"/>
    </row>
    <row r="483">
      <c r="A483" s="180"/>
      <c r="B483" s="214"/>
      <c r="C483" s="214"/>
      <c r="D483" s="214"/>
      <c r="E483" s="214"/>
      <c r="F483" s="214"/>
      <c r="G483" s="214"/>
      <c r="H483" s="214"/>
      <c r="I483" s="214"/>
      <c r="J483" s="214"/>
      <c r="K483" s="214"/>
      <c r="L483" s="214"/>
      <c r="M483" s="214"/>
      <c r="N483" s="214"/>
      <c r="O483" s="214"/>
      <c r="P483" s="214"/>
      <c r="Q483" s="214"/>
      <c r="R483" s="214"/>
    </row>
    <row r="484">
      <c r="A484" s="180"/>
      <c r="B484" s="214"/>
      <c r="C484" s="214"/>
      <c r="D484" s="214"/>
      <c r="E484" s="214"/>
      <c r="F484" s="214"/>
      <c r="G484" s="214"/>
      <c r="H484" s="214"/>
      <c r="I484" s="214"/>
      <c r="J484" s="214"/>
      <c r="K484" s="214"/>
      <c r="L484" s="214"/>
      <c r="M484" s="214"/>
      <c r="N484" s="214"/>
      <c r="O484" s="214"/>
      <c r="P484" s="214"/>
      <c r="Q484" s="214"/>
      <c r="R484" s="214"/>
    </row>
    <row r="485">
      <c r="A485" s="180"/>
      <c r="B485" s="214"/>
      <c r="C485" s="214"/>
      <c r="D485" s="214"/>
      <c r="E485" s="214"/>
      <c r="F485" s="214"/>
      <c r="G485" s="214"/>
      <c r="H485" s="214"/>
      <c r="I485" s="214"/>
      <c r="J485" s="214"/>
      <c r="K485" s="214"/>
      <c r="L485" s="214"/>
      <c r="M485" s="214"/>
      <c r="N485" s="214"/>
      <c r="O485" s="214"/>
      <c r="P485" s="214"/>
      <c r="Q485" s="214"/>
      <c r="R485" s="214"/>
    </row>
    <row r="486">
      <c r="A486" s="180"/>
      <c r="B486" s="214"/>
      <c r="C486" s="214"/>
      <c r="D486" s="214"/>
      <c r="E486" s="214"/>
      <c r="F486" s="214"/>
      <c r="G486" s="214"/>
      <c r="H486" s="214"/>
      <c r="I486" s="214"/>
      <c r="J486" s="214"/>
      <c r="K486" s="214"/>
      <c r="L486" s="214"/>
      <c r="M486" s="214"/>
      <c r="N486" s="214"/>
      <c r="O486" s="214"/>
      <c r="P486" s="214"/>
      <c r="Q486" s="214"/>
      <c r="R486" s="214"/>
    </row>
    <row r="487">
      <c r="A487" s="180"/>
      <c r="B487" s="214"/>
      <c r="C487" s="214"/>
      <c r="D487" s="214"/>
      <c r="E487" s="214"/>
      <c r="F487" s="214"/>
      <c r="G487" s="214"/>
      <c r="H487" s="214"/>
      <c r="I487" s="214"/>
      <c r="J487" s="214"/>
      <c r="K487" s="214"/>
      <c r="L487" s="214"/>
      <c r="M487" s="214"/>
      <c r="N487" s="214"/>
      <c r="O487" s="214"/>
      <c r="P487" s="214"/>
      <c r="Q487" s="214"/>
      <c r="R487" s="214"/>
    </row>
    <row r="488">
      <c r="A488" s="180"/>
      <c r="B488" s="214"/>
      <c r="C488" s="214"/>
      <c r="D488" s="214"/>
      <c r="E488" s="214"/>
      <c r="F488" s="214"/>
      <c r="G488" s="214"/>
      <c r="H488" s="214"/>
      <c r="I488" s="214"/>
      <c r="J488" s="214"/>
      <c r="K488" s="214"/>
      <c r="L488" s="214"/>
      <c r="M488" s="214"/>
      <c r="N488" s="214"/>
      <c r="O488" s="214"/>
      <c r="P488" s="214"/>
      <c r="Q488" s="214"/>
      <c r="R488" s="214"/>
    </row>
    <row r="489">
      <c r="A489" s="180"/>
      <c r="B489" s="214"/>
      <c r="C489" s="214"/>
      <c r="D489" s="214"/>
      <c r="E489" s="214"/>
      <c r="F489" s="214"/>
      <c r="G489" s="214"/>
      <c r="H489" s="214"/>
      <c r="I489" s="214"/>
      <c r="J489" s="214"/>
      <c r="K489" s="214"/>
      <c r="L489" s="214"/>
      <c r="M489" s="214"/>
      <c r="N489" s="214"/>
      <c r="O489" s="214"/>
      <c r="P489" s="214"/>
      <c r="Q489" s="214"/>
      <c r="R489" s="214"/>
    </row>
    <row r="490">
      <c r="A490" s="180"/>
      <c r="B490" s="214"/>
      <c r="C490" s="214"/>
      <c r="D490" s="214"/>
      <c r="E490" s="214"/>
      <c r="F490" s="214"/>
      <c r="G490" s="214"/>
      <c r="H490" s="214"/>
      <c r="I490" s="214"/>
      <c r="J490" s="214"/>
      <c r="K490" s="214"/>
      <c r="L490" s="214"/>
      <c r="M490" s="214"/>
      <c r="N490" s="214"/>
      <c r="O490" s="214"/>
      <c r="P490" s="214"/>
      <c r="Q490" s="214"/>
      <c r="R490" s="214"/>
    </row>
    <row r="491">
      <c r="A491" s="180"/>
      <c r="B491" s="214"/>
      <c r="C491" s="214"/>
      <c r="D491" s="214"/>
      <c r="E491" s="214"/>
      <c r="F491" s="214"/>
      <c r="G491" s="214"/>
      <c r="H491" s="214"/>
      <c r="I491" s="214"/>
      <c r="J491" s="214"/>
      <c r="K491" s="214"/>
      <c r="L491" s="214"/>
      <c r="M491" s="214"/>
      <c r="N491" s="214"/>
      <c r="O491" s="214"/>
      <c r="P491" s="214"/>
      <c r="Q491" s="214"/>
      <c r="R491" s="214"/>
    </row>
    <row r="492">
      <c r="A492" s="180"/>
      <c r="B492" s="214"/>
      <c r="C492" s="214"/>
      <c r="D492" s="214"/>
      <c r="E492" s="214"/>
      <c r="F492" s="214"/>
      <c r="G492" s="214"/>
      <c r="H492" s="214"/>
      <c r="I492" s="214"/>
      <c r="J492" s="214"/>
      <c r="K492" s="214"/>
      <c r="L492" s="214"/>
      <c r="M492" s="214"/>
      <c r="N492" s="214"/>
      <c r="O492" s="214"/>
      <c r="P492" s="214"/>
      <c r="Q492" s="214"/>
      <c r="R492" s="214"/>
    </row>
    <row r="493">
      <c r="A493" s="180"/>
      <c r="B493" s="214"/>
      <c r="C493" s="214"/>
      <c r="D493" s="214"/>
      <c r="E493" s="214"/>
      <c r="F493" s="214"/>
      <c r="G493" s="214"/>
      <c r="H493" s="214"/>
      <c r="I493" s="214"/>
      <c r="J493" s="214"/>
      <c r="K493" s="214"/>
      <c r="L493" s="214"/>
      <c r="M493" s="214"/>
      <c r="N493" s="214"/>
      <c r="O493" s="214"/>
      <c r="P493" s="214"/>
      <c r="Q493" s="214"/>
      <c r="R493" s="214"/>
    </row>
    <row r="494">
      <c r="A494" s="180"/>
      <c r="B494" s="214"/>
      <c r="C494" s="214"/>
      <c r="D494" s="214"/>
      <c r="E494" s="214"/>
      <c r="F494" s="214"/>
      <c r="G494" s="214"/>
      <c r="H494" s="214"/>
      <c r="I494" s="214"/>
      <c r="J494" s="214"/>
      <c r="K494" s="214"/>
      <c r="L494" s="214"/>
      <c r="M494" s="214"/>
      <c r="N494" s="214"/>
      <c r="O494" s="214"/>
      <c r="P494" s="214"/>
      <c r="Q494" s="214"/>
      <c r="R494" s="214"/>
    </row>
    <row r="495">
      <c r="A495" s="180"/>
      <c r="B495" s="214"/>
      <c r="C495" s="214"/>
      <c r="D495" s="214"/>
      <c r="E495" s="214"/>
      <c r="F495" s="214"/>
      <c r="G495" s="214"/>
      <c r="H495" s="214"/>
      <c r="I495" s="214"/>
      <c r="J495" s="214"/>
      <c r="K495" s="214"/>
      <c r="L495" s="214"/>
      <c r="M495" s="214"/>
      <c r="N495" s="214"/>
      <c r="O495" s="214"/>
      <c r="P495" s="214"/>
      <c r="Q495" s="214"/>
      <c r="R495" s="214"/>
    </row>
    <row r="496">
      <c r="A496" s="180"/>
      <c r="B496" s="214"/>
      <c r="C496" s="214"/>
      <c r="D496" s="214"/>
      <c r="E496" s="214"/>
      <c r="F496" s="214"/>
      <c r="G496" s="214"/>
      <c r="H496" s="214"/>
      <c r="I496" s="214"/>
      <c r="J496" s="214"/>
      <c r="K496" s="214"/>
      <c r="L496" s="214"/>
      <c r="M496" s="214"/>
      <c r="N496" s="214"/>
      <c r="O496" s="214"/>
      <c r="P496" s="214"/>
      <c r="Q496" s="214"/>
      <c r="R496" s="214"/>
    </row>
    <row r="497">
      <c r="A497" s="180"/>
      <c r="B497" s="214"/>
      <c r="C497" s="214"/>
      <c r="D497" s="214"/>
      <c r="E497" s="214"/>
      <c r="F497" s="214"/>
      <c r="G497" s="214"/>
      <c r="H497" s="214"/>
      <c r="I497" s="214"/>
      <c r="J497" s="214"/>
      <c r="K497" s="214"/>
      <c r="L497" s="214"/>
      <c r="M497" s="214"/>
      <c r="N497" s="214"/>
      <c r="O497" s="214"/>
      <c r="P497" s="214"/>
      <c r="Q497" s="214"/>
      <c r="R497" s="214"/>
    </row>
    <row r="498">
      <c r="A498" s="180"/>
      <c r="B498" s="214"/>
      <c r="C498" s="214"/>
      <c r="D498" s="214"/>
      <c r="E498" s="214"/>
      <c r="F498" s="214"/>
      <c r="G498" s="214"/>
      <c r="H498" s="214"/>
      <c r="I498" s="214"/>
      <c r="J498" s="214"/>
      <c r="K498" s="214"/>
      <c r="L498" s="214"/>
      <c r="M498" s="214"/>
      <c r="N498" s="214"/>
      <c r="O498" s="214"/>
      <c r="P498" s="214"/>
      <c r="Q498" s="214"/>
      <c r="R498" s="214"/>
    </row>
    <row r="499">
      <c r="A499" s="180"/>
      <c r="B499" s="214"/>
      <c r="C499" s="214"/>
      <c r="D499" s="214"/>
      <c r="E499" s="214"/>
      <c r="F499" s="214"/>
      <c r="G499" s="214"/>
      <c r="H499" s="214"/>
      <c r="I499" s="214"/>
      <c r="J499" s="214"/>
      <c r="K499" s="214"/>
      <c r="L499" s="214"/>
      <c r="M499" s="214"/>
      <c r="N499" s="214"/>
      <c r="O499" s="214"/>
      <c r="P499" s="214"/>
      <c r="Q499" s="214"/>
      <c r="R499" s="214"/>
    </row>
    <row r="500">
      <c r="A500" s="180"/>
      <c r="B500" s="214"/>
      <c r="C500" s="214"/>
      <c r="D500" s="214"/>
      <c r="E500" s="214"/>
      <c r="F500" s="214"/>
      <c r="G500" s="214"/>
      <c r="H500" s="214"/>
      <c r="I500" s="214"/>
      <c r="J500" s="214"/>
      <c r="K500" s="214"/>
      <c r="L500" s="214"/>
      <c r="M500" s="214"/>
      <c r="N500" s="214"/>
      <c r="O500" s="214"/>
      <c r="P500" s="214"/>
      <c r="Q500" s="214"/>
      <c r="R500" s="214"/>
    </row>
    <row r="501">
      <c r="A501" s="180"/>
      <c r="B501" s="214"/>
      <c r="C501" s="214"/>
      <c r="D501" s="214"/>
      <c r="E501" s="214"/>
      <c r="F501" s="214"/>
      <c r="G501" s="214"/>
      <c r="H501" s="214"/>
      <c r="I501" s="214"/>
      <c r="J501" s="214"/>
      <c r="K501" s="214"/>
      <c r="L501" s="214"/>
      <c r="M501" s="214"/>
      <c r="N501" s="214"/>
      <c r="O501" s="214"/>
      <c r="P501" s="214"/>
      <c r="Q501" s="214"/>
      <c r="R501" s="214"/>
    </row>
    <row r="502">
      <c r="A502" s="180"/>
      <c r="B502" s="214"/>
      <c r="C502" s="214"/>
      <c r="D502" s="214"/>
      <c r="E502" s="214"/>
      <c r="F502" s="214"/>
      <c r="G502" s="214"/>
      <c r="H502" s="214"/>
      <c r="I502" s="214"/>
      <c r="J502" s="214"/>
      <c r="K502" s="214"/>
      <c r="L502" s="214"/>
      <c r="M502" s="214"/>
      <c r="N502" s="214"/>
      <c r="O502" s="214"/>
      <c r="P502" s="214"/>
      <c r="Q502" s="214"/>
      <c r="R502" s="214"/>
    </row>
    <row r="503">
      <c r="A503" s="180"/>
      <c r="B503" s="214"/>
      <c r="C503" s="214"/>
      <c r="D503" s="214"/>
      <c r="E503" s="214"/>
      <c r="F503" s="214"/>
      <c r="G503" s="214"/>
      <c r="H503" s="214"/>
      <c r="I503" s="214"/>
      <c r="J503" s="214"/>
      <c r="K503" s="214"/>
      <c r="L503" s="214"/>
      <c r="M503" s="214"/>
      <c r="N503" s="214"/>
      <c r="O503" s="214"/>
      <c r="P503" s="214"/>
      <c r="Q503" s="214"/>
      <c r="R503" s="214"/>
    </row>
    <row r="504">
      <c r="A504" s="180"/>
      <c r="B504" s="214"/>
      <c r="C504" s="214"/>
      <c r="D504" s="214"/>
      <c r="E504" s="214"/>
      <c r="F504" s="214"/>
      <c r="G504" s="214"/>
      <c r="H504" s="214"/>
      <c r="I504" s="214"/>
      <c r="J504" s="214"/>
      <c r="K504" s="214"/>
      <c r="L504" s="214"/>
      <c r="M504" s="214"/>
      <c r="N504" s="214"/>
      <c r="O504" s="214"/>
      <c r="P504" s="214"/>
      <c r="Q504" s="214"/>
      <c r="R504" s="214"/>
    </row>
    <row r="505">
      <c r="A505" s="180"/>
      <c r="B505" s="214"/>
      <c r="C505" s="214"/>
      <c r="D505" s="214"/>
      <c r="E505" s="214"/>
      <c r="F505" s="214"/>
      <c r="G505" s="214"/>
      <c r="H505" s="214"/>
      <c r="I505" s="214"/>
      <c r="J505" s="214"/>
      <c r="K505" s="214"/>
      <c r="L505" s="214"/>
      <c r="M505" s="214"/>
      <c r="N505" s="214"/>
      <c r="O505" s="214"/>
      <c r="P505" s="214"/>
      <c r="Q505" s="214"/>
      <c r="R505" s="214"/>
    </row>
    <row r="506">
      <c r="A506" s="180"/>
      <c r="B506" s="214"/>
      <c r="C506" s="214"/>
      <c r="D506" s="214"/>
      <c r="E506" s="214"/>
      <c r="F506" s="214"/>
      <c r="G506" s="214"/>
      <c r="H506" s="214"/>
      <c r="I506" s="214"/>
      <c r="J506" s="214"/>
      <c r="K506" s="214"/>
      <c r="L506" s="214"/>
      <c r="M506" s="214"/>
      <c r="N506" s="214"/>
      <c r="O506" s="214"/>
      <c r="P506" s="214"/>
      <c r="Q506" s="214"/>
      <c r="R506" s="214"/>
    </row>
    <row r="507">
      <c r="A507" s="180"/>
      <c r="B507" s="214"/>
      <c r="C507" s="214"/>
      <c r="D507" s="214"/>
      <c r="E507" s="214"/>
      <c r="F507" s="214"/>
      <c r="G507" s="214"/>
      <c r="H507" s="214"/>
      <c r="I507" s="214"/>
      <c r="J507" s="214"/>
      <c r="K507" s="214"/>
      <c r="L507" s="214"/>
      <c r="M507" s="214"/>
      <c r="N507" s="214"/>
      <c r="O507" s="214"/>
      <c r="P507" s="214"/>
      <c r="Q507" s="214"/>
      <c r="R507" s="214"/>
    </row>
    <row r="508">
      <c r="A508" s="180"/>
      <c r="B508" s="214"/>
      <c r="C508" s="214"/>
      <c r="D508" s="214"/>
      <c r="E508" s="214"/>
      <c r="F508" s="214"/>
      <c r="G508" s="214"/>
      <c r="H508" s="214"/>
      <c r="I508" s="214"/>
      <c r="J508" s="214"/>
      <c r="K508" s="214"/>
      <c r="L508" s="214"/>
      <c r="M508" s="214"/>
      <c r="N508" s="214"/>
      <c r="O508" s="214"/>
      <c r="P508" s="214"/>
      <c r="Q508" s="214"/>
      <c r="R508" s="214"/>
    </row>
    <row r="509">
      <c r="A509" s="180"/>
      <c r="B509" s="214"/>
      <c r="C509" s="214"/>
      <c r="D509" s="214"/>
      <c r="E509" s="214"/>
      <c r="F509" s="214"/>
      <c r="G509" s="214"/>
      <c r="H509" s="214"/>
      <c r="I509" s="214"/>
      <c r="J509" s="214"/>
      <c r="K509" s="214"/>
      <c r="L509" s="214"/>
      <c r="M509" s="214"/>
      <c r="N509" s="214"/>
      <c r="O509" s="214"/>
      <c r="P509" s="214"/>
      <c r="Q509" s="214"/>
      <c r="R509" s="214"/>
    </row>
    <row r="510">
      <c r="A510" s="180"/>
      <c r="B510" s="214"/>
      <c r="C510" s="214"/>
      <c r="D510" s="214"/>
      <c r="E510" s="214"/>
      <c r="F510" s="214"/>
      <c r="G510" s="214"/>
      <c r="H510" s="214"/>
      <c r="I510" s="214"/>
      <c r="J510" s="214"/>
      <c r="K510" s="214"/>
      <c r="L510" s="214"/>
      <c r="M510" s="214"/>
      <c r="N510" s="214"/>
      <c r="O510" s="214"/>
      <c r="P510" s="214"/>
      <c r="Q510" s="214"/>
      <c r="R510" s="214"/>
    </row>
    <row r="511">
      <c r="A511" s="180"/>
      <c r="B511" s="214"/>
      <c r="C511" s="214"/>
      <c r="D511" s="214"/>
      <c r="E511" s="214"/>
      <c r="F511" s="214"/>
      <c r="G511" s="214"/>
      <c r="H511" s="214"/>
      <c r="I511" s="214"/>
      <c r="J511" s="214"/>
      <c r="K511" s="214"/>
      <c r="L511" s="214"/>
      <c r="M511" s="214"/>
      <c r="N511" s="214"/>
      <c r="O511" s="214"/>
      <c r="P511" s="214"/>
      <c r="Q511" s="214"/>
      <c r="R511" s="214"/>
    </row>
    <row r="512">
      <c r="A512" s="180"/>
      <c r="B512" s="214"/>
      <c r="C512" s="214"/>
      <c r="D512" s="214"/>
      <c r="E512" s="214"/>
      <c r="F512" s="214"/>
      <c r="G512" s="214"/>
      <c r="H512" s="214"/>
      <c r="I512" s="214"/>
      <c r="J512" s="214"/>
      <c r="K512" s="214"/>
      <c r="L512" s="214"/>
      <c r="M512" s="214"/>
      <c r="N512" s="214"/>
      <c r="O512" s="214"/>
      <c r="P512" s="214"/>
      <c r="Q512" s="214"/>
      <c r="R512" s="214"/>
    </row>
    <row r="513">
      <c r="A513" s="180"/>
      <c r="B513" s="214"/>
      <c r="C513" s="214"/>
      <c r="D513" s="214"/>
      <c r="E513" s="214"/>
      <c r="F513" s="214"/>
      <c r="G513" s="214"/>
      <c r="H513" s="214"/>
      <c r="I513" s="214"/>
      <c r="J513" s="214"/>
      <c r="K513" s="214"/>
      <c r="L513" s="214"/>
      <c r="M513" s="214"/>
      <c r="N513" s="214"/>
      <c r="O513" s="214"/>
      <c r="P513" s="214"/>
      <c r="Q513" s="214"/>
      <c r="R513" s="214"/>
    </row>
    <row r="514">
      <c r="A514" s="180"/>
      <c r="B514" s="214"/>
      <c r="C514" s="214"/>
      <c r="D514" s="214"/>
      <c r="E514" s="214"/>
      <c r="F514" s="214"/>
      <c r="G514" s="214"/>
      <c r="H514" s="214"/>
      <c r="I514" s="214"/>
      <c r="J514" s="214"/>
      <c r="K514" s="214"/>
      <c r="L514" s="214"/>
      <c r="M514" s="214"/>
      <c r="N514" s="214"/>
      <c r="O514" s="214"/>
      <c r="P514" s="214"/>
      <c r="Q514" s="214"/>
      <c r="R514" s="214"/>
    </row>
    <row r="515">
      <c r="A515" s="180"/>
      <c r="B515" s="214"/>
      <c r="C515" s="214"/>
      <c r="D515" s="214"/>
      <c r="E515" s="214"/>
      <c r="F515" s="214"/>
      <c r="G515" s="214"/>
      <c r="H515" s="214"/>
      <c r="I515" s="214"/>
      <c r="J515" s="214"/>
      <c r="K515" s="214"/>
      <c r="L515" s="214"/>
      <c r="M515" s="214"/>
      <c r="N515" s="214"/>
      <c r="O515" s="214"/>
      <c r="P515" s="214"/>
      <c r="Q515" s="214"/>
      <c r="R515" s="214"/>
    </row>
    <row r="516">
      <c r="A516" s="180"/>
      <c r="B516" s="214"/>
      <c r="C516" s="214"/>
      <c r="D516" s="214"/>
      <c r="E516" s="214"/>
      <c r="F516" s="214"/>
      <c r="G516" s="214"/>
      <c r="H516" s="214"/>
      <c r="I516" s="214"/>
      <c r="J516" s="214"/>
      <c r="K516" s="214"/>
      <c r="L516" s="214"/>
      <c r="M516" s="214"/>
      <c r="N516" s="214"/>
      <c r="O516" s="214"/>
      <c r="P516" s="214"/>
      <c r="Q516" s="214"/>
      <c r="R516" s="214"/>
    </row>
    <row r="517">
      <c r="A517" s="180"/>
      <c r="B517" s="214"/>
      <c r="C517" s="214"/>
      <c r="D517" s="214"/>
      <c r="E517" s="214"/>
      <c r="F517" s="214"/>
      <c r="G517" s="214"/>
      <c r="H517" s="214"/>
      <c r="I517" s="214"/>
      <c r="J517" s="214"/>
      <c r="K517" s="214"/>
      <c r="L517" s="214"/>
      <c r="M517" s="214"/>
      <c r="N517" s="214"/>
      <c r="O517" s="214"/>
      <c r="P517" s="214"/>
      <c r="Q517" s="214"/>
      <c r="R517" s="214"/>
    </row>
    <row r="518">
      <c r="A518" s="180"/>
      <c r="B518" s="214"/>
      <c r="C518" s="214"/>
      <c r="D518" s="214"/>
      <c r="E518" s="214"/>
      <c r="F518" s="214"/>
      <c r="G518" s="214"/>
      <c r="H518" s="214"/>
      <c r="I518" s="214"/>
      <c r="J518" s="214"/>
      <c r="K518" s="214"/>
      <c r="L518" s="214"/>
      <c r="M518" s="214"/>
      <c r="N518" s="214"/>
      <c r="O518" s="214"/>
      <c r="P518" s="214"/>
      <c r="Q518" s="214"/>
      <c r="R518" s="214"/>
    </row>
    <row r="519">
      <c r="A519" s="180"/>
      <c r="B519" s="214"/>
      <c r="C519" s="214"/>
      <c r="D519" s="214"/>
      <c r="E519" s="214"/>
      <c r="F519" s="214"/>
      <c r="G519" s="214"/>
      <c r="H519" s="214"/>
      <c r="I519" s="214"/>
      <c r="J519" s="214"/>
      <c r="K519" s="214"/>
      <c r="L519" s="214"/>
      <c r="M519" s="214"/>
      <c r="N519" s="214"/>
      <c r="O519" s="214"/>
      <c r="P519" s="214"/>
      <c r="Q519" s="214"/>
      <c r="R519" s="214"/>
    </row>
    <row r="520">
      <c r="A520" s="180"/>
      <c r="B520" s="214"/>
      <c r="C520" s="214"/>
      <c r="D520" s="214"/>
      <c r="E520" s="214"/>
      <c r="F520" s="214"/>
      <c r="G520" s="214"/>
      <c r="H520" s="214"/>
      <c r="I520" s="214"/>
      <c r="J520" s="214"/>
      <c r="K520" s="214"/>
      <c r="L520" s="214"/>
      <c r="M520" s="214"/>
      <c r="N520" s="214"/>
      <c r="O520" s="214"/>
      <c r="P520" s="214"/>
      <c r="Q520" s="214"/>
      <c r="R520" s="214"/>
    </row>
    <row r="521">
      <c r="A521" s="180"/>
      <c r="B521" s="214"/>
      <c r="C521" s="214"/>
      <c r="D521" s="214"/>
      <c r="E521" s="214"/>
      <c r="F521" s="214"/>
      <c r="G521" s="214"/>
      <c r="H521" s="214"/>
      <c r="I521" s="214"/>
      <c r="J521" s="214"/>
      <c r="K521" s="214"/>
      <c r="L521" s="214"/>
      <c r="M521" s="214"/>
      <c r="N521" s="214"/>
      <c r="O521" s="214"/>
      <c r="P521" s="214"/>
      <c r="Q521" s="214"/>
      <c r="R521" s="214"/>
    </row>
    <row r="522">
      <c r="A522" s="180"/>
      <c r="B522" s="214"/>
      <c r="C522" s="214"/>
      <c r="D522" s="214"/>
      <c r="E522" s="214"/>
      <c r="F522" s="214"/>
      <c r="G522" s="214"/>
      <c r="H522" s="214"/>
      <c r="I522" s="214"/>
      <c r="J522" s="214"/>
      <c r="K522" s="214"/>
      <c r="L522" s="214"/>
      <c r="M522" s="214"/>
      <c r="N522" s="214"/>
      <c r="O522" s="214"/>
      <c r="P522" s="214"/>
      <c r="Q522" s="214"/>
      <c r="R522" s="214"/>
    </row>
    <row r="523">
      <c r="A523" s="180"/>
      <c r="B523" s="214"/>
      <c r="C523" s="214"/>
      <c r="D523" s="214"/>
      <c r="E523" s="214"/>
      <c r="F523" s="214"/>
      <c r="G523" s="214"/>
      <c r="H523" s="214"/>
      <c r="I523" s="214"/>
      <c r="J523" s="214"/>
      <c r="K523" s="214"/>
      <c r="L523" s="214"/>
      <c r="M523" s="214"/>
      <c r="N523" s="214"/>
      <c r="O523" s="214"/>
      <c r="P523" s="214"/>
      <c r="Q523" s="214"/>
      <c r="R523" s="214"/>
    </row>
    <row r="524">
      <c r="A524" s="180"/>
      <c r="B524" s="214"/>
      <c r="C524" s="214"/>
      <c r="D524" s="214"/>
      <c r="E524" s="214"/>
      <c r="F524" s="214"/>
      <c r="G524" s="214"/>
      <c r="H524" s="214"/>
      <c r="I524" s="214"/>
      <c r="J524" s="214"/>
      <c r="K524" s="214"/>
      <c r="L524" s="214"/>
      <c r="M524" s="214"/>
      <c r="N524" s="214"/>
      <c r="O524" s="214"/>
      <c r="P524" s="214"/>
      <c r="Q524" s="214"/>
      <c r="R524" s="214"/>
    </row>
    <row r="525">
      <c r="A525" s="180"/>
      <c r="B525" s="214"/>
      <c r="C525" s="214"/>
      <c r="D525" s="214"/>
      <c r="E525" s="214"/>
      <c r="F525" s="214"/>
      <c r="G525" s="214"/>
      <c r="H525" s="214"/>
      <c r="I525" s="214"/>
      <c r="J525" s="214"/>
      <c r="K525" s="214"/>
      <c r="L525" s="214"/>
      <c r="M525" s="214"/>
      <c r="N525" s="214"/>
      <c r="O525" s="214"/>
      <c r="P525" s="214"/>
      <c r="Q525" s="214"/>
      <c r="R525" s="214"/>
    </row>
    <row r="526">
      <c r="A526" s="180"/>
      <c r="B526" s="214"/>
      <c r="C526" s="214"/>
      <c r="D526" s="214"/>
      <c r="E526" s="214"/>
      <c r="F526" s="214"/>
      <c r="G526" s="214"/>
      <c r="H526" s="214"/>
      <c r="I526" s="214"/>
      <c r="J526" s="214"/>
      <c r="K526" s="214"/>
      <c r="L526" s="214"/>
      <c r="M526" s="214"/>
      <c r="N526" s="214"/>
      <c r="O526" s="214"/>
      <c r="P526" s="214"/>
      <c r="Q526" s="214"/>
      <c r="R526" s="214"/>
    </row>
    <row r="527">
      <c r="A527" s="180"/>
      <c r="B527" s="214"/>
      <c r="C527" s="214"/>
      <c r="D527" s="214"/>
      <c r="E527" s="214"/>
      <c r="F527" s="214"/>
      <c r="G527" s="214"/>
      <c r="H527" s="214"/>
      <c r="I527" s="214"/>
      <c r="J527" s="214"/>
      <c r="K527" s="214"/>
      <c r="L527" s="214"/>
      <c r="M527" s="214"/>
      <c r="N527" s="214"/>
      <c r="O527" s="214"/>
      <c r="P527" s="214"/>
      <c r="Q527" s="214"/>
      <c r="R527" s="214"/>
    </row>
    <row r="528">
      <c r="A528" s="180"/>
      <c r="B528" s="214"/>
      <c r="C528" s="214"/>
      <c r="D528" s="214"/>
      <c r="E528" s="214"/>
      <c r="F528" s="214"/>
      <c r="G528" s="214"/>
      <c r="H528" s="214"/>
      <c r="I528" s="214"/>
      <c r="J528" s="214"/>
      <c r="K528" s="214"/>
      <c r="L528" s="214"/>
      <c r="M528" s="214"/>
      <c r="N528" s="214"/>
      <c r="O528" s="214"/>
      <c r="P528" s="214"/>
      <c r="Q528" s="214"/>
      <c r="R528" s="214"/>
    </row>
    <row r="529">
      <c r="A529" s="180"/>
      <c r="B529" s="214"/>
      <c r="C529" s="214"/>
      <c r="D529" s="214"/>
      <c r="E529" s="214"/>
      <c r="F529" s="214"/>
      <c r="G529" s="214"/>
      <c r="H529" s="214"/>
      <c r="I529" s="214"/>
      <c r="J529" s="214"/>
      <c r="K529" s="214"/>
      <c r="L529" s="214"/>
      <c r="M529" s="214"/>
      <c r="N529" s="214"/>
      <c r="O529" s="214"/>
      <c r="P529" s="214"/>
      <c r="Q529" s="214"/>
      <c r="R529" s="214"/>
    </row>
    <row r="530">
      <c r="A530" s="180"/>
      <c r="B530" s="214"/>
      <c r="C530" s="214"/>
      <c r="D530" s="214"/>
      <c r="E530" s="214"/>
      <c r="F530" s="214"/>
      <c r="G530" s="214"/>
      <c r="H530" s="214"/>
      <c r="I530" s="214"/>
      <c r="J530" s="214"/>
      <c r="K530" s="214"/>
      <c r="L530" s="214"/>
      <c r="M530" s="214"/>
      <c r="N530" s="214"/>
      <c r="O530" s="214"/>
      <c r="P530" s="214"/>
      <c r="Q530" s="214"/>
      <c r="R530" s="214"/>
    </row>
    <row r="531">
      <c r="A531" s="180"/>
      <c r="B531" s="214"/>
      <c r="C531" s="214"/>
      <c r="D531" s="214"/>
      <c r="E531" s="214"/>
      <c r="F531" s="214"/>
      <c r="G531" s="214"/>
      <c r="H531" s="214"/>
      <c r="I531" s="214"/>
      <c r="J531" s="214"/>
      <c r="K531" s="214"/>
      <c r="L531" s="214"/>
      <c r="M531" s="214"/>
      <c r="N531" s="214"/>
      <c r="O531" s="214"/>
      <c r="P531" s="214"/>
      <c r="Q531" s="214"/>
      <c r="R531" s="214"/>
    </row>
    <row r="532">
      <c r="A532" s="180"/>
      <c r="B532" s="214"/>
      <c r="C532" s="214"/>
      <c r="D532" s="214"/>
      <c r="E532" s="214"/>
      <c r="F532" s="214"/>
      <c r="G532" s="214"/>
      <c r="H532" s="214"/>
      <c r="I532" s="214"/>
      <c r="J532" s="214"/>
      <c r="K532" s="214"/>
      <c r="L532" s="214"/>
      <c r="M532" s="214"/>
      <c r="N532" s="214"/>
      <c r="O532" s="214"/>
      <c r="P532" s="214"/>
      <c r="Q532" s="214"/>
      <c r="R532" s="214"/>
    </row>
    <row r="533">
      <c r="A533" s="180"/>
      <c r="B533" s="214"/>
      <c r="C533" s="214"/>
      <c r="D533" s="214"/>
      <c r="E533" s="214"/>
      <c r="F533" s="214"/>
      <c r="G533" s="214"/>
      <c r="H533" s="214"/>
      <c r="I533" s="214"/>
      <c r="J533" s="214"/>
      <c r="K533" s="214"/>
      <c r="L533" s="214"/>
      <c r="M533" s="214"/>
      <c r="N533" s="214"/>
      <c r="O533" s="214"/>
      <c r="P533" s="214"/>
      <c r="Q533" s="214"/>
      <c r="R533" s="214"/>
    </row>
    <row r="534">
      <c r="A534" s="180"/>
      <c r="B534" s="214"/>
      <c r="C534" s="214"/>
      <c r="D534" s="214"/>
      <c r="E534" s="214"/>
      <c r="F534" s="214"/>
      <c r="G534" s="214"/>
      <c r="H534" s="214"/>
      <c r="I534" s="214"/>
      <c r="J534" s="214"/>
      <c r="K534" s="214"/>
      <c r="L534" s="214"/>
      <c r="M534" s="214"/>
      <c r="N534" s="214"/>
      <c r="O534" s="214"/>
      <c r="P534" s="214"/>
      <c r="Q534" s="214"/>
      <c r="R534" s="214"/>
    </row>
    <row r="535">
      <c r="A535" s="180"/>
      <c r="B535" s="214"/>
      <c r="C535" s="214"/>
      <c r="D535" s="214"/>
      <c r="E535" s="214"/>
      <c r="F535" s="214"/>
      <c r="G535" s="214"/>
      <c r="H535" s="214"/>
      <c r="I535" s="214"/>
      <c r="J535" s="214"/>
      <c r="K535" s="214"/>
      <c r="L535" s="214"/>
      <c r="M535" s="214"/>
      <c r="N535" s="214"/>
      <c r="O535" s="214"/>
      <c r="P535" s="214"/>
      <c r="Q535" s="214"/>
      <c r="R535" s="214"/>
    </row>
    <row r="536">
      <c r="A536" s="180"/>
      <c r="B536" s="214"/>
      <c r="C536" s="214"/>
      <c r="D536" s="214"/>
      <c r="E536" s="214"/>
      <c r="F536" s="214"/>
      <c r="G536" s="214"/>
      <c r="H536" s="214"/>
      <c r="I536" s="214"/>
      <c r="J536" s="214"/>
      <c r="K536" s="214"/>
      <c r="L536" s="214"/>
      <c r="M536" s="214"/>
      <c r="N536" s="214"/>
      <c r="O536" s="214"/>
      <c r="P536" s="214"/>
      <c r="Q536" s="214"/>
      <c r="R536" s="214"/>
    </row>
    <row r="537">
      <c r="A537" s="180"/>
      <c r="B537" s="214"/>
      <c r="C537" s="214"/>
      <c r="D537" s="214"/>
      <c r="E537" s="214"/>
      <c r="F537" s="214"/>
      <c r="G537" s="214"/>
      <c r="H537" s="214"/>
      <c r="I537" s="214"/>
      <c r="J537" s="214"/>
      <c r="K537" s="214"/>
      <c r="L537" s="214"/>
      <c r="M537" s="214"/>
      <c r="N537" s="214"/>
      <c r="O537" s="214"/>
      <c r="P537" s="214"/>
      <c r="Q537" s="214"/>
      <c r="R537" s="214"/>
    </row>
    <row r="538">
      <c r="A538" s="180"/>
      <c r="B538" s="214"/>
      <c r="C538" s="214"/>
      <c r="D538" s="214"/>
      <c r="E538" s="214"/>
      <c r="F538" s="214"/>
      <c r="G538" s="214"/>
      <c r="H538" s="214"/>
      <c r="I538" s="214"/>
      <c r="J538" s="214"/>
      <c r="K538" s="214"/>
      <c r="L538" s="214"/>
      <c r="M538" s="214"/>
      <c r="N538" s="214"/>
      <c r="O538" s="214"/>
      <c r="P538" s="214"/>
      <c r="Q538" s="214"/>
      <c r="R538" s="214"/>
    </row>
    <row r="539">
      <c r="A539" s="180"/>
      <c r="B539" s="214"/>
      <c r="C539" s="214"/>
      <c r="D539" s="214"/>
      <c r="E539" s="214"/>
      <c r="F539" s="214"/>
      <c r="G539" s="214"/>
      <c r="H539" s="214"/>
      <c r="I539" s="214"/>
      <c r="J539" s="214"/>
      <c r="K539" s="214"/>
      <c r="L539" s="214"/>
      <c r="M539" s="214"/>
      <c r="N539" s="214"/>
      <c r="O539" s="214"/>
      <c r="P539" s="214"/>
      <c r="Q539" s="214"/>
      <c r="R539" s="214"/>
    </row>
    <row r="540">
      <c r="A540" s="180"/>
      <c r="B540" s="214"/>
      <c r="C540" s="214"/>
      <c r="D540" s="214"/>
      <c r="E540" s="214"/>
      <c r="F540" s="214"/>
      <c r="G540" s="214"/>
      <c r="H540" s="214"/>
      <c r="I540" s="214"/>
      <c r="J540" s="214"/>
      <c r="K540" s="214"/>
      <c r="L540" s="214"/>
      <c r="M540" s="214"/>
      <c r="N540" s="214"/>
      <c r="O540" s="214"/>
      <c r="P540" s="214"/>
      <c r="Q540" s="214"/>
      <c r="R540" s="214"/>
    </row>
    <row r="541">
      <c r="A541" s="180"/>
      <c r="B541" s="214"/>
      <c r="C541" s="214"/>
      <c r="D541" s="214"/>
      <c r="E541" s="214"/>
      <c r="F541" s="214"/>
      <c r="G541" s="214"/>
      <c r="H541" s="214"/>
      <c r="I541" s="214"/>
      <c r="J541" s="214"/>
      <c r="K541" s="214"/>
      <c r="L541" s="214"/>
      <c r="M541" s="214"/>
      <c r="N541" s="214"/>
      <c r="O541" s="214"/>
      <c r="P541" s="214"/>
      <c r="Q541" s="214"/>
      <c r="R541" s="214"/>
    </row>
    <row r="542">
      <c r="A542" s="180"/>
      <c r="B542" s="214"/>
      <c r="C542" s="214"/>
      <c r="D542" s="214"/>
      <c r="E542" s="214"/>
      <c r="F542" s="214"/>
      <c r="G542" s="214"/>
      <c r="H542" s="214"/>
      <c r="I542" s="214"/>
      <c r="J542" s="214"/>
      <c r="K542" s="214"/>
      <c r="L542" s="214"/>
      <c r="M542" s="214"/>
      <c r="N542" s="214"/>
      <c r="O542" s="214"/>
      <c r="P542" s="214"/>
      <c r="Q542" s="214"/>
      <c r="R542" s="214"/>
    </row>
    <row r="543">
      <c r="A543" s="180"/>
      <c r="B543" s="214"/>
      <c r="C543" s="214"/>
      <c r="D543" s="214"/>
      <c r="E543" s="214"/>
      <c r="F543" s="214"/>
      <c r="G543" s="214"/>
      <c r="H543" s="214"/>
      <c r="I543" s="214"/>
      <c r="J543" s="214"/>
      <c r="K543" s="214"/>
      <c r="L543" s="214"/>
      <c r="M543" s="214"/>
      <c r="N543" s="214"/>
      <c r="O543" s="214"/>
      <c r="P543" s="214"/>
      <c r="Q543" s="214"/>
      <c r="R543" s="214"/>
    </row>
    <row r="544">
      <c r="A544" s="180"/>
      <c r="B544" s="214"/>
      <c r="C544" s="214"/>
      <c r="D544" s="214"/>
      <c r="E544" s="214"/>
      <c r="F544" s="214"/>
      <c r="G544" s="214"/>
      <c r="H544" s="214"/>
      <c r="I544" s="214"/>
      <c r="J544" s="214"/>
      <c r="K544" s="214"/>
      <c r="L544" s="214"/>
      <c r="M544" s="214"/>
      <c r="N544" s="214"/>
      <c r="O544" s="214"/>
      <c r="P544" s="214"/>
      <c r="Q544" s="214"/>
      <c r="R544" s="214"/>
    </row>
    <row r="545">
      <c r="A545" s="180"/>
      <c r="B545" s="214"/>
      <c r="C545" s="214"/>
      <c r="D545" s="214"/>
      <c r="E545" s="214"/>
      <c r="F545" s="214"/>
      <c r="G545" s="214"/>
      <c r="H545" s="214"/>
      <c r="I545" s="214"/>
      <c r="J545" s="214"/>
      <c r="K545" s="214"/>
      <c r="L545" s="214"/>
      <c r="M545" s="214"/>
      <c r="N545" s="214"/>
      <c r="O545" s="214"/>
      <c r="P545" s="214"/>
      <c r="Q545" s="214"/>
      <c r="R545" s="214"/>
    </row>
    <row r="546">
      <c r="A546" s="180"/>
      <c r="B546" s="214"/>
      <c r="C546" s="214"/>
      <c r="D546" s="214"/>
      <c r="E546" s="214"/>
      <c r="F546" s="214"/>
      <c r="G546" s="214"/>
      <c r="H546" s="214"/>
      <c r="I546" s="214"/>
      <c r="J546" s="214"/>
      <c r="K546" s="214"/>
      <c r="L546" s="214"/>
      <c r="M546" s="214"/>
      <c r="N546" s="214"/>
      <c r="O546" s="214"/>
      <c r="P546" s="214"/>
      <c r="Q546" s="214"/>
      <c r="R546" s="214"/>
    </row>
    <row r="547">
      <c r="A547" s="180"/>
      <c r="B547" s="214"/>
      <c r="C547" s="214"/>
      <c r="D547" s="214"/>
      <c r="E547" s="214"/>
      <c r="F547" s="214"/>
      <c r="G547" s="214"/>
      <c r="H547" s="214"/>
      <c r="I547" s="214"/>
      <c r="J547" s="214"/>
      <c r="K547" s="214"/>
      <c r="L547" s="214"/>
      <c r="M547" s="214"/>
      <c r="N547" s="214"/>
      <c r="O547" s="214"/>
      <c r="P547" s="214"/>
      <c r="Q547" s="214"/>
      <c r="R547" s="214"/>
    </row>
    <row r="548">
      <c r="A548" s="180"/>
      <c r="B548" s="214"/>
      <c r="C548" s="214"/>
      <c r="D548" s="214"/>
      <c r="E548" s="214"/>
      <c r="F548" s="214"/>
      <c r="G548" s="214"/>
      <c r="H548" s="214"/>
      <c r="I548" s="214"/>
      <c r="J548" s="214"/>
      <c r="K548" s="214"/>
      <c r="L548" s="214"/>
      <c r="M548" s="214"/>
      <c r="N548" s="214"/>
      <c r="O548" s="214"/>
      <c r="P548" s="214"/>
      <c r="Q548" s="214"/>
      <c r="R548" s="214"/>
    </row>
    <row r="549">
      <c r="A549" s="180"/>
      <c r="B549" s="214"/>
      <c r="C549" s="214"/>
      <c r="D549" s="214"/>
      <c r="E549" s="214"/>
      <c r="F549" s="214"/>
      <c r="G549" s="214"/>
      <c r="H549" s="214"/>
      <c r="I549" s="214"/>
      <c r="J549" s="214"/>
      <c r="K549" s="214"/>
      <c r="L549" s="214"/>
      <c r="M549" s="214"/>
      <c r="N549" s="214"/>
      <c r="O549" s="214"/>
      <c r="P549" s="214"/>
      <c r="Q549" s="214"/>
      <c r="R549" s="214"/>
    </row>
    <row r="550">
      <c r="A550" s="180"/>
      <c r="B550" s="214"/>
      <c r="C550" s="214"/>
      <c r="D550" s="214"/>
      <c r="E550" s="214"/>
      <c r="F550" s="214"/>
      <c r="G550" s="214"/>
      <c r="H550" s="214"/>
      <c r="I550" s="214"/>
      <c r="J550" s="214"/>
      <c r="K550" s="214"/>
      <c r="L550" s="214"/>
      <c r="M550" s="214"/>
      <c r="N550" s="214"/>
      <c r="O550" s="214"/>
      <c r="P550" s="214"/>
      <c r="Q550" s="214"/>
      <c r="R550" s="214"/>
    </row>
    <row r="551">
      <c r="A551" s="180"/>
      <c r="B551" s="214"/>
      <c r="C551" s="214"/>
      <c r="D551" s="214"/>
      <c r="E551" s="214"/>
      <c r="F551" s="214"/>
      <c r="G551" s="214"/>
      <c r="H551" s="214"/>
      <c r="I551" s="214"/>
      <c r="J551" s="214"/>
      <c r="K551" s="214"/>
      <c r="L551" s="214"/>
      <c r="M551" s="214"/>
      <c r="N551" s="214"/>
      <c r="O551" s="214"/>
      <c r="P551" s="214"/>
      <c r="Q551" s="214"/>
      <c r="R551" s="214"/>
    </row>
    <row r="552">
      <c r="A552" s="180"/>
      <c r="B552" s="214"/>
      <c r="C552" s="214"/>
      <c r="D552" s="214"/>
      <c r="E552" s="214"/>
      <c r="F552" s="214"/>
      <c r="G552" s="214"/>
      <c r="H552" s="214"/>
      <c r="I552" s="214"/>
      <c r="J552" s="214"/>
      <c r="K552" s="214"/>
      <c r="L552" s="214"/>
      <c r="M552" s="214"/>
      <c r="N552" s="214"/>
      <c r="O552" s="214"/>
      <c r="P552" s="214"/>
      <c r="Q552" s="214"/>
      <c r="R552" s="214"/>
    </row>
    <row r="553">
      <c r="A553" s="180"/>
      <c r="B553" s="214"/>
      <c r="C553" s="214"/>
      <c r="D553" s="214"/>
      <c r="E553" s="214"/>
      <c r="F553" s="214"/>
      <c r="G553" s="214"/>
      <c r="H553" s="214"/>
      <c r="I553" s="214"/>
      <c r="J553" s="214"/>
      <c r="K553" s="214"/>
      <c r="L553" s="214"/>
      <c r="M553" s="214"/>
      <c r="N553" s="214"/>
      <c r="O553" s="214"/>
      <c r="P553" s="214"/>
      <c r="Q553" s="214"/>
      <c r="R553" s="214"/>
    </row>
    <row r="554">
      <c r="A554" s="180"/>
      <c r="B554" s="214"/>
      <c r="C554" s="214"/>
      <c r="D554" s="214"/>
      <c r="E554" s="214"/>
      <c r="F554" s="214"/>
      <c r="G554" s="214"/>
      <c r="H554" s="214"/>
      <c r="I554" s="214"/>
      <c r="J554" s="214"/>
      <c r="K554" s="214"/>
      <c r="L554" s="214"/>
      <c r="M554" s="214"/>
      <c r="N554" s="214"/>
      <c r="O554" s="214"/>
      <c r="P554" s="214"/>
      <c r="Q554" s="214"/>
      <c r="R554" s="214"/>
    </row>
    <row r="555">
      <c r="A555" s="180"/>
      <c r="B555" s="214"/>
      <c r="C555" s="214"/>
      <c r="D555" s="214"/>
      <c r="E555" s="214"/>
      <c r="F555" s="214"/>
      <c r="G555" s="214"/>
      <c r="H555" s="214"/>
      <c r="I555" s="214"/>
      <c r="J555" s="214"/>
      <c r="K555" s="214"/>
      <c r="L555" s="214"/>
      <c r="M555" s="214"/>
      <c r="N555" s="214"/>
      <c r="O555" s="214"/>
      <c r="P555" s="214"/>
      <c r="Q555" s="214"/>
      <c r="R555" s="214"/>
    </row>
    <row r="556">
      <c r="A556" s="180"/>
      <c r="B556" s="214"/>
      <c r="C556" s="214"/>
      <c r="D556" s="214"/>
      <c r="E556" s="214"/>
      <c r="F556" s="214"/>
      <c r="G556" s="214"/>
      <c r="H556" s="214"/>
      <c r="I556" s="214"/>
      <c r="J556" s="214"/>
      <c r="K556" s="214"/>
      <c r="L556" s="214"/>
      <c r="M556" s="214"/>
      <c r="N556" s="214"/>
      <c r="O556" s="214"/>
      <c r="P556" s="214"/>
      <c r="Q556" s="214"/>
      <c r="R556" s="214"/>
    </row>
    <row r="557">
      <c r="A557" s="180"/>
      <c r="B557" s="214"/>
      <c r="C557" s="214"/>
      <c r="D557" s="214"/>
      <c r="E557" s="214"/>
      <c r="F557" s="214"/>
      <c r="G557" s="214"/>
      <c r="H557" s="214"/>
      <c r="I557" s="214"/>
      <c r="J557" s="214"/>
      <c r="K557" s="214"/>
      <c r="L557" s="214"/>
      <c r="M557" s="214"/>
      <c r="N557" s="214"/>
      <c r="O557" s="214"/>
      <c r="P557" s="214"/>
      <c r="Q557" s="214"/>
      <c r="R557" s="214"/>
    </row>
    <row r="558">
      <c r="A558" s="180"/>
      <c r="B558" s="214"/>
      <c r="C558" s="214"/>
      <c r="D558" s="214"/>
      <c r="E558" s="214"/>
      <c r="F558" s="214"/>
      <c r="G558" s="214"/>
      <c r="H558" s="214"/>
      <c r="I558" s="214"/>
      <c r="J558" s="214"/>
      <c r="K558" s="214"/>
      <c r="L558" s="214"/>
      <c r="M558" s="214"/>
      <c r="N558" s="214"/>
      <c r="O558" s="214"/>
      <c r="P558" s="214"/>
      <c r="Q558" s="214"/>
      <c r="R558" s="214"/>
    </row>
    <row r="559">
      <c r="A559" s="180"/>
      <c r="B559" s="214"/>
      <c r="C559" s="214"/>
      <c r="D559" s="214"/>
      <c r="E559" s="214"/>
      <c r="F559" s="214"/>
      <c r="G559" s="214"/>
      <c r="H559" s="214"/>
      <c r="I559" s="214"/>
      <c r="J559" s="214"/>
      <c r="K559" s="214"/>
      <c r="L559" s="214"/>
      <c r="M559" s="214"/>
      <c r="N559" s="214"/>
      <c r="O559" s="214"/>
      <c r="P559" s="214"/>
      <c r="Q559" s="214"/>
      <c r="R559" s="214"/>
    </row>
    <row r="560">
      <c r="A560" s="180"/>
      <c r="B560" s="214"/>
      <c r="C560" s="214"/>
      <c r="D560" s="214"/>
      <c r="E560" s="214"/>
      <c r="F560" s="214"/>
      <c r="G560" s="214"/>
      <c r="H560" s="214"/>
      <c r="I560" s="214"/>
      <c r="J560" s="214"/>
      <c r="K560" s="214"/>
      <c r="L560" s="214"/>
      <c r="M560" s="214"/>
      <c r="N560" s="214"/>
      <c r="O560" s="214"/>
      <c r="P560" s="214"/>
      <c r="Q560" s="214"/>
      <c r="R560" s="214"/>
    </row>
    <row r="561">
      <c r="A561" s="180"/>
      <c r="B561" s="214"/>
      <c r="C561" s="214"/>
      <c r="D561" s="214"/>
      <c r="E561" s="214"/>
      <c r="F561" s="214"/>
      <c r="G561" s="214"/>
      <c r="H561" s="214"/>
      <c r="I561" s="214"/>
      <c r="J561" s="214"/>
      <c r="K561" s="214"/>
      <c r="L561" s="214"/>
      <c r="M561" s="214"/>
      <c r="N561" s="214"/>
      <c r="O561" s="214"/>
      <c r="P561" s="214"/>
      <c r="Q561" s="214"/>
      <c r="R561" s="214"/>
    </row>
    <row r="562">
      <c r="A562" s="180"/>
      <c r="B562" s="214"/>
      <c r="C562" s="214"/>
      <c r="D562" s="214"/>
      <c r="E562" s="214"/>
      <c r="F562" s="214"/>
      <c r="G562" s="214"/>
      <c r="H562" s="214"/>
      <c r="I562" s="214"/>
      <c r="J562" s="214"/>
      <c r="K562" s="214"/>
      <c r="L562" s="214"/>
      <c r="M562" s="214"/>
      <c r="N562" s="214"/>
      <c r="O562" s="214"/>
      <c r="P562" s="214"/>
      <c r="Q562" s="214"/>
      <c r="R562" s="214"/>
    </row>
    <row r="563">
      <c r="A563" s="180"/>
      <c r="B563" s="214"/>
      <c r="C563" s="214"/>
      <c r="D563" s="214"/>
      <c r="E563" s="214"/>
      <c r="F563" s="214"/>
      <c r="G563" s="214"/>
      <c r="H563" s="214"/>
      <c r="I563" s="214"/>
      <c r="J563" s="214"/>
      <c r="K563" s="214"/>
      <c r="L563" s="214"/>
      <c r="M563" s="214"/>
      <c r="N563" s="214"/>
      <c r="O563" s="214"/>
      <c r="P563" s="214"/>
      <c r="Q563" s="214"/>
      <c r="R563" s="214"/>
    </row>
    <row r="564">
      <c r="A564" s="180"/>
      <c r="B564" s="214"/>
      <c r="C564" s="214"/>
      <c r="D564" s="214"/>
      <c r="E564" s="214"/>
      <c r="F564" s="214"/>
      <c r="G564" s="214"/>
      <c r="H564" s="214"/>
      <c r="I564" s="214"/>
      <c r="J564" s="214"/>
      <c r="K564" s="214"/>
      <c r="L564" s="214"/>
      <c r="M564" s="214"/>
      <c r="N564" s="214"/>
      <c r="O564" s="214"/>
      <c r="P564" s="214"/>
      <c r="Q564" s="214"/>
      <c r="R564" s="214"/>
    </row>
    <row r="565">
      <c r="A565" s="180"/>
      <c r="B565" s="214"/>
      <c r="C565" s="214"/>
      <c r="D565" s="214"/>
      <c r="E565" s="214"/>
      <c r="F565" s="214"/>
      <c r="G565" s="214"/>
      <c r="H565" s="214"/>
      <c r="I565" s="214"/>
      <c r="J565" s="214"/>
      <c r="K565" s="214"/>
      <c r="L565" s="214"/>
      <c r="M565" s="214"/>
      <c r="N565" s="214"/>
      <c r="O565" s="214"/>
      <c r="P565" s="214"/>
      <c r="Q565" s="214"/>
      <c r="R565" s="214"/>
    </row>
    <row r="566">
      <c r="A566" s="180"/>
      <c r="B566" s="214"/>
      <c r="C566" s="214"/>
      <c r="D566" s="214"/>
      <c r="E566" s="214"/>
      <c r="F566" s="214"/>
      <c r="G566" s="214"/>
      <c r="H566" s="214"/>
      <c r="I566" s="214"/>
      <c r="J566" s="214"/>
      <c r="K566" s="214"/>
      <c r="L566" s="214"/>
      <c r="M566" s="214"/>
      <c r="N566" s="214"/>
      <c r="O566" s="214"/>
      <c r="P566" s="214"/>
      <c r="Q566" s="214"/>
      <c r="R566" s="214"/>
    </row>
    <row r="567">
      <c r="A567" s="180"/>
      <c r="B567" s="214"/>
      <c r="C567" s="214"/>
      <c r="D567" s="214"/>
      <c r="E567" s="214"/>
      <c r="F567" s="214"/>
      <c r="G567" s="214"/>
      <c r="H567" s="214"/>
      <c r="I567" s="214"/>
      <c r="J567" s="214"/>
      <c r="K567" s="214"/>
      <c r="L567" s="214"/>
      <c r="M567" s="214"/>
      <c r="N567" s="214"/>
      <c r="O567" s="214"/>
      <c r="P567" s="214"/>
      <c r="Q567" s="214"/>
      <c r="R567" s="214"/>
    </row>
    <row r="568">
      <c r="A568" s="180"/>
      <c r="B568" s="214"/>
      <c r="C568" s="214"/>
      <c r="D568" s="214"/>
      <c r="E568" s="214"/>
      <c r="F568" s="214"/>
      <c r="G568" s="214"/>
      <c r="H568" s="214"/>
      <c r="I568" s="214"/>
      <c r="J568" s="214"/>
      <c r="K568" s="214"/>
      <c r="L568" s="214"/>
      <c r="M568" s="214"/>
      <c r="N568" s="214"/>
      <c r="O568" s="214"/>
      <c r="P568" s="214"/>
      <c r="Q568" s="214"/>
      <c r="R568" s="214"/>
    </row>
    <row r="569">
      <c r="A569" s="180"/>
      <c r="B569" s="214"/>
      <c r="C569" s="214"/>
      <c r="D569" s="214"/>
      <c r="E569" s="214"/>
      <c r="F569" s="214"/>
      <c r="G569" s="214"/>
      <c r="H569" s="214"/>
      <c r="I569" s="214"/>
      <c r="J569" s="214"/>
      <c r="K569" s="214"/>
      <c r="L569" s="214"/>
      <c r="M569" s="214"/>
      <c r="N569" s="214"/>
      <c r="O569" s="214"/>
      <c r="P569" s="214"/>
      <c r="Q569" s="214"/>
      <c r="R569" s="214"/>
    </row>
    <row r="570">
      <c r="A570" s="180"/>
      <c r="B570" s="214"/>
      <c r="C570" s="214"/>
      <c r="D570" s="214"/>
      <c r="E570" s="214"/>
      <c r="F570" s="214"/>
      <c r="G570" s="214"/>
      <c r="H570" s="214"/>
      <c r="I570" s="214"/>
      <c r="J570" s="214"/>
      <c r="K570" s="214"/>
      <c r="L570" s="214"/>
      <c r="M570" s="214"/>
      <c r="N570" s="214"/>
      <c r="O570" s="214"/>
      <c r="P570" s="214"/>
      <c r="Q570" s="214"/>
      <c r="R570" s="214"/>
    </row>
    <row r="571">
      <c r="A571" s="180"/>
      <c r="B571" s="214"/>
      <c r="C571" s="214"/>
      <c r="D571" s="214"/>
      <c r="E571" s="214"/>
      <c r="F571" s="214"/>
      <c r="G571" s="214"/>
      <c r="H571" s="214"/>
      <c r="I571" s="214"/>
      <c r="J571" s="214"/>
      <c r="K571" s="214"/>
      <c r="L571" s="214"/>
      <c r="M571" s="214"/>
      <c r="N571" s="214"/>
      <c r="O571" s="214"/>
      <c r="P571" s="214"/>
      <c r="Q571" s="214"/>
      <c r="R571" s="214"/>
    </row>
    <row r="572">
      <c r="A572" s="180"/>
      <c r="B572" s="214"/>
      <c r="C572" s="214"/>
      <c r="D572" s="214"/>
      <c r="E572" s="214"/>
      <c r="F572" s="214"/>
      <c r="G572" s="214"/>
      <c r="H572" s="214"/>
      <c r="I572" s="214"/>
      <c r="J572" s="214"/>
      <c r="K572" s="214"/>
      <c r="L572" s="214"/>
      <c r="M572" s="214"/>
      <c r="N572" s="214"/>
      <c r="O572" s="214"/>
      <c r="P572" s="214"/>
      <c r="Q572" s="214"/>
      <c r="R572" s="214"/>
    </row>
    <row r="573">
      <c r="A573" s="180"/>
      <c r="B573" s="214"/>
      <c r="C573" s="214"/>
      <c r="D573" s="214"/>
      <c r="E573" s="214"/>
      <c r="F573" s="214"/>
      <c r="G573" s="214"/>
      <c r="H573" s="214"/>
      <c r="I573" s="214"/>
      <c r="J573" s="214"/>
      <c r="K573" s="214"/>
      <c r="L573" s="214"/>
      <c r="M573" s="214"/>
      <c r="N573" s="214"/>
      <c r="O573" s="214"/>
      <c r="P573" s="214"/>
      <c r="Q573" s="214"/>
      <c r="R573" s="214"/>
    </row>
    <row r="574">
      <c r="A574" s="180"/>
      <c r="B574" s="214"/>
      <c r="C574" s="214"/>
      <c r="D574" s="214"/>
      <c r="E574" s="214"/>
      <c r="F574" s="214"/>
      <c r="G574" s="214"/>
      <c r="H574" s="214"/>
      <c r="I574" s="214"/>
      <c r="J574" s="214"/>
      <c r="K574" s="214"/>
      <c r="L574" s="214"/>
      <c r="M574" s="214"/>
      <c r="N574" s="214"/>
      <c r="O574" s="214"/>
      <c r="P574" s="214"/>
      <c r="Q574" s="214"/>
      <c r="R574" s="214"/>
    </row>
    <row r="575">
      <c r="A575" s="180"/>
      <c r="B575" s="214"/>
      <c r="C575" s="214"/>
      <c r="D575" s="214"/>
      <c r="E575" s="214"/>
      <c r="F575" s="214"/>
      <c r="G575" s="214"/>
      <c r="H575" s="214"/>
      <c r="I575" s="214"/>
      <c r="J575" s="214"/>
      <c r="K575" s="214"/>
      <c r="L575" s="214"/>
      <c r="M575" s="214"/>
      <c r="N575" s="214"/>
      <c r="O575" s="214"/>
      <c r="P575" s="214"/>
      <c r="Q575" s="214"/>
      <c r="R575" s="214"/>
    </row>
    <row r="576">
      <c r="A576" s="180"/>
      <c r="B576" s="214"/>
      <c r="C576" s="214"/>
      <c r="D576" s="214"/>
      <c r="E576" s="214"/>
      <c r="F576" s="214"/>
      <c r="G576" s="214"/>
      <c r="H576" s="214"/>
      <c r="I576" s="214"/>
      <c r="J576" s="214"/>
      <c r="K576" s="214"/>
      <c r="L576" s="214"/>
      <c r="M576" s="214"/>
      <c r="N576" s="214"/>
      <c r="O576" s="214"/>
      <c r="P576" s="214"/>
      <c r="Q576" s="214"/>
      <c r="R576" s="214"/>
    </row>
    <row r="577">
      <c r="A577" s="180"/>
      <c r="B577" s="214"/>
      <c r="C577" s="214"/>
      <c r="D577" s="214"/>
      <c r="E577" s="214"/>
      <c r="F577" s="214"/>
      <c r="G577" s="214"/>
      <c r="H577" s="214"/>
      <c r="I577" s="214"/>
      <c r="J577" s="214"/>
      <c r="K577" s="214"/>
      <c r="L577" s="214"/>
      <c r="M577" s="214"/>
      <c r="N577" s="214"/>
      <c r="O577" s="214"/>
      <c r="P577" s="214"/>
      <c r="Q577" s="214"/>
      <c r="R577" s="214"/>
    </row>
    <row r="578">
      <c r="A578" s="180"/>
      <c r="B578" s="214"/>
      <c r="C578" s="214"/>
      <c r="D578" s="214"/>
      <c r="E578" s="214"/>
      <c r="F578" s="214"/>
      <c r="G578" s="214"/>
      <c r="H578" s="214"/>
      <c r="I578" s="214"/>
      <c r="J578" s="214"/>
      <c r="K578" s="214"/>
      <c r="L578" s="214"/>
      <c r="M578" s="214"/>
      <c r="N578" s="214"/>
      <c r="O578" s="214"/>
      <c r="P578" s="214"/>
      <c r="Q578" s="214"/>
      <c r="R578" s="214"/>
    </row>
    <row r="579">
      <c r="A579" s="180"/>
      <c r="B579" s="214"/>
      <c r="C579" s="214"/>
      <c r="D579" s="214"/>
      <c r="E579" s="214"/>
      <c r="F579" s="214"/>
      <c r="G579" s="214"/>
      <c r="H579" s="214"/>
      <c r="I579" s="214"/>
      <c r="J579" s="214"/>
      <c r="K579" s="214"/>
      <c r="L579" s="214"/>
      <c r="M579" s="214"/>
      <c r="N579" s="214"/>
      <c r="O579" s="214"/>
      <c r="P579" s="214"/>
      <c r="Q579" s="214"/>
      <c r="R579" s="214"/>
    </row>
    <row r="580">
      <c r="A580" s="180"/>
      <c r="B580" s="214"/>
      <c r="C580" s="214"/>
      <c r="D580" s="214"/>
      <c r="E580" s="214"/>
      <c r="F580" s="214"/>
      <c r="G580" s="214"/>
      <c r="H580" s="214"/>
      <c r="I580" s="214"/>
      <c r="J580" s="214"/>
      <c r="K580" s="214"/>
      <c r="L580" s="214"/>
      <c r="M580" s="214"/>
      <c r="N580" s="214"/>
      <c r="O580" s="214"/>
      <c r="P580" s="214"/>
      <c r="Q580" s="214"/>
      <c r="R580" s="214"/>
    </row>
    <row r="581">
      <c r="A581" s="180"/>
      <c r="B581" s="214"/>
      <c r="C581" s="214"/>
      <c r="D581" s="214"/>
      <c r="E581" s="214"/>
      <c r="F581" s="214"/>
      <c r="G581" s="214"/>
      <c r="H581" s="214"/>
      <c r="I581" s="214"/>
      <c r="J581" s="214"/>
      <c r="K581" s="214"/>
      <c r="L581" s="214"/>
      <c r="M581" s="214"/>
      <c r="N581" s="214"/>
      <c r="O581" s="214"/>
      <c r="P581" s="214"/>
      <c r="Q581" s="214"/>
      <c r="R581" s="214"/>
    </row>
    <row r="582">
      <c r="A582" s="180"/>
      <c r="B582" s="214"/>
      <c r="C582" s="214"/>
      <c r="D582" s="214"/>
      <c r="E582" s="214"/>
      <c r="F582" s="214"/>
      <c r="G582" s="214"/>
      <c r="H582" s="214"/>
      <c r="I582" s="214"/>
      <c r="J582" s="214"/>
      <c r="K582" s="214"/>
      <c r="L582" s="214"/>
      <c r="M582" s="214"/>
      <c r="N582" s="214"/>
      <c r="O582" s="214"/>
      <c r="P582" s="214"/>
      <c r="Q582" s="214"/>
      <c r="R582" s="214"/>
    </row>
    <row r="583">
      <c r="A583" s="180"/>
      <c r="B583" s="214"/>
      <c r="C583" s="214"/>
      <c r="D583" s="214"/>
      <c r="E583" s="214"/>
      <c r="F583" s="214"/>
      <c r="G583" s="214"/>
      <c r="H583" s="214"/>
      <c r="I583" s="214"/>
      <c r="J583" s="214"/>
      <c r="K583" s="214"/>
      <c r="L583" s="214"/>
      <c r="M583" s="214"/>
      <c r="N583" s="214"/>
      <c r="O583" s="214"/>
      <c r="P583" s="214"/>
      <c r="Q583" s="214"/>
      <c r="R583" s="214"/>
    </row>
    <row r="584">
      <c r="A584" s="180"/>
      <c r="B584" s="214"/>
      <c r="C584" s="214"/>
      <c r="D584" s="214"/>
      <c r="E584" s="214"/>
      <c r="F584" s="214"/>
      <c r="G584" s="214"/>
      <c r="H584" s="214"/>
      <c r="I584" s="214"/>
      <c r="J584" s="214"/>
      <c r="K584" s="214"/>
      <c r="L584" s="214"/>
      <c r="M584" s="214"/>
      <c r="N584" s="214"/>
      <c r="O584" s="214"/>
      <c r="P584" s="214"/>
      <c r="Q584" s="214"/>
      <c r="R584" s="214"/>
    </row>
    <row r="585">
      <c r="A585" s="180"/>
      <c r="B585" s="214"/>
      <c r="C585" s="214"/>
      <c r="D585" s="214"/>
      <c r="E585" s="214"/>
      <c r="F585" s="214"/>
      <c r="G585" s="214"/>
      <c r="H585" s="214"/>
      <c r="I585" s="214"/>
      <c r="J585" s="214"/>
      <c r="K585" s="214"/>
      <c r="L585" s="214"/>
      <c r="M585" s="214"/>
      <c r="N585" s="214"/>
      <c r="O585" s="214"/>
      <c r="P585" s="214"/>
      <c r="Q585" s="214"/>
      <c r="R585" s="214"/>
    </row>
    <row r="586">
      <c r="A586" s="180"/>
      <c r="B586" s="214"/>
      <c r="C586" s="214"/>
      <c r="D586" s="214"/>
      <c r="E586" s="214"/>
      <c r="F586" s="214"/>
      <c r="G586" s="214"/>
      <c r="H586" s="214"/>
      <c r="I586" s="214"/>
      <c r="J586" s="214"/>
      <c r="K586" s="214"/>
      <c r="L586" s="214"/>
      <c r="M586" s="214"/>
      <c r="N586" s="214"/>
      <c r="O586" s="214"/>
      <c r="P586" s="214"/>
      <c r="Q586" s="214"/>
      <c r="R586" s="214"/>
    </row>
    <row r="587">
      <c r="A587" s="180"/>
      <c r="B587" s="214"/>
      <c r="C587" s="214"/>
      <c r="D587" s="214"/>
      <c r="E587" s="214"/>
      <c r="F587" s="214"/>
      <c r="G587" s="214"/>
      <c r="H587" s="214"/>
      <c r="I587" s="214"/>
      <c r="J587" s="214"/>
      <c r="K587" s="214"/>
      <c r="L587" s="214"/>
      <c r="M587" s="214"/>
      <c r="N587" s="214"/>
      <c r="O587" s="214"/>
      <c r="P587" s="214"/>
      <c r="Q587" s="214"/>
      <c r="R587" s="214"/>
    </row>
    <row r="588">
      <c r="A588" s="180"/>
      <c r="B588" s="214"/>
      <c r="C588" s="214"/>
      <c r="D588" s="214"/>
      <c r="E588" s="214"/>
      <c r="F588" s="214"/>
      <c r="G588" s="214"/>
      <c r="H588" s="214"/>
      <c r="I588" s="214"/>
      <c r="J588" s="214"/>
      <c r="K588" s="214"/>
      <c r="L588" s="214"/>
      <c r="M588" s="214"/>
      <c r="N588" s="214"/>
      <c r="O588" s="214"/>
      <c r="P588" s="214"/>
      <c r="Q588" s="214"/>
      <c r="R588" s="214"/>
    </row>
    <row r="589">
      <c r="A589" s="180"/>
      <c r="B589" s="214"/>
      <c r="C589" s="214"/>
      <c r="D589" s="214"/>
      <c r="E589" s="214"/>
      <c r="F589" s="214"/>
      <c r="G589" s="214"/>
      <c r="H589" s="214"/>
      <c r="I589" s="214"/>
      <c r="J589" s="214"/>
      <c r="K589" s="214"/>
      <c r="L589" s="214"/>
      <c r="M589" s="214"/>
      <c r="N589" s="214"/>
      <c r="O589" s="214"/>
      <c r="P589" s="214"/>
      <c r="Q589" s="214"/>
      <c r="R589" s="214"/>
    </row>
    <row r="590">
      <c r="A590" s="180"/>
      <c r="B590" s="214"/>
      <c r="C590" s="214"/>
      <c r="D590" s="214"/>
      <c r="E590" s="214"/>
      <c r="F590" s="214"/>
      <c r="G590" s="214"/>
      <c r="H590" s="214"/>
      <c r="I590" s="214"/>
      <c r="J590" s="214"/>
      <c r="K590" s="214"/>
      <c r="L590" s="214"/>
      <c r="M590" s="214"/>
      <c r="N590" s="214"/>
      <c r="O590" s="214"/>
      <c r="P590" s="214"/>
      <c r="Q590" s="214"/>
      <c r="R590" s="214"/>
    </row>
    <row r="591">
      <c r="A591" s="180"/>
      <c r="B591" s="214"/>
      <c r="C591" s="214"/>
      <c r="D591" s="214"/>
      <c r="E591" s="214"/>
      <c r="F591" s="214"/>
      <c r="G591" s="214"/>
      <c r="H591" s="214"/>
      <c r="I591" s="214"/>
      <c r="J591" s="214"/>
      <c r="K591" s="214"/>
      <c r="L591" s="214"/>
      <c r="M591" s="214"/>
      <c r="N591" s="214"/>
      <c r="O591" s="214"/>
      <c r="P591" s="214"/>
      <c r="Q591" s="214"/>
      <c r="R591" s="214"/>
    </row>
    <row r="592">
      <c r="A592" s="180"/>
      <c r="B592" s="214"/>
      <c r="C592" s="214"/>
      <c r="D592" s="214"/>
      <c r="E592" s="214"/>
      <c r="F592" s="214"/>
      <c r="G592" s="214"/>
      <c r="H592" s="214"/>
      <c r="I592" s="214"/>
      <c r="J592" s="214"/>
      <c r="K592" s="214"/>
      <c r="L592" s="214"/>
      <c r="M592" s="214"/>
      <c r="N592" s="214"/>
      <c r="O592" s="214"/>
      <c r="P592" s="214"/>
      <c r="Q592" s="214"/>
      <c r="R592" s="214"/>
    </row>
    <row r="593">
      <c r="A593" s="180"/>
      <c r="B593" s="214"/>
      <c r="C593" s="214"/>
      <c r="D593" s="214"/>
      <c r="E593" s="214"/>
      <c r="F593" s="214"/>
      <c r="G593" s="214"/>
      <c r="H593" s="214"/>
      <c r="I593" s="214"/>
      <c r="J593" s="214"/>
      <c r="K593" s="214"/>
      <c r="L593" s="214"/>
      <c r="M593" s="214"/>
      <c r="N593" s="214"/>
      <c r="O593" s="214"/>
      <c r="P593" s="214"/>
      <c r="Q593" s="214"/>
      <c r="R593" s="214"/>
    </row>
    <row r="594">
      <c r="A594" s="180"/>
      <c r="B594" s="214"/>
      <c r="C594" s="214"/>
      <c r="D594" s="214"/>
      <c r="E594" s="214"/>
      <c r="F594" s="214"/>
      <c r="G594" s="214"/>
      <c r="H594" s="214"/>
      <c r="I594" s="214"/>
      <c r="J594" s="214"/>
      <c r="K594" s="214"/>
      <c r="L594" s="214"/>
      <c r="M594" s="214"/>
      <c r="N594" s="214"/>
      <c r="O594" s="214"/>
      <c r="P594" s="214"/>
      <c r="Q594" s="214"/>
      <c r="R594" s="214"/>
    </row>
    <row r="595">
      <c r="A595" s="180"/>
      <c r="B595" s="214"/>
      <c r="C595" s="214"/>
      <c r="D595" s="214"/>
      <c r="E595" s="214"/>
      <c r="F595" s="214"/>
      <c r="G595" s="214"/>
      <c r="H595" s="214"/>
      <c r="I595" s="214"/>
      <c r="J595" s="214"/>
      <c r="K595" s="214"/>
      <c r="L595" s="214"/>
      <c r="M595" s="214"/>
      <c r="N595" s="214"/>
      <c r="O595" s="214"/>
      <c r="P595" s="214"/>
      <c r="Q595" s="214"/>
      <c r="R595" s="214"/>
    </row>
    <row r="596">
      <c r="A596" s="180"/>
      <c r="B596" s="214"/>
      <c r="C596" s="214"/>
      <c r="D596" s="214"/>
      <c r="E596" s="214"/>
      <c r="F596" s="214"/>
      <c r="G596" s="214"/>
      <c r="H596" s="214"/>
      <c r="I596" s="214"/>
      <c r="J596" s="214"/>
      <c r="K596" s="214"/>
      <c r="L596" s="214"/>
      <c r="M596" s="214"/>
      <c r="N596" s="214"/>
      <c r="O596" s="214"/>
      <c r="P596" s="214"/>
      <c r="Q596" s="214"/>
      <c r="R596" s="214"/>
    </row>
    <row r="597">
      <c r="A597" s="180"/>
      <c r="B597" s="214"/>
      <c r="C597" s="214"/>
      <c r="D597" s="214"/>
      <c r="E597" s="214"/>
      <c r="F597" s="214"/>
      <c r="G597" s="214"/>
      <c r="H597" s="214"/>
      <c r="I597" s="214"/>
      <c r="J597" s="214"/>
      <c r="K597" s="214"/>
      <c r="L597" s="214"/>
      <c r="M597" s="214"/>
      <c r="N597" s="214"/>
      <c r="O597" s="214"/>
      <c r="P597" s="214"/>
      <c r="Q597" s="214"/>
      <c r="R597" s="214"/>
    </row>
    <row r="598">
      <c r="A598" s="180"/>
      <c r="B598" s="214"/>
      <c r="C598" s="214"/>
      <c r="D598" s="214"/>
      <c r="E598" s="214"/>
      <c r="F598" s="214"/>
      <c r="G598" s="214"/>
      <c r="H598" s="214"/>
      <c r="I598" s="214"/>
      <c r="J598" s="214"/>
      <c r="K598" s="214"/>
      <c r="L598" s="214"/>
      <c r="M598" s="214"/>
      <c r="N598" s="214"/>
      <c r="O598" s="214"/>
      <c r="P598" s="214"/>
      <c r="Q598" s="214"/>
      <c r="R598" s="214"/>
    </row>
    <row r="599">
      <c r="A599" s="180"/>
      <c r="B599" s="214"/>
      <c r="C599" s="214"/>
      <c r="D599" s="214"/>
      <c r="E599" s="214"/>
      <c r="F599" s="214"/>
      <c r="G599" s="214"/>
      <c r="H599" s="214"/>
      <c r="I599" s="214"/>
      <c r="J599" s="214"/>
      <c r="K599" s="214"/>
      <c r="L599" s="214"/>
      <c r="M599" s="214"/>
      <c r="N599" s="214"/>
      <c r="O599" s="214"/>
      <c r="P599" s="214"/>
      <c r="Q599" s="214"/>
      <c r="R599" s="214"/>
    </row>
    <row r="600">
      <c r="A600" s="180"/>
      <c r="B600" s="214"/>
      <c r="C600" s="214"/>
      <c r="D600" s="214"/>
      <c r="E600" s="214"/>
      <c r="F600" s="214"/>
      <c r="G600" s="214"/>
      <c r="H600" s="214"/>
      <c r="I600" s="214"/>
      <c r="J600" s="214"/>
      <c r="K600" s="214"/>
      <c r="L600" s="214"/>
      <c r="M600" s="214"/>
      <c r="N600" s="214"/>
      <c r="O600" s="214"/>
      <c r="P600" s="214"/>
      <c r="Q600" s="214"/>
      <c r="R600" s="214"/>
    </row>
    <row r="601">
      <c r="A601" s="180"/>
      <c r="B601" s="214"/>
      <c r="C601" s="214"/>
      <c r="D601" s="214"/>
      <c r="E601" s="214"/>
      <c r="F601" s="214"/>
      <c r="G601" s="214"/>
      <c r="H601" s="214"/>
      <c r="I601" s="214"/>
      <c r="J601" s="214"/>
      <c r="K601" s="214"/>
      <c r="L601" s="214"/>
      <c r="M601" s="214"/>
      <c r="N601" s="214"/>
      <c r="O601" s="214"/>
      <c r="P601" s="214"/>
      <c r="Q601" s="214"/>
      <c r="R601" s="214"/>
    </row>
    <row r="602">
      <c r="A602" s="180"/>
      <c r="B602" s="214"/>
      <c r="C602" s="214"/>
      <c r="D602" s="214"/>
      <c r="E602" s="214"/>
      <c r="F602" s="214"/>
      <c r="G602" s="214"/>
      <c r="H602" s="214"/>
      <c r="I602" s="214"/>
      <c r="J602" s="214"/>
      <c r="K602" s="214"/>
      <c r="L602" s="214"/>
      <c r="M602" s="214"/>
      <c r="N602" s="214"/>
      <c r="O602" s="214"/>
      <c r="P602" s="214"/>
      <c r="Q602" s="214"/>
      <c r="R602" s="214"/>
    </row>
    <row r="603">
      <c r="A603" s="180"/>
      <c r="B603" s="214"/>
      <c r="C603" s="214"/>
      <c r="D603" s="214"/>
      <c r="E603" s="214"/>
      <c r="F603" s="214"/>
      <c r="G603" s="214"/>
      <c r="H603" s="214"/>
      <c r="I603" s="214"/>
      <c r="J603" s="214"/>
      <c r="K603" s="214"/>
      <c r="L603" s="214"/>
      <c r="M603" s="214"/>
      <c r="N603" s="214"/>
      <c r="O603" s="214"/>
      <c r="P603" s="214"/>
      <c r="Q603" s="214"/>
      <c r="R603" s="214"/>
    </row>
    <row r="604">
      <c r="A604" s="180"/>
      <c r="B604" s="214"/>
      <c r="C604" s="214"/>
      <c r="D604" s="214"/>
      <c r="E604" s="214"/>
      <c r="F604" s="214"/>
      <c r="G604" s="214"/>
      <c r="H604" s="214"/>
      <c r="I604" s="214"/>
      <c r="J604" s="214"/>
      <c r="K604" s="214"/>
      <c r="L604" s="214"/>
      <c r="M604" s="214"/>
      <c r="N604" s="214"/>
      <c r="O604" s="214"/>
      <c r="P604" s="214"/>
      <c r="Q604" s="214"/>
      <c r="R604" s="214"/>
    </row>
    <row r="605">
      <c r="A605" s="180"/>
      <c r="B605" s="214"/>
      <c r="C605" s="214"/>
      <c r="D605" s="214"/>
      <c r="E605" s="214"/>
      <c r="F605" s="214"/>
      <c r="G605" s="214"/>
      <c r="H605" s="214"/>
      <c r="I605" s="214"/>
      <c r="J605" s="214"/>
      <c r="K605" s="214"/>
      <c r="L605" s="214"/>
      <c r="M605" s="214"/>
      <c r="N605" s="214"/>
      <c r="O605" s="214"/>
      <c r="P605" s="214"/>
      <c r="Q605" s="214"/>
      <c r="R605" s="214"/>
    </row>
    <row r="606">
      <c r="A606" s="180"/>
      <c r="B606" s="214"/>
      <c r="C606" s="214"/>
      <c r="D606" s="214"/>
      <c r="E606" s="214"/>
      <c r="F606" s="214"/>
      <c r="G606" s="214"/>
      <c r="H606" s="214"/>
      <c r="I606" s="214"/>
      <c r="J606" s="214"/>
      <c r="K606" s="214"/>
      <c r="L606" s="214"/>
      <c r="M606" s="214"/>
      <c r="N606" s="214"/>
      <c r="O606" s="214"/>
      <c r="P606" s="214"/>
      <c r="Q606" s="214"/>
      <c r="R606" s="214"/>
    </row>
    <row r="607">
      <c r="A607" s="180"/>
      <c r="B607" s="214"/>
      <c r="C607" s="214"/>
      <c r="D607" s="214"/>
      <c r="E607" s="214"/>
      <c r="F607" s="214"/>
      <c r="G607" s="214"/>
      <c r="H607" s="214"/>
      <c r="I607" s="214"/>
      <c r="J607" s="214"/>
      <c r="K607" s="214"/>
      <c r="L607" s="214"/>
      <c r="M607" s="214"/>
      <c r="N607" s="214"/>
      <c r="O607" s="214"/>
      <c r="P607" s="214"/>
      <c r="Q607" s="214"/>
      <c r="R607" s="214"/>
    </row>
    <row r="608">
      <c r="A608" s="180"/>
      <c r="B608" s="214"/>
      <c r="C608" s="214"/>
      <c r="D608" s="214"/>
      <c r="E608" s="214"/>
      <c r="F608" s="214"/>
      <c r="G608" s="214"/>
      <c r="H608" s="214"/>
      <c r="I608" s="214"/>
      <c r="J608" s="214"/>
      <c r="K608" s="214"/>
      <c r="L608" s="214"/>
      <c r="M608" s="214"/>
      <c r="N608" s="214"/>
      <c r="O608" s="214"/>
      <c r="P608" s="214"/>
      <c r="Q608" s="214"/>
      <c r="R608" s="214"/>
    </row>
    <row r="609">
      <c r="A609" s="180"/>
      <c r="B609" s="214"/>
      <c r="C609" s="214"/>
      <c r="D609" s="214"/>
      <c r="E609" s="214"/>
      <c r="F609" s="214"/>
      <c r="G609" s="214"/>
      <c r="H609" s="214"/>
      <c r="I609" s="214"/>
      <c r="J609" s="214"/>
      <c r="K609" s="214"/>
      <c r="L609" s="214"/>
      <c r="M609" s="214"/>
      <c r="N609" s="214"/>
      <c r="O609" s="214"/>
      <c r="P609" s="214"/>
      <c r="Q609" s="214"/>
      <c r="R609" s="214"/>
    </row>
    <row r="610">
      <c r="A610" s="180"/>
      <c r="B610" s="214"/>
      <c r="C610" s="214"/>
      <c r="D610" s="214"/>
      <c r="E610" s="214"/>
      <c r="F610" s="214"/>
      <c r="G610" s="214"/>
      <c r="H610" s="214"/>
      <c r="I610" s="214"/>
      <c r="J610" s="214"/>
      <c r="K610" s="214"/>
      <c r="L610" s="214"/>
      <c r="M610" s="214"/>
      <c r="N610" s="214"/>
      <c r="O610" s="214"/>
      <c r="P610" s="214"/>
      <c r="Q610" s="214"/>
      <c r="R610" s="214"/>
    </row>
    <row r="611">
      <c r="A611" s="180"/>
      <c r="B611" s="214"/>
      <c r="C611" s="214"/>
      <c r="D611" s="214"/>
      <c r="E611" s="214"/>
      <c r="F611" s="214"/>
      <c r="G611" s="214"/>
      <c r="H611" s="214"/>
      <c r="I611" s="214"/>
      <c r="J611" s="214"/>
      <c r="K611" s="214"/>
      <c r="L611" s="214"/>
      <c r="M611" s="214"/>
      <c r="N611" s="214"/>
      <c r="O611" s="214"/>
      <c r="P611" s="214"/>
      <c r="Q611" s="214"/>
      <c r="R611" s="214"/>
    </row>
    <row r="612">
      <c r="A612" s="180"/>
      <c r="B612" s="214"/>
      <c r="C612" s="214"/>
      <c r="D612" s="214"/>
      <c r="E612" s="214"/>
      <c r="F612" s="214"/>
      <c r="G612" s="214"/>
      <c r="H612" s="214"/>
      <c r="I612" s="214"/>
      <c r="J612" s="214"/>
      <c r="K612" s="214"/>
      <c r="L612" s="214"/>
      <c r="M612" s="214"/>
      <c r="N612" s="214"/>
      <c r="O612" s="214"/>
      <c r="P612" s="214"/>
      <c r="Q612" s="214"/>
      <c r="R612" s="214"/>
    </row>
    <row r="613">
      <c r="A613" s="180"/>
      <c r="B613" s="214"/>
      <c r="C613" s="214"/>
      <c r="D613" s="214"/>
      <c r="E613" s="214"/>
      <c r="F613" s="214"/>
      <c r="G613" s="214"/>
      <c r="H613" s="214"/>
      <c r="I613" s="214"/>
      <c r="J613" s="214"/>
      <c r="K613" s="214"/>
      <c r="L613" s="214"/>
      <c r="M613" s="214"/>
      <c r="N613" s="214"/>
      <c r="O613" s="214"/>
      <c r="P613" s="214"/>
      <c r="Q613" s="214"/>
      <c r="R613" s="214"/>
    </row>
    <row r="614">
      <c r="A614" s="180"/>
      <c r="B614" s="214"/>
      <c r="C614" s="214"/>
      <c r="D614" s="214"/>
      <c r="E614" s="214"/>
      <c r="F614" s="214"/>
      <c r="G614" s="214"/>
      <c r="H614" s="214"/>
      <c r="I614" s="214"/>
      <c r="J614" s="214"/>
      <c r="K614" s="214"/>
      <c r="L614" s="214"/>
      <c r="M614" s="214"/>
      <c r="N614" s="214"/>
      <c r="O614" s="214"/>
      <c r="P614" s="214"/>
      <c r="Q614" s="214"/>
      <c r="R614" s="214"/>
    </row>
    <row r="615">
      <c r="A615" s="180"/>
      <c r="B615" s="214"/>
      <c r="C615" s="214"/>
      <c r="D615" s="214"/>
      <c r="E615" s="214"/>
      <c r="F615" s="214"/>
      <c r="G615" s="214"/>
      <c r="H615" s="214"/>
      <c r="I615" s="214"/>
      <c r="J615" s="214"/>
      <c r="K615" s="214"/>
      <c r="L615" s="214"/>
      <c r="M615" s="214"/>
      <c r="N615" s="214"/>
      <c r="O615" s="214"/>
      <c r="P615" s="214"/>
      <c r="Q615" s="214"/>
      <c r="R615" s="214"/>
    </row>
    <row r="616">
      <c r="A616" s="180"/>
      <c r="B616" s="214"/>
      <c r="C616" s="214"/>
      <c r="D616" s="214"/>
      <c r="E616" s="214"/>
      <c r="F616" s="214"/>
      <c r="G616" s="214"/>
      <c r="H616" s="214"/>
      <c r="I616" s="214"/>
      <c r="J616" s="214"/>
      <c r="K616" s="214"/>
      <c r="L616" s="214"/>
      <c r="M616" s="214"/>
      <c r="N616" s="214"/>
      <c r="O616" s="214"/>
      <c r="P616" s="214"/>
      <c r="Q616" s="214"/>
      <c r="R616" s="214"/>
    </row>
    <row r="617">
      <c r="A617" s="180"/>
      <c r="B617" s="214"/>
      <c r="C617" s="214"/>
      <c r="D617" s="214"/>
      <c r="E617" s="214"/>
      <c r="F617" s="214"/>
      <c r="G617" s="214"/>
      <c r="H617" s="214"/>
      <c r="I617" s="214"/>
      <c r="J617" s="214"/>
      <c r="K617" s="214"/>
      <c r="L617" s="214"/>
      <c r="M617" s="214"/>
      <c r="N617" s="214"/>
      <c r="O617" s="214"/>
      <c r="P617" s="214"/>
      <c r="Q617" s="214"/>
      <c r="R617" s="214"/>
    </row>
    <row r="618">
      <c r="A618" s="180"/>
      <c r="B618" s="214"/>
      <c r="C618" s="214"/>
      <c r="D618" s="214"/>
      <c r="E618" s="214"/>
      <c r="F618" s="214"/>
      <c r="G618" s="214"/>
      <c r="H618" s="214"/>
      <c r="I618" s="214"/>
      <c r="J618" s="214"/>
      <c r="K618" s="214"/>
      <c r="L618" s="214"/>
      <c r="M618" s="214"/>
      <c r="N618" s="214"/>
      <c r="O618" s="214"/>
      <c r="P618" s="214"/>
      <c r="Q618" s="214"/>
      <c r="R618" s="214"/>
    </row>
    <row r="619">
      <c r="A619" s="180"/>
      <c r="B619" s="214"/>
      <c r="C619" s="214"/>
      <c r="D619" s="214"/>
      <c r="E619" s="214"/>
      <c r="F619" s="214"/>
      <c r="G619" s="214"/>
      <c r="H619" s="214"/>
      <c r="I619" s="214"/>
      <c r="J619" s="214"/>
      <c r="K619" s="214"/>
      <c r="L619" s="214"/>
      <c r="M619" s="214"/>
      <c r="N619" s="214"/>
      <c r="O619" s="214"/>
      <c r="P619" s="214"/>
      <c r="Q619" s="214"/>
      <c r="R619" s="214"/>
    </row>
    <row r="620">
      <c r="A620" s="180"/>
      <c r="B620" s="214"/>
      <c r="C620" s="214"/>
      <c r="D620" s="214"/>
      <c r="E620" s="214"/>
      <c r="F620" s="214"/>
      <c r="G620" s="214"/>
      <c r="H620" s="214"/>
      <c r="I620" s="214"/>
      <c r="J620" s="214"/>
      <c r="K620" s="214"/>
      <c r="L620" s="214"/>
      <c r="M620" s="214"/>
      <c r="N620" s="214"/>
      <c r="O620" s="214"/>
      <c r="P620" s="214"/>
      <c r="Q620" s="214"/>
      <c r="R620" s="214"/>
    </row>
    <row r="621">
      <c r="A621" s="180"/>
      <c r="B621" s="214"/>
      <c r="C621" s="214"/>
      <c r="D621" s="214"/>
      <c r="E621" s="214"/>
      <c r="F621" s="214"/>
      <c r="G621" s="214"/>
      <c r="H621" s="214"/>
      <c r="I621" s="214"/>
      <c r="J621" s="214"/>
      <c r="K621" s="214"/>
      <c r="L621" s="214"/>
      <c r="M621" s="214"/>
      <c r="N621" s="214"/>
      <c r="O621" s="214"/>
      <c r="P621" s="214"/>
      <c r="Q621" s="214"/>
      <c r="R621" s="214"/>
    </row>
    <row r="622">
      <c r="A622" s="180"/>
      <c r="B622" s="214"/>
      <c r="C622" s="214"/>
      <c r="D622" s="214"/>
      <c r="E622" s="214"/>
      <c r="F622" s="214"/>
      <c r="G622" s="214"/>
      <c r="H622" s="214"/>
      <c r="I622" s="214"/>
      <c r="J622" s="214"/>
      <c r="K622" s="214"/>
      <c r="L622" s="214"/>
      <c r="M622" s="214"/>
      <c r="N622" s="214"/>
      <c r="O622" s="214"/>
      <c r="P622" s="214"/>
      <c r="Q622" s="214"/>
      <c r="R622" s="214"/>
    </row>
    <row r="623">
      <c r="A623" s="180"/>
      <c r="B623" s="214"/>
      <c r="C623" s="214"/>
      <c r="D623" s="214"/>
      <c r="E623" s="214"/>
      <c r="F623" s="214"/>
      <c r="G623" s="214"/>
      <c r="H623" s="214"/>
      <c r="I623" s="214"/>
      <c r="J623" s="214"/>
      <c r="K623" s="214"/>
      <c r="L623" s="214"/>
      <c r="M623" s="214"/>
      <c r="N623" s="214"/>
      <c r="O623" s="214"/>
      <c r="P623" s="214"/>
      <c r="Q623" s="214"/>
      <c r="R623" s="214"/>
    </row>
    <row r="624">
      <c r="A624" s="180"/>
      <c r="B624" s="214"/>
      <c r="C624" s="214"/>
      <c r="D624" s="214"/>
      <c r="E624" s="214"/>
      <c r="F624" s="214"/>
      <c r="G624" s="214"/>
      <c r="H624" s="214"/>
      <c r="I624" s="214"/>
      <c r="J624" s="214"/>
      <c r="K624" s="214"/>
      <c r="L624" s="214"/>
      <c r="M624" s="214"/>
      <c r="N624" s="214"/>
      <c r="O624" s="214"/>
      <c r="P624" s="214"/>
      <c r="Q624" s="214"/>
      <c r="R624" s="214"/>
    </row>
    <row r="625">
      <c r="A625" s="180"/>
      <c r="B625" s="214"/>
      <c r="C625" s="214"/>
      <c r="D625" s="214"/>
      <c r="E625" s="214"/>
      <c r="F625" s="214"/>
      <c r="G625" s="214"/>
      <c r="H625" s="214"/>
      <c r="I625" s="214"/>
      <c r="J625" s="214"/>
      <c r="K625" s="214"/>
      <c r="L625" s="214"/>
      <c r="M625" s="214"/>
      <c r="N625" s="214"/>
      <c r="O625" s="214"/>
      <c r="P625" s="214"/>
      <c r="Q625" s="214"/>
      <c r="R625" s="214"/>
    </row>
    <row r="626">
      <c r="A626" s="180"/>
      <c r="B626" s="214"/>
      <c r="C626" s="214"/>
      <c r="D626" s="214"/>
      <c r="E626" s="214"/>
      <c r="F626" s="214"/>
      <c r="G626" s="214"/>
      <c r="H626" s="214"/>
      <c r="I626" s="214"/>
      <c r="J626" s="214"/>
      <c r="K626" s="214"/>
      <c r="L626" s="214"/>
      <c r="M626" s="214"/>
      <c r="N626" s="214"/>
      <c r="O626" s="214"/>
      <c r="P626" s="214"/>
      <c r="Q626" s="214"/>
      <c r="R626" s="214"/>
    </row>
    <row r="627">
      <c r="A627" s="180"/>
      <c r="B627" s="214"/>
      <c r="C627" s="214"/>
      <c r="D627" s="214"/>
      <c r="E627" s="214"/>
      <c r="F627" s="214"/>
      <c r="G627" s="214"/>
      <c r="H627" s="214"/>
      <c r="I627" s="214"/>
      <c r="J627" s="214"/>
      <c r="K627" s="214"/>
      <c r="L627" s="214"/>
      <c r="M627" s="214"/>
      <c r="N627" s="214"/>
      <c r="O627" s="214"/>
      <c r="P627" s="214"/>
      <c r="Q627" s="214"/>
      <c r="R627" s="214"/>
    </row>
    <row r="628">
      <c r="A628" s="180"/>
      <c r="B628" s="214"/>
      <c r="C628" s="214"/>
      <c r="D628" s="214"/>
      <c r="E628" s="214"/>
      <c r="F628" s="214"/>
      <c r="G628" s="214"/>
      <c r="H628" s="214"/>
      <c r="I628" s="214"/>
      <c r="J628" s="214"/>
      <c r="K628" s="214"/>
      <c r="L628" s="214"/>
      <c r="M628" s="214"/>
      <c r="N628" s="214"/>
      <c r="O628" s="214"/>
      <c r="P628" s="214"/>
      <c r="Q628" s="214"/>
      <c r="R628" s="214"/>
    </row>
    <row r="629">
      <c r="A629" s="180"/>
      <c r="B629" s="214"/>
      <c r="C629" s="214"/>
      <c r="D629" s="214"/>
      <c r="E629" s="214"/>
      <c r="F629" s="214"/>
      <c r="G629" s="214"/>
      <c r="H629" s="214"/>
      <c r="I629" s="214"/>
      <c r="J629" s="214"/>
      <c r="K629" s="214"/>
      <c r="L629" s="214"/>
      <c r="M629" s="214"/>
      <c r="N629" s="214"/>
      <c r="O629" s="214"/>
      <c r="P629" s="214"/>
      <c r="Q629" s="214"/>
      <c r="R629" s="214"/>
    </row>
    <row r="630">
      <c r="A630" s="180"/>
      <c r="B630" s="214"/>
      <c r="C630" s="214"/>
      <c r="D630" s="214"/>
      <c r="E630" s="214"/>
      <c r="F630" s="214"/>
      <c r="G630" s="214"/>
      <c r="H630" s="214"/>
      <c r="I630" s="214"/>
      <c r="J630" s="214"/>
      <c r="K630" s="214"/>
      <c r="L630" s="214"/>
      <c r="M630" s="214"/>
      <c r="N630" s="214"/>
      <c r="O630" s="214"/>
      <c r="P630" s="214"/>
      <c r="Q630" s="214"/>
      <c r="R630" s="214"/>
    </row>
    <row r="631">
      <c r="A631" s="180"/>
      <c r="B631" s="214"/>
      <c r="C631" s="214"/>
      <c r="D631" s="214"/>
      <c r="E631" s="214"/>
      <c r="F631" s="214"/>
      <c r="G631" s="214"/>
      <c r="H631" s="214"/>
      <c r="I631" s="214"/>
      <c r="J631" s="214"/>
      <c r="K631" s="214"/>
      <c r="L631" s="214"/>
      <c r="M631" s="214"/>
      <c r="N631" s="214"/>
      <c r="O631" s="214"/>
      <c r="P631" s="214"/>
      <c r="Q631" s="214"/>
      <c r="R631" s="214"/>
    </row>
    <row r="632">
      <c r="A632" s="180"/>
      <c r="B632" s="214"/>
      <c r="C632" s="214"/>
      <c r="D632" s="214"/>
      <c r="E632" s="214"/>
      <c r="F632" s="214"/>
      <c r="G632" s="214"/>
      <c r="H632" s="214"/>
      <c r="I632" s="214"/>
      <c r="J632" s="214"/>
      <c r="K632" s="214"/>
      <c r="L632" s="214"/>
      <c r="M632" s="214"/>
      <c r="N632" s="214"/>
      <c r="O632" s="214"/>
      <c r="P632" s="214"/>
      <c r="Q632" s="214"/>
      <c r="R632" s="214"/>
    </row>
    <row r="633">
      <c r="A633" s="180"/>
      <c r="B633" s="214"/>
      <c r="C633" s="214"/>
      <c r="D633" s="214"/>
      <c r="E633" s="214"/>
      <c r="F633" s="214"/>
      <c r="G633" s="214"/>
      <c r="H633" s="214"/>
      <c r="I633" s="214"/>
      <c r="J633" s="214"/>
      <c r="K633" s="214"/>
      <c r="L633" s="214"/>
      <c r="M633" s="214"/>
      <c r="N633" s="214"/>
      <c r="O633" s="214"/>
      <c r="P633" s="214"/>
      <c r="Q633" s="214"/>
      <c r="R633" s="214"/>
    </row>
    <row r="634">
      <c r="A634" s="180"/>
      <c r="B634" s="214"/>
      <c r="C634" s="214"/>
      <c r="D634" s="214"/>
      <c r="E634" s="214"/>
      <c r="F634" s="214"/>
      <c r="G634" s="214"/>
      <c r="H634" s="214"/>
      <c r="I634" s="214"/>
      <c r="J634" s="214"/>
      <c r="K634" s="214"/>
      <c r="L634" s="214"/>
      <c r="M634" s="214"/>
      <c r="N634" s="214"/>
      <c r="O634" s="214"/>
      <c r="P634" s="214"/>
      <c r="Q634" s="214"/>
      <c r="R634" s="214"/>
    </row>
    <row r="635">
      <c r="A635" s="180"/>
      <c r="B635" s="214"/>
      <c r="C635" s="214"/>
      <c r="D635" s="214"/>
      <c r="E635" s="214"/>
      <c r="F635" s="214"/>
      <c r="G635" s="214"/>
      <c r="H635" s="214"/>
      <c r="I635" s="214"/>
      <c r="J635" s="214"/>
      <c r="K635" s="214"/>
      <c r="L635" s="214"/>
      <c r="M635" s="214"/>
      <c r="N635" s="214"/>
      <c r="O635" s="214"/>
      <c r="P635" s="214"/>
      <c r="Q635" s="214"/>
      <c r="R635" s="214"/>
    </row>
    <row r="636">
      <c r="A636" s="180"/>
      <c r="B636" s="214"/>
      <c r="C636" s="214"/>
      <c r="D636" s="214"/>
      <c r="E636" s="214"/>
      <c r="F636" s="214"/>
      <c r="G636" s="214"/>
      <c r="H636" s="214"/>
      <c r="I636" s="214"/>
      <c r="J636" s="214"/>
      <c r="K636" s="214"/>
      <c r="L636" s="214"/>
      <c r="M636" s="214"/>
      <c r="N636" s="214"/>
      <c r="O636" s="214"/>
      <c r="P636" s="214"/>
      <c r="Q636" s="214"/>
      <c r="R636" s="214"/>
    </row>
    <row r="637">
      <c r="A637" s="180"/>
      <c r="B637" s="214"/>
      <c r="C637" s="214"/>
      <c r="D637" s="214"/>
      <c r="E637" s="214"/>
      <c r="F637" s="214"/>
      <c r="G637" s="214"/>
      <c r="H637" s="214"/>
      <c r="I637" s="214"/>
      <c r="J637" s="214"/>
      <c r="K637" s="214"/>
      <c r="L637" s="214"/>
      <c r="M637" s="214"/>
      <c r="N637" s="214"/>
      <c r="O637" s="214"/>
      <c r="P637" s="214"/>
      <c r="Q637" s="214"/>
      <c r="R637" s="214"/>
    </row>
    <row r="638">
      <c r="A638" s="180"/>
      <c r="B638" s="214"/>
      <c r="C638" s="214"/>
      <c r="D638" s="214"/>
      <c r="E638" s="214"/>
      <c r="F638" s="214"/>
      <c r="G638" s="214"/>
      <c r="H638" s="214"/>
      <c r="I638" s="214"/>
      <c r="J638" s="214"/>
      <c r="K638" s="214"/>
      <c r="L638" s="214"/>
      <c r="M638" s="214"/>
      <c r="N638" s="214"/>
      <c r="O638" s="214"/>
      <c r="P638" s="214"/>
      <c r="Q638" s="214"/>
      <c r="R638" s="214"/>
    </row>
    <row r="639">
      <c r="A639" s="180"/>
      <c r="B639" s="214"/>
      <c r="C639" s="214"/>
      <c r="D639" s="214"/>
      <c r="E639" s="214"/>
      <c r="F639" s="214"/>
      <c r="G639" s="214"/>
      <c r="H639" s="214"/>
      <c r="I639" s="214"/>
      <c r="J639" s="214"/>
      <c r="K639" s="214"/>
      <c r="L639" s="214"/>
      <c r="M639" s="214"/>
      <c r="N639" s="214"/>
      <c r="O639" s="214"/>
      <c r="P639" s="214"/>
      <c r="Q639" s="214"/>
      <c r="R639" s="214"/>
    </row>
    <row r="640">
      <c r="A640" s="180"/>
      <c r="B640" s="214"/>
      <c r="C640" s="214"/>
      <c r="D640" s="214"/>
      <c r="E640" s="214"/>
      <c r="F640" s="214"/>
      <c r="G640" s="214"/>
      <c r="H640" s="214"/>
      <c r="I640" s="214"/>
      <c r="J640" s="214"/>
      <c r="K640" s="214"/>
      <c r="L640" s="214"/>
      <c r="M640" s="214"/>
      <c r="N640" s="214"/>
      <c r="O640" s="214"/>
      <c r="P640" s="214"/>
      <c r="Q640" s="214"/>
      <c r="R640" s="214"/>
    </row>
    <row r="641">
      <c r="A641" s="180"/>
      <c r="B641" s="214"/>
      <c r="C641" s="214"/>
      <c r="D641" s="214"/>
      <c r="E641" s="214"/>
      <c r="F641" s="214"/>
      <c r="G641" s="214"/>
      <c r="H641" s="214"/>
      <c r="I641" s="214"/>
      <c r="J641" s="214"/>
      <c r="K641" s="214"/>
      <c r="L641" s="214"/>
      <c r="M641" s="214"/>
      <c r="N641" s="214"/>
      <c r="O641" s="214"/>
      <c r="P641" s="214"/>
      <c r="Q641" s="214"/>
      <c r="R641" s="214"/>
    </row>
    <row r="642">
      <c r="A642" s="180"/>
      <c r="B642" s="214"/>
      <c r="C642" s="214"/>
      <c r="D642" s="214"/>
      <c r="E642" s="214"/>
      <c r="F642" s="214"/>
      <c r="G642" s="214"/>
      <c r="H642" s="214"/>
      <c r="I642" s="214"/>
      <c r="J642" s="214"/>
      <c r="K642" s="214"/>
      <c r="L642" s="214"/>
      <c r="M642" s="214"/>
      <c r="N642" s="214"/>
      <c r="O642" s="214"/>
      <c r="P642" s="214"/>
      <c r="Q642" s="214"/>
      <c r="R642" s="214"/>
    </row>
    <row r="643">
      <c r="A643" s="180"/>
      <c r="B643" s="214"/>
      <c r="C643" s="214"/>
      <c r="D643" s="214"/>
      <c r="E643" s="214"/>
      <c r="F643" s="214"/>
      <c r="G643" s="214"/>
      <c r="H643" s="214"/>
      <c r="I643" s="214"/>
      <c r="J643" s="214"/>
      <c r="K643" s="214"/>
      <c r="L643" s="214"/>
      <c r="M643" s="214"/>
      <c r="N643" s="214"/>
      <c r="O643" s="214"/>
      <c r="P643" s="214"/>
      <c r="Q643" s="214"/>
      <c r="R643" s="214"/>
    </row>
    <row r="644">
      <c r="A644" s="180"/>
      <c r="B644" s="214"/>
      <c r="C644" s="214"/>
      <c r="D644" s="214"/>
      <c r="E644" s="214"/>
      <c r="F644" s="214"/>
      <c r="G644" s="214"/>
      <c r="H644" s="214"/>
      <c r="I644" s="214"/>
      <c r="J644" s="214"/>
      <c r="K644" s="214"/>
      <c r="L644" s="214"/>
      <c r="M644" s="214"/>
      <c r="N644" s="214"/>
      <c r="O644" s="214"/>
      <c r="P644" s="214"/>
      <c r="Q644" s="214"/>
      <c r="R644" s="214"/>
    </row>
    <row r="645">
      <c r="A645" s="180"/>
      <c r="B645" s="214"/>
      <c r="C645" s="214"/>
      <c r="D645" s="214"/>
      <c r="E645" s="214"/>
      <c r="F645" s="214"/>
      <c r="G645" s="214"/>
      <c r="H645" s="214"/>
      <c r="I645" s="214"/>
      <c r="J645" s="214"/>
      <c r="K645" s="214"/>
      <c r="L645" s="214"/>
      <c r="M645" s="214"/>
      <c r="N645" s="214"/>
      <c r="O645" s="214"/>
      <c r="P645" s="214"/>
      <c r="Q645" s="214"/>
      <c r="R645" s="214"/>
    </row>
    <row r="646">
      <c r="A646" s="180"/>
      <c r="B646" s="214"/>
      <c r="C646" s="214"/>
      <c r="D646" s="214"/>
      <c r="E646" s="214"/>
      <c r="F646" s="214"/>
      <c r="G646" s="214"/>
      <c r="H646" s="214"/>
      <c r="I646" s="214"/>
      <c r="J646" s="214"/>
      <c r="K646" s="214"/>
      <c r="L646" s="214"/>
      <c r="M646" s="214"/>
      <c r="N646" s="214"/>
      <c r="O646" s="214"/>
      <c r="P646" s="214"/>
      <c r="Q646" s="214"/>
      <c r="R646" s="214"/>
    </row>
    <row r="647">
      <c r="A647" s="180"/>
      <c r="B647" s="214"/>
      <c r="C647" s="214"/>
      <c r="D647" s="214"/>
      <c r="E647" s="214"/>
      <c r="F647" s="214"/>
      <c r="G647" s="214"/>
      <c r="H647" s="214"/>
      <c r="I647" s="214"/>
      <c r="J647" s="214"/>
      <c r="K647" s="214"/>
      <c r="L647" s="214"/>
      <c r="M647" s="214"/>
      <c r="N647" s="214"/>
      <c r="O647" s="214"/>
      <c r="P647" s="214"/>
      <c r="Q647" s="214"/>
      <c r="R647" s="214"/>
    </row>
    <row r="648">
      <c r="A648" s="180"/>
      <c r="B648" s="214"/>
      <c r="C648" s="214"/>
      <c r="D648" s="214"/>
      <c r="E648" s="214"/>
      <c r="F648" s="214"/>
      <c r="G648" s="214"/>
      <c r="H648" s="214"/>
      <c r="I648" s="214"/>
      <c r="J648" s="214"/>
      <c r="K648" s="214"/>
      <c r="L648" s="214"/>
      <c r="M648" s="214"/>
      <c r="N648" s="214"/>
      <c r="O648" s="214"/>
      <c r="P648" s="214"/>
      <c r="Q648" s="214"/>
      <c r="R648" s="214"/>
    </row>
    <row r="649">
      <c r="A649" s="180"/>
      <c r="B649" s="214"/>
      <c r="C649" s="214"/>
      <c r="D649" s="214"/>
      <c r="E649" s="214"/>
      <c r="F649" s="214"/>
      <c r="G649" s="214"/>
      <c r="H649" s="214"/>
      <c r="I649" s="214"/>
      <c r="J649" s="214"/>
      <c r="K649" s="214"/>
      <c r="L649" s="214"/>
      <c r="M649" s="214"/>
      <c r="N649" s="214"/>
      <c r="O649" s="214"/>
      <c r="P649" s="214"/>
      <c r="Q649" s="214"/>
      <c r="R649" s="214"/>
    </row>
    <row r="650">
      <c r="A650" s="180"/>
      <c r="B650" s="214"/>
      <c r="C650" s="214"/>
      <c r="D650" s="214"/>
      <c r="E650" s="214"/>
      <c r="F650" s="214"/>
      <c r="G650" s="214"/>
      <c r="H650" s="214"/>
      <c r="I650" s="214"/>
      <c r="J650" s="214"/>
      <c r="K650" s="214"/>
      <c r="L650" s="214"/>
      <c r="M650" s="214"/>
      <c r="N650" s="214"/>
      <c r="O650" s="214"/>
      <c r="P650" s="214"/>
      <c r="Q650" s="214"/>
      <c r="R650" s="214"/>
    </row>
    <row r="651">
      <c r="A651" s="180"/>
      <c r="B651" s="214"/>
      <c r="C651" s="214"/>
      <c r="D651" s="214"/>
      <c r="E651" s="214"/>
      <c r="F651" s="214"/>
      <c r="G651" s="214"/>
      <c r="H651" s="214"/>
      <c r="I651" s="214"/>
      <c r="J651" s="214"/>
      <c r="K651" s="214"/>
      <c r="L651" s="214"/>
      <c r="M651" s="214"/>
      <c r="N651" s="214"/>
      <c r="O651" s="214"/>
      <c r="P651" s="214"/>
      <c r="Q651" s="214"/>
      <c r="R651" s="214"/>
    </row>
    <row r="652">
      <c r="A652" s="180"/>
      <c r="B652" s="214"/>
      <c r="C652" s="214"/>
      <c r="D652" s="214"/>
      <c r="E652" s="214"/>
      <c r="F652" s="214"/>
      <c r="G652" s="214"/>
      <c r="H652" s="214"/>
      <c r="I652" s="214"/>
      <c r="J652" s="214"/>
      <c r="K652" s="214"/>
      <c r="L652" s="214"/>
      <c r="M652" s="214"/>
      <c r="N652" s="214"/>
      <c r="O652" s="214"/>
      <c r="P652" s="214"/>
      <c r="Q652" s="214"/>
      <c r="R652" s="214"/>
    </row>
    <row r="653">
      <c r="A653" s="180"/>
      <c r="B653" s="214"/>
      <c r="C653" s="214"/>
      <c r="D653" s="214"/>
      <c r="E653" s="214"/>
      <c r="F653" s="214"/>
      <c r="G653" s="214"/>
      <c r="H653" s="214"/>
      <c r="I653" s="214"/>
      <c r="J653" s="214"/>
      <c r="K653" s="214"/>
      <c r="L653" s="214"/>
      <c r="M653" s="214"/>
      <c r="N653" s="214"/>
      <c r="O653" s="214"/>
      <c r="P653" s="214"/>
      <c r="Q653" s="214"/>
      <c r="R653" s="214"/>
    </row>
    <row r="654">
      <c r="A654" s="180"/>
      <c r="B654" s="214"/>
      <c r="C654" s="214"/>
      <c r="D654" s="214"/>
      <c r="E654" s="214"/>
      <c r="F654" s="214"/>
      <c r="G654" s="214"/>
      <c r="H654" s="214"/>
      <c r="I654" s="214"/>
      <c r="J654" s="214"/>
      <c r="K654" s="214"/>
      <c r="L654" s="214"/>
      <c r="M654" s="214"/>
      <c r="N654" s="214"/>
      <c r="O654" s="214"/>
      <c r="P654" s="214"/>
      <c r="Q654" s="214"/>
      <c r="R654" s="214"/>
    </row>
    <row r="655">
      <c r="A655" s="180"/>
      <c r="B655" s="214"/>
      <c r="C655" s="214"/>
      <c r="D655" s="214"/>
      <c r="E655" s="214"/>
      <c r="F655" s="214"/>
      <c r="G655" s="214"/>
      <c r="H655" s="214"/>
      <c r="I655" s="214"/>
      <c r="J655" s="214"/>
      <c r="K655" s="214"/>
      <c r="L655" s="214"/>
      <c r="M655" s="214"/>
      <c r="N655" s="214"/>
      <c r="O655" s="214"/>
      <c r="P655" s="214"/>
      <c r="Q655" s="214"/>
      <c r="R655" s="214"/>
    </row>
    <row r="656">
      <c r="A656" s="180"/>
      <c r="B656" s="214"/>
      <c r="C656" s="214"/>
      <c r="D656" s="214"/>
      <c r="E656" s="214"/>
      <c r="F656" s="214"/>
      <c r="G656" s="214"/>
      <c r="H656" s="214"/>
      <c r="I656" s="214"/>
      <c r="J656" s="214"/>
      <c r="K656" s="214"/>
      <c r="L656" s="214"/>
      <c r="M656" s="214"/>
      <c r="N656" s="214"/>
      <c r="O656" s="214"/>
      <c r="P656" s="214"/>
      <c r="Q656" s="214"/>
      <c r="R656" s="214"/>
    </row>
    <row r="657">
      <c r="A657" s="180"/>
      <c r="B657" s="214"/>
      <c r="C657" s="214"/>
      <c r="D657" s="214"/>
      <c r="E657" s="214"/>
      <c r="F657" s="214"/>
      <c r="G657" s="214"/>
      <c r="H657" s="214"/>
      <c r="I657" s="214"/>
      <c r="J657" s="214"/>
      <c r="K657" s="214"/>
      <c r="L657" s="214"/>
      <c r="M657" s="214"/>
      <c r="N657" s="214"/>
      <c r="O657" s="214"/>
      <c r="P657" s="214"/>
      <c r="Q657" s="214"/>
      <c r="R657" s="214"/>
    </row>
    <row r="658">
      <c r="A658" s="180"/>
      <c r="B658" s="214"/>
      <c r="C658" s="214"/>
      <c r="D658" s="214"/>
      <c r="E658" s="214"/>
      <c r="F658" s="214"/>
      <c r="G658" s="214"/>
      <c r="H658" s="214"/>
      <c r="I658" s="214"/>
      <c r="J658" s="214"/>
      <c r="K658" s="214"/>
      <c r="L658" s="214"/>
      <c r="M658" s="214"/>
      <c r="N658" s="214"/>
      <c r="O658" s="214"/>
      <c r="P658" s="214"/>
      <c r="Q658" s="214"/>
      <c r="R658" s="214"/>
    </row>
    <row r="659">
      <c r="A659" s="180"/>
      <c r="B659" s="214"/>
      <c r="C659" s="214"/>
      <c r="D659" s="214"/>
      <c r="E659" s="214"/>
      <c r="F659" s="214"/>
      <c r="G659" s="214"/>
      <c r="H659" s="214"/>
      <c r="I659" s="214"/>
      <c r="J659" s="214"/>
      <c r="K659" s="214"/>
      <c r="L659" s="214"/>
      <c r="M659" s="214"/>
      <c r="N659" s="214"/>
      <c r="O659" s="214"/>
      <c r="P659" s="214"/>
      <c r="Q659" s="214"/>
      <c r="R659" s="214"/>
    </row>
    <row r="660">
      <c r="A660" s="180"/>
      <c r="B660" s="214"/>
      <c r="C660" s="214"/>
      <c r="D660" s="214"/>
      <c r="E660" s="214"/>
      <c r="F660" s="214"/>
      <c r="G660" s="214"/>
      <c r="H660" s="214"/>
      <c r="I660" s="214"/>
      <c r="J660" s="214"/>
      <c r="K660" s="214"/>
      <c r="L660" s="214"/>
      <c r="M660" s="214"/>
      <c r="N660" s="214"/>
      <c r="O660" s="214"/>
      <c r="P660" s="214"/>
      <c r="Q660" s="214"/>
      <c r="R660" s="214"/>
    </row>
    <row r="661">
      <c r="A661" s="180"/>
      <c r="B661" s="214"/>
      <c r="C661" s="214"/>
      <c r="D661" s="214"/>
      <c r="E661" s="214"/>
      <c r="F661" s="214"/>
      <c r="G661" s="214"/>
      <c r="H661" s="214"/>
      <c r="I661" s="214"/>
      <c r="J661" s="214"/>
      <c r="K661" s="214"/>
      <c r="L661" s="214"/>
      <c r="M661" s="214"/>
      <c r="N661" s="214"/>
      <c r="O661" s="214"/>
      <c r="P661" s="214"/>
      <c r="Q661" s="214"/>
      <c r="R661" s="214"/>
    </row>
    <row r="662">
      <c r="A662" s="180"/>
      <c r="B662" s="214"/>
      <c r="C662" s="214"/>
      <c r="D662" s="214"/>
      <c r="E662" s="214"/>
      <c r="F662" s="214"/>
      <c r="G662" s="214"/>
      <c r="H662" s="214"/>
      <c r="I662" s="214"/>
      <c r="J662" s="214"/>
      <c r="K662" s="214"/>
      <c r="L662" s="214"/>
      <c r="M662" s="214"/>
      <c r="N662" s="214"/>
      <c r="O662" s="214"/>
      <c r="P662" s="214"/>
      <c r="Q662" s="214"/>
      <c r="R662" s="214"/>
    </row>
    <row r="663">
      <c r="A663" s="180"/>
      <c r="B663" s="214"/>
      <c r="C663" s="214"/>
      <c r="D663" s="214"/>
      <c r="E663" s="214"/>
      <c r="F663" s="214"/>
      <c r="G663" s="214"/>
      <c r="H663" s="214"/>
      <c r="I663" s="214"/>
      <c r="J663" s="214"/>
      <c r="K663" s="214"/>
      <c r="L663" s="214"/>
      <c r="M663" s="214"/>
      <c r="N663" s="214"/>
      <c r="O663" s="214"/>
      <c r="P663" s="214"/>
      <c r="Q663" s="214"/>
      <c r="R663" s="214"/>
    </row>
    <row r="664">
      <c r="A664" s="180"/>
      <c r="B664" s="214"/>
      <c r="C664" s="214"/>
      <c r="D664" s="214"/>
      <c r="E664" s="214"/>
      <c r="F664" s="214"/>
      <c r="G664" s="214"/>
      <c r="H664" s="214"/>
      <c r="I664" s="214"/>
      <c r="J664" s="214"/>
      <c r="K664" s="214"/>
      <c r="L664" s="214"/>
      <c r="M664" s="214"/>
      <c r="N664" s="214"/>
      <c r="O664" s="214"/>
      <c r="P664" s="214"/>
      <c r="Q664" s="214"/>
      <c r="R664" s="214"/>
    </row>
    <row r="665">
      <c r="A665" s="180"/>
      <c r="B665" s="214"/>
      <c r="C665" s="214"/>
      <c r="D665" s="214"/>
      <c r="E665" s="214"/>
      <c r="F665" s="214"/>
      <c r="G665" s="214"/>
      <c r="H665" s="214"/>
      <c r="I665" s="214"/>
      <c r="J665" s="214"/>
      <c r="K665" s="214"/>
      <c r="L665" s="214"/>
      <c r="M665" s="214"/>
      <c r="N665" s="214"/>
      <c r="O665" s="214"/>
      <c r="P665" s="214"/>
      <c r="Q665" s="214"/>
      <c r="R665" s="214"/>
    </row>
    <row r="666">
      <c r="A666" s="180"/>
      <c r="B666" s="214"/>
      <c r="C666" s="214"/>
      <c r="D666" s="214"/>
      <c r="E666" s="214"/>
      <c r="F666" s="214"/>
      <c r="G666" s="214"/>
      <c r="H666" s="214"/>
      <c r="I666" s="214"/>
      <c r="J666" s="214"/>
      <c r="K666" s="214"/>
      <c r="L666" s="214"/>
      <c r="M666" s="214"/>
      <c r="N666" s="214"/>
      <c r="O666" s="214"/>
      <c r="P666" s="214"/>
      <c r="Q666" s="214"/>
      <c r="R666" s="214"/>
    </row>
    <row r="667">
      <c r="A667" s="180"/>
      <c r="B667" s="214"/>
      <c r="C667" s="214"/>
      <c r="D667" s="214"/>
      <c r="E667" s="214"/>
      <c r="F667" s="214"/>
      <c r="G667" s="214"/>
      <c r="H667" s="214"/>
      <c r="I667" s="214"/>
      <c r="J667" s="214"/>
      <c r="K667" s="214"/>
      <c r="L667" s="214"/>
      <c r="M667" s="214"/>
      <c r="N667" s="214"/>
      <c r="O667" s="214"/>
      <c r="P667" s="214"/>
      <c r="Q667" s="214"/>
      <c r="R667" s="214"/>
    </row>
    <row r="668">
      <c r="A668" s="180"/>
      <c r="B668" s="214"/>
      <c r="C668" s="214"/>
      <c r="D668" s="214"/>
      <c r="E668" s="214"/>
      <c r="F668" s="214"/>
      <c r="G668" s="214"/>
      <c r="H668" s="214"/>
      <c r="I668" s="214"/>
      <c r="J668" s="214"/>
      <c r="K668" s="214"/>
      <c r="L668" s="214"/>
      <c r="M668" s="214"/>
      <c r="N668" s="214"/>
      <c r="O668" s="214"/>
      <c r="P668" s="214"/>
      <c r="Q668" s="214"/>
      <c r="R668" s="214"/>
    </row>
    <row r="669">
      <c r="A669" s="180"/>
      <c r="B669" s="214"/>
      <c r="C669" s="214"/>
      <c r="D669" s="214"/>
      <c r="E669" s="214"/>
      <c r="F669" s="214"/>
      <c r="G669" s="214"/>
      <c r="H669" s="214"/>
      <c r="I669" s="214"/>
      <c r="J669" s="214"/>
      <c r="K669" s="214"/>
      <c r="L669" s="214"/>
      <c r="M669" s="214"/>
      <c r="N669" s="214"/>
      <c r="O669" s="214"/>
      <c r="P669" s="214"/>
      <c r="Q669" s="214"/>
      <c r="R669" s="214"/>
    </row>
    <row r="670">
      <c r="A670" s="180"/>
      <c r="B670" s="214"/>
      <c r="C670" s="214"/>
      <c r="D670" s="214"/>
      <c r="E670" s="214"/>
      <c r="F670" s="214"/>
      <c r="G670" s="214"/>
      <c r="H670" s="214"/>
      <c r="I670" s="214"/>
      <c r="J670" s="214"/>
      <c r="K670" s="214"/>
      <c r="L670" s="214"/>
      <c r="M670" s="214"/>
      <c r="N670" s="214"/>
      <c r="O670" s="214"/>
      <c r="P670" s="214"/>
      <c r="Q670" s="214"/>
      <c r="R670" s="214"/>
    </row>
    <row r="671">
      <c r="A671" s="180"/>
      <c r="B671" s="214"/>
      <c r="C671" s="214"/>
      <c r="D671" s="214"/>
      <c r="E671" s="214"/>
      <c r="F671" s="214"/>
      <c r="G671" s="214"/>
      <c r="H671" s="214"/>
      <c r="I671" s="214"/>
      <c r="J671" s="214"/>
      <c r="K671" s="214"/>
      <c r="L671" s="214"/>
      <c r="M671" s="214"/>
      <c r="N671" s="214"/>
      <c r="O671" s="214"/>
      <c r="P671" s="214"/>
      <c r="Q671" s="214"/>
      <c r="R671" s="214"/>
    </row>
    <row r="672">
      <c r="A672" s="180"/>
      <c r="B672" s="214"/>
      <c r="C672" s="214"/>
      <c r="D672" s="214"/>
      <c r="E672" s="214"/>
      <c r="F672" s="214"/>
      <c r="G672" s="214"/>
      <c r="H672" s="214"/>
      <c r="I672" s="214"/>
      <c r="J672" s="214"/>
      <c r="K672" s="214"/>
      <c r="L672" s="214"/>
      <c r="M672" s="214"/>
      <c r="N672" s="214"/>
      <c r="O672" s="214"/>
      <c r="P672" s="214"/>
      <c r="Q672" s="214"/>
      <c r="R672" s="214"/>
    </row>
    <row r="673">
      <c r="A673" s="180"/>
      <c r="B673" s="214"/>
      <c r="C673" s="214"/>
      <c r="D673" s="214"/>
      <c r="E673" s="214"/>
      <c r="F673" s="214"/>
      <c r="G673" s="214"/>
      <c r="H673" s="214"/>
      <c r="I673" s="214"/>
      <c r="J673" s="214"/>
      <c r="K673" s="214"/>
      <c r="L673" s="214"/>
      <c r="M673" s="214"/>
      <c r="N673" s="214"/>
      <c r="O673" s="214"/>
      <c r="P673" s="214"/>
      <c r="Q673" s="214"/>
      <c r="R673" s="214"/>
    </row>
    <row r="674">
      <c r="A674" s="180"/>
      <c r="B674" s="214"/>
      <c r="C674" s="214"/>
      <c r="D674" s="214"/>
      <c r="E674" s="214"/>
      <c r="F674" s="214"/>
      <c r="G674" s="214"/>
      <c r="H674" s="214"/>
      <c r="I674" s="214"/>
      <c r="J674" s="214"/>
      <c r="K674" s="214"/>
      <c r="L674" s="214"/>
      <c r="M674" s="214"/>
      <c r="N674" s="214"/>
      <c r="O674" s="214"/>
      <c r="P674" s="214"/>
      <c r="Q674" s="214"/>
      <c r="R674" s="214"/>
    </row>
    <row r="675">
      <c r="A675" s="180"/>
      <c r="B675" s="214"/>
      <c r="C675" s="214"/>
      <c r="D675" s="214"/>
      <c r="E675" s="214"/>
      <c r="F675" s="214"/>
      <c r="G675" s="214"/>
      <c r="H675" s="214"/>
      <c r="I675" s="214"/>
      <c r="J675" s="214"/>
      <c r="K675" s="214"/>
      <c r="L675" s="214"/>
      <c r="M675" s="214"/>
      <c r="N675" s="214"/>
      <c r="O675" s="214"/>
      <c r="P675" s="214"/>
      <c r="Q675" s="214"/>
      <c r="R675" s="214"/>
    </row>
    <row r="676">
      <c r="A676" s="180"/>
      <c r="B676" s="214"/>
      <c r="C676" s="214"/>
      <c r="D676" s="214"/>
      <c r="E676" s="214"/>
      <c r="F676" s="214"/>
      <c r="G676" s="214"/>
      <c r="H676" s="214"/>
      <c r="I676" s="214"/>
      <c r="J676" s="214"/>
      <c r="K676" s="214"/>
      <c r="L676" s="214"/>
      <c r="M676" s="214"/>
      <c r="N676" s="214"/>
      <c r="O676" s="214"/>
      <c r="P676" s="214"/>
      <c r="Q676" s="214"/>
      <c r="R676" s="214"/>
    </row>
    <row r="677">
      <c r="A677" s="180"/>
      <c r="B677" s="214"/>
      <c r="C677" s="214"/>
      <c r="D677" s="214"/>
      <c r="E677" s="214"/>
      <c r="F677" s="214"/>
      <c r="G677" s="214"/>
      <c r="H677" s="214"/>
      <c r="I677" s="214"/>
      <c r="J677" s="214"/>
      <c r="K677" s="214"/>
      <c r="L677" s="214"/>
      <c r="M677" s="214"/>
      <c r="N677" s="214"/>
      <c r="O677" s="214"/>
      <c r="P677" s="214"/>
      <c r="Q677" s="214"/>
      <c r="R677" s="214"/>
    </row>
    <row r="678">
      <c r="A678" s="180"/>
      <c r="B678" s="214"/>
      <c r="C678" s="214"/>
      <c r="D678" s="214"/>
      <c r="E678" s="214"/>
      <c r="F678" s="214"/>
      <c r="G678" s="214"/>
      <c r="H678" s="214"/>
      <c r="I678" s="214"/>
      <c r="J678" s="214"/>
      <c r="K678" s="214"/>
      <c r="L678" s="214"/>
      <c r="M678" s="214"/>
      <c r="N678" s="214"/>
      <c r="O678" s="214"/>
      <c r="P678" s="214"/>
      <c r="Q678" s="214"/>
      <c r="R678" s="214"/>
    </row>
    <row r="679">
      <c r="A679" s="180"/>
      <c r="B679" s="214"/>
      <c r="C679" s="214"/>
      <c r="D679" s="214"/>
      <c r="E679" s="214"/>
      <c r="F679" s="214"/>
      <c r="G679" s="214"/>
      <c r="H679" s="214"/>
      <c r="I679" s="214"/>
      <c r="J679" s="214"/>
      <c r="K679" s="214"/>
      <c r="L679" s="214"/>
      <c r="M679" s="214"/>
      <c r="N679" s="214"/>
      <c r="O679" s="214"/>
      <c r="P679" s="214"/>
      <c r="Q679" s="214"/>
      <c r="R679" s="214"/>
    </row>
    <row r="680">
      <c r="A680" s="180"/>
      <c r="B680" s="214"/>
      <c r="C680" s="214"/>
      <c r="D680" s="214"/>
      <c r="E680" s="214"/>
      <c r="F680" s="214"/>
      <c r="G680" s="214"/>
      <c r="H680" s="214"/>
      <c r="I680" s="214"/>
      <c r="J680" s="214"/>
      <c r="K680" s="214"/>
      <c r="L680" s="214"/>
      <c r="M680" s="214"/>
      <c r="N680" s="214"/>
      <c r="O680" s="214"/>
      <c r="P680" s="214"/>
      <c r="Q680" s="214"/>
      <c r="R680" s="214"/>
    </row>
    <row r="681">
      <c r="A681" s="180"/>
      <c r="B681" s="214"/>
      <c r="C681" s="214"/>
      <c r="D681" s="214"/>
      <c r="E681" s="214"/>
      <c r="F681" s="214"/>
      <c r="G681" s="214"/>
      <c r="H681" s="214"/>
      <c r="I681" s="214"/>
      <c r="J681" s="214"/>
      <c r="K681" s="214"/>
      <c r="L681" s="214"/>
      <c r="M681" s="214"/>
      <c r="N681" s="214"/>
      <c r="O681" s="214"/>
      <c r="P681" s="214"/>
      <c r="Q681" s="214"/>
      <c r="R681" s="214"/>
    </row>
    <row r="682">
      <c r="A682" s="180"/>
      <c r="B682" s="214"/>
      <c r="C682" s="214"/>
      <c r="D682" s="214"/>
      <c r="E682" s="214"/>
      <c r="F682" s="214"/>
      <c r="G682" s="214"/>
      <c r="H682" s="214"/>
      <c r="I682" s="214"/>
      <c r="J682" s="214"/>
      <c r="K682" s="214"/>
      <c r="L682" s="214"/>
      <c r="M682" s="214"/>
      <c r="N682" s="214"/>
      <c r="O682" s="214"/>
      <c r="P682" s="214"/>
      <c r="Q682" s="214"/>
      <c r="R682" s="214"/>
    </row>
    <row r="683">
      <c r="A683" s="180"/>
      <c r="B683" s="214"/>
      <c r="C683" s="214"/>
      <c r="D683" s="214"/>
      <c r="E683" s="214"/>
      <c r="F683" s="214"/>
      <c r="G683" s="214"/>
      <c r="H683" s="214"/>
      <c r="I683" s="214"/>
      <c r="J683" s="214"/>
      <c r="K683" s="214"/>
      <c r="L683" s="214"/>
      <c r="M683" s="214"/>
      <c r="N683" s="214"/>
      <c r="O683" s="214"/>
      <c r="P683" s="214"/>
      <c r="Q683" s="214"/>
      <c r="R683" s="214"/>
    </row>
    <row r="684">
      <c r="A684" s="180"/>
      <c r="B684" s="214"/>
      <c r="C684" s="214"/>
      <c r="D684" s="214"/>
      <c r="E684" s="214"/>
      <c r="F684" s="214"/>
      <c r="G684" s="214"/>
      <c r="H684" s="214"/>
      <c r="I684" s="214"/>
      <c r="J684" s="214"/>
      <c r="K684" s="214"/>
      <c r="L684" s="214"/>
      <c r="M684" s="214"/>
      <c r="N684" s="214"/>
      <c r="O684" s="214"/>
      <c r="P684" s="214"/>
      <c r="Q684" s="214"/>
      <c r="R684" s="214"/>
    </row>
    <row r="685">
      <c r="A685" s="180"/>
      <c r="B685" s="214"/>
      <c r="C685" s="214"/>
      <c r="D685" s="214"/>
      <c r="E685" s="214"/>
      <c r="F685" s="214"/>
      <c r="G685" s="214"/>
      <c r="H685" s="214"/>
      <c r="I685" s="214"/>
      <c r="J685" s="214"/>
      <c r="K685" s="214"/>
      <c r="L685" s="214"/>
      <c r="M685" s="214"/>
      <c r="N685" s="214"/>
      <c r="O685" s="214"/>
      <c r="P685" s="214"/>
      <c r="Q685" s="214"/>
      <c r="R685" s="214"/>
    </row>
    <row r="686">
      <c r="A686" s="180"/>
      <c r="B686" s="214"/>
      <c r="C686" s="214"/>
      <c r="D686" s="214"/>
      <c r="E686" s="214"/>
      <c r="F686" s="214"/>
      <c r="G686" s="214"/>
      <c r="H686" s="214"/>
      <c r="I686" s="214"/>
      <c r="J686" s="214"/>
      <c r="K686" s="214"/>
      <c r="L686" s="214"/>
      <c r="M686" s="214"/>
      <c r="N686" s="214"/>
      <c r="O686" s="214"/>
      <c r="P686" s="214"/>
      <c r="Q686" s="214"/>
      <c r="R686" s="214"/>
    </row>
    <row r="687">
      <c r="A687" s="180"/>
      <c r="B687" s="214"/>
      <c r="C687" s="214"/>
      <c r="D687" s="214"/>
      <c r="E687" s="214"/>
      <c r="F687" s="214"/>
      <c r="G687" s="214"/>
      <c r="H687" s="214"/>
      <c r="I687" s="214"/>
      <c r="J687" s="214"/>
      <c r="K687" s="214"/>
      <c r="L687" s="214"/>
      <c r="M687" s="214"/>
      <c r="N687" s="214"/>
      <c r="O687" s="214"/>
      <c r="P687" s="214"/>
      <c r="Q687" s="214"/>
      <c r="R687" s="214"/>
    </row>
    <row r="688">
      <c r="A688" s="180"/>
      <c r="B688" s="214"/>
      <c r="C688" s="214"/>
      <c r="D688" s="214"/>
      <c r="E688" s="214"/>
      <c r="F688" s="214"/>
      <c r="G688" s="214"/>
      <c r="H688" s="214"/>
      <c r="I688" s="214"/>
      <c r="J688" s="214"/>
      <c r="K688" s="214"/>
      <c r="L688" s="214"/>
      <c r="M688" s="214"/>
      <c r="N688" s="214"/>
      <c r="O688" s="214"/>
      <c r="P688" s="214"/>
      <c r="Q688" s="214"/>
      <c r="R688" s="214"/>
    </row>
    <row r="689">
      <c r="A689" s="180"/>
      <c r="B689" s="214"/>
      <c r="C689" s="214"/>
      <c r="D689" s="214"/>
      <c r="E689" s="214"/>
      <c r="F689" s="214"/>
      <c r="G689" s="214"/>
      <c r="H689" s="214"/>
      <c r="I689" s="214"/>
      <c r="J689" s="214"/>
      <c r="K689" s="214"/>
      <c r="L689" s="214"/>
      <c r="M689" s="214"/>
      <c r="N689" s="214"/>
      <c r="O689" s="214"/>
      <c r="P689" s="214"/>
      <c r="Q689" s="214"/>
      <c r="R689" s="214"/>
    </row>
    <row r="690">
      <c r="A690" s="180"/>
      <c r="B690" s="214"/>
      <c r="C690" s="214"/>
      <c r="D690" s="214"/>
      <c r="E690" s="214"/>
      <c r="F690" s="214"/>
      <c r="G690" s="214"/>
      <c r="H690" s="214"/>
      <c r="I690" s="214"/>
      <c r="J690" s="214"/>
      <c r="K690" s="214"/>
      <c r="L690" s="214"/>
      <c r="M690" s="214"/>
      <c r="N690" s="214"/>
      <c r="O690" s="214"/>
      <c r="P690" s="214"/>
      <c r="Q690" s="214"/>
      <c r="R690" s="214"/>
    </row>
    <row r="691">
      <c r="A691" s="180"/>
      <c r="B691" s="214"/>
      <c r="C691" s="214"/>
      <c r="D691" s="214"/>
      <c r="E691" s="214"/>
      <c r="F691" s="214"/>
      <c r="G691" s="214"/>
      <c r="H691" s="214"/>
      <c r="I691" s="214"/>
      <c r="J691" s="214"/>
      <c r="K691" s="214"/>
      <c r="L691" s="214"/>
      <c r="M691" s="214"/>
      <c r="N691" s="214"/>
      <c r="O691" s="214"/>
      <c r="P691" s="214"/>
      <c r="Q691" s="214"/>
      <c r="R691" s="214"/>
    </row>
    <row r="692">
      <c r="A692" s="180"/>
      <c r="B692" s="214"/>
      <c r="C692" s="214"/>
      <c r="D692" s="214"/>
      <c r="E692" s="214"/>
      <c r="F692" s="214"/>
      <c r="G692" s="214"/>
      <c r="H692" s="214"/>
      <c r="I692" s="214"/>
      <c r="J692" s="214"/>
      <c r="K692" s="214"/>
      <c r="L692" s="214"/>
      <c r="M692" s="214"/>
      <c r="N692" s="214"/>
      <c r="O692" s="214"/>
      <c r="P692" s="214"/>
      <c r="Q692" s="214"/>
      <c r="R692" s="214"/>
    </row>
    <row r="693">
      <c r="A693" s="180"/>
      <c r="B693" s="214"/>
      <c r="C693" s="214"/>
      <c r="D693" s="214"/>
      <c r="E693" s="214"/>
      <c r="F693" s="214"/>
      <c r="G693" s="214"/>
      <c r="H693" s="214"/>
      <c r="I693" s="214"/>
      <c r="J693" s="214"/>
      <c r="K693" s="214"/>
      <c r="L693" s="214"/>
      <c r="M693" s="214"/>
      <c r="N693" s="214"/>
      <c r="O693" s="214"/>
      <c r="P693" s="214"/>
      <c r="Q693" s="214"/>
      <c r="R693" s="214"/>
    </row>
    <row r="694">
      <c r="A694" s="180"/>
      <c r="B694" s="214"/>
      <c r="C694" s="214"/>
      <c r="D694" s="214"/>
      <c r="E694" s="214"/>
      <c r="F694" s="214"/>
      <c r="G694" s="214"/>
      <c r="H694" s="214"/>
      <c r="I694" s="214"/>
      <c r="J694" s="214"/>
      <c r="K694" s="214"/>
      <c r="L694" s="214"/>
      <c r="M694" s="214"/>
      <c r="N694" s="214"/>
      <c r="O694" s="214"/>
      <c r="P694" s="214"/>
      <c r="Q694" s="214"/>
      <c r="R694" s="214"/>
    </row>
    <row r="695">
      <c r="A695" s="180"/>
      <c r="B695" s="214"/>
      <c r="C695" s="214"/>
      <c r="D695" s="214"/>
      <c r="E695" s="214"/>
      <c r="F695" s="214"/>
      <c r="G695" s="214"/>
      <c r="H695" s="214"/>
      <c r="I695" s="214"/>
      <c r="J695" s="214"/>
      <c r="K695" s="214"/>
      <c r="L695" s="214"/>
      <c r="M695" s="214"/>
      <c r="N695" s="214"/>
      <c r="O695" s="214"/>
      <c r="P695" s="214"/>
      <c r="Q695" s="214"/>
      <c r="R695" s="214"/>
    </row>
    <row r="696">
      <c r="A696" s="180"/>
      <c r="B696" s="214"/>
      <c r="C696" s="214"/>
      <c r="D696" s="214"/>
      <c r="E696" s="214"/>
      <c r="F696" s="214"/>
      <c r="G696" s="214"/>
      <c r="H696" s="214"/>
      <c r="I696" s="214"/>
      <c r="J696" s="214"/>
      <c r="K696" s="214"/>
      <c r="L696" s="214"/>
      <c r="M696" s="214"/>
      <c r="N696" s="214"/>
      <c r="O696" s="214"/>
      <c r="P696" s="214"/>
      <c r="Q696" s="214"/>
      <c r="R696" s="214"/>
    </row>
    <row r="697">
      <c r="A697" s="180"/>
      <c r="B697" s="214"/>
      <c r="C697" s="214"/>
      <c r="D697" s="214"/>
      <c r="E697" s="214"/>
      <c r="F697" s="214"/>
      <c r="G697" s="214"/>
      <c r="H697" s="214"/>
      <c r="I697" s="214"/>
      <c r="J697" s="214"/>
      <c r="K697" s="214"/>
      <c r="L697" s="214"/>
      <c r="M697" s="214"/>
      <c r="N697" s="214"/>
      <c r="O697" s="214"/>
      <c r="P697" s="214"/>
      <c r="Q697" s="214"/>
      <c r="R697" s="214"/>
    </row>
    <row r="698">
      <c r="A698" s="180"/>
      <c r="B698" s="214"/>
      <c r="C698" s="214"/>
      <c r="D698" s="214"/>
      <c r="E698" s="214"/>
      <c r="F698" s="214"/>
      <c r="G698" s="214"/>
      <c r="H698" s="214"/>
      <c r="I698" s="214"/>
      <c r="J698" s="214"/>
      <c r="K698" s="214"/>
      <c r="L698" s="214"/>
      <c r="M698" s="214"/>
      <c r="N698" s="214"/>
      <c r="O698" s="214"/>
      <c r="P698" s="214"/>
      <c r="Q698" s="214"/>
      <c r="R698" s="214"/>
    </row>
    <row r="699">
      <c r="A699" s="180"/>
      <c r="B699" s="214"/>
      <c r="C699" s="214"/>
      <c r="D699" s="214"/>
      <c r="E699" s="214"/>
      <c r="F699" s="214"/>
      <c r="G699" s="214"/>
      <c r="H699" s="214"/>
      <c r="I699" s="214"/>
      <c r="J699" s="214"/>
      <c r="K699" s="214"/>
      <c r="L699" s="214"/>
      <c r="M699" s="214"/>
      <c r="N699" s="214"/>
      <c r="O699" s="214"/>
      <c r="P699" s="214"/>
      <c r="Q699" s="214"/>
      <c r="R699" s="214"/>
    </row>
    <row r="700">
      <c r="A700" s="180"/>
      <c r="B700" s="214"/>
      <c r="C700" s="214"/>
      <c r="D700" s="214"/>
      <c r="E700" s="214"/>
      <c r="F700" s="214"/>
      <c r="G700" s="214"/>
      <c r="H700" s="214"/>
      <c r="I700" s="214"/>
      <c r="J700" s="214"/>
      <c r="K700" s="214"/>
      <c r="L700" s="214"/>
      <c r="M700" s="214"/>
      <c r="N700" s="214"/>
      <c r="O700" s="214"/>
      <c r="P700" s="214"/>
      <c r="Q700" s="214"/>
      <c r="R700" s="214"/>
    </row>
    <row r="701">
      <c r="A701" s="180"/>
      <c r="B701" s="214"/>
      <c r="C701" s="214"/>
      <c r="D701" s="214"/>
      <c r="E701" s="214"/>
      <c r="F701" s="214"/>
      <c r="G701" s="214"/>
      <c r="H701" s="214"/>
      <c r="I701" s="214"/>
      <c r="J701" s="214"/>
      <c r="K701" s="214"/>
      <c r="L701" s="214"/>
      <c r="M701" s="214"/>
      <c r="N701" s="214"/>
      <c r="O701" s="214"/>
      <c r="P701" s="214"/>
      <c r="Q701" s="214"/>
      <c r="R701" s="214"/>
    </row>
    <row r="702">
      <c r="A702" s="180"/>
      <c r="B702" s="214"/>
      <c r="C702" s="214"/>
      <c r="D702" s="214"/>
      <c r="E702" s="214"/>
      <c r="F702" s="214"/>
      <c r="G702" s="214"/>
      <c r="H702" s="214"/>
      <c r="I702" s="214"/>
      <c r="J702" s="214"/>
      <c r="K702" s="214"/>
      <c r="L702" s="214"/>
      <c r="M702" s="214"/>
      <c r="N702" s="214"/>
      <c r="O702" s="214"/>
      <c r="P702" s="214"/>
      <c r="Q702" s="214"/>
      <c r="R702" s="214"/>
    </row>
    <row r="703">
      <c r="A703" s="180"/>
      <c r="B703" s="214"/>
      <c r="C703" s="214"/>
      <c r="D703" s="214"/>
      <c r="E703" s="214"/>
      <c r="F703" s="214"/>
      <c r="G703" s="214"/>
      <c r="H703" s="214"/>
      <c r="I703" s="214"/>
      <c r="J703" s="214"/>
      <c r="K703" s="214"/>
      <c r="L703" s="214"/>
      <c r="M703" s="214"/>
      <c r="N703" s="214"/>
      <c r="O703" s="214"/>
      <c r="P703" s="214"/>
      <c r="Q703" s="214"/>
      <c r="R703" s="214"/>
    </row>
    <row r="704">
      <c r="A704" s="180"/>
      <c r="B704" s="214"/>
      <c r="C704" s="214"/>
      <c r="D704" s="214"/>
      <c r="E704" s="214"/>
      <c r="F704" s="214"/>
      <c r="G704" s="214"/>
      <c r="H704" s="214"/>
      <c r="I704" s="214"/>
      <c r="J704" s="214"/>
      <c r="K704" s="214"/>
      <c r="L704" s="214"/>
      <c r="M704" s="214"/>
      <c r="N704" s="214"/>
      <c r="O704" s="214"/>
      <c r="P704" s="214"/>
      <c r="Q704" s="214"/>
      <c r="R704" s="214"/>
    </row>
    <row r="705">
      <c r="A705" s="180"/>
      <c r="B705" s="214"/>
      <c r="C705" s="214"/>
      <c r="D705" s="214"/>
      <c r="E705" s="214"/>
      <c r="F705" s="214"/>
      <c r="G705" s="214"/>
      <c r="H705" s="214"/>
      <c r="I705" s="214"/>
      <c r="J705" s="214"/>
      <c r="K705" s="214"/>
      <c r="L705" s="214"/>
      <c r="M705" s="214"/>
      <c r="N705" s="214"/>
      <c r="O705" s="214"/>
      <c r="P705" s="214"/>
      <c r="Q705" s="214"/>
      <c r="R705" s="214"/>
    </row>
    <row r="706">
      <c r="A706" s="180"/>
      <c r="B706" s="214"/>
      <c r="C706" s="214"/>
      <c r="D706" s="214"/>
      <c r="E706" s="214"/>
      <c r="F706" s="214"/>
      <c r="G706" s="214"/>
      <c r="H706" s="214"/>
      <c r="I706" s="214"/>
      <c r="J706" s="214"/>
      <c r="K706" s="214"/>
      <c r="L706" s="214"/>
      <c r="M706" s="214"/>
      <c r="N706" s="214"/>
      <c r="O706" s="214"/>
      <c r="P706" s="214"/>
      <c r="Q706" s="214"/>
      <c r="R706" s="214"/>
    </row>
    <row r="707">
      <c r="A707" s="180"/>
      <c r="B707" s="214"/>
      <c r="C707" s="214"/>
      <c r="D707" s="214"/>
      <c r="E707" s="214"/>
      <c r="F707" s="214"/>
      <c r="G707" s="214"/>
      <c r="H707" s="214"/>
      <c r="I707" s="214"/>
      <c r="J707" s="214"/>
      <c r="K707" s="214"/>
      <c r="L707" s="214"/>
      <c r="M707" s="214"/>
      <c r="N707" s="214"/>
      <c r="O707" s="214"/>
      <c r="P707" s="214"/>
      <c r="Q707" s="214"/>
      <c r="R707" s="214"/>
    </row>
    <row r="708">
      <c r="A708" s="180"/>
      <c r="B708" s="214"/>
      <c r="C708" s="214"/>
      <c r="D708" s="214"/>
      <c r="E708" s="214"/>
      <c r="F708" s="214"/>
      <c r="G708" s="214"/>
      <c r="H708" s="214"/>
      <c r="I708" s="214"/>
      <c r="J708" s="214"/>
      <c r="K708" s="214"/>
      <c r="L708" s="214"/>
      <c r="M708" s="214"/>
      <c r="N708" s="214"/>
      <c r="O708" s="214"/>
      <c r="P708" s="214"/>
      <c r="Q708" s="214"/>
      <c r="R708" s="214"/>
    </row>
    <row r="709">
      <c r="A709" s="180"/>
      <c r="B709" s="214"/>
      <c r="C709" s="214"/>
      <c r="D709" s="214"/>
      <c r="E709" s="214"/>
      <c r="F709" s="214"/>
      <c r="G709" s="214"/>
      <c r="H709" s="214"/>
      <c r="I709" s="214"/>
      <c r="J709" s="214"/>
      <c r="K709" s="214"/>
      <c r="L709" s="214"/>
      <c r="M709" s="214"/>
      <c r="N709" s="214"/>
      <c r="O709" s="214"/>
      <c r="P709" s="214"/>
      <c r="Q709" s="214"/>
      <c r="R709" s="214"/>
    </row>
    <row r="710">
      <c r="A710" s="180"/>
      <c r="B710" s="214"/>
      <c r="C710" s="214"/>
      <c r="D710" s="214"/>
      <c r="E710" s="214"/>
      <c r="F710" s="214"/>
      <c r="G710" s="214"/>
      <c r="H710" s="214"/>
      <c r="I710" s="214"/>
      <c r="J710" s="214"/>
      <c r="K710" s="214"/>
      <c r="L710" s="214"/>
      <c r="M710" s="214"/>
      <c r="N710" s="214"/>
      <c r="O710" s="214"/>
      <c r="P710" s="214"/>
      <c r="Q710" s="214"/>
      <c r="R710" s="214"/>
    </row>
    <row r="711">
      <c r="A711" s="180"/>
      <c r="B711" s="214"/>
      <c r="C711" s="214"/>
      <c r="D711" s="214"/>
      <c r="E711" s="214"/>
      <c r="F711" s="214"/>
      <c r="G711" s="214"/>
      <c r="H711" s="214"/>
      <c r="I711" s="214"/>
      <c r="J711" s="214"/>
      <c r="K711" s="214"/>
      <c r="L711" s="214"/>
      <c r="M711" s="214"/>
      <c r="N711" s="214"/>
      <c r="O711" s="214"/>
      <c r="P711" s="214"/>
      <c r="Q711" s="214"/>
      <c r="R711" s="214"/>
    </row>
    <row r="712">
      <c r="A712" s="180"/>
      <c r="B712" s="214"/>
      <c r="C712" s="214"/>
      <c r="D712" s="214"/>
      <c r="E712" s="214"/>
      <c r="F712" s="214"/>
      <c r="G712" s="214"/>
      <c r="H712" s="214"/>
      <c r="I712" s="214"/>
      <c r="J712" s="214"/>
      <c r="K712" s="214"/>
      <c r="L712" s="214"/>
      <c r="M712" s="214"/>
      <c r="N712" s="214"/>
      <c r="O712" s="214"/>
      <c r="P712" s="214"/>
      <c r="Q712" s="214"/>
      <c r="R712" s="214"/>
    </row>
    <row r="713">
      <c r="A713" s="180"/>
      <c r="B713" s="214"/>
      <c r="C713" s="214"/>
      <c r="D713" s="214"/>
      <c r="E713" s="214"/>
      <c r="F713" s="214"/>
      <c r="G713" s="214"/>
      <c r="H713" s="214"/>
      <c r="I713" s="214"/>
      <c r="J713" s="214"/>
      <c r="K713" s="214"/>
      <c r="L713" s="214"/>
      <c r="M713" s="214"/>
      <c r="N713" s="214"/>
      <c r="O713" s="214"/>
      <c r="P713" s="214"/>
      <c r="Q713" s="214"/>
      <c r="R713" s="214"/>
    </row>
    <row r="714">
      <c r="A714" s="180"/>
      <c r="B714" s="214"/>
      <c r="C714" s="214"/>
      <c r="D714" s="214"/>
      <c r="E714" s="214"/>
      <c r="F714" s="214"/>
      <c r="G714" s="214"/>
      <c r="H714" s="214"/>
      <c r="I714" s="214"/>
      <c r="J714" s="214"/>
      <c r="K714" s="214"/>
      <c r="L714" s="214"/>
      <c r="M714" s="214"/>
      <c r="N714" s="214"/>
      <c r="O714" s="214"/>
      <c r="P714" s="214"/>
      <c r="Q714" s="214"/>
      <c r="R714" s="214"/>
    </row>
    <row r="715">
      <c r="A715" s="180"/>
      <c r="B715" s="214"/>
      <c r="C715" s="214"/>
      <c r="D715" s="214"/>
      <c r="E715" s="214"/>
      <c r="F715" s="214"/>
      <c r="G715" s="214"/>
      <c r="H715" s="214"/>
      <c r="I715" s="214"/>
      <c r="J715" s="214"/>
      <c r="K715" s="214"/>
      <c r="L715" s="214"/>
      <c r="M715" s="214"/>
      <c r="N715" s="214"/>
      <c r="O715" s="214"/>
      <c r="P715" s="214"/>
      <c r="Q715" s="214"/>
      <c r="R715" s="214"/>
    </row>
    <row r="716">
      <c r="A716" s="180"/>
      <c r="B716" s="214"/>
      <c r="C716" s="214"/>
      <c r="D716" s="214"/>
      <c r="E716" s="214"/>
      <c r="F716" s="214"/>
      <c r="G716" s="214"/>
      <c r="H716" s="214"/>
      <c r="I716" s="214"/>
      <c r="J716" s="214"/>
      <c r="K716" s="214"/>
      <c r="L716" s="214"/>
      <c r="M716" s="214"/>
      <c r="N716" s="214"/>
      <c r="O716" s="214"/>
      <c r="P716" s="214"/>
      <c r="Q716" s="214"/>
      <c r="R716" s="214"/>
    </row>
    <row r="717">
      <c r="A717" s="180"/>
      <c r="B717" s="214"/>
      <c r="C717" s="214"/>
      <c r="D717" s="214"/>
      <c r="E717" s="214"/>
      <c r="F717" s="214"/>
      <c r="G717" s="214"/>
      <c r="H717" s="214"/>
      <c r="I717" s="214"/>
      <c r="J717" s="214"/>
      <c r="K717" s="214"/>
      <c r="L717" s="214"/>
      <c r="M717" s="214"/>
      <c r="N717" s="214"/>
      <c r="O717" s="214"/>
      <c r="P717" s="214"/>
      <c r="Q717" s="214"/>
      <c r="R717" s="214"/>
    </row>
    <row r="718">
      <c r="A718" s="180"/>
      <c r="B718" s="214"/>
      <c r="C718" s="214"/>
      <c r="D718" s="214"/>
      <c r="E718" s="214"/>
      <c r="F718" s="214"/>
      <c r="G718" s="214"/>
      <c r="H718" s="214"/>
      <c r="I718" s="214"/>
      <c r="J718" s="214"/>
      <c r="K718" s="214"/>
      <c r="L718" s="214"/>
      <c r="M718" s="214"/>
      <c r="N718" s="214"/>
      <c r="O718" s="214"/>
      <c r="P718" s="214"/>
      <c r="Q718" s="214"/>
      <c r="R718" s="214"/>
    </row>
    <row r="719">
      <c r="A719" s="180"/>
      <c r="B719" s="214"/>
      <c r="C719" s="214"/>
      <c r="D719" s="214"/>
      <c r="E719" s="214"/>
      <c r="F719" s="214"/>
      <c r="G719" s="214"/>
      <c r="H719" s="214"/>
      <c r="I719" s="214"/>
      <c r="J719" s="214"/>
      <c r="K719" s="214"/>
      <c r="L719" s="214"/>
      <c r="M719" s="214"/>
      <c r="N719" s="214"/>
      <c r="O719" s="214"/>
      <c r="P719" s="214"/>
      <c r="Q719" s="214"/>
      <c r="R719" s="214"/>
    </row>
    <row r="720">
      <c r="A720" s="180"/>
      <c r="B720" s="214"/>
      <c r="C720" s="214"/>
      <c r="D720" s="214"/>
      <c r="E720" s="214"/>
      <c r="F720" s="214"/>
      <c r="G720" s="214"/>
      <c r="H720" s="214"/>
      <c r="I720" s="214"/>
      <c r="J720" s="214"/>
      <c r="K720" s="214"/>
      <c r="L720" s="214"/>
      <c r="M720" s="214"/>
      <c r="N720" s="214"/>
      <c r="O720" s="214"/>
      <c r="P720" s="214"/>
      <c r="Q720" s="214"/>
      <c r="R720" s="214"/>
    </row>
    <row r="721">
      <c r="A721" s="180"/>
      <c r="B721" s="214"/>
      <c r="C721" s="214"/>
      <c r="D721" s="214"/>
      <c r="E721" s="214"/>
      <c r="F721" s="214"/>
      <c r="G721" s="214"/>
      <c r="H721" s="214"/>
      <c r="I721" s="214"/>
      <c r="J721" s="214"/>
      <c r="K721" s="214"/>
      <c r="L721" s="214"/>
      <c r="M721" s="214"/>
      <c r="N721" s="214"/>
      <c r="O721" s="214"/>
      <c r="P721" s="214"/>
      <c r="Q721" s="214"/>
      <c r="R721" s="214"/>
    </row>
    <row r="722">
      <c r="A722" s="180"/>
      <c r="B722" s="214"/>
      <c r="C722" s="214"/>
      <c r="D722" s="214"/>
      <c r="E722" s="214"/>
      <c r="F722" s="214"/>
      <c r="G722" s="214"/>
      <c r="H722" s="214"/>
      <c r="I722" s="214"/>
      <c r="J722" s="214"/>
      <c r="K722" s="214"/>
      <c r="L722" s="214"/>
      <c r="M722" s="214"/>
      <c r="N722" s="214"/>
      <c r="O722" s="214"/>
      <c r="P722" s="214"/>
      <c r="Q722" s="214"/>
      <c r="R722" s="214"/>
    </row>
    <row r="723">
      <c r="A723" s="180"/>
      <c r="B723" s="214"/>
      <c r="C723" s="214"/>
      <c r="D723" s="214"/>
      <c r="E723" s="214"/>
      <c r="F723" s="214"/>
      <c r="G723" s="214"/>
      <c r="H723" s="214"/>
      <c r="I723" s="214"/>
      <c r="J723" s="214"/>
      <c r="K723" s="214"/>
      <c r="L723" s="214"/>
      <c r="M723" s="214"/>
      <c r="N723" s="214"/>
      <c r="O723" s="214"/>
      <c r="P723" s="214"/>
      <c r="Q723" s="214"/>
      <c r="R723" s="214"/>
    </row>
    <row r="724">
      <c r="A724" s="180"/>
      <c r="B724" s="214"/>
      <c r="C724" s="214"/>
      <c r="D724" s="214"/>
      <c r="E724" s="214"/>
      <c r="F724" s="214"/>
      <c r="G724" s="214"/>
      <c r="H724" s="214"/>
      <c r="I724" s="214"/>
      <c r="J724" s="214"/>
      <c r="K724" s="214"/>
      <c r="L724" s="214"/>
      <c r="M724" s="214"/>
      <c r="N724" s="214"/>
      <c r="O724" s="214"/>
      <c r="P724" s="214"/>
      <c r="Q724" s="214"/>
      <c r="R724" s="214"/>
    </row>
    <row r="725">
      <c r="A725" s="180"/>
      <c r="B725" s="214"/>
      <c r="C725" s="214"/>
      <c r="D725" s="214"/>
      <c r="E725" s="214"/>
      <c r="F725" s="214"/>
      <c r="G725" s="214"/>
      <c r="H725" s="214"/>
      <c r="I725" s="214"/>
      <c r="J725" s="214"/>
      <c r="K725" s="214"/>
      <c r="L725" s="214"/>
      <c r="M725" s="214"/>
      <c r="N725" s="214"/>
      <c r="O725" s="214"/>
      <c r="P725" s="214"/>
      <c r="Q725" s="214"/>
      <c r="R725" s="214"/>
    </row>
    <row r="726">
      <c r="A726" s="180"/>
      <c r="B726" s="214"/>
      <c r="C726" s="214"/>
      <c r="D726" s="214"/>
      <c r="E726" s="214"/>
      <c r="F726" s="214"/>
      <c r="G726" s="214"/>
      <c r="H726" s="214"/>
      <c r="I726" s="214"/>
      <c r="J726" s="214"/>
      <c r="K726" s="214"/>
      <c r="L726" s="214"/>
      <c r="M726" s="214"/>
      <c r="N726" s="214"/>
      <c r="O726" s="214"/>
      <c r="P726" s="214"/>
      <c r="Q726" s="214"/>
      <c r="R726" s="214"/>
    </row>
    <row r="727">
      <c r="A727" s="180"/>
      <c r="B727" s="214"/>
      <c r="C727" s="214"/>
      <c r="D727" s="214"/>
      <c r="E727" s="214"/>
      <c r="F727" s="214"/>
      <c r="G727" s="214"/>
      <c r="H727" s="214"/>
      <c r="I727" s="214"/>
      <c r="J727" s="214"/>
      <c r="K727" s="214"/>
      <c r="L727" s="214"/>
      <c r="M727" s="214"/>
      <c r="N727" s="214"/>
      <c r="O727" s="214"/>
      <c r="P727" s="214"/>
      <c r="Q727" s="214"/>
      <c r="R727" s="214"/>
    </row>
    <row r="728">
      <c r="A728" s="180"/>
      <c r="B728" s="214"/>
      <c r="C728" s="214"/>
      <c r="D728" s="214"/>
      <c r="E728" s="214"/>
      <c r="F728" s="214"/>
      <c r="G728" s="214"/>
      <c r="H728" s="214"/>
      <c r="I728" s="214"/>
      <c r="J728" s="214"/>
      <c r="K728" s="214"/>
      <c r="L728" s="214"/>
      <c r="M728" s="214"/>
      <c r="N728" s="214"/>
      <c r="O728" s="214"/>
      <c r="P728" s="214"/>
      <c r="Q728" s="214"/>
      <c r="R728" s="214"/>
    </row>
    <row r="729">
      <c r="A729" s="180"/>
      <c r="B729" s="214"/>
      <c r="C729" s="214"/>
      <c r="D729" s="214"/>
      <c r="E729" s="214"/>
      <c r="F729" s="214"/>
      <c r="G729" s="214"/>
      <c r="H729" s="214"/>
      <c r="I729" s="214"/>
      <c r="J729" s="214"/>
      <c r="K729" s="214"/>
      <c r="L729" s="214"/>
      <c r="M729" s="214"/>
      <c r="N729" s="214"/>
      <c r="O729" s="214"/>
      <c r="P729" s="214"/>
      <c r="Q729" s="214"/>
      <c r="R729" s="214"/>
    </row>
    <row r="730">
      <c r="A730" s="180"/>
      <c r="B730" s="214"/>
      <c r="C730" s="214"/>
      <c r="D730" s="214"/>
      <c r="E730" s="214"/>
      <c r="F730" s="214"/>
      <c r="G730" s="214"/>
      <c r="H730" s="214"/>
      <c r="I730" s="214"/>
      <c r="J730" s="214"/>
      <c r="K730" s="214"/>
      <c r="L730" s="214"/>
      <c r="M730" s="214"/>
      <c r="N730" s="214"/>
      <c r="O730" s="214"/>
      <c r="P730" s="214"/>
      <c r="Q730" s="214"/>
      <c r="R730" s="214"/>
    </row>
    <row r="731">
      <c r="A731" s="180"/>
      <c r="B731" s="214"/>
      <c r="C731" s="214"/>
      <c r="D731" s="214"/>
      <c r="E731" s="214"/>
      <c r="F731" s="214"/>
      <c r="G731" s="214"/>
      <c r="H731" s="214"/>
      <c r="I731" s="214"/>
      <c r="J731" s="214"/>
      <c r="K731" s="214"/>
      <c r="L731" s="214"/>
      <c r="M731" s="214"/>
      <c r="N731" s="214"/>
      <c r="O731" s="214"/>
      <c r="P731" s="214"/>
      <c r="Q731" s="214"/>
      <c r="R731" s="214"/>
    </row>
    <row r="732">
      <c r="A732" s="180"/>
      <c r="B732" s="214"/>
      <c r="C732" s="214"/>
      <c r="D732" s="214"/>
      <c r="E732" s="214"/>
      <c r="F732" s="214"/>
      <c r="G732" s="214"/>
      <c r="H732" s="214"/>
      <c r="I732" s="214"/>
      <c r="J732" s="214"/>
      <c r="K732" s="214"/>
      <c r="L732" s="214"/>
      <c r="M732" s="214"/>
      <c r="N732" s="214"/>
      <c r="O732" s="214"/>
      <c r="P732" s="214"/>
      <c r="Q732" s="214"/>
      <c r="R732" s="214"/>
    </row>
    <row r="733">
      <c r="A733" s="180"/>
      <c r="B733" s="214"/>
      <c r="C733" s="214"/>
      <c r="D733" s="214"/>
      <c r="E733" s="214"/>
      <c r="F733" s="214"/>
      <c r="G733" s="214"/>
      <c r="H733" s="214"/>
      <c r="I733" s="214"/>
      <c r="J733" s="214"/>
      <c r="K733" s="214"/>
      <c r="L733" s="214"/>
      <c r="M733" s="214"/>
      <c r="N733" s="214"/>
      <c r="O733" s="214"/>
      <c r="P733" s="214"/>
      <c r="Q733" s="214"/>
      <c r="R733" s="214"/>
    </row>
    <row r="734">
      <c r="A734" s="180"/>
      <c r="B734" s="214"/>
      <c r="C734" s="214"/>
      <c r="D734" s="214"/>
      <c r="E734" s="214"/>
      <c r="F734" s="214"/>
      <c r="G734" s="214"/>
      <c r="H734" s="214"/>
      <c r="I734" s="214"/>
      <c r="J734" s="214"/>
      <c r="K734" s="214"/>
      <c r="L734" s="214"/>
      <c r="M734" s="214"/>
      <c r="N734" s="214"/>
      <c r="O734" s="214"/>
      <c r="P734" s="214"/>
      <c r="Q734" s="214"/>
      <c r="R734" s="214"/>
    </row>
    <row r="735">
      <c r="A735" s="180"/>
      <c r="B735" s="214"/>
      <c r="C735" s="214"/>
      <c r="D735" s="214"/>
      <c r="E735" s="214"/>
      <c r="F735" s="214"/>
      <c r="G735" s="214"/>
      <c r="H735" s="214"/>
      <c r="I735" s="214"/>
      <c r="J735" s="214"/>
      <c r="K735" s="214"/>
      <c r="L735" s="214"/>
      <c r="M735" s="214"/>
      <c r="N735" s="214"/>
      <c r="O735" s="214"/>
      <c r="P735" s="214"/>
      <c r="Q735" s="214"/>
      <c r="R735" s="214"/>
    </row>
    <row r="736">
      <c r="A736" s="180"/>
      <c r="B736" s="214"/>
      <c r="C736" s="214"/>
      <c r="D736" s="214"/>
      <c r="E736" s="214"/>
      <c r="F736" s="214"/>
      <c r="G736" s="214"/>
      <c r="H736" s="214"/>
      <c r="I736" s="214"/>
      <c r="J736" s="214"/>
      <c r="K736" s="214"/>
      <c r="L736" s="214"/>
      <c r="M736" s="214"/>
      <c r="N736" s="214"/>
      <c r="O736" s="214"/>
      <c r="P736" s="214"/>
      <c r="Q736" s="214"/>
      <c r="R736" s="214"/>
    </row>
    <row r="737">
      <c r="A737" s="180"/>
      <c r="B737" s="214"/>
      <c r="C737" s="214"/>
      <c r="D737" s="214"/>
      <c r="E737" s="214"/>
      <c r="F737" s="214"/>
      <c r="G737" s="214"/>
      <c r="H737" s="214"/>
      <c r="I737" s="214"/>
      <c r="J737" s="214"/>
      <c r="K737" s="214"/>
      <c r="L737" s="214"/>
      <c r="M737" s="214"/>
      <c r="N737" s="214"/>
      <c r="O737" s="214"/>
      <c r="P737" s="214"/>
      <c r="Q737" s="214"/>
      <c r="R737" s="214"/>
    </row>
    <row r="738">
      <c r="A738" s="180"/>
      <c r="B738" s="214"/>
      <c r="C738" s="214"/>
      <c r="D738" s="214"/>
      <c r="E738" s="214"/>
      <c r="F738" s="214"/>
      <c r="G738" s="214"/>
      <c r="H738" s="214"/>
      <c r="I738" s="214"/>
      <c r="J738" s="214"/>
      <c r="K738" s="214"/>
      <c r="L738" s="214"/>
      <c r="M738" s="214"/>
      <c r="N738" s="214"/>
      <c r="O738" s="214"/>
      <c r="P738" s="214"/>
      <c r="Q738" s="214"/>
      <c r="R738" s="214"/>
    </row>
    <row r="739">
      <c r="A739" s="180"/>
      <c r="B739" s="214"/>
      <c r="C739" s="214"/>
      <c r="D739" s="214"/>
      <c r="E739" s="214"/>
      <c r="F739" s="214"/>
      <c r="G739" s="214"/>
      <c r="H739" s="214"/>
      <c r="I739" s="214"/>
      <c r="J739" s="214"/>
      <c r="K739" s="214"/>
      <c r="L739" s="214"/>
      <c r="M739" s="214"/>
      <c r="N739" s="214"/>
      <c r="O739" s="214"/>
      <c r="P739" s="214"/>
      <c r="Q739" s="214"/>
      <c r="R739" s="214"/>
    </row>
    <row r="740">
      <c r="A740" s="180"/>
      <c r="B740" s="214"/>
      <c r="C740" s="214"/>
      <c r="D740" s="214"/>
      <c r="E740" s="214"/>
      <c r="F740" s="214"/>
      <c r="G740" s="214"/>
      <c r="H740" s="214"/>
      <c r="I740" s="214"/>
      <c r="J740" s="214"/>
      <c r="K740" s="214"/>
      <c r="L740" s="214"/>
      <c r="M740" s="214"/>
      <c r="N740" s="214"/>
      <c r="O740" s="214"/>
      <c r="P740" s="214"/>
      <c r="Q740" s="214"/>
      <c r="R740" s="214"/>
    </row>
    <row r="741">
      <c r="A741" s="180"/>
      <c r="B741" s="214"/>
      <c r="C741" s="214"/>
      <c r="D741" s="214"/>
      <c r="E741" s="214"/>
      <c r="F741" s="214"/>
      <c r="G741" s="214"/>
      <c r="H741" s="214"/>
      <c r="I741" s="214"/>
      <c r="J741" s="214"/>
      <c r="K741" s="214"/>
      <c r="L741" s="214"/>
      <c r="M741" s="214"/>
      <c r="N741" s="214"/>
      <c r="O741" s="214"/>
      <c r="P741" s="214"/>
      <c r="Q741" s="214"/>
      <c r="R741" s="214"/>
    </row>
    <row r="742">
      <c r="A742" s="180"/>
      <c r="B742" s="214"/>
      <c r="C742" s="214"/>
      <c r="D742" s="214"/>
      <c r="E742" s="214"/>
      <c r="F742" s="214"/>
      <c r="G742" s="214"/>
      <c r="H742" s="214"/>
      <c r="I742" s="214"/>
      <c r="J742" s="214"/>
      <c r="K742" s="214"/>
      <c r="L742" s="214"/>
      <c r="M742" s="214"/>
      <c r="N742" s="214"/>
      <c r="O742" s="214"/>
      <c r="P742" s="214"/>
      <c r="Q742" s="214"/>
      <c r="R742" s="214"/>
    </row>
    <row r="743">
      <c r="A743" s="180"/>
      <c r="B743" s="214"/>
      <c r="C743" s="214"/>
      <c r="D743" s="214"/>
      <c r="E743" s="214"/>
      <c r="F743" s="214"/>
      <c r="G743" s="214"/>
      <c r="H743" s="214"/>
      <c r="I743" s="214"/>
      <c r="J743" s="214"/>
      <c r="K743" s="214"/>
      <c r="L743" s="214"/>
      <c r="M743" s="214"/>
      <c r="N743" s="214"/>
      <c r="O743" s="214"/>
      <c r="P743" s="214"/>
      <c r="Q743" s="214"/>
      <c r="R743" s="214"/>
    </row>
    <row r="744">
      <c r="A744" s="180"/>
      <c r="B744" s="214"/>
      <c r="C744" s="214"/>
      <c r="D744" s="214"/>
      <c r="E744" s="214"/>
      <c r="F744" s="214"/>
      <c r="G744" s="214"/>
      <c r="H744" s="214"/>
      <c r="I744" s="214"/>
      <c r="J744" s="214"/>
      <c r="K744" s="214"/>
      <c r="L744" s="214"/>
      <c r="M744" s="214"/>
      <c r="N744" s="214"/>
      <c r="O744" s="214"/>
      <c r="P744" s="214"/>
      <c r="Q744" s="214"/>
      <c r="R744" s="214"/>
    </row>
    <row r="745">
      <c r="A745" s="180"/>
      <c r="B745" s="214"/>
      <c r="C745" s="214"/>
      <c r="D745" s="214"/>
      <c r="E745" s="214"/>
      <c r="F745" s="214"/>
      <c r="G745" s="214"/>
      <c r="H745" s="214"/>
      <c r="I745" s="214"/>
      <c r="J745" s="214"/>
      <c r="K745" s="214"/>
      <c r="L745" s="214"/>
      <c r="M745" s="214"/>
      <c r="N745" s="214"/>
      <c r="O745" s="214"/>
      <c r="P745" s="214"/>
      <c r="Q745" s="214"/>
      <c r="R745" s="214"/>
    </row>
    <row r="746">
      <c r="A746" s="180"/>
      <c r="B746" s="214"/>
      <c r="C746" s="214"/>
      <c r="D746" s="214"/>
      <c r="E746" s="214"/>
      <c r="F746" s="214"/>
      <c r="G746" s="214"/>
      <c r="H746" s="214"/>
      <c r="I746" s="214"/>
      <c r="J746" s="214"/>
      <c r="K746" s="214"/>
      <c r="L746" s="214"/>
      <c r="M746" s="214"/>
      <c r="N746" s="214"/>
      <c r="O746" s="214"/>
      <c r="P746" s="214"/>
      <c r="Q746" s="214"/>
      <c r="R746" s="214"/>
    </row>
    <row r="747">
      <c r="A747" s="180"/>
      <c r="B747" s="214"/>
      <c r="C747" s="214"/>
      <c r="D747" s="214"/>
      <c r="E747" s="214"/>
      <c r="F747" s="214"/>
      <c r="G747" s="214"/>
      <c r="H747" s="214"/>
      <c r="I747" s="214"/>
      <c r="J747" s="214"/>
      <c r="K747" s="214"/>
      <c r="L747" s="214"/>
      <c r="M747" s="214"/>
      <c r="N747" s="214"/>
      <c r="O747" s="214"/>
      <c r="P747" s="214"/>
      <c r="Q747" s="214"/>
      <c r="R747" s="214"/>
    </row>
    <row r="748">
      <c r="A748" s="180"/>
      <c r="B748" s="214"/>
      <c r="C748" s="214"/>
      <c r="D748" s="214"/>
      <c r="E748" s="214"/>
      <c r="F748" s="214"/>
      <c r="G748" s="214"/>
      <c r="H748" s="214"/>
      <c r="I748" s="214"/>
      <c r="J748" s="214"/>
      <c r="K748" s="214"/>
      <c r="L748" s="214"/>
      <c r="M748" s="214"/>
      <c r="N748" s="214"/>
      <c r="O748" s="214"/>
      <c r="P748" s="214"/>
      <c r="Q748" s="214"/>
      <c r="R748" s="214"/>
    </row>
    <row r="749">
      <c r="A749" s="180"/>
      <c r="B749" s="214"/>
      <c r="C749" s="214"/>
      <c r="D749" s="214"/>
      <c r="E749" s="214"/>
      <c r="F749" s="214"/>
      <c r="G749" s="214"/>
      <c r="H749" s="214"/>
      <c r="I749" s="214"/>
      <c r="J749" s="214"/>
      <c r="K749" s="214"/>
      <c r="L749" s="214"/>
      <c r="M749" s="214"/>
      <c r="N749" s="214"/>
      <c r="O749" s="214"/>
      <c r="P749" s="214"/>
      <c r="Q749" s="214"/>
      <c r="R749" s="214"/>
    </row>
    <row r="750">
      <c r="A750" s="180"/>
      <c r="B750" s="214"/>
      <c r="C750" s="214"/>
      <c r="D750" s="214"/>
      <c r="E750" s="214"/>
      <c r="F750" s="214"/>
      <c r="G750" s="214"/>
      <c r="H750" s="214"/>
      <c r="I750" s="214"/>
      <c r="J750" s="214"/>
      <c r="K750" s="214"/>
      <c r="L750" s="214"/>
      <c r="M750" s="214"/>
      <c r="N750" s="214"/>
      <c r="O750" s="214"/>
      <c r="P750" s="214"/>
      <c r="Q750" s="214"/>
      <c r="R750" s="214"/>
    </row>
    <row r="751">
      <c r="A751" s="180"/>
      <c r="B751" s="214"/>
      <c r="C751" s="214"/>
      <c r="D751" s="214"/>
      <c r="E751" s="214"/>
      <c r="F751" s="214"/>
      <c r="G751" s="214"/>
      <c r="H751" s="214"/>
      <c r="I751" s="214"/>
      <c r="J751" s="214"/>
      <c r="K751" s="214"/>
      <c r="L751" s="214"/>
      <c r="M751" s="214"/>
      <c r="N751" s="214"/>
      <c r="O751" s="214"/>
      <c r="P751" s="214"/>
      <c r="Q751" s="214"/>
      <c r="R751" s="214"/>
    </row>
    <row r="752">
      <c r="A752" s="180"/>
      <c r="B752" s="214"/>
      <c r="C752" s="214"/>
      <c r="D752" s="214"/>
      <c r="E752" s="214"/>
      <c r="F752" s="214"/>
      <c r="G752" s="214"/>
      <c r="H752" s="214"/>
      <c r="I752" s="214"/>
      <c r="J752" s="214"/>
      <c r="K752" s="214"/>
      <c r="L752" s="214"/>
      <c r="M752" s="214"/>
      <c r="N752" s="214"/>
      <c r="O752" s="214"/>
      <c r="P752" s="214"/>
      <c r="Q752" s="214"/>
      <c r="R752" s="214"/>
    </row>
    <row r="753">
      <c r="A753" s="180"/>
      <c r="B753" s="214"/>
      <c r="C753" s="214"/>
      <c r="D753" s="214"/>
      <c r="E753" s="214"/>
      <c r="F753" s="214"/>
      <c r="G753" s="214"/>
      <c r="H753" s="214"/>
      <c r="I753" s="214"/>
      <c r="J753" s="214"/>
      <c r="K753" s="214"/>
      <c r="L753" s="214"/>
      <c r="M753" s="214"/>
      <c r="N753" s="214"/>
      <c r="O753" s="214"/>
      <c r="P753" s="214"/>
      <c r="Q753" s="214"/>
      <c r="R753" s="214"/>
    </row>
    <row r="754">
      <c r="A754" s="180"/>
      <c r="B754" s="214"/>
      <c r="C754" s="214"/>
      <c r="D754" s="214"/>
      <c r="E754" s="214"/>
      <c r="F754" s="214"/>
      <c r="G754" s="214"/>
      <c r="H754" s="214"/>
      <c r="I754" s="214"/>
      <c r="J754" s="214"/>
      <c r="K754" s="214"/>
      <c r="L754" s="214"/>
      <c r="M754" s="214"/>
      <c r="N754" s="214"/>
      <c r="O754" s="214"/>
      <c r="P754" s="214"/>
      <c r="Q754" s="214"/>
      <c r="R754" s="214"/>
    </row>
    <row r="755">
      <c r="A755" s="180"/>
      <c r="B755" s="214"/>
      <c r="C755" s="214"/>
      <c r="D755" s="214"/>
      <c r="E755" s="214"/>
      <c r="F755" s="214"/>
      <c r="G755" s="214"/>
      <c r="H755" s="214"/>
      <c r="I755" s="214"/>
      <c r="J755" s="214"/>
      <c r="K755" s="214"/>
      <c r="L755" s="214"/>
      <c r="M755" s="214"/>
      <c r="N755" s="214"/>
      <c r="O755" s="214"/>
      <c r="P755" s="214"/>
      <c r="Q755" s="214"/>
      <c r="R755" s="214"/>
    </row>
    <row r="756">
      <c r="A756" s="180"/>
      <c r="B756" s="214"/>
      <c r="C756" s="214"/>
      <c r="D756" s="214"/>
      <c r="E756" s="214"/>
      <c r="F756" s="214"/>
      <c r="G756" s="214"/>
      <c r="H756" s="214"/>
      <c r="I756" s="214"/>
      <c r="J756" s="214"/>
      <c r="K756" s="214"/>
      <c r="L756" s="214"/>
      <c r="M756" s="214"/>
      <c r="N756" s="214"/>
      <c r="O756" s="214"/>
      <c r="P756" s="214"/>
      <c r="Q756" s="214"/>
      <c r="R756" s="214"/>
    </row>
    <row r="757">
      <c r="A757" s="180"/>
      <c r="B757" s="214"/>
      <c r="C757" s="214"/>
      <c r="D757" s="214"/>
      <c r="E757" s="214"/>
      <c r="F757" s="214"/>
      <c r="G757" s="214"/>
      <c r="H757" s="214"/>
      <c r="I757" s="214"/>
      <c r="J757" s="214"/>
      <c r="K757" s="214"/>
      <c r="L757" s="214"/>
      <c r="M757" s="214"/>
      <c r="N757" s="214"/>
      <c r="O757" s="214"/>
      <c r="P757" s="214"/>
      <c r="Q757" s="214"/>
      <c r="R757" s="214"/>
    </row>
    <row r="758">
      <c r="A758" s="180"/>
      <c r="B758" s="214"/>
      <c r="C758" s="214"/>
      <c r="D758" s="214"/>
      <c r="E758" s="214"/>
      <c r="F758" s="214"/>
      <c r="G758" s="214"/>
      <c r="H758" s="214"/>
      <c r="I758" s="214"/>
      <c r="J758" s="214"/>
      <c r="K758" s="214"/>
      <c r="L758" s="214"/>
      <c r="M758" s="214"/>
      <c r="N758" s="214"/>
      <c r="O758" s="214"/>
      <c r="P758" s="214"/>
      <c r="Q758" s="214"/>
      <c r="R758" s="214"/>
    </row>
    <row r="759">
      <c r="A759" s="180"/>
      <c r="B759" s="214"/>
      <c r="C759" s="214"/>
      <c r="D759" s="214"/>
      <c r="E759" s="214"/>
      <c r="F759" s="214"/>
      <c r="G759" s="214"/>
      <c r="H759" s="214"/>
      <c r="I759" s="214"/>
      <c r="J759" s="214"/>
      <c r="K759" s="214"/>
      <c r="L759" s="214"/>
      <c r="M759" s="214"/>
      <c r="N759" s="214"/>
      <c r="O759" s="214"/>
      <c r="P759" s="214"/>
      <c r="Q759" s="214"/>
      <c r="R759" s="214"/>
    </row>
    <row r="760">
      <c r="A760" s="180"/>
      <c r="B760" s="214"/>
      <c r="C760" s="214"/>
      <c r="D760" s="214"/>
      <c r="E760" s="214"/>
      <c r="F760" s="214"/>
      <c r="G760" s="214"/>
      <c r="H760" s="214"/>
      <c r="I760" s="214"/>
      <c r="J760" s="214"/>
      <c r="K760" s="214"/>
      <c r="L760" s="214"/>
      <c r="M760" s="214"/>
      <c r="N760" s="214"/>
      <c r="O760" s="214"/>
      <c r="P760" s="214"/>
      <c r="Q760" s="214"/>
      <c r="R760" s="214"/>
    </row>
    <row r="761">
      <c r="A761" s="180"/>
      <c r="B761" s="214"/>
      <c r="C761" s="214"/>
      <c r="D761" s="214"/>
      <c r="E761" s="214"/>
      <c r="F761" s="214"/>
      <c r="G761" s="214"/>
      <c r="H761" s="214"/>
      <c r="I761" s="214"/>
      <c r="J761" s="214"/>
      <c r="K761" s="214"/>
      <c r="L761" s="214"/>
      <c r="M761" s="214"/>
      <c r="N761" s="214"/>
      <c r="O761" s="214"/>
      <c r="P761" s="214"/>
      <c r="Q761" s="214"/>
      <c r="R761" s="214"/>
    </row>
    <row r="762">
      <c r="A762" s="180"/>
      <c r="B762" s="214"/>
      <c r="C762" s="214"/>
      <c r="D762" s="214"/>
      <c r="E762" s="214"/>
      <c r="F762" s="214"/>
      <c r="G762" s="214"/>
      <c r="H762" s="214"/>
      <c r="I762" s="214"/>
      <c r="J762" s="214"/>
      <c r="K762" s="214"/>
      <c r="L762" s="214"/>
      <c r="M762" s="214"/>
      <c r="N762" s="214"/>
      <c r="O762" s="214"/>
      <c r="P762" s="214"/>
      <c r="Q762" s="214"/>
      <c r="R762" s="214"/>
    </row>
    <row r="763">
      <c r="A763" s="180"/>
      <c r="B763" s="214"/>
      <c r="C763" s="214"/>
      <c r="D763" s="214"/>
      <c r="E763" s="214"/>
      <c r="F763" s="214"/>
      <c r="G763" s="214"/>
      <c r="H763" s="214"/>
      <c r="I763" s="214"/>
      <c r="J763" s="214"/>
      <c r="K763" s="214"/>
      <c r="L763" s="214"/>
      <c r="M763" s="214"/>
      <c r="N763" s="214"/>
      <c r="O763" s="214"/>
      <c r="P763" s="214"/>
      <c r="Q763" s="214"/>
      <c r="R763" s="214"/>
    </row>
    <row r="764">
      <c r="A764" s="180"/>
      <c r="B764" s="214"/>
      <c r="C764" s="214"/>
      <c r="D764" s="214"/>
      <c r="E764" s="214"/>
      <c r="F764" s="214"/>
      <c r="G764" s="214"/>
      <c r="H764" s="214"/>
      <c r="I764" s="214"/>
      <c r="J764" s="214"/>
      <c r="K764" s="214"/>
      <c r="L764" s="214"/>
      <c r="M764" s="214"/>
      <c r="N764" s="214"/>
      <c r="O764" s="214"/>
      <c r="P764" s="214"/>
      <c r="Q764" s="214"/>
      <c r="R764" s="214"/>
    </row>
    <row r="765">
      <c r="A765" s="180"/>
      <c r="B765" s="214"/>
      <c r="C765" s="214"/>
      <c r="D765" s="214"/>
      <c r="E765" s="214"/>
      <c r="F765" s="214"/>
      <c r="G765" s="214"/>
      <c r="H765" s="214"/>
      <c r="I765" s="214"/>
      <c r="J765" s="214"/>
      <c r="K765" s="214"/>
      <c r="L765" s="214"/>
      <c r="M765" s="214"/>
      <c r="N765" s="214"/>
      <c r="O765" s="214"/>
      <c r="P765" s="214"/>
      <c r="Q765" s="214"/>
      <c r="R765" s="214"/>
    </row>
    <row r="766">
      <c r="A766" s="180"/>
      <c r="B766" s="214"/>
      <c r="C766" s="214"/>
      <c r="D766" s="214"/>
      <c r="E766" s="214"/>
      <c r="F766" s="214"/>
      <c r="G766" s="214"/>
      <c r="H766" s="214"/>
      <c r="I766" s="214"/>
      <c r="J766" s="214"/>
      <c r="K766" s="214"/>
      <c r="L766" s="214"/>
      <c r="M766" s="214"/>
      <c r="N766" s="214"/>
      <c r="O766" s="214"/>
      <c r="P766" s="214"/>
      <c r="Q766" s="214"/>
      <c r="R766" s="214"/>
    </row>
    <row r="767">
      <c r="A767" s="180"/>
      <c r="B767" s="214"/>
      <c r="C767" s="214"/>
      <c r="D767" s="214"/>
      <c r="E767" s="214"/>
      <c r="F767" s="214"/>
      <c r="G767" s="214"/>
      <c r="H767" s="214"/>
      <c r="I767" s="214"/>
      <c r="J767" s="214"/>
      <c r="K767" s="214"/>
      <c r="L767" s="214"/>
      <c r="M767" s="214"/>
      <c r="N767" s="214"/>
      <c r="O767" s="214"/>
      <c r="P767" s="214"/>
      <c r="Q767" s="214"/>
      <c r="R767" s="214"/>
    </row>
    <row r="768">
      <c r="A768" s="180"/>
      <c r="B768" s="214"/>
      <c r="C768" s="214"/>
      <c r="D768" s="214"/>
      <c r="E768" s="214"/>
      <c r="F768" s="214"/>
      <c r="G768" s="214"/>
      <c r="H768" s="214"/>
      <c r="I768" s="214"/>
      <c r="J768" s="214"/>
      <c r="K768" s="214"/>
      <c r="L768" s="214"/>
      <c r="M768" s="214"/>
      <c r="N768" s="214"/>
      <c r="O768" s="214"/>
      <c r="P768" s="214"/>
      <c r="Q768" s="214"/>
      <c r="R768" s="214"/>
    </row>
    <row r="769">
      <c r="A769" s="180"/>
      <c r="B769" s="214"/>
      <c r="C769" s="214"/>
      <c r="D769" s="214"/>
      <c r="E769" s="214"/>
      <c r="F769" s="214"/>
      <c r="G769" s="214"/>
      <c r="H769" s="214"/>
      <c r="I769" s="214"/>
      <c r="J769" s="214"/>
      <c r="K769" s="214"/>
      <c r="L769" s="214"/>
      <c r="M769" s="214"/>
      <c r="N769" s="214"/>
      <c r="O769" s="214"/>
      <c r="P769" s="214"/>
      <c r="Q769" s="214"/>
      <c r="R769" s="214"/>
    </row>
    <row r="770">
      <c r="A770" s="180"/>
      <c r="B770" s="214"/>
      <c r="C770" s="214"/>
      <c r="D770" s="214"/>
      <c r="E770" s="214"/>
      <c r="F770" s="214"/>
      <c r="G770" s="214"/>
      <c r="H770" s="214"/>
      <c r="I770" s="214"/>
      <c r="J770" s="214"/>
      <c r="K770" s="214"/>
      <c r="L770" s="214"/>
      <c r="M770" s="214"/>
      <c r="N770" s="214"/>
      <c r="O770" s="214"/>
      <c r="P770" s="214"/>
      <c r="Q770" s="214"/>
      <c r="R770" s="214"/>
    </row>
    <row r="771">
      <c r="A771" s="180"/>
      <c r="B771" s="214"/>
      <c r="C771" s="214"/>
      <c r="D771" s="214"/>
      <c r="E771" s="214"/>
      <c r="F771" s="214"/>
      <c r="G771" s="214"/>
      <c r="H771" s="214"/>
      <c r="I771" s="214"/>
      <c r="J771" s="214"/>
      <c r="K771" s="214"/>
      <c r="L771" s="214"/>
      <c r="M771" s="214"/>
      <c r="N771" s="214"/>
      <c r="O771" s="214"/>
      <c r="P771" s="214"/>
      <c r="Q771" s="214"/>
      <c r="R771" s="214"/>
    </row>
    <row r="772">
      <c r="A772" s="180"/>
      <c r="B772" s="214"/>
      <c r="C772" s="214"/>
      <c r="D772" s="214"/>
      <c r="E772" s="214"/>
      <c r="F772" s="214"/>
      <c r="G772" s="214"/>
      <c r="H772" s="214"/>
      <c r="I772" s="214"/>
      <c r="J772" s="214"/>
      <c r="K772" s="214"/>
      <c r="L772" s="214"/>
      <c r="M772" s="214"/>
      <c r="N772" s="214"/>
      <c r="O772" s="214"/>
      <c r="P772" s="214"/>
      <c r="Q772" s="214"/>
      <c r="R772" s="214"/>
    </row>
    <row r="773">
      <c r="A773" s="180"/>
      <c r="B773" s="214"/>
      <c r="C773" s="214"/>
      <c r="D773" s="214"/>
      <c r="E773" s="214"/>
      <c r="F773" s="214"/>
      <c r="G773" s="214"/>
      <c r="H773" s="214"/>
      <c r="I773" s="214"/>
      <c r="J773" s="214"/>
      <c r="K773" s="214"/>
      <c r="L773" s="214"/>
      <c r="M773" s="214"/>
      <c r="N773" s="214"/>
      <c r="O773" s="214"/>
      <c r="P773" s="214"/>
      <c r="Q773" s="214"/>
      <c r="R773" s="214"/>
    </row>
    <row r="774">
      <c r="A774" s="180"/>
      <c r="B774" s="214"/>
      <c r="C774" s="214"/>
      <c r="D774" s="214"/>
      <c r="E774" s="214"/>
      <c r="F774" s="214"/>
      <c r="G774" s="214"/>
      <c r="H774" s="214"/>
      <c r="I774" s="214"/>
      <c r="J774" s="214"/>
      <c r="K774" s="214"/>
      <c r="L774" s="214"/>
      <c r="M774" s="214"/>
      <c r="N774" s="214"/>
      <c r="O774" s="214"/>
      <c r="P774" s="214"/>
      <c r="Q774" s="214"/>
      <c r="R774" s="214"/>
    </row>
    <row r="775">
      <c r="A775" s="180"/>
      <c r="B775" s="214"/>
      <c r="C775" s="214"/>
      <c r="D775" s="214"/>
      <c r="E775" s="214"/>
      <c r="F775" s="214"/>
      <c r="G775" s="214"/>
      <c r="H775" s="214"/>
      <c r="I775" s="214"/>
      <c r="J775" s="214"/>
      <c r="K775" s="214"/>
      <c r="L775" s="214"/>
      <c r="M775" s="214"/>
      <c r="N775" s="214"/>
      <c r="O775" s="214"/>
      <c r="P775" s="214"/>
      <c r="Q775" s="214"/>
      <c r="R775" s="214"/>
    </row>
    <row r="776">
      <c r="A776" s="180"/>
      <c r="B776" s="214"/>
      <c r="C776" s="214"/>
      <c r="D776" s="214"/>
      <c r="E776" s="214"/>
      <c r="F776" s="214"/>
      <c r="G776" s="214"/>
      <c r="H776" s="214"/>
      <c r="I776" s="214"/>
      <c r="J776" s="214"/>
      <c r="K776" s="214"/>
      <c r="L776" s="214"/>
      <c r="M776" s="214"/>
      <c r="N776" s="214"/>
      <c r="O776" s="214"/>
      <c r="P776" s="214"/>
      <c r="Q776" s="214"/>
      <c r="R776" s="214"/>
    </row>
    <row r="777">
      <c r="A777" s="180"/>
      <c r="B777" s="214"/>
      <c r="C777" s="214"/>
      <c r="D777" s="214"/>
      <c r="E777" s="214"/>
      <c r="F777" s="214"/>
      <c r="G777" s="214"/>
      <c r="H777" s="214"/>
      <c r="I777" s="214"/>
      <c r="J777" s="214"/>
      <c r="K777" s="214"/>
      <c r="L777" s="214"/>
      <c r="M777" s="214"/>
      <c r="N777" s="214"/>
      <c r="O777" s="214"/>
      <c r="P777" s="214"/>
      <c r="Q777" s="214"/>
      <c r="R777" s="214"/>
    </row>
    <row r="778">
      <c r="A778" s="180"/>
      <c r="B778" s="214"/>
      <c r="C778" s="214"/>
      <c r="D778" s="214"/>
      <c r="E778" s="214"/>
      <c r="F778" s="214"/>
      <c r="G778" s="214"/>
      <c r="H778" s="214"/>
      <c r="I778" s="214"/>
      <c r="J778" s="214"/>
      <c r="K778" s="214"/>
      <c r="L778" s="214"/>
      <c r="M778" s="214"/>
      <c r="N778" s="214"/>
      <c r="O778" s="214"/>
      <c r="P778" s="214"/>
      <c r="Q778" s="214"/>
      <c r="R778" s="214"/>
    </row>
    <row r="779">
      <c r="A779" s="180"/>
      <c r="B779" s="214"/>
      <c r="C779" s="214"/>
      <c r="D779" s="214"/>
      <c r="E779" s="214"/>
      <c r="F779" s="214"/>
      <c r="G779" s="214"/>
      <c r="H779" s="214"/>
      <c r="I779" s="214"/>
      <c r="J779" s="214"/>
      <c r="K779" s="214"/>
      <c r="L779" s="214"/>
      <c r="M779" s="214"/>
      <c r="N779" s="214"/>
      <c r="O779" s="214"/>
      <c r="P779" s="214"/>
      <c r="Q779" s="214"/>
      <c r="R779" s="214"/>
    </row>
    <row r="780">
      <c r="A780" s="180"/>
      <c r="B780" s="214"/>
      <c r="C780" s="214"/>
      <c r="D780" s="214"/>
      <c r="E780" s="214"/>
      <c r="F780" s="214"/>
      <c r="G780" s="214"/>
      <c r="H780" s="214"/>
      <c r="I780" s="214"/>
      <c r="J780" s="214"/>
      <c r="K780" s="214"/>
      <c r="L780" s="214"/>
      <c r="M780" s="214"/>
      <c r="N780" s="214"/>
      <c r="O780" s="214"/>
      <c r="P780" s="214"/>
      <c r="Q780" s="214"/>
      <c r="R780" s="214"/>
    </row>
    <row r="781">
      <c r="A781" s="180"/>
      <c r="B781" s="214"/>
      <c r="C781" s="214"/>
      <c r="D781" s="214"/>
      <c r="E781" s="214"/>
      <c r="F781" s="214"/>
      <c r="G781" s="214"/>
      <c r="H781" s="214"/>
      <c r="I781" s="214"/>
      <c r="J781" s="214"/>
      <c r="K781" s="214"/>
      <c r="L781" s="214"/>
      <c r="M781" s="214"/>
      <c r="N781" s="214"/>
      <c r="O781" s="214"/>
      <c r="P781" s="214"/>
      <c r="Q781" s="214"/>
      <c r="R781" s="214"/>
    </row>
    <row r="782">
      <c r="A782" s="180"/>
      <c r="B782" s="214"/>
      <c r="C782" s="214"/>
      <c r="D782" s="214"/>
      <c r="E782" s="214"/>
      <c r="F782" s="214"/>
      <c r="G782" s="214"/>
      <c r="H782" s="214"/>
      <c r="I782" s="214"/>
      <c r="J782" s="214"/>
      <c r="K782" s="214"/>
      <c r="L782" s="214"/>
      <c r="M782" s="214"/>
      <c r="N782" s="214"/>
      <c r="O782" s="214"/>
      <c r="P782" s="214"/>
      <c r="Q782" s="214"/>
      <c r="R782" s="214"/>
    </row>
    <row r="783">
      <c r="A783" s="180"/>
      <c r="B783" s="214"/>
      <c r="C783" s="214"/>
      <c r="D783" s="214"/>
      <c r="E783" s="214"/>
      <c r="F783" s="214"/>
      <c r="G783" s="214"/>
      <c r="H783" s="214"/>
      <c r="I783" s="214"/>
      <c r="J783" s="214"/>
      <c r="K783" s="214"/>
      <c r="L783" s="214"/>
      <c r="M783" s="214"/>
      <c r="N783" s="214"/>
      <c r="O783" s="214"/>
      <c r="P783" s="214"/>
      <c r="Q783" s="214"/>
      <c r="R783" s="214"/>
    </row>
    <row r="784">
      <c r="A784" s="180"/>
      <c r="B784" s="214"/>
      <c r="C784" s="214"/>
      <c r="D784" s="214"/>
      <c r="E784" s="214"/>
      <c r="F784" s="214"/>
      <c r="G784" s="214"/>
      <c r="H784" s="214"/>
      <c r="I784" s="214"/>
      <c r="J784" s="214"/>
      <c r="K784" s="214"/>
      <c r="L784" s="214"/>
      <c r="M784" s="214"/>
      <c r="N784" s="214"/>
      <c r="O784" s="214"/>
      <c r="P784" s="214"/>
      <c r="Q784" s="214"/>
      <c r="R784" s="214"/>
    </row>
    <row r="785">
      <c r="A785" s="180"/>
      <c r="B785" s="214"/>
      <c r="C785" s="214"/>
      <c r="D785" s="214"/>
      <c r="E785" s="214"/>
      <c r="F785" s="214"/>
      <c r="G785" s="214"/>
      <c r="H785" s="214"/>
      <c r="I785" s="214"/>
      <c r="J785" s="214"/>
      <c r="K785" s="214"/>
      <c r="L785" s="214"/>
      <c r="M785" s="214"/>
      <c r="N785" s="214"/>
      <c r="O785" s="214"/>
      <c r="P785" s="214"/>
      <c r="Q785" s="214"/>
      <c r="R785" s="214"/>
    </row>
    <row r="786">
      <c r="A786" s="180"/>
      <c r="B786" s="214"/>
      <c r="C786" s="214"/>
      <c r="D786" s="214"/>
      <c r="E786" s="214"/>
      <c r="F786" s="214"/>
      <c r="G786" s="214"/>
      <c r="H786" s="214"/>
      <c r="I786" s="214"/>
      <c r="J786" s="214"/>
      <c r="K786" s="214"/>
      <c r="L786" s="214"/>
      <c r="M786" s="214"/>
      <c r="N786" s="214"/>
      <c r="O786" s="214"/>
      <c r="P786" s="214"/>
      <c r="Q786" s="214"/>
      <c r="R786" s="214"/>
    </row>
    <row r="787">
      <c r="A787" s="180"/>
      <c r="B787" s="214"/>
      <c r="C787" s="214"/>
      <c r="D787" s="214"/>
      <c r="E787" s="214"/>
      <c r="F787" s="214"/>
      <c r="G787" s="214"/>
      <c r="H787" s="214"/>
      <c r="I787" s="214"/>
      <c r="J787" s="214"/>
      <c r="K787" s="214"/>
      <c r="L787" s="214"/>
      <c r="M787" s="214"/>
      <c r="N787" s="214"/>
      <c r="O787" s="214"/>
      <c r="P787" s="214"/>
      <c r="Q787" s="214"/>
      <c r="R787" s="214"/>
    </row>
    <row r="788">
      <c r="A788" s="180"/>
      <c r="B788" s="214"/>
      <c r="C788" s="214"/>
      <c r="D788" s="214"/>
      <c r="E788" s="214"/>
      <c r="F788" s="214"/>
      <c r="G788" s="214"/>
      <c r="H788" s="214"/>
      <c r="I788" s="214"/>
      <c r="J788" s="214"/>
      <c r="K788" s="214"/>
      <c r="L788" s="214"/>
      <c r="M788" s="214"/>
      <c r="N788" s="214"/>
      <c r="O788" s="214"/>
      <c r="P788" s="214"/>
      <c r="Q788" s="214"/>
      <c r="R788" s="214"/>
    </row>
    <row r="789">
      <c r="A789" s="180"/>
      <c r="B789" s="214"/>
      <c r="C789" s="214"/>
      <c r="D789" s="214"/>
      <c r="E789" s="214"/>
      <c r="F789" s="214"/>
      <c r="G789" s="214"/>
      <c r="H789" s="214"/>
      <c r="I789" s="214"/>
      <c r="J789" s="214"/>
      <c r="K789" s="214"/>
      <c r="L789" s="214"/>
      <c r="M789" s="214"/>
      <c r="N789" s="214"/>
      <c r="O789" s="214"/>
      <c r="P789" s="214"/>
      <c r="Q789" s="214"/>
      <c r="R789" s="214"/>
    </row>
    <row r="790">
      <c r="A790" s="180"/>
      <c r="B790" s="214"/>
      <c r="C790" s="214"/>
      <c r="D790" s="214"/>
      <c r="E790" s="214"/>
      <c r="F790" s="214"/>
      <c r="G790" s="214"/>
      <c r="H790" s="214"/>
      <c r="I790" s="214"/>
      <c r="J790" s="214"/>
      <c r="K790" s="214"/>
      <c r="L790" s="214"/>
      <c r="M790" s="214"/>
      <c r="N790" s="214"/>
      <c r="O790" s="214"/>
      <c r="P790" s="214"/>
      <c r="Q790" s="214"/>
      <c r="R790" s="214"/>
    </row>
    <row r="791">
      <c r="A791" s="180"/>
      <c r="B791" s="214"/>
      <c r="C791" s="214"/>
      <c r="D791" s="214"/>
      <c r="E791" s="214"/>
      <c r="F791" s="214"/>
      <c r="G791" s="214"/>
      <c r="H791" s="214"/>
      <c r="I791" s="214"/>
      <c r="J791" s="214"/>
      <c r="K791" s="214"/>
      <c r="L791" s="214"/>
      <c r="M791" s="214"/>
      <c r="N791" s="214"/>
      <c r="O791" s="214"/>
      <c r="P791" s="214"/>
      <c r="Q791" s="214"/>
      <c r="R791" s="214"/>
    </row>
    <row r="792">
      <c r="A792" s="180"/>
      <c r="B792" s="214"/>
      <c r="C792" s="214"/>
      <c r="D792" s="214"/>
      <c r="E792" s="214"/>
      <c r="F792" s="214"/>
      <c r="G792" s="214"/>
      <c r="H792" s="214"/>
      <c r="I792" s="214"/>
      <c r="J792" s="214"/>
      <c r="K792" s="214"/>
      <c r="L792" s="214"/>
      <c r="M792" s="214"/>
      <c r="N792" s="214"/>
      <c r="O792" s="214"/>
      <c r="P792" s="214"/>
      <c r="Q792" s="214"/>
      <c r="R792" s="214"/>
    </row>
    <row r="793">
      <c r="A793" s="180"/>
      <c r="B793" s="214"/>
      <c r="C793" s="214"/>
      <c r="D793" s="214"/>
      <c r="E793" s="214"/>
      <c r="F793" s="214"/>
      <c r="G793" s="214"/>
      <c r="H793" s="214"/>
      <c r="I793" s="214"/>
      <c r="J793" s="214"/>
      <c r="K793" s="214"/>
      <c r="L793" s="214"/>
      <c r="M793" s="214"/>
      <c r="N793" s="214"/>
      <c r="O793" s="214"/>
      <c r="P793" s="214"/>
      <c r="Q793" s="214"/>
      <c r="R793" s="214"/>
    </row>
    <row r="794">
      <c r="A794" s="180"/>
      <c r="B794" s="214"/>
      <c r="C794" s="214"/>
      <c r="D794" s="214"/>
      <c r="E794" s="214"/>
      <c r="F794" s="214"/>
      <c r="G794" s="214"/>
      <c r="H794" s="214"/>
      <c r="I794" s="214"/>
      <c r="J794" s="214"/>
      <c r="K794" s="214"/>
      <c r="L794" s="214"/>
      <c r="M794" s="214"/>
      <c r="N794" s="214"/>
      <c r="O794" s="214"/>
      <c r="P794" s="214"/>
      <c r="Q794" s="214"/>
      <c r="R794" s="214"/>
    </row>
    <row r="795">
      <c r="A795" s="180"/>
      <c r="B795" s="214"/>
      <c r="C795" s="214"/>
      <c r="D795" s="214"/>
      <c r="E795" s="214"/>
      <c r="F795" s="214"/>
      <c r="G795" s="214"/>
      <c r="H795" s="214"/>
      <c r="I795" s="214"/>
      <c r="J795" s="214"/>
      <c r="K795" s="214"/>
      <c r="L795" s="214"/>
      <c r="M795" s="214"/>
      <c r="N795" s="214"/>
      <c r="O795" s="214"/>
      <c r="P795" s="214"/>
      <c r="Q795" s="214"/>
      <c r="R795" s="214"/>
    </row>
    <row r="796">
      <c r="A796" s="180"/>
      <c r="B796" s="214"/>
      <c r="C796" s="214"/>
      <c r="D796" s="214"/>
      <c r="E796" s="214"/>
      <c r="F796" s="214"/>
      <c r="G796" s="214"/>
      <c r="H796" s="214"/>
      <c r="I796" s="214"/>
      <c r="J796" s="214"/>
      <c r="K796" s="214"/>
      <c r="L796" s="214"/>
      <c r="M796" s="214"/>
      <c r="N796" s="214"/>
      <c r="O796" s="214"/>
      <c r="P796" s="214"/>
      <c r="Q796" s="214"/>
      <c r="R796" s="214"/>
    </row>
    <row r="797">
      <c r="A797" s="180"/>
      <c r="B797" s="214"/>
      <c r="C797" s="214"/>
      <c r="D797" s="214"/>
      <c r="E797" s="214"/>
      <c r="F797" s="214"/>
      <c r="G797" s="214"/>
      <c r="H797" s="214"/>
      <c r="I797" s="214"/>
      <c r="J797" s="214"/>
      <c r="K797" s="214"/>
      <c r="L797" s="214"/>
      <c r="M797" s="214"/>
      <c r="N797" s="214"/>
      <c r="O797" s="214"/>
      <c r="P797" s="214"/>
      <c r="Q797" s="214"/>
      <c r="R797" s="214"/>
    </row>
    <row r="798">
      <c r="A798" s="180"/>
      <c r="B798" s="214"/>
      <c r="C798" s="214"/>
      <c r="D798" s="214"/>
      <c r="E798" s="214"/>
      <c r="F798" s="214"/>
      <c r="G798" s="214"/>
      <c r="H798" s="214"/>
      <c r="I798" s="214"/>
      <c r="J798" s="214"/>
      <c r="K798" s="214"/>
      <c r="L798" s="214"/>
      <c r="M798" s="214"/>
      <c r="N798" s="214"/>
      <c r="O798" s="214"/>
      <c r="P798" s="214"/>
      <c r="Q798" s="214"/>
      <c r="R798" s="214"/>
    </row>
    <row r="799">
      <c r="A799" s="180"/>
      <c r="B799" s="214"/>
      <c r="C799" s="214"/>
      <c r="D799" s="214"/>
      <c r="E799" s="214"/>
      <c r="F799" s="214"/>
      <c r="G799" s="214"/>
      <c r="H799" s="214"/>
      <c r="I799" s="214"/>
      <c r="J799" s="214"/>
      <c r="K799" s="214"/>
      <c r="L799" s="214"/>
      <c r="M799" s="214"/>
      <c r="N799" s="214"/>
      <c r="O799" s="214"/>
      <c r="P799" s="214"/>
      <c r="Q799" s="214"/>
      <c r="R799" s="214"/>
    </row>
    <row r="800">
      <c r="A800" s="180"/>
      <c r="B800" s="214"/>
      <c r="C800" s="214"/>
      <c r="D800" s="214"/>
      <c r="E800" s="214"/>
      <c r="F800" s="214"/>
      <c r="G800" s="214"/>
      <c r="H800" s="214"/>
      <c r="I800" s="214"/>
      <c r="J800" s="214"/>
      <c r="K800" s="214"/>
      <c r="L800" s="214"/>
      <c r="M800" s="214"/>
      <c r="N800" s="214"/>
      <c r="O800" s="214"/>
      <c r="P800" s="214"/>
      <c r="Q800" s="214"/>
      <c r="R800" s="214"/>
    </row>
    <row r="801">
      <c r="A801" s="180"/>
      <c r="B801" s="214"/>
      <c r="C801" s="214"/>
      <c r="D801" s="214"/>
      <c r="E801" s="214"/>
      <c r="F801" s="214"/>
      <c r="G801" s="214"/>
      <c r="H801" s="214"/>
      <c r="I801" s="214"/>
      <c r="J801" s="214"/>
      <c r="K801" s="214"/>
      <c r="L801" s="214"/>
      <c r="M801" s="214"/>
      <c r="N801" s="214"/>
      <c r="O801" s="214"/>
      <c r="P801" s="214"/>
      <c r="Q801" s="214"/>
      <c r="R801" s="214"/>
    </row>
    <row r="802">
      <c r="A802" s="180"/>
      <c r="B802" s="214"/>
      <c r="C802" s="214"/>
      <c r="D802" s="214"/>
      <c r="E802" s="214"/>
      <c r="F802" s="214"/>
      <c r="G802" s="214"/>
      <c r="H802" s="214"/>
      <c r="I802" s="214"/>
      <c r="J802" s="214"/>
      <c r="K802" s="214"/>
      <c r="L802" s="214"/>
      <c r="M802" s="214"/>
      <c r="N802" s="214"/>
      <c r="O802" s="214"/>
      <c r="P802" s="214"/>
      <c r="Q802" s="214"/>
      <c r="R802" s="214"/>
    </row>
    <row r="803">
      <c r="A803" s="180"/>
      <c r="B803" s="214"/>
      <c r="C803" s="214"/>
      <c r="D803" s="214"/>
      <c r="E803" s="214"/>
      <c r="F803" s="214"/>
      <c r="G803" s="214"/>
      <c r="H803" s="214"/>
      <c r="I803" s="214"/>
      <c r="J803" s="214"/>
      <c r="K803" s="214"/>
      <c r="L803" s="214"/>
      <c r="M803" s="214"/>
      <c r="N803" s="214"/>
      <c r="O803" s="214"/>
      <c r="P803" s="214"/>
      <c r="Q803" s="214"/>
      <c r="R803" s="214"/>
    </row>
    <row r="804">
      <c r="A804" s="180"/>
      <c r="B804" s="214"/>
      <c r="C804" s="214"/>
      <c r="D804" s="214"/>
      <c r="E804" s="214"/>
      <c r="F804" s="214"/>
      <c r="G804" s="214"/>
      <c r="H804" s="214"/>
      <c r="I804" s="214"/>
      <c r="J804" s="214"/>
      <c r="K804" s="214"/>
      <c r="L804" s="214"/>
      <c r="M804" s="214"/>
      <c r="N804" s="214"/>
      <c r="O804" s="214"/>
      <c r="P804" s="214"/>
      <c r="Q804" s="214"/>
      <c r="R804" s="214"/>
    </row>
    <row r="805">
      <c r="A805" s="180"/>
      <c r="B805" s="214"/>
      <c r="C805" s="214"/>
      <c r="D805" s="214"/>
      <c r="E805" s="214"/>
      <c r="F805" s="214"/>
      <c r="G805" s="214"/>
      <c r="H805" s="214"/>
      <c r="I805" s="214"/>
      <c r="J805" s="214"/>
      <c r="K805" s="214"/>
      <c r="L805" s="214"/>
      <c r="M805" s="214"/>
      <c r="N805" s="214"/>
      <c r="O805" s="214"/>
      <c r="P805" s="214"/>
      <c r="Q805" s="214"/>
      <c r="R805" s="214"/>
    </row>
    <row r="806">
      <c r="A806" s="180"/>
      <c r="B806" s="214"/>
      <c r="C806" s="214"/>
      <c r="D806" s="214"/>
      <c r="E806" s="214"/>
      <c r="F806" s="214"/>
      <c r="G806" s="214"/>
      <c r="H806" s="214"/>
      <c r="I806" s="214"/>
      <c r="J806" s="214"/>
      <c r="K806" s="214"/>
      <c r="L806" s="214"/>
      <c r="M806" s="214"/>
      <c r="N806" s="214"/>
      <c r="O806" s="214"/>
      <c r="P806" s="214"/>
      <c r="Q806" s="214"/>
      <c r="R806" s="214"/>
    </row>
    <row r="807">
      <c r="A807" s="180"/>
      <c r="B807" s="214"/>
      <c r="C807" s="214"/>
      <c r="D807" s="214"/>
      <c r="E807" s="214"/>
      <c r="F807" s="214"/>
      <c r="G807" s="214"/>
      <c r="H807" s="214"/>
      <c r="I807" s="214"/>
      <c r="J807" s="214"/>
      <c r="K807" s="214"/>
      <c r="L807" s="214"/>
      <c r="M807" s="214"/>
      <c r="N807" s="214"/>
      <c r="O807" s="214"/>
      <c r="P807" s="214"/>
      <c r="Q807" s="214"/>
      <c r="R807" s="214"/>
    </row>
    <row r="808">
      <c r="A808" s="180"/>
      <c r="B808" s="214"/>
      <c r="C808" s="214"/>
      <c r="D808" s="214"/>
      <c r="E808" s="214"/>
      <c r="F808" s="214"/>
      <c r="G808" s="214"/>
      <c r="H808" s="214"/>
      <c r="I808" s="214"/>
      <c r="J808" s="214"/>
      <c r="K808" s="214"/>
      <c r="L808" s="214"/>
      <c r="M808" s="214"/>
      <c r="N808" s="214"/>
      <c r="O808" s="214"/>
      <c r="P808" s="214"/>
      <c r="Q808" s="214"/>
      <c r="R808" s="214"/>
    </row>
    <row r="809">
      <c r="A809" s="180"/>
      <c r="B809" s="214"/>
      <c r="C809" s="214"/>
      <c r="D809" s="214"/>
      <c r="E809" s="214"/>
      <c r="F809" s="214"/>
      <c r="G809" s="214"/>
      <c r="H809" s="214"/>
      <c r="I809" s="214"/>
      <c r="J809" s="214"/>
      <c r="K809" s="214"/>
      <c r="L809" s="214"/>
      <c r="M809" s="214"/>
      <c r="N809" s="214"/>
      <c r="O809" s="214"/>
      <c r="P809" s="214"/>
      <c r="Q809" s="214"/>
      <c r="R809" s="214"/>
    </row>
    <row r="810">
      <c r="A810" s="180"/>
      <c r="B810" s="214"/>
      <c r="C810" s="214"/>
      <c r="D810" s="214"/>
      <c r="E810" s="214"/>
      <c r="F810" s="214"/>
      <c r="G810" s="214"/>
      <c r="H810" s="214"/>
      <c r="I810" s="214"/>
      <c r="J810" s="214"/>
      <c r="K810" s="214"/>
      <c r="L810" s="214"/>
      <c r="M810" s="214"/>
      <c r="N810" s="214"/>
      <c r="O810" s="214"/>
      <c r="P810" s="214"/>
      <c r="Q810" s="214"/>
      <c r="R810" s="214"/>
    </row>
    <row r="811">
      <c r="A811" s="180"/>
      <c r="B811" s="214"/>
      <c r="C811" s="214"/>
      <c r="D811" s="214"/>
      <c r="E811" s="214"/>
      <c r="F811" s="214"/>
      <c r="G811" s="214"/>
      <c r="H811" s="214"/>
      <c r="I811" s="214"/>
      <c r="J811" s="214"/>
      <c r="K811" s="214"/>
      <c r="L811" s="214"/>
      <c r="M811" s="214"/>
      <c r="N811" s="214"/>
      <c r="O811" s="214"/>
      <c r="P811" s="214"/>
      <c r="Q811" s="214"/>
      <c r="R811" s="214"/>
    </row>
    <row r="812">
      <c r="A812" s="180"/>
      <c r="B812" s="214"/>
      <c r="C812" s="214"/>
      <c r="D812" s="214"/>
      <c r="E812" s="214"/>
      <c r="F812" s="214"/>
      <c r="G812" s="214"/>
      <c r="H812" s="214"/>
      <c r="I812" s="214"/>
      <c r="J812" s="214"/>
      <c r="K812" s="214"/>
      <c r="L812" s="214"/>
      <c r="M812" s="214"/>
      <c r="N812" s="214"/>
      <c r="O812" s="214"/>
      <c r="P812" s="214"/>
      <c r="Q812" s="214"/>
      <c r="R812" s="214"/>
    </row>
    <row r="813">
      <c r="A813" s="180"/>
      <c r="B813" s="214"/>
      <c r="C813" s="214"/>
      <c r="D813" s="214"/>
      <c r="E813" s="214"/>
      <c r="F813" s="214"/>
      <c r="G813" s="214"/>
      <c r="H813" s="214"/>
      <c r="I813" s="214"/>
      <c r="J813" s="214"/>
      <c r="K813" s="214"/>
      <c r="L813" s="214"/>
      <c r="M813" s="214"/>
      <c r="N813" s="214"/>
      <c r="O813" s="214"/>
      <c r="P813" s="214"/>
      <c r="Q813" s="214"/>
      <c r="R813" s="214"/>
    </row>
    <row r="814">
      <c r="A814" s="180"/>
      <c r="B814" s="214"/>
      <c r="C814" s="214"/>
      <c r="D814" s="214"/>
      <c r="E814" s="214"/>
      <c r="F814" s="214"/>
      <c r="G814" s="214"/>
      <c r="H814" s="214"/>
      <c r="I814" s="214"/>
      <c r="J814" s="214"/>
      <c r="K814" s="214"/>
      <c r="L814" s="214"/>
      <c r="M814" s="214"/>
      <c r="N814" s="214"/>
      <c r="O814" s="214"/>
      <c r="P814" s="214"/>
      <c r="Q814" s="214"/>
      <c r="R814" s="214"/>
    </row>
    <row r="815">
      <c r="A815" s="180"/>
      <c r="B815" s="214"/>
      <c r="C815" s="214"/>
      <c r="D815" s="214"/>
      <c r="E815" s="214"/>
      <c r="F815" s="214"/>
      <c r="G815" s="214"/>
      <c r="H815" s="214"/>
      <c r="I815" s="214"/>
      <c r="J815" s="214"/>
      <c r="K815" s="214"/>
      <c r="L815" s="214"/>
      <c r="M815" s="214"/>
      <c r="N815" s="214"/>
      <c r="O815" s="214"/>
      <c r="P815" s="214"/>
      <c r="Q815" s="214"/>
      <c r="R815" s="214"/>
    </row>
    <row r="816">
      <c r="A816" s="180"/>
      <c r="B816" s="214"/>
      <c r="C816" s="214"/>
      <c r="D816" s="214"/>
      <c r="E816" s="214"/>
      <c r="F816" s="214"/>
      <c r="G816" s="214"/>
      <c r="H816" s="214"/>
      <c r="I816" s="214"/>
      <c r="J816" s="214"/>
      <c r="K816" s="214"/>
      <c r="L816" s="214"/>
      <c r="M816" s="214"/>
      <c r="N816" s="214"/>
      <c r="O816" s="214"/>
      <c r="P816" s="214"/>
      <c r="Q816" s="214"/>
      <c r="R816" s="214"/>
    </row>
    <row r="817">
      <c r="A817" s="180"/>
      <c r="B817" s="214"/>
      <c r="C817" s="214"/>
      <c r="D817" s="214"/>
      <c r="E817" s="214"/>
      <c r="F817" s="214"/>
      <c r="G817" s="214"/>
      <c r="H817" s="214"/>
      <c r="I817" s="214"/>
      <c r="J817" s="214"/>
      <c r="K817" s="214"/>
      <c r="L817" s="214"/>
      <c r="M817" s="214"/>
      <c r="N817" s="214"/>
      <c r="O817" s="214"/>
      <c r="P817" s="214"/>
      <c r="Q817" s="214"/>
      <c r="R817" s="214"/>
    </row>
    <row r="818">
      <c r="A818" s="180"/>
      <c r="B818" s="214"/>
      <c r="C818" s="214"/>
      <c r="D818" s="214"/>
      <c r="E818" s="214"/>
      <c r="F818" s="214"/>
      <c r="G818" s="214"/>
      <c r="H818" s="214"/>
      <c r="I818" s="214"/>
      <c r="J818" s="214"/>
      <c r="K818" s="214"/>
      <c r="L818" s="214"/>
      <c r="M818" s="214"/>
      <c r="N818" s="214"/>
      <c r="O818" s="214"/>
      <c r="P818" s="214"/>
      <c r="Q818" s="214"/>
      <c r="R818" s="214"/>
    </row>
    <row r="819">
      <c r="A819" s="180"/>
      <c r="B819" s="214"/>
      <c r="C819" s="214"/>
      <c r="D819" s="214"/>
      <c r="E819" s="214"/>
      <c r="F819" s="214"/>
      <c r="G819" s="214"/>
      <c r="H819" s="214"/>
      <c r="I819" s="214"/>
      <c r="J819" s="214"/>
      <c r="K819" s="214"/>
      <c r="L819" s="214"/>
      <c r="M819" s="214"/>
      <c r="N819" s="214"/>
      <c r="O819" s="214"/>
      <c r="P819" s="214"/>
      <c r="Q819" s="214"/>
      <c r="R819" s="214"/>
    </row>
    <row r="820">
      <c r="A820" s="180"/>
      <c r="B820" s="214"/>
      <c r="C820" s="214"/>
      <c r="D820" s="214"/>
      <c r="E820" s="214"/>
      <c r="F820" s="214"/>
      <c r="G820" s="214"/>
      <c r="H820" s="214"/>
      <c r="I820" s="214"/>
      <c r="J820" s="214"/>
      <c r="K820" s="214"/>
      <c r="L820" s="214"/>
      <c r="M820" s="214"/>
      <c r="N820" s="214"/>
      <c r="O820" s="214"/>
      <c r="P820" s="214"/>
      <c r="Q820" s="214"/>
      <c r="R820" s="214"/>
    </row>
    <row r="821">
      <c r="A821" s="180"/>
      <c r="B821" s="214"/>
      <c r="C821" s="214"/>
      <c r="D821" s="214"/>
      <c r="E821" s="214"/>
      <c r="F821" s="214"/>
      <c r="G821" s="214"/>
      <c r="H821" s="214"/>
      <c r="I821" s="214"/>
      <c r="J821" s="214"/>
      <c r="K821" s="214"/>
      <c r="L821" s="214"/>
      <c r="M821" s="214"/>
      <c r="N821" s="214"/>
      <c r="O821" s="214"/>
      <c r="P821" s="214"/>
      <c r="Q821" s="214"/>
      <c r="R821" s="214"/>
    </row>
    <row r="822">
      <c r="A822" s="180"/>
      <c r="B822" s="214"/>
      <c r="C822" s="214"/>
      <c r="D822" s="214"/>
      <c r="E822" s="214"/>
      <c r="F822" s="214"/>
      <c r="G822" s="214"/>
      <c r="H822" s="214"/>
      <c r="I822" s="214"/>
      <c r="J822" s="214"/>
      <c r="K822" s="214"/>
      <c r="L822" s="214"/>
      <c r="M822" s="214"/>
      <c r="N822" s="214"/>
      <c r="O822" s="214"/>
      <c r="P822" s="214"/>
      <c r="Q822" s="214"/>
      <c r="R822" s="214"/>
    </row>
    <row r="823">
      <c r="A823" s="180"/>
      <c r="B823" s="214"/>
      <c r="C823" s="214"/>
      <c r="D823" s="214"/>
      <c r="E823" s="214"/>
      <c r="F823" s="214"/>
      <c r="G823" s="214"/>
      <c r="H823" s="214"/>
      <c r="I823" s="214"/>
      <c r="J823" s="214"/>
      <c r="K823" s="214"/>
      <c r="L823" s="214"/>
      <c r="M823" s="214"/>
      <c r="N823" s="214"/>
      <c r="O823" s="214"/>
      <c r="P823" s="214"/>
      <c r="Q823" s="214"/>
      <c r="R823" s="214"/>
    </row>
    <row r="824">
      <c r="A824" s="180"/>
      <c r="B824" s="214"/>
      <c r="C824" s="214"/>
      <c r="D824" s="214"/>
      <c r="E824" s="214"/>
      <c r="F824" s="214"/>
      <c r="G824" s="214"/>
      <c r="H824" s="214"/>
      <c r="I824" s="214"/>
      <c r="J824" s="214"/>
      <c r="K824" s="214"/>
      <c r="L824" s="214"/>
      <c r="M824" s="214"/>
      <c r="N824" s="214"/>
      <c r="O824" s="214"/>
      <c r="P824" s="214"/>
      <c r="Q824" s="214"/>
      <c r="R824" s="214"/>
    </row>
    <row r="825">
      <c r="A825" s="180"/>
      <c r="B825" s="214"/>
      <c r="C825" s="214"/>
      <c r="D825" s="214"/>
      <c r="E825" s="214"/>
      <c r="F825" s="214"/>
      <c r="G825" s="214"/>
      <c r="H825" s="214"/>
      <c r="I825" s="214"/>
      <c r="J825" s="214"/>
      <c r="K825" s="214"/>
      <c r="L825" s="214"/>
      <c r="M825" s="214"/>
      <c r="N825" s="214"/>
      <c r="O825" s="214"/>
      <c r="P825" s="214"/>
      <c r="Q825" s="214"/>
      <c r="R825" s="214"/>
    </row>
    <row r="826">
      <c r="A826" s="180"/>
      <c r="B826" s="214"/>
      <c r="C826" s="214"/>
      <c r="D826" s="214"/>
      <c r="E826" s="214"/>
      <c r="F826" s="214"/>
      <c r="G826" s="214"/>
      <c r="H826" s="214"/>
      <c r="I826" s="214"/>
      <c r="J826" s="214"/>
      <c r="K826" s="214"/>
      <c r="L826" s="214"/>
      <c r="M826" s="214"/>
      <c r="N826" s="214"/>
      <c r="O826" s="214"/>
      <c r="P826" s="214"/>
      <c r="Q826" s="214"/>
      <c r="R826" s="214"/>
    </row>
    <row r="827">
      <c r="A827" s="180"/>
      <c r="B827" s="214"/>
      <c r="C827" s="214"/>
      <c r="D827" s="214"/>
      <c r="E827" s="214"/>
      <c r="F827" s="214"/>
      <c r="G827" s="214"/>
      <c r="H827" s="214"/>
      <c r="I827" s="214"/>
      <c r="J827" s="214"/>
      <c r="K827" s="214"/>
      <c r="L827" s="214"/>
      <c r="M827" s="214"/>
      <c r="N827" s="214"/>
      <c r="O827" s="214"/>
      <c r="P827" s="214"/>
      <c r="Q827" s="214"/>
      <c r="R827" s="214"/>
    </row>
    <row r="828">
      <c r="A828" s="180"/>
      <c r="B828" s="214"/>
      <c r="C828" s="214"/>
      <c r="D828" s="214"/>
      <c r="E828" s="214"/>
      <c r="F828" s="214"/>
      <c r="G828" s="214"/>
      <c r="H828" s="214"/>
      <c r="I828" s="214"/>
      <c r="J828" s="214"/>
      <c r="K828" s="214"/>
      <c r="L828" s="214"/>
      <c r="M828" s="214"/>
      <c r="N828" s="214"/>
      <c r="O828" s="214"/>
      <c r="P828" s="214"/>
      <c r="Q828" s="214"/>
      <c r="R828" s="214"/>
    </row>
    <row r="829">
      <c r="A829" s="180"/>
      <c r="B829" s="214"/>
      <c r="C829" s="214"/>
      <c r="D829" s="214"/>
      <c r="E829" s="214"/>
      <c r="F829" s="214"/>
      <c r="G829" s="214"/>
      <c r="H829" s="214"/>
      <c r="I829" s="214"/>
      <c r="J829" s="214"/>
      <c r="K829" s="214"/>
      <c r="L829" s="214"/>
      <c r="M829" s="214"/>
      <c r="N829" s="214"/>
      <c r="O829" s="214"/>
      <c r="P829" s="214"/>
      <c r="Q829" s="214"/>
      <c r="R829" s="214"/>
    </row>
    <row r="830">
      <c r="A830" s="180"/>
      <c r="B830" s="214"/>
      <c r="C830" s="214"/>
      <c r="D830" s="214"/>
      <c r="E830" s="214"/>
      <c r="F830" s="214"/>
      <c r="G830" s="214"/>
      <c r="H830" s="214"/>
      <c r="I830" s="214"/>
      <c r="J830" s="214"/>
      <c r="K830" s="214"/>
      <c r="L830" s="214"/>
      <c r="M830" s="214"/>
      <c r="N830" s="214"/>
      <c r="O830" s="214"/>
      <c r="P830" s="214"/>
      <c r="Q830" s="214"/>
      <c r="R830" s="214"/>
    </row>
    <row r="831">
      <c r="A831" s="180"/>
      <c r="B831" s="214"/>
      <c r="C831" s="214"/>
      <c r="D831" s="214"/>
      <c r="E831" s="214"/>
      <c r="F831" s="214"/>
      <c r="G831" s="214"/>
      <c r="H831" s="214"/>
      <c r="I831" s="214"/>
      <c r="J831" s="214"/>
      <c r="K831" s="214"/>
      <c r="L831" s="214"/>
      <c r="M831" s="214"/>
      <c r="N831" s="214"/>
      <c r="O831" s="214"/>
      <c r="P831" s="214"/>
      <c r="Q831" s="214"/>
      <c r="R831" s="214"/>
    </row>
    <row r="832">
      <c r="A832" s="180"/>
      <c r="B832" s="214"/>
      <c r="C832" s="214"/>
      <c r="D832" s="214"/>
      <c r="E832" s="214"/>
      <c r="F832" s="214"/>
      <c r="G832" s="214"/>
      <c r="H832" s="214"/>
      <c r="I832" s="214"/>
      <c r="J832" s="214"/>
      <c r="K832" s="214"/>
      <c r="L832" s="214"/>
      <c r="M832" s="214"/>
      <c r="N832" s="214"/>
      <c r="O832" s="214"/>
      <c r="P832" s="214"/>
      <c r="Q832" s="214"/>
      <c r="R832" s="214"/>
    </row>
    <row r="833">
      <c r="A833" s="180"/>
      <c r="B833" s="214"/>
      <c r="C833" s="214"/>
      <c r="D833" s="214"/>
      <c r="E833" s="214"/>
      <c r="F833" s="214"/>
      <c r="G833" s="214"/>
      <c r="H833" s="214"/>
      <c r="I833" s="214"/>
      <c r="J833" s="214"/>
      <c r="K833" s="214"/>
      <c r="L833" s="214"/>
      <c r="M833" s="214"/>
      <c r="N833" s="214"/>
      <c r="O833" s="214"/>
      <c r="P833" s="214"/>
      <c r="Q833" s="214"/>
      <c r="R833" s="214"/>
    </row>
    <row r="834">
      <c r="A834" s="180"/>
      <c r="B834" s="214"/>
      <c r="C834" s="214"/>
      <c r="D834" s="214"/>
      <c r="E834" s="214"/>
      <c r="F834" s="214"/>
      <c r="G834" s="214"/>
      <c r="H834" s="214"/>
      <c r="I834" s="214"/>
      <c r="J834" s="214"/>
      <c r="K834" s="214"/>
      <c r="L834" s="214"/>
      <c r="M834" s="214"/>
      <c r="N834" s="214"/>
      <c r="O834" s="214"/>
      <c r="P834" s="214"/>
      <c r="Q834" s="214"/>
      <c r="R834" s="214"/>
    </row>
    <row r="835">
      <c r="A835" s="180"/>
      <c r="B835" s="214"/>
      <c r="C835" s="214"/>
      <c r="D835" s="214"/>
      <c r="E835" s="214"/>
      <c r="F835" s="214"/>
      <c r="G835" s="214"/>
      <c r="H835" s="214"/>
      <c r="I835" s="214"/>
      <c r="J835" s="214"/>
      <c r="K835" s="214"/>
      <c r="L835" s="214"/>
      <c r="M835" s="214"/>
      <c r="N835" s="214"/>
      <c r="O835" s="214"/>
      <c r="P835" s="214"/>
      <c r="Q835" s="214"/>
      <c r="R835" s="214"/>
    </row>
    <row r="836">
      <c r="A836" s="180"/>
      <c r="B836" s="214"/>
      <c r="C836" s="214"/>
      <c r="D836" s="214"/>
      <c r="E836" s="214"/>
      <c r="F836" s="214"/>
      <c r="G836" s="214"/>
      <c r="H836" s="214"/>
      <c r="I836" s="214"/>
      <c r="J836" s="214"/>
      <c r="K836" s="214"/>
      <c r="L836" s="214"/>
      <c r="M836" s="214"/>
      <c r="N836" s="214"/>
      <c r="O836" s="214"/>
      <c r="P836" s="214"/>
      <c r="Q836" s="214"/>
      <c r="R836" s="214"/>
    </row>
    <row r="837">
      <c r="A837" s="180"/>
      <c r="B837" s="214"/>
      <c r="C837" s="214"/>
      <c r="D837" s="214"/>
      <c r="E837" s="214"/>
      <c r="F837" s="214"/>
      <c r="G837" s="214"/>
      <c r="H837" s="214"/>
      <c r="I837" s="214"/>
      <c r="J837" s="214"/>
      <c r="K837" s="214"/>
      <c r="L837" s="214"/>
      <c r="M837" s="214"/>
      <c r="N837" s="214"/>
      <c r="O837" s="214"/>
      <c r="P837" s="214"/>
      <c r="Q837" s="214"/>
      <c r="R837" s="214"/>
    </row>
    <row r="838">
      <c r="A838" s="180"/>
      <c r="B838" s="214"/>
      <c r="C838" s="214"/>
      <c r="D838" s="214"/>
      <c r="E838" s="214"/>
      <c r="F838" s="214"/>
      <c r="G838" s="214"/>
      <c r="H838" s="214"/>
      <c r="I838" s="214"/>
      <c r="J838" s="214"/>
      <c r="K838" s="214"/>
      <c r="L838" s="214"/>
      <c r="M838" s="214"/>
      <c r="N838" s="214"/>
      <c r="O838" s="214"/>
      <c r="P838" s="214"/>
      <c r="Q838" s="214"/>
      <c r="R838" s="214"/>
    </row>
    <row r="839">
      <c r="A839" s="180"/>
      <c r="B839" s="214"/>
      <c r="C839" s="214"/>
      <c r="D839" s="214"/>
      <c r="E839" s="214"/>
      <c r="F839" s="214"/>
      <c r="G839" s="214"/>
      <c r="H839" s="214"/>
      <c r="I839" s="214"/>
      <c r="J839" s="214"/>
      <c r="K839" s="214"/>
      <c r="L839" s="214"/>
      <c r="M839" s="214"/>
      <c r="N839" s="214"/>
      <c r="O839" s="214"/>
      <c r="P839" s="214"/>
      <c r="Q839" s="214"/>
      <c r="R839" s="214"/>
    </row>
    <row r="840">
      <c r="A840" s="180"/>
      <c r="B840" s="214"/>
      <c r="C840" s="214"/>
      <c r="D840" s="214"/>
      <c r="E840" s="214"/>
      <c r="F840" s="214"/>
      <c r="G840" s="214"/>
      <c r="H840" s="214"/>
      <c r="I840" s="214"/>
      <c r="J840" s="214"/>
      <c r="K840" s="214"/>
      <c r="L840" s="214"/>
      <c r="M840" s="214"/>
      <c r="N840" s="214"/>
      <c r="O840" s="214"/>
      <c r="P840" s="214"/>
      <c r="Q840" s="214"/>
      <c r="R840" s="214"/>
    </row>
    <row r="841">
      <c r="A841" s="180"/>
      <c r="B841" s="214"/>
      <c r="C841" s="214"/>
      <c r="D841" s="214"/>
      <c r="E841" s="214"/>
      <c r="F841" s="214"/>
      <c r="G841" s="214"/>
      <c r="H841" s="214"/>
      <c r="I841" s="214"/>
      <c r="J841" s="214"/>
      <c r="K841" s="214"/>
      <c r="L841" s="214"/>
      <c r="M841" s="214"/>
      <c r="N841" s="214"/>
      <c r="O841" s="214"/>
      <c r="P841" s="214"/>
      <c r="Q841" s="214"/>
      <c r="R841" s="214"/>
    </row>
    <row r="842">
      <c r="A842" s="180"/>
      <c r="B842" s="214"/>
      <c r="C842" s="214"/>
      <c r="D842" s="214"/>
      <c r="E842" s="214"/>
      <c r="F842" s="214"/>
      <c r="G842" s="214"/>
      <c r="H842" s="214"/>
      <c r="I842" s="214"/>
      <c r="J842" s="214"/>
      <c r="K842" s="214"/>
      <c r="L842" s="214"/>
      <c r="M842" s="214"/>
      <c r="N842" s="214"/>
      <c r="O842" s="214"/>
      <c r="P842" s="214"/>
      <c r="Q842" s="214"/>
      <c r="R842" s="214"/>
    </row>
    <row r="843">
      <c r="A843" s="180"/>
      <c r="B843" s="214"/>
      <c r="C843" s="214"/>
      <c r="D843" s="214"/>
      <c r="E843" s="214"/>
      <c r="F843" s="214"/>
      <c r="G843" s="214"/>
      <c r="H843" s="214"/>
      <c r="I843" s="214"/>
      <c r="J843" s="214"/>
      <c r="K843" s="214"/>
      <c r="L843" s="214"/>
      <c r="M843" s="214"/>
      <c r="N843" s="214"/>
      <c r="O843" s="214"/>
      <c r="P843" s="214"/>
      <c r="Q843" s="214"/>
      <c r="R843" s="214"/>
    </row>
    <row r="844">
      <c r="A844" s="180"/>
      <c r="B844" s="214"/>
      <c r="C844" s="214"/>
      <c r="D844" s="214"/>
      <c r="E844" s="214"/>
      <c r="F844" s="214"/>
      <c r="G844" s="214"/>
      <c r="H844" s="214"/>
      <c r="I844" s="214"/>
      <c r="J844" s="214"/>
      <c r="K844" s="214"/>
      <c r="L844" s="214"/>
      <c r="M844" s="214"/>
      <c r="N844" s="214"/>
      <c r="O844" s="214"/>
      <c r="P844" s="214"/>
      <c r="Q844" s="214"/>
      <c r="R844" s="214"/>
    </row>
    <row r="845">
      <c r="A845" s="180"/>
      <c r="B845" s="214"/>
      <c r="C845" s="214"/>
      <c r="D845" s="214"/>
      <c r="E845" s="214"/>
      <c r="F845" s="214"/>
      <c r="G845" s="214"/>
      <c r="H845" s="214"/>
      <c r="I845" s="214"/>
      <c r="J845" s="214"/>
      <c r="K845" s="214"/>
      <c r="L845" s="214"/>
      <c r="M845" s="214"/>
      <c r="N845" s="214"/>
      <c r="O845" s="214"/>
      <c r="P845" s="214"/>
      <c r="Q845" s="214"/>
      <c r="R845" s="214"/>
    </row>
    <row r="846">
      <c r="A846" s="180"/>
      <c r="B846" s="214"/>
      <c r="C846" s="214"/>
      <c r="D846" s="214"/>
      <c r="E846" s="214"/>
      <c r="F846" s="214"/>
      <c r="G846" s="214"/>
      <c r="H846" s="214"/>
      <c r="I846" s="214"/>
      <c r="J846" s="214"/>
      <c r="K846" s="214"/>
      <c r="L846" s="214"/>
      <c r="M846" s="214"/>
      <c r="N846" s="214"/>
      <c r="O846" s="214"/>
      <c r="P846" s="214"/>
      <c r="Q846" s="214"/>
      <c r="R846" s="214"/>
    </row>
    <row r="847">
      <c r="A847" s="180"/>
      <c r="B847" s="214"/>
      <c r="C847" s="214"/>
      <c r="D847" s="214"/>
      <c r="E847" s="214"/>
      <c r="F847" s="214"/>
      <c r="G847" s="214"/>
      <c r="H847" s="214"/>
      <c r="I847" s="214"/>
      <c r="J847" s="214"/>
      <c r="K847" s="214"/>
      <c r="L847" s="214"/>
      <c r="M847" s="214"/>
      <c r="N847" s="214"/>
      <c r="O847" s="214"/>
      <c r="P847" s="214"/>
      <c r="Q847" s="214"/>
      <c r="R847" s="214"/>
    </row>
    <row r="848">
      <c r="A848" s="180"/>
      <c r="B848" s="214"/>
      <c r="C848" s="214"/>
      <c r="D848" s="214"/>
      <c r="E848" s="214"/>
      <c r="F848" s="214"/>
      <c r="G848" s="214"/>
      <c r="H848" s="214"/>
      <c r="I848" s="214"/>
      <c r="J848" s="214"/>
      <c r="K848" s="214"/>
      <c r="L848" s="214"/>
      <c r="M848" s="214"/>
      <c r="N848" s="214"/>
      <c r="O848" s="214"/>
      <c r="P848" s="214"/>
      <c r="Q848" s="214"/>
      <c r="R848" s="214"/>
    </row>
    <row r="849">
      <c r="A849" s="180"/>
      <c r="B849" s="214"/>
      <c r="C849" s="214"/>
      <c r="D849" s="214"/>
      <c r="E849" s="214"/>
      <c r="F849" s="214"/>
      <c r="G849" s="214"/>
      <c r="H849" s="214"/>
      <c r="I849" s="214"/>
      <c r="J849" s="214"/>
      <c r="K849" s="214"/>
      <c r="L849" s="214"/>
      <c r="M849" s="214"/>
      <c r="N849" s="214"/>
      <c r="O849" s="214"/>
      <c r="P849" s="214"/>
      <c r="Q849" s="214"/>
      <c r="R849" s="214"/>
    </row>
    <row r="850">
      <c r="A850" s="180"/>
      <c r="B850" s="214"/>
      <c r="C850" s="214"/>
      <c r="D850" s="214"/>
      <c r="E850" s="214"/>
      <c r="F850" s="214"/>
      <c r="G850" s="214"/>
      <c r="H850" s="214"/>
      <c r="I850" s="214"/>
      <c r="J850" s="214"/>
      <c r="K850" s="214"/>
      <c r="L850" s="214"/>
      <c r="M850" s="214"/>
      <c r="N850" s="214"/>
      <c r="O850" s="214"/>
      <c r="P850" s="214"/>
      <c r="Q850" s="214"/>
      <c r="R850" s="214"/>
    </row>
    <row r="851">
      <c r="A851" s="180"/>
      <c r="B851" s="214"/>
      <c r="C851" s="214"/>
      <c r="D851" s="214"/>
      <c r="E851" s="214"/>
      <c r="F851" s="214"/>
      <c r="G851" s="214"/>
      <c r="H851" s="214"/>
      <c r="I851" s="214"/>
      <c r="J851" s="214"/>
      <c r="K851" s="214"/>
      <c r="L851" s="214"/>
      <c r="M851" s="214"/>
      <c r="N851" s="214"/>
      <c r="O851" s="214"/>
      <c r="P851" s="214"/>
      <c r="Q851" s="214"/>
      <c r="R851" s="214"/>
    </row>
    <row r="852">
      <c r="A852" s="180"/>
      <c r="B852" s="214"/>
      <c r="C852" s="214"/>
      <c r="D852" s="214"/>
      <c r="E852" s="214"/>
      <c r="F852" s="214"/>
      <c r="G852" s="214"/>
      <c r="H852" s="214"/>
      <c r="I852" s="214"/>
      <c r="J852" s="214"/>
      <c r="K852" s="214"/>
      <c r="L852" s="214"/>
      <c r="M852" s="214"/>
      <c r="N852" s="214"/>
      <c r="O852" s="214"/>
      <c r="P852" s="214"/>
      <c r="Q852" s="214"/>
      <c r="R852" s="214"/>
    </row>
    <row r="853">
      <c r="A853" s="180"/>
      <c r="B853" s="214"/>
      <c r="C853" s="214"/>
      <c r="D853" s="214"/>
      <c r="E853" s="214"/>
      <c r="F853" s="214"/>
      <c r="G853" s="214"/>
      <c r="H853" s="214"/>
      <c r="I853" s="214"/>
      <c r="J853" s="214"/>
      <c r="K853" s="214"/>
      <c r="L853" s="214"/>
      <c r="M853" s="214"/>
      <c r="N853" s="214"/>
      <c r="O853" s="214"/>
      <c r="P853" s="214"/>
      <c r="Q853" s="214"/>
      <c r="R853" s="214"/>
    </row>
    <row r="854">
      <c r="A854" s="180"/>
      <c r="B854" s="214"/>
      <c r="C854" s="214"/>
      <c r="D854" s="214"/>
      <c r="E854" s="214"/>
      <c r="F854" s="214"/>
      <c r="G854" s="214"/>
      <c r="H854" s="214"/>
      <c r="I854" s="214"/>
      <c r="J854" s="214"/>
      <c r="K854" s="214"/>
      <c r="L854" s="214"/>
      <c r="M854" s="214"/>
      <c r="N854" s="214"/>
      <c r="O854" s="214"/>
      <c r="P854" s="214"/>
      <c r="Q854" s="214"/>
      <c r="R854" s="214"/>
    </row>
    <row r="855">
      <c r="A855" s="180"/>
      <c r="B855" s="214"/>
      <c r="C855" s="214"/>
      <c r="D855" s="214"/>
      <c r="E855" s="214"/>
      <c r="F855" s="214"/>
      <c r="G855" s="214"/>
      <c r="H855" s="214"/>
      <c r="I855" s="214"/>
      <c r="J855" s="214"/>
      <c r="K855" s="214"/>
      <c r="L855" s="214"/>
      <c r="M855" s="214"/>
      <c r="N855" s="214"/>
      <c r="O855" s="214"/>
      <c r="P855" s="214"/>
      <c r="Q855" s="214"/>
      <c r="R855" s="214"/>
    </row>
    <row r="856">
      <c r="A856" s="180"/>
      <c r="B856" s="214"/>
      <c r="C856" s="214"/>
      <c r="D856" s="214"/>
      <c r="E856" s="214"/>
      <c r="F856" s="214"/>
      <c r="G856" s="214"/>
      <c r="H856" s="214"/>
      <c r="I856" s="214"/>
      <c r="J856" s="214"/>
      <c r="K856" s="214"/>
      <c r="L856" s="214"/>
      <c r="M856" s="214"/>
      <c r="N856" s="214"/>
      <c r="O856" s="214"/>
      <c r="P856" s="214"/>
      <c r="Q856" s="214"/>
      <c r="R856" s="214"/>
    </row>
    <row r="857">
      <c r="A857" s="180"/>
      <c r="B857" s="214"/>
      <c r="C857" s="214"/>
      <c r="D857" s="214"/>
      <c r="E857" s="214"/>
      <c r="F857" s="214"/>
      <c r="G857" s="214"/>
      <c r="H857" s="214"/>
      <c r="I857" s="214"/>
      <c r="J857" s="214"/>
      <c r="K857" s="214"/>
      <c r="L857" s="214"/>
      <c r="M857" s="214"/>
      <c r="N857" s="214"/>
      <c r="O857" s="214"/>
      <c r="P857" s="214"/>
      <c r="Q857" s="214"/>
      <c r="R857" s="214"/>
    </row>
    <row r="858">
      <c r="A858" s="180"/>
      <c r="B858" s="214"/>
      <c r="C858" s="214"/>
      <c r="D858" s="214"/>
      <c r="E858" s="214"/>
      <c r="F858" s="214"/>
      <c r="G858" s="214"/>
      <c r="H858" s="214"/>
      <c r="I858" s="214"/>
      <c r="J858" s="214"/>
      <c r="K858" s="214"/>
      <c r="L858" s="214"/>
      <c r="M858" s="214"/>
      <c r="N858" s="214"/>
      <c r="O858" s="214"/>
      <c r="P858" s="214"/>
      <c r="Q858" s="214"/>
      <c r="R858" s="214"/>
    </row>
    <row r="859">
      <c r="A859" s="180"/>
      <c r="B859" s="214"/>
      <c r="C859" s="214"/>
      <c r="D859" s="214"/>
      <c r="E859" s="214"/>
      <c r="F859" s="214"/>
      <c r="G859" s="214"/>
      <c r="H859" s="214"/>
      <c r="I859" s="214"/>
      <c r="J859" s="214"/>
      <c r="K859" s="214"/>
      <c r="L859" s="214"/>
      <c r="M859" s="214"/>
      <c r="N859" s="214"/>
      <c r="O859" s="214"/>
      <c r="P859" s="214"/>
      <c r="Q859" s="214"/>
      <c r="R859" s="214"/>
    </row>
    <row r="860">
      <c r="A860" s="180"/>
      <c r="B860" s="214"/>
      <c r="C860" s="214"/>
      <c r="D860" s="214"/>
      <c r="E860" s="214"/>
      <c r="F860" s="214"/>
      <c r="G860" s="214"/>
      <c r="H860" s="214"/>
      <c r="I860" s="214"/>
      <c r="J860" s="214"/>
      <c r="K860" s="214"/>
      <c r="L860" s="214"/>
      <c r="M860" s="214"/>
      <c r="N860" s="214"/>
      <c r="O860" s="214"/>
      <c r="P860" s="214"/>
      <c r="Q860" s="214"/>
      <c r="R860" s="214"/>
    </row>
    <row r="861">
      <c r="A861" s="180"/>
      <c r="B861" s="214"/>
      <c r="C861" s="214"/>
      <c r="D861" s="214"/>
      <c r="E861" s="214"/>
      <c r="F861" s="214"/>
      <c r="G861" s="214"/>
      <c r="H861" s="214"/>
      <c r="I861" s="214"/>
      <c r="J861" s="214"/>
      <c r="K861" s="214"/>
      <c r="L861" s="214"/>
      <c r="M861" s="214"/>
      <c r="N861" s="214"/>
      <c r="O861" s="214"/>
      <c r="P861" s="214"/>
      <c r="Q861" s="214"/>
      <c r="R861" s="214"/>
    </row>
    <row r="862">
      <c r="A862" s="180"/>
      <c r="B862" s="214"/>
      <c r="C862" s="214"/>
      <c r="D862" s="214"/>
      <c r="E862" s="214"/>
      <c r="F862" s="214"/>
      <c r="G862" s="214"/>
      <c r="H862" s="214"/>
      <c r="I862" s="214"/>
      <c r="J862" s="214"/>
      <c r="K862" s="214"/>
      <c r="L862" s="214"/>
      <c r="M862" s="214"/>
      <c r="N862" s="214"/>
      <c r="O862" s="214"/>
      <c r="P862" s="214"/>
      <c r="Q862" s="214"/>
      <c r="R862" s="214"/>
    </row>
    <row r="863">
      <c r="A863" s="180"/>
      <c r="B863" s="214"/>
      <c r="C863" s="214"/>
      <c r="D863" s="214"/>
      <c r="E863" s="214"/>
      <c r="F863" s="214"/>
      <c r="G863" s="214"/>
      <c r="H863" s="214"/>
      <c r="I863" s="214"/>
      <c r="J863" s="214"/>
      <c r="K863" s="214"/>
      <c r="L863" s="214"/>
      <c r="M863" s="214"/>
      <c r="N863" s="214"/>
      <c r="O863" s="214"/>
      <c r="P863" s="214"/>
      <c r="Q863" s="214"/>
      <c r="R863" s="214"/>
    </row>
    <row r="864">
      <c r="A864" s="180"/>
      <c r="B864" s="214"/>
      <c r="C864" s="214"/>
      <c r="D864" s="214"/>
      <c r="E864" s="214"/>
      <c r="F864" s="214"/>
      <c r="G864" s="214"/>
      <c r="H864" s="214"/>
      <c r="I864" s="214"/>
      <c r="J864" s="214"/>
      <c r="K864" s="214"/>
      <c r="L864" s="214"/>
      <c r="M864" s="214"/>
      <c r="N864" s="214"/>
      <c r="O864" s="214"/>
      <c r="P864" s="214"/>
      <c r="Q864" s="214"/>
      <c r="R864" s="214"/>
    </row>
    <row r="865">
      <c r="A865" s="180"/>
      <c r="B865" s="214"/>
      <c r="C865" s="214"/>
      <c r="D865" s="214"/>
      <c r="E865" s="214"/>
      <c r="F865" s="214"/>
      <c r="G865" s="214"/>
      <c r="H865" s="214"/>
      <c r="I865" s="214"/>
      <c r="J865" s="214"/>
      <c r="K865" s="214"/>
      <c r="L865" s="214"/>
      <c r="M865" s="214"/>
      <c r="N865" s="214"/>
      <c r="O865" s="214"/>
      <c r="P865" s="214"/>
      <c r="Q865" s="214"/>
      <c r="R865" s="214"/>
    </row>
    <row r="866">
      <c r="A866" s="180"/>
      <c r="B866" s="214"/>
      <c r="C866" s="214"/>
      <c r="D866" s="214"/>
      <c r="E866" s="214"/>
      <c r="F866" s="214"/>
      <c r="G866" s="214"/>
      <c r="H866" s="214"/>
      <c r="I866" s="214"/>
      <c r="J866" s="214"/>
      <c r="K866" s="214"/>
      <c r="L866" s="214"/>
      <c r="M866" s="214"/>
      <c r="N866" s="214"/>
      <c r="O866" s="214"/>
      <c r="P866" s="214"/>
      <c r="Q866" s="214"/>
      <c r="R866" s="214"/>
    </row>
    <row r="867">
      <c r="A867" s="180"/>
      <c r="B867" s="214"/>
      <c r="C867" s="214"/>
      <c r="D867" s="214"/>
      <c r="E867" s="214"/>
      <c r="F867" s="214"/>
      <c r="G867" s="214"/>
      <c r="H867" s="214"/>
      <c r="I867" s="214"/>
      <c r="J867" s="214"/>
      <c r="K867" s="214"/>
      <c r="L867" s="214"/>
      <c r="M867" s="214"/>
      <c r="N867" s="214"/>
      <c r="O867" s="214"/>
      <c r="P867" s="214"/>
      <c r="Q867" s="214"/>
      <c r="R867" s="214"/>
    </row>
    <row r="868">
      <c r="A868" s="180"/>
      <c r="B868" s="214"/>
      <c r="C868" s="214"/>
      <c r="D868" s="214"/>
      <c r="E868" s="214"/>
      <c r="F868" s="214"/>
      <c r="G868" s="214"/>
      <c r="H868" s="214"/>
      <c r="I868" s="214"/>
      <c r="J868" s="214"/>
      <c r="K868" s="214"/>
      <c r="L868" s="214"/>
      <c r="M868" s="214"/>
      <c r="N868" s="214"/>
      <c r="O868" s="214"/>
      <c r="P868" s="214"/>
      <c r="Q868" s="214"/>
      <c r="R868" s="214"/>
    </row>
    <row r="869">
      <c r="A869" s="180"/>
      <c r="B869" s="214"/>
      <c r="C869" s="214"/>
      <c r="D869" s="214"/>
      <c r="E869" s="214"/>
      <c r="F869" s="214"/>
      <c r="G869" s="214"/>
      <c r="H869" s="214"/>
      <c r="I869" s="214"/>
      <c r="J869" s="214"/>
      <c r="K869" s="214"/>
      <c r="L869" s="214"/>
      <c r="M869" s="214"/>
      <c r="N869" s="214"/>
      <c r="O869" s="214"/>
      <c r="P869" s="214"/>
      <c r="Q869" s="214"/>
      <c r="R869" s="214"/>
    </row>
    <row r="870">
      <c r="A870" s="180"/>
      <c r="B870" s="214"/>
      <c r="C870" s="214"/>
      <c r="D870" s="214"/>
      <c r="E870" s="214"/>
      <c r="F870" s="214"/>
      <c r="G870" s="214"/>
      <c r="H870" s="214"/>
      <c r="I870" s="214"/>
      <c r="J870" s="214"/>
      <c r="K870" s="214"/>
      <c r="L870" s="214"/>
      <c r="M870" s="214"/>
      <c r="N870" s="214"/>
      <c r="O870" s="214"/>
      <c r="P870" s="214"/>
      <c r="Q870" s="214"/>
      <c r="R870" s="214"/>
    </row>
    <row r="871">
      <c r="A871" s="180"/>
      <c r="B871" s="214"/>
      <c r="C871" s="214"/>
      <c r="D871" s="214"/>
      <c r="E871" s="214"/>
      <c r="F871" s="214"/>
      <c r="G871" s="214"/>
      <c r="H871" s="214"/>
      <c r="I871" s="214"/>
      <c r="J871" s="214"/>
      <c r="K871" s="214"/>
      <c r="L871" s="214"/>
      <c r="M871" s="214"/>
      <c r="N871" s="214"/>
      <c r="O871" s="214"/>
      <c r="P871" s="214"/>
      <c r="Q871" s="214"/>
      <c r="R871" s="214"/>
    </row>
    <row r="872">
      <c r="A872" s="180"/>
      <c r="B872" s="214"/>
      <c r="C872" s="214"/>
      <c r="D872" s="214"/>
      <c r="E872" s="214"/>
      <c r="F872" s="214"/>
      <c r="G872" s="214"/>
      <c r="H872" s="214"/>
      <c r="I872" s="214"/>
      <c r="J872" s="214"/>
      <c r="K872" s="214"/>
      <c r="L872" s="214"/>
      <c r="M872" s="214"/>
      <c r="N872" s="214"/>
      <c r="O872" s="214"/>
      <c r="P872" s="214"/>
      <c r="Q872" s="214"/>
      <c r="R872" s="214"/>
    </row>
    <row r="873">
      <c r="A873" s="180"/>
      <c r="B873" s="214"/>
      <c r="C873" s="214"/>
      <c r="D873" s="214"/>
      <c r="E873" s="214"/>
      <c r="F873" s="214"/>
      <c r="G873" s="214"/>
      <c r="H873" s="214"/>
      <c r="I873" s="214"/>
      <c r="J873" s="214"/>
      <c r="K873" s="214"/>
      <c r="L873" s="214"/>
      <c r="M873" s="214"/>
      <c r="N873" s="214"/>
      <c r="O873" s="214"/>
      <c r="P873" s="214"/>
      <c r="Q873" s="214"/>
      <c r="R873" s="214"/>
    </row>
    <row r="874">
      <c r="A874" s="180"/>
      <c r="B874" s="214"/>
      <c r="C874" s="214"/>
      <c r="D874" s="214"/>
      <c r="E874" s="214"/>
      <c r="F874" s="214"/>
      <c r="G874" s="214"/>
      <c r="H874" s="214"/>
      <c r="I874" s="214"/>
      <c r="J874" s="214"/>
      <c r="K874" s="214"/>
      <c r="L874" s="214"/>
      <c r="M874" s="214"/>
      <c r="N874" s="214"/>
      <c r="O874" s="214"/>
      <c r="P874" s="214"/>
      <c r="Q874" s="214"/>
      <c r="R874" s="214"/>
    </row>
    <row r="875">
      <c r="A875" s="180"/>
      <c r="B875" s="214"/>
      <c r="C875" s="214"/>
      <c r="D875" s="214"/>
      <c r="E875" s="214"/>
      <c r="F875" s="214"/>
      <c r="G875" s="214"/>
      <c r="H875" s="214"/>
      <c r="I875" s="214"/>
      <c r="J875" s="214"/>
      <c r="K875" s="214"/>
      <c r="L875" s="214"/>
      <c r="M875" s="214"/>
      <c r="N875" s="214"/>
      <c r="O875" s="214"/>
      <c r="P875" s="214"/>
      <c r="Q875" s="214"/>
      <c r="R875" s="214"/>
    </row>
    <row r="876">
      <c r="A876" s="180"/>
      <c r="B876" s="214"/>
      <c r="C876" s="214"/>
      <c r="D876" s="214"/>
      <c r="E876" s="214"/>
      <c r="F876" s="214"/>
      <c r="G876" s="214"/>
      <c r="H876" s="214"/>
      <c r="I876" s="214"/>
      <c r="J876" s="214"/>
      <c r="K876" s="214"/>
      <c r="L876" s="214"/>
      <c r="M876" s="214"/>
      <c r="N876" s="214"/>
      <c r="O876" s="214"/>
      <c r="P876" s="214"/>
      <c r="Q876" s="214"/>
      <c r="R876" s="214"/>
    </row>
    <row r="877">
      <c r="A877" s="180"/>
      <c r="B877" s="214"/>
      <c r="C877" s="214"/>
      <c r="D877" s="214"/>
      <c r="E877" s="214"/>
      <c r="F877" s="214"/>
      <c r="G877" s="214"/>
      <c r="H877" s="214"/>
      <c r="I877" s="214"/>
      <c r="J877" s="214"/>
      <c r="K877" s="214"/>
      <c r="L877" s="214"/>
      <c r="M877" s="214"/>
      <c r="N877" s="214"/>
      <c r="O877" s="214"/>
      <c r="P877" s="214"/>
      <c r="Q877" s="214"/>
      <c r="R877" s="214"/>
    </row>
    <row r="878">
      <c r="A878" s="180"/>
      <c r="B878" s="214"/>
      <c r="C878" s="214"/>
      <c r="D878" s="214"/>
      <c r="E878" s="214"/>
      <c r="F878" s="214"/>
      <c r="G878" s="214"/>
      <c r="H878" s="214"/>
      <c r="I878" s="214"/>
      <c r="J878" s="214"/>
      <c r="K878" s="214"/>
      <c r="L878" s="214"/>
      <c r="M878" s="214"/>
      <c r="N878" s="214"/>
      <c r="O878" s="214"/>
      <c r="P878" s="214"/>
      <c r="Q878" s="214"/>
      <c r="R878" s="214"/>
    </row>
    <row r="879">
      <c r="A879" s="180"/>
      <c r="B879" s="214"/>
      <c r="C879" s="214"/>
      <c r="D879" s="214"/>
      <c r="E879" s="214"/>
      <c r="F879" s="214"/>
      <c r="G879" s="214"/>
      <c r="H879" s="214"/>
      <c r="I879" s="214"/>
      <c r="J879" s="214"/>
      <c r="K879" s="214"/>
      <c r="L879" s="214"/>
      <c r="M879" s="214"/>
      <c r="N879" s="214"/>
      <c r="O879" s="214"/>
      <c r="P879" s="214"/>
      <c r="Q879" s="214"/>
      <c r="R879" s="214"/>
    </row>
    <row r="880">
      <c r="A880" s="180"/>
      <c r="B880" s="214"/>
      <c r="C880" s="214"/>
      <c r="D880" s="214"/>
      <c r="E880" s="214"/>
      <c r="F880" s="214"/>
      <c r="G880" s="214"/>
      <c r="H880" s="214"/>
      <c r="I880" s="214"/>
      <c r="J880" s="214"/>
      <c r="K880" s="214"/>
      <c r="L880" s="214"/>
      <c r="M880" s="214"/>
      <c r="N880" s="214"/>
      <c r="O880" s="214"/>
      <c r="P880" s="214"/>
      <c r="Q880" s="214"/>
      <c r="R880" s="214"/>
    </row>
    <row r="881">
      <c r="A881" s="180"/>
      <c r="B881" s="214"/>
      <c r="C881" s="214"/>
      <c r="D881" s="214"/>
      <c r="E881" s="214"/>
      <c r="F881" s="214"/>
      <c r="G881" s="214"/>
      <c r="H881" s="214"/>
      <c r="I881" s="214"/>
      <c r="J881" s="214"/>
      <c r="K881" s="214"/>
      <c r="L881" s="214"/>
      <c r="M881" s="214"/>
      <c r="N881" s="214"/>
      <c r="O881" s="214"/>
      <c r="P881" s="214"/>
      <c r="Q881" s="214"/>
      <c r="R881" s="214"/>
    </row>
    <row r="882">
      <c r="A882" s="180"/>
      <c r="B882" s="214"/>
      <c r="C882" s="214"/>
      <c r="D882" s="214"/>
      <c r="E882" s="214"/>
      <c r="F882" s="214"/>
      <c r="G882" s="214"/>
      <c r="H882" s="214"/>
      <c r="I882" s="214"/>
      <c r="J882" s="214"/>
      <c r="K882" s="214"/>
      <c r="L882" s="214"/>
      <c r="M882" s="214"/>
      <c r="N882" s="214"/>
      <c r="O882" s="214"/>
      <c r="P882" s="214"/>
      <c r="Q882" s="214"/>
      <c r="R882" s="214"/>
    </row>
    <row r="883">
      <c r="A883" s="180"/>
      <c r="B883" s="214"/>
      <c r="C883" s="214"/>
      <c r="D883" s="214"/>
      <c r="E883" s="214"/>
      <c r="F883" s="214"/>
      <c r="G883" s="214"/>
      <c r="H883" s="214"/>
      <c r="I883" s="214"/>
      <c r="J883" s="214"/>
      <c r="K883" s="214"/>
      <c r="L883" s="214"/>
      <c r="M883" s="214"/>
      <c r="N883" s="214"/>
      <c r="O883" s="214"/>
      <c r="P883" s="214"/>
      <c r="Q883" s="214"/>
      <c r="R883" s="214"/>
    </row>
    <row r="884">
      <c r="A884" s="180"/>
      <c r="B884" s="214"/>
      <c r="C884" s="214"/>
      <c r="D884" s="214"/>
      <c r="E884" s="214"/>
      <c r="F884" s="214"/>
      <c r="G884" s="214"/>
      <c r="H884" s="214"/>
      <c r="I884" s="214"/>
      <c r="J884" s="214"/>
      <c r="K884" s="214"/>
      <c r="L884" s="214"/>
      <c r="M884" s="214"/>
      <c r="N884" s="214"/>
      <c r="O884" s="214"/>
      <c r="P884" s="214"/>
      <c r="Q884" s="214"/>
      <c r="R884" s="214"/>
    </row>
    <row r="885">
      <c r="A885" s="180"/>
      <c r="B885" s="214"/>
      <c r="C885" s="214"/>
      <c r="D885" s="214"/>
      <c r="E885" s="214"/>
      <c r="F885" s="214"/>
      <c r="G885" s="214"/>
      <c r="H885" s="214"/>
      <c r="I885" s="214"/>
      <c r="J885" s="214"/>
      <c r="K885" s="214"/>
      <c r="L885" s="214"/>
      <c r="M885" s="214"/>
      <c r="N885" s="214"/>
      <c r="O885" s="214"/>
      <c r="P885" s="214"/>
      <c r="Q885" s="214"/>
      <c r="R885" s="214"/>
    </row>
    <row r="886">
      <c r="A886" s="180"/>
      <c r="B886" s="214"/>
      <c r="C886" s="214"/>
      <c r="D886" s="214"/>
      <c r="E886" s="214"/>
      <c r="F886" s="214"/>
      <c r="G886" s="214"/>
      <c r="H886" s="214"/>
      <c r="I886" s="214"/>
      <c r="J886" s="214"/>
      <c r="K886" s="214"/>
      <c r="L886" s="214"/>
      <c r="M886" s="214"/>
      <c r="N886" s="214"/>
      <c r="O886" s="214"/>
      <c r="P886" s="214"/>
      <c r="Q886" s="214"/>
      <c r="R886" s="214"/>
    </row>
    <row r="887">
      <c r="A887" s="180"/>
      <c r="B887" s="214"/>
      <c r="C887" s="214"/>
      <c r="D887" s="214"/>
      <c r="E887" s="214"/>
      <c r="F887" s="214"/>
      <c r="G887" s="214"/>
      <c r="H887" s="214"/>
      <c r="I887" s="214"/>
      <c r="J887" s="214"/>
      <c r="K887" s="214"/>
      <c r="L887" s="214"/>
      <c r="M887" s="214"/>
      <c r="N887" s="214"/>
      <c r="O887" s="214"/>
      <c r="P887" s="214"/>
      <c r="Q887" s="214"/>
      <c r="R887" s="214"/>
    </row>
    <row r="888">
      <c r="A888" s="180"/>
      <c r="B888" s="214"/>
      <c r="C888" s="214"/>
      <c r="D888" s="214"/>
      <c r="E888" s="214"/>
      <c r="F888" s="214"/>
      <c r="G888" s="214"/>
      <c r="H888" s="214"/>
      <c r="I888" s="214"/>
      <c r="J888" s="214"/>
      <c r="K888" s="214"/>
      <c r="L888" s="214"/>
      <c r="M888" s="214"/>
      <c r="N888" s="214"/>
      <c r="O888" s="214"/>
      <c r="P888" s="214"/>
      <c r="Q888" s="214"/>
      <c r="R888" s="214"/>
    </row>
    <row r="889">
      <c r="A889" s="180"/>
      <c r="B889" s="214"/>
      <c r="C889" s="214"/>
      <c r="D889" s="214"/>
      <c r="E889" s="214"/>
      <c r="F889" s="214"/>
      <c r="G889" s="214"/>
      <c r="H889" s="214"/>
      <c r="I889" s="214"/>
      <c r="J889" s="214"/>
      <c r="K889" s="214"/>
      <c r="L889" s="214"/>
      <c r="M889" s="214"/>
      <c r="N889" s="214"/>
      <c r="O889" s="214"/>
      <c r="P889" s="214"/>
      <c r="Q889" s="214"/>
      <c r="R889" s="214"/>
    </row>
    <row r="890">
      <c r="A890" s="180"/>
      <c r="B890" s="214"/>
      <c r="C890" s="214"/>
      <c r="D890" s="214"/>
      <c r="E890" s="214"/>
      <c r="F890" s="214"/>
      <c r="G890" s="214"/>
      <c r="H890" s="214"/>
      <c r="I890" s="214"/>
      <c r="J890" s="214"/>
      <c r="K890" s="214"/>
      <c r="L890" s="214"/>
      <c r="M890" s="214"/>
      <c r="N890" s="214"/>
      <c r="O890" s="214"/>
      <c r="P890" s="214"/>
      <c r="Q890" s="214"/>
      <c r="R890" s="214"/>
    </row>
    <row r="891">
      <c r="A891" s="180"/>
      <c r="B891" s="214"/>
      <c r="C891" s="214"/>
      <c r="D891" s="214"/>
      <c r="E891" s="214"/>
      <c r="F891" s="214"/>
      <c r="G891" s="214"/>
      <c r="H891" s="214"/>
      <c r="I891" s="214"/>
      <c r="J891" s="214"/>
      <c r="K891" s="214"/>
      <c r="L891" s="214"/>
      <c r="M891" s="214"/>
      <c r="N891" s="214"/>
      <c r="O891" s="214"/>
      <c r="P891" s="214"/>
      <c r="Q891" s="214"/>
      <c r="R891" s="214"/>
    </row>
    <row r="892">
      <c r="A892" s="180"/>
      <c r="B892" s="214"/>
      <c r="C892" s="214"/>
      <c r="D892" s="214"/>
      <c r="E892" s="214"/>
      <c r="F892" s="214"/>
      <c r="G892" s="214"/>
      <c r="H892" s="214"/>
      <c r="I892" s="214"/>
      <c r="J892" s="214"/>
      <c r="K892" s="214"/>
      <c r="L892" s="214"/>
      <c r="M892" s="214"/>
      <c r="N892" s="214"/>
      <c r="O892" s="214"/>
      <c r="P892" s="214"/>
      <c r="Q892" s="214"/>
      <c r="R892" s="214"/>
    </row>
    <row r="893">
      <c r="A893" s="180"/>
      <c r="B893" s="214"/>
      <c r="C893" s="214"/>
      <c r="D893" s="214"/>
      <c r="E893" s="214"/>
      <c r="F893" s="214"/>
      <c r="G893" s="214"/>
      <c r="H893" s="214"/>
      <c r="I893" s="214"/>
      <c r="J893" s="214"/>
      <c r="K893" s="214"/>
      <c r="L893" s="214"/>
      <c r="M893" s="214"/>
      <c r="N893" s="214"/>
      <c r="O893" s="214"/>
      <c r="P893" s="214"/>
      <c r="Q893" s="214"/>
      <c r="R893" s="214"/>
    </row>
    <row r="894">
      <c r="A894" s="180"/>
      <c r="B894" s="214"/>
      <c r="C894" s="214"/>
      <c r="D894" s="214"/>
      <c r="E894" s="214"/>
      <c r="F894" s="214"/>
      <c r="G894" s="214"/>
      <c r="H894" s="214"/>
      <c r="I894" s="214"/>
      <c r="J894" s="214"/>
      <c r="K894" s="214"/>
      <c r="L894" s="214"/>
      <c r="M894" s="214"/>
      <c r="N894" s="214"/>
      <c r="O894" s="214"/>
      <c r="P894" s="214"/>
      <c r="Q894" s="214"/>
      <c r="R894" s="214"/>
    </row>
    <row r="895">
      <c r="A895" s="180"/>
      <c r="B895" s="214"/>
      <c r="C895" s="214"/>
      <c r="D895" s="214"/>
      <c r="E895" s="214"/>
      <c r="F895" s="214"/>
      <c r="G895" s="214"/>
      <c r="H895" s="214"/>
      <c r="I895" s="214"/>
      <c r="J895" s="214"/>
      <c r="K895" s="214"/>
      <c r="L895" s="214"/>
      <c r="M895" s="214"/>
      <c r="N895" s="214"/>
      <c r="O895" s="214"/>
      <c r="P895" s="214"/>
      <c r="Q895" s="214"/>
      <c r="R895" s="214"/>
    </row>
    <row r="896">
      <c r="A896" s="180"/>
      <c r="B896" s="214"/>
      <c r="C896" s="214"/>
      <c r="D896" s="214"/>
      <c r="E896" s="214"/>
      <c r="F896" s="214"/>
      <c r="G896" s="214"/>
      <c r="H896" s="214"/>
      <c r="I896" s="214"/>
      <c r="J896" s="214"/>
      <c r="K896" s="214"/>
      <c r="L896" s="214"/>
      <c r="M896" s="214"/>
      <c r="N896" s="214"/>
      <c r="O896" s="214"/>
      <c r="P896" s="214"/>
      <c r="Q896" s="214"/>
      <c r="R896" s="214"/>
    </row>
    <row r="897">
      <c r="A897" s="180"/>
      <c r="B897" s="214"/>
      <c r="C897" s="214"/>
      <c r="D897" s="214"/>
      <c r="E897" s="214"/>
      <c r="F897" s="214"/>
      <c r="G897" s="214"/>
      <c r="H897" s="214"/>
      <c r="I897" s="214"/>
      <c r="J897" s="214"/>
      <c r="K897" s="214"/>
      <c r="L897" s="214"/>
      <c r="M897" s="214"/>
      <c r="N897" s="214"/>
      <c r="O897" s="214"/>
      <c r="P897" s="214"/>
      <c r="Q897" s="214"/>
      <c r="R897" s="214"/>
    </row>
    <row r="898">
      <c r="A898" s="180"/>
      <c r="B898" s="214"/>
      <c r="C898" s="214"/>
      <c r="D898" s="214"/>
      <c r="E898" s="214"/>
      <c r="F898" s="214"/>
      <c r="G898" s="214"/>
      <c r="H898" s="214"/>
      <c r="I898" s="214"/>
      <c r="J898" s="214"/>
      <c r="K898" s="214"/>
      <c r="L898" s="214"/>
      <c r="M898" s="214"/>
      <c r="N898" s="214"/>
      <c r="O898" s="214"/>
      <c r="P898" s="214"/>
      <c r="Q898" s="214"/>
      <c r="R898" s="214"/>
    </row>
    <row r="899">
      <c r="A899" s="180"/>
      <c r="B899" s="214"/>
      <c r="C899" s="214"/>
      <c r="D899" s="214"/>
      <c r="E899" s="214"/>
      <c r="F899" s="214"/>
      <c r="G899" s="214"/>
      <c r="H899" s="214"/>
      <c r="I899" s="214"/>
      <c r="J899" s="214"/>
      <c r="K899" s="214"/>
      <c r="L899" s="214"/>
      <c r="M899" s="214"/>
      <c r="N899" s="214"/>
      <c r="O899" s="214"/>
      <c r="P899" s="214"/>
      <c r="Q899" s="214"/>
      <c r="R899" s="214"/>
    </row>
    <row r="900">
      <c r="A900" s="180"/>
      <c r="B900" s="214"/>
      <c r="C900" s="214"/>
      <c r="D900" s="214"/>
      <c r="E900" s="214"/>
      <c r="F900" s="214"/>
      <c r="G900" s="214"/>
      <c r="H900" s="214"/>
      <c r="I900" s="214"/>
      <c r="J900" s="214"/>
      <c r="K900" s="214"/>
      <c r="L900" s="214"/>
      <c r="M900" s="214"/>
      <c r="N900" s="214"/>
      <c r="O900" s="214"/>
      <c r="P900" s="214"/>
      <c r="Q900" s="214"/>
      <c r="R900" s="214"/>
    </row>
    <row r="901">
      <c r="A901" s="180"/>
      <c r="B901" s="214"/>
      <c r="C901" s="214"/>
      <c r="D901" s="214"/>
      <c r="E901" s="214"/>
      <c r="F901" s="214"/>
      <c r="G901" s="214"/>
      <c r="H901" s="214"/>
      <c r="I901" s="214"/>
      <c r="J901" s="214"/>
      <c r="K901" s="214"/>
      <c r="L901" s="214"/>
      <c r="M901" s="214"/>
      <c r="N901" s="214"/>
      <c r="O901" s="214"/>
      <c r="P901" s="214"/>
      <c r="Q901" s="214"/>
      <c r="R901" s="214"/>
    </row>
    <row r="902">
      <c r="A902" s="180"/>
      <c r="B902" s="214"/>
      <c r="C902" s="214"/>
      <c r="D902" s="214"/>
      <c r="E902" s="214"/>
      <c r="F902" s="214"/>
      <c r="G902" s="214"/>
      <c r="H902" s="214"/>
      <c r="I902" s="214"/>
      <c r="J902" s="214"/>
      <c r="K902" s="214"/>
      <c r="L902" s="214"/>
      <c r="M902" s="214"/>
      <c r="N902" s="214"/>
      <c r="O902" s="214"/>
      <c r="P902" s="214"/>
      <c r="Q902" s="214"/>
      <c r="R902" s="214"/>
    </row>
    <row r="903">
      <c r="A903" s="180"/>
      <c r="B903" s="214"/>
      <c r="C903" s="214"/>
      <c r="D903" s="214"/>
      <c r="E903" s="214"/>
      <c r="F903" s="214"/>
      <c r="G903" s="214"/>
      <c r="H903" s="214"/>
      <c r="I903" s="214"/>
      <c r="J903" s="214"/>
      <c r="K903" s="214"/>
      <c r="L903" s="214"/>
      <c r="M903" s="214"/>
      <c r="N903" s="214"/>
      <c r="O903" s="214"/>
      <c r="P903" s="214"/>
      <c r="Q903" s="214"/>
      <c r="R903" s="214"/>
    </row>
    <row r="904">
      <c r="A904" s="180"/>
      <c r="B904" s="214"/>
      <c r="C904" s="214"/>
      <c r="D904" s="214"/>
      <c r="E904" s="214"/>
      <c r="F904" s="214"/>
      <c r="G904" s="214"/>
      <c r="H904" s="214"/>
      <c r="I904" s="214"/>
      <c r="J904" s="214"/>
      <c r="K904" s="214"/>
      <c r="L904" s="214"/>
      <c r="M904" s="214"/>
      <c r="N904" s="214"/>
      <c r="O904" s="214"/>
      <c r="P904" s="214"/>
      <c r="Q904" s="214"/>
      <c r="R904" s="214"/>
    </row>
    <row r="905">
      <c r="A905" s="180"/>
      <c r="B905" s="214"/>
      <c r="C905" s="214"/>
      <c r="D905" s="214"/>
      <c r="E905" s="214"/>
      <c r="F905" s="214"/>
      <c r="G905" s="214"/>
      <c r="H905" s="214"/>
      <c r="I905" s="214"/>
      <c r="J905" s="214"/>
      <c r="K905" s="214"/>
      <c r="L905" s="214"/>
      <c r="M905" s="214"/>
      <c r="N905" s="214"/>
      <c r="O905" s="214"/>
      <c r="P905" s="214"/>
      <c r="Q905" s="214"/>
      <c r="R905" s="214"/>
    </row>
    <row r="906">
      <c r="A906" s="180"/>
      <c r="B906" s="214"/>
      <c r="C906" s="214"/>
      <c r="D906" s="214"/>
      <c r="E906" s="214"/>
      <c r="F906" s="214"/>
      <c r="G906" s="214"/>
      <c r="H906" s="214"/>
      <c r="I906" s="214"/>
      <c r="J906" s="214"/>
      <c r="K906" s="214"/>
      <c r="L906" s="214"/>
      <c r="M906" s="214"/>
      <c r="N906" s="214"/>
      <c r="O906" s="214"/>
      <c r="P906" s="214"/>
      <c r="Q906" s="214"/>
      <c r="R906" s="214"/>
    </row>
    <row r="907">
      <c r="A907" s="180"/>
      <c r="B907" s="214"/>
      <c r="C907" s="214"/>
      <c r="D907" s="214"/>
      <c r="E907" s="214"/>
      <c r="F907" s="214"/>
      <c r="G907" s="214"/>
      <c r="H907" s="214"/>
      <c r="I907" s="214"/>
      <c r="J907" s="214"/>
      <c r="K907" s="214"/>
      <c r="L907" s="214"/>
      <c r="M907" s="214"/>
      <c r="N907" s="214"/>
      <c r="O907" s="214"/>
      <c r="P907" s="214"/>
      <c r="Q907" s="214"/>
      <c r="R907" s="214"/>
    </row>
    <row r="908">
      <c r="A908" s="180"/>
      <c r="B908" s="214"/>
      <c r="C908" s="214"/>
      <c r="D908" s="214"/>
      <c r="E908" s="214"/>
      <c r="F908" s="214"/>
      <c r="G908" s="214"/>
      <c r="H908" s="214"/>
      <c r="I908" s="214"/>
      <c r="J908" s="214"/>
      <c r="K908" s="214"/>
      <c r="L908" s="214"/>
      <c r="M908" s="214"/>
      <c r="N908" s="214"/>
      <c r="O908" s="214"/>
      <c r="P908" s="214"/>
      <c r="Q908" s="214"/>
      <c r="R908" s="214"/>
    </row>
    <row r="909">
      <c r="A909" s="180"/>
      <c r="B909" s="214"/>
      <c r="C909" s="214"/>
      <c r="D909" s="214"/>
      <c r="E909" s="214"/>
      <c r="F909" s="214"/>
      <c r="G909" s="214"/>
      <c r="H909" s="214"/>
      <c r="I909" s="214"/>
      <c r="J909" s="214"/>
      <c r="K909" s="214"/>
      <c r="L909" s="214"/>
      <c r="M909" s="214"/>
      <c r="N909" s="214"/>
      <c r="O909" s="214"/>
      <c r="P909" s="214"/>
      <c r="Q909" s="214"/>
      <c r="R909" s="214"/>
    </row>
    <row r="910">
      <c r="A910" s="180"/>
      <c r="B910" s="214"/>
      <c r="C910" s="214"/>
      <c r="D910" s="214"/>
      <c r="E910" s="214"/>
      <c r="F910" s="214"/>
      <c r="G910" s="214"/>
      <c r="H910" s="214"/>
      <c r="I910" s="214"/>
      <c r="J910" s="214"/>
      <c r="K910" s="214"/>
      <c r="L910" s="214"/>
      <c r="M910" s="214"/>
      <c r="N910" s="214"/>
      <c r="O910" s="214"/>
      <c r="P910" s="214"/>
      <c r="Q910" s="214"/>
      <c r="R910" s="214"/>
    </row>
    <row r="911">
      <c r="A911" s="180"/>
      <c r="B911" s="214"/>
      <c r="C911" s="214"/>
      <c r="D911" s="214"/>
      <c r="E911" s="214"/>
      <c r="F911" s="214"/>
      <c r="G911" s="214"/>
      <c r="H911" s="214"/>
      <c r="I911" s="214"/>
      <c r="J911" s="214"/>
      <c r="K911" s="214"/>
      <c r="L911" s="214"/>
      <c r="M911" s="214"/>
      <c r="N911" s="214"/>
      <c r="O911" s="214"/>
      <c r="P911" s="214"/>
      <c r="Q911" s="214"/>
      <c r="R911" s="214"/>
    </row>
    <row r="912">
      <c r="A912" s="180"/>
      <c r="B912" s="214"/>
      <c r="C912" s="214"/>
      <c r="D912" s="214"/>
      <c r="E912" s="214"/>
      <c r="F912" s="214"/>
      <c r="G912" s="214"/>
      <c r="H912" s="214"/>
      <c r="I912" s="214"/>
      <c r="J912" s="214"/>
      <c r="K912" s="214"/>
      <c r="L912" s="214"/>
      <c r="M912" s="214"/>
      <c r="N912" s="214"/>
      <c r="O912" s="214"/>
      <c r="P912" s="214"/>
      <c r="Q912" s="214"/>
      <c r="R912" s="214"/>
    </row>
    <row r="913">
      <c r="A913" s="180"/>
      <c r="B913" s="214"/>
      <c r="C913" s="214"/>
      <c r="D913" s="214"/>
      <c r="E913" s="214"/>
      <c r="F913" s="214"/>
      <c r="G913" s="214"/>
      <c r="H913" s="214"/>
      <c r="I913" s="214"/>
      <c r="J913" s="214"/>
      <c r="K913" s="214"/>
      <c r="L913" s="214"/>
      <c r="M913" s="214"/>
      <c r="N913" s="214"/>
      <c r="O913" s="214"/>
      <c r="P913" s="214"/>
      <c r="Q913" s="214"/>
      <c r="R913" s="214"/>
    </row>
    <row r="914">
      <c r="A914" s="180"/>
      <c r="B914" s="214"/>
      <c r="C914" s="214"/>
      <c r="D914" s="214"/>
      <c r="E914" s="214"/>
      <c r="F914" s="214"/>
      <c r="G914" s="214"/>
      <c r="H914" s="214"/>
      <c r="I914" s="214"/>
      <c r="J914" s="214"/>
      <c r="K914" s="214"/>
      <c r="L914" s="214"/>
      <c r="M914" s="214"/>
      <c r="N914" s="214"/>
      <c r="O914" s="214"/>
      <c r="P914" s="214"/>
      <c r="Q914" s="214"/>
      <c r="R914" s="214"/>
    </row>
    <row r="915">
      <c r="A915" s="180"/>
      <c r="B915" s="214"/>
      <c r="C915" s="214"/>
      <c r="D915" s="214"/>
      <c r="E915" s="214"/>
      <c r="F915" s="214"/>
      <c r="G915" s="214"/>
      <c r="H915" s="214"/>
      <c r="I915" s="214"/>
      <c r="J915" s="214"/>
      <c r="K915" s="214"/>
      <c r="L915" s="214"/>
      <c r="M915" s="214"/>
      <c r="N915" s="214"/>
      <c r="O915" s="214"/>
      <c r="P915" s="214"/>
      <c r="Q915" s="214"/>
      <c r="R915" s="214"/>
    </row>
    <row r="916">
      <c r="A916" s="180"/>
      <c r="B916" s="214"/>
      <c r="C916" s="214"/>
      <c r="D916" s="214"/>
      <c r="E916" s="214"/>
      <c r="F916" s="214"/>
      <c r="G916" s="214"/>
      <c r="H916" s="214"/>
      <c r="I916" s="214"/>
      <c r="J916" s="214"/>
      <c r="K916" s="214"/>
      <c r="L916" s="214"/>
      <c r="M916" s="214"/>
      <c r="N916" s="214"/>
      <c r="O916" s="214"/>
      <c r="P916" s="214"/>
      <c r="Q916" s="214"/>
      <c r="R916" s="214"/>
    </row>
    <row r="917">
      <c r="A917" s="180"/>
      <c r="B917" s="214"/>
      <c r="C917" s="214"/>
      <c r="D917" s="214"/>
      <c r="E917" s="214"/>
      <c r="F917" s="214"/>
      <c r="G917" s="214"/>
      <c r="H917" s="214"/>
      <c r="I917" s="214"/>
      <c r="J917" s="214"/>
      <c r="K917" s="214"/>
      <c r="L917" s="214"/>
      <c r="M917" s="214"/>
      <c r="N917" s="214"/>
      <c r="O917" s="214"/>
      <c r="P917" s="214"/>
      <c r="Q917" s="214"/>
      <c r="R917" s="214"/>
    </row>
    <row r="918">
      <c r="A918" s="180"/>
      <c r="B918" s="214"/>
      <c r="C918" s="214"/>
      <c r="D918" s="214"/>
      <c r="E918" s="214"/>
      <c r="F918" s="214"/>
      <c r="G918" s="214"/>
      <c r="H918" s="214"/>
      <c r="I918" s="214"/>
      <c r="J918" s="214"/>
      <c r="K918" s="214"/>
      <c r="L918" s="214"/>
      <c r="M918" s="214"/>
      <c r="N918" s="214"/>
      <c r="O918" s="214"/>
      <c r="P918" s="214"/>
      <c r="Q918" s="214"/>
      <c r="R918" s="214"/>
    </row>
    <row r="919">
      <c r="A919" s="180"/>
      <c r="B919" s="214"/>
      <c r="C919" s="214"/>
      <c r="D919" s="214"/>
      <c r="E919" s="214"/>
      <c r="F919" s="214"/>
      <c r="G919" s="214"/>
      <c r="H919" s="214"/>
      <c r="I919" s="214"/>
      <c r="J919" s="214"/>
      <c r="K919" s="214"/>
      <c r="L919" s="214"/>
      <c r="M919" s="214"/>
      <c r="N919" s="214"/>
      <c r="O919" s="214"/>
      <c r="P919" s="214"/>
      <c r="Q919" s="214"/>
      <c r="R919" s="214"/>
    </row>
    <row r="920">
      <c r="A920" s="180"/>
      <c r="B920" s="214"/>
      <c r="C920" s="214"/>
      <c r="D920" s="214"/>
      <c r="E920" s="214"/>
      <c r="F920" s="214"/>
      <c r="G920" s="214"/>
      <c r="H920" s="214"/>
      <c r="I920" s="214"/>
      <c r="J920" s="214"/>
      <c r="K920" s="214"/>
      <c r="L920" s="214"/>
      <c r="M920" s="214"/>
      <c r="N920" s="214"/>
      <c r="O920" s="214"/>
      <c r="P920" s="214"/>
      <c r="Q920" s="214"/>
      <c r="R920" s="214"/>
    </row>
    <row r="921">
      <c r="A921" s="180"/>
      <c r="B921" s="214"/>
      <c r="C921" s="214"/>
      <c r="D921" s="214"/>
      <c r="E921" s="214"/>
      <c r="F921" s="214"/>
      <c r="G921" s="214"/>
      <c r="H921" s="214"/>
      <c r="I921" s="214"/>
      <c r="J921" s="214"/>
      <c r="K921" s="214"/>
      <c r="L921" s="214"/>
      <c r="M921" s="214"/>
      <c r="N921" s="214"/>
      <c r="O921" s="214"/>
      <c r="P921" s="214"/>
      <c r="Q921" s="214"/>
      <c r="R921" s="214"/>
    </row>
    <row r="922">
      <c r="A922" s="180"/>
      <c r="B922" s="214"/>
      <c r="C922" s="214"/>
      <c r="D922" s="214"/>
      <c r="E922" s="214"/>
      <c r="F922" s="214"/>
      <c r="G922" s="214"/>
      <c r="H922" s="214"/>
      <c r="I922" s="214"/>
      <c r="J922" s="214"/>
      <c r="K922" s="214"/>
      <c r="L922" s="214"/>
      <c r="M922" s="214"/>
      <c r="N922" s="214"/>
      <c r="O922" s="214"/>
      <c r="P922" s="214"/>
      <c r="Q922" s="214"/>
      <c r="R922" s="214"/>
    </row>
    <row r="923">
      <c r="A923" s="180"/>
      <c r="B923" s="214"/>
      <c r="C923" s="214"/>
      <c r="D923" s="214"/>
      <c r="E923" s="214"/>
      <c r="F923" s="214"/>
      <c r="G923" s="214"/>
      <c r="H923" s="214"/>
      <c r="I923" s="214"/>
      <c r="J923" s="214"/>
      <c r="K923" s="214"/>
      <c r="L923" s="214"/>
      <c r="M923" s="214"/>
      <c r="N923" s="214"/>
      <c r="O923" s="214"/>
      <c r="P923" s="214"/>
      <c r="Q923" s="214"/>
      <c r="R923" s="214"/>
    </row>
    <row r="924">
      <c r="A924" s="180"/>
      <c r="B924" s="214"/>
      <c r="C924" s="214"/>
      <c r="D924" s="214"/>
      <c r="E924" s="214"/>
      <c r="F924" s="214"/>
      <c r="G924" s="214"/>
      <c r="H924" s="214"/>
      <c r="I924" s="214"/>
      <c r="J924" s="214"/>
      <c r="K924" s="214"/>
      <c r="L924" s="214"/>
      <c r="M924" s="214"/>
      <c r="N924" s="214"/>
      <c r="O924" s="214"/>
      <c r="P924" s="214"/>
      <c r="Q924" s="214"/>
      <c r="R924" s="214"/>
    </row>
    <row r="925">
      <c r="A925" s="180"/>
      <c r="B925" s="214"/>
      <c r="C925" s="214"/>
      <c r="D925" s="214"/>
      <c r="E925" s="214"/>
      <c r="F925" s="214"/>
      <c r="G925" s="214"/>
      <c r="H925" s="214"/>
      <c r="I925" s="214"/>
      <c r="J925" s="214"/>
      <c r="K925" s="214"/>
      <c r="L925" s="214"/>
      <c r="M925" s="214"/>
      <c r="N925" s="214"/>
      <c r="O925" s="214"/>
      <c r="P925" s="214"/>
      <c r="Q925" s="214"/>
      <c r="R925" s="214"/>
    </row>
    <row r="926">
      <c r="A926" s="180"/>
      <c r="B926" s="214"/>
      <c r="C926" s="214"/>
      <c r="D926" s="214"/>
      <c r="E926" s="214"/>
      <c r="F926" s="214"/>
      <c r="G926" s="214"/>
      <c r="H926" s="214"/>
      <c r="I926" s="214"/>
      <c r="J926" s="214"/>
      <c r="K926" s="214"/>
      <c r="L926" s="214"/>
      <c r="M926" s="214"/>
      <c r="N926" s="214"/>
      <c r="O926" s="214"/>
      <c r="P926" s="214"/>
      <c r="Q926" s="214"/>
      <c r="R926" s="214"/>
    </row>
    <row r="927">
      <c r="A927" s="180"/>
      <c r="B927" s="214"/>
      <c r="C927" s="214"/>
      <c r="D927" s="214"/>
      <c r="E927" s="214"/>
      <c r="F927" s="214"/>
      <c r="G927" s="214"/>
      <c r="H927" s="214"/>
      <c r="I927" s="214"/>
      <c r="J927" s="214"/>
      <c r="K927" s="214"/>
      <c r="L927" s="214"/>
      <c r="M927" s="214"/>
      <c r="N927" s="214"/>
      <c r="O927" s="214"/>
      <c r="P927" s="214"/>
      <c r="Q927" s="214"/>
      <c r="R927" s="214"/>
    </row>
    <row r="928">
      <c r="A928" s="180"/>
      <c r="B928" s="214"/>
      <c r="C928" s="214"/>
      <c r="D928" s="214"/>
      <c r="E928" s="214"/>
      <c r="F928" s="214"/>
      <c r="G928" s="214"/>
      <c r="H928" s="214"/>
      <c r="I928" s="214"/>
      <c r="J928" s="214"/>
      <c r="K928" s="214"/>
      <c r="L928" s="214"/>
      <c r="M928" s="214"/>
      <c r="N928" s="214"/>
      <c r="O928" s="214"/>
      <c r="P928" s="214"/>
      <c r="Q928" s="214"/>
      <c r="R928" s="214"/>
    </row>
    <row r="929">
      <c r="A929" s="180"/>
      <c r="B929" s="214"/>
      <c r="C929" s="214"/>
      <c r="D929" s="214"/>
      <c r="E929" s="214"/>
      <c r="F929" s="214"/>
      <c r="G929" s="214"/>
      <c r="H929" s="214"/>
      <c r="I929" s="214"/>
      <c r="J929" s="214"/>
      <c r="K929" s="214"/>
      <c r="L929" s="214"/>
      <c r="M929" s="214"/>
      <c r="N929" s="214"/>
      <c r="O929" s="214"/>
      <c r="P929" s="214"/>
      <c r="Q929" s="214"/>
      <c r="R929" s="214"/>
    </row>
    <row r="930">
      <c r="A930" s="180"/>
      <c r="B930" s="214"/>
      <c r="C930" s="214"/>
      <c r="D930" s="214"/>
      <c r="E930" s="214"/>
      <c r="F930" s="214"/>
      <c r="G930" s="214"/>
      <c r="H930" s="214"/>
      <c r="I930" s="214"/>
      <c r="J930" s="214"/>
      <c r="K930" s="214"/>
      <c r="L930" s="214"/>
      <c r="M930" s="214"/>
      <c r="N930" s="214"/>
      <c r="O930" s="214"/>
      <c r="P930" s="214"/>
      <c r="Q930" s="214"/>
      <c r="R930" s="214"/>
    </row>
    <row r="931">
      <c r="A931" s="180"/>
      <c r="B931" s="214"/>
      <c r="C931" s="214"/>
      <c r="D931" s="214"/>
      <c r="E931" s="214"/>
      <c r="F931" s="214"/>
      <c r="G931" s="214"/>
      <c r="H931" s="214"/>
      <c r="I931" s="214"/>
      <c r="J931" s="214"/>
      <c r="K931" s="214"/>
      <c r="L931" s="214"/>
      <c r="M931" s="214"/>
      <c r="N931" s="214"/>
      <c r="O931" s="214"/>
      <c r="P931" s="214"/>
      <c r="Q931" s="214"/>
      <c r="R931" s="214"/>
    </row>
    <row r="932">
      <c r="A932" s="180"/>
      <c r="B932" s="214"/>
      <c r="C932" s="214"/>
      <c r="D932" s="214"/>
      <c r="E932" s="214"/>
      <c r="F932" s="214"/>
      <c r="G932" s="214"/>
      <c r="H932" s="214"/>
      <c r="I932" s="214"/>
      <c r="J932" s="214"/>
      <c r="K932" s="214"/>
      <c r="L932" s="214"/>
      <c r="M932" s="214"/>
      <c r="N932" s="214"/>
      <c r="O932" s="214"/>
      <c r="P932" s="214"/>
      <c r="Q932" s="214"/>
      <c r="R932" s="214"/>
    </row>
    <row r="933">
      <c r="A933" s="180"/>
      <c r="B933" s="214"/>
      <c r="C933" s="214"/>
      <c r="D933" s="214"/>
      <c r="E933" s="214"/>
      <c r="F933" s="214"/>
      <c r="G933" s="214"/>
      <c r="H933" s="214"/>
      <c r="I933" s="214"/>
      <c r="J933" s="214"/>
      <c r="K933" s="214"/>
      <c r="L933" s="214"/>
      <c r="M933" s="214"/>
      <c r="N933" s="214"/>
      <c r="O933" s="214"/>
      <c r="P933" s="214"/>
      <c r="Q933" s="214"/>
      <c r="R933" s="214"/>
    </row>
    <row r="934">
      <c r="A934" s="180"/>
      <c r="B934" s="214"/>
      <c r="C934" s="214"/>
      <c r="D934" s="214"/>
      <c r="E934" s="214"/>
      <c r="F934" s="214"/>
      <c r="G934" s="214"/>
      <c r="H934" s="214"/>
      <c r="I934" s="214"/>
      <c r="J934" s="214"/>
      <c r="K934" s="214"/>
      <c r="L934" s="214"/>
      <c r="M934" s="214"/>
      <c r="N934" s="214"/>
      <c r="O934" s="214"/>
      <c r="P934" s="214"/>
      <c r="Q934" s="214"/>
      <c r="R934" s="214"/>
    </row>
    <row r="935">
      <c r="A935" s="180"/>
      <c r="B935" s="214"/>
      <c r="C935" s="214"/>
      <c r="D935" s="214"/>
      <c r="E935" s="214"/>
      <c r="F935" s="214"/>
      <c r="G935" s="214"/>
      <c r="H935" s="214"/>
      <c r="I935" s="214"/>
      <c r="J935" s="214"/>
      <c r="K935" s="214"/>
      <c r="L935" s="214"/>
      <c r="M935" s="214"/>
      <c r="N935" s="214"/>
      <c r="O935" s="214"/>
      <c r="P935" s="214"/>
      <c r="Q935" s="214"/>
      <c r="R935" s="214"/>
    </row>
    <row r="936">
      <c r="A936" s="180"/>
      <c r="B936" s="214"/>
      <c r="C936" s="214"/>
      <c r="D936" s="214"/>
      <c r="E936" s="214"/>
      <c r="F936" s="214"/>
      <c r="G936" s="214"/>
      <c r="H936" s="214"/>
      <c r="I936" s="214"/>
      <c r="J936" s="214"/>
      <c r="K936" s="214"/>
      <c r="L936" s="214"/>
      <c r="M936" s="214"/>
      <c r="N936" s="214"/>
      <c r="O936" s="214"/>
      <c r="P936" s="214"/>
      <c r="Q936" s="214"/>
      <c r="R936" s="214"/>
    </row>
    <row r="937">
      <c r="A937" s="180"/>
      <c r="B937" s="214"/>
      <c r="C937" s="214"/>
      <c r="D937" s="214"/>
      <c r="E937" s="214"/>
      <c r="F937" s="214"/>
      <c r="G937" s="214"/>
      <c r="H937" s="214"/>
      <c r="I937" s="214"/>
      <c r="J937" s="214"/>
      <c r="K937" s="214"/>
      <c r="L937" s="214"/>
      <c r="M937" s="214"/>
      <c r="N937" s="214"/>
      <c r="O937" s="214"/>
      <c r="P937" s="214"/>
      <c r="Q937" s="214"/>
      <c r="R937" s="214"/>
    </row>
    <row r="938">
      <c r="A938" s="180"/>
      <c r="B938" s="214"/>
      <c r="C938" s="214"/>
      <c r="D938" s="214"/>
      <c r="E938" s="214"/>
      <c r="F938" s="214"/>
      <c r="G938" s="214"/>
      <c r="H938" s="214"/>
      <c r="I938" s="214"/>
      <c r="J938" s="214"/>
      <c r="K938" s="214"/>
      <c r="L938" s="214"/>
      <c r="M938" s="214"/>
      <c r="N938" s="214"/>
      <c r="O938" s="214"/>
      <c r="P938" s="214"/>
      <c r="Q938" s="214"/>
      <c r="R938" s="214"/>
    </row>
    <row r="939">
      <c r="A939" s="180"/>
      <c r="B939" s="214"/>
      <c r="C939" s="214"/>
      <c r="D939" s="214"/>
      <c r="E939" s="214"/>
      <c r="F939" s="214"/>
      <c r="G939" s="214"/>
      <c r="H939" s="214"/>
      <c r="I939" s="214"/>
      <c r="J939" s="214"/>
      <c r="K939" s="214"/>
      <c r="L939" s="214"/>
      <c r="M939" s="214"/>
      <c r="N939" s="214"/>
      <c r="O939" s="214"/>
      <c r="P939" s="214"/>
      <c r="Q939" s="214"/>
      <c r="R939" s="214"/>
    </row>
    <row r="940">
      <c r="A940" s="180"/>
      <c r="B940" s="214"/>
      <c r="C940" s="214"/>
      <c r="D940" s="214"/>
      <c r="E940" s="214"/>
      <c r="F940" s="214"/>
      <c r="G940" s="214"/>
      <c r="H940" s="214"/>
      <c r="I940" s="214"/>
      <c r="J940" s="214"/>
      <c r="K940" s="214"/>
      <c r="L940" s="214"/>
      <c r="M940" s="214"/>
      <c r="N940" s="214"/>
      <c r="O940" s="214"/>
      <c r="P940" s="214"/>
      <c r="Q940" s="214"/>
      <c r="R940" s="214"/>
    </row>
    <row r="941">
      <c r="A941" s="180"/>
      <c r="B941" s="214"/>
      <c r="C941" s="214"/>
      <c r="D941" s="214"/>
      <c r="E941" s="214"/>
      <c r="F941" s="214"/>
      <c r="G941" s="214"/>
      <c r="H941" s="214"/>
      <c r="I941" s="214"/>
      <c r="J941" s="214"/>
      <c r="K941" s="214"/>
      <c r="L941" s="214"/>
      <c r="M941" s="214"/>
      <c r="N941" s="214"/>
      <c r="O941" s="214"/>
      <c r="P941" s="214"/>
      <c r="Q941" s="214"/>
      <c r="R941" s="214"/>
    </row>
    <row r="942">
      <c r="A942" s="180"/>
      <c r="B942" s="214"/>
      <c r="C942" s="214"/>
      <c r="D942" s="214"/>
      <c r="E942" s="214"/>
      <c r="F942" s="214"/>
      <c r="G942" s="214"/>
      <c r="H942" s="214"/>
      <c r="I942" s="214"/>
      <c r="J942" s="214"/>
      <c r="K942" s="214"/>
      <c r="L942" s="214"/>
      <c r="M942" s="214"/>
      <c r="N942" s="214"/>
      <c r="O942" s="214"/>
      <c r="P942" s="214"/>
      <c r="Q942" s="214"/>
      <c r="R942" s="214"/>
    </row>
    <row r="943">
      <c r="A943" s="180"/>
      <c r="B943" s="214"/>
      <c r="C943" s="214"/>
      <c r="D943" s="214"/>
      <c r="E943" s="214"/>
      <c r="F943" s="214"/>
      <c r="G943" s="214"/>
      <c r="H943" s="214"/>
      <c r="I943" s="214"/>
      <c r="J943" s="214"/>
      <c r="K943" s="214"/>
      <c r="L943" s="214"/>
      <c r="M943" s="214"/>
      <c r="N943" s="214"/>
      <c r="O943" s="214"/>
      <c r="P943" s="214"/>
      <c r="Q943" s="214"/>
      <c r="R943" s="214"/>
    </row>
    <row r="944">
      <c r="A944" s="180"/>
      <c r="B944" s="214"/>
      <c r="C944" s="214"/>
      <c r="D944" s="214"/>
      <c r="E944" s="214"/>
      <c r="F944" s="214"/>
      <c r="G944" s="214"/>
      <c r="H944" s="214"/>
      <c r="I944" s="214"/>
      <c r="J944" s="214"/>
      <c r="K944" s="214"/>
      <c r="L944" s="214"/>
      <c r="M944" s="214"/>
      <c r="N944" s="214"/>
      <c r="O944" s="214"/>
      <c r="P944" s="214"/>
      <c r="Q944" s="214"/>
      <c r="R944" s="214"/>
    </row>
    <row r="945">
      <c r="A945" s="180"/>
      <c r="B945" s="214"/>
      <c r="C945" s="214"/>
      <c r="D945" s="214"/>
      <c r="E945" s="214"/>
      <c r="F945" s="214"/>
      <c r="G945" s="214"/>
      <c r="H945" s="214"/>
      <c r="I945" s="214"/>
      <c r="J945" s="214"/>
      <c r="K945" s="214"/>
      <c r="L945" s="214"/>
      <c r="M945" s="214"/>
      <c r="N945" s="214"/>
      <c r="O945" s="214"/>
      <c r="P945" s="214"/>
      <c r="Q945" s="214"/>
      <c r="R945" s="214"/>
    </row>
    <row r="946">
      <c r="A946" s="180"/>
      <c r="B946" s="214"/>
      <c r="C946" s="214"/>
      <c r="D946" s="214"/>
      <c r="E946" s="214"/>
      <c r="F946" s="214"/>
      <c r="G946" s="214"/>
      <c r="H946" s="214"/>
      <c r="I946" s="214"/>
      <c r="J946" s="214"/>
      <c r="K946" s="214"/>
      <c r="L946" s="214"/>
      <c r="M946" s="214"/>
      <c r="N946" s="214"/>
      <c r="O946" s="214"/>
      <c r="P946" s="214"/>
      <c r="Q946" s="214"/>
      <c r="R946" s="214"/>
    </row>
    <row r="947">
      <c r="A947" s="180"/>
      <c r="B947" s="214"/>
      <c r="C947" s="214"/>
      <c r="D947" s="214"/>
      <c r="E947" s="214"/>
      <c r="F947" s="214"/>
      <c r="G947" s="214"/>
      <c r="H947" s="214"/>
      <c r="I947" s="214"/>
      <c r="J947" s="214"/>
      <c r="K947" s="214"/>
      <c r="L947" s="214"/>
      <c r="M947" s="214"/>
      <c r="N947" s="214"/>
      <c r="O947" s="214"/>
      <c r="P947" s="214"/>
      <c r="Q947" s="214"/>
      <c r="R947" s="214"/>
    </row>
    <row r="948">
      <c r="A948" s="180"/>
      <c r="B948" s="214"/>
      <c r="C948" s="214"/>
      <c r="D948" s="214"/>
      <c r="E948" s="214"/>
      <c r="F948" s="214"/>
      <c r="G948" s="214"/>
      <c r="H948" s="214"/>
      <c r="I948" s="214"/>
      <c r="J948" s="214"/>
      <c r="K948" s="214"/>
      <c r="L948" s="214"/>
      <c r="M948" s="214"/>
      <c r="N948" s="214"/>
      <c r="O948" s="214"/>
      <c r="P948" s="214"/>
      <c r="Q948" s="214"/>
      <c r="R948" s="214"/>
    </row>
    <row r="949">
      <c r="A949" s="180"/>
      <c r="B949" s="214"/>
      <c r="C949" s="214"/>
      <c r="D949" s="214"/>
      <c r="E949" s="214"/>
      <c r="F949" s="214"/>
      <c r="G949" s="214"/>
      <c r="H949" s="214"/>
      <c r="I949" s="214"/>
      <c r="J949" s="214"/>
      <c r="K949" s="214"/>
      <c r="L949" s="214"/>
      <c r="M949" s="214"/>
      <c r="N949" s="214"/>
      <c r="O949" s="214"/>
      <c r="P949" s="214"/>
      <c r="Q949" s="214"/>
      <c r="R949" s="214"/>
    </row>
    <row r="950">
      <c r="A950" s="180"/>
      <c r="B950" s="214"/>
      <c r="C950" s="214"/>
      <c r="D950" s="214"/>
      <c r="E950" s="214"/>
      <c r="F950" s="214"/>
      <c r="G950" s="214"/>
      <c r="H950" s="214"/>
      <c r="I950" s="214"/>
      <c r="J950" s="214"/>
      <c r="K950" s="214"/>
      <c r="L950" s="214"/>
      <c r="M950" s="214"/>
      <c r="N950" s="214"/>
      <c r="O950" s="214"/>
      <c r="P950" s="214"/>
      <c r="Q950" s="214"/>
      <c r="R950" s="214"/>
    </row>
    <row r="951">
      <c r="A951" s="180"/>
      <c r="B951" s="214"/>
      <c r="C951" s="214"/>
      <c r="D951" s="214"/>
      <c r="E951" s="214"/>
      <c r="F951" s="214"/>
      <c r="G951" s="214"/>
      <c r="H951" s="214"/>
      <c r="I951" s="214"/>
      <c r="J951" s="214"/>
      <c r="K951" s="214"/>
      <c r="L951" s="214"/>
      <c r="M951" s="214"/>
      <c r="N951" s="214"/>
      <c r="O951" s="214"/>
      <c r="P951" s="214"/>
      <c r="Q951" s="214"/>
      <c r="R951" s="214"/>
    </row>
    <row r="952">
      <c r="A952" s="180"/>
      <c r="B952" s="214"/>
      <c r="C952" s="214"/>
      <c r="D952" s="214"/>
      <c r="E952" s="214"/>
      <c r="F952" s="214"/>
      <c r="G952" s="214"/>
      <c r="H952" s="214"/>
      <c r="I952" s="214"/>
      <c r="J952" s="214"/>
      <c r="K952" s="214"/>
      <c r="L952" s="214"/>
      <c r="M952" s="214"/>
      <c r="N952" s="214"/>
      <c r="O952" s="214"/>
      <c r="P952" s="214"/>
      <c r="Q952" s="214"/>
      <c r="R952" s="214"/>
    </row>
    <row r="953">
      <c r="A953" s="180"/>
      <c r="B953" s="214"/>
      <c r="C953" s="214"/>
      <c r="D953" s="214"/>
      <c r="E953" s="214"/>
      <c r="F953" s="214"/>
      <c r="G953" s="214"/>
      <c r="H953" s="214"/>
      <c r="I953" s="214"/>
      <c r="J953" s="214"/>
      <c r="K953" s="214"/>
      <c r="L953" s="214"/>
      <c r="M953" s="214"/>
      <c r="N953" s="214"/>
      <c r="O953" s="214"/>
      <c r="P953" s="214"/>
      <c r="Q953" s="214"/>
      <c r="R953" s="214"/>
    </row>
    <row r="954">
      <c r="A954" s="180"/>
      <c r="B954" s="214"/>
      <c r="C954" s="214"/>
      <c r="D954" s="214"/>
      <c r="E954" s="214"/>
      <c r="F954" s="214"/>
      <c r="G954" s="214"/>
      <c r="H954" s="214"/>
      <c r="I954" s="214"/>
      <c r="J954" s="214"/>
      <c r="K954" s="214"/>
      <c r="L954" s="214"/>
      <c r="M954" s="214"/>
      <c r="N954" s="214"/>
      <c r="O954" s="214"/>
      <c r="P954" s="214"/>
      <c r="Q954" s="214"/>
      <c r="R954" s="214"/>
    </row>
    <row r="955">
      <c r="A955" s="180"/>
      <c r="B955" s="214"/>
      <c r="C955" s="214"/>
      <c r="D955" s="214"/>
      <c r="E955" s="214"/>
      <c r="F955" s="214"/>
      <c r="G955" s="214"/>
      <c r="H955" s="214"/>
      <c r="I955" s="214"/>
      <c r="J955" s="214"/>
      <c r="K955" s="214"/>
      <c r="L955" s="214"/>
      <c r="M955" s="214"/>
      <c r="N955" s="214"/>
      <c r="O955" s="214"/>
      <c r="P955" s="214"/>
      <c r="Q955" s="214"/>
      <c r="R955" s="214"/>
    </row>
    <row r="956">
      <c r="A956" s="180"/>
      <c r="B956" s="214"/>
      <c r="C956" s="214"/>
      <c r="D956" s="214"/>
      <c r="E956" s="214"/>
      <c r="F956" s="214"/>
      <c r="G956" s="214"/>
      <c r="H956" s="214"/>
      <c r="I956" s="214"/>
      <c r="J956" s="214"/>
      <c r="K956" s="214"/>
      <c r="L956" s="214"/>
      <c r="M956" s="214"/>
      <c r="N956" s="214"/>
      <c r="O956" s="214"/>
      <c r="P956" s="214"/>
      <c r="Q956" s="214"/>
      <c r="R956" s="214"/>
    </row>
    <row r="957">
      <c r="A957" s="180"/>
      <c r="B957" s="214"/>
      <c r="C957" s="214"/>
      <c r="D957" s="214"/>
      <c r="E957" s="214"/>
      <c r="F957" s="214"/>
      <c r="G957" s="214"/>
      <c r="H957" s="214"/>
      <c r="I957" s="214"/>
      <c r="J957" s="214"/>
      <c r="K957" s="214"/>
      <c r="L957" s="214"/>
      <c r="M957" s="214"/>
      <c r="N957" s="214"/>
      <c r="O957" s="214"/>
      <c r="P957" s="214"/>
      <c r="Q957" s="214"/>
      <c r="R957" s="214"/>
    </row>
    <row r="958">
      <c r="A958" s="180"/>
      <c r="B958" s="214"/>
      <c r="C958" s="214"/>
      <c r="D958" s="214"/>
      <c r="E958" s="214"/>
      <c r="F958" s="214"/>
      <c r="G958" s="214"/>
      <c r="H958" s="214"/>
      <c r="I958" s="214"/>
      <c r="J958" s="214"/>
      <c r="K958" s="214"/>
      <c r="L958" s="214"/>
      <c r="M958" s="214"/>
      <c r="N958" s="214"/>
      <c r="O958" s="214"/>
      <c r="P958" s="214"/>
      <c r="Q958" s="214"/>
      <c r="R958" s="214"/>
    </row>
    <row r="959">
      <c r="A959" s="180"/>
      <c r="B959" s="214"/>
      <c r="C959" s="214"/>
      <c r="D959" s="214"/>
      <c r="E959" s="214"/>
      <c r="F959" s="214"/>
      <c r="G959" s="214"/>
      <c r="H959" s="214"/>
      <c r="I959" s="214"/>
      <c r="J959" s="214"/>
      <c r="K959" s="214"/>
      <c r="L959" s="214"/>
      <c r="M959" s="214"/>
      <c r="N959" s="214"/>
      <c r="O959" s="214"/>
      <c r="P959" s="214"/>
      <c r="Q959" s="214"/>
      <c r="R959" s="214"/>
    </row>
    <row r="960">
      <c r="A960" s="180"/>
      <c r="B960" s="214"/>
      <c r="C960" s="214"/>
      <c r="D960" s="214"/>
      <c r="E960" s="214"/>
      <c r="F960" s="214"/>
      <c r="G960" s="214"/>
      <c r="H960" s="214"/>
      <c r="I960" s="214"/>
      <c r="J960" s="214"/>
      <c r="K960" s="214"/>
      <c r="L960" s="214"/>
      <c r="M960" s="214"/>
      <c r="N960" s="214"/>
      <c r="O960" s="214"/>
      <c r="P960" s="214"/>
      <c r="Q960" s="214"/>
      <c r="R960" s="214"/>
    </row>
    <row r="961">
      <c r="A961" s="180"/>
      <c r="B961" s="214"/>
      <c r="C961" s="214"/>
      <c r="D961" s="214"/>
      <c r="E961" s="214"/>
      <c r="F961" s="214"/>
      <c r="G961" s="214"/>
      <c r="H961" s="214"/>
      <c r="I961" s="214"/>
      <c r="J961" s="214"/>
      <c r="K961" s="214"/>
      <c r="L961" s="214"/>
      <c r="M961" s="214"/>
      <c r="N961" s="214"/>
      <c r="O961" s="214"/>
      <c r="P961" s="214"/>
      <c r="Q961" s="214"/>
      <c r="R961" s="214"/>
    </row>
    <row r="962">
      <c r="A962" s="180"/>
      <c r="B962" s="214"/>
      <c r="C962" s="214"/>
      <c r="D962" s="214"/>
      <c r="E962" s="214"/>
      <c r="F962" s="214"/>
      <c r="G962" s="214"/>
      <c r="H962" s="214"/>
      <c r="I962" s="214"/>
      <c r="J962" s="214"/>
      <c r="K962" s="214"/>
      <c r="L962" s="214"/>
      <c r="M962" s="214"/>
      <c r="N962" s="214"/>
      <c r="O962" s="214"/>
      <c r="P962" s="214"/>
      <c r="Q962" s="214"/>
      <c r="R962" s="214"/>
    </row>
    <row r="963">
      <c r="A963" s="180"/>
      <c r="B963" s="214"/>
      <c r="C963" s="214"/>
      <c r="D963" s="214"/>
      <c r="E963" s="214"/>
      <c r="F963" s="214"/>
      <c r="G963" s="214"/>
      <c r="H963" s="214"/>
      <c r="I963" s="214"/>
      <c r="J963" s="214"/>
      <c r="K963" s="214"/>
      <c r="L963" s="214"/>
      <c r="M963" s="214"/>
      <c r="N963" s="214"/>
      <c r="O963" s="214"/>
      <c r="P963" s="214"/>
      <c r="Q963" s="214"/>
      <c r="R963" s="214"/>
    </row>
    <row r="964">
      <c r="A964" s="180"/>
      <c r="B964" s="214"/>
      <c r="C964" s="214"/>
      <c r="D964" s="214"/>
      <c r="E964" s="214"/>
      <c r="F964" s="214"/>
      <c r="G964" s="214"/>
      <c r="H964" s="214"/>
      <c r="I964" s="214"/>
      <c r="J964" s="214"/>
      <c r="K964" s="214"/>
      <c r="L964" s="214"/>
      <c r="M964" s="214"/>
      <c r="N964" s="214"/>
      <c r="O964" s="214"/>
      <c r="P964" s="214"/>
      <c r="Q964" s="214"/>
      <c r="R964" s="214"/>
    </row>
    <row r="965">
      <c r="A965" s="180"/>
      <c r="B965" s="214"/>
      <c r="C965" s="214"/>
      <c r="D965" s="214"/>
      <c r="E965" s="214"/>
      <c r="F965" s="214"/>
      <c r="G965" s="214"/>
      <c r="H965" s="214"/>
      <c r="I965" s="214"/>
      <c r="J965" s="214"/>
      <c r="K965" s="214"/>
      <c r="L965" s="214"/>
      <c r="M965" s="214"/>
      <c r="N965" s="214"/>
      <c r="O965" s="214"/>
      <c r="P965" s="214"/>
      <c r="Q965" s="214"/>
      <c r="R965" s="214"/>
    </row>
    <row r="966">
      <c r="A966" s="180"/>
      <c r="B966" s="214"/>
      <c r="C966" s="214"/>
      <c r="D966" s="214"/>
      <c r="E966" s="214"/>
      <c r="F966" s="214"/>
      <c r="G966" s="214"/>
      <c r="H966" s="214"/>
      <c r="I966" s="214"/>
      <c r="J966" s="214"/>
      <c r="K966" s="214"/>
      <c r="L966" s="214"/>
      <c r="M966" s="214"/>
      <c r="N966" s="214"/>
      <c r="O966" s="214"/>
      <c r="P966" s="214"/>
      <c r="Q966" s="214"/>
      <c r="R966" s="214"/>
    </row>
    <row r="967">
      <c r="A967" s="180"/>
      <c r="B967" s="214"/>
      <c r="C967" s="214"/>
      <c r="D967" s="214"/>
      <c r="E967" s="214"/>
      <c r="F967" s="214"/>
      <c r="G967" s="214"/>
      <c r="H967" s="214"/>
      <c r="I967" s="214"/>
      <c r="J967" s="214"/>
      <c r="K967" s="214"/>
      <c r="L967" s="214"/>
      <c r="M967" s="214"/>
      <c r="N967" s="214"/>
      <c r="O967" s="214"/>
      <c r="P967" s="214"/>
      <c r="Q967" s="214"/>
      <c r="R967" s="214"/>
    </row>
    <row r="968">
      <c r="A968" s="180"/>
      <c r="B968" s="214"/>
      <c r="C968" s="214"/>
      <c r="D968" s="214"/>
      <c r="E968" s="214"/>
      <c r="F968" s="214"/>
      <c r="G968" s="214"/>
      <c r="H968" s="214"/>
      <c r="I968" s="214"/>
      <c r="J968" s="214"/>
      <c r="K968" s="214"/>
      <c r="L968" s="214"/>
      <c r="M968" s="214"/>
      <c r="N968" s="214"/>
      <c r="O968" s="214"/>
      <c r="P968" s="214"/>
      <c r="Q968" s="214"/>
      <c r="R968" s="214"/>
    </row>
    <row r="969">
      <c r="A969" s="180"/>
      <c r="B969" s="214"/>
      <c r="C969" s="214"/>
      <c r="D969" s="214"/>
      <c r="E969" s="214"/>
      <c r="F969" s="214"/>
      <c r="G969" s="214"/>
      <c r="H969" s="214"/>
      <c r="I969" s="214"/>
      <c r="J969" s="214"/>
      <c r="K969" s="214"/>
      <c r="L969" s="214"/>
      <c r="M969" s="214"/>
      <c r="N969" s="214"/>
      <c r="O969" s="214"/>
      <c r="P969" s="214"/>
      <c r="Q969" s="214"/>
      <c r="R969" s="214"/>
    </row>
    <row r="970">
      <c r="A970" s="180"/>
      <c r="B970" s="214"/>
      <c r="C970" s="214"/>
      <c r="D970" s="214"/>
      <c r="E970" s="214"/>
      <c r="F970" s="214"/>
      <c r="G970" s="214"/>
      <c r="H970" s="214"/>
      <c r="I970" s="214"/>
      <c r="J970" s="214"/>
      <c r="K970" s="214"/>
      <c r="L970" s="214"/>
      <c r="M970" s="214"/>
      <c r="N970" s="214"/>
      <c r="O970" s="214"/>
      <c r="P970" s="214"/>
      <c r="Q970" s="214"/>
      <c r="R970" s="214"/>
    </row>
    <row r="971">
      <c r="A971" s="180"/>
      <c r="B971" s="214"/>
      <c r="C971" s="214"/>
      <c r="D971" s="214"/>
      <c r="E971" s="214"/>
      <c r="F971" s="214"/>
      <c r="G971" s="214"/>
      <c r="H971" s="214"/>
      <c r="I971" s="214"/>
      <c r="J971" s="214"/>
      <c r="K971" s="214"/>
      <c r="L971" s="214"/>
      <c r="M971" s="214"/>
      <c r="N971" s="214"/>
      <c r="O971" s="214"/>
      <c r="P971" s="214"/>
      <c r="Q971" s="214"/>
      <c r="R971" s="214"/>
    </row>
    <row r="972">
      <c r="A972" s="180"/>
      <c r="B972" s="214"/>
      <c r="C972" s="214"/>
      <c r="D972" s="214"/>
      <c r="E972" s="214"/>
      <c r="F972" s="214"/>
      <c r="G972" s="214"/>
      <c r="H972" s="214"/>
      <c r="I972" s="214"/>
      <c r="J972" s="214"/>
      <c r="K972" s="214"/>
      <c r="L972" s="214"/>
      <c r="M972" s="214"/>
      <c r="N972" s="214"/>
      <c r="O972" s="214"/>
      <c r="P972" s="214"/>
      <c r="Q972" s="214"/>
      <c r="R972" s="214"/>
    </row>
    <row r="973">
      <c r="A973" s="180"/>
      <c r="B973" s="214"/>
      <c r="C973" s="214"/>
      <c r="D973" s="214"/>
      <c r="E973" s="214"/>
      <c r="F973" s="214"/>
      <c r="G973" s="214"/>
      <c r="H973" s="214"/>
      <c r="I973" s="214"/>
      <c r="J973" s="214"/>
      <c r="K973" s="214"/>
      <c r="L973" s="214"/>
      <c r="M973" s="214"/>
      <c r="N973" s="214"/>
      <c r="O973" s="214"/>
      <c r="P973" s="214"/>
      <c r="Q973" s="214"/>
      <c r="R973" s="214"/>
    </row>
    <row r="974">
      <c r="A974" s="180"/>
      <c r="B974" s="214"/>
      <c r="C974" s="214"/>
      <c r="D974" s="214"/>
      <c r="E974" s="214"/>
      <c r="F974" s="214"/>
      <c r="G974" s="214"/>
      <c r="H974" s="214"/>
      <c r="I974" s="214"/>
      <c r="J974" s="214"/>
      <c r="K974" s="214"/>
      <c r="L974" s="214"/>
      <c r="M974" s="214"/>
      <c r="N974" s="214"/>
      <c r="O974" s="214"/>
      <c r="P974" s="214"/>
      <c r="Q974" s="214"/>
      <c r="R974" s="214"/>
    </row>
    <row r="975">
      <c r="A975" s="180"/>
      <c r="B975" s="214"/>
      <c r="C975" s="214"/>
      <c r="D975" s="214"/>
      <c r="E975" s="214"/>
      <c r="F975" s="214"/>
      <c r="G975" s="214"/>
      <c r="H975" s="214"/>
      <c r="I975" s="214"/>
      <c r="J975" s="214"/>
      <c r="K975" s="214"/>
      <c r="L975" s="214"/>
      <c r="M975" s="214"/>
      <c r="N975" s="214"/>
      <c r="O975" s="214"/>
      <c r="P975" s="214"/>
      <c r="Q975" s="214"/>
      <c r="R975" s="214"/>
    </row>
    <row r="976">
      <c r="A976" s="180"/>
      <c r="B976" s="214"/>
      <c r="C976" s="214"/>
      <c r="D976" s="214"/>
      <c r="E976" s="214"/>
      <c r="F976" s="214"/>
      <c r="G976" s="214"/>
      <c r="H976" s="214"/>
      <c r="I976" s="214"/>
      <c r="J976" s="214"/>
      <c r="K976" s="214"/>
      <c r="L976" s="214"/>
      <c r="M976" s="214"/>
      <c r="N976" s="214"/>
      <c r="O976" s="214"/>
      <c r="P976" s="214"/>
      <c r="Q976" s="214"/>
      <c r="R976" s="214"/>
    </row>
    <row r="977">
      <c r="A977" s="180"/>
      <c r="B977" s="214"/>
      <c r="C977" s="214"/>
      <c r="D977" s="214"/>
      <c r="E977" s="214"/>
      <c r="F977" s="214"/>
      <c r="G977" s="214"/>
      <c r="H977" s="214"/>
      <c r="I977" s="214"/>
      <c r="J977" s="214"/>
      <c r="K977" s="214"/>
      <c r="L977" s="214"/>
      <c r="M977" s="214"/>
      <c r="N977" s="214"/>
      <c r="O977" s="214"/>
      <c r="P977" s="214"/>
      <c r="Q977" s="214"/>
      <c r="R977" s="214"/>
    </row>
    <row r="978">
      <c r="A978" s="180"/>
      <c r="B978" s="214"/>
      <c r="C978" s="214"/>
      <c r="D978" s="214"/>
      <c r="E978" s="214"/>
      <c r="F978" s="214"/>
      <c r="G978" s="214"/>
      <c r="H978" s="214"/>
      <c r="I978" s="214"/>
      <c r="J978" s="214"/>
      <c r="K978" s="214"/>
      <c r="L978" s="214"/>
      <c r="M978" s="214"/>
      <c r="N978" s="214"/>
      <c r="O978" s="214"/>
      <c r="P978" s="214"/>
      <c r="Q978" s="214"/>
      <c r="R978" s="214"/>
    </row>
    <row r="979">
      <c r="A979" s="180"/>
      <c r="B979" s="214"/>
      <c r="C979" s="214"/>
      <c r="D979" s="214"/>
      <c r="E979" s="214"/>
      <c r="F979" s="214"/>
      <c r="G979" s="214"/>
      <c r="H979" s="214"/>
      <c r="I979" s="214"/>
      <c r="J979" s="214"/>
      <c r="K979" s="214"/>
      <c r="L979" s="214"/>
      <c r="M979" s="214"/>
      <c r="N979" s="214"/>
      <c r="O979" s="214"/>
      <c r="P979" s="214"/>
      <c r="Q979" s="214"/>
      <c r="R979" s="214"/>
    </row>
    <row r="980">
      <c r="A980" s="180"/>
      <c r="B980" s="214"/>
      <c r="C980" s="214"/>
      <c r="D980" s="214"/>
      <c r="E980" s="214"/>
      <c r="F980" s="214"/>
      <c r="G980" s="214"/>
      <c r="H980" s="214"/>
      <c r="I980" s="214"/>
      <c r="J980" s="214"/>
      <c r="K980" s="214"/>
      <c r="L980" s="214"/>
      <c r="M980" s="214"/>
      <c r="N980" s="214"/>
      <c r="O980" s="214"/>
      <c r="P980" s="214"/>
      <c r="Q980" s="214"/>
      <c r="R980" s="214"/>
    </row>
    <row r="981">
      <c r="A981" s="180"/>
      <c r="B981" s="214"/>
      <c r="C981" s="214"/>
      <c r="D981" s="214"/>
      <c r="E981" s="214"/>
      <c r="F981" s="214"/>
      <c r="G981" s="214"/>
      <c r="H981" s="214"/>
      <c r="I981" s="214"/>
      <c r="J981" s="214"/>
      <c r="K981" s="214"/>
      <c r="L981" s="214"/>
      <c r="M981" s="214"/>
      <c r="N981" s="214"/>
      <c r="O981" s="214"/>
      <c r="P981" s="214"/>
      <c r="Q981" s="214"/>
      <c r="R981" s="214"/>
    </row>
    <row r="982">
      <c r="A982" s="180"/>
      <c r="B982" s="214"/>
      <c r="C982" s="214"/>
      <c r="D982" s="214"/>
      <c r="E982" s="214"/>
      <c r="F982" s="214"/>
      <c r="G982" s="214"/>
      <c r="H982" s="214"/>
      <c r="I982" s="214"/>
      <c r="J982" s="214"/>
      <c r="K982" s="214"/>
      <c r="L982" s="214"/>
      <c r="M982" s="214"/>
      <c r="N982" s="214"/>
      <c r="O982" s="214"/>
      <c r="P982" s="214"/>
      <c r="Q982" s="214"/>
      <c r="R982" s="214"/>
    </row>
    <row r="983">
      <c r="A983" s="180"/>
      <c r="B983" s="214"/>
      <c r="C983" s="214"/>
      <c r="D983" s="214"/>
      <c r="E983" s="214"/>
      <c r="F983" s="214"/>
      <c r="G983" s="214"/>
      <c r="H983" s="214"/>
      <c r="I983" s="214"/>
      <c r="J983" s="214"/>
      <c r="K983" s="214"/>
      <c r="L983" s="214"/>
      <c r="M983" s="214"/>
      <c r="N983" s="214"/>
      <c r="O983" s="214"/>
      <c r="P983" s="214"/>
      <c r="Q983" s="214"/>
      <c r="R983" s="214"/>
    </row>
    <row r="984">
      <c r="A984" s="180"/>
      <c r="B984" s="214"/>
      <c r="C984" s="214"/>
      <c r="D984" s="214"/>
      <c r="E984" s="214"/>
      <c r="F984" s="214"/>
      <c r="G984" s="214"/>
      <c r="H984" s="214"/>
      <c r="I984" s="214"/>
      <c r="J984" s="214"/>
      <c r="K984" s="214"/>
      <c r="L984" s="214"/>
      <c r="M984" s="214"/>
      <c r="N984" s="214"/>
      <c r="O984" s="214"/>
      <c r="P984" s="214"/>
      <c r="Q984" s="214"/>
      <c r="R984" s="214"/>
    </row>
    <row r="985">
      <c r="A985" s="180"/>
      <c r="B985" s="214"/>
      <c r="C985" s="214"/>
      <c r="D985" s="214"/>
      <c r="E985" s="214"/>
      <c r="F985" s="214"/>
      <c r="G985" s="214"/>
      <c r="H985" s="214"/>
      <c r="I985" s="214"/>
      <c r="J985" s="214"/>
      <c r="K985" s="214"/>
      <c r="L985" s="214"/>
      <c r="M985" s="214"/>
      <c r="N985" s="214"/>
      <c r="O985" s="214"/>
      <c r="P985" s="214"/>
      <c r="Q985" s="214"/>
      <c r="R985" s="214"/>
    </row>
    <row r="986">
      <c r="A986" s="180"/>
      <c r="B986" s="214"/>
      <c r="C986" s="214"/>
      <c r="D986" s="214"/>
      <c r="E986" s="214"/>
      <c r="F986" s="214"/>
      <c r="G986" s="214"/>
      <c r="H986" s="214"/>
      <c r="I986" s="214"/>
      <c r="J986" s="214"/>
      <c r="K986" s="214"/>
      <c r="L986" s="214"/>
      <c r="M986" s="214"/>
      <c r="N986" s="214"/>
      <c r="O986" s="214"/>
      <c r="P986" s="214"/>
      <c r="Q986" s="214"/>
      <c r="R986" s="214"/>
    </row>
    <row r="987">
      <c r="A987" s="180"/>
      <c r="B987" s="214"/>
      <c r="C987" s="214"/>
      <c r="D987" s="214"/>
      <c r="E987" s="214"/>
      <c r="F987" s="214"/>
      <c r="G987" s="214"/>
      <c r="H987" s="214"/>
      <c r="I987" s="214"/>
      <c r="J987" s="214"/>
      <c r="K987" s="214"/>
      <c r="L987" s="214"/>
      <c r="M987" s="214"/>
      <c r="N987" s="214"/>
      <c r="O987" s="214"/>
      <c r="P987" s="214"/>
      <c r="Q987" s="214"/>
      <c r="R987" s="214"/>
    </row>
    <row r="988">
      <c r="A988" s="180"/>
      <c r="B988" s="214"/>
      <c r="C988" s="214"/>
      <c r="D988" s="214"/>
      <c r="E988" s="214"/>
      <c r="F988" s="214"/>
      <c r="G988" s="214"/>
      <c r="H988" s="214"/>
      <c r="I988" s="214"/>
      <c r="J988" s="214"/>
      <c r="K988" s="214"/>
      <c r="L988" s="214"/>
      <c r="M988" s="214"/>
      <c r="N988" s="214"/>
      <c r="O988" s="214"/>
      <c r="P988" s="214"/>
      <c r="Q988" s="214"/>
      <c r="R988" s="214"/>
    </row>
    <row r="989">
      <c r="A989" s="180"/>
      <c r="B989" s="214"/>
      <c r="C989" s="214"/>
      <c r="D989" s="214"/>
      <c r="E989" s="214"/>
      <c r="F989" s="214"/>
      <c r="G989" s="214"/>
      <c r="H989" s="214"/>
      <c r="I989" s="214"/>
      <c r="J989" s="214"/>
      <c r="K989" s="214"/>
      <c r="L989" s="214"/>
      <c r="M989" s="214"/>
      <c r="N989" s="214"/>
      <c r="O989" s="214"/>
      <c r="P989" s="214"/>
      <c r="Q989" s="214"/>
      <c r="R989" s="214"/>
    </row>
    <row r="990">
      <c r="A990" s="180"/>
      <c r="B990" s="214"/>
      <c r="C990" s="214"/>
      <c r="D990" s="214"/>
      <c r="E990" s="214"/>
      <c r="F990" s="214"/>
      <c r="G990" s="214"/>
      <c r="H990" s="214"/>
      <c r="I990" s="214"/>
      <c r="J990" s="214"/>
      <c r="K990" s="214"/>
      <c r="L990" s="214"/>
      <c r="M990" s="214"/>
      <c r="N990" s="214"/>
      <c r="O990" s="214"/>
      <c r="P990" s="214"/>
      <c r="Q990" s="214"/>
      <c r="R990" s="214"/>
    </row>
    <row r="991">
      <c r="A991" s="180"/>
      <c r="B991" s="214"/>
      <c r="C991" s="214"/>
      <c r="D991" s="214"/>
      <c r="E991" s="214"/>
      <c r="F991" s="214"/>
      <c r="G991" s="214"/>
      <c r="H991" s="214"/>
      <c r="I991" s="214"/>
      <c r="J991" s="214"/>
      <c r="K991" s="214"/>
      <c r="L991" s="214"/>
      <c r="M991" s="214"/>
      <c r="N991" s="214"/>
      <c r="O991" s="214"/>
      <c r="P991" s="214"/>
      <c r="Q991" s="214"/>
      <c r="R991" s="214"/>
    </row>
    <row r="992">
      <c r="A992" s="180"/>
      <c r="B992" s="214"/>
      <c r="C992" s="214"/>
      <c r="D992" s="214"/>
      <c r="E992" s="214"/>
      <c r="F992" s="214"/>
      <c r="G992" s="214"/>
      <c r="H992" s="214"/>
      <c r="I992" s="214"/>
      <c r="J992" s="214"/>
      <c r="K992" s="214"/>
      <c r="L992" s="214"/>
      <c r="M992" s="214"/>
      <c r="N992" s="214"/>
      <c r="O992" s="214"/>
      <c r="P992" s="214"/>
      <c r="Q992" s="214"/>
      <c r="R992" s="214"/>
    </row>
    <row r="993">
      <c r="A993" s="180"/>
      <c r="B993" s="214"/>
      <c r="C993" s="214"/>
      <c r="D993" s="214"/>
      <c r="E993" s="214"/>
      <c r="F993" s="214"/>
      <c r="G993" s="214"/>
      <c r="H993" s="214"/>
      <c r="I993" s="214"/>
      <c r="J993" s="214"/>
      <c r="K993" s="214"/>
      <c r="L993" s="214"/>
      <c r="M993" s="214"/>
      <c r="N993" s="214"/>
      <c r="O993" s="214"/>
      <c r="P993" s="214"/>
      <c r="Q993" s="214"/>
      <c r="R993" s="214"/>
    </row>
    <row r="994">
      <c r="A994" s="180"/>
      <c r="B994" s="214"/>
      <c r="C994" s="214"/>
      <c r="D994" s="214"/>
      <c r="E994" s="214"/>
      <c r="F994" s="214"/>
      <c r="G994" s="214"/>
      <c r="H994" s="214"/>
      <c r="I994" s="214"/>
      <c r="J994" s="214"/>
      <c r="K994" s="214"/>
      <c r="L994" s="214"/>
      <c r="M994" s="214"/>
      <c r="N994" s="214"/>
      <c r="O994" s="214"/>
      <c r="P994" s="214"/>
      <c r="Q994" s="214"/>
      <c r="R994" s="214"/>
    </row>
    <row r="995">
      <c r="A995" s="180"/>
      <c r="B995" s="214"/>
      <c r="C995" s="214"/>
      <c r="D995" s="214"/>
      <c r="E995" s="214"/>
      <c r="F995" s="214"/>
      <c r="G995" s="214"/>
      <c r="H995" s="214"/>
      <c r="I995" s="214"/>
      <c r="J995" s="214"/>
      <c r="K995" s="214"/>
      <c r="L995" s="214"/>
      <c r="M995" s="214"/>
      <c r="N995" s="214"/>
      <c r="O995" s="214"/>
      <c r="P995" s="214"/>
      <c r="Q995" s="214"/>
      <c r="R995" s="214"/>
    </row>
    <row r="996">
      <c r="A996" s="180"/>
      <c r="B996" s="214"/>
      <c r="C996" s="214"/>
      <c r="D996" s="214"/>
      <c r="E996" s="214"/>
      <c r="F996" s="214"/>
      <c r="G996" s="214"/>
      <c r="H996" s="214"/>
      <c r="I996" s="214"/>
      <c r="J996" s="214"/>
      <c r="K996" s="214"/>
      <c r="L996" s="214"/>
      <c r="M996" s="214"/>
      <c r="N996" s="214"/>
      <c r="O996" s="214"/>
      <c r="P996" s="214"/>
      <c r="Q996" s="214"/>
      <c r="R996" s="214"/>
    </row>
    <row r="997">
      <c r="A997" s="180"/>
      <c r="B997" s="214"/>
      <c r="C997" s="214"/>
      <c r="D997" s="214"/>
      <c r="E997" s="214"/>
      <c r="F997" s="214"/>
      <c r="G997" s="214"/>
      <c r="H997" s="214"/>
      <c r="I997" s="214"/>
      <c r="J997" s="214"/>
      <c r="K997" s="214"/>
      <c r="L997" s="214"/>
      <c r="M997" s="214"/>
      <c r="N997" s="214"/>
      <c r="O997" s="214"/>
      <c r="P997" s="214"/>
      <c r="Q997" s="214"/>
      <c r="R997" s="214"/>
    </row>
    <row r="998">
      <c r="A998" s="180"/>
      <c r="B998" s="214"/>
      <c r="C998" s="214"/>
      <c r="D998" s="214"/>
      <c r="E998" s="214"/>
      <c r="F998" s="214"/>
      <c r="G998" s="214"/>
      <c r="H998" s="214"/>
      <c r="I998" s="214"/>
      <c r="J998" s="214"/>
      <c r="K998" s="214"/>
      <c r="L998" s="214"/>
      <c r="M998" s="214"/>
      <c r="N998" s="214"/>
      <c r="O998" s="214"/>
      <c r="P998" s="214"/>
      <c r="Q998" s="214"/>
      <c r="R998" s="214"/>
    </row>
    <row r="999">
      <c r="A999" s="180"/>
      <c r="B999" s="214"/>
      <c r="C999" s="214"/>
      <c r="D999" s="214"/>
      <c r="E999" s="214"/>
      <c r="F999" s="214"/>
      <c r="G999" s="214"/>
      <c r="H999" s="214"/>
      <c r="I999" s="214"/>
      <c r="J999" s="214"/>
      <c r="K999" s="214"/>
      <c r="L999" s="214"/>
      <c r="M999" s="214"/>
      <c r="N999" s="214"/>
      <c r="O999" s="214"/>
      <c r="P999" s="214"/>
      <c r="Q999" s="214"/>
      <c r="R999" s="214"/>
    </row>
    <row r="1000">
      <c r="A1000" s="180"/>
      <c r="B1000" s="214"/>
      <c r="C1000" s="214"/>
      <c r="D1000" s="214"/>
      <c r="E1000" s="214"/>
      <c r="F1000" s="214"/>
      <c r="G1000" s="214"/>
      <c r="H1000" s="214"/>
      <c r="I1000" s="214"/>
      <c r="J1000" s="214"/>
      <c r="K1000" s="214"/>
      <c r="L1000" s="214"/>
      <c r="M1000" s="214"/>
      <c r="N1000" s="214"/>
      <c r="O1000" s="214"/>
      <c r="P1000" s="214"/>
      <c r="Q1000" s="214"/>
      <c r="R1000" s="214"/>
    </row>
    <row r="1001">
      <c r="A1001" s="180"/>
      <c r="B1001" s="214"/>
      <c r="C1001" s="214"/>
      <c r="D1001" s="214"/>
      <c r="E1001" s="214"/>
      <c r="F1001" s="214"/>
      <c r="G1001" s="214"/>
      <c r="H1001" s="214"/>
      <c r="I1001" s="214"/>
      <c r="J1001" s="214"/>
      <c r="K1001" s="214"/>
      <c r="L1001" s="214"/>
      <c r="M1001" s="214"/>
      <c r="N1001" s="214"/>
      <c r="O1001" s="214"/>
      <c r="P1001" s="214"/>
      <c r="Q1001" s="214"/>
      <c r="R1001" s="214"/>
    </row>
    <row r="1002">
      <c r="A1002" s="180"/>
      <c r="B1002" s="214"/>
      <c r="C1002" s="214"/>
      <c r="D1002" s="214"/>
      <c r="E1002" s="214"/>
      <c r="F1002" s="214"/>
      <c r="G1002" s="214"/>
      <c r="H1002" s="214"/>
      <c r="I1002" s="214"/>
      <c r="J1002" s="214"/>
      <c r="K1002" s="214"/>
      <c r="L1002" s="214"/>
      <c r="M1002" s="214"/>
      <c r="N1002" s="214"/>
      <c r="O1002" s="214"/>
      <c r="P1002" s="214"/>
      <c r="Q1002" s="214"/>
      <c r="R1002" s="214"/>
    </row>
    <row r="1003">
      <c r="A1003" s="180"/>
      <c r="B1003" s="214"/>
      <c r="C1003" s="214"/>
      <c r="D1003" s="214"/>
      <c r="E1003" s="214"/>
      <c r="F1003" s="214"/>
      <c r="G1003" s="214"/>
      <c r="H1003" s="214"/>
      <c r="I1003" s="214"/>
      <c r="J1003" s="214"/>
      <c r="K1003" s="214"/>
      <c r="L1003" s="214"/>
      <c r="M1003" s="214"/>
      <c r="N1003" s="214"/>
      <c r="O1003" s="214"/>
      <c r="P1003" s="214"/>
      <c r="Q1003" s="214"/>
      <c r="R1003" s="214"/>
    </row>
    <row r="1004">
      <c r="A1004" s="180"/>
      <c r="B1004" s="214"/>
      <c r="C1004" s="214"/>
      <c r="D1004" s="214"/>
      <c r="E1004" s="214"/>
      <c r="F1004" s="214"/>
      <c r="G1004" s="214"/>
      <c r="H1004" s="214"/>
      <c r="I1004" s="214"/>
      <c r="J1004" s="214"/>
      <c r="K1004" s="214"/>
      <c r="L1004" s="214"/>
      <c r="M1004" s="214"/>
      <c r="N1004" s="214"/>
      <c r="O1004" s="214"/>
      <c r="P1004" s="214"/>
      <c r="Q1004" s="214"/>
      <c r="R1004" s="214"/>
    </row>
    <row r="1005">
      <c r="A1005" s="180"/>
      <c r="B1005" s="214"/>
      <c r="C1005" s="214"/>
      <c r="D1005" s="214"/>
      <c r="E1005" s="214"/>
      <c r="F1005" s="214"/>
      <c r="G1005" s="214"/>
      <c r="H1005" s="214"/>
      <c r="I1005" s="214"/>
      <c r="J1005" s="214"/>
      <c r="K1005" s="214"/>
      <c r="L1005" s="214"/>
      <c r="M1005" s="214"/>
      <c r="N1005" s="214"/>
      <c r="O1005" s="214"/>
      <c r="P1005" s="214"/>
      <c r="Q1005" s="214"/>
      <c r="R1005" s="214"/>
    </row>
    <row r="1006">
      <c r="A1006" s="180"/>
      <c r="B1006" s="214"/>
      <c r="C1006" s="214"/>
      <c r="D1006" s="214"/>
      <c r="E1006" s="214"/>
      <c r="F1006" s="214"/>
      <c r="G1006" s="214"/>
      <c r="H1006" s="214"/>
      <c r="I1006" s="214"/>
      <c r="J1006" s="214"/>
      <c r="K1006" s="214"/>
      <c r="L1006" s="214"/>
      <c r="M1006" s="214"/>
      <c r="N1006" s="214"/>
      <c r="O1006" s="214"/>
      <c r="P1006" s="214"/>
      <c r="Q1006" s="214"/>
      <c r="R1006" s="214"/>
    </row>
    <row r="1007">
      <c r="A1007" s="180"/>
      <c r="B1007" s="214"/>
      <c r="C1007" s="214"/>
      <c r="D1007" s="214"/>
      <c r="E1007" s="214"/>
      <c r="F1007" s="214"/>
      <c r="G1007" s="214"/>
      <c r="H1007" s="214"/>
      <c r="I1007" s="214"/>
      <c r="J1007" s="214"/>
      <c r="K1007" s="214"/>
      <c r="L1007" s="214"/>
      <c r="M1007" s="214"/>
      <c r="N1007" s="214"/>
      <c r="O1007" s="214"/>
      <c r="P1007" s="214"/>
      <c r="Q1007" s="214"/>
      <c r="R1007" s="214"/>
    </row>
    <row r="1008">
      <c r="A1008" s="180"/>
      <c r="B1008" s="214"/>
      <c r="C1008" s="214"/>
      <c r="D1008" s="214"/>
      <c r="E1008" s="214"/>
      <c r="F1008" s="214"/>
      <c r="G1008" s="214"/>
      <c r="H1008" s="214"/>
      <c r="I1008" s="214"/>
      <c r="J1008" s="214"/>
      <c r="K1008" s="214"/>
      <c r="L1008" s="214"/>
      <c r="M1008" s="214"/>
      <c r="N1008" s="214"/>
      <c r="O1008" s="214"/>
      <c r="P1008" s="214"/>
      <c r="Q1008" s="214"/>
      <c r="R1008" s="214"/>
    </row>
    <row r="1009">
      <c r="A1009" s="180"/>
      <c r="B1009" s="214"/>
      <c r="C1009" s="214"/>
      <c r="D1009" s="214"/>
      <c r="E1009" s="214"/>
      <c r="F1009" s="214"/>
      <c r="G1009" s="214"/>
      <c r="H1009" s="214"/>
      <c r="I1009" s="214"/>
      <c r="J1009" s="214"/>
      <c r="K1009" s="214"/>
      <c r="L1009" s="214"/>
      <c r="M1009" s="214"/>
      <c r="N1009" s="214"/>
      <c r="O1009" s="214"/>
      <c r="P1009" s="214"/>
      <c r="Q1009" s="214"/>
      <c r="R1009" s="214"/>
    </row>
    <row r="1010">
      <c r="A1010" s="180"/>
      <c r="B1010" s="214"/>
      <c r="C1010" s="214"/>
      <c r="D1010" s="214"/>
      <c r="E1010" s="214"/>
      <c r="F1010" s="214"/>
      <c r="G1010" s="214"/>
      <c r="H1010" s="214"/>
      <c r="I1010" s="214"/>
      <c r="J1010" s="214"/>
      <c r="K1010" s="214"/>
      <c r="L1010" s="214"/>
      <c r="M1010" s="214"/>
      <c r="N1010" s="214"/>
      <c r="O1010" s="214"/>
      <c r="P1010" s="214"/>
      <c r="Q1010" s="214"/>
      <c r="R1010" s="214"/>
    </row>
    <row r="1011">
      <c r="A1011" s="180"/>
      <c r="B1011" s="214"/>
      <c r="C1011" s="214"/>
      <c r="D1011" s="214"/>
      <c r="E1011" s="214"/>
      <c r="F1011" s="214"/>
      <c r="G1011" s="214"/>
      <c r="H1011" s="214"/>
      <c r="I1011" s="214"/>
      <c r="J1011" s="214"/>
      <c r="K1011" s="214"/>
      <c r="L1011" s="214"/>
      <c r="M1011" s="214"/>
      <c r="N1011" s="214"/>
      <c r="O1011" s="214"/>
      <c r="P1011" s="214"/>
      <c r="Q1011" s="214"/>
      <c r="R1011" s="214"/>
    </row>
    <row r="1012">
      <c r="A1012" s="180"/>
      <c r="B1012" s="214"/>
      <c r="C1012" s="214"/>
      <c r="D1012" s="214"/>
      <c r="E1012" s="214"/>
      <c r="F1012" s="214"/>
      <c r="G1012" s="214"/>
      <c r="H1012" s="214"/>
      <c r="I1012" s="214"/>
      <c r="J1012" s="214"/>
      <c r="K1012" s="214"/>
      <c r="L1012" s="214"/>
      <c r="M1012" s="214"/>
      <c r="N1012" s="214"/>
      <c r="O1012" s="214"/>
      <c r="P1012" s="214"/>
      <c r="Q1012" s="214"/>
      <c r="R1012" s="214"/>
    </row>
    <row r="1013">
      <c r="A1013" s="180"/>
      <c r="B1013" s="214"/>
      <c r="C1013" s="214"/>
      <c r="D1013" s="214"/>
      <c r="E1013" s="214"/>
      <c r="F1013" s="214"/>
      <c r="G1013" s="214"/>
      <c r="H1013" s="214"/>
      <c r="I1013" s="214"/>
      <c r="J1013" s="214"/>
      <c r="K1013" s="214"/>
      <c r="L1013" s="214"/>
      <c r="M1013" s="214"/>
      <c r="N1013" s="214"/>
      <c r="O1013" s="214"/>
      <c r="P1013" s="214"/>
      <c r="Q1013" s="214"/>
      <c r="R1013" s="214"/>
    </row>
    <row r="1014">
      <c r="A1014" s="180"/>
      <c r="B1014" s="214"/>
      <c r="C1014" s="214"/>
      <c r="D1014" s="214"/>
      <c r="E1014" s="214"/>
      <c r="F1014" s="214"/>
      <c r="G1014" s="214"/>
      <c r="H1014" s="214"/>
      <c r="I1014" s="214"/>
      <c r="J1014" s="214"/>
      <c r="K1014" s="214"/>
      <c r="L1014" s="214"/>
      <c r="M1014" s="214"/>
      <c r="N1014" s="214"/>
      <c r="O1014" s="214"/>
      <c r="P1014" s="214"/>
      <c r="Q1014" s="214"/>
      <c r="R1014" s="214"/>
    </row>
    <row r="1015">
      <c r="A1015" s="180"/>
      <c r="B1015" s="214"/>
      <c r="C1015" s="214"/>
      <c r="D1015" s="214"/>
      <c r="E1015" s="214"/>
      <c r="F1015" s="214"/>
      <c r="G1015" s="214"/>
      <c r="H1015" s="214"/>
      <c r="I1015" s="214"/>
      <c r="J1015" s="214"/>
      <c r="K1015" s="214"/>
      <c r="L1015" s="214"/>
      <c r="M1015" s="214"/>
      <c r="N1015" s="214"/>
      <c r="O1015" s="214"/>
      <c r="P1015" s="214"/>
      <c r="Q1015" s="214"/>
      <c r="R1015" s="214"/>
    </row>
    <row r="1016">
      <c r="A1016" s="180"/>
      <c r="B1016" s="214"/>
      <c r="C1016" s="214"/>
      <c r="D1016" s="214"/>
      <c r="E1016" s="214"/>
      <c r="F1016" s="214"/>
      <c r="G1016" s="214"/>
      <c r="H1016" s="214"/>
      <c r="I1016" s="214"/>
      <c r="J1016" s="214"/>
      <c r="K1016" s="214"/>
      <c r="L1016" s="214"/>
      <c r="M1016" s="214"/>
      <c r="N1016" s="214"/>
      <c r="O1016" s="214"/>
      <c r="P1016" s="214"/>
      <c r="Q1016" s="214"/>
      <c r="R1016" s="214"/>
    </row>
    <row r="1017">
      <c r="A1017" s="180"/>
      <c r="B1017" s="214"/>
      <c r="C1017" s="214"/>
      <c r="D1017" s="214"/>
      <c r="E1017" s="214"/>
      <c r="F1017" s="214"/>
      <c r="G1017" s="214"/>
      <c r="H1017" s="214"/>
      <c r="I1017" s="214"/>
      <c r="J1017" s="214"/>
      <c r="K1017" s="214"/>
      <c r="L1017" s="214"/>
      <c r="M1017" s="214"/>
      <c r="N1017" s="214"/>
      <c r="O1017" s="214"/>
      <c r="P1017" s="214"/>
      <c r="Q1017" s="214"/>
      <c r="R1017" s="214"/>
    </row>
    <row r="1018">
      <c r="A1018" s="180"/>
      <c r="B1018" s="214"/>
      <c r="C1018" s="214"/>
      <c r="D1018" s="214"/>
      <c r="E1018" s="214"/>
      <c r="F1018" s="214"/>
      <c r="G1018" s="214"/>
      <c r="H1018" s="214"/>
      <c r="I1018" s="214"/>
      <c r="J1018" s="214"/>
      <c r="K1018" s="214"/>
      <c r="L1018" s="214"/>
      <c r="M1018" s="214"/>
      <c r="N1018" s="214"/>
      <c r="O1018" s="214"/>
      <c r="P1018" s="214"/>
      <c r="Q1018" s="214"/>
      <c r="R1018" s="214"/>
    </row>
    <row r="1019">
      <c r="A1019" s="180"/>
      <c r="B1019" s="214"/>
      <c r="C1019" s="214"/>
      <c r="D1019" s="214"/>
      <c r="E1019" s="214"/>
      <c r="F1019" s="214"/>
      <c r="G1019" s="214"/>
      <c r="H1019" s="214"/>
      <c r="I1019" s="214"/>
      <c r="J1019" s="214"/>
      <c r="K1019" s="214"/>
      <c r="L1019" s="214"/>
      <c r="M1019" s="214"/>
      <c r="N1019" s="214"/>
      <c r="O1019" s="214"/>
      <c r="P1019" s="214"/>
      <c r="Q1019" s="214"/>
      <c r="R1019" s="214"/>
    </row>
    <row r="1020">
      <c r="A1020" s="180"/>
      <c r="B1020" s="214"/>
      <c r="C1020" s="214"/>
      <c r="D1020" s="214"/>
      <c r="E1020" s="214"/>
      <c r="F1020" s="214"/>
      <c r="G1020" s="214"/>
      <c r="H1020" s="214"/>
      <c r="I1020" s="214"/>
      <c r="J1020" s="214"/>
      <c r="K1020" s="214"/>
      <c r="L1020" s="214"/>
      <c r="M1020" s="214"/>
      <c r="N1020" s="214"/>
      <c r="O1020" s="214"/>
      <c r="P1020" s="214"/>
      <c r="Q1020" s="214"/>
      <c r="R1020" s="214"/>
    </row>
    <row r="1021">
      <c r="A1021" s="180"/>
      <c r="B1021" s="214"/>
      <c r="C1021" s="214"/>
      <c r="D1021" s="214"/>
      <c r="E1021" s="214"/>
      <c r="F1021" s="214"/>
      <c r="G1021" s="214"/>
      <c r="H1021" s="214"/>
      <c r="I1021" s="214"/>
      <c r="J1021" s="214"/>
      <c r="K1021" s="214"/>
      <c r="L1021" s="214"/>
      <c r="M1021" s="214"/>
      <c r="N1021" s="214"/>
      <c r="O1021" s="214"/>
      <c r="P1021" s="214"/>
      <c r="Q1021" s="214"/>
      <c r="R1021" s="214"/>
    </row>
    <row r="1022">
      <c r="A1022" s="180"/>
      <c r="B1022" s="214"/>
      <c r="C1022" s="214"/>
      <c r="D1022" s="214"/>
      <c r="E1022" s="214"/>
      <c r="F1022" s="214"/>
      <c r="G1022" s="214"/>
      <c r="H1022" s="214"/>
      <c r="I1022" s="214"/>
      <c r="J1022" s="214"/>
      <c r="K1022" s="214"/>
      <c r="L1022" s="214"/>
      <c r="M1022" s="214"/>
      <c r="N1022" s="214"/>
      <c r="O1022" s="214"/>
      <c r="P1022" s="214"/>
      <c r="Q1022" s="214"/>
      <c r="R1022" s="214"/>
    </row>
    <row r="1023">
      <c r="A1023" s="180"/>
      <c r="B1023" s="214"/>
      <c r="C1023" s="214"/>
      <c r="D1023" s="214"/>
      <c r="E1023" s="214"/>
      <c r="F1023" s="214"/>
      <c r="G1023" s="214"/>
      <c r="H1023" s="214"/>
      <c r="I1023" s="214"/>
      <c r="J1023" s="214"/>
      <c r="K1023" s="214"/>
      <c r="L1023" s="214"/>
      <c r="M1023" s="214"/>
      <c r="N1023" s="214"/>
      <c r="O1023" s="214"/>
      <c r="P1023" s="214"/>
      <c r="Q1023" s="214"/>
      <c r="R1023" s="214"/>
    </row>
    <row r="1024">
      <c r="A1024" s="180"/>
      <c r="B1024" s="214"/>
      <c r="C1024" s="214"/>
      <c r="D1024" s="214"/>
      <c r="E1024" s="214"/>
      <c r="F1024" s="214"/>
      <c r="G1024" s="214"/>
      <c r="H1024" s="214"/>
      <c r="I1024" s="214"/>
      <c r="J1024" s="214"/>
      <c r="K1024" s="214"/>
      <c r="L1024" s="214"/>
      <c r="M1024" s="214"/>
      <c r="N1024" s="214"/>
      <c r="O1024" s="214"/>
      <c r="P1024" s="214"/>
      <c r="Q1024" s="214"/>
      <c r="R1024" s="214"/>
    </row>
    <row r="1025">
      <c r="A1025" s="180"/>
      <c r="B1025" s="214"/>
      <c r="C1025" s="214"/>
      <c r="D1025" s="214"/>
      <c r="E1025" s="214"/>
      <c r="F1025" s="214"/>
      <c r="G1025" s="214"/>
      <c r="H1025" s="214"/>
      <c r="I1025" s="214"/>
      <c r="J1025" s="214"/>
      <c r="K1025" s="214"/>
      <c r="L1025" s="214"/>
      <c r="M1025" s="214"/>
      <c r="N1025" s="214"/>
      <c r="O1025" s="214"/>
      <c r="P1025" s="214"/>
      <c r="Q1025" s="214"/>
      <c r="R1025" s="214"/>
    </row>
    <row r="1026">
      <c r="A1026" s="180"/>
      <c r="B1026" s="214"/>
      <c r="C1026" s="214"/>
      <c r="D1026" s="214"/>
      <c r="E1026" s="214"/>
      <c r="F1026" s="214"/>
      <c r="G1026" s="214"/>
      <c r="H1026" s="214"/>
      <c r="I1026" s="214"/>
      <c r="J1026" s="214"/>
      <c r="K1026" s="214"/>
      <c r="L1026" s="214"/>
      <c r="M1026" s="214"/>
      <c r="N1026" s="214"/>
      <c r="O1026" s="214"/>
      <c r="P1026" s="214"/>
      <c r="Q1026" s="214"/>
      <c r="R1026" s="214"/>
    </row>
    <row r="1027">
      <c r="A1027" s="180"/>
      <c r="B1027" s="214"/>
      <c r="C1027" s="214"/>
      <c r="D1027" s="214"/>
      <c r="E1027" s="214"/>
      <c r="F1027" s="214"/>
      <c r="G1027" s="214"/>
      <c r="H1027" s="214"/>
      <c r="I1027" s="214"/>
      <c r="J1027" s="214"/>
      <c r="K1027" s="214"/>
      <c r="L1027" s="214"/>
      <c r="M1027" s="214"/>
      <c r="N1027" s="214"/>
      <c r="O1027" s="214"/>
      <c r="P1027" s="214"/>
      <c r="Q1027" s="214"/>
      <c r="R1027" s="214"/>
    </row>
    <row r="1028">
      <c r="A1028" s="180"/>
      <c r="B1028" s="214"/>
      <c r="C1028" s="214"/>
      <c r="D1028" s="214"/>
      <c r="E1028" s="214"/>
      <c r="F1028" s="214"/>
      <c r="G1028" s="214"/>
      <c r="H1028" s="214"/>
      <c r="I1028" s="214"/>
      <c r="J1028" s="214"/>
      <c r="K1028" s="214"/>
      <c r="L1028" s="214"/>
      <c r="M1028" s="214"/>
      <c r="N1028" s="214"/>
      <c r="O1028" s="214"/>
      <c r="P1028" s="214"/>
      <c r="Q1028" s="214"/>
      <c r="R1028" s="214"/>
    </row>
    <row r="1029">
      <c r="A1029" s="180"/>
      <c r="B1029" s="214"/>
      <c r="C1029" s="214"/>
      <c r="D1029" s="214"/>
      <c r="E1029" s="214"/>
      <c r="F1029" s="214"/>
      <c r="G1029" s="214"/>
      <c r="H1029" s="214"/>
      <c r="I1029" s="214"/>
      <c r="J1029" s="214"/>
      <c r="K1029" s="214"/>
      <c r="L1029" s="214"/>
      <c r="M1029" s="214"/>
      <c r="N1029" s="214"/>
      <c r="O1029" s="214"/>
      <c r="P1029" s="214"/>
      <c r="Q1029" s="214"/>
      <c r="R1029" s="214"/>
    </row>
    <row r="1030">
      <c r="A1030" s="180"/>
      <c r="B1030" s="214"/>
      <c r="C1030" s="214"/>
      <c r="D1030" s="214"/>
      <c r="E1030" s="214"/>
      <c r="F1030" s="214"/>
      <c r="G1030" s="214"/>
      <c r="H1030" s="214"/>
      <c r="I1030" s="214"/>
      <c r="J1030" s="214"/>
      <c r="K1030" s="214"/>
      <c r="L1030" s="214"/>
      <c r="M1030" s="214"/>
      <c r="N1030" s="214"/>
      <c r="O1030" s="214"/>
      <c r="P1030" s="214"/>
      <c r="Q1030" s="214"/>
      <c r="R1030" s="214"/>
    </row>
    <row r="1031">
      <c r="A1031" s="180"/>
      <c r="B1031" s="214"/>
      <c r="C1031" s="214"/>
      <c r="D1031" s="214"/>
      <c r="E1031" s="214"/>
      <c r="F1031" s="214"/>
      <c r="G1031" s="214"/>
      <c r="H1031" s="214"/>
      <c r="I1031" s="214"/>
      <c r="J1031" s="214"/>
      <c r="K1031" s="214"/>
      <c r="L1031" s="214"/>
      <c r="M1031" s="214"/>
      <c r="N1031" s="214"/>
      <c r="O1031" s="214"/>
      <c r="P1031" s="214"/>
      <c r="Q1031" s="214"/>
      <c r="R1031" s="214"/>
    </row>
    <row r="1032">
      <c r="A1032" s="180"/>
      <c r="B1032" s="214"/>
      <c r="C1032" s="214"/>
      <c r="D1032" s="214"/>
      <c r="E1032" s="214"/>
      <c r="F1032" s="214"/>
      <c r="G1032" s="214"/>
      <c r="H1032" s="214"/>
      <c r="I1032" s="214"/>
      <c r="J1032" s="214"/>
      <c r="K1032" s="214"/>
      <c r="L1032" s="214"/>
      <c r="M1032" s="214"/>
      <c r="N1032" s="214"/>
      <c r="O1032" s="214"/>
      <c r="P1032" s="214"/>
      <c r="Q1032" s="214"/>
      <c r="R1032" s="214"/>
    </row>
    <row r="1033">
      <c r="A1033" s="180"/>
      <c r="B1033" s="214"/>
      <c r="C1033" s="214"/>
      <c r="D1033" s="214"/>
      <c r="E1033" s="214"/>
      <c r="F1033" s="214"/>
      <c r="G1033" s="214"/>
      <c r="H1033" s="214"/>
      <c r="I1033" s="214"/>
      <c r="J1033" s="214"/>
      <c r="K1033" s="214"/>
      <c r="L1033" s="214"/>
      <c r="M1033" s="214"/>
      <c r="N1033" s="214"/>
      <c r="O1033" s="214"/>
      <c r="P1033" s="214"/>
      <c r="Q1033" s="214"/>
      <c r="R1033" s="214"/>
    </row>
    <row r="1034">
      <c r="A1034" s="180"/>
      <c r="B1034" s="214"/>
      <c r="C1034" s="214"/>
      <c r="D1034" s="214"/>
      <c r="E1034" s="214"/>
      <c r="F1034" s="214"/>
      <c r="G1034" s="214"/>
      <c r="H1034" s="214"/>
      <c r="I1034" s="214"/>
      <c r="J1034" s="214"/>
      <c r="K1034" s="214"/>
      <c r="L1034" s="214"/>
      <c r="M1034" s="214"/>
      <c r="N1034" s="214"/>
      <c r="O1034" s="214"/>
      <c r="P1034" s="214"/>
      <c r="Q1034" s="214"/>
      <c r="R1034" s="214"/>
    </row>
    <row r="1035">
      <c r="A1035" s="180"/>
      <c r="B1035" s="214"/>
      <c r="C1035" s="214"/>
      <c r="D1035" s="214"/>
      <c r="E1035" s="214"/>
      <c r="F1035" s="214"/>
      <c r="G1035" s="214"/>
      <c r="H1035" s="214"/>
      <c r="I1035" s="214"/>
      <c r="J1035" s="214"/>
      <c r="K1035" s="214"/>
      <c r="L1035" s="214"/>
      <c r="M1035" s="214"/>
      <c r="N1035" s="214"/>
      <c r="O1035" s="214"/>
      <c r="P1035" s="214"/>
      <c r="Q1035" s="214"/>
      <c r="R1035" s="214"/>
    </row>
    <row r="1036">
      <c r="A1036" s="180"/>
      <c r="B1036" s="214"/>
      <c r="C1036" s="214"/>
      <c r="D1036" s="214"/>
      <c r="E1036" s="214"/>
      <c r="F1036" s="214"/>
      <c r="G1036" s="214"/>
      <c r="H1036" s="214"/>
      <c r="I1036" s="214"/>
      <c r="J1036" s="214"/>
      <c r="K1036" s="214"/>
      <c r="L1036" s="214"/>
      <c r="M1036" s="214"/>
      <c r="N1036" s="214"/>
      <c r="O1036" s="214"/>
      <c r="P1036" s="214"/>
      <c r="Q1036" s="214"/>
      <c r="R1036" s="214"/>
    </row>
    <row r="1037">
      <c r="A1037" s="180"/>
      <c r="B1037" s="214"/>
      <c r="C1037" s="214"/>
      <c r="D1037" s="214"/>
      <c r="E1037" s="214"/>
      <c r="F1037" s="214"/>
      <c r="G1037" s="214"/>
      <c r="H1037" s="214"/>
      <c r="I1037" s="214"/>
      <c r="J1037" s="214"/>
      <c r="K1037" s="214"/>
      <c r="L1037" s="214"/>
      <c r="M1037" s="214"/>
      <c r="N1037" s="214"/>
      <c r="O1037" s="214"/>
      <c r="P1037" s="214"/>
      <c r="Q1037" s="214"/>
      <c r="R1037" s="214"/>
    </row>
    <row r="1038">
      <c r="A1038" s="180"/>
      <c r="B1038" s="214"/>
      <c r="C1038" s="214"/>
      <c r="D1038" s="214"/>
      <c r="E1038" s="214"/>
      <c r="F1038" s="214"/>
      <c r="G1038" s="214"/>
      <c r="H1038" s="214"/>
      <c r="I1038" s="214"/>
      <c r="J1038" s="214"/>
      <c r="K1038" s="214"/>
      <c r="L1038" s="214"/>
      <c r="M1038" s="214"/>
      <c r="N1038" s="214"/>
      <c r="O1038" s="214"/>
      <c r="P1038" s="214"/>
      <c r="Q1038" s="214"/>
      <c r="R1038" s="214"/>
    </row>
  </sheetData>
  <dataValidations>
    <dataValidation type="list" allowBlank="1" showErrorMessage="1" sqref="D2:D138">
      <formula1>"Customers,Office Building,Origin,Hotel,Retail"</formula1>
    </dataValidation>
    <dataValidation type="list" allowBlank="1" showErrorMessage="1" sqref="I2:I103">
      <formula1>"Combo(S),Medium(M),Premium(L)"</formula1>
    </dataValidation>
    <dataValidation type="list" allowBlank="1" showErrorMessage="1" sqref="E144:E156">
      <formula1>"Aun,Pon"</formula1>
    </dataValidation>
    <dataValidation type="list" allowBlank="1" showErrorMessage="1" sqref="C2:C103">
      <formula1>"Facebook,Instagram,LINE OA,OPA,หาเอง,Call"</formula1>
    </dataValidation>
    <dataValidation type="list" allowBlank="1" showErrorMessage="1" sqref="H144:H156">
      <formula1>"กำลังดำเนินการ (In Progress),นัดหมายแล้ว (Scheduled),ยกเลิก / ปิดดีลไม่ได้ (Lost),ยังไม่ได้เริ่ม (Not Started),รอการตอบกลับจากลูกค้า (Pending Client),เสร็จสิ้น (Completed)"</formula1>
    </dataValidation>
  </dataValidations>
  <hyperlinks>
    <hyperlink r:id="rId1" location="gid=2144975916" ref="J154"/>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23.25"/>
    <col customWidth="1" min="3" max="3" width="43.38"/>
    <col customWidth="1" min="4" max="4" width="15.5"/>
    <col customWidth="1" min="5" max="5" width="36.13"/>
    <col customWidth="1" min="6" max="6" width="21.88"/>
    <col customWidth="1" hidden="1" min="7" max="7" width="17.38"/>
    <col customWidth="1" min="8" max="8" width="20.38"/>
    <col customWidth="1" min="9" max="9" width="22.25"/>
    <col customWidth="1" min="10" max="10" width="37.88"/>
    <col customWidth="1" min="11" max="11" width="42.25"/>
  </cols>
  <sheetData>
    <row r="1">
      <c r="A1" s="236"/>
      <c r="B1" s="237"/>
      <c r="C1" s="236"/>
      <c r="D1" s="236"/>
      <c r="E1" s="236"/>
      <c r="F1" s="236"/>
      <c r="G1" s="237"/>
      <c r="H1" s="236"/>
      <c r="I1" s="236"/>
      <c r="J1" s="236"/>
      <c r="K1" s="236"/>
      <c r="L1" s="207"/>
      <c r="M1" s="207"/>
      <c r="N1" s="207"/>
      <c r="O1" s="207"/>
      <c r="P1" s="207"/>
      <c r="Q1" s="207"/>
      <c r="R1" s="207"/>
    </row>
    <row r="2">
      <c r="A2" s="236"/>
      <c r="B2" s="238" t="s">
        <v>1105</v>
      </c>
      <c r="C2" s="238" t="s">
        <v>1106</v>
      </c>
      <c r="D2" s="236"/>
      <c r="E2" s="236"/>
      <c r="F2" s="236"/>
      <c r="G2" s="237"/>
      <c r="H2" s="236"/>
      <c r="I2" s="236"/>
      <c r="J2" s="236"/>
      <c r="K2" s="236"/>
      <c r="L2" s="207"/>
      <c r="M2" s="207"/>
      <c r="N2" s="207"/>
      <c r="O2" s="207"/>
      <c r="P2" s="207"/>
      <c r="Q2" s="207"/>
      <c r="R2" s="207"/>
    </row>
    <row r="3">
      <c r="A3" s="236"/>
      <c r="B3" s="237"/>
      <c r="C3" s="236"/>
      <c r="D3" s="236"/>
      <c r="E3" s="236"/>
      <c r="F3" s="236"/>
      <c r="G3" s="237"/>
      <c r="H3" s="236"/>
      <c r="I3" s="236"/>
      <c r="J3" s="236"/>
      <c r="K3" s="236"/>
      <c r="L3" s="207"/>
      <c r="M3" s="207"/>
      <c r="N3" s="207"/>
      <c r="O3" s="207"/>
      <c r="P3" s="207"/>
      <c r="Q3" s="207"/>
      <c r="R3" s="207"/>
    </row>
    <row r="4">
      <c r="A4" s="236"/>
      <c r="B4" s="237"/>
      <c r="C4" s="236"/>
      <c r="D4" s="236"/>
      <c r="E4" s="236"/>
      <c r="F4" s="236"/>
      <c r="G4" s="237"/>
      <c r="H4" s="236"/>
      <c r="I4" s="236"/>
      <c r="J4" s="236"/>
      <c r="K4" s="236"/>
      <c r="L4" s="207"/>
      <c r="M4" s="207"/>
      <c r="N4" s="207"/>
      <c r="O4" s="207"/>
      <c r="P4" s="207"/>
      <c r="Q4" s="207"/>
      <c r="R4" s="207"/>
    </row>
    <row r="5">
      <c r="A5" s="236"/>
      <c r="B5" s="239" t="s">
        <v>1107</v>
      </c>
      <c r="C5" s="236"/>
      <c r="D5" s="239"/>
      <c r="E5" s="239"/>
      <c r="F5" s="236"/>
      <c r="G5" s="237"/>
      <c r="H5" s="236"/>
      <c r="I5" s="236"/>
      <c r="J5" s="236"/>
      <c r="K5" s="236"/>
      <c r="L5" s="207"/>
      <c r="M5" s="207"/>
      <c r="N5" s="207"/>
      <c r="O5" s="207"/>
      <c r="P5" s="207"/>
      <c r="Q5" s="207"/>
      <c r="R5" s="207"/>
    </row>
    <row r="6">
      <c r="A6" s="236"/>
      <c r="B6" s="239" t="s">
        <v>1108</v>
      </c>
      <c r="C6" s="236"/>
      <c r="D6" s="239"/>
      <c r="E6" s="239"/>
      <c r="F6" s="236"/>
      <c r="G6" s="237"/>
      <c r="H6" s="236"/>
      <c r="I6" s="236"/>
      <c r="J6" s="236"/>
      <c r="K6" s="236"/>
      <c r="L6" s="207"/>
      <c r="M6" s="207"/>
      <c r="N6" s="207"/>
      <c r="O6" s="207"/>
      <c r="P6" s="207"/>
      <c r="Q6" s="207"/>
      <c r="R6" s="207"/>
    </row>
    <row r="7">
      <c r="A7" s="236"/>
      <c r="B7" s="237"/>
      <c r="C7" s="236"/>
      <c r="D7" s="240"/>
      <c r="E7" s="240"/>
      <c r="F7" s="236"/>
      <c r="G7" s="237"/>
      <c r="H7" s="236"/>
      <c r="I7" s="236"/>
      <c r="J7" s="236"/>
      <c r="K7" s="236"/>
      <c r="L7" s="207"/>
      <c r="M7" s="207"/>
      <c r="N7" s="207"/>
      <c r="O7" s="207"/>
      <c r="P7" s="207"/>
      <c r="Q7" s="207"/>
      <c r="R7" s="207"/>
    </row>
    <row r="8">
      <c r="A8" s="236"/>
      <c r="B8" s="237"/>
      <c r="C8" s="236"/>
      <c r="D8" s="240"/>
      <c r="E8" s="240"/>
      <c r="F8" s="236"/>
      <c r="G8" s="237"/>
      <c r="H8" s="236"/>
      <c r="I8" s="236"/>
      <c r="J8" s="236"/>
      <c r="K8" s="236"/>
      <c r="L8" s="207"/>
      <c r="M8" s="207"/>
      <c r="N8" s="207"/>
      <c r="O8" s="207"/>
      <c r="P8" s="207"/>
      <c r="Q8" s="207"/>
      <c r="R8" s="207"/>
    </row>
    <row r="9">
      <c r="A9" s="241" t="s">
        <v>866</v>
      </c>
      <c r="B9" s="242" t="s">
        <v>1109</v>
      </c>
      <c r="C9" s="241" t="s">
        <v>52</v>
      </c>
      <c r="D9" s="241" t="s">
        <v>1110</v>
      </c>
      <c r="E9" s="242" t="s">
        <v>1111</v>
      </c>
      <c r="F9" s="241" t="s">
        <v>1112</v>
      </c>
      <c r="G9" s="242" t="s">
        <v>874</v>
      </c>
      <c r="H9" s="241" t="s">
        <v>34</v>
      </c>
      <c r="I9" s="241" t="s">
        <v>1113</v>
      </c>
      <c r="J9" s="241" t="s">
        <v>1114</v>
      </c>
      <c r="K9" s="241" t="s">
        <v>114</v>
      </c>
      <c r="L9" s="207"/>
      <c r="M9" s="207"/>
      <c r="N9" s="207"/>
      <c r="O9" s="207"/>
      <c r="P9" s="207"/>
      <c r="Q9" s="207"/>
      <c r="R9" s="207"/>
    </row>
    <row r="10">
      <c r="A10" s="208">
        <v>1.0</v>
      </c>
      <c r="B10" s="209">
        <v>25332.0</v>
      </c>
      <c r="C10" s="210" t="s">
        <v>26</v>
      </c>
      <c r="D10" s="243">
        <v>2006.0</v>
      </c>
      <c r="E10" s="244" t="s">
        <v>1115</v>
      </c>
      <c r="F10" s="245" t="s">
        <v>1116</v>
      </c>
      <c r="G10" s="210"/>
      <c r="H10" s="246">
        <v>200000.0</v>
      </c>
      <c r="I10" s="208" t="s">
        <v>1117</v>
      </c>
      <c r="J10" s="210" t="s">
        <v>1118</v>
      </c>
      <c r="K10" s="210" t="s">
        <v>1119</v>
      </c>
      <c r="L10" s="214"/>
      <c r="M10" s="214"/>
      <c r="N10" s="214"/>
      <c r="O10" s="214"/>
      <c r="P10" s="214"/>
      <c r="Q10" s="214"/>
      <c r="R10" s="214"/>
    </row>
    <row r="11">
      <c r="A11" s="208">
        <v>2.0</v>
      </c>
      <c r="B11" s="209">
        <v>25332.0</v>
      </c>
      <c r="C11" s="210" t="s">
        <v>26</v>
      </c>
      <c r="D11" s="247">
        <v>805.0</v>
      </c>
      <c r="E11" s="244" t="s">
        <v>1120</v>
      </c>
      <c r="F11" s="245" t="s">
        <v>1116</v>
      </c>
      <c r="G11" s="210"/>
      <c r="H11" s="248">
        <v>39000.0</v>
      </c>
      <c r="I11" s="208" t="s">
        <v>1117</v>
      </c>
      <c r="J11" s="210" t="s">
        <v>1118</v>
      </c>
      <c r="K11" s="210" t="s">
        <v>1119</v>
      </c>
      <c r="L11" s="214"/>
      <c r="M11" s="214"/>
      <c r="N11" s="214"/>
      <c r="O11" s="214"/>
      <c r="P11" s="214"/>
      <c r="Q11" s="214"/>
      <c r="R11" s="214"/>
    </row>
    <row r="12">
      <c r="A12" s="208">
        <v>3.0</v>
      </c>
      <c r="B12" s="209">
        <v>25332.0</v>
      </c>
      <c r="C12" s="210" t="s">
        <v>26</v>
      </c>
      <c r="D12" s="247">
        <v>508.0</v>
      </c>
      <c r="E12" s="244" t="s">
        <v>1121</v>
      </c>
      <c r="F12" s="245" t="s">
        <v>1116</v>
      </c>
      <c r="G12" s="210"/>
      <c r="H12" s="248">
        <v>55000.0</v>
      </c>
      <c r="I12" s="208" t="s">
        <v>1117</v>
      </c>
      <c r="J12" s="210" t="s">
        <v>1118</v>
      </c>
      <c r="K12" s="210" t="s">
        <v>1119</v>
      </c>
      <c r="L12" s="214"/>
      <c r="M12" s="214"/>
      <c r="N12" s="214"/>
      <c r="O12" s="214"/>
      <c r="P12" s="214"/>
      <c r="Q12" s="214"/>
      <c r="R12" s="214"/>
    </row>
    <row r="13">
      <c r="A13" s="208">
        <v>4.0</v>
      </c>
      <c r="B13" s="209">
        <v>25332.0</v>
      </c>
      <c r="C13" s="210" t="s">
        <v>26</v>
      </c>
      <c r="D13" s="247">
        <v>1003.0</v>
      </c>
      <c r="E13" s="244" t="s">
        <v>1122</v>
      </c>
      <c r="F13" s="245" t="s">
        <v>1116</v>
      </c>
      <c r="G13" s="210"/>
      <c r="H13" s="210">
        <v>300000.0</v>
      </c>
      <c r="I13" s="208" t="s">
        <v>1117</v>
      </c>
      <c r="J13" s="210" t="s">
        <v>1118</v>
      </c>
      <c r="K13" s="210" t="s">
        <v>1119</v>
      </c>
      <c r="L13" s="214"/>
      <c r="M13" s="214"/>
      <c r="N13" s="214"/>
      <c r="O13" s="214"/>
      <c r="P13" s="214"/>
      <c r="Q13" s="214"/>
      <c r="R13" s="214"/>
    </row>
    <row r="14">
      <c r="A14" s="208">
        <v>5.0</v>
      </c>
      <c r="B14" s="209">
        <v>25332.0</v>
      </c>
      <c r="C14" s="210" t="s">
        <v>26</v>
      </c>
      <c r="D14" s="247">
        <v>1220.0</v>
      </c>
      <c r="E14" s="244" t="s">
        <v>1123</v>
      </c>
      <c r="F14" s="245" t="s">
        <v>1116</v>
      </c>
      <c r="G14" s="210"/>
      <c r="H14" s="248">
        <v>200000.0</v>
      </c>
      <c r="I14" s="208" t="s">
        <v>1117</v>
      </c>
      <c r="J14" s="210" t="s">
        <v>1118</v>
      </c>
      <c r="K14" s="210" t="s">
        <v>1119</v>
      </c>
      <c r="L14" s="214"/>
      <c r="M14" s="214"/>
      <c r="N14" s="214"/>
      <c r="O14" s="214"/>
      <c r="P14" s="214"/>
      <c r="Q14" s="214"/>
      <c r="R14" s="214"/>
    </row>
    <row r="15">
      <c r="A15" s="208">
        <v>6.0</v>
      </c>
      <c r="B15" s="209">
        <v>25332.0</v>
      </c>
      <c r="C15" s="210" t="s">
        <v>26</v>
      </c>
      <c r="D15" s="243">
        <v>506.0</v>
      </c>
      <c r="E15" s="249" t="s">
        <v>1124</v>
      </c>
      <c r="F15" s="245" t="s">
        <v>862</v>
      </c>
      <c r="G15" s="210"/>
      <c r="H15" s="248">
        <v>150000.0</v>
      </c>
      <c r="I15" s="208" t="s">
        <v>1117</v>
      </c>
      <c r="J15" s="210" t="s">
        <v>1118</v>
      </c>
      <c r="K15" s="210" t="s">
        <v>1119</v>
      </c>
      <c r="L15" s="214"/>
      <c r="M15" s="214"/>
      <c r="N15" s="214"/>
      <c r="O15" s="214"/>
      <c r="P15" s="214"/>
      <c r="Q15" s="214"/>
      <c r="R15" s="214"/>
    </row>
    <row r="16">
      <c r="A16" s="208">
        <v>7.0</v>
      </c>
      <c r="B16" s="209">
        <v>25332.0</v>
      </c>
      <c r="C16" s="210" t="s">
        <v>26</v>
      </c>
      <c r="D16" s="243">
        <v>1615.0</v>
      </c>
      <c r="E16" s="249" t="s">
        <v>1125</v>
      </c>
      <c r="F16" s="245" t="s">
        <v>1116</v>
      </c>
      <c r="G16" s="210"/>
      <c r="H16" s="210">
        <v>300000.0</v>
      </c>
      <c r="I16" s="208" t="s">
        <v>1117</v>
      </c>
      <c r="J16" s="210" t="s">
        <v>1118</v>
      </c>
      <c r="K16" s="210" t="s">
        <v>1119</v>
      </c>
      <c r="L16" s="214"/>
      <c r="M16" s="214"/>
      <c r="N16" s="214"/>
      <c r="O16" s="214"/>
      <c r="P16" s="214"/>
      <c r="Q16" s="214"/>
      <c r="R16" s="214"/>
    </row>
    <row r="17">
      <c r="A17" s="208">
        <v>8.0</v>
      </c>
      <c r="B17" s="209">
        <v>25336.0</v>
      </c>
      <c r="C17" s="210" t="s">
        <v>1126</v>
      </c>
      <c r="D17" s="210"/>
      <c r="E17" s="210" t="s">
        <v>1127</v>
      </c>
      <c r="F17" s="245" t="s">
        <v>1116</v>
      </c>
      <c r="G17" s="210"/>
      <c r="H17" s="248">
        <v>220616.88</v>
      </c>
      <c r="I17" s="208" t="s">
        <v>1117</v>
      </c>
      <c r="J17" s="210" t="s">
        <v>1118</v>
      </c>
      <c r="K17" s="210" t="s">
        <v>1128</v>
      </c>
      <c r="L17" s="214"/>
      <c r="M17" s="214"/>
      <c r="N17" s="214"/>
      <c r="O17" s="214"/>
      <c r="P17" s="214"/>
      <c r="Q17" s="214"/>
      <c r="R17" s="214"/>
    </row>
    <row r="18">
      <c r="A18" s="208">
        <v>9.0</v>
      </c>
      <c r="B18" s="209">
        <v>25335.0</v>
      </c>
      <c r="C18" s="210" t="s">
        <v>1129</v>
      </c>
      <c r="D18" s="210"/>
      <c r="E18" s="210" t="s">
        <v>1130</v>
      </c>
      <c r="F18" s="245" t="s">
        <v>1131</v>
      </c>
      <c r="G18" s="210"/>
      <c r="H18" s="248">
        <v>1.740100628E7</v>
      </c>
      <c r="I18" s="250">
        <v>0.5</v>
      </c>
      <c r="J18" s="210" t="s">
        <v>1132</v>
      </c>
      <c r="K18" s="213"/>
      <c r="L18" s="214"/>
      <c r="M18" s="214"/>
      <c r="N18" s="214"/>
      <c r="O18" s="214"/>
      <c r="P18" s="214"/>
      <c r="Q18" s="214"/>
      <c r="R18" s="214"/>
    </row>
    <row r="19">
      <c r="A19" s="208">
        <v>10.0</v>
      </c>
      <c r="B19" s="209">
        <v>25336.0</v>
      </c>
      <c r="C19" s="210" t="s">
        <v>1133</v>
      </c>
      <c r="D19" s="210"/>
      <c r="E19" s="210" t="s">
        <v>1134</v>
      </c>
      <c r="F19" s="245" t="s">
        <v>1131</v>
      </c>
      <c r="G19" s="210"/>
      <c r="H19" s="248">
        <v>21186.0</v>
      </c>
      <c r="I19" s="250">
        <v>0.9</v>
      </c>
      <c r="J19" s="210" t="s">
        <v>1135</v>
      </c>
      <c r="K19" s="213"/>
      <c r="L19" s="214"/>
      <c r="M19" s="214"/>
      <c r="N19" s="214"/>
      <c r="O19" s="214"/>
      <c r="P19" s="214"/>
      <c r="Q19" s="214"/>
      <c r="R19" s="214"/>
    </row>
    <row r="20">
      <c r="A20" s="208">
        <v>11.0</v>
      </c>
      <c r="B20" s="209">
        <v>25336.0</v>
      </c>
      <c r="C20" s="210" t="s">
        <v>1136</v>
      </c>
      <c r="D20" s="210"/>
      <c r="E20" s="210" t="s">
        <v>1134</v>
      </c>
      <c r="F20" s="245" t="s">
        <v>1131</v>
      </c>
      <c r="G20" s="210"/>
      <c r="H20" s="248">
        <v>50494.0</v>
      </c>
      <c r="I20" s="208" t="s">
        <v>1117</v>
      </c>
      <c r="J20" s="210" t="s">
        <v>1137</v>
      </c>
      <c r="K20" s="213"/>
      <c r="L20" s="214"/>
      <c r="M20" s="214"/>
      <c r="N20" s="214"/>
      <c r="O20" s="214"/>
      <c r="P20" s="214"/>
      <c r="Q20" s="214"/>
      <c r="R20" s="214"/>
    </row>
    <row r="21">
      <c r="A21" s="208">
        <v>12.0</v>
      </c>
      <c r="B21" s="209">
        <v>25342.0</v>
      </c>
      <c r="C21" s="210" t="s">
        <v>1138</v>
      </c>
      <c r="D21" s="210"/>
      <c r="E21" s="210" t="s">
        <v>1139</v>
      </c>
      <c r="F21" s="245" t="s">
        <v>1140</v>
      </c>
      <c r="G21" s="210"/>
      <c r="H21" s="248">
        <v>279299.0</v>
      </c>
      <c r="I21" s="250">
        <v>0.2</v>
      </c>
      <c r="J21" s="210" t="s">
        <v>1141</v>
      </c>
      <c r="K21" s="210" t="s">
        <v>1142</v>
      </c>
      <c r="L21" s="214"/>
      <c r="M21" s="214"/>
      <c r="N21" s="214"/>
      <c r="O21" s="214"/>
      <c r="P21" s="214"/>
      <c r="Q21" s="214"/>
      <c r="R21" s="214"/>
    </row>
    <row r="22">
      <c r="A22" s="208">
        <v>13.0</v>
      </c>
      <c r="B22" s="209">
        <v>25352.0</v>
      </c>
      <c r="C22" s="210" t="s">
        <v>1143</v>
      </c>
      <c r="D22" s="210"/>
      <c r="E22" s="210" t="s">
        <v>1144</v>
      </c>
      <c r="F22" s="245" t="s">
        <v>1145</v>
      </c>
      <c r="G22" s="213"/>
      <c r="H22" s="144">
        <v>8778141.09</v>
      </c>
      <c r="I22" s="250">
        <v>0.5</v>
      </c>
      <c r="J22" s="210" t="s">
        <v>1146</v>
      </c>
      <c r="K22" s="213"/>
      <c r="L22" s="214"/>
      <c r="M22" s="214"/>
      <c r="N22" s="214"/>
      <c r="O22" s="214"/>
      <c r="P22" s="214"/>
      <c r="Q22" s="214"/>
      <c r="R22" s="214"/>
    </row>
    <row r="23">
      <c r="A23" s="208">
        <v>14.0</v>
      </c>
      <c r="B23" s="209">
        <v>25352.0</v>
      </c>
      <c r="C23" s="210" t="s">
        <v>1147</v>
      </c>
      <c r="D23" s="210"/>
      <c r="E23" s="210" t="s">
        <v>1144</v>
      </c>
      <c r="F23" s="245" t="s">
        <v>1145</v>
      </c>
      <c r="G23" s="213"/>
      <c r="H23" s="144">
        <v>1.007700947E7</v>
      </c>
      <c r="I23" s="250">
        <v>0.5</v>
      </c>
      <c r="J23" s="210" t="s">
        <v>1148</v>
      </c>
      <c r="K23" s="213"/>
      <c r="L23" s="214"/>
      <c r="M23" s="214"/>
      <c r="N23" s="214"/>
      <c r="O23" s="214"/>
      <c r="P23" s="214"/>
      <c r="Q23" s="214"/>
      <c r="R23" s="214"/>
    </row>
    <row r="24">
      <c r="A24" s="208">
        <v>15.0</v>
      </c>
      <c r="B24" s="209">
        <v>25352.0</v>
      </c>
      <c r="C24" s="210" t="s">
        <v>1149</v>
      </c>
      <c r="D24" s="210"/>
      <c r="E24" s="210" t="s">
        <v>1144</v>
      </c>
      <c r="F24" s="245" t="s">
        <v>1145</v>
      </c>
      <c r="G24" s="213"/>
      <c r="H24" s="251">
        <v>1.6209502E7</v>
      </c>
      <c r="I24" s="250">
        <v>0.5</v>
      </c>
      <c r="J24" s="210" t="s">
        <v>1150</v>
      </c>
      <c r="K24" s="213"/>
      <c r="L24" s="214"/>
      <c r="M24" s="214"/>
      <c r="N24" s="214"/>
      <c r="O24" s="214"/>
      <c r="P24" s="214"/>
      <c r="Q24" s="214"/>
      <c r="R24" s="214"/>
    </row>
    <row r="25">
      <c r="A25" s="208">
        <v>16.0</v>
      </c>
      <c r="B25" s="209">
        <v>25353.0</v>
      </c>
      <c r="C25" s="210" t="s">
        <v>1151</v>
      </c>
      <c r="D25" s="210"/>
      <c r="E25" s="210" t="s">
        <v>1144</v>
      </c>
      <c r="F25" s="245" t="s">
        <v>1145</v>
      </c>
      <c r="G25" s="213"/>
      <c r="H25" s="144">
        <v>8778141.09</v>
      </c>
      <c r="I25" s="250">
        <v>0.5</v>
      </c>
      <c r="J25" s="210" t="s">
        <v>1152</v>
      </c>
      <c r="K25" s="213"/>
      <c r="L25" s="214"/>
      <c r="M25" s="214"/>
      <c r="N25" s="214"/>
      <c r="O25" s="214"/>
      <c r="P25" s="214"/>
      <c r="Q25" s="214"/>
      <c r="R25" s="214"/>
    </row>
    <row r="26">
      <c r="A26" s="208">
        <v>17.0</v>
      </c>
      <c r="B26" s="209">
        <v>25353.0</v>
      </c>
      <c r="C26" s="210" t="s">
        <v>1153</v>
      </c>
      <c r="D26" s="210"/>
      <c r="E26" s="210" t="s">
        <v>1144</v>
      </c>
      <c r="F26" s="245" t="s">
        <v>1145</v>
      </c>
      <c r="G26" s="210"/>
      <c r="H26" s="144">
        <v>1.007700947E7</v>
      </c>
      <c r="I26" s="250">
        <v>0.5</v>
      </c>
      <c r="J26" s="210" t="s">
        <v>1154</v>
      </c>
      <c r="K26" s="213"/>
      <c r="L26" s="214"/>
      <c r="M26" s="214"/>
      <c r="N26" s="214"/>
      <c r="O26" s="214"/>
      <c r="P26" s="214"/>
      <c r="Q26" s="214"/>
      <c r="R26" s="214"/>
    </row>
    <row r="27">
      <c r="A27" s="208">
        <v>18.0</v>
      </c>
      <c r="B27" s="209">
        <v>25358.0</v>
      </c>
      <c r="C27" s="210" t="s">
        <v>1155</v>
      </c>
      <c r="D27" s="210"/>
      <c r="E27" s="210" t="s">
        <v>1156</v>
      </c>
      <c r="F27" s="245" t="s">
        <v>1131</v>
      </c>
      <c r="G27" s="210"/>
      <c r="H27" s="144">
        <v>5675954.74</v>
      </c>
      <c r="I27" s="250">
        <v>0.5</v>
      </c>
      <c r="J27" s="210" t="s">
        <v>1157</v>
      </c>
      <c r="K27" s="213"/>
      <c r="L27" s="214"/>
      <c r="M27" s="214"/>
      <c r="N27" s="214"/>
      <c r="O27" s="214"/>
      <c r="P27" s="214"/>
      <c r="Q27" s="214"/>
      <c r="R27" s="214"/>
    </row>
    <row r="28">
      <c r="A28" s="208">
        <v>19.0</v>
      </c>
      <c r="B28" s="209">
        <v>25358.0</v>
      </c>
      <c r="C28" s="210" t="s">
        <v>1158</v>
      </c>
      <c r="D28" s="210"/>
      <c r="E28" s="210" t="s">
        <v>1156</v>
      </c>
      <c r="F28" s="245" t="s">
        <v>1131</v>
      </c>
      <c r="G28" s="210"/>
      <c r="H28" s="213"/>
      <c r="I28" s="250">
        <v>0.5</v>
      </c>
      <c r="J28" s="210" t="s">
        <v>1159</v>
      </c>
      <c r="K28" s="210" t="s">
        <v>859</v>
      </c>
      <c r="L28" s="214"/>
      <c r="M28" s="214"/>
      <c r="N28" s="214"/>
      <c r="O28" s="214"/>
      <c r="P28" s="214"/>
      <c r="Q28" s="214"/>
      <c r="R28" s="214"/>
    </row>
    <row r="29">
      <c r="A29" s="208">
        <v>20.0</v>
      </c>
      <c r="B29" s="209">
        <v>25358.0</v>
      </c>
      <c r="C29" s="210" t="s">
        <v>1160</v>
      </c>
      <c r="D29" s="210"/>
      <c r="E29" s="210" t="s">
        <v>1156</v>
      </c>
      <c r="F29" s="245" t="s">
        <v>1131</v>
      </c>
      <c r="G29" s="210"/>
      <c r="H29" s="213"/>
      <c r="I29" s="250">
        <v>0.5</v>
      </c>
      <c r="J29" s="210" t="s">
        <v>1161</v>
      </c>
      <c r="K29" s="213"/>
      <c r="L29" s="214"/>
      <c r="M29" s="214"/>
      <c r="N29" s="214"/>
      <c r="O29" s="214"/>
      <c r="P29" s="214"/>
      <c r="Q29" s="214"/>
      <c r="R29" s="214"/>
    </row>
    <row r="30">
      <c r="A30" s="208">
        <v>21.0</v>
      </c>
      <c r="B30" s="209">
        <v>25359.0</v>
      </c>
      <c r="C30" s="210" t="s">
        <v>1162</v>
      </c>
      <c r="D30" s="210"/>
      <c r="E30" s="210" t="s">
        <v>1163</v>
      </c>
      <c r="F30" s="245" t="s">
        <v>1164</v>
      </c>
      <c r="G30" s="210"/>
      <c r="H30" s="213"/>
      <c r="I30" s="250">
        <v>0.5</v>
      </c>
      <c r="J30" s="210" t="s">
        <v>1165</v>
      </c>
      <c r="K30" s="213"/>
      <c r="L30" s="214"/>
      <c r="M30" s="214"/>
      <c r="N30" s="214"/>
      <c r="O30" s="214"/>
      <c r="P30" s="214"/>
      <c r="Q30" s="214"/>
      <c r="R30" s="214"/>
    </row>
    <row r="31">
      <c r="A31" s="208">
        <v>22.0</v>
      </c>
      <c r="B31" s="209">
        <v>25359.0</v>
      </c>
      <c r="C31" s="210" t="s">
        <v>1166</v>
      </c>
      <c r="D31" s="210"/>
      <c r="E31" s="210" t="s">
        <v>1163</v>
      </c>
      <c r="F31" s="245" t="s">
        <v>1164</v>
      </c>
      <c r="G31" s="210"/>
      <c r="H31" s="210">
        <v>300000.0</v>
      </c>
      <c r="I31" s="250">
        <v>0.5</v>
      </c>
      <c r="J31" s="210" t="s">
        <v>1165</v>
      </c>
      <c r="K31" s="213"/>
      <c r="L31" s="214"/>
      <c r="M31" s="214"/>
      <c r="N31" s="214"/>
      <c r="O31" s="214"/>
      <c r="P31" s="214"/>
      <c r="Q31" s="214"/>
      <c r="R31" s="214"/>
    </row>
    <row r="32">
      <c r="A32" s="208">
        <v>23.0</v>
      </c>
      <c r="B32" s="209">
        <v>25360.0</v>
      </c>
      <c r="C32" s="210" t="s">
        <v>1167</v>
      </c>
      <c r="D32" s="210"/>
      <c r="E32" s="210" t="s">
        <v>1168</v>
      </c>
      <c r="F32" s="245" t="s">
        <v>1164</v>
      </c>
      <c r="G32" s="210"/>
      <c r="H32" s="248">
        <v>200000.0</v>
      </c>
      <c r="I32" s="250">
        <v>0.2</v>
      </c>
      <c r="J32" s="210" t="s">
        <v>1169</v>
      </c>
      <c r="K32" s="213"/>
      <c r="L32" s="214"/>
      <c r="M32" s="214"/>
      <c r="N32" s="214"/>
      <c r="O32" s="214"/>
      <c r="P32" s="214"/>
      <c r="Q32" s="214"/>
      <c r="R32" s="214"/>
    </row>
    <row r="33">
      <c r="A33" s="208">
        <v>24.0</v>
      </c>
      <c r="B33" s="209">
        <v>25361.0</v>
      </c>
      <c r="C33" s="210" t="s">
        <v>1170</v>
      </c>
      <c r="D33" s="210"/>
      <c r="E33" s="210" t="s">
        <v>1171</v>
      </c>
      <c r="F33" s="245" t="s">
        <v>862</v>
      </c>
      <c r="G33" s="210"/>
      <c r="H33" s="248">
        <v>800000.0</v>
      </c>
      <c r="I33" s="250">
        <v>0.2</v>
      </c>
      <c r="J33" s="210" t="s">
        <v>1169</v>
      </c>
      <c r="K33" s="213"/>
      <c r="L33" s="214"/>
      <c r="M33" s="214"/>
      <c r="N33" s="214"/>
      <c r="O33" s="214"/>
      <c r="P33" s="214"/>
      <c r="Q33" s="214"/>
      <c r="R33" s="214"/>
    </row>
    <row r="34">
      <c r="A34" s="208">
        <v>25.0</v>
      </c>
      <c r="B34" s="209">
        <v>25369.0</v>
      </c>
      <c r="C34" s="210" t="s">
        <v>1172</v>
      </c>
      <c r="D34" s="210"/>
      <c r="E34" s="210" t="s">
        <v>1173</v>
      </c>
      <c r="F34" s="245" t="s">
        <v>1131</v>
      </c>
      <c r="G34" s="210"/>
      <c r="H34" s="248">
        <v>212421.22</v>
      </c>
      <c r="I34" s="250">
        <v>0.5</v>
      </c>
      <c r="J34" s="210" t="s">
        <v>1174</v>
      </c>
      <c r="K34" s="213"/>
      <c r="L34" s="214"/>
      <c r="M34" s="214"/>
      <c r="N34" s="214"/>
      <c r="O34" s="214"/>
      <c r="P34" s="214"/>
      <c r="Q34" s="214"/>
      <c r="R34" s="214"/>
    </row>
    <row r="35">
      <c r="A35" s="208">
        <v>26.0</v>
      </c>
      <c r="B35" s="209">
        <v>25371.0</v>
      </c>
      <c r="C35" s="210" t="s">
        <v>1175</v>
      </c>
      <c r="D35" s="210"/>
      <c r="E35" s="210" t="s">
        <v>1134</v>
      </c>
      <c r="F35" s="245" t="s">
        <v>1164</v>
      </c>
      <c r="G35" s="210"/>
      <c r="H35" s="248"/>
      <c r="I35" s="250">
        <v>0.5</v>
      </c>
      <c r="J35" s="210" t="s">
        <v>1169</v>
      </c>
      <c r="K35" s="213"/>
      <c r="L35" s="214"/>
      <c r="M35" s="214"/>
      <c r="N35" s="214"/>
      <c r="O35" s="214"/>
      <c r="P35" s="214"/>
      <c r="Q35" s="214"/>
      <c r="R35" s="214"/>
    </row>
    <row r="36">
      <c r="A36" s="208">
        <v>27.0</v>
      </c>
      <c r="B36" s="209">
        <v>25371.0</v>
      </c>
      <c r="C36" s="210" t="s">
        <v>1176</v>
      </c>
      <c r="D36" s="210"/>
      <c r="E36" s="210" t="s">
        <v>1134</v>
      </c>
      <c r="F36" s="245" t="s">
        <v>1164</v>
      </c>
      <c r="G36" s="210"/>
      <c r="H36" s="248"/>
      <c r="I36" s="250">
        <v>0.5</v>
      </c>
      <c r="J36" s="210" t="s">
        <v>1169</v>
      </c>
      <c r="K36" s="213"/>
      <c r="L36" s="214"/>
      <c r="M36" s="214"/>
      <c r="N36" s="214"/>
      <c r="O36" s="214"/>
      <c r="P36" s="214"/>
      <c r="Q36" s="214"/>
      <c r="R36" s="214"/>
    </row>
    <row r="37">
      <c r="A37" s="208">
        <v>28.0</v>
      </c>
      <c r="B37" s="252"/>
      <c r="C37" s="210"/>
      <c r="D37" s="210"/>
      <c r="E37" s="210"/>
      <c r="F37" s="245"/>
      <c r="G37" s="210"/>
      <c r="H37" s="248"/>
      <c r="I37" s="250"/>
      <c r="J37" s="213"/>
      <c r="K37" s="213"/>
      <c r="L37" s="214"/>
      <c r="M37" s="214"/>
      <c r="N37" s="214"/>
      <c r="O37" s="214"/>
      <c r="P37" s="214"/>
      <c r="Q37" s="214"/>
      <c r="R37" s="214"/>
    </row>
    <row r="38">
      <c r="A38" s="208">
        <v>29.0</v>
      </c>
      <c r="B38" s="252"/>
      <c r="C38" s="210"/>
      <c r="D38" s="210"/>
      <c r="E38" s="210"/>
      <c r="F38" s="245"/>
      <c r="G38" s="210"/>
      <c r="H38" s="248"/>
      <c r="I38" s="250"/>
      <c r="J38" s="213"/>
      <c r="K38" s="213"/>
      <c r="L38" s="214"/>
      <c r="M38" s="214"/>
      <c r="N38" s="214"/>
      <c r="O38" s="214"/>
      <c r="P38" s="214"/>
      <c r="Q38" s="214"/>
      <c r="R38" s="214"/>
    </row>
    <row r="39">
      <c r="A39" s="208">
        <v>30.0</v>
      </c>
      <c r="B39" s="252"/>
      <c r="C39" s="210"/>
      <c r="D39" s="210"/>
      <c r="E39" s="210"/>
      <c r="F39" s="245"/>
      <c r="G39" s="210"/>
      <c r="H39" s="248"/>
      <c r="I39" s="250"/>
      <c r="J39" s="213"/>
      <c r="K39" s="213"/>
      <c r="L39" s="214"/>
      <c r="M39" s="214"/>
      <c r="N39" s="214"/>
      <c r="O39" s="214"/>
      <c r="P39" s="214"/>
      <c r="Q39" s="214"/>
      <c r="R39" s="214"/>
    </row>
    <row r="40">
      <c r="A40" s="208">
        <v>31.0</v>
      </c>
      <c r="B40" s="252"/>
      <c r="C40" s="210"/>
      <c r="D40" s="210"/>
      <c r="E40" s="210"/>
      <c r="F40" s="245"/>
      <c r="G40" s="210"/>
      <c r="H40" s="248"/>
      <c r="I40" s="250"/>
      <c r="J40" s="213"/>
      <c r="K40" s="213"/>
      <c r="L40" s="214"/>
      <c r="M40" s="214"/>
      <c r="N40" s="214"/>
      <c r="O40" s="214"/>
      <c r="P40" s="214"/>
      <c r="Q40" s="214"/>
      <c r="R40" s="214"/>
    </row>
    <row r="41">
      <c r="A41" s="208">
        <v>32.0</v>
      </c>
      <c r="B41" s="252"/>
      <c r="C41" s="210"/>
      <c r="D41" s="210"/>
      <c r="E41" s="210"/>
      <c r="F41" s="245"/>
      <c r="G41" s="210"/>
      <c r="H41" s="248"/>
      <c r="I41" s="250"/>
      <c r="J41" s="213"/>
      <c r="K41" s="213"/>
      <c r="L41" s="214"/>
      <c r="M41" s="214"/>
      <c r="N41" s="214"/>
      <c r="O41" s="214"/>
      <c r="P41" s="214"/>
      <c r="Q41" s="214"/>
      <c r="R41" s="214"/>
    </row>
    <row r="42">
      <c r="A42" s="208">
        <v>33.0</v>
      </c>
      <c r="B42" s="252"/>
      <c r="C42" s="210"/>
      <c r="D42" s="210"/>
      <c r="E42" s="210"/>
      <c r="F42" s="245"/>
      <c r="G42" s="210"/>
      <c r="H42" s="248"/>
      <c r="I42" s="250"/>
      <c r="J42" s="213"/>
      <c r="K42" s="213"/>
      <c r="L42" s="214"/>
      <c r="M42" s="214"/>
      <c r="N42" s="214"/>
      <c r="O42" s="214"/>
      <c r="P42" s="214"/>
      <c r="Q42" s="214"/>
      <c r="R42" s="214"/>
    </row>
    <row r="43">
      <c r="A43" s="208">
        <v>34.0</v>
      </c>
      <c r="B43" s="252"/>
      <c r="C43" s="210"/>
      <c r="D43" s="210"/>
      <c r="E43" s="210"/>
      <c r="F43" s="245"/>
      <c r="G43" s="210"/>
      <c r="H43" s="248"/>
      <c r="I43" s="250"/>
      <c r="J43" s="213"/>
      <c r="K43" s="213"/>
      <c r="L43" s="214"/>
      <c r="M43" s="214"/>
      <c r="N43" s="214"/>
      <c r="O43" s="214"/>
      <c r="P43" s="214"/>
      <c r="Q43" s="214"/>
      <c r="R43" s="214"/>
    </row>
    <row r="44">
      <c r="A44" s="208">
        <v>35.0</v>
      </c>
      <c r="B44" s="252"/>
      <c r="C44" s="210"/>
      <c r="D44" s="210"/>
      <c r="E44" s="210"/>
      <c r="F44" s="245"/>
      <c r="G44" s="210"/>
      <c r="H44" s="248"/>
      <c r="I44" s="250"/>
      <c r="J44" s="213"/>
      <c r="K44" s="213"/>
      <c r="L44" s="214"/>
      <c r="M44" s="214"/>
      <c r="N44" s="214"/>
      <c r="O44" s="214"/>
      <c r="P44" s="214"/>
      <c r="Q44" s="214"/>
      <c r="R44" s="214"/>
    </row>
    <row r="45">
      <c r="A45" s="208">
        <v>36.0</v>
      </c>
      <c r="B45" s="252"/>
      <c r="C45" s="210"/>
      <c r="D45" s="210"/>
      <c r="E45" s="210"/>
      <c r="F45" s="245"/>
      <c r="G45" s="210"/>
      <c r="H45" s="248"/>
      <c r="I45" s="250"/>
      <c r="J45" s="213"/>
      <c r="K45" s="213"/>
      <c r="L45" s="214"/>
      <c r="M45" s="214"/>
      <c r="N45" s="214"/>
      <c r="O45" s="214"/>
      <c r="P45" s="214"/>
      <c r="Q45" s="214"/>
      <c r="R45" s="214"/>
    </row>
    <row r="46">
      <c r="A46" s="208">
        <v>37.0</v>
      </c>
      <c r="B46" s="252"/>
      <c r="C46" s="210"/>
      <c r="D46" s="210"/>
      <c r="E46" s="210"/>
      <c r="F46" s="245"/>
      <c r="G46" s="210"/>
      <c r="H46" s="248"/>
      <c r="I46" s="250"/>
      <c r="J46" s="213"/>
      <c r="K46" s="213"/>
      <c r="L46" s="214"/>
      <c r="M46" s="214"/>
      <c r="N46" s="214"/>
      <c r="O46" s="214"/>
      <c r="P46" s="214"/>
      <c r="Q46" s="214"/>
      <c r="R46" s="214"/>
    </row>
    <row r="47">
      <c r="A47" s="208">
        <v>38.0</v>
      </c>
      <c r="B47" s="252"/>
      <c r="C47" s="210"/>
      <c r="D47" s="210"/>
      <c r="E47" s="210"/>
      <c r="F47" s="245"/>
      <c r="G47" s="213"/>
      <c r="H47" s="213"/>
      <c r="I47" s="250"/>
      <c r="J47" s="213"/>
      <c r="K47" s="213"/>
      <c r="L47" s="214"/>
      <c r="M47" s="214"/>
      <c r="N47" s="214"/>
      <c r="O47" s="214"/>
      <c r="P47" s="214"/>
      <c r="Q47" s="214"/>
      <c r="R47" s="214"/>
    </row>
    <row r="48">
      <c r="A48" s="208">
        <v>39.0</v>
      </c>
      <c r="B48" s="252"/>
      <c r="C48" s="210"/>
      <c r="D48" s="210"/>
      <c r="E48" s="210"/>
      <c r="F48" s="245"/>
      <c r="G48" s="213"/>
      <c r="H48" s="213"/>
      <c r="I48" s="250"/>
      <c r="J48" s="213"/>
      <c r="K48" s="213"/>
      <c r="L48" s="214"/>
      <c r="M48" s="214"/>
      <c r="N48" s="214"/>
      <c r="O48" s="214"/>
      <c r="P48" s="214"/>
      <c r="Q48" s="214"/>
      <c r="R48" s="214"/>
    </row>
    <row r="49">
      <c r="A49" s="208">
        <v>40.0</v>
      </c>
      <c r="B49" s="252"/>
      <c r="C49" s="210"/>
      <c r="D49" s="210"/>
      <c r="E49" s="210"/>
      <c r="F49" s="245"/>
      <c r="G49" s="210"/>
      <c r="H49" s="213"/>
      <c r="I49" s="250"/>
      <c r="J49" s="213"/>
      <c r="K49" s="213"/>
      <c r="L49" s="214"/>
      <c r="M49" s="214"/>
      <c r="N49" s="214"/>
      <c r="O49" s="214"/>
      <c r="P49" s="214"/>
      <c r="Q49" s="214"/>
      <c r="R49" s="214"/>
    </row>
    <row r="50">
      <c r="A50" s="208">
        <v>41.0</v>
      </c>
      <c r="B50" s="252"/>
      <c r="C50" s="210"/>
      <c r="D50" s="210"/>
      <c r="E50" s="210"/>
      <c r="F50" s="245"/>
      <c r="G50" s="210"/>
      <c r="H50" s="248"/>
      <c r="I50" s="250"/>
      <c r="J50" s="213"/>
      <c r="K50" s="213"/>
      <c r="L50" s="214"/>
      <c r="M50" s="214"/>
      <c r="N50" s="214"/>
      <c r="O50" s="214"/>
      <c r="P50" s="214"/>
      <c r="Q50" s="214"/>
      <c r="R50" s="214"/>
    </row>
    <row r="51">
      <c r="A51" s="208">
        <v>42.0</v>
      </c>
      <c r="B51" s="252"/>
      <c r="C51" s="210"/>
      <c r="D51" s="210"/>
      <c r="E51" s="210"/>
      <c r="F51" s="245"/>
      <c r="G51" s="210"/>
      <c r="H51" s="248"/>
      <c r="I51" s="250"/>
      <c r="J51" s="213"/>
      <c r="K51" s="213"/>
      <c r="L51" s="214"/>
      <c r="M51" s="214"/>
      <c r="N51" s="214"/>
      <c r="O51" s="214"/>
      <c r="P51" s="214"/>
      <c r="Q51" s="214"/>
      <c r="R51" s="214"/>
    </row>
    <row r="52">
      <c r="A52" s="208">
        <v>43.0</v>
      </c>
      <c r="B52" s="252"/>
      <c r="C52" s="210"/>
      <c r="D52" s="210"/>
      <c r="E52" s="210"/>
      <c r="F52" s="245"/>
      <c r="G52" s="210"/>
      <c r="H52" s="248"/>
      <c r="I52" s="250"/>
      <c r="J52" s="213"/>
      <c r="K52" s="213"/>
      <c r="L52" s="214"/>
      <c r="M52" s="214"/>
      <c r="N52" s="214"/>
      <c r="O52" s="214"/>
      <c r="P52" s="214"/>
      <c r="Q52" s="214"/>
      <c r="R52" s="214"/>
    </row>
    <row r="53">
      <c r="A53" s="208">
        <v>44.0</v>
      </c>
      <c r="B53" s="252"/>
      <c r="C53" s="210"/>
      <c r="D53" s="210"/>
      <c r="E53" s="210"/>
      <c r="F53" s="245"/>
      <c r="G53" s="210"/>
      <c r="H53" s="248"/>
      <c r="I53" s="250"/>
      <c r="J53" s="213"/>
      <c r="K53" s="213"/>
      <c r="L53" s="214"/>
      <c r="M53" s="214"/>
      <c r="N53" s="214"/>
      <c r="O53" s="214"/>
      <c r="P53" s="214"/>
      <c r="Q53" s="214"/>
      <c r="R53" s="214"/>
    </row>
    <row r="54">
      <c r="A54" s="208"/>
      <c r="B54" s="252"/>
      <c r="C54" s="210"/>
      <c r="D54" s="210"/>
      <c r="E54" s="210"/>
      <c r="F54" s="245"/>
      <c r="G54" s="213"/>
      <c r="H54" s="248"/>
      <c r="I54" s="250"/>
      <c r="J54" s="213"/>
      <c r="K54" s="213"/>
      <c r="L54" s="214"/>
      <c r="M54" s="214"/>
      <c r="N54" s="214"/>
      <c r="O54" s="214"/>
      <c r="P54" s="214"/>
      <c r="Q54" s="214"/>
      <c r="R54" s="214"/>
    </row>
    <row r="55">
      <c r="A55" s="208">
        <v>45.0</v>
      </c>
      <c r="B55" s="252"/>
      <c r="C55" s="210"/>
      <c r="D55" s="210"/>
      <c r="E55" s="210"/>
      <c r="F55" s="245"/>
      <c r="G55" s="213"/>
      <c r="H55" s="213"/>
      <c r="I55" s="250"/>
      <c r="J55" s="213"/>
      <c r="K55" s="213"/>
      <c r="L55" s="214"/>
      <c r="M55" s="214"/>
      <c r="N55" s="214"/>
      <c r="O55" s="214"/>
      <c r="P55" s="214"/>
      <c r="Q55" s="214"/>
      <c r="R55" s="214"/>
    </row>
    <row r="56">
      <c r="A56" s="208">
        <v>46.0</v>
      </c>
      <c r="B56" s="252"/>
      <c r="C56" s="210"/>
      <c r="D56" s="210"/>
      <c r="E56" s="210"/>
      <c r="F56" s="245"/>
      <c r="G56" s="213"/>
      <c r="H56" s="213"/>
      <c r="I56" s="250"/>
      <c r="J56" s="213"/>
      <c r="K56" s="213"/>
      <c r="L56" s="214"/>
      <c r="M56" s="214"/>
      <c r="N56" s="214"/>
      <c r="O56" s="214"/>
      <c r="P56" s="214"/>
      <c r="Q56" s="214"/>
      <c r="R56" s="214"/>
    </row>
    <row r="57">
      <c r="A57" s="208">
        <v>47.0</v>
      </c>
      <c r="B57" s="252"/>
      <c r="C57" s="210"/>
      <c r="D57" s="210"/>
      <c r="E57" s="210"/>
      <c r="F57" s="245"/>
      <c r="G57" s="213"/>
      <c r="H57" s="213"/>
      <c r="I57" s="250"/>
      <c r="J57" s="213"/>
      <c r="K57" s="213"/>
      <c r="L57" s="214"/>
      <c r="M57" s="214"/>
      <c r="N57" s="214"/>
      <c r="O57" s="214"/>
      <c r="P57" s="214"/>
      <c r="Q57" s="214"/>
      <c r="R57" s="214"/>
    </row>
    <row r="58">
      <c r="A58" s="208">
        <v>48.0</v>
      </c>
      <c r="B58" s="252"/>
      <c r="C58" s="210"/>
      <c r="D58" s="210"/>
      <c r="E58" s="210"/>
      <c r="F58" s="245"/>
      <c r="G58" s="213"/>
      <c r="H58" s="248"/>
      <c r="I58" s="250"/>
      <c r="J58" s="216"/>
      <c r="K58" s="208" t="s">
        <v>953</v>
      </c>
      <c r="L58" s="214"/>
      <c r="M58" s="214"/>
      <c r="N58" s="214"/>
      <c r="O58" s="214"/>
      <c r="P58" s="214"/>
      <c r="Q58" s="214"/>
      <c r="R58" s="214"/>
    </row>
    <row r="59">
      <c r="A59" s="208"/>
      <c r="B59" s="252"/>
      <c r="C59" s="210"/>
      <c r="D59" s="210"/>
      <c r="E59" s="210"/>
      <c r="F59" s="245"/>
      <c r="G59" s="213"/>
      <c r="H59" s="248"/>
      <c r="I59" s="250"/>
      <c r="J59" s="216"/>
      <c r="K59" s="208" t="s">
        <v>958</v>
      </c>
      <c r="L59" s="214"/>
      <c r="M59" s="214"/>
      <c r="N59" s="214"/>
      <c r="O59" s="214"/>
      <c r="P59" s="214"/>
      <c r="Q59" s="214"/>
      <c r="R59" s="214"/>
    </row>
    <row r="60">
      <c r="A60" s="208">
        <v>49.0</v>
      </c>
      <c r="B60" s="252"/>
      <c r="C60" s="210"/>
      <c r="D60" s="210"/>
      <c r="E60" s="210"/>
      <c r="F60" s="245"/>
      <c r="G60" s="213"/>
      <c r="H60" s="248"/>
      <c r="I60" s="250"/>
      <c r="J60" s="216"/>
      <c r="K60" s="208" t="s">
        <v>962</v>
      </c>
      <c r="L60" s="214"/>
      <c r="M60" s="214"/>
      <c r="N60" s="214"/>
      <c r="O60" s="214"/>
      <c r="P60" s="214"/>
      <c r="Q60" s="214"/>
      <c r="R60" s="214"/>
    </row>
    <row r="61">
      <c r="A61" s="208">
        <v>50.0</v>
      </c>
      <c r="B61" s="252"/>
      <c r="C61" s="210"/>
      <c r="D61" s="210"/>
      <c r="E61" s="210"/>
      <c r="F61" s="245"/>
      <c r="G61" s="213"/>
      <c r="H61" s="248"/>
      <c r="I61" s="250"/>
      <c r="J61" s="216"/>
      <c r="K61" s="208"/>
      <c r="L61" s="214"/>
      <c r="M61" s="214"/>
      <c r="N61" s="214"/>
      <c r="O61" s="214"/>
      <c r="P61" s="214"/>
      <c r="Q61" s="214"/>
      <c r="R61" s="214"/>
    </row>
    <row r="62">
      <c r="A62" s="208">
        <v>51.0</v>
      </c>
      <c r="B62" s="252"/>
      <c r="C62" s="210"/>
      <c r="D62" s="210"/>
      <c r="E62" s="210"/>
      <c r="F62" s="245"/>
      <c r="G62" s="213"/>
      <c r="H62" s="248"/>
      <c r="I62" s="250"/>
      <c r="J62" s="216"/>
      <c r="K62" s="208"/>
      <c r="L62" s="214"/>
      <c r="M62" s="214"/>
      <c r="N62" s="214"/>
      <c r="O62" s="214"/>
      <c r="P62" s="214"/>
      <c r="Q62" s="214"/>
      <c r="R62" s="214"/>
    </row>
    <row r="63">
      <c r="A63" s="208">
        <v>52.0</v>
      </c>
      <c r="B63" s="252"/>
      <c r="C63" s="210"/>
      <c r="D63" s="210"/>
      <c r="E63" s="210"/>
      <c r="F63" s="245"/>
      <c r="G63" s="213"/>
      <c r="H63" s="248"/>
      <c r="I63" s="250"/>
      <c r="J63" s="216"/>
      <c r="K63" s="208"/>
      <c r="L63" s="214"/>
      <c r="M63" s="214"/>
      <c r="N63" s="214"/>
      <c r="O63" s="214"/>
      <c r="P63" s="214"/>
      <c r="Q63" s="214"/>
      <c r="R63" s="214"/>
    </row>
    <row r="64">
      <c r="A64" s="208">
        <v>53.0</v>
      </c>
      <c r="B64" s="252"/>
      <c r="C64" s="210"/>
      <c r="D64" s="210"/>
      <c r="E64" s="210"/>
      <c r="F64" s="245"/>
      <c r="G64" s="210"/>
      <c r="H64" s="248"/>
      <c r="I64" s="250"/>
      <c r="J64" s="213"/>
      <c r="K64" s="213"/>
      <c r="L64" s="214"/>
      <c r="M64" s="214"/>
      <c r="N64" s="214"/>
      <c r="O64" s="214"/>
      <c r="P64" s="214"/>
      <c r="Q64" s="214"/>
      <c r="R64" s="214"/>
    </row>
    <row r="65">
      <c r="A65" s="208">
        <v>54.0</v>
      </c>
      <c r="B65" s="252"/>
      <c r="C65" s="210"/>
      <c r="D65" s="217"/>
      <c r="E65" s="217"/>
      <c r="F65" s="245"/>
      <c r="G65" s="210"/>
      <c r="H65" s="248"/>
      <c r="I65" s="250"/>
      <c r="J65" s="213"/>
      <c r="K65" s="213"/>
      <c r="L65" s="214"/>
      <c r="M65" s="214"/>
      <c r="N65" s="214"/>
      <c r="O65" s="214"/>
      <c r="P65" s="214"/>
      <c r="Q65" s="214"/>
      <c r="R65" s="214"/>
    </row>
    <row r="66">
      <c r="A66" s="208">
        <v>55.0</v>
      </c>
      <c r="B66" s="252"/>
      <c r="C66" s="210"/>
      <c r="D66" s="217"/>
      <c r="E66" s="217"/>
      <c r="F66" s="245"/>
      <c r="G66" s="210"/>
      <c r="H66" s="253"/>
      <c r="I66" s="250"/>
      <c r="J66" s="213"/>
      <c r="K66" s="213"/>
      <c r="L66" s="214"/>
      <c r="M66" s="214"/>
      <c r="N66" s="214"/>
      <c r="O66" s="214"/>
      <c r="P66" s="214"/>
      <c r="Q66" s="214"/>
      <c r="R66" s="214"/>
    </row>
    <row r="67">
      <c r="A67" s="208">
        <v>56.0</v>
      </c>
      <c r="B67" s="252"/>
      <c r="C67" s="210"/>
      <c r="D67" s="217"/>
      <c r="E67" s="217"/>
      <c r="F67" s="245"/>
      <c r="G67" s="210"/>
      <c r="H67" s="248"/>
      <c r="I67" s="250"/>
      <c r="J67" s="213"/>
      <c r="K67" s="213"/>
      <c r="L67" s="214"/>
      <c r="M67" s="214"/>
      <c r="N67" s="214"/>
      <c r="O67" s="214"/>
      <c r="P67" s="214"/>
      <c r="Q67" s="214"/>
      <c r="R67" s="214"/>
    </row>
    <row r="68">
      <c r="A68" s="208">
        <v>57.0</v>
      </c>
      <c r="B68" s="252"/>
      <c r="C68" s="210"/>
      <c r="D68" s="210"/>
      <c r="E68" s="210"/>
      <c r="F68" s="245"/>
      <c r="G68" s="210"/>
      <c r="H68" s="248"/>
      <c r="I68" s="250"/>
      <c r="J68" s="213"/>
      <c r="K68" s="213"/>
      <c r="L68" s="214"/>
      <c r="M68" s="214"/>
      <c r="N68" s="214"/>
      <c r="O68" s="214"/>
      <c r="P68" s="214"/>
      <c r="Q68" s="214"/>
      <c r="R68" s="214"/>
    </row>
    <row r="69">
      <c r="A69" s="208">
        <v>58.0</v>
      </c>
      <c r="B69" s="252"/>
      <c r="C69" s="210"/>
      <c r="D69" s="217"/>
      <c r="E69" s="217"/>
      <c r="F69" s="245"/>
      <c r="G69" s="210"/>
      <c r="H69" s="248"/>
      <c r="I69" s="250"/>
      <c r="J69" s="213"/>
      <c r="K69" s="213"/>
      <c r="L69" s="214"/>
      <c r="M69" s="214"/>
      <c r="N69" s="214"/>
      <c r="O69" s="214"/>
      <c r="P69" s="214"/>
      <c r="Q69" s="214"/>
      <c r="R69" s="214"/>
    </row>
    <row r="70">
      <c r="A70" s="208">
        <v>59.0</v>
      </c>
      <c r="B70" s="252"/>
      <c r="C70" s="210"/>
      <c r="D70" s="210"/>
      <c r="E70" s="210"/>
      <c r="F70" s="245"/>
      <c r="G70" s="210"/>
      <c r="H70" s="248"/>
      <c r="I70" s="250"/>
      <c r="J70" s="213"/>
      <c r="K70" s="213"/>
      <c r="L70" s="214"/>
      <c r="M70" s="214"/>
      <c r="N70" s="214"/>
      <c r="O70" s="214"/>
      <c r="P70" s="214"/>
      <c r="Q70" s="214"/>
      <c r="R70" s="214"/>
    </row>
    <row r="71">
      <c r="A71" s="208">
        <v>60.0</v>
      </c>
      <c r="B71" s="252"/>
      <c r="C71" s="210"/>
      <c r="D71" s="210"/>
      <c r="E71" s="210"/>
      <c r="F71" s="245"/>
      <c r="G71" s="210"/>
      <c r="H71" s="248"/>
      <c r="I71" s="250"/>
      <c r="J71" s="213"/>
      <c r="K71" s="213"/>
      <c r="L71" s="214"/>
      <c r="M71" s="214"/>
      <c r="N71" s="214"/>
      <c r="O71" s="214"/>
      <c r="P71" s="214"/>
      <c r="Q71" s="214"/>
      <c r="R71" s="214"/>
    </row>
    <row r="72">
      <c r="A72" s="208">
        <v>61.0</v>
      </c>
      <c r="B72" s="252"/>
      <c r="C72" s="210"/>
      <c r="D72" s="210"/>
      <c r="E72" s="210"/>
      <c r="F72" s="245"/>
      <c r="G72" s="210"/>
      <c r="H72" s="248"/>
      <c r="I72" s="250"/>
      <c r="J72" s="213"/>
      <c r="K72" s="213"/>
      <c r="L72" s="214"/>
      <c r="M72" s="214"/>
      <c r="N72" s="214"/>
      <c r="O72" s="214"/>
      <c r="P72" s="214"/>
      <c r="Q72" s="214"/>
      <c r="R72" s="214"/>
    </row>
    <row r="73">
      <c r="A73" s="208">
        <v>62.0</v>
      </c>
      <c r="B73" s="252"/>
      <c r="C73" s="210"/>
      <c r="D73" s="210"/>
      <c r="E73" s="210"/>
      <c r="F73" s="245"/>
      <c r="G73" s="210"/>
      <c r="H73" s="248"/>
      <c r="I73" s="250"/>
      <c r="J73" s="213"/>
      <c r="K73" s="213"/>
      <c r="L73" s="214"/>
      <c r="M73" s="214"/>
      <c r="N73" s="214"/>
      <c r="O73" s="214"/>
      <c r="P73" s="214"/>
      <c r="Q73" s="214"/>
      <c r="R73" s="214"/>
    </row>
    <row r="74">
      <c r="A74" s="208">
        <v>63.0</v>
      </c>
      <c r="B74" s="252"/>
      <c r="C74" s="210"/>
      <c r="D74" s="210"/>
      <c r="E74" s="210"/>
      <c r="F74" s="245"/>
      <c r="G74" s="210"/>
      <c r="H74" s="248"/>
      <c r="I74" s="250"/>
      <c r="J74" s="213"/>
      <c r="K74" s="213"/>
      <c r="L74" s="214"/>
      <c r="M74" s="214"/>
      <c r="N74" s="214"/>
      <c r="O74" s="214"/>
      <c r="P74" s="214"/>
      <c r="Q74" s="214"/>
      <c r="R74" s="214"/>
    </row>
    <row r="75">
      <c r="A75" s="208">
        <v>64.0</v>
      </c>
      <c r="B75" s="252"/>
      <c r="C75" s="210"/>
      <c r="D75" s="210"/>
      <c r="E75" s="210"/>
      <c r="F75" s="245"/>
      <c r="G75" s="210"/>
      <c r="H75" s="248"/>
      <c r="I75" s="250"/>
      <c r="J75" s="213"/>
      <c r="K75" s="213"/>
      <c r="L75" s="214"/>
      <c r="M75" s="214"/>
      <c r="N75" s="214"/>
      <c r="O75" s="214"/>
      <c r="P75" s="214"/>
      <c r="Q75" s="214"/>
      <c r="R75" s="214"/>
    </row>
    <row r="76">
      <c r="A76" s="208">
        <v>65.0</v>
      </c>
      <c r="B76" s="252"/>
      <c r="C76" s="210"/>
      <c r="D76" s="210"/>
      <c r="E76" s="210"/>
      <c r="F76" s="245"/>
      <c r="G76" s="210"/>
      <c r="H76" s="248"/>
      <c r="I76" s="250"/>
      <c r="J76" s="213"/>
      <c r="K76" s="213"/>
      <c r="L76" s="214"/>
      <c r="M76" s="214"/>
      <c r="N76" s="214"/>
      <c r="O76" s="214"/>
      <c r="P76" s="214"/>
      <c r="Q76" s="214"/>
      <c r="R76" s="214"/>
    </row>
    <row r="77">
      <c r="A77" s="208">
        <v>66.0</v>
      </c>
      <c r="B77" s="252"/>
      <c r="C77" s="210"/>
      <c r="D77" s="210"/>
      <c r="E77" s="210"/>
      <c r="F77" s="245"/>
      <c r="G77" s="210"/>
      <c r="H77" s="248"/>
      <c r="I77" s="250"/>
      <c r="J77" s="213"/>
      <c r="K77" s="213"/>
      <c r="L77" s="214"/>
      <c r="M77" s="214"/>
      <c r="N77" s="214"/>
      <c r="O77" s="214"/>
      <c r="P77" s="214"/>
      <c r="Q77" s="214"/>
      <c r="R77" s="214"/>
    </row>
    <row r="78">
      <c r="A78" s="208">
        <v>67.0</v>
      </c>
      <c r="B78" s="252"/>
      <c r="C78" s="210"/>
      <c r="D78" s="210"/>
      <c r="E78" s="210"/>
      <c r="F78" s="245"/>
      <c r="G78" s="213"/>
      <c r="H78" s="213"/>
      <c r="I78" s="250"/>
      <c r="J78" s="213"/>
      <c r="K78" s="213"/>
      <c r="L78" s="214"/>
      <c r="M78" s="214"/>
      <c r="N78" s="214"/>
      <c r="O78" s="214"/>
      <c r="P78" s="214"/>
      <c r="Q78" s="214"/>
      <c r="R78" s="214"/>
    </row>
    <row r="79">
      <c r="A79" s="208">
        <v>68.0</v>
      </c>
      <c r="B79" s="252"/>
      <c r="C79" s="210"/>
      <c r="D79" s="210"/>
      <c r="E79" s="210"/>
      <c r="F79" s="245"/>
      <c r="G79" s="210"/>
      <c r="H79" s="248"/>
      <c r="I79" s="250"/>
      <c r="J79" s="213"/>
      <c r="K79" s="213"/>
      <c r="L79" s="214"/>
      <c r="M79" s="214"/>
      <c r="N79" s="214"/>
      <c r="O79" s="214"/>
      <c r="P79" s="214"/>
      <c r="Q79" s="214"/>
      <c r="R79" s="214"/>
    </row>
    <row r="80">
      <c r="A80" s="208">
        <v>69.0</v>
      </c>
      <c r="B80" s="252"/>
      <c r="C80" s="210"/>
      <c r="D80" s="210"/>
      <c r="E80" s="210"/>
      <c r="F80" s="245"/>
      <c r="G80" s="213"/>
      <c r="H80" s="213"/>
      <c r="I80" s="250"/>
      <c r="J80" s="213"/>
      <c r="K80" s="213"/>
      <c r="L80" s="214"/>
      <c r="M80" s="214"/>
      <c r="N80" s="214"/>
      <c r="O80" s="214"/>
      <c r="P80" s="214"/>
      <c r="Q80" s="214"/>
      <c r="R80" s="214"/>
    </row>
    <row r="81">
      <c r="A81" s="208">
        <v>70.0</v>
      </c>
      <c r="B81" s="252"/>
      <c r="C81" s="210"/>
      <c r="D81" s="210"/>
      <c r="E81" s="210"/>
      <c r="F81" s="245"/>
      <c r="G81" s="213"/>
      <c r="H81" s="213"/>
      <c r="I81" s="250"/>
      <c r="J81" s="213"/>
      <c r="K81" s="213"/>
      <c r="L81" s="214"/>
      <c r="M81" s="214"/>
      <c r="N81" s="214"/>
      <c r="O81" s="214"/>
      <c r="P81" s="214"/>
      <c r="Q81" s="214"/>
      <c r="R81" s="214"/>
    </row>
    <row r="82">
      <c r="A82" s="208">
        <v>71.0</v>
      </c>
      <c r="B82" s="252"/>
      <c r="C82" s="210"/>
      <c r="D82" s="210"/>
      <c r="E82" s="210"/>
      <c r="F82" s="245"/>
      <c r="G82" s="213"/>
      <c r="H82" s="213"/>
      <c r="I82" s="250"/>
      <c r="J82" s="213"/>
      <c r="K82" s="213"/>
      <c r="L82" s="214"/>
      <c r="M82" s="214"/>
      <c r="N82" s="214"/>
      <c r="O82" s="214"/>
      <c r="P82" s="214"/>
      <c r="Q82" s="214"/>
      <c r="R82" s="214"/>
    </row>
    <row r="83">
      <c r="A83" s="208">
        <v>72.0</v>
      </c>
      <c r="B83" s="252"/>
      <c r="C83" s="210"/>
      <c r="D83" s="210"/>
      <c r="E83" s="210"/>
      <c r="F83" s="245"/>
      <c r="G83" s="213"/>
      <c r="H83" s="213"/>
      <c r="I83" s="250"/>
      <c r="J83" s="213"/>
      <c r="K83" s="213"/>
      <c r="L83" s="214"/>
      <c r="M83" s="214"/>
      <c r="N83" s="214"/>
      <c r="O83" s="214"/>
      <c r="P83" s="214"/>
      <c r="Q83" s="214"/>
      <c r="R83" s="214"/>
    </row>
    <row r="84">
      <c r="A84" s="208">
        <v>73.0</v>
      </c>
      <c r="B84" s="252"/>
      <c r="C84" s="210"/>
      <c r="D84" s="210"/>
      <c r="E84" s="210"/>
      <c r="F84" s="245"/>
      <c r="G84" s="213"/>
      <c r="H84" s="213"/>
      <c r="I84" s="250"/>
      <c r="J84" s="213"/>
      <c r="K84" s="213"/>
      <c r="L84" s="214"/>
      <c r="M84" s="214"/>
      <c r="N84" s="214"/>
      <c r="O84" s="214"/>
      <c r="P84" s="214"/>
      <c r="Q84" s="214"/>
      <c r="R84" s="214"/>
    </row>
    <row r="85">
      <c r="A85" s="208">
        <v>74.0</v>
      </c>
      <c r="B85" s="252"/>
      <c r="C85" s="210"/>
      <c r="D85" s="210"/>
      <c r="E85" s="210"/>
      <c r="F85" s="245"/>
      <c r="G85" s="213"/>
      <c r="H85" s="213"/>
      <c r="I85" s="250"/>
      <c r="J85" s="213"/>
      <c r="K85" s="213"/>
      <c r="L85" s="214"/>
      <c r="M85" s="214"/>
      <c r="N85" s="214"/>
      <c r="O85" s="214"/>
      <c r="P85" s="214"/>
      <c r="Q85" s="214"/>
      <c r="R85" s="214"/>
    </row>
    <row r="86">
      <c r="A86" s="208">
        <v>75.0</v>
      </c>
      <c r="B86" s="252"/>
      <c r="C86" s="210"/>
      <c r="D86" s="210"/>
      <c r="E86" s="210"/>
      <c r="F86" s="245"/>
      <c r="G86" s="213"/>
      <c r="H86" s="213"/>
      <c r="I86" s="250"/>
      <c r="J86" s="213"/>
      <c r="K86" s="213"/>
      <c r="L86" s="214"/>
      <c r="M86" s="214"/>
      <c r="N86" s="214"/>
      <c r="O86" s="214"/>
      <c r="P86" s="214"/>
      <c r="Q86" s="214"/>
      <c r="R86" s="214"/>
    </row>
    <row r="87">
      <c r="A87" s="208">
        <v>76.0</v>
      </c>
      <c r="B87" s="252"/>
      <c r="C87" s="210"/>
      <c r="D87" s="210"/>
      <c r="E87" s="210"/>
      <c r="F87" s="245"/>
      <c r="G87" s="213"/>
      <c r="H87" s="213"/>
      <c r="I87" s="250"/>
      <c r="J87" s="213"/>
      <c r="K87" s="213"/>
      <c r="L87" s="214"/>
      <c r="M87" s="214"/>
      <c r="N87" s="214"/>
      <c r="O87" s="214"/>
      <c r="P87" s="214"/>
      <c r="Q87" s="214"/>
      <c r="R87" s="214"/>
    </row>
    <row r="88">
      <c r="A88" s="208">
        <v>77.0</v>
      </c>
      <c r="B88" s="252"/>
      <c r="C88" s="210"/>
      <c r="D88" s="210"/>
      <c r="E88" s="210"/>
      <c r="F88" s="245"/>
      <c r="G88" s="213"/>
      <c r="H88" s="213"/>
      <c r="I88" s="250"/>
      <c r="J88" s="213"/>
      <c r="K88" s="213"/>
      <c r="L88" s="214"/>
      <c r="M88" s="214"/>
      <c r="N88" s="214"/>
      <c r="O88" s="214"/>
      <c r="P88" s="214"/>
      <c r="Q88" s="214"/>
      <c r="R88" s="214"/>
    </row>
    <row r="89">
      <c r="A89" s="208">
        <v>78.0</v>
      </c>
      <c r="B89" s="252"/>
      <c r="C89" s="210"/>
      <c r="D89" s="210"/>
      <c r="E89" s="210"/>
      <c r="F89" s="245"/>
      <c r="G89" s="213"/>
      <c r="H89" s="213"/>
      <c r="I89" s="250"/>
      <c r="J89" s="213"/>
      <c r="K89" s="213"/>
      <c r="L89" s="214"/>
      <c r="M89" s="214"/>
      <c r="N89" s="214"/>
      <c r="O89" s="214"/>
      <c r="P89" s="214"/>
      <c r="Q89" s="214"/>
      <c r="R89" s="214"/>
    </row>
    <row r="90">
      <c r="A90" s="208">
        <v>79.0</v>
      </c>
      <c r="B90" s="252"/>
      <c r="C90" s="210"/>
      <c r="D90" s="210"/>
      <c r="E90" s="210"/>
      <c r="F90" s="245"/>
      <c r="G90" s="213"/>
      <c r="H90" s="213"/>
      <c r="I90" s="250"/>
      <c r="J90" s="213"/>
      <c r="K90" s="213"/>
      <c r="L90" s="214"/>
      <c r="M90" s="214"/>
      <c r="N90" s="214"/>
      <c r="O90" s="214"/>
      <c r="P90" s="214"/>
      <c r="Q90" s="214"/>
      <c r="R90" s="214"/>
    </row>
    <row r="91">
      <c r="A91" s="208">
        <v>80.0</v>
      </c>
      <c r="B91" s="252"/>
      <c r="C91" s="210"/>
      <c r="D91" s="210"/>
      <c r="E91" s="210"/>
      <c r="F91" s="245"/>
      <c r="G91" s="213"/>
      <c r="H91" s="213"/>
      <c r="I91" s="250"/>
      <c r="J91" s="213"/>
      <c r="K91" s="213"/>
      <c r="L91" s="214"/>
      <c r="M91" s="214"/>
      <c r="N91" s="214"/>
      <c r="O91" s="214"/>
      <c r="P91" s="214"/>
      <c r="Q91" s="214"/>
      <c r="R91" s="214"/>
    </row>
    <row r="92">
      <c r="A92" s="208">
        <v>81.0</v>
      </c>
      <c r="B92" s="252"/>
      <c r="C92" s="210"/>
      <c r="D92" s="210"/>
      <c r="E92" s="210"/>
      <c r="F92" s="245"/>
      <c r="G92" s="213"/>
      <c r="H92" s="213"/>
      <c r="I92" s="250"/>
      <c r="J92" s="213"/>
      <c r="K92" s="213"/>
      <c r="L92" s="214"/>
      <c r="M92" s="214"/>
      <c r="N92" s="214"/>
      <c r="O92" s="214"/>
      <c r="P92" s="214"/>
      <c r="Q92" s="214"/>
      <c r="R92" s="214"/>
    </row>
    <row r="93">
      <c r="A93" s="208">
        <v>82.0</v>
      </c>
      <c r="B93" s="252"/>
      <c r="C93" s="210"/>
      <c r="D93" s="210"/>
      <c r="E93" s="210"/>
      <c r="F93" s="245"/>
      <c r="G93" s="213"/>
      <c r="H93" s="248"/>
      <c r="I93" s="250"/>
      <c r="J93" s="213"/>
      <c r="K93" s="213"/>
      <c r="L93" s="214"/>
      <c r="M93" s="214"/>
      <c r="N93" s="214"/>
      <c r="O93" s="214"/>
      <c r="P93" s="214"/>
      <c r="Q93" s="214"/>
      <c r="R93" s="214"/>
    </row>
    <row r="94">
      <c r="A94" s="208">
        <v>83.0</v>
      </c>
      <c r="B94" s="252"/>
      <c r="C94" s="210"/>
      <c r="D94" s="210"/>
      <c r="E94" s="210"/>
      <c r="F94" s="245"/>
      <c r="G94" s="213"/>
      <c r="H94" s="248"/>
      <c r="I94" s="250"/>
      <c r="J94" s="213"/>
      <c r="K94" s="213"/>
      <c r="L94" s="214"/>
      <c r="M94" s="214"/>
      <c r="N94" s="214"/>
      <c r="O94" s="214"/>
      <c r="P94" s="214"/>
      <c r="Q94" s="214"/>
      <c r="R94" s="214"/>
    </row>
    <row r="95">
      <c r="A95" s="208">
        <v>84.0</v>
      </c>
      <c r="B95" s="252"/>
      <c r="C95" s="210"/>
      <c r="D95" s="210"/>
      <c r="E95" s="210"/>
      <c r="F95" s="245"/>
      <c r="G95" s="213"/>
      <c r="H95" s="248"/>
      <c r="I95" s="250"/>
      <c r="J95" s="213"/>
      <c r="K95" s="213"/>
      <c r="L95" s="214"/>
      <c r="M95" s="214"/>
      <c r="N95" s="214"/>
      <c r="O95" s="214"/>
      <c r="P95" s="214"/>
      <c r="Q95" s="214"/>
      <c r="R95" s="214"/>
    </row>
    <row r="96">
      <c r="A96" s="208">
        <v>85.0</v>
      </c>
      <c r="B96" s="252"/>
      <c r="C96" s="210"/>
      <c r="D96" s="210"/>
      <c r="E96" s="210"/>
      <c r="F96" s="245"/>
      <c r="G96" s="213"/>
      <c r="H96" s="213"/>
      <c r="I96" s="250"/>
      <c r="J96" s="213"/>
      <c r="K96" s="213"/>
      <c r="L96" s="214"/>
      <c r="M96" s="214"/>
      <c r="N96" s="214"/>
      <c r="O96" s="214"/>
      <c r="P96" s="214"/>
      <c r="Q96" s="214"/>
      <c r="R96" s="214"/>
    </row>
    <row r="97">
      <c r="A97" s="208">
        <v>86.0</v>
      </c>
      <c r="B97" s="252"/>
      <c r="C97" s="210"/>
      <c r="D97" s="210"/>
      <c r="E97" s="210"/>
      <c r="F97" s="245"/>
      <c r="G97" s="213"/>
      <c r="H97" s="213"/>
      <c r="I97" s="250"/>
      <c r="J97" s="213"/>
      <c r="K97" s="213"/>
      <c r="L97" s="214"/>
      <c r="M97" s="214"/>
      <c r="N97" s="214"/>
      <c r="O97" s="214"/>
      <c r="P97" s="214"/>
      <c r="Q97" s="214"/>
      <c r="R97" s="214"/>
    </row>
    <row r="98">
      <c r="A98" s="208">
        <v>87.0</v>
      </c>
      <c r="B98" s="252"/>
      <c r="C98" s="210"/>
      <c r="D98" s="210"/>
      <c r="E98" s="210"/>
      <c r="F98" s="245"/>
      <c r="G98" s="213"/>
      <c r="H98" s="213"/>
      <c r="I98" s="250"/>
      <c r="J98" s="213"/>
      <c r="K98" s="213"/>
      <c r="L98" s="214"/>
      <c r="M98" s="214"/>
      <c r="N98" s="214"/>
      <c r="O98" s="214"/>
      <c r="P98" s="214"/>
      <c r="Q98" s="214"/>
      <c r="R98" s="214"/>
    </row>
    <row r="99">
      <c r="A99" s="208">
        <v>88.0</v>
      </c>
      <c r="B99" s="252"/>
      <c r="C99" s="210"/>
      <c r="D99" s="210"/>
      <c r="E99" s="210"/>
      <c r="F99" s="245"/>
      <c r="G99" s="213"/>
      <c r="H99" s="213"/>
      <c r="I99" s="250"/>
      <c r="J99" s="213"/>
      <c r="K99" s="213"/>
      <c r="L99" s="214"/>
      <c r="M99" s="214"/>
      <c r="N99" s="214"/>
      <c r="O99" s="214"/>
      <c r="P99" s="214"/>
      <c r="Q99" s="214"/>
      <c r="R99" s="214"/>
    </row>
    <row r="100">
      <c r="A100" s="208">
        <v>89.0</v>
      </c>
      <c r="B100" s="252"/>
      <c r="C100" s="210"/>
      <c r="D100" s="210"/>
      <c r="E100" s="210"/>
      <c r="F100" s="245"/>
      <c r="G100" s="213"/>
      <c r="H100" s="210"/>
      <c r="I100" s="250"/>
      <c r="J100" s="213"/>
      <c r="K100" s="213"/>
      <c r="L100" s="214"/>
      <c r="M100" s="214"/>
      <c r="N100" s="214"/>
      <c r="O100" s="214"/>
      <c r="P100" s="214"/>
      <c r="Q100" s="214"/>
      <c r="R100" s="214"/>
    </row>
    <row r="101">
      <c r="A101" s="208">
        <v>90.0</v>
      </c>
      <c r="B101" s="252"/>
      <c r="C101" s="210"/>
      <c r="D101" s="210"/>
      <c r="E101" s="210"/>
      <c r="F101" s="245"/>
      <c r="G101" s="213"/>
      <c r="H101" s="248"/>
      <c r="I101" s="250"/>
      <c r="J101" s="213"/>
      <c r="K101" s="213"/>
      <c r="L101" s="214"/>
      <c r="M101" s="214"/>
      <c r="N101" s="214"/>
      <c r="O101" s="214"/>
      <c r="P101" s="214"/>
      <c r="Q101" s="214"/>
      <c r="R101" s="214"/>
    </row>
    <row r="102">
      <c r="A102" s="208">
        <v>91.0</v>
      </c>
      <c r="B102" s="252"/>
      <c r="C102" s="210"/>
      <c r="D102" s="210"/>
      <c r="E102" s="210"/>
      <c r="F102" s="245"/>
      <c r="G102" s="213"/>
      <c r="H102" s="248"/>
      <c r="I102" s="250"/>
      <c r="J102" s="213"/>
      <c r="K102" s="213"/>
      <c r="L102" s="214"/>
      <c r="M102" s="214"/>
      <c r="N102" s="214"/>
      <c r="O102" s="214"/>
      <c r="P102" s="214"/>
      <c r="Q102" s="214"/>
      <c r="R102" s="214"/>
    </row>
    <row r="103">
      <c r="A103" s="208">
        <v>92.0</v>
      </c>
      <c r="B103" s="252"/>
      <c r="C103" s="210"/>
      <c r="D103" s="210"/>
      <c r="E103" s="210"/>
      <c r="F103" s="245"/>
      <c r="G103" s="213"/>
      <c r="H103" s="248"/>
      <c r="I103" s="250"/>
      <c r="J103" s="213"/>
      <c r="K103" s="213"/>
      <c r="L103" s="214"/>
      <c r="M103" s="214"/>
      <c r="N103" s="214"/>
      <c r="O103" s="214"/>
      <c r="P103" s="214"/>
      <c r="Q103" s="214"/>
      <c r="R103" s="214"/>
    </row>
    <row r="104">
      <c r="A104" s="208">
        <v>93.0</v>
      </c>
      <c r="B104" s="252"/>
      <c r="C104" s="210"/>
      <c r="D104" s="210"/>
      <c r="E104" s="210"/>
      <c r="F104" s="245"/>
      <c r="G104" s="213"/>
      <c r="H104" s="248"/>
      <c r="I104" s="250"/>
      <c r="J104" s="213"/>
      <c r="K104" s="213"/>
      <c r="L104" s="214"/>
      <c r="M104" s="214"/>
      <c r="N104" s="214"/>
      <c r="O104" s="214"/>
      <c r="P104" s="214"/>
      <c r="Q104" s="214"/>
      <c r="R104" s="214"/>
    </row>
    <row r="105">
      <c r="A105" s="208">
        <v>94.0</v>
      </c>
      <c r="B105" s="252"/>
      <c r="C105" s="210"/>
      <c r="D105" s="210"/>
      <c r="E105" s="210"/>
      <c r="F105" s="245"/>
      <c r="G105" s="213"/>
      <c r="H105" s="213"/>
      <c r="I105" s="250"/>
      <c r="J105" s="213"/>
      <c r="K105" s="213"/>
      <c r="L105" s="214"/>
      <c r="M105" s="214"/>
      <c r="N105" s="214"/>
      <c r="O105" s="214"/>
      <c r="P105" s="214"/>
      <c r="Q105" s="214"/>
      <c r="R105" s="214"/>
    </row>
    <row r="106">
      <c r="A106" s="208">
        <v>95.0</v>
      </c>
      <c r="B106" s="252"/>
      <c r="C106" s="210"/>
      <c r="D106" s="210"/>
      <c r="E106" s="210"/>
      <c r="F106" s="245"/>
      <c r="G106" s="213"/>
      <c r="H106" s="213"/>
      <c r="I106" s="250"/>
      <c r="J106" s="213"/>
      <c r="K106" s="213"/>
      <c r="L106" s="214"/>
      <c r="M106" s="214"/>
      <c r="N106" s="214"/>
      <c r="O106" s="214"/>
      <c r="P106" s="214"/>
      <c r="Q106" s="214"/>
      <c r="R106" s="214"/>
    </row>
    <row r="107">
      <c r="A107" s="208">
        <v>96.0</v>
      </c>
      <c r="B107" s="252"/>
      <c r="C107" s="210"/>
      <c r="D107" s="210"/>
      <c r="E107" s="210"/>
      <c r="F107" s="245"/>
      <c r="G107" s="213"/>
      <c r="H107" s="248"/>
      <c r="I107" s="213"/>
      <c r="J107" s="213"/>
      <c r="K107" s="213"/>
      <c r="L107" s="214"/>
      <c r="M107" s="214"/>
      <c r="N107" s="214"/>
      <c r="O107" s="214"/>
      <c r="P107" s="214"/>
      <c r="Q107" s="214"/>
      <c r="R107" s="214"/>
    </row>
    <row r="108">
      <c r="A108" s="208">
        <v>97.0</v>
      </c>
      <c r="B108" s="252"/>
      <c r="C108" s="210"/>
      <c r="D108" s="210"/>
      <c r="E108" s="210"/>
      <c r="F108" s="245"/>
      <c r="G108" s="213"/>
      <c r="H108" s="248"/>
      <c r="I108" s="213"/>
      <c r="J108" s="213"/>
      <c r="K108" s="213"/>
      <c r="L108" s="214"/>
      <c r="M108" s="214"/>
      <c r="N108" s="214"/>
      <c r="O108" s="214"/>
      <c r="P108" s="214"/>
      <c r="Q108" s="214"/>
      <c r="R108" s="214"/>
    </row>
    <row r="109">
      <c r="A109" s="208">
        <v>98.0</v>
      </c>
      <c r="B109" s="252"/>
      <c r="C109" s="210"/>
      <c r="D109" s="210"/>
      <c r="E109" s="210"/>
      <c r="F109" s="245"/>
      <c r="G109" s="213"/>
      <c r="H109" s="248"/>
      <c r="I109" s="250"/>
      <c r="J109" s="213"/>
      <c r="K109" s="213"/>
      <c r="L109" s="214"/>
      <c r="M109" s="214"/>
      <c r="N109" s="214"/>
      <c r="O109" s="214"/>
      <c r="P109" s="214"/>
      <c r="Q109" s="214"/>
      <c r="R109" s="214"/>
    </row>
    <row r="110">
      <c r="A110" s="208">
        <v>99.0</v>
      </c>
      <c r="B110" s="254"/>
      <c r="C110" s="210"/>
      <c r="D110" s="210"/>
      <c r="E110" s="210"/>
      <c r="F110" s="245"/>
      <c r="G110" s="213"/>
      <c r="H110" s="210"/>
      <c r="I110" s="250"/>
      <c r="J110" s="213"/>
      <c r="K110" s="213"/>
      <c r="L110" s="214"/>
      <c r="M110" s="214"/>
      <c r="N110" s="214"/>
      <c r="O110" s="214"/>
      <c r="P110" s="214"/>
      <c r="Q110" s="214"/>
      <c r="R110" s="214"/>
    </row>
    <row r="111">
      <c r="A111" s="208">
        <v>100.0</v>
      </c>
      <c r="B111" s="254"/>
      <c r="C111" s="210"/>
      <c r="D111" s="210"/>
      <c r="E111" s="210"/>
      <c r="F111" s="245"/>
      <c r="G111" s="213"/>
      <c r="H111" s="248"/>
      <c r="I111" s="250"/>
      <c r="J111" s="213"/>
      <c r="K111" s="213"/>
      <c r="L111" s="214"/>
      <c r="M111" s="214"/>
      <c r="N111" s="214"/>
      <c r="O111" s="214"/>
      <c r="P111" s="214"/>
      <c r="Q111" s="214"/>
      <c r="R111" s="214"/>
    </row>
    <row r="112">
      <c r="A112" s="208">
        <v>101.0</v>
      </c>
      <c r="B112" s="254"/>
      <c r="C112" s="210"/>
      <c r="D112" s="210"/>
      <c r="E112" s="210"/>
      <c r="F112" s="245"/>
      <c r="G112" s="213"/>
      <c r="H112" s="248"/>
      <c r="I112" s="250"/>
      <c r="J112" s="213"/>
      <c r="K112" s="213"/>
      <c r="L112" s="214"/>
      <c r="M112" s="214"/>
      <c r="N112" s="214"/>
      <c r="O112" s="214"/>
      <c r="P112" s="214"/>
      <c r="Q112" s="214"/>
      <c r="R112" s="214"/>
    </row>
    <row r="113">
      <c r="A113" s="208">
        <v>102.0</v>
      </c>
      <c r="B113" s="254"/>
      <c r="C113" s="210"/>
      <c r="D113" s="210"/>
      <c r="E113" s="210"/>
      <c r="F113" s="245"/>
      <c r="G113" s="213"/>
      <c r="H113" s="248"/>
      <c r="I113" s="250"/>
      <c r="J113" s="213"/>
      <c r="K113" s="213"/>
      <c r="L113" s="214"/>
      <c r="M113" s="214"/>
      <c r="N113" s="214"/>
      <c r="O113" s="214"/>
      <c r="P113" s="214"/>
      <c r="Q113" s="214"/>
      <c r="R113" s="214"/>
    </row>
    <row r="114">
      <c r="A114" s="208">
        <v>103.0</v>
      </c>
      <c r="B114" s="254"/>
      <c r="C114" s="210"/>
      <c r="D114" s="210"/>
      <c r="E114" s="210"/>
      <c r="F114" s="245"/>
      <c r="G114" s="213"/>
      <c r="H114" s="248"/>
      <c r="I114" s="250"/>
      <c r="J114" s="213"/>
      <c r="K114" s="213"/>
      <c r="L114" s="214"/>
      <c r="M114" s="214"/>
      <c r="N114" s="214"/>
      <c r="O114" s="214"/>
      <c r="P114" s="214"/>
      <c r="Q114" s="214"/>
      <c r="R114" s="214"/>
    </row>
    <row r="115">
      <c r="A115" s="208">
        <v>104.0</v>
      </c>
      <c r="B115" s="254"/>
      <c r="C115" s="210"/>
      <c r="D115" s="210"/>
      <c r="E115" s="210"/>
      <c r="F115" s="245"/>
      <c r="G115" s="213"/>
      <c r="H115" s="248"/>
      <c r="I115" s="250"/>
      <c r="J115" s="213"/>
      <c r="K115" s="213"/>
      <c r="L115" s="214"/>
      <c r="M115" s="214"/>
      <c r="N115" s="214"/>
      <c r="O115" s="214"/>
      <c r="P115" s="214"/>
      <c r="Q115" s="214"/>
      <c r="R115" s="214"/>
    </row>
    <row r="116">
      <c r="A116" s="208">
        <v>105.0</v>
      </c>
      <c r="B116" s="254"/>
      <c r="C116" s="210"/>
      <c r="D116" s="210"/>
      <c r="E116" s="210"/>
      <c r="F116" s="245"/>
      <c r="G116" s="213"/>
      <c r="H116" s="248"/>
      <c r="I116" s="250"/>
      <c r="J116" s="213"/>
      <c r="K116" s="213"/>
      <c r="L116" s="214"/>
      <c r="M116" s="214"/>
      <c r="N116" s="214"/>
      <c r="O116" s="214"/>
      <c r="P116" s="214"/>
      <c r="Q116" s="214"/>
      <c r="R116" s="214"/>
    </row>
    <row r="117">
      <c r="A117" s="208">
        <v>106.0</v>
      </c>
      <c r="B117" s="254"/>
      <c r="C117" s="210"/>
      <c r="D117" s="210"/>
      <c r="E117" s="210"/>
      <c r="F117" s="245"/>
      <c r="G117" s="213"/>
      <c r="H117" s="248"/>
      <c r="I117" s="250"/>
      <c r="J117" s="213"/>
      <c r="K117" s="213"/>
      <c r="L117" s="214"/>
      <c r="M117" s="214"/>
      <c r="N117" s="214"/>
      <c r="O117" s="214"/>
      <c r="P117" s="214"/>
      <c r="Q117" s="214"/>
      <c r="R117" s="214"/>
    </row>
    <row r="118">
      <c r="A118" s="208">
        <v>107.0</v>
      </c>
      <c r="B118" s="254"/>
      <c r="C118" s="210"/>
      <c r="D118" s="210"/>
      <c r="E118" s="210"/>
      <c r="F118" s="245"/>
      <c r="G118" s="213"/>
      <c r="H118" s="248"/>
      <c r="I118" s="250"/>
      <c r="J118" s="213"/>
      <c r="K118" s="213"/>
      <c r="L118" s="214"/>
      <c r="M118" s="214"/>
      <c r="N118" s="214"/>
      <c r="O118" s="214"/>
      <c r="P118" s="214"/>
      <c r="Q118" s="214"/>
      <c r="R118" s="214"/>
    </row>
    <row r="119">
      <c r="A119" s="208">
        <v>108.0</v>
      </c>
      <c r="B119" s="254"/>
      <c r="C119" s="210"/>
      <c r="D119" s="210"/>
      <c r="E119" s="210"/>
      <c r="F119" s="245"/>
      <c r="G119" s="213"/>
      <c r="H119" s="248"/>
      <c r="I119" s="250"/>
      <c r="J119" s="213"/>
      <c r="K119" s="213"/>
      <c r="L119" s="214"/>
      <c r="M119" s="214"/>
      <c r="N119" s="214"/>
      <c r="O119" s="214"/>
      <c r="P119" s="214"/>
      <c r="Q119" s="214"/>
      <c r="R119" s="214"/>
    </row>
    <row r="120">
      <c r="A120" s="208">
        <v>109.0</v>
      </c>
      <c r="B120" s="254"/>
      <c r="C120" s="210"/>
      <c r="D120" s="210"/>
      <c r="E120" s="210"/>
      <c r="F120" s="245"/>
      <c r="G120" s="213"/>
      <c r="H120" s="248"/>
      <c r="I120" s="250"/>
      <c r="J120" s="213"/>
      <c r="K120" s="213"/>
      <c r="L120" s="214"/>
      <c r="M120" s="214"/>
      <c r="N120" s="214"/>
      <c r="O120" s="214"/>
      <c r="P120" s="214"/>
      <c r="Q120" s="214"/>
      <c r="R120" s="214"/>
    </row>
    <row r="121">
      <c r="A121" s="208">
        <v>110.0</v>
      </c>
      <c r="B121" s="254"/>
      <c r="C121" s="210"/>
      <c r="D121" s="210"/>
      <c r="E121" s="210"/>
      <c r="F121" s="245"/>
      <c r="G121" s="213"/>
      <c r="H121" s="248"/>
      <c r="I121" s="250"/>
      <c r="J121" s="213"/>
      <c r="K121" s="213"/>
      <c r="L121" s="214"/>
      <c r="M121" s="214"/>
      <c r="N121" s="214"/>
      <c r="O121" s="214"/>
      <c r="P121" s="214"/>
      <c r="Q121" s="214"/>
      <c r="R121" s="214"/>
    </row>
    <row r="122">
      <c r="A122" s="208">
        <v>111.0</v>
      </c>
      <c r="B122" s="254"/>
      <c r="C122" s="210"/>
      <c r="D122" s="210"/>
      <c r="E122" s="210"/>
      <c r="F122" s="245"/>
      <c r="G122" s="213"/>
      <c r="H122" s="248"/>
      <c r="I122" s="250"/>
      <c r="J122" s="213"/>
      <c r="K122" s="213"/>
      <c r="L122" s="214"/>
      <c r="M122" s="214"/>
      <c r="N122" s="214"/>
      <c r="O122" s="214"/>
      <c r="P122" s="214"/>
      <c r="Q122" s="214"/>
      <c r="R122" s="214"/>
    </row>
    <row r="123">
      <c r="A123" s="208">
        <v>112.0</v>
      </c>
      <c r="B123" s="254"/>
      <c r="C123" s="210"/>
      <c r="D123" s="210"/>
      <c r="E123" s="210"/>
      <c r="F123" s="245"/>
      <c r="G123" s="213"/>
      <c r="H123" s="248"/>
      <c r="I123" s="250"/>
      <c r="J123" s="213"/>
      <c r="K123" s="213"/>
      <c r="L123" s="214"/>
      <c r="M123" s="214"/>
      <c r="N123" s="214"/>
      <c r="O123" s="214"/>
      <c r="P123" s="214"/>
      <c r="Q123" s="214"/>
      <c r="R123" s="214"/>
    </row>
    <row r="124">
      <c r="A124" s="208">
        <v>113.0</v>
      </c>
      <c r="B124" s="254"/>
      <c r="C124" s="210"/>
      <c r="D124" s="210"/>
      <c r="E124" s="210"/>
      <c r="F124" s="245"/>
      <c r="G124" s="213"/>
      <c r="H124" s="213"/>
      <c r="I124" s="213"/>
      <c r="J124" s="213"/>
      <c r="K124" s="213"/>
      <c r="L124" s="214"/>
      <c r="M124" s="214"/>
      <c r="N124" s="214"/>
      <c r="O124" s="214"/>
      <c r="P124" s="214"/>
      <c r="Q124" s="214"/>
      <c r="R124" s="214"/>
    </row>
    <row r="125">
      <c r="A125" s="208">
        <v>114.0</v>
      </c>
      <c r="B125" s="254"/>
      <c r="C125" s="210"/>
      <c r="D125" s="210"/>
      <c r="E125" s="210"/>
      <c r="F125" s="245"/>
      <c r="G125" s="213"/>
      <c r="H125" s="213"/>
      <c r="I125" s="213"/>
      <c r="J125" s="213"/>
      <c r="K125" s="213"/>
      <c r="L125" s="214"/>
      <c r="M125" s="214"/>
      <c r="N125" s="214"/>
      <c r="O125" s="214"/>
      <c r="P125" s="214"/>
      <c r="Q125" s="214"/>
      <c r="R125" s="214"/>
    </row>
    <row r="126">
      <c r="A126" s="208">
        <v>115.0</v>
      </c>
      <c r="B126" s="254"/>
      <c r="C126" s="210"/>
      <c r="D126" s="210"/>
      <c r="E126" s="210"/>
      <c r="F126" s="245"/>
      <c r="G126" s="213"/>
      <c r="H126" s="213"/>
      <c r="I126" s="213"/>
      <c r="J126" s="213"/>
      <c r="K126" s="213"/>
      <c r="L126" s="214"/>
      <c r="M126" s="214"/>
      <c r="N126" s="214"/>
      <c r="O126" s="214"/>
      <c r="P126" s="214"/>
      <c r="Q126" s="214"/>
      <c r="R126" s="214"/>
    </row>
    <row r="127">
      <c r="A127" s="208">
        <v>116.0</v>
      </c>
      <c r="B127" s="254"/>
      <c r="C127" s="210"/>
      <c r="D127" s="210"/>
      <c r="E127" s="210"/>
      <c r="F127" s="245"/>
      <c r="G127" s="213"/>
      <c r="H127" s="248"/>
      <c r="I127" s="250"/>
      <c r="J127" s="213"/>
      <c r="K127" s="213"/>
      <c r="L127" s="214"/>
      <c r="M127" s="214"/>
      <c r="N127" s="214"/>
      <c r="O127" s="214"/>
      <c r="P127" s="214"/>
      <c r="Q127" s="214"/>
      <c r="R127" s="214"/>
    </row>
    <row r="128">
      <c r="A128" s="208">
        <v>117.0</v>
      </c>
      <c r="B128" s="254"/>
      <c r="C128" s="210"/>
      <c r="D128" s="210"/>
      <c r="E128" s="210"/>
      <c r="F128" s="245"/>
      <c r="G128" s="213"/>
      <c r="H128" s="248"/>
      <c r="I128" s="250"/>
      <c r="J128" s="213"/>
      <c r="K128" s="213"/>
      <c r="L128" s="214"/>
      <c r="M128" s="214"/>
      <c r="N128" s="214"/>
      <c r="O128" s="214"/>
      <c r="P128" s="214"/>
      <c r="Q128" s="214"/>
      <c r="R128" s="214"/>
    </row>
    <row r="129">
      <c r="A129" s="208">
        <v>118.0</v>
      </c>
      <c r="B129" s="254"/>
      <c r="C129" s="210"/>
      <c r="D129" s="210"/>
      <c r="E129" s="210"/>
      <c r="F129" s="245"/>
      <c r="G129" s="213"/>
      <c r="H129" s="248"/>
      <c r="I129" s="250"/>
      <c r="J129" s="213"/>
      <c r="K129" s="213"/>
      <c r="L129" s="214"/>
      <c r="M129" s="214"/>
      <c r="N129" s="214"/>
      <c r="O129" s="214"/>
      <c r="P129" s="214"/>
      <c r="Q129" s="214"/>
      <c r="R129" s="214"/>
    </row>
    <row r="130">
      <c r="A130" s="208">
        <v>119.0</v>
      </c>
      <c r="B130" s="254"/>
      <c r="C130" s="210"/>
      <c r="D130" s="210"/>
      <c r="E130" s="210"/>
      <c r="F130" s="245"/>
      <c r="G130" s="213"/>
      <c r="H130" s="248"/>
      <c r="I130" s="250"/>
      <c r="J130" s="213"/>
      <c r="K130" s="213"/>
      <c r="L130" s="214"/>
      <c r="M130" s="214"/>
      <c r="N130" s="214"/>
      <c r="O130" s="214"/>
      <c r="P130" s="214"/>
      <c r="Q130" s="214"/>
      <c r="R130" s="214"/>
    </row>
    <row r="131">
      <c r="A131" s="208">
        <v>120.0</v>
      </c>
      <c r="B131" s="254"/>
      <c r="C131" s="210"/>
      <c r="D131" s="210"/>
      <c r="E131" s="210"/>
      <c r="F131" s="245"/>
      <c r="G131" s="213"/>
      <c r="H131" s="248"/>
      <c r="I131" s="250"/>
      <c r="J131" s="213"/>
      <c r="K131" s="213"/>
      <c r="L131" s="214"/>
      <c r="M131" s="214"/>
      <c r="N131" s="214"/>
      <c r="O131" s="214"/>
      <c r="P131" s="214"/>
      <c r="Q131" s="214"/>
      <c r="R131" s="214"/>
    </row>
    <row r="132">
      <c r="A132" s="208">
        <v>121.0</v>
      </c>
      <c r="B132" s="254"/>
      <c r="C132" s="210"/>
      <c r="D132" s="210"/>
      <c r="E132" s="210"/>
      <c r="F132" s="245"/>
      <c r="G132" s="213"/>
      <c r="H132" s="248"/>
      <c r="I132" s="250"/>
      <c r="J132" s="213"/>
      <c r="K132" s="213"/>
      <c r="L132" s="214"/>
      <c r="M132" s="214"/>
      <c r="N132" s="214"/>
      <c r="O132" s="214"/>
      <c r="P132" s="214"/>
      <c r="Q132" s="214"/>
      <c r="R132" s="214"/>
    </row>
    <row r="133">
      <c r="A133" s="208">
        <v>122.0</v>
      </c>
      <c r="B133" s="254"/>
      <c r="C133" s="210"/>
      <c r="D133" s="210"/>
      <c r="E133" s="210"/>
      <c r="F133" s="245"/>
      <c r="G133" s="213"/>
      <c r="H133" s="248"/>
      <c r="I133" s="250"/>
      <c r="J133" s="213"/>
      <c r="K133" s="213"/>
      <c r="L133" s="214"/>
      <c r="M133" s="214"/>
      <c r="N133" s="214"/>
      <c r="O133" s="214"/>
      <c r="P133" s="214"/>
      <c r="Q133" s="214"/>
      <c r="R133" s="214"/>
    </row>
    <row r="134">
      <c r="A134" s="208">
        <v>123.0</v>
      </c>
      <c r="B134" s="254"/>
      <c r="C134" s="210"/>
      <c r="D134" s="210"/>
      <c r="E134" s="210"/>
      <c r="F134" s="245"/>
      <c r="G134" s="213"/>
      <c r="H134" s="248"/>
      <c r="I134" s="250"/>
      <c r="J134" s="213"/>
      <c r="K134" s="213"/>
      <c r="L134" s="214"/>
      <c r="M134" s="214"/>
      <c r="N134" s="214"/>
      <c r="O134" s="214"/>
      <c r="P134" s="214"/>
      <c r="Q134" s="214"/>
      <c r="R134" s="214"/>
    </row>
    <row r="135">
      <c r="A135" s="208">
        <v>124.0</v>
      </c>
      <c r="B135" s="254"/>
      <c r="C135" s="210"/>
      <c r="D135" s="210"/>
      <c r="E135" s="210"/>
      <c r="F135" s="245"/>
      <c r="G135" s="213"/>
      <c r="H135" s="248"/>
      <c r="I135" s="250"/>
      <c r="J135" s="213"/>
      <c r="K135" s="213"/>
      <c r="L135" s="214"/>
      <c r="M135" s="214"/>
      <c r="N135" s="214"/>
      <c r="O135" s="214"/>
      <c r="P135" s="214"/>
      <c r="Q135" s="214"/>
      <c r="R135" s="214"/>
    </row>
    <row r="136">
      <c r="A136" s="208">
        <v>125.0</v>
      </c>
      <c r="B136" s="254"/>
      <c r="C136" s="210"/>
      <c r="D136" s="210"/>
      <c r="E136" s="210"/>
      <c r="F136" s="245"/>
      <c r="G136" s="213"/>
      <c r="H136" s="248"/>
      <c r="I136" s="250"/>
      <c r="J136" s="213"/>
      <c r="K136" s="213"/>
      <c r="L136" s="214"/>
      <c r="M136" s="214"/>
      <c r="N136" s="214"/>
      <c r="O136" s="214"/>
      <c r="P136" s="214"/>
      <c r="Q136" s="214"/>
      <c r="R136" s="214"/>
    </row>
    <row r="137">
      <c r="A137" s="208">
        <v>126.0</v>
      </c>
      <c r="B137" s="254"/>
      <c r="C137" s="210"/>
      <c r="D137" s="210"/>
      <c r="E137" s="210"/>
      <c r="F137" s="245"/>
      <c r="G137" s="213"/>
      <c r="H137" s="248"/>
      <c r="I137" s="250"/>
      <c r="J137" s="213"/>
      <c r="K137" s="213"/>
      <c r="L137" s="214"/>
      <c r="M137" s="214"/>
      <c r="N137" s="214"/>
      <c r="O137" s="214"/>
      <c r="P137" s="214"/>
      <c r="Q137" s="214"/>
      <c r="R137" s="214"/>
    </row>
    <row r="138">
      <c r="A138" s="208">
        <v>127.0</v>
      </c>
      <c r="B138" s="254"/>
      <c r="C138" s="210"/>
      <c r="D138" s="210"/>
      <c r="E138" s="210"/>
      <c r="F138" s="245"/>
      <c r="G138" s="213"/>
      <c r="H138" s="248"/>
      <c r="I138" s="250"/>
      <c r="J138" s="213"/>
      <c r="K138" s="213"/>
      <c r="L138" s="214"/>
      <c r="M138" s="214"/>
      <c r="N138" s="214"/>
      <c r="O138" s="214"/>
      <c r="P138" s="214"/>
      <c r="Q138" s="214"/>
      <c r="R138" s="214"/>
    </row>
    <row r="139">
      <c r="A139" s="208">
        <v>128.0</v>
      </c>
      <c r="B139" s="254"/>
      <c r="C139" s="210"/>
      <c r="D139" s="210"/>
      <c r="E139" s="210"/>
      <c r="F139" s="245"/>
      <c r="G139" s="213"/>
      <c r="H139" s="248"/>
      <c r="I139" s="250"/>
      <c r="J139" s="213"/>
      <c r="K139" s="213"/>
      <c r="L139" s="214"/>
      <c r="M139" s="214"/>
      <c r="N139" s="214"/>
      <c r="O139" s="214"/>
      <c r="P139" s="214"/>
      <c r="Q139" s="214"/>
      <c r="R139" s="214"/>
    </row>
    <row r="140">
      <c r="A140" s="255"/>
      <c r="B140" s="256"/>
      <c r="C140" s="257"/>
      <c r="D140" s="257"/>
      <c r="E140" s="257"/>
      <c r="F140" s="245"/>
      <c r="G140" s="256"/>
      <c r="H140" s="258"/>
      <c r="I140" s="259"/>
      <c r="J140" s="213"/>
      <c r="K140" s="213"/>
      <c r="L140" s="214"/>
      <c r="M140" s="214"/>
      <c r="N140" s="214"/>
      <c r="O140" s="214"/>
      <c r="P140" s="214"/>
      <c r="Q140" s="214"/>
      <c r="R140" s="214"/>
    </row>
    <row r="141">
      <c r="A141" s="255"/>
      <c r="B141" s="256"/>
      <c r="C141" s="257"/>
      <c r="D141" s="257"/>
      <c r="E141" s="257"/>
      <c r="F141" s="245"/>
      <c r="G141" s="256"/>
      <c r="H141" s="258"/>
      <c r="I141" s="259"/>
      <c r="J141" s="213"/>
      <c r="K141" s="213"/>
      <c r="L141" s="214"/>
      <c r="M141" s="214"/>
      <c r="N141" s="214"/>
      <c r="O141" s="214"/>
      <c r="P141" s="214"/>
      <c r="Q141" s="214"/>
      <c r="R141" s="214"/>
    </row>
    <row r="142">
      <c r="A142" s="255"/>
      <c r="B142" s="256"/>
      <c r="C142" s="257"/>
      <c r="D142" s="257"/>
      <c r="E142" s="257"/>
      <c r="F142" s="245"/>
      <c r="G142" s="256"/>
      <c r="H142" s="258"/>
      <c r="I142" s="259"/>
      <c r="J142" s="213"/>
      <c r="K142" s="213"/>
      <c r="L142" s="214"/>
      <c r="M142" s="214"/>
      <c r="N142" s="214"/>
      <c r="O142" s="214"/>
      <c r="P142" s="214"/>
      <c r="Q142" s="214"/>
      <c r="R142" s="214"/>
    </row>
    <row r="143">
      <c r="A143" s="255"/>
      <c r="B143" s="256"/>
      <c r="C143" s="257"/>
      <c r="D143" s="257"/>
      <c r="E143" s="257"/>
      <c r="F143" s="245"/>
      <c r="G143" s="256"/>
      <c r="H143" s="258"/>
      <c r="I143" s="259"/>
      <c r="J143" s="213"/>
      <c r="K143" s="213"/>
      <c r="L143" s="214"/>
      <c r="M143" s="214"/>
      <c r="N143" s="214"/>
      <c r="O143" s="214"/>
      <c r="P143" s="214"/>
      <c r="Q143" s="214"/>
      <c r="R143" s="214"/>
    </row>
    <row r="144">
      <c r="A144" s="255"/>
      <c r="B144" s="256"/>
      <c r="C144" s="257"/>
      <c r="D144" s="257"/>
      <c r="E144" s="257"/>
      <c r="F144" s="245"/>
      <c r="G144" s="256"/>
      <c r="H144" s="258"/>
      <c r="I144" s="259"/>
      <c r="J144" s="213"/>
      <c r="K144" s="213"/>
      <c r="L144" s="214"/>
      <c r="M144" s="214"/>
      <c r="N144" s="214"/>
      <c r="O144" s="214"/>
      <c r="P144" s="214"/>
      <c r="Q144" s="214"/>
      <c r="R144" s="214"/>
    </row>
    <row r="145">
      <c r="A145" s="255"/>
      <c r="B145" s="256"/>
      <c r="C145" s="260"/>
      <c r="D145" s="260"/>
      <c r="E145" s="260"/>
      <c r="F145" s="245"/>
      <c r="G145" s="256"/>
      <c r="H145" s="258"/>
      <c r="I145" s="259"/>
      <c r="J145" s="213"/>
      <c r="K145" s="213"/>
      <c r="L145" s="214"/>
      <c r="M145" s="214"/>
      <c r="N145" s="214"/>
      <c r="O145" s="214"/>
      <c r="P145" s="214"/>
      <c r="Q145" s="214"/>
      <c r="R145" s="214"/>
    </row>
    <row r="146">
      <c r="A146" s="255"/>
      <c r="B146" s="256"/>
      <c r="C146" s="257"/>
      <c r="D146" s="257"/>
      <c r="E146" s="257"/>
      <c r="F146" s="245"/>
      <c r="G146" s="256"/>
      <c r="H146" s="258"/>
      <c r="I146" s="259"/>
      <c r="J146" s="213"/>
      <c r="K146" s="213"/>
      <c r="L146" s="214"/>
      <c r="M146" s="214"/>
      <c r="N146" s="214"/>
      <c r="O146" s="214"/>
      <c r="P146" s="214"/>
      <c r="Q146" s="214"/>
      <c r="R146" s="214"/>
    </row>
    <row r="147">
      <c r="A147" s="255"/>
      <c r="B147" s="256"/>
      <c r="C147" s="256"/>
      <c r="D147" s="256"/>
      <c r="E147" s="256"/>
      <c r="F147" s="245"/>
      <c r="G147" s="256"/>
      <c r="H147" s="256"/>
      <c r="I147" s="256"/>
      <c r="J147" s="213"/>
      <c r="K147" s="213"/>
      <c r="L147" s="214"/>
      <c r="M147" s="214"/>
      <c r="N147" s="214"/>
      <c r="O147" s="214"/>
      <c r="P147" s="214"/>
      <c r="Q147" s="214"/>
      <c r="R147" s="214"/>
    </row>
    <row r="148">
      <c r="A148" s="255"/>
      <c r="B148" s="256"/>
      <c r="C148" s="256"/>
      <c r="D148" s="256"/>
      <c r="E148" s="256"/>
      <c r="F148" s="245"/>
      <c r="G148" s="256"/>
      <c r="H148" s="256"/>
      <c r="I148" s="256"/>
      <c r="J148" s="213"/>
      <c r="K148" s="213"/>
      <c r="L148" s="214"/>
      <c r="M148" s="214"/>
      <c r="N148" s="214"/>
      <c r="O148" s="214"/>
      <c r="P148" s="214"/>
      <c r="Q148" s="214"/>
      <c r="R148" s="214"/>
    </row>
    <row r="149">
      <c r="A149" s="255"/>
      <c r="B149" s="256"/>
      <c r="C149" s="256"/>
      <c r="D149" s="256"/>
      <c r="E149" s="256"/>
      <c r="F149" s="245"/>
      <c r="G149" s="256"/>
      <c r="H149" s="256"/>
      <c r="I149" s="256"/>
      <c r="J149" s="213"/>
      <c r="K149" s="213"/>
      <c r="L149" s="214"/>
      <c r="M149" s="214"/>
      <c r="N149" s="214"/>
      <c r="O149" s="214"/>
      <c r="P149" s="214"/>
      <c r="Q149" s="214"/>
      <c r="R149" s="214"/>
    </row>
    <row r="150">
      <c r="A150" s="255"/>
      <c r="B150" s="256"/>
      <c r="C150" s="256"/>
      <c r="D150" s="256"/>
      <c r="E150" s="256"/>
      <c r="F150" s="245"/>
      <c r="G150" s="256"/>
      <c r="H150" s="256"/>
      <c r="I150" s="256"/>
      <c r="J150" s="213"/>
      <c r="K150" s="213"/>
      <c r="L150" s="214"/>
      <c r="M150" s="214"/>
      <c r="N150" s="214"/>
      <c r="O150" s="214"/>
      <c r="P150" s="214"/>
      <c r="Q150" s="214"/>
      <c r="R150" s="214"/>
    </row>
    <row r="151">
      <c r="A151" s="255"/>
      <c r="B151" s="256"/>
      <c r="C151" s="256"/>
      <c r="D151" s="256"/>
      <c r="E151" s="256"/>
      <c r="F151" s="245"/>
      <c r="G151" s="256"/>
      <c r="H151" s="256"/>
      <c r="I151" s="256"/>
      <c r="J151" s="213"/>
      <c r="K151" s="213"/>
      <c r="L151" s="214"/>
      <c r="M151" s="214"/>
      <c r="N151" s="214"/>
      <c r="O151" s="214"/>
      <c r="P151" s="214"/>
      <c r="Q151" s="214"/>
      <c r="R151" s="214"/>
    </row>
    <row r="152">
      <c r="A152" s="177"/>
      <c r="B152" s="214"/>
      <c r="C152" s="214"/>
      <c r="D152" s="214"/>
      <c r="E152" s="214"/>
      <c r="F152" s="214"/>
      <c r="G152" s="214"/>
      <c r="H152" s="214"/>
      <c r="I152" s="214"/>
      <c r="J152" s="214"/>
      <c r="K152" s="214"/>
      <c r="L152" s="214"/>
      <c r="M152" s="214"/>
      <c r="N152" s="214"/>
      <c r="O152" s="214"/>
      <c r="P152" s="214"/>
      <c r="Q152" s="214"/>
      <c r="R152" s="214"/>
    </row>
    <row r="153">
      <c r="A153" s="177"/>
      <c r="B153" s="214"/>
      <c r="C153" s="214"/>
      <c r="D153" s="214"/>
      <c r="E153" s="214"/>
      <c r="F153" s="214"/>
      <c r="G153" s="214"/>
      <c r="H153" s="214"/>
      <c r="I153" s="214"/>
      <c r="J153" s="214"/>
      <c r="K153" s="214"/>
      <c r="L153" s="214"/>
      <c r="M153" s="214"/>
      <c r="N153" s="214"/>
      <c r="O153" s="214"/>
      <c r="P153" s="214"/>
      <c r="Q153" s="214"/>
      <c r="R153" s="214"/>
    </row>
    <row r="154">
      <c r="A154" s="177"/>
      <c r="B154" s="214"/>
      <c r="C154" s="214"/>
      <c r="D154" s="214"/>
      <c r="E154" s="214"/>
      <c r="F154" s="214"/>
      <c r="G154" s="214"/>
      <c r="H154" s="214"/>
      <c r="I154" s="214"/>
      <c r="J154" s="214"/>
      <c r="K154" s="214"/>
      <c r="L154" s="214"/>
      <c r="M154" s="214"/>
      <c r="N154" s="214"/>
      <c r="O154" s="214"/>
      <c r="P154" s="214"/>
      <c r="Q154" s="214"/>
      <c r="R154" s="214"/>
    </row>
    <row r="155">
      <c r="A155" s="177"/>
      <c r="B155" s="214"/>
      <c r="C155" s="214"/>
      <c r="D155" s="214"/>
      <c r="E155" s="214"/>
      <c r="F155" s="214"/>
      <c r="G155" s="214"/>
      <c r="H155" s="214"/>
      <c r="I155" s="214"/>
      <c r="J155" s="214"/>
      <c r="K155" s="214"/>
      <c r="L155" s="214"/>
      <c r="M155" s="214"/>
      <c r="N155" s="214"/>
      <c r="O155" s="214"/>
      <c r="P155" s="214"/>
      <c r="Q155" s="214"/>
      <c r="R155" s="214"/>
    </row>
    <row r="156">
      <c r="A156" s="177"/>
      <c r="B156" s="214"/>
      <c r="C156" s="214"/>
      <c r="D156" s="214"/>
      <c r="E156" s="214"/>
      <c r="F156" s="214"/>
      <c r="G156" s="214"/>
      <c r="H156" s="214"/>
      <c r="I156" s="214"/>
      <c r="J156" s="214"/>
      <c r="K156" s="214"/>
      <c r="L156" s="214"/>
      <c r="M156" s="214"/>
      <c r="N156" s="214"/>
      <c r="O156" s="214"/>
      <c r="P156" s="214"/>
      <c r="Q156" s="214"/>
      <c r="R156" s="214"/>
    </row>
    <row r="157">
      <c r="A157" s="177"/>
      <c r="B157" s="214"/>
      <c r="C157" s="214"/>
      <c r="D157" s="214"/>
      <c r="E157" s="214"/>
      <c r="F157" s="214"/>
      <c r="G157" s="214"/>
      <c r="H157" s="214"/>
      <c r="I157" s="214"/>
      <c r="J157" s="214"/>
      <c r="K157" s="214"/>
      <c r="L157" s="214"/>
      <c r="M157" s="214"/>
      <c r="N157" s="214"/>
      <c r="O157" s="214"/>
      <c r="P157" s="214"/>
      <c r="Q157" s="214"/>
      <c r="R157" s="214"/>
    </row>
    <row r="158">
      <c r="A158" s="177"/>
      <c r="B158" s="214"/>
      <c r="C158" s="214"/>
      <c r="D158" s="214"/>
      <c r="E158" s="214"/>
      <c r="F158" s="214"/>
      <c r="G158" s="214"/>
      <c r="H158" s="214"/>
      <c r="I158" s="214"/>
      <c r="J158" s="214"/>
      <c r="K158" s="214"/>
      <c r="L158" s="214"/>
      <c r="M158" s="214"/>
      <c r="N158" s="214"/>
      <c r="O158" s="214"/>
      <c r="P158" s="214"/>
      <c r="Q158" s="214"/>
      <c r="R158" s="214"/>
    </row>
    <row r="159">
      <c r="A159" s="177"/>
      <c r="B159" s="214"/>
      <c r="C159" s="214"/>
      <c r="D159" s="214"/>
      <c r="E159" s="214"/>
      <c r="F159" s="214"/>
      <c r="G159" s="214"/>
      <c r="H159" s="214"/>
      <c r="I159" s="214"/>
      <c r="J159" s="214"/>
      <c r="K159" s="214"/>
      <c r="L159" s="214"/>
      <c r="M159" s="214"/>
      <c r="N159" s="214"/>
      <c r="O159" s="214"/>
      <c r="P159" s="214"/>
      <c r="Q159" s="214"/>
      <c r="R159" s="214"/>
    </row>
    <row r="160">
      <c r="A160" s="177"/>
      <c r="B160" s="214"/>
      <c r="C160" s="214"/>
      <c r="D160" s="214"/>
      <c r="E160" s="214"/>
      <c r="F160" s="214"/>
      <c r="G160" s="214"/>
      <c r="H160" s="214"/>
      <c r="I160" s="214"/>
      <c r="J160" s="214"/>
      <c r="K160" s="214"/>
      <c r="L160" s="214"/>
      <c r="M160" s="214"/>
      <c r="N160" s="214"/>
      <c r="O160" s="214"/>
      <c r="P160" s="214"/>
      <c r="Q160" s="214"/>
      <c r="R160" s="214"/>
    </row>
    <row r="161">
      <c r="A161" s="177"/>
      <c r="B161" s="214"/>
      <c r="C161" s="214"/>
      <c r="D161" s="214"/>
      <c r="E161" s="214"/>
      <c r="F161" s="214"/>
      <c r="G161" s="214"/>
      <c r="H161" s="214"/>
      <c r="I161" s="214"/>
      <c r="J161" s="214"/>
      <c r="K161" s="214"/>
      <c r="L161" s="214"/>
      <c r="M161" s="214"/>
      <c r="N161" s="214"/>
      <c r="O161" s="214"/>
      <c r="P161" s="214"/>
      <c r="Q161" s="214"/>
      <c r="R161" s="214"/>
    </row>
    <row r="162">
      <c r="A162" s="177"/>
      <c r="B162" s="214"/>
      <c r="C162" s="214"/>
      <c r="D162" s="214"/>
      <c r="E162" s="214"/>
      <c r="F162" s="214"/>
      <c r="G162" s="214"/>
      <c r="H162" s="214"/>
      <c r="I162" s="214"/>
      <c r="J162" s="214"/>
      <c r="K162" s="214"/>
      <c r="L162" s="214"/>
      <c r="M162" s="214"/>
      <c r="N162" s="214"/>
      <c r="O162" s="214"/>
      <c r="P162" s="214"/>
      <c r="Q162" s="214"/>
      <c r="R162" s="214"/>
    </row>
    <row r="163">
      <c r="A163" s="177"/>
      <c r="B163" s="214"/>
      <c r="C163" s="214"/>
      <c r="D163" s="214"/>
      <c r="E163" s="214"/>
      <c r="F163" s="214"/>
      <c r="G163" s="214"/>
      <c r="H163" s="214"/>
      <c r="I163" s="214"/>
      <c r="J163" s="214"/>
      <c r="K163" s="214"/>
      <c r="L163" s="214"/>
      <c r="M163" s="214"/>
      <c r="N163" s="214"/>
      <c r="O163" s="214"/>
      <c r="P163" s="214"/>
      <c r="Q163" s="214"/>
      <c r="R163" s="214"/>
    </row>
    <row r="164">
      <c r="A164" s="177"/>
      <c r="B164" s="214"/>
      <c r="C164" s="214"/>
      <c r="D164" s="214"/>
      <c r="E164" s="214"/>
      <c r="F164" s="214"/>
      <c r="G164" s="214"/>
      <c r="H164" s="214"/>
      <c r="I164" s="214"/>
      <c r="J164" s="214"/>
      <c r="K164" s="214"/>
      <c r="L164" s="214"/>
      <c r="M164" s="214"/>
      <c r="N164" s="214"/>
      <c r="O164" s="214"/>
      <c r="P164" s="214"/>
      <c r="Q164" s="214"/>
      <c r="R164" s="214"/>
    </row>
    <row r="165">
      <c r="A165" s="177"/>
      <c r="B165" s="214"/>
      <c r="C165" s="214"/>
      <c r="D165" s="214"/>
      <c r="E165" s="214"/>
      <c r="F165" s="214"/>
      <c r="G165" s="214"/>
      <c r="H165" s="214"/>
      <c r="I165" s="214"/>
      <c r="J165" s="214"/>
      <c r="K165" s="214"/>
      <c r="L165" s="214"/>
      <c r="M165" s="214"/>
      <c r="N165" s="214"/>
      <c r="O165" s="214"/>
      <c r="P165" s="214"/>
      <c r="Q165" s="214"/>
      <c r="R165" s="214"/>
    </row>
    <row r="166">
      <c r="A166" s="177"/>
      <c r="B166" s="214"/>
      <c r="C166" s="214"/>
      <c r="D166" s="214"/>
      <c r="E166" s="214"/>
      <c r="F166" s="214"/>
      <c r="G166" s="214"/>
      <c r="H166" s="214"/>
      <c r="I166" s="214"/>
      <c r="J166" s="214"/>
      <c r="K166" s="214"/>
      <c r="L166" s="214"/>
      <c r="M166" s="214"/>
      <c r="N166" s="214"/>
      <c r="O166" s="214"/>
      <c r="P166" s="214"/>
      <c r="Q166" s="214"/>
      <c r="R166" s="214"/>
    </row>
    <row r="167">
      <c r="A167" s="177"/>
      <c r="B167" s="214"/>
      <c r="C167" s="214"/>
      <c r="D167" s="214"/>
      <c r="E167" s="214"/>
      <c r="F167" s="214"/>
      <c r="G167" s="214"/>
      <c r="H167" s="214"/>
      <c r="I167" s="214"/>
      <c r="J167" s="214"/>
      <c r="K167" s="214"/>
      <c r="L167" s="214"/>
      <c r="M167" s="214"/>
      <c r="N167" s="214"/>
      <c r="O167" s="214"/>
      <c r="P167" s="214"/>
      <c r="Q167" s="214"/>
      <c r="R167" s="214"/>
    </row>
    <row r="168">
      <c r="A168" s="177"/>
      <c r="B168" s="214"/>
      <c r="C168" s="214"/>
      <c r="D168" s="214"/>
      <c r="E168" s="214"/>
      <c r="F168" s="214"/>
      <c r="G168" s="214"/>
      <c r="H168" s="214"/>
      <c r="I168" s="214"/>
      <c r="J168" s="214"/>
      <c r="K168" s="214"/>
      <c r="L168" s="214"/>
      <c r="M168" s="214"/>
      <c r="N168" s="214"/>
      <c r="O168" s="214"/>
      <c r="P168" s="214"/>
      <c r="Q168" s="214"/>
      <c r="R168" s="214"/>
    </row>
    <row r="169">
      <c r="A169" s="177"/>
      <c r="B169" s="214"/>
      <c r="C169" s="214"/>
      <c r="D169" s="214"/>
      <c r="E169" s="214"/>
      <c r="F169" s="214"/>
      <c r="G169" s="214"/>
      <c r="H169" s="214"/>
      <c r="I169" s="214"/>
      <c r="J169" s="214"/>
      <c r="K169" s="214"/>
      <c r="L169" s="214"/>
      <c r="M169" s="214"/>
      <c r="N169" s="214"/>
      <c r="O169" s="214"/>
      <c r="P169" s="214"/>
      <c r="Q169" s="214"/>
      <c r="R169" s="214"/>
    </row>
    <row r="170">
      <c r="A170" s="177"/>
      <c r="B170" s="214"/>
      <c r="C170" s="214"/>
      <c r="D170" s="214"/>
      <c r="E170" s="214"/>
      <c r="F170" s="214"/>
      <c r="G170" s="214"/>
      <c r="H170" s="214"/>
      <c r="I170" s="214"/>
      <c r="J170" s="214"/>
      <c r="K170" s="214"/>
      <c r="L170" s="214"/>
      <c r="M170" s="214"/>
      <c r="N170" s="214"/>
      <c r="O170" s="214"/>
      <c r="P170" s="214"/>
      <c r="Q170" s="214"/>
      <c r="R170" s="214"/>
    </row>
    <row r="171">
      <c r="A171" s="177"/>
      <c r="B171" s="214"/>
      <c r="C171" s="214"/>
      <c r="D171" s="214"/>
      <c r="E171" s="214"/>
      <c r="F171" s="214"/>
      <c r="G171" s="214"/>
      <c r="H171" s="214"/>
      <c r="I171" s="214"/>
      <c r="J171" s="214"/>
      <c r="K171" s="214"/>
      <c r="L171" s="214"/>
      <c r="M171" s="214"/>
      <c r="N171" s="214"/>
      <c r="O171" s="214"/>
      <c r="P171" s="214"/>
      <c r="Q171" s="214"/>
      <c r="R171" s="214"/>
    </row>
    <row r="172">
      <c r="A172" s="177"/>
      <c r="B172" s="214"/>
      <c r="C172" s="214"/>
      <c r="D172" s="214"/>
      <c r="E172" s="214"/>
      <c r="F172" s="214"/>
      <c r="G172" s="214"/>
      <c r="H172" s="214"/>
      <c r="I172" s="214"/>
      <c r="J172" s="214"/>
      <c r="K172" s="214"/>
      <c r="L172" s="214"/>
      <c r="M172" s="214"/>
      <c r="N172" s="214"/>
      <c r="O172" s="214"/>
      <c r="P172" s="214"/>
      <c r="Q172" s="214"/>
      <c r="R172" s="214"/>
    </row>
    <row r="173">
      <c r="A173" s="177"/>
      <c r="B173" s="214"/>
      <c r="C173" s="214"/>
      <c r="D173" s="214"/>
      <c r="E173" s="214"/>
      <c r="F173" s="214"/>
      <c r="G173" s="214"/>
      <c r="H173" s="214"/>
      <c r="I173" s="214"/>
      <c r="J173" s="214"/>
      <c r="K173" s="214"/>
      <c r="L173" s="214"/>
      <c r="M173" s="214"/>
      <c r="N173" s="214"/>
      <c r="O173" s="214"/>
      <c r="P173" s="214"/>
      <c r="Q173" s="214"/>
      <c r="R173" s="214"/>
    </row>
    <row r="174">
      <c r="A174" s="177"/>
      <c r="B174" s="214"/>
      <c r="C174" s="214"/>
      <c r="D174" s="214"/>
      <c r="E174" s="214"/>
      <c r="F174" s="214"/>
      <c r="G174" s="214"/>
      <c r="H174" s="214"/>
      <c r="I174" s="214"/>
      <c r="J174" s="214"/>
      <c r="K174" s="214"/>
      <c r="L174" s="214"/>
      <c r="M174" s="214"/>
      <c r="N174" s="214"/>
      <c r="O174" s="214"/>
      <c r="P174" s="214"/>
      <c r="Q174" s="214"/>
      <c r="R174" s="214"/>
    </row>
    <row r="175">
      <c r="A175" s="177"/>
      <c r="B175" s="214"/>
      <c r="C175" s="214"/>
      <c r="D175" s="214"/>
      <c r="E175" s="214"/>
      <c r="F175" s="214"/>
      <c r="G175" s="214"/>
      <c r="H175" s="214"/>
      <c r="I175" s="214"/>
      <c r="J175" s="214"/>
      <c r="K175" s="214"/>
      <c r="L175" s="214"/>
      <c r="M175" s="214"/>
      <c r="N175" s="214"/>
      <c r="O175" s="214"/>
      <c r="P175" s="214"/>
      <c r="Q175" s="214"/>
      <c r="R175" s="214"/>
    </row>
    <row r="176">
      <c r="A176" s="177"/>
      <c r="B176" s="214"/>
      <c r="C176" s="214"/>
      <c r="D176" s="214"/>
      <c r="E176" s="214"/>
      <c r="F176" s="214"/>
      <c r="G176" s="214"/>
      <c r="H176" s="214"/>
      <c r="I176" s="214"/>
      <c r="J176" s="214"/>
      <c r="K176" s="214"/>
      <c r="L176" s="214"/>
      <c r="M176" s="214"/>
      <c r="N176" s="214"/>
      <c r="O176" s="214"/>
      <c r="P176" s="214"/>
      <c r="Q176" s="214"/>
      <c r="R176" s="214"/>
    </row>
    <row r="177">
      <c r="A177" s="177"/>
      <c r="B177" s="214"/>
      <c r="C177" s="214"/>
      <c r="D177" s="214"/>
      <c r="E177" s="214"/>
      <c r="F177" s="214"/>
      <c r="G177" s="214"/>
      <c r="H177" s="214"/>
      <c r="I177" s="214"/>
      <c r="J177" s="214"/>
      <c r="K177" s="214"/>
      <c r="L177" s="214"/>
      <c r="M177" s="214"/>
      <c r="N177" s="214"/>
      <c r="O177" s="214"/>
      <c r="P177" s="214"/>
      <c r="Q177" s="214"/>
      <c r="R177" s="214"/>
    </row>
    <row r="178">
      <c r="A178" s="177"/>
      <c r="B178" s="214"/>
      <c r="C178" s="214"/>
      <c r="D178" s="214"/>
      <c r="E178" s="214"/>
      <c r="F178" s="214"/>
      <c r="G178" s="214"/>
      <c r="H178" s="214"/>
      <c r="I178" s="214"/>
      <c r="J178" s="214"/>
      <c r="K178" s="214"/>
      <c r="L178" s="214"/>
      <c r="M178" s="214"/>
      <c r="N178" s="214"/>
      <c r="O178" s="214"/>
      <c r="P178" s="214"/>
      <c r="Q178" s="214"/>
      <c r="R178" s="214"/>
    </row>
    <row r="179">
      <c r="A179" s="177"/>
      <c r="B179" s="214"/>
      <c r="C179" s="214"/>
      <c r="D179" s="214"/>
      <c r="E179" s="214"/>
      <c r="F179" s="214"/>
      <c r="G179" s="214"/>
      <c r="H179" s="214"/>
      <c r="I179" s="214"/>
      <c r="J179" s="214"/>
      <c r="K179" s="214"/>
      <c r="L179" s="214"/>
      <c r="M179" s="214"/>
      <c r="N179" s="214"/>
      <c r="O179" s="214"/>
      <c r="P179" s="214"/>
      <c r="Q179" s="214"/>
      <c r="R179" s="214"/>
    </row>
    <row r="180">
      <c r="A180" s="177"/>
      <c r="B180" s="214"/>
      <c r="C180" s="214"/>
      <c r="D180" s="214"/>
      <c r="E180" s="214"/>
      <c r="F180" s="214"/>
      <c r="G180" s="214"/>
      <c r="H180" s="214"/>
      <c r="I180" s="214"/>
      <c r="J180" s="214"/>
      <c r="K180" s="214"/>
      <c r="L180" s="214"/>
      <c r="M180" s="214"/>
      <c r="N180" s="214"/>
      <c r="O180" s="214"/>
      <c r="P180" s="214"/>
      <c r="Q180" s="214"/>
      <c r="R180" s="214"/>
    </row>
    <row r="181">
      <c r="A181" s="177"/>
      <c r="B181" s="214"/>
      <c r="C181" s="214"/>
      <c r="D181" s="214"/>
      <c r="E181" s="214"/>
      <c r="F181" s="214"/>
      <c r="G181" s="214"/>
      <c r="H181" s="214"/>
      <c r="I181" s="214"/>
      <c r="J181" s="214"/>
      <c r="K181" s="214"/>
      <c r="L181" s="214"/>
      <c r="M181" s="214"/>
      <c r="N181" s="214"/>
      <c r="O181" s="214"/>
      <c r="P181" s="214"/>
      <c r="Q181" s="214"/>
      <c r="R181" s="214"/>
    </row>
    <row r="182">
      <c r="A182" s="177"/>
      <c r="B182" s="214"/>
      <c r="C182" s="214"/>
      <c r="D182" s="214"/>
      <c r="E182" s="214"/>
      <c r="F182" s="214"/>
      <c r="G182" s="214"/>
      <c r="H182" s="214"/>
      <c r="I182" s="214"/>
      <c r="J182" s="214"/>
      <c r="K182" s="214"/>
      <c r="L182" s="214"/>
      <c r="M182" s="214"/>
      <c r="N182" s="214"/>
      <c r="O182" s="214"/>
      <c r="P182" s="214"/>
      <c r="Q182" s="214"/>
      <c r="R182" s="214"/>
    </row>
    <row r="183">
      <c r="A183" s="177"/>
      <c r="B183" s="214"/>
      <c r="C183" s="214"/>
      <c r="D183" s="214"/>
      <c r="E183" s="214"/>
      <c r="F183" s="214"/>
      <c r="G183" s="214"/>
      <c r="H183" s="214"/>
      <c r="I183" s="214"/>
      <c r="J183" s="214"/>
      <c r="K183" s="214"/>
      <c r="L183" s="214"/>
      <c r="M183" s="214"/>
      <c r="N183" s="214"/>
      <c r="O183" s="214"/>
      <c r="P183" s="214"/>
      <c r="Q183" s="214"/>
      <c r="R183" s="214"/>
    </row>
    <row r="184">
      <c r="A184" s="177"/>
      <c r="B184" s="214"/>
      <c r="C184" s="214"/>
      <c r="D184" s="214"/>
      <c r="E184" s="214"/>
      <c r="F184" s="214"/>
      <c r="G184" s="214"/>
      <c r="H184" s="214"/>
      <c r="I184" s="214"/>
      <c r="J184" s="214"/>
      <c r="K184" s="214"/>
      <c r="L184" s="214"/>
      <c r="M184" s="214"/>
      <c r="N184" s="214"/>
      <c r="O184" s="214"/>
      <c r="P184" s="214"/>
      <c r="Q184" s="214"/>
      <c r="R184" s="214"/>
    </row>
    <row r="185">
      <c r="A185" s="177"/>
      <c r="B185" s="214"/>
      <c r="C185" s="214"/>
      <c r="D185" s="214"/>
      <c r="E185" s="214"/>
      <c r="F185" s="214"/>
      <c r="G185" s="214"/>
      <c r="H185" s="214"/>
      <c r="I185" s="214"/>
      <c r="J185" s="214"/>
      <c r="K185" s="214"/>
      <c r="L185" s="214"/>
      <c r="M185" s="214"/>
      <c r="N185" s="214"/>
      <c r="O185" s="214"/>
      <c r="P185" s="214"/>
      <c r="Q185" s="214"/>
      <c r="R185" s="214"/>
    </row>
    <row r="186">
      <c r="A186" s="177"/>
      <c r="B186" s="214"/>
      <c r="C186" s="214"/>
      <c r="D186" s="214"/>
      <c r="E186" s="214"/>
      <c r="F186" s="214"/>
      <c r="G186" s="214"/>
      <c r="H186" s="214"/>
      <c r="I186" s="214"/>
      <c r="J186" s="214"/>
      <c r="K186" s="214"/>
      <c r="L186" s="214"/>
      <c r="M186" s="214"/>
      <c r="N186" s="214"/>
      <c r="O186" s="214"/>
      <c r="P186" s="214"/>
      <c r="Q186" s="214"/>
      <c r="R186" s="214"/>
    </row>
    <row r="187">
      <c r="A187" s="177"/>
      <c r="B187" s="214"/>
      <c r="C187" s="214"/>
      <c r="D187" s="214"/>
      <c r="E187" s="214"/>
      <c r="F187" s="214"/>
      <c r="G187" s="214"/>
      <c r="H187" s="214"/>
      <c r="I187" s="214"/>
      <c r="J187" s="214"/>
      <c r="K187" s="214"/>
      <c r="L187" s="214"/>
      <c r="M187" s="214"/>
      <c r="N187" s="214"/>
      <c r="O187" s="214"/>
      <c r="P187" s="214"/>
      <c r="Q187" s="214"/>
      <c r="R187" s="214"/>
    </row>
    <row r="188">
      <c r="A188" s="180"/>
      <c r="B188" s="214"/>
      <c r="C188" s="214"/>
      <c r="D188" s="214"/>
      <c r="E188" s="214"/>
      <c r="F188" s="214"/>
      <c r="G188" s="214"/>
      <c r="H188" s="214"/>
      <c r="I188" s="214"/>
      <c r="J188" s="214"/>
      <c r="K188" s="214"/>
      <c r="L188" s="214"/>
      <c r="M188" s="214"/>
      <c r="N188" s="214"/>
      <c r="O188" s="214"/>
      <c r="P188" s="214"/>
      <c r="Q188" s="214"/>
      <c r="R188" s="214"/>
    </row>
    <row r="189">
      <c r="A189" s="180"/>
      <c r="B189" s="214"/>
      <c r="C189" s="214"/>
      <c r="D189" s="214"/>
      <c r="E189" s="214"/>
      <c r="F189" s="214"/>
      <c r="G189" s="214"/>
      <c r="H189" s="214"/>
      <c r="I189" s="214"/>
      <c r="J189" s="214"/>
      <c r="K189" s="214"/>
      <c r="L189" s="214"/>
      <c r="M189" s="214"/>
      <c r="N189" s="214"/>
      <c r="O189" s="214"/>
      <c r="P189" s="214"/>
      <c r="Q189" s="214"/>
      <c r="R189" s="214"/>
    </row>
    <row r="190">
      <c r="A190" s="180"/>
      <c r="B190" s="214"/>
      <c r="C190" s="214"/>
      <c r="D190" s="214"/>
      <c r="E190" s="214"/>
      <c r="F190" s="214"/>
      <c r="G190" s="214"/>
      <c r="H190" s="214"/>
      <c r="I190" s="214"/>
      <c r="J190" s="214"/>
      <c r="K190" s="214"/>
      <c r="L190" s="214"/>
      <c r="M190" s="214"/>
      <c r="N190" s="214"/>
      <c r="O190" s="214"/>
      <c r="P190" s="214"/>
      <c r="Q190" s="214"/>
      <c r="R190" s="214"/>
    </row>
    <row r="191">
      <c r="A191" s="180"/>
      <c r="B191" s="214"/>
      <c r="C191" s="214"/>
      <c r="D191" s="214"/>
      <c r="E191" s="214"/>
      <c r="F191" s="214"/>
      <c r="G191" s="214"/>
      <c r="H191" s="214"/>
      <c r="I191" s="214"/>
      <c r="J191" s="214"/>
      <c r="K191" s="214"/>
      <c r="L191" s="214"/>
      <c r="M191" s="214"/>
      <c r="N191" s="214"/>
      <c r="O191" s="214"/>
      <c r="P191" s="214"/>
      <c r="Q191" s="214"/>
      <c r="R191" s="214"/>
    </row>
    <row r="192">
      <c r="A192" s="180"/>
      <c r="B192" s="214"/>
      <c r="C192" s="214"/>
      <c r="D192" s="214"/>
      <c r="E192" s="214"/>
      <c r="F192" s="214"/>
      <c r="G192" s="214"/>
      <c r="H192" s="214"/>
      <c r="I192" s="214"/>
      <c r="J192" s="214"/>
      <c r="K192" s="214"/>
      <c r="L192" s="214"/>
      <c r="M192" s="214"/>
      <c r="N192" s="214"/>
      <c r="O192" s="214"/>
      <c r="P192" s="214"/>
      <c r="Q192" s="214"/>
      <c r="R192" s="214"/>
    </row>
    <row r="193">
      <c r="A193" s="180"/>
      <c r="B193" s="214"/>
      <c r="C193" s="214"/>
      <c r="D193" s="214"/>
      <c r="E193" s="214"/>
      <c r="F193" s="214"/>
      <c r="G193" s="214"/>
      <c r="H193" s="214"/>
      <c r="I193" s="214"/>
      <c r="J193" s="214"/>
      <c r="K193" s="214"/>
      <c r="L193" s="214"/>
      <c r="M193" s="214"/>
      <c r="N193" s="214"/>
      <c r="O193" s="214"/>
      <c r="P193" s="214"/>
      <c r="Q193" s="214"/>
      <c r="R193" s="214"/>
    </row>
    <row r="194">
      <c r="A194" s="180"/>
      <c r="B194" s="214"/>
      <c r="C194" s="214"/>
      <c r="D194" s="214"/>
      <c r="E194" s="214"/>
      <c r="F194" s="214"/>
      <c r="G194" s="214"/>
      <c r="H194" s="214"/>
      <c r="I194" s="214"/>
      <c r="J194" s="214"/>
      <c r="K194" s="214"/>
      <c r="L194" s="214"/>
      <c r="M194" s="214"/>
      <c r="N194" s="214"/>
      <c r="O194" s="214"/>
      <c r="P194" s="214"/>
      <c r="Q194" s="214"/>
      <c r="R194" s="214"/>
    </row>
    <row r="195">
      <c r="A195" s="180"/>
      <c r="B195" s="214"/>
      <c r="C195" s="214"/>
      <c r="D195" s="214"/>
      <c r="E195" s="214"/>
      <c r="F195" s="214"/>
      <c r="G195" s="214"/>
      <c r="H195" s="214"/>
      <c r="I195" s="214"/>
      <c r="J195" s="214"/>
      <c r="K195" s="214"/>
      <c r="L195" s="214"/>
      <c r="M195" s="214"/>
      <c r="N195" s="214"/>
      <c r="O195" s="214"/>
      <c r="P195" s="214"/>
      <c r="Q195" s="214"/>
      <c r="R195" s="214"/>
    </row>
    <row r="196">
      <c r="A196" s="180"/>
      <c r="B196" s="214"/>
      <c r="C196" s="214"/>
      <c r="D196" s="214"/>
      <c r="E196" s="214"/>
      <c r="F196" s="214"/>
      <c r="G196" s="214"/>
      <c r="H196" s="214"/>
      <c r="I196" s="214"/>
      <c r="J196" s="214"/>
      <c r="K196" s="214"/>
      <c r="L196" s="214"/>
      <c r="M196" s="214"/>
      <c r="N196" s="214"/>
      <c r="O196" s="214"/>
      <c r="P196" s="214"/>
      <c r="Q196" s="214"/>
      <c r="R196" s="214"/>
    </row>
    <row r="197">
      <c r="A197" s="180"/>
      <c r="B197" s="214"/>
      <c r="C197" s="214"/>
      <c r="D197" s="214"/>
      <c r="E197" s="214"/>
      <c r="F197" s="214"/>
      <c r="G197" s="214"/>
      <c r="H197" s="214"/>
      <c r="I197" s="214"/>
      <c r="J197" s="214"/>
      <c r="K197" s="214"/>
      <c r="L197" s="214"/>
      <c r="M197" s="214"/>
      <c r="N197" s="214"/>
      <c r="O197" s="214"/>
      <c r="P197" s="214"/>
      <c r="Q197" s="214"/>
      <c r="R197" s="214"/>
    </row>
    <row r="198">
      <c r="A198" s="180"/>
      <c r="B198" s="214"/>
      <c r="C198" s="214"/>
      <c r="D198" s="214"/>
      <c r="E198" s="214"/>
      <c r="F198" s="214"/>
      <c r="G198" s="214"/>
      <c r="H198" s="214"/>
      <c r="I198" s="214"/>
      <c r="J198" s="214"/>
      <c r="K198" s="214"/>
      <c r="L198" s="214"/>
      <c r="M198" s="214"/>
      <c r="N198" s="214"/>
      <c r="O198" s="214"/>
      <c r="P198" s="214"/>
      <c r="Q198" s="214"/>
      <c r="R198" s="214"/>
    </row>
    <row r="199">
      <c r="A199" s="180"/>
      <c r="B199" s="214"/>
      <c r="C199" s="214"/>
      <c r="D199" s="214"/>
      <c r="E199" s="214"/>
      <c r="F199" s="214"/>
      <c r="G199" s="214"/>
      <c r="H199" s="214"/>
      <c r="I199" s="214"/>
      <c r="J199" s="214"/>
      <c r="K199" s="214"/>
      <c r="L199" s="214"/>
      <c r="M199" s="214"/>
      <c r="N199" s="214"/>
      <c r="O199" s="214"/>
      <c r="P199" s="214"/>
      <c r="Q199" s="214"/>
      <c r="R199" s="214"/>
    </row>
    <row r="200">
      <c r="A200" s="180"/>
      <c r="B200" s="214"/>
      <c r="C200" s="214"/>
      <c r="D200" s="214"/>
      <c r="E200" s="214"/>
      <c r="F200" s="214"/>
      <c r="G200" s="214"/>
      <c r="H200" s="214"/>
      <c r="I200" s="214"/>
      <c r="J200" s="214"/>
      <c r="K200" s="214"/>
      <c r="L200" s="214"/>
      <c r="M200" s="214"/>
      <c r="N200" s="214"/>
      <c r="O200" s="214"/>
      <c r="P200" s="214"/>
      <c r="Q200" s="214"/>
      <c r="R200" s="214"/>
    </row>
    <row r="201">
      <c r="A201" s="180"/>
      <c r="B201" s="214"/>
      <c r="C201" s="214"/>
      <c r="D201" s="214"/>
      <c r="E201" s="214"/>
      <c r="F201" s="214"/>
      <c r="G201" s="214"/>
      <c r="H201" s="214"/>
      <c r="I201" s="214"/>
      <c r="J201" s="214"/>
      <c r="K201" s="214"/>
      <c r="L201" s="214"/>
      <c r="M201" s="214"/>
      <c r="N201" s="214"/>
      <c r="O201" s="214"/>
      <c r="P201" s="214"/>
      <c r="Q201" s="214"/>
      <c r="R201" s="214"/>
    </row>
    <row r="202">
      <c r="A202" s="180"/>
      <c r="B202" s="214"/>
      <c r="C202" s="214"/>
      <c r="D202" s="214"/>
      <c r="E202" s="214"/>
      <c r="F202" s="214"/>
      <c r="G202" s="214"/>
      <c r="H202" s="214"/>
      <c r="I202" s="214"/>
      <c r="J202" s="214"/>
      <c r="K202" s="214"/>
      <c r="L202" s="214"/>
      <c r="M202" s="214"/>
      <c r="N202" s="214"/>
      <c r="O202" s="214"/>
      <c r="P202" s="214"/>
      <c r="Q202" s="214"/>
      <c r="R202" s="214"/>
    </row>
    <row r="203">
      <c r="A203" s="180"/>
      <c r="B203" s="214"/>
      <c r="C203" s="214"/>
      <c r="D203" s="214"/>
      <c r="E203" s="214"/>
      <c r="F203" s="214"/>
      <c r="G203" s="214"/>
      <c r="H203" s="214"/>
      <c r="I203" s="214"/>
      <c r="J203" s="214"/>
      <c r="K203" s="214"/>
      <c r="L203" s="214"/>
      <c r="M203" s="214"/>
      <c r="N203" s="214"/>
      <c r="O203" s="214"/>
      <c r="P203" s="214"/>
      <c r="Q203" s="214"/>
      <c r="R203" s="214"/>
    </row>
    <row r="204">
      <c r="A204" s="180"/>
      <c r="B204" s="214"/>
      <c r="C204" s="214"/>
      <c r="D204" s="214"/>
      <c r="E204" s="214"/>
      <c r="F204" s="214"/>
      <c r="G204" s="214"/>
      <c r="H204" s="214"/>
      <c r="I204" s="214"/>
      <c r="J204" s="214"/>
      <c r="K204" s="214"/>
      <c r="L204" s="214"/>
      <c r="M204" s="214"/>
      <c r="N204" s="214"/>
      <c r="O204" s="214"/>
      <c r="P204" s="214"/>
      <c r="Q204" s="214"/>
      <c r="R204" s="214"/>
    </row>
    <row r="205">
      <c r="A205" s="180"/>
      <c r="B205" s="214"/>
      <c r="C205" s="214"/>
      <c r="D205" s="214"/>
      <c r="E205" s="214"/>
      <c r="F205" s="214"/>
      <c r="G205" s="214"/>
      <c r="H205" s="214"/>
      <c r="I205" s="214"/>
      <c r="J205" s="214"/>
      <c r="K205" s="214"/>
      <c r="L205" s="214"/>
      <c r="M205" s="214"/>
      <c r="N205" s="214"/>
      <c r="O205" s="214"/>
      <c r="P205" s="214"/>
      <c r="Q205" s="214"/>
      <c r="R205" s="214"/>
    </row>
    <row r="206">
      <c r="A206" s="180"/>
      <c r="B206" s="214"/>
      <c r="C206" s="214"/>
      <c r="D206" s="214"/>
      <c r="E206" s="214"/>
      <c r="F206" s="214"/>
      <c r="G206" s="214"/>
      <c r="H206" s="214"/>
      <c r="I206" s="214"/>
      <c r="J206" s="214"/>
      <c r="K206" s="214"/>
      <c r="L206" s="214"/>
      <c r="M206" s="214"/>
      <c r="N206" s="214"/>
      <c r="O206" s="214"/>
      <c r="P206" s="214"/>
      <c r="Q206" s="214"/>
      <c r="R206" s="214"/>
    </row>
    <row r="207">
      <c r="A207" s="180"/>
      <c r="B207" s="214"/>
      <c r="C207" s="214"/>
      <c r="D207" s="214"/>
      <c r="E207" s="214"/>
      <c r="F207" s="214"/>
      <c r="G207" s="214"/>
      <c r="H207" s="214"/>
      <c r="I207" s="214"/>
      <c r="J207" s="214"/>
      <c r="K207" s="214"/>
      <c r="L207" s="214"/>
      <c r="M207" s="214"/>
      <c r="N207" s="214"/>
      <c r="O207" s="214"/>
      <c r="P207" s="214"/>
      <c r="Q207" s="214"/>
      <c r="R207" s="214"/>
    </row>
    <row r="208">
      <c r="A208" s="180"/>
      <c r="B208" s="214"/>
      <c r="C208" s="214"/>
      <c r="D208" s="214"/>
      <c r="E208" s="214"/>
      <c r="F208" s="214"/>
      <c r="G208" s="214"/>
      <c r="H208" s="214"/>
      <c r="I208" s="214"/>
      <c r="J208" s="214"/>
      <c r="K208" s="214"/>
      <c r="L208" s="214"/>
      <c r="M208" s="214"/>
      <c r="N208" s="214"/>
      <c r="O208" s="214"/>
      <c r="P208" s="214"/>
      <c r="Q208" s="214"/>
      <c r="R208" s="214"/>
    </row>
    <row r="209">
      <c r="A209" s="180"/>
      <c r="B209" s="214"/>
      <c r="C209" s="214"/>
      <c r="D209" s="214"/>
      <c r="E209" s="214"/>
      <c r="F209" s="214"/>
      <c r="G209" s="214"/>
      <c r="H209" s="214"/>
      <c r="I209" s="214"/>
      <c r="J209" s="214"/>
      <c r="K209" s="214"/>
      <c r="L209" s="214"/>
      <c r="M209" s="214"/>
      <c r="N209" s="214"/>
      <c r="O209" s="214"/>
      <c r="P209" s="214"/>
      <c r="Q209" s="214"/>
      <c r="R209" s="214"/>
    </row>
    <row r="210">
      <c r="A210" s="180"/>
      <c r="B210" s="214"/>
      <c r="C210" s="214"/>
      <c r="D210" s="214"/>
      <c r="E210" s="214"/>
      <c r="F210" s="214"/>
      <c r="G210" s="214"/>
      <c r="H210" s="214"/>
      <c r="I210" s="214"/>
      <c r="J210" s="214"/>
      <c r="K210" s="214"/>
      <c r="L210" s="214"/>
      <c r="M210" s="214"/>
      <c r="N210" s="214"/>
      <c r="O210" s="214"/>
      <c r="P210" s="214"/>
      <c r="Q210" s="214"/>
      <c r="R210" s="214"/>
    </row>
    <row r="211">
      <c r="A211" s="180"/>
      <c r="B211" s="214"/>
      <c r="C211" s="214"/>
      <c r="D211" s="214"/>
      <c r="E211" s="214"/>
      <c r="F211" s="214"/>
      <c r="G211" s="214"/>
      <c r="H211" s="214"/>
      <c r="I211" s="214"/>
      <c r="J211" s="214"/>
      <c r="K211" s="214"/>
      <c r="L211" s="214"/>
      <c r="M211" s="214"/>
      <c r="N211" s="214"/>
      <c r="O211" s="214"/>
      <c r="P211" s="214"/>
      <c r="Q211" s="214"/>
      <c r="R211" s="214"/>
    </row>
    <row r="212">
      <c r="A212" s="180"/>
      <c r="B212" s="214"/>
      <c r="C212" s="214"/>
      <c r="D212" s="214"/>
      <c r="E212" s="214"/>
      <c r="F212" s="214"/>
      <c r="G212" s="214"/>
      <c r="H212" s="214"/>
      <c r="I212" s="214"/>
      <c r="J212" s="214"/>
      <c r="K212" s="214"/>
      <c r="L212" s="214"/>
      <c r="M212" s="214"/>
      <c r="N212" s="214"/>
      <c r="O212" s="214"/>
      <c r="P212" s="214"/>
      <c r="Q212" s="214"/>
      <c r="R212" s="214"/>
    </row>
    <row r="213">
      <c r="A213" s="180"/>
      <c r="B213" s="214"/>
      <c r="C213" s="214"/>
      <c r="D213" s="214"/>
      <c r="E213" s="214"/>
      <c r="F213" s="214"/>
      <c r="G213" s="214"/>
      <c r="H213" s="214"/>
      <c r="I213" s="214"/>
      <c r="J213" s="214"/>
      <c r="K213" s="214"/>
      <c r="L213" s="214"/>
      <c r="M213" s="214"/>
      <c r="N213" s="214"/>
      <c r="O213" s="214"/>
      <c r="P213" s="214"/>
      <c r="Q213" s="214"/>
      <c r="R213" s="214"/>
    </row>
    <row r="214">
      <c r="A214" s="180"/>
      <c r="B214" s="214"/>
      <c r="C214" s="214"/>
      <c r="D214" s="214"/>
      <c r="E214" s="214"/>
      <c r="F214" s="214"/>
      <c r="G214" s="214"/>
      <c r="H214" s="214"/>
      <c r="I214" s="214"/>
      <c r="J214" s="214"/>
      <c r="K214" s="214"/>
      <c r="L214" s="214"/>
      <c r="M214" s="214"/>
      <c r="N214" s="214"/>
      <c r="O214" s="214"/>
      <c r="P214" s="214"/>
      <c r="Q214" s="214"/>
      <c r="R214" s="214"/>
    </row>
    <row r="215">
      <c r="A215" s="180"/>
      <c r="B215" s="214"/>
      <c r="C215" s="214"/>
      <c r="D215" s="214"/>
      <c r="E215" s="214"/>
      <c r="F215" s="214"/>
      <c r="G215" s="214"/>
      <c r="H215" s="214"/>
      <c r="I215" s="214"/>
      <c r="J215" s="214"/>
      <c r="K215" s="214"/>
      <c r="L215" s="214"/>
      <c r="M215" s="214"/>
      <c r="N215" s="214"/>
      <c r="O215" s="214"/>
      <c r="P215" s="214"/>
      <c r="Q215" s="214"/>
      <c r="R215" s="214"/>
    </row>
    <row r="216">
      <c r="A216" s="180"/>
      <c r="B216" s="214"/>
      <c r="C216" s="214"/>
      <c r="D216" s="214"/>
      <c r="E216" s="214"/>
      <c r="F216" s="214"/>
      <c r="G216" s="214"/>
      <c r="H216" s="214"/>
      <c r="I216" s="214"/>
      <c r="J216" s="214"/>
      <c r="K216" s="214"/>
      <c r="L216" s="214"/>
      <c r="M216" s="214"/>
      <c r="N216" s="214"/>
      <c r="O216" s="214"/>
      <c r="P216" s="214"/>
      <c r="Q216" s="214"/>
      <c r="R216" s="214"/>
    </row>
    <row r="217">
      <c r="A217" s="180"/>
      <c r="B217" s="214"/>
      <c r="C217" s="214"/>
      <c r="D217" s="214"/>
      <c r="E217" s="214"/>
      <c r="F217" s="214"/>
      <c r="G217" s="214"/>
      <c r="H217" s="214"/>
      <c r="I217" s="214"/>
      <c r="J217" s="214"/>
      <c r="K217" s="214"/>
      <c r="L217" s="214"/>
      <c r="M217" s="214"/>
      <c r="N217" s="214"/>
      <c r="O217" s="214"/>
      <c r="P217" s="214"/>
      <c r="Q217" s="214"/>
      <c r="R217" s="214"/>
    </row>
    <row r="218">
      <c r="A218" s="180"/>
      <c r="B218" s="214"/>
      <c r="C218" s="214"/>
      <c r="D218" s="214"/>
      <c r="E218" s="214"/>
      <c r="F218" s="214"/>
      <c r="G218" s="214"/>
      <c r="H218" s="214"/>
      <c r="I218" s="214"/>
      <c r="J218" s="214"/>
      <c r="K218" s="214"/>
      <c r="L218" s="214"/>
      <c r="M218" s="214"/>
      <c r="N218" s="214"/>
      <c r="O218" s="214"/>
      <c r="P218" s="214"/>
      <c r="Q218" s="214"/>
      <c r="R218" s="214"/>
    </row>
    <row r="219">
      <c r="A219" s="180"/>
      <c r="B219" s="214"/>
      <c r="C219" s="214"/>
      <c r="D219" s="214"/>
      <c r="E219" s="214"/>
      <c r="F219" s="214"/>
      <c r="G219" s="214"/>
      <c r="H219" s="214"/>
      <c r="I219" s="214"/>
      <c r="J219" s="214"/>
      <c r="K219" s="214"/>
      <c r="L219" s="214"/>
      <c r="M219" s="214"/>
      <c r="N219" s="214"/>
      <c r="O219" s="214"/>
      <c r="P219" s="214"/>
      <c r="Q219" s="214"/>
      <c r="R219" s="214"/>
    </row>
    <row r="220">
      <c r="A220" s="180"/>
      <c r="B220" s="214"/>
      <c r="C220" s="214"/>
      <c r="D220" s="214"/>
      <c r="E220" s="214"/>
      <c r="F220" s="214"/>
      <c r="G220" s="214"/>
      <c r="H220" s="214"/>
      <c r="I220" s="214"/>
      <c r="J220" s="214"/>
      <c r="K220" s="214"/>
      <c r="L220" s="214"/>
      <c r="M220" s="214"/>
      <c r="N220" s="214"/>
      <c r="O220" s="214"/>
      <c r="P220" s="214"/>
      <c r="Q220" s="214"/>
      <c r="R220" s="214"/>
    </row>
    <row r="221">
      <c r="A221" s="180"/>
      <c r="B221" s="214"/>
      <c r="C221" s="214"/>
      <c r="D221" s="214"/>
      <c r="E221" s="214"/>
      <c r="F221" s="214"/>
      <c r="G221" s="214"/>
      <c r="H221" s="214"/>
      <c r="I221" s="214"/>
      <c r="J221" s="214"/>
      <c r="K221" s="214"/>
      <c r="L221" s="214"/>
      <c r="M221" s="214"/>
      <c r="N221" s="214"/>
      <c r="O221" s="214"/>
      <c r="P221" s="214"/>
      <c r="Q221" s="214"/>
      <c r="R221" s="214"/>
    </row>
    <row r="222">
      <c r="A222" s="180"/>
      <c r="B222" s="214"/>
      <c r="C222" s="214"/>
      <c r="D222" s="214"/>
      <c r="E222" s="214"/>
      <c r="F222" s="214"/>
      <c r="G222" s="214"/>
      <c r="H222" s="214"/>
      <c r="I222" s="214"/>
      <c r="J222" s="214"/>
      <c r="K222" s="214"/>
      <c r="L222" s="214"/>
      <c r="M222" s="214"/>
      <c r="N222" s="214"/>
      <c r="O222" s="214"/>
      <c r="P222" s="214"/>
      <c r="Q222" s="214"/>
      <c r="R222" s="214"/>
    </row>
    <row r="223">
      <c r="A223" s="180"/>
      <c r="B223" s="214"/>
      <c r="C223" s="214"/>
      <c r="D223" s="214"/>
      <c r="E223" s="214"/>
      <c r="F223" s="214"/>
      <c r="G223" s="214"/>
      <c r="H223" s="214"/>
      <c r="I223" s="214"/>
      <c r="J223" s="214"/>
      <c r="K223" s="214"/>
      <c r="L223" s="214"/>
      <c r="M223" s="214"/>
      <c r="N223" s="214"/>
      <c r="O223" s="214"/>
      <c r="P223" s="214"/>
      <c r="Q223" s="214"/>
      <c r="R223" s="214"/>
    </row>
    <row r="224">
      <c r="A224" s="180"/>
      <c r="B224" s="214"/>
      <c r="C224" s="214"/>
      <c r="D224" s="214"/>
      <c r="E224" s="214"/>
      <c r="F224" s="214"/>
      <c r="G224" s="214"/>
      <c r="H224" s="214"/>
      <c r="I224" s="214"/>
      <c r="J224" s="214"/>
      <c r="K224" s="214"/>
      <c r="L224" s="214"/>
      <c r="M224" s="214"/>
      <c r="N224" s="214"/>
      <c r="O224" s="214"/>
      <c r="P224" s="214"/>
      <c r="Q224" s="214"/>
      <c r="R224" s="214"/>
    </row>
    <row r="225">
      <c r="A225" s="180"/>
      <c r="B225" s="214"/>
      <c r="C225" s="214"/>
      <c r="D225" s="214"/>
      <c r="E225" s="214"/>
      <c r="F225" s="214"/>
      <c r="G225" s="214"/>
      <c r="H225" s="214"/>
      <c r="I225" s="214"/>
      <c r="J225" s="214"/>
      <c r="K225" s="214"/>
      <c r="L225" s="214"/>
      <c r="M225" s="214"/>
      <c r="N225" s="214"/>
      <c r="O225" s="214"/>
      <c r="P225" s="214"/>
      <c r="Q225" s="214"/>
      <c r="R225" s="214"/>
    </row>
    <row r="226">
      <c r="A226" s="180"/>
      <c r="B226" s="214"/>
      <c r="C226" s="214"/>
      <c r="D226" s="214"/>
      <c r="E226" s="214"/>
      <c r="F226" s="214"/>
      <c r="G226" s="214"/>
      <c r="H226" s="214"/>
      <c r="I226" s="214"/>
      <c r="J226" s="214"/>
      <c r="K226" s="214"/>
      <c r="L226" s="214"/>
      <c r="M226" s="214"/>
      <c r="N226" s="214"/>
      <c r="O226" s="214"/>
      <c r="P226" s="214"/>
      <c r="Q226" s="214"/>
      <c r="R226" s="214"/>
    </row>
    <row r="227">
      <c r="A227" s="180"/>
      <c r="B227" s="214"/>
      <c r="C227" s="214"/>
      <c r="D227" s="214"/>
      <c r="E227" s="214"/>
      <c r="F227" s="214"/>
      <c r="G227" s="214"/>
      <c r="H227" s="214"/>
      <c r="I227" s="214"/>
      <c r="J227" s="214"/>
      <c r="K227" s="214"/>
      <c r="L227" s="214"/>
      <c r="M227" s="214"/>
      <c r="N227" s="214"/>
      <c r="O227" s="214"/>
      <c r="P227" s="214"/>
      <c r="Q227" s="214"/>
      <c r="R227" s="214"/>
    </row>
    <row r="228">
      <c r="A228" s="180"/>
      <c r="B228" s="214"/>
      <c r="C228" s="214"/>
      <c r="D228" s="214"/>
      <c r="E228" s="214"/>
      <c r="F228" s="214"/>
      <c r="G228" s="214"/>
      <c r="H228" s="214"/>
      <c r="I228" s="214"/>
      <c r="J228" s="214"/>
      <c r="K228" s="214"/>
      <c r="L228" s="214"/>
      <c r="M228" s="214"/>
      <c r="N228" s="214"/>
      <c r="O228" s="214"/>
      <c r="P228" s="214"/>
      <c r="Q228" s="214"/>
      <c r="R228" s="214"/>
    </row>
    <row r="229">
      <c r="A229" s="180"/>
      <c r="B229" s="214"/>
      <c r="C229" s="214"/>
      <c r="D229" s="214"/>
      <c r="E229" s="214"/>
      <c r="F229" s="214"/>
      <c r="G229" s="214"/>
      <c r="H229" s="214"/>
      <c r="I229" s="214"/>
      <c r="J229" s="214"/>
      <c r="K229" s="214"/>
      <c r="L229" s="214"/>
      <c r="M229" s="214"/>
      <c r="N229" s="214"/>
      <c r="O229" s="214"/>
      <c r="P229" s="214"/>
      <c r="Q229" s="214"/>
      <c r="R229" s="214"/>
    </row>
    <row r="230">
      <c r="A230" s="180"/>
      <c r="B230" s="214"/>
      <c r="C230" s="214"/>
      <c r="D230" s="214"/>
      <c r="E230" s="214"/>
      <c r="F230" s="214"/>
      <c r="G230" s="214"/>
      <c r="H230" s="214"/>
      <c r="I230" s="214"/>
      <c r="J230" s="214"/>
      <c r="K230" s="214"/>
      <c r="L230" s="214"/>
      <c r="M230" s="214"/>
      <c r="N230" s="214"/>
      <c r="O230" s="214"/>
      <c r="P230" s="214"/>
      <c r="Q230" s="214"/>
      <c r="R230" s="214"/>
    </row>
    <row r="231">
      <c r="A231" s="180"/>
      <c r="B231" s="214"/>
      <c r="C231" s="214"/>
      <c r="D231" s="214"/>
      <c r="E231" s="214"/>
      <c r="F231" s="214"/>
      <c r="G231" s="214"/>
      <c r="H231" s="214"/>
      <c r="I231" s="214"/>
      <c r="J231" s="214"/>
      <c r="K231" s="214"/>
      <c r="L231" s="214"/>
      <c r="M231" s="214"/>
      <c r="N231" s="214"/>
      <c r="O231" s="214"/>
      <c r="P231" s="214"/>
      <c r="Q231" s="214"/>
      <c r="R231" s="214"/>
    </row>
    <row r="232">
      <c r="A232" s="180"/>
      <c r="B232" s="214"/>
      <c r="C232" s="214"/>
      <c r="D232" s="214"/>
      <c r="E232" s="214"/>
      <c r="F232" s="214"/>
      <c r="G232" s="214"/>
      <c r="H232" s="214"/>
      <c r="I232" s="214"/>
      <c r="J232" s="214"/>
      <c r="K232" s="214"/>
      <c r="L232" s="214"/>
      <c r="M232" s="214"/>
      <c r="N232" s="214"/>
      <c r="O232" s="214"/>
      <c r="P232" s="214"/>
      <c r="Q232" s="214"/>
      <c r="R232" s="214"/>
    </row>
    <row r="233">
      <c r="A233" s="180"/>
      <c r="B233" s="214"/>
      <c r="C233" s="214"/>
      <c r="D233" s="214"/>
      <c r="E233" s="214"/>
      <c r="F233" s="214"/>
      <c r="G233" s="214"/>
      <c r="H233" s="214"/>
      <c r="I233" s="214"/>
      <c r="J233" s="214"/>
      <c r="K233" s="214"/>
      <c r="L233" s="214"/>
      <c r="M233" s="214"/>
      <c r="N233" s="214"/>
      <c r="O233" s="214"/>
      <c r="P233" s="214"/>
      <c r="Q233" s="214"/>
      <c r="R233" s="214"/>
    </row>
    <row r="234">
      <c r="A234" s="180"/>
      <c r="B234" s="214"/>
      <c r="C234" s="214"/>
      <c r="D234" s="214"/>
      <c r="E234" s="214"/>
      <c r="F234" s="214"/>
      <c r="G234" s="214"/>
      <c r="H234" s="214"/>
      <c r="I234" s="214"/>
      <c r="J234" s="214"/>
      <c r="K234" s="214"/>
      <c r="L234" s="214"/>
      <c r="M234" s="214"/>
      <c r="N234" s="214"/>
      <c r="O234" s="214"/>
      <c r="P234" s="214"/>
      <c r="Q234" s="214"/>
      <c r="R234" s="214"/>
    </row>
    <row r="235">
      <c r="A235" s="180"/>
      <c r="B235" s="214"/>
      <c r="C235" s="214"/>
      <c r="D235" s="214"/>
      <c r="E235" s="214"/>
      <c r="F235" s="214"/>
      <c r="G235" s="214"/>
      <c r="H235" s="214"/>
      <c r="I235" s="214"/>
      <c r="J235" s="214"/>
      <c r="K235" s="214"/>
      <c r="L235" s="214"/>
      <c r="M235" s="214"/>
      <c r="N235" s="214"/>
      <c r="O235" s="214"/>
      <c r="P235" s="214"/>
      <c r="Q235" s="214"/>
      <c r="R235" s="214"/>
    </row>
    <row r="236">
      <c r="A236" s="180"/>
      <c r="B236" s="214"/>
      <c r="C236" s="214"/>
      <c r="D236" s="214"/>
      <c r="E236" s="214"/>
      <c r="F236" s="214"/>
      <c r="G236" s="214"/>
      <c r="H236" s="214"/>
      <c r="I236" s="214"/>
      <c r="J236" s="214"/>
      <c r="K236" s="214"/>
      <c r="L236" s="214"/>
      <c r="M236" s="214"/>
      <c r="N236" s="214"/>
      <c r="O236" s="214"/>
      <c r="P236" s="214"/>
      <c r="Q236" s="214"/>
      <c r="R236" s="214"/>
    </row>
    <row r="237">
      <c r="A237" s="180"/>
      <c r="B237" s="214"/>
      <c r="C237" s="214"/>
      <c r="D237" s="214"/>
      <c r="E237" s="214"/>
      <c r="F237" s="214"/>
      <c r="G237" s="214"/>
      <c r="H237" s="214"/>
      <c r="I237" s="214"/>
      <c r="J237" s="214"/>
      <c r="K237" s="214"/>
      <c r="L237" s="214"/>
      <c r="M237" s="214"/>
      <c r="N237" s="214"/>
      <c r="O237" s="214"/>
      <c r="P237" s="214"/>
      <c r="Q237" s="214"/>
      <c r="R237" s="214"/>
    </row>
    <row r="238">
      <c r="A238" s="180"/>
      <c r="B238" s="214"/>
      <c r="C238" s="214"/>
      <c r="D238" s="214"/>
      <c r="E238" s="214"/>
      <c r="F238" s="214"/>
      <c r="G238" s="214"/>
      <c r="H238" s="214"/>
      <c r="I238" s="214"/>
      <c r="J238" s="214"/>
      <c r="K238" s="214"/>
      <c r="L238" s="214"/>
      <c r="M238" s="214"/>
      <c r="N238" s="214"/>
      <c r="O238" s="214"/>
      <c r="P238" s="214"/>
      <c r="Q238" s="214"/>
      <c r="R238" s="214"/>
    </row>
    <row r="239">
      <c r="A239" s="180"/>
      <c r="B239" s="214"/>
      <c r="C239" s="214"/>
      <c r="D239" s="214"/>
      <c r="E239" s="214"/>
      <c r="F239" s="214"/>
      <c r="G239" s="214"/>
      <c r="H239" s="214"/>
      <c r="I239" s="214"/>
      <c r="J239" s="214"/>
      <c r="K239" s="214"/>
      <c r="L239" s="214"/>
      <c r="M239" s="214"/>
      <c r="N239" s="214"/>
      <c r="O239" s="214"/>
      <c r="P239" s="214"/>
      <c r="Q239" s="214"/>
      <c r="R239" s="214"/>
    </row>
    <row r="240">
      <c r="A240" s="180"/>
      <c r="B240" s="214"/>
      <c r="C240" s="214"/>
      <c r="D240" s="214"/>
      <c r="E240" s="214"/>
      <c r="F240" s="214"/>
      <c r="G240" s="214"/>
      <c r="H240" s="214"/>
      <c r="I240" s="214"/>
      <c r="J240" s="214"/>
      <c r="K240" s="214"/>
      <c r="L240" s="214"/>
      <c r="M240" s="214"/>
      <c r="N240" s="214"/>
      <c r="O240" s="214"/>
      <c r="P240" s="214"/>
      <c r="Q240" s="214"/>
      <c r="R240" s="214"/>
    </row>
    <row r="241">
      <c r="A241" s="180"/>
      <c r="B241" s="214"/>
      <c r="C241" s="214"/>
      <c r="D241" s="214"/>
      <c r="E241" s="214"/>
      <c r="F241" s="214"/>
      <c r="G241" s="214"/>
      <c r="H241" s="214"/>
      <c r="I241" s="214"/>
      <c r="J241" s="214"/>
      <c r="K241" s="214"/>
      <c r="L241" s="214"/>
      <c r="M241" s="214"/>
      <c r="N241" s="214"/>
      <c r="O241" s="214"/>
      <c r="P241" s="214"/>
      <c r="Q241" s="214"/>
      <c r="R241" s="214"/>
    </row>
    <row r="242">
      <c r="A242" s="180"/>
      <c r="B242" s="214"/>
      <c r="C242" s="214"/>
      <c r="D242" s="214"/>
      <c r="E242" s="214"/>
      <c r="F242" s="214"/>
      <c r="G242" s="214"/>
      <c r="H242" s="214"/>
      <c r="I242" s="214"/>
      <c r="J242" s="214"/>
      <c r="K242" s="214"/>
      <c r="L242" s="214"/>
      <c r="M242" s="214"/>
      <c r="N242" s="214"/>
      <c r="O242" s="214"/>
      <c r="P242" s="214"/>
      <c r="Q242" s="214"/>
      <c r="R242" s="214"/>
    </row>
    <row r="243">
      <c r="A243" s="180"/>
      <c r="B243" s="214"/>
      <c r="C243" s="214"/>
      <c r="D243" s="214"/>
      <c r="E243" s="214"/>
      <c r="F243" s="214"/>
      <c r="G243" s="214"/>
      <c r="H243" s="214"/>
      <c r="I243" s="214"/>
      <c r="J243" s="214"/>
      <c r="K243" s="214"/>
      <c r="L243" s="214"/>
      <c r="M243" s="214"/>
      <c r="N243" s="214"/>
      <c r="O243" s="214"/>
      <c r="P243" s="214"/>
      <c r="Q243" s="214"/>
      <c r="R243" s="214"/>
    </row>
    <row r="244">
      <c r="A244" s="180"/>
      <c r="B244" s="214"/>
      <c r="C244" s="214"/>
      <c r="D244" s="214"/>
      <c r="E244" s="214"/>
      <c r="F244" s="214"/>
      <c r="G244" s="214"/>
      <c r="H244" s="214"/>
      <c r="I244" s="214"/>
      <c r="J244" s="214"/>
      <c r="K244" s="214"/>
      <c r="L244" s="214"/>
      <c r="M244" s="214"/>
      <c r="N244" s="214"/>
      <c r="O244" s="214"/>
      <c r="P244" s="214"/>
      <c r="Q244" s="214"/>
      <c r="R244" s="214"/>
    </row>
    <row r="245">
      <c r="A245" s="180"/>
      <c r="B245" s="214"/>
      <c r="C245" s="214"/>
      <c r="D245" s="214"/>
      <c r="E245" s="214"/>
      <c r="F245" s="214"/>
      <c r="G245" s="214"/>
      <c r="H245" s="214"/>
      <c r="I245" s="214"/>
      <c r="J245" s="214"/>
      <c r="K245" s="214"/>
      <c r="L245" s="214"/>
      <c r="M245" s="214"/>
      <c r="N245" s="214"/>
      <c r="O245" s="214"/>
      <c r="P245" s="214"/>
      <c r="Q245" s="214"/>
      <c r="R245" s="214"/>
    </row>
    <row r="246">
      <c r="A246" s="180"/>
      <c r="B246" s="214"/>
      <c r="C246" s="214"/>
      <c r="D246" s="214"/>
      <c r="E246" s="214"/>
      <c r="F246" s="214"/>
      <c r="G246" s="214"/>
      <c r="H246" s="214"/>
      <c r="I246" s="214"/>
      <c r="J246" s="214"/>
      <c r="K246" s="214"/>
      <c r="L246" s="214"/>
      <c r="M246" s="214"/>
      <c r="N246" s="214"/>
      <c r="O246" s="214"/>
      <c r="P246" s="214"/>
      <c r="Q246" s="214"/>
      <c r="R246" s="214"/>
    </row>
    <row r="247">
      <c r="A247" s="180"/>
      <c r="B247" s="214"/>
      <c r="C247" s="214"/>
      <c r="D247" s="214"/>
      <c r="E247" s="214"/>
      <c r="F247" s="214"/>
      <c r="G247" s="214"/>
      <c r="H247" s="214"/>
      <c r="I247" s="214"/>
      <c r="J247" s="214"/>
      <c r="K247" s="214"/>
      <c r="L247" s="214"/>
      <c r="M247" s="214"/>
      <c r="N247" s="214"/>
      <c r="O247" s="214"/>
      <c r="P247" s="214"/>
      <c r="Q247" s="214"/>
      <c r="R247" s="214"/>
    </row>
    <row r="248">
      <c r="A248" s="180"/>
      <c r="B248" s="214"/>
      <c r="C248" s="214"/>
      <c r="D248" s="214"/>
      <c r="E248" s="214"/>
      <c r="F248" s="214"/>
      <c r="G248" s="214"/>
      <c r="H248" s="214"/>
      <c r="I248" s="214"/>
      <c r="J248" s="214"/>
      <c r="K248" s="214"/>
      <c r="L248" s="214"/>
      <c r="M248" s="214"/>
      <c r="N248" s="214"/>
      <c r="O248" s="214"/>
      <c r="P248" s="214"/>
      <c r="Q248" s="214"/>
      <c r="R248" s="214"/>
    </row>
    <row r="249">
      <c r="A249" s="180"/>
      <c r="B249" s="214"/>
      <c r="C249" s="214"/>
      <c r="D249" s="214"/>
      <c r="E249" s="214"/>
      <c r="F249" s="214"/>
      <c r="G249" s="214"/>
      <c r="H249" s="214"/>
      <c r="I249" s="214"/>
      <c r="J249" s="214"/>
      <c r="K249" s="214"/>
      <c r="L249" s="214"/>
      <c r="M249" s="214"/>
      <c r="N249" s="214"/>
      <c r="O249" s="214"/>
      <c r="P249" s="214"/>
      <c r="Q249" s="214"/>
      <c r="R249" s="214"/>
    </row>
    <row r="250">
      <c r="A250" s="180"/>
      <c r="B250" s="214"/>
      <c r="C250" s="214"/>
      <c r="D250" s="214"/>
      <c r="E250" s="214"/>
      <c r="F250" s="214"/>
      <c r="G250" s="214"/>
      <c r="H250" s="214"/>
      <c r="I250" s="214"/>
      <c r="J250" s="214"/>
      <c r="K250" s="214"/>
      <c r="L250" s="214"/>
      <c r="M250" s="214"/>
      <c r="N250" s="214"/>
      <c r="O250" s="214"/>
      <c r="P250" s="214"/>
      <c r="Q250" s="214"/>
      <c r="R250" s="214"/>
    </row>
    <row r="251">
      <c r="A251" s="180"/>
      <c r="B251" s="214"/>
      <c r="C251" s="214"/>
      <c r="D251" s="214"/>
      <c r="E251" s="214"/>
      <c r="F251" s="214"/>
      <c r="G251" s="214"/>
      <c r="H251" s="214"/>
      <c r="I251" s="214"/>
      <c r="J251" s="214"/>
      <c r="K251" s="214"/>
      <c r="L251" s="214"/>
      <c r="M251" s="214"/>
      <c r="N251" s="214"/>
      <c r="O251" s="214"/>
      <c r="P251" s="214"/>
      <c r="Q251" s="214"/>
      <c r="R251" s="214"/>
    </row>
    <row r="252">
      <c r="A252" s="180"/>
      <c r="B252" s="214"/>
      <c r="C252" s="214"/>
      <c r="D252" s="214"/>
      <c r="E252" s="214"/>
      <c r="F252" s="214"/>
      <c r="G252" s="214"/>
      <c r="H252" s="214"/>
      <c r="I252" s="214"/>
      <c r="J252" s="214"/>
      <c r="K252" s="214"/>
      <c r="L252" s="214"/>
      <c r="M252" s="214"/>
      <c r="N252" s="214"/>
      <c r="O252" s="214"/>
      <c r="P252" s="214"/>
      <c r="Q252" s="214"/>
      <c r="R252" s="214"/>
    </row>
    <row r="253">
      <c r="A253" s="180"/>
      <c r="B253" s="214"/>
      <c r="C253" s="214"/>
      <c r="D253" s="214"/>
      <c r="E253" s="214"/>
      <c r="F253" s="214"/>
      <c r="G253" s="214"/>
      <c r="H253" s="214"/>
      <c r="I253" s="214"/>
      <c r="J253" s="214"/>
      <c r="K253" s="214"/>
      <c r="L253" s="214"/>
      <c r="M253" s="214"/>
      <c r="N253" s="214"/>
      <c r="O253" s="214"/>
      <c r="P253" s="214"/>
      <c r="Q253" s="214"/>
      <c r="R253" s="214"/>
    </row>
    <row r="254">
      <c r="A254" s="180"/>
      <c r="B254" s="214"/>
      <c r="C254" s="214"/>
      <c r="D254" s="214"/>
      <c r="E254" s="214"/>
      <c r="F254" s="214"/>
      <c r="G254" s="214"/>
      <c r="H254" s="214"/>
      <c r="I254" s="214"/>
      <c r="J254" s="214"/>
      <c r="K254" s="214"/>
      <c r="L254" s="214"/>
      <c r="M254" s="214"/>
      <c r="N254" s="214"/>
      <c r="O254" s="214"/>
      <c r="P254" s="214"/>
      <c r="Q254" s="214"/>
      <c r="R254" s="214"/>
    </row>
    <row r="255">
      <c r="A255" s="180"/>
      <c r="B255" s="214"/>
      <c r="C255" s="214"/>
      <c r="D255" s="214"/>
      <c r="E255" s="214"/>
      <c r="F255" s="214"/>
      <c r="G255" s="214"/>
      <c r="H255" s="214"/>
      <c r="I255" s="214"/>
      <c r="J255" s="214"/>
      <c r="K255" s="214"/>
      <c r="L255" s="214"/>
      <c r="M255" s="214"/>
      <c r="N255" s="214"/>
      <c r="O255" s="214"/>
      <c r="P255" s="214"/>
      <c r="Q255" s="214"/>
      <c r="R255" s="214"/>
    </row>
    <row r="256">
      <c r="A256" s="180"/>
      <c r="B256" s="214"/>
      <c r="C256" s="214"/>
      <c r="D256" s="214"/>
      <c r="E256" s="214"/>
      <c r="F256" s="214"/>
      <c r="G256" s="214"/>
      <c r="H256" s="214"/>
      <c r="I256" s="214"/>
      <c r="J256" s="214"/>
      <c r="K256" s="214"/>
      <c r="L256" s="214"/>
      <c r="M256" s="214"/>
      <c r="N256" s="214"/>
      <c r="O256" s="214"/>
      <c r="P256" s="214"/>
      <c r="Q256" s="214"/>
      <c r="R256" s="214"/>
    </row>
    <row r="257">
      <c r="A257" s="180"/>
      <c r="B257" s="214"/>
      <c r="C257" s="214"/>
      <c r="D257" s="214"/>
      <c r="E257" s="214"/>
      <c r="F257" s="214"/>
      <c r="G257" s="214"/>
      <c r="H257" s="214"/>
      <c r="I257" s="214"/>
      <c r="J257" s="214"/>
      <c r="K257" s="214"/>
      <c r="L257" s="214"/>
      <c r="M257" s="214"/>
      <c r="N257" s="214"/>
      <c r="O257" s="214"/>
      <c r="P257" s="214"/>
      <c r="Q257" s="214"/>
      <c r="R257" s="214"/>
    </row>
    <row r="258">
      <c r="A258" s="180"/>
      <c r="B258" s="214"/>
      <c r="C258" s="214"/>
      <c r="D258" s="214"/>
      <c r="E258" s="214"/>
      <c r="F258" s="214"/>
      <c r="G258" s="214"/>
      <c r="H258" s="214"/>
      <c r="I258" s="214"/>
      <c r="J258" s="214"/>
      <c r="K258" s="214"/>
      <c r="L258" s="214"/>
      <c r="M258" s="214"/>
      <c r="N258" s="214"/>
      <c r="O258" s="214"/>
      <c r="P258" s="214"/>
      <c r="Q258" s="214"/>
      <c r="R258" s="214"/>
    </row>
    <row r="259">
      <c r="A259" s="180"/>
      <c r="B259" s="214"/>
      <c r="C259" s="214"/>
      <c r="D259" s="214"/>
      <c r="E259" s="214"/>
      <c r="F259" s="214"/>
      <c r="G259" s="214"/>
      <c r="H259" s="214"/>
      <c r="I259" s="214"/>
      <c r="J259" s="214"/>
      <c r="K259" s="214"/>
      <c r="L259" s="214"/>
      <c r="M259" s="214"/>
      <c r="N259" s="214"/>
      <c r="O259" s="214"/>
      <c r="P259" s="214"/>
      <c r="Q259" s="214"/>
      <c r="R259" s="214"/>
    </row>
    <row r="260">
      <c r="A260" s="180"/>
      <c r="B260" s="214"/>
      <c r="C260" s="214"/>
      <c r="D260" s="214"/>
      <c r="E260" s="214"/>
      <c r="F260" s="214"/>
      <c r="G260" s="214"/>
      <c r="H260" s="214"/>
      <c r="I260" s="214"/>
      <c r="J260" s="214"/>
      <c r="K260" s="214"/>
      <c r="L260" s="214"/>
      <c r="M260" s="214"/>
      <c r="N260" s="214"/>
      <c r="O260" s="214"/>
      <c r="P260" s="214"/>
      <c r="Q260" s="214"/>
      <c r="R260" s="214"/>
    </row>
    <row r="261">
      <c r="A261" s="180"/>
      <c r="B261" s="214"/>
      <c r="C261" s="214"/>
      <c r="D261" s="214"/>
      <c r="E261" s="214"/>
      <c r="F261" s="214"/>
      <c r="G261" s="214"/>
      <c r="H261" s="214"/>
      <c r="I261" s="214"/>
      <c r="J261" s="214"/>
      <c r="K261" s="214"/>
      <c r="L261" s="214"/>
      <c r="M261" s="214"/>
      <c r="N261" s="214"/>
      <c r="O261" s="214"/>
      <c r="P261" s="214"/>
      <c r="Q261" s="214"/>
      <c r="R261" s="214"/>
    </row>
    <row r="262">
      <c r="A262" s="180"/>
      <c r="B262" s="214"/>
      <c r="C262" s="214"/>
      <c r="D262" s="214"/>
      <c r="E262" s="214"/>
      <c r="F262" s="214"/>
      <c r="G262" s="214"/>
      <c r="H262" s="214"/>
      <c r="I262" s="214"/>
      <c r="J262" s="214"/>
      <c r="K262" s="214"/>
      <c r="L262" s="214"/>
      <c r="M262" s="214"/>
      <c r="N262" s="214"/>
      <c r="O262" s="214"/>
      <c r="P262" s="214"/>
      <c r="Q262" s="214"/>
      <c r="R262" s="214"/>
    </row>
    <row r="263">
      <c r="A263" s="180"/>
      <c r="B263" s="214"/>
      <c r="C263" s="214"/>
      <c r="D263" s="214"/>
      <c r="E263" s="214"/>
      <c r="F263" s="214"/>
      <c r="G263" s="214"/>
      <c r="H263" s="214"/>
      <c r="I263" s="214"/>
      <c r="J263" s="214"/>
      <c r="K263" s="214"/>
      <c r="L263" s="214"/>
      <c r="M263" s="214"/>
      <c r="N263" s="214"/>
      <c r="O263" s="214"/>
      <c r="P263" s="214"/>
      <c r="Q263" s="214"/>
      <c r="R263" s="214"/>
    </row>
    <row r="264">
      <c r="A264" s="180"/>
      <c r="B264" s="214"/>
      <c r="C264" s="214"/>
      <c r="D264" s="214"/>
      <c r="E264" s="214"/>
      <c r="F264" s="214"/>
      <c r="G264" s="214"/>
      <c r="H264" s="214"/>
      <c r="I264" s="214"/>
      <c r="J264" s="214"/>
      <c r="K264" s="214"/>
      <c r="L264" s="214"/>
      <c r="M264" s="214"/>
      <c r="N264" s="214"/>
      <c r="O264" s="214"/>
      <c r="P264" s="214"/>
      <c r="Q264" s="214"/>
      <c r="R264" s="214"/>
    </row>
    <row r="265">
      <c r="A265" s="180"/>
      <c r="B265" s="214"/>
      <c r="C265" s="214"/>
      <c r="D265" s="214"/>
      <c r="E265" s="214"/>
      <c r="F265" s="214"/>
      <c r="G265" s="214"/>
      <c r="H265" s="214"/>
      <c r="I265" s="214"/>
      <c r="J265" s="214"/>
      <c r="K265" s="214"/>
      <c r="L265" s="214"/>
      <c r="M265" s="214"/>
      <c r="N265" s="214"/>
      <c r="O265" s="214"/>
      <c r="P265" s="214"/>
      <c r="Q265" s="214"/>
      <c r="R265" s="214"/>
    </row>
    <row r="266">
      <c r="A266" s="180"/>
      <c r="B266" s="214"/>
      <c r="C266" s="214"/>
      <c r="D266" s="214"/>
      <c r="E266" s="214"/>
      <c r="F266" s="214"/>
      <c r="G266" s="214"/>
      <c r="H266" s="214"/>
      <c r="I266" s="214"/>
      <c r="J266" s="214"/>
      <c r="K266" s="214"/>
      <c r="L266" s="214"/>
      <c r="M266" s="214"/>
      <c r="N266" s="214"/>
      <c r="O266" s="214"/>
      <c r="P266" s="214"/>
      <c r="Q266" s="214"/>
      <c r="R266" s="214"/>
    </row>
    <row r="267">
      <c r="A267" s="180"/>
      <c r="B267" s="214"/>
      <c r="C267" s="214"/>
      <c r="D267" s="214"/>
      <c r="E267" s="214"/>
      <c r="F267" s="214"/>
      <c r="G267" s="214"/>
      <c r="H267" s="214"/>
      <c r="I267" s="214"/>
      <c r="J267" s="214"/>
      <c r="K267" s="214"/>
      <c r="L267" s="214"/>
      <c r="M267" s="214"/>
      <c r="N267" s="214"/>
      <c r="O267" s="214"/>
      <c r="P267" s="214"/>
      <c r="Q267" s="214"/>
      <c r="R267" s="214"/>
    </row>
    <row r="268">
      <c r="A268" s="180"/>
      <c r="B268" s="214"/>
      <c r="C268" s="214"/>
      <c r="D268" s="214"/>
      <c r="E268" s="214"/>
      <c r="F268" s="214"/>
      <c r="G268" s="214"/>
      <c r="H268" s="214"/>
      <c r="I268" s="214"/>
      <c r="J268" s="214"/>
      <c r="K268" s="214"/>
      <c r="L268" s="214"/>
      <c r="M268" s="214"/>
      <c r="N268" s="214"/>
      <c r="O268" s="214"/>
      <c r="P268" s="214"/>
      <c r="Q268" s="214"/>
      <c r="R268" s="214"/>
    </row>
    <row r="269">
      <c r="A269" s="180"/>
      <c r="B269" s="214"/>
      <c r="C269" s="214"/>
      <c r="D269" s="214"/>
      <c r="E269" s="214"/>
      <c r="F269" s="214"/>
      <c r="G269" s="214"/>
      <c r="H269" s="214"/>
      <c r="I269" s="214"/>
      <c r="J269" s="214"/>
      <c r="K269" s="214"/>
      <c r="L269" s="214"/>
      <c r="M269" s="214"/>
      <c r="N269" s="214"/>
      <c r="O269" s="214"/>
      <c r="P269" s="214"/>
      <c r="Q269" s="214"/>
      <c r="R269" s="214"/>
    </row>
    <row r="270">
      <c r="A270" s="180"/>
      <c r="B270" s="214"/>
      <c r="C270" s="214"/>
      <c r="D270" s="214"/>
      <c r="E270" s="214"/>
      <c r="F270" s="214"/>
      <c r="G270" s="214"/>
      <c r="H270" s="214"/>
      <c r="I270" s="214"/>
      <c r="J270" s="214"/>
      <c r="K270" s="214"/>
      <c r="L270" s="214"/>
      <c r="M270" s="214"/>
      <c r="N270" s="214"/>
      <c r="O270" s="214"/>
      <c r="P270" s="214"/>
      <c r="Q270" s="214"/>
      <c r="R270" s="214"/>
    </row>
    <row r="271">
      <c r="A271" s="180"/>
      <c r="B271" s="214"/>
      <c r="C271" s="214"/>
      <c r="D271" s="214"/>
      <c r="E271" s="214"/>
      <c r="F271" s="214"/>
      <c r="G271" s="214"/>
      <c r="H271" s="214"/>
      <c r="I271" s="214"/>
      <c r="J271" s="214"/>
      <c r="K271" s="214"/>
      <c r="L271" s="214"/>
      <c r="M271" s="214"/>
      <c r="N271" s="214"/>
      <c r="O271" s="214"/>
      <c r="P271" s="214"/>
      <c r="Q271" s="214"/>
      <c r="R271" s="214"/>
    </row>
    <row r="272">
      <c r="A272" s="180"/>
      <c r="B272" s="214"/>
      <c r="C272" s="214"/>
      <c r="D272" s="214"/>
      <c r="E272" s="214"/>
      <c r="F272" s="214"/>
      <c r="G272" s="214"/>
      <c r="H272" s="214"/>
      <c r="I272" s="214"/>
      <c r="J272" s="214"/>
      <c r="K272" s="214"/>
      <c r="L272" s="214"/>
      <c r="M272" s="214"/>
      <c r="N272" s="214"/>
      <c r="O272" s="214"/>
      <c r="P272" s="214"/>
      <c r="Q272" s="214"/>
      <c r="R272" s="214"/>
    </row>
    <row r="273">
      <c r="A273" s="180"/>
      <c r="B273" s="214"/>
      <c r="C273" s="214"/>
      <c r="D273" s="214"/>
      <c r="E273" s="214"/>
      <c r="F273" s="214"/>
      <c r="G273" s="214"/>
      <c r="H273" s="214"/>
      <c r="I273" s="214"/>
      <c r="J273" s="214"/>
      <c r="K273" s="214"/>
      <c r="L273" s="214"/>
      <c r="M273" s="214"/>
      <c r="N273" s="214"/>
      <c r="O273" s="214"/>
      <c r="P273" s="214"/>
      <c r="Q273" s="214"/>
      <c r="R273" s="214"/>
    </row>
    <row r="274">
      <c r="A274" s="180"/>
      <c r="B274" s="214"/>
      <c r="C274" s="214"/>
      <c r="D274" s="214"/>
      <c r="E274" s="214"/>
      <c r="F274" s="214"/>
      <c r="G274" s="214"/>
      <c r="H274" s="214"/>
      <c r="I274" s="214"/>
      <c r="J274" s="214"/>
      <c r="K274" s="214"/>
      <c r="L274" s="214"/>
      <c r="M274" s="214"/>
      <c r="N274" s="214"/>
      <c r="O274" s="214"/>
      <c r="P274" s="214"/>
      <c r="Q274" s="214"/>
      <c r="R274" s="214"/>
    </row>
    <row r="275">
      <c r="A275" s="180"/>
      <c r="B275" s="214"/>
      <c r="C275" s="214"/>
      <c r="D275" s="214"/>
      <c r="E275" s="214"/>
      <c r="F275" s="214"/>
      <c r="G275" s="214"/>
      <c r="H275" s="214"/>
      <c r="I275" s="214"/>
      <c r="J275" s="214"/>
      <c r="K275" s="214"/>
      <c r="L275" s="214"/>
      <c r="M275" s="214"/>
      <c r="N275" s="214"/>
      <c r="O275" s="214"/>
      <c r="P275" s="214"/>
      <c r="Q275" s="214"/>
      <c r="R275" s="214"/>
    </row>
    <row r="276">
      <c r="A276" s="180"/>
      <c r="B276" s="214"/>
      <c r="C276" s="214"/>
      <c r="D276" s="214"/>
      <c r="E276" s="214"/>
      <c r="F276" s="214"/>
      <c r="G276" s="214"/>
      <c r="H276" s="214"/>
      <c r="I276" s="214"/>
      <c r="J276" s="214"/>
      <c r="K276" s="214"/>
      <c r="L276" s="214"/>
      <c r="M276" s="214"/>
      <c r="N276" s="214"/>
      <c r="O276" s="214"/>
      <c r="P276" s="214"/>
      <c r="Q276" s="214"/>
      <c r="R276" s="214"/>
    </row>
    <row r="277">
      <c r="A277" s="180"/>
      <c r="B277" s="214"/>
      <c r="C277" s="214"/>
      <c r="D277" s="214"/>
      <c r="E277" s="214"/>
      <c r="F277" s="214"/>
      <c r="G277" s="214"/>
      <c r="H277" s="214"/>
      <c r="I277" s="214"/>
      <c r="J277" s="214"/>
      <c r="K277" s="214"/>
      <c r="L277" s="214"/>
      <c r="M277" s="214"/>
      <c r="N277" s="214"/>
      <c r="O277" s="214"/>
      <c r="P277" s="214"/>
      <c r="Q277" s="214"/>
      <c r="R277" s="214"/>
    </row>
    <row r="278">
      <c r="A278" s="180"/>
      <c r="B278" s="214"/>
      <c r="C278" s="214"/>
      <c r="D278" s="214"/>
      <c r="E278" s="214"/>
      <c r="F278" s="214"/>
      <c r="G278" s="214"/>
      <c r="H278" s="214"/>
      <c r="I278" s="214"/>
      <c r="J278" s="214"/>
      <c r="K278" s="214"/>
      <c r="L278" s="214"/>
      <c r="M278" s="214"/>
      <c r="N278" s="214"/>
      <c r="O278" s="214"/>
      <c r="P278" s="214"/>
      <c r="Q278" s="214"/>
      <c r="R278" s="214"/>
    </row>
    <row r="279">
      <c r="A279" s="180"/>
      <c r="B279" s="214"/>
      <c r="C279" s="214"/>
      <c r="D279" s="214"/>
      <c r="E279" s="214"/>
      <c r="F279" s="214"/>
      <c r="G279" s="214"/>
      <c r="H279" s="214"/>
      <c r="I279" s="214"/>
      <c r="J279" s="214"/>
      <c r="K279" s="214"/>
      <c r="L279" s="214"/>
      <c r="M279" s="214"/>
      <c r="N279" s="214"/>
      <c r="O279" s="214"/>
      <c r="P279" s="214"/>
      <c r="Q279" s="214"/>
      <c r="R279" s="214"/>
    </row>
    <row r="280">
      <c r="A280" s="180"/>
      <c r="B280" s="214"/>
      <c r="C280" s="214"/>
      <c r="D280" s="214"/>
      <c r="E280" s="214"/>
      <c r="F280" s="214"/>
      <c r="G280" s="214"/>
      <c r="H280" s="214"/>
      <c r="I280" s="214"/>
      <c r="J280" s="214"/>
      <c r="K280" s="214"/>
      <c r="L280" s="214"/>
      <c r="M280" s="214"/>
      <c r="N280" s="214"/>
      <c r="O280" s="214"/>
      <c r="P280" s="214"/>
      <c r="Q280" s="214"/>
      <c r="R280" s="214"/>
    </row>
    <row r="281">
      <c r="A281" s="180"/>
      <c r="B281" s="214"/>
      <c r="C281" s="214"/>
      <c r="D281" s="214"/>
      <c r="E281" s="214"/>
      <c r="F281" s="214"/>
      <c r="G281" s="214"/>
      <c r="H281" s="214"/>
      <c r="I281" s="214"/>
      <c r="J281" s="214"/>
      <c r="K281" s="214"/>
      <c r="L281" s="214"/>
      <c r="M281" s="214"/>
      <c r="N281" s="214"/>
      <c r="O281" s="214"/>
      <c r="P281" s="214"/>
      <c r="Q281" s="214"/>
      <c r="R281" s="214"/>
    </row>
    <row r="282">
      <c r="A282" s="180"/>
      <c r="B282" s="214"/>
      <c r="C282" s="214"/>
      <c r="D282" s="214"/>
      <c r="E282" s="214"/>
      <c r="F282" s="214"/>
      <c r="G282" s="214"/>
      <c r="H282" s="214"/>
      <c r="I282" s="214"/>
      <c r="J282" s="214"/>
      <c r="K282" s="214"/>
      <c r="L282" s="214"/>
      <c r="M282" s="214"/>
      <c r="N282" s="214"/>
      <c r="O282" s="214"/>
      <c r="P282" s="214"/>
      <c r="Q282" s="214"/>
      <c r="R282" s="214"/>
    </row>
    <row r="283">
      <c r="A283" s="180"/>
      <c r="B283" s="214"/>
      <c r="C283" s="214"/>
      <c r="D283" s="214"/>
      <c r="E283" s="214"/>
      <c r="F283" s="214"/>
      <c r="G283" s="214"/>
      <c r="H283" s="214"/>
      <c r="I283" s="214"/>
      <c r="J283" s="214"/>
      <c r="K283" s="214"/>
      <c r="L283" s="214"/>
      <c r="M283" s="214"/>
      <c r="N283" s="214"/>
      <c r="O283" s="214"/>
      <c r="P283" s="214"/>
      <c r="Q283" s="214"/>
      <c r="R283" s="214"/>
    </row>
    <row r="284">
      <c r="A284" s="180"/>
      <c r="B284" s="214"/>
      <c r="C284" s="214"/>
      <c r="D284" s="214"/>
      <c r="E284" s="214"/>
      <c r="F284" s="214"/>
      <c r="G284" s="214"/>
      <c r="H284" s="214"/>
      <c r="I284" s="214"/>
      <c r="J284" s="214"/>
      <c r="K284" s="214"/>
      <c r="L284" s="214"/>
      <c r="M284" s="214"/>
      <c r="N284" s="214"/>
      <c r="O284" s="214"/>
      <c r="P284" s="214"/>
      <c r="Q284" s="214"/>
      <c r="R284" s="214"/>
    </row>
    <row r="285">
      <c r="A285" s="180"/>
      <c r="B285" s="214"/>
      <c r="C285" s="214"/>
      <c r="D285" s="214"/>
      <c r="E285" s="214"/>
      <c r="F285" s="214"/>
      <c r="G285" s="214"/>
      <c r="H285" s="214"/>
      <c r="I285" s="214"/>
      <c r="J285" s="214"/>
      <c r="K285" s="214"/>
      <c r="L285" s="214"/>
      <c r="M285" s="214"/>
      <c r="N285" s="214"/>
      <c r="O285" s="214"/>
      <c r="P285" s="214"/>
      <c r="Q285" s="214"/>
      <c r="R285" s="214"/>
    </row>
    <row r="286">
      <c r="A286" s="180"/>
      <c r="B286" s="214"/>
      <c r="C286" s="214"/>
      <c r="D286" s="214"/>
      <c r="E286" s="214"/>
      <c r="F286" s="214"/>
      <c r="G286" s="214"/>
      <c r="H286" s="214"/>
      <c r="I286" s="214"/>
      <c r="J286" s="214"/>
      <c r="K286" s="214"/>
      <c r="L286" s="214"/>
      <c r="M286" s="214"/>
      <c r="N286" s="214"/>
      <c r="O286" s="214"/>
      <c r="P286" s="214"/>
      <c r="Q286" s="214"/>
      <c r="R286" s="214"/>
    </row>
    <row r="287">
      <c r="A287" s="180"/>
      <c r="B287" s="214"/>
      <c r="C287" s="214"/>
      <c r="D287" s="214"/>
      <c r="E287" s="214"/>
      <c r="F287" s="214"/>
      <c r="G287" s="214"/>
      <c r="H287" s="214"/>
      <c r="I287" s="214"/>
      <c r="J287" s="214"/>
      <c r="K287" s="214"/>
      <c r="L287" s="214"/>
      <c r="M287" s="214"/>
      <c r="N287" s="214"/>
      <c r="O287" s="214"/>
      <c r="P287" s="214"/>
      <c r="Q287" s="214"/>
      <c r="R287" s="214"/>
    </row>
    <row r="288">
      <c r="A288" s="180"/>
      <c r="B288" s="214"/>
      <c r="C288" s="214"/>
      <c r="D288" s="214"/>
      <c r="E288" s="214"/>
      <c r="F288" s="214"/>
      <c r="G288" s="214"/>
      <c r="H288" s="214"/>
      <c r="I288" s="214"/>
      <c r="J288" s="214"/>
      <c r="K288" s="214"/>
      <c r="L288" s="214"/>
      <c r="M288" s="214"/>
      <c r="N288" s="214"/>
      <c r="O288" s="214"/>
      <c r="P288" s="214"/>
      <c r="Q288" s="214"/>
      <c r="R288" s="214"/>
    </row>
    <row r="289">
      <c r="A289" s="180"/>
      <c r="B289" s="214"/>
      <c r="C289" s="214"/>
      <c r="D289" s="214"/>
      <c r="E289" s="214"/>
      <c r="F289" s="214"/>
      <c r="G289" s="214"/>
      <c r="H289" s="214"/>
      <c r="I289" s="214"/>
      <c r="J289" s="214"/>
      <c r="K289" s="214"/>
      <c r="L289" s="214"/>
      <c r="M289" s="214"/>
      <c r="N289" s="214"/>
      <c r="O289" s="214"/>
      <c r="P289" s="214"/>
      <c r="Q289" s="214"/>
      <c r="R289" s="214"/>
    </row>
    <row r="290">
      <c r="A290" s="180"/>
      <c r="B290" s="214"/>
      <c r="C290" s="214"/>
      <c r="D290" s="214"/>
      <c r="E290" s="214"/>
      <c r="F290" s="214"/>
      <c r="G290" s="214"/>
      <c r="H290" s="214"/>
      <c r="I290" s="214"/>
      <c r="J290" s="214"/>
      <c r="K290" s="214"/>
      <c r="L290" s="214"/>
      <c r="M290" s="214"/>
      <c r="N290" s="214"/>
      <c r="O290" s="214"/>
      <c r="P290" s="214"/>
      <c r="Q290" s="214"/>
      <c r="R290" s="214"/>
    </row>
    <row r="291">
      <c r="A291" s="180"/>
      <c r="B291" s="214"/>
      <c r="C291" s="214"/>
      <c r="D291" s="214"/>
      <c r="E291" s="214"/>
      <c r="F291" s="214"/>
      <c r="G291" s="214"/>
      <c r="H291" s="214"/>
      <c r="I291" s="214"/>
      <c r="J291" s="214"/>
      <c r="K291" s="214"/>
      <c r="L291" s="214"/>
      <c r="M291" s="214"/>
      <c r="N291" s="214"/>
      <c r="O291" s="214"/>
      <c r="P291" s="214"/>
      <c r="Q291" s="214"/>
      <c r="R291" s="214"/>
    </row>
    <row r="292">
      <c r="A292" s="180"/>
      <c r="B292" s="214"/>
      <c r="C292" s="214"/>
      <c r="D292" s="214"/>
      <c r="E292" s="214"/>
      <c r="F292" s="214"/>
      <c r="G292" s="214"/>
      <c r="H292" s="214"/>
      <c r="I292" s="214"/>
      <c r="J292" s="214"/>
      <c r="K292" s="214"/>
      <c r="L292" s="214"/>
      <c r="M292" s="214"/>
      <c r="N292" s="214"/>
      <c r="O292" s="214"/>
      <c r="P292" s="214"/>
      <c r="Q292" s="214"/>
      <c r="R292" s="214"/>
    </row>
    <row r="293">
      <c r="A293" s="180"/>
      <c r="B293" s="214"/>
      <c r="C293" s="214"/>
      <c r="D293" s="214"/>
      <c r="E293" s="214"/>
      <c r="F293" s="214"/>
      <c r="G293" s="214"/>
      <c r="H293" s="214"/>
      <c r="I293" s="214"/>
      <c r="J293" s="214"/>
      <c r="K293" s="214"/>
      <c r="L293" s="214"/>
      <c r="M293" s="214"/>
      <c r="N293" s="214"/>
      <c r="O293" s="214"/>
      <c r="P293" s="214"/>
      <c r="Q293" s="214"/>
      <c r="R293" s="214"/>
    </row>
    <row r="294">
      <c r="A294" s="180"/>
      <c r="B294" s="214"/>
      <c r="C294" s="214"/>
      <c r="D294" s="214"/>
      <c r="E294" s="214"/>
      <c r="F294" s="214"/>
      <c r="G294" s="214"/>
      <c r="H294" s="214"/>
      <c r="I294" s="214"/>
      <c r="J294" s="214"/>
      <c r="K294" s="214"/>
      <c r="L294" s="214"/>
      <c r="M294" s="214"/>
      <c r="N294" s="214"/>
      <c r="O294" s="214"/>
      <c r="P294" s="214"/>
      <c r="Q294" s="214"/>
      <c r="R294" s="214"/>
    </row>
    <row r="295">
      <c r="A295" s="180"/>
      <c r="B295" s="214"/>
      <c r="C295" s="214"/>
      <c r="D295" s="214"/>
      <c r="E295" s="214"/>
      <c r="F295" s="214"/>
      <c r="G295" s="214"/>
      <c r="H295" s="214"/>
      <c r="I295" s="214"/>
      <c r="J295" s="214"/>
      <c r="K295" s="214"/>
      <c r="L295" s="214"/>
      <c r="M295" s="214"/>
      <c r="N295" s="214"/>
      <c r="O295" s="214"/>
      <c r="P295" s="214"/>
      <c r="Q295" s="214"/>
      <c r="R295" s="214"/>
    </row>
    <row r="296">
      <c r="A296" s="180"/>
      <c r="B296" s="214"/>
      <c r="C296" s="214"/>
      <c r="D296" s="214"/>
      <c r="E296" s="214"/>
      <c r="F296" s="214"/>
      <c r="G296" s="214"/>
      <c r="H296" s="214"/>
      <c r="I296" s="214"/>
      <c r="J296" s="214"/>
      <c r="K296" s="214"/>
      <c r="L296" s="214"/>
      <c r="M296" s="214"/>
      <c r="N296" s="214"/>
      <c r="O296" s="214"/>
      <c r="P296" s="214"/>
      <c r="Q296" s="214"/>
      <c r="R296" s="214"/>
    </row>
    <row r="297">
      <c r="A297" s="180"/>
      <c r="B297" s="214"/>
      <c r="C297" s="214"/>
      <c r="D297" s="214"/>
      <c r="E297" s="214"/>
      <c r="F297" s="214"/>
      <c r="G297" s="214"/>
      <c r="H297" s="214"/>
      <c r="I297" s="214"/>
      <c r="J297" s="214"/>
      <c r="K297" s="214"/>
      <c r="L297" s="214"/>
      <c r="M297" s="214"/>
      <c r="N297" s="214"/>
      <c r="O297" s="214"/>
      <c r="P297" s="214"/>
      <c r="Q297" s="214"/>
      <c r="R297" s="214"/>
    </row>
    <row r="298">
      <c r="A298" s="180"/>
      <c r="B298" s="214"/>
      <c r="C298" s="214"/>
      <c r="D298" s="214"/>
      <c r="E298" s="214"/>
      <c r="F298" s="214"/>
      <c r="G298" s="214"/>
      <c r="H298" s="214"/>
      <c r="I298" s="214"/>
      <c r="J298" s="214"/>
      <c r="K298" s="214"/>
      <c r="L298" s="214"/>
      <c r="M298" s="214"/>
      <c r="N298" s="214"/>
      <c r="O298" s="214"/>
      <c r="P298" s="214"/>
      <c r="Q298" s="214"/>
      <c r="R298" s="214"/>
    </row>
    <row r="299">
      <c r="A299" s="180"/>
      <c r="B299" s="214"/>
      <c r="C299" s="214"/>
      <c r="D299" s="214"/>
      <c r="E299" s="214"/>
      <c r="F299" s="214"/>
      <c r="G299" s="214"/>
      <c r="H299" s="214"/>
      <c r="I299" s="214"/>
      <c r="J299" s="214"/>
      <c r="K299" s="214"/>
      <c r="L299" s="214"/>
      <c r="M299" s="214"/>
      <c r="N299" s="214"/>
      <c r="O299" s="214"/>
      <c r="P299" s="214"/>
      <c r="Q299" s="214"/>
      <c r="R299" s="214"/>
    </row>
    <row r="300">
      <c r="A300" s="180"/>
      <c r="B300" s="214"/>
      <c r="C300" s="214"/>
      <c r="D300" s="214"/>
      <c r="E300" s="214"/>
      <c r="F300" s="214"/>
      <c r="G300" s="214"/>
      <c r="H300" s="214"/>
      <c r="I300" s="214"/>
      <c r="J300" s="214"/>
      <c r="K300" s="214"/>
      <c r="L300" s="214"/>
      <c r="M300" s="214"/>
      <c r="N300" s="214"/>
      <c r="O300" s="214"/>
      <c r="P300" s="214"/>
      <c r="Q300" s="214"/>
      <c r="R300" s="214"/>
    </row>
    <row r="301">
      <c r="A301" s="180"/>
      <c r="B301" s="214"/>
      <c r="C301" s="214"/>
      <c r="D301" s="214"/>
      <c r="E301" s="214"/>
      <c r="F301" s="214"/>
      <c r="G301" s="214"/>
      <c r="H301" s="214"/>
      <c r="I301" s="214"/>
      <c r="J301" s="214"/>
      <c r="K301" s="214"/>
      <c r="L301" s="214"/>
      <c r="M301" s="214"/>
      <c r="N301" s="214"/>
      <c r="O301" s="214"/>
      <c r="P301" s="214"/>
      <c r="Q301" s="214"/>
      <c r="R301" s="214"/>
    </row>
    <row r="302">
      <c r="A302" s="180"/>
      <c r="B302" s="214"/>
      <c r="C302" s="214"/>
      <c r="D302" s="214"/>
      <c r="E302" s="214"/>
      <c r="F302" s="214"/>
      <c r="G302" s="214"/>
      <c r="H302" s="214"/>
      <c r="I302" s="214"/>
      <c r="J302" s="214"/>
      <c r="K302" s="214"/>
      <c r="L302" s="214"/>
      <c r="M302" s="214"/>
      <c r="N302" s="214"/>
      <c r="O302" s="214"/>
      <c r="P302" s="214"/>
      <c r="Q302" s="214"/>
      <c r="R302" s="214"/>
    </row>
    <row r="303">
      <c r="A303" s="180"/>
      <c r="B303" s="214"/>
      <c r="C303" s="214"/>
      <c r="D303" s="214"/>
      <c r="E303" s="214"/>
      <c r="F303" s="214"/>
      <c r="G303" s="214"/>
      <c r="H303" s="214"/>
      <c r="I303" s="214"/>
      <c r="J303" s="214"/>
      <c r="K303" s="214"/>
      <c r="L303" s="214"/>
      <c r="M303" s="214"/>
      <c r="N303" s="214"/>
      <c r="O303" s="214"/>
      <c r="P303" s="214"/>
      <c r="Q303" s="214"/>
      <c r="R303" s="214"/>
    </row>
    <row r="304">
      <c r="A304" s="180"/>
      <c r="B304" s="214"/>
      <c r="C304" s="214"/>
      <c r="D304" s="214"/>
      <c r="E304" s="214"/>
      <c r="F304" s="214"/>
      <c r="G304" s="214"/>
      <c r="H304" s="214"/>
      <c r="I304" s="214"/>
      <c r="J304" s="214"/>
      <c r="K304" s="214"/>
      <c r="L304" s="214"/>
      <c r="M304" s="214"/>
      <c r="N304" s="214"/>
      <c r="O304" s="214"/>
      <c r="P304" s="214"/>
      <c r="Q304" s="214"/>
      <c r="R304" s="214"/>
    </row>
    <row r="305">
      <c r="A305" s="180"/>
      <c r="B305" s="214"/>
      <c r="C305" s="214"/>
      <c r="D305" s="214"/>
      <c r="E305" s="214"/>
      <c r="F305" s="214"/>
      <c r="G305" s="214"/>
      <c r="H305" s="214"/>
      <c r="I305" s="214"/>
      <c r="J305" s="214"/>
      <c r="K305" s="214"/>
      <c r="L305" s="214"/>
      <c r="M305" s="214"/>
      <c r="N305" s="214"/>
      <c r="O305" s="214"/>
      <c r="P305" s="214"/>
      <c r="Q305" s="214"/>
      <c r="R305" s="214"/>
    </row>
    <row r="306">
      <c r="A306" s="180"/>
      <c r="B306" s="214"/>
      <c r="C306" s="214"/>
      <c r="D306" s="214"/>
      <c r="E306" s="214"/>
      <c r="F306" s="214"/>
      <c r="G306" s="214"/>
      <c r="H306" s="214"/>
      <c r="I306" s="214"/>
      <c r="J306" s="214"/>
      <c r="K306" s="214"/>
      <c r="L306" s="214"/>
      <c r="M306" s="214"/>
      <c r="N306" s="214"/>
      <c r="O306" s="214"/>
      <c r="P306" s="214"/>
      <c r="Q306" s="214"/>
      <c r="R306" s="214"/>
    </row>
    <row r="307">
      <c r="A307" s="180"/>
      <c r="B307" s="214"/>
      <c r="C307" s="214"/>
      <c r="D307" s="214"/>
      <c r="E307" s="214"/>
      <c r="F307" s="214"/>
      <c r="G307" s="214"/>
      <c r="H307" s="214"/>
      <c r="I307" s="214"/>
      <c r="J307" s="214"/>
      <c r="K307" s="214"/>
      <c r="L307" s="214"/>
      <c r="M307" s="214"/>
      <c r="N307" s="214"/>
      <c r="O307" s="214"/>
      <c r="P307" s="214"/>
      <c r="Q307" s="214"/>
      <c r="R307" s="214"/>
    </row>
    <row r="308">
      <c r="A308" s="180"/>
      <c r="B308" s="214"/>
      <c r="C308" s="214"/>
      <c r="D308" s="214"/>
      <c r="E308" s="214"/>
      <c r="F308" s="214"/>
      <c r="G308" s="214"/>
      <c r="H308" s="214"/>
      <c r="I308" s="214"/>
      <c r="J308" s="214"/>
      <c r="K308" s="214"/>
      <c r="L308" s="214"/>
      <c r="M308" s="214"/>
      <c r="N308" s="214"/>
      <c r="O308" s="214"/>
      <c r="P308" s="214"/>
      <c r="Q308" s="214"/>
      <c r="R308" s="214"/>
    </row>
    <row r="309">
      <c r="A309" s="180"/>
      <c r="B309" s="214"/>
      <c r="C309" s="214"/>
      <c r="D309" s="214"/>
      <c r="E309" s="214"/>
      <c r="F309" s="214"/>
      <c r="G309" s="214"/>
      <c r="H309" s="214"/>
      <c r="I309" s="214"/>
      <c r="J309" s="214"/>
      <c r="K309" s="214"/>
      <c r="L309" s="214"/>
      <c r="M309" s="214"/>
      <c r="N309" s="214"/>
      <c r="O309" s="214"/>
      <c r="P309" s="214"/>
      <c r="Q309" s="214"/>
      <c r="R309" s="214"/>
    </row>
    <row r="310">
      <c r="A310" s="180"/>
      <c r="B310" s="214"/>
      <c r="C310" s="214"/>
      <c r="D310" s="214"/>
      <c r="E310" s="214"/>
      <c r="F310" s="214"/>
      <c r="G310" s="214"/>
      <c r="H310" s="214"/>
      <c r="I310" s="214"/>
      <c r="J310" s="214"/>
      <c r="K310" s="214"/>
      <c r="L310" s="214"/>
      <c r="M310" s="214"/>
      <c r="N310" s="214"/>
      <c r="O310" s="214"/>
      <c r="P310" s="214"/>
      <c r="Q310" s="214"/>
      <c r="R310" s="214"/>
    </row>
    <row r="311">
      <c r="A311" s="180"/>
      <c r="B311" s="214"/>
      <c r="C311" s="214"/>
      <c r="D311" s="214"/>
      <c r="E311" s="214"/>
      <c r="F311" s="214"/>
      <c r="G311" s="214"/>
      <c r="H311" s="214"/>
      <c r="I311" s="214"/>
      <c r="J311" s="214"/>
      <c r="K311" s="214"/>
      <c r="L311" s="214"/>
      <c r="M311" s="214"/>
      <c r="N311" s="214"/>
      <c r="O311" s="214"/>
      <c r="P311" s="214"/>
      <c r="Q311" s="214"/>
      <c r="R311" s="214"/>
    </row>
    <row r="312">
      <c r="A312" s="180"/>
      <c r="B312" s="214"/>
      <c r="C312" s="214"/>
      <c r="D312" s="214"/>
      <c r="E312" s="214"/>
      <c r="F312" s="214"/>
      <c r="G312" s="214"/>
      <c r="H312" s="214"/>
      <c r="I312" s="214"/>
      <c r="J312" s="214"/>
      <c r="K312" s="214"/>
      <c r="L312" s="214"/>
      <c r="M312" s="214"/>
      <c r="N312" s="214"/>
      <c r="O312" s="214"/>
      <c r="P312" s="214"/>
      <c r="Q312" s="214"/>
      <c r="R312" s="214"/>
    </row>
    <row r="313">
      <c r="A313" s="180"/>
      <c r="B313" s="214"/>
      <c r="C313" s="214"/>
      <c r="D313" s="214"/>
      <c r="E313" s="214"/>
      <c r="F313" s="214"/>
      <c r="G313" s="214"/>
      <c r="H313" s="214"/>
      <c r="I313" s="214"/>
      <c r="J313" s="214"/>
      <c r="K313" s="214"/>
      <c r="L313" s="214"/>
      <c r="M313" s="214"/>
      <c r="N313" s="214"/>
      <c r="O313" s="214"/>
      <c r="P313" s="214"/>
      <c r="Q313" s="214"/>
      <c r="R313" s="214"/>
    </row>
    <row r="314">
      <c r="A314" s="180"/>
      <c r="B314" s="214"/>
      <c r="C314" s="214"/>
      <c r="D314" s="214"/>
      <c r="E314" s="214"/>
      <c r="F314" s="214"/>
      <c r="G314" s="214"/>
      <c r="H314" s="214"/>
      <c r="I314" s="214"/>
      <c r="J314" s="214"/>
      <c r="K314" s="214"/>
      <c r="L314" s="214"/>
      <c r="M314" s="214"/>
      <c r="N314" s="214"/>
      <c r="O314" s="214"/>
      <c r="P314" s="214"/>
      <c r="Q314" s="214"/>
      <c r="R314" s="214"/>
    </row>
    <row r="315">
      <c r="A315" s="180"/>
      <c r="B315" s="214"/>
      <c r="C315" s="214"/>
      <c r="D315" s="214"/>
      <c r="E315" s="214"/>
      <c r="F315" s="214"/>
      <c r="G315" s="214"/>
      <c r="H315" s="214"/>
      <c r="I315" s="214"/>
      <c r="J315" s="214"/>
      <c r="K315" s="214"/>
      <c r="L315" s="214"/>
      <c r="M315" s="214"/>
      <c r="N315" s="214"/>
      <c r="O315" s="214"/>
      <c r="P315" s="214"/>
      <c r="Q315" s="214"/>
      <c r="R315" s="214"/>
    </row>
    <row r="316">
      <c r="A316" s="180"/>
      <c r="B316" s="214"/>
      <c r="C316" s="214"/>
      <c r="D316" s="214"/>
      <c r="E316" s="214"/>
      <c r="F316" s="214"/>
      <c r="G316" s="214"/>
      <c r="H316" s="214"/>
      <c r="I316" s="214"/>
      <c r="J316" s="214"/>
      <c r="K316" s="214"/>
      <c r="L316" s="214"/>
      <c r="M316" s="214"/>
      <c r="N316" s="214"/>
      <c r="O316" s="214"/>
      <c r="P316" s="214"/>
      <c r="Q316" s="214"/>
      <c r="R316" s="214"/>
    </row>
    <row r="317">
      <c r="A317" s="180"/>
      <c r="B317" s="214"/>
      <c r="C317" s="214"/>
      <c r="D317" s="214"/>
      <c r="E317" s="214"/>
      <c r="F317" s="214"/>
      <c r="G317" s="214"/>
      <c r="H317" s="214"/>
      <c r="I317" s="214"/>
      <c r="J317" s="214"/>
      <c r="K317" s="214"/>
      <c r="L317" s="214"/>
      <c r="M317" s="214"/>
      <c r="N317" s="214"/>
      <c r="O317" s="214"/>
      <c r="P317" s="214"/>
      <c r="Q317" s="214"/>
      <c r="R317" s="214"/>
    </row>
    <row r="318">
      <c r="A318" s="180"/>
      <c r="B318" s="214"/>
      <c r="C318" s="214"/>
      <c r="D318" s="214"/>
      <c r="E318" s="214"/>
      <c r="F318" s="214"/>
      <c r="G318" s="214"/>
      <c r="H318" s="214"/>
      <c r="I318" s="214"/>
      <c r="J318" s="214"/>
      <c r="K318" s="214"/>
      <c r="L318" s="214"/>
      <c r="M318" s="214"/>
      <c r="N318" s="214"/>
      <c r="O318" s="214"/>
      <c r="P318" s="214"/>
      <c r="Q318" s="214"/>
      <c r="R318" s="214"/>
    </row>
    <row r="319">
      <c r="A319" s="180"/>
      <c r="B319" s="214"/>
      <c r="C319" s="214"/>
      <c r="D319" s="214"/>
      <c r="E319" s="214"/>
      <c r="F319" s="214"/>
      <c r="G319" s="214"/>
      <c r="H319" s="214"/>
      <c r="I319" s="214"/>
      <c r="J319" s="214"/>
      <c r="K319" s="214"/>
      <c r="L319" s="214"/>
      <c r="M319" s="214"/>
      <c r="N319" s="214"/>
      <c r="O319" s="214"/>
      <c r="P319" s="214"/>
      <c r="Q319" s="214"/>
      <c r="R319" s="214"/>
    </row>
    <row r="320">
      <c r="A320" s="180"/>
      <c r="B320" s="214"/>
      <c r="C320" s="214"/>
      <c r="D320" s="214"/>
      <c r="E320" s="214"/>
      <c r="F320" s="214"/>
      <c r="G320" s="214"/>
      <c r="H320" s="214"/>
      <c r="I320" s="214"/>
      <c r="J320" s="214"/>
      <c r="K320" s="214"/>
      <c r="L320" s="214"/>
      <c r="M320" s="214"/>
      <c r="N320" s="214"/>
      <c r="O320" s="214"/>
      <c r="P320" s="214"/>
      <c r="Q320" s="214"/>
      <c r="R320" s="214"/>
    </row>
    <row r="321">
      <c r="A321" s="180"/>
      <c r="B321" s="214"/>
      <c r="C321" s="214"/>
      <c r="D321" s="214"/>
      <c r="E321" s="214"/>
      <c r="F321" s="214"/>
      <c r="G321" s="214"/>
      <c r="H321" s="214"/>
      <c r="I321" s="214"/>
      <c r="J321" s="214"/>
      <c r="K321" s="214"/>
      <c r="L321" s="214"/>
      <c r="M321" s="214"/>
      <c r="N321" s="214"/>
      <c r="O321" s="214"/>
      <c r="P321" s="214"/>
      <c r="Q321" s="214"/>
      <c r="R321" s="214"/>
    </row>
    <row r="322">
      <c r="A322" s="180"/>
      <c r="B322" s="214"/>
      <c r="C322" s="214"/>
      <c r="D322" s="214"/>
      <c r="E322" s="214"/>
      <c r="F322" s="214"/>
      <c r="G322" s="214"/>
      <c r="H322" s="214"/>
      <c r="I322" s="214"/>
      <c r="J322" s="214"/>
      <c r="K322" s="214"/>
      <c r="L322" s="214"/>
      <c r="M322" s="214"/>
      <c r="N322" s="214"/>
      <c r="O322" s="214"/>
      <c r="P322" s="214"/>
      <c r="Q322" s="214"/>
      <c r="R322" s="214"/>
    </row>
    <row r="323">
      <c r="A323" s="180"/>
      <c r="B323" s="214"/>
      <c r="C323" s="214"/>
      <c r="D323" s="214"/>
      <c r="E323" s="214"/>
      <c r="F323" s="214"/>
      <c r="G323" s="214"/>
      <c r="H323" s="214"/>
      <c r="I323" s="214"/>
      <c r="J323" s="214"/>
      <c r="K323" s="214"/>
      <c r="L323" s="214"/>
      <c r="M323" s="214"/>
      <c r="N323" s="214"/>
      <c r="O323" s="214"/>
      <c r="P323" s="214"/>
      <c r="Q323" s="214"/>
      <c r="R323" s="214"/>
    </row>
    <row r="324">
      <c r="A324" s="180"/>
      <c r="B324" s="214"/>
      <c r="C324" s="214"/>
      <c r="D324" s="214"/>
      <c r="E324" s="214"/>
      <c r="F324" s="214"/>
      <c r="G324" s="214"/>
      <c r="H324" s="214"/>
      <c r="I324" s="214"/>
      <c r="J324" s="214"/>
      <c r="K324" s="214"/>
      <c r="L324" s="214"/>
      <c r="M324" s="214"/>
      <c r="N324" s="214"/>
      <c r="O324" s="214"/>
      <c r="P324" s="214"/>
      <c r="Q324" s="214"/>
      <c r="R324" s="214"/>
    </row>
    <row r="325">
      <c r="A325" s="180"/>
      <c r="B325" s="214"/>
      <c r="C325" s="214"/>
      <c r="D325" s="214"/>
      <c r="E325" s="214"/>
      <c r="F325" s="214"/>
      <c r="G325" s="214"/>
      <c r="H325" s="214"/>
      <c r="I325" s="214"/>
      <c r="J325" s="214"/>
      <c r="K325" s="214"/>
      <c r="L325" s="214"/>
      <c r="M325" s="214"/>
      <c r="N325" s="214"/>
      <c r="O325" s="214"/>
      <c r="P325" s="214"/>
      <c r="Q325" s="214"/>
      <c r="R325" s="214"/>
    </row>
    <row r="326">
      <c r="A326" s="180"/>
      <c r="B326" s="214"/>
      <c r="C326" s="214"/>
      <c r="D326" s="214"/>
      <c r="E326" s="214"/>
      <c r="F326" s="214"/>
      <c r="G326" s="214"/>
      <c r="H326" s="214"/>
      <c r="I326" s="214"/>
      <c r="J326" s="214"/>
      <c r="K326" s="214"/>
      <c r="L326" s="214"/>
      <c r="M326" s="214"/>
      <c r="N326" s="214"/>
      <c r="O326" s="214"/>
      <c r="P326" s="214"/>
      <c r="Q326" s="214"/>
      <c r="R326" s="214"/>
    </row>
    <row r="327">
      <c r="A327" s="180"/>
      <c r="B327" s="214"/>
      <c r="C327" s="214"/>
      <c r="D327" s="214"/>
      <c r="E327" s="214"/>
      <c r="F327" s="214"/>
      <c r="G327" s="214"/>
      <c r="H327" s="214"/>
      <c r="I327" s="214"/>
      <c r="J327" s="214"/>
      <c r="K327" s="214"/>
      <c r="L327" s="214"/>
      <c r="M327" s="214"/>
      <c r="N327" s="214"/>
      <c r="O327" s="214"/>
      <c r="P327" s="214"/>
      <c r="Q327" s="214"/>
      <c r="R327" s="214"/>
    </row>
    <row r="328">
      <c r="A328" s="180"/>
      <c r="B328" s="214"/>
      <c r="C328" s="214"/>
      <c r="D328" s="214"/>
      <c r="E328" s="214"/>
      <c r="F328" s="214"/>
      <c r="G328" s="214"/>
      <c r="H328" s="214"/>
      <c r="I328" s="214"/>
      <c r="J328" s="214"/>
      <c r="K328" s="214"/>
      <c r="L328" s="214"/>
      <c r="M328" s="214"/>
      <c r="N328" s="214"/>
      <c r="O328" s="214"/>
      <c r="P328" s="214"/>
      <c r="Q328" s="214"/>
      <c r="R328" s="214"/>
    </row>
    <row r="329">
      <c r="A329" s="180"/>
      <c r="B329" s="214"/>
      <c r="C329" s="214"/>
      <c r="D329" s="214"/>
      <c r="E329" s="214"/>
      <c r="F329" s="214"/>
      <c r="G329" s="214"/>
      <c r="H329" s="214"/>
      <c r="I329" s="214"/>
      <c r="J329" s="214"/>
      <c r="K329" s="214"/>
      <c r="L329" s="214"/>
      <c r="M329" s="214"/>
      <c r="N329" s="214"/>
      <c r="O329" s="214"/>
      <c r="P329" s="214"/>
      <c r="Q329" s="214"/>
      <c r="R329" s="214"/>
    </row>
    <row r="330">
      <c r="A330" s="180"/>
      <c r="B330" s="214"/>
      <c r="C330" s="214"/>
      <c r="D330" s="214"/>
      <c r="E330" s="214"/>
      <c r="F330" s="214"/>
      <c r="G330" s="214"/>
      <c r="H330" s="214"/>
      <c r="I330" s="214"/>
      <c r="J330" s="214"/>
      <c r="K330" s="214"/>
      <c r="L330" s="214"/>
      <c r="M330" s="214"/>
      <c r="N330" s="214"/>
      <c r="O330" s="214"/>
      <c r="P330" s="214"/>
      <c r="Q330" s="214"/>
      <c r="R330" s="214"/>
    </row>
    <row r="331">
      <c r="A331" s="180"/>
      <c r="B331" s="214"/>
      <c r="C331" s="214"/>
      <c r="D331" s="214"/>
      <c r="E331" s="214"/>
      <c r="F331" s="214"/>
      <c r="G331" s="214"/>
      <c r="H331" s="214"/>
      <c r="I331" s="214"/>
      <c r="J331" s="214"/>
      <c r="K331" s="214"/>
      <c r="L331" s="214"/>
      <c r="M331" s="214"/>
      <c r="N331" s="214"/>
      <c r="O331" s="214"/>
      <c r="P331" s="214"/>
      <c r="Q331" s="214"/>
      <c r="R331" s="214"/>
    </row>
    <row r="332">
      <c r="A332" s="180"/>
      <c r="B332" s="214"/>
      <c r="C332" s="214"/>
      <c r="D332" s="214"/>
      <c r="E332" s="214"/>
      <c r="F332" s="214"/>
      <c r="G332" s="214"/>
      <c r="H332" s="214"/>
      <c r="I332" s="214"/>
      <c r="J332" s="214"/>
      <c r="K332" s="214"/>
      <c r="L332" s="214"/>
      <c r="M332" s="214"/>
      <c r="N332" s="214"/>
      <c r="O332" s="214"/>
      <c r="P332" s="214"/>
      <c r="Q332" s="214"/>
      <c r="R332" s="214"/>
    </row>
    <row r="333">
      <c r="A333" s="180"/>
      <c r="B333" s="214"/>
      <c r="C333" s="214"/>
      <c r="D333" s="214"/>
      <c r="E333" s="214"/>
      <c r="F333" s="214"/>
      <c r="G333" s="214"/>
      <c r="H333" s="214"/>
      <c r="I333" s="214"/>
      <c r="J333" s="214"/>
      <c r="K333" s="214"/>
      <c r="L333" s="214"/>
      <c r="M333" s="214"/>
      <c r="N333" s="214"/>
      <c r="O333" s="214"/>
      <c r="P333" s="214"/>
      <c r="Q333" s="214"/>
      <c r="R333" s="214"/>
    </row>
    <row r="334">
      <c r="A334" s="180"/>
      <c r="B334" s="214"/>
      <c r="C334" s="214"/>
      <c r="D334" s="214"/>
      <c r="E334" s="214"/>
      <c r="F334" s="214"/>
      <c r="G334" s="214"/>
      <c r="H334" s="214"/>
      <c r="I334" s="214"/>
      <c r="J334" s="214"/>
      <c r="K334" s="214"/>
      <c r="L334" s="214"/>
      <c r="M334" s="214"/>
      <c r="N334" s="214"/>
      <c r="O334" s="214"/>
      <c r="P334" s="214"/>
      <c r="Q334" s="214"/>
      <c r="R334" s="214"/>
    </row>
    <row r="335">
      <c r="A335" s="180"/>
      <c r="B335" s="214"/>
      <c r="C335" s="214"/>
      <c r="D335" s="214"/>
      <c r="E335" s="214"/>
      <c r="F335" s="214"/>
      <c r="G335" s="214"/>
      <c r="H335" s="214"/>
      <c r="I335" s="214"/>
      <c r="J335" s="214"/>
      <c r="K335" s="214"/>
      <c r="L335" s="214"/>
      <c r="M335" s="214"/>
      <c r="N335" s="214"/>
      <c r="O335" s="214"/>
      <c r="P335" s="214"/>
      <c r="Q335" s="214"/>
      <c r="R335" s="214"/>
    </row>
    <row r="336">
      <c r="A336" s="180"/>
      <c r="B336" s="214"/>
      <c r="C336" s="214"/>
      <c r="D336" s="214"/>
      <c r="E336" s="214"/>
      <c r="F336" s="214"/>
      <c r="G336" s="214"/>
      <c r="H336" s="214"/>
      <c r="I336" s="214"/>
      <c r="J336" s="214"/>
      <c r="K336" s="214"/>
      <c r="L336" s="214"/>
      <c r="M336" s="214"/>
      <c r="N336" s="214"/>
      <c r="O336" s="214"/>
      <c r="P336" s="214"/>
      <c r="Q336" s="214"/>
      <c r="R336" s="214"/>
    </row>
    <row r="337">
      <c r="A337" s="180"/>
      <c r="B337" s="214"/>
      <c r="C337" s="214"/>
      <c r="D337" s="214"/>
      <c r="E337" s="214"/>
      <c r="F337" s="214"/>
      <c r="G337" s="214"/>
      <c r="H337" s="214"/>
      <c r="I337" s="214"/>
      <c r="J337" s="214"/>
      <c r="K337" s="214"/>
      <c r="L337" s="214"/>
      <c r="M337" s="214"/>
      <c r="N337" s="214"/>
      <c r="O337" s="214"/>
      <c r="P337" s="214"/>
      <c r="Q337" s="214"/>
      <c r="R337" s="214"/>
    </row>
    <row r="338">
      <c r="A338" s="180"/>
      <c r="B338" s="214"/>
      <c r="C338" s="214"/>
      <c r="D338" s="214"/>
      <c r="E338" s="214"/>
      <c r="F338" s="214"/>
      <c r="G338" s="214"/>
      <c r="H338" s="214"/>
      <c r="I338" s="214"/>
      <c r="J338" s="214"/>
      <c r="K338" s="214"/>
      <c r="L338" s="214"/>
      <c r="M338" s="214"/>
      <c r="N338" s="214"/>
      <c r="O338" s="214"/>
      <c r="P338" s="214"/>
      <c r="Q338" s="214"/>
      <c r="R338" s="214"/>
    </row>
    <row r="339">
      <c r="A339" s="180"/>
      <c r="B339" s="214"/>
      <c r="C339" s="214"/>
      <c r="D339" s="214"/>
      <c r="E339" s="214"/>
      <c r="F339" s="214"/>
      <c r="G339" s="214"/>
      <c r="H339" s="214"/>
      <c r="I339" s="214"/>
      <c r="J339" s="214"/>
      <c r="K339" s="214"/>
      <c r="L339" s="214"/>
      <c r="M339" s="214"/>
      <c r="N339" s="214"/>
      <c r="O339" s="214"/>
      <c r="P339" s="214"/>
      <c r="Q339" s="214"/>
      <c r="R339" s="214"/>
    </row>
    <row r="340">
      <c r="A340" s="180"/>
      <c r="B340" s="214"/>
      <c r="C340" s="214"/>
      <c r="D340" s="214"/>
      <c r="E340" s="214"/>
      <c r="F340" s="214"/>
      <c r="G340" s="214"/>
      <c r="H340" s="214"/>
      <c r="I340" s="214"/>
      <c r="J340" s="214"/>
      <c r="K340" s="214"/>
      <c r="L340" s="214"/>
      <c r="M340" s="214"/>
      <c r="N340" s="214"/>
      <c r="O340" s="214"/>
      <c r="P340" s="214"/>
      <c r="Q340" s="214"/>
      <c r="R340" s="214"/>
    </row>
    <row r="341">
      <c r="A341" s="180"/>
      <c r="B341" s="214"/>
      <c r="C341" s="214"/>
      <c r="D341" s="214"/>
      <c r="E341" s="214"/>
      <c r="F341" s="214"/>
      <c r="G341" s="214"/>
      <c r="H341" s="214"/>
      <c r="I341" s="214"/>
      <c r="J341" s="214"/>
      <c r="K341" s="214"/>
      <c r="L341" s="214"/>
      <c r="M341" s="214"/>
      <c r="N341" s="214"/>
      <c r="O341" s="214"/>
      <c r="P341" s="214"/>
      <c r="Q341" s="214"/>
      <c r="R341" s="214"/>
    </row>
    <row r="342">
      <c r="A342" s="180"/>
      <c r="B342" s="214"/>
      <c r="C342" s="214"/>
      <c r="D342" s="214"/>
      <c r="E342" s="214"/>
      <c r="F342" s="214"/>
      <c r="G342" s="214"/>
      <c r="H342" s="214"/>
      <c r="I342" s="214"/>
      <c r="J342" s="214"/>
      <c r="K342" s="214"/>
      <c r="L342" s="214"/>
      <c r="M342" s="214"/>
      <c r="N342" s="214"/>
      <c r="O342" s="214"/>
      <c r="P342" s="214"/>
      <c r="Q342" s="214"/>
      <c r="R342" s="214"/>
    </row>
    <row r="343">
      <c r="A343" s="180"/>
      <c r="B343" s="214"/>
      <c r="C343" s="214"/>
      <c r="D343" s="214"/>
      <c r="E343" s="214"/>
      <c r="F343" s="214"/>
      <c r="G343" s="214"/>
      <c r="H343" s="214"/>
      <c r="I343" s="214"/>
      <c r="J343" s="214"/>
      <c r="K343" s="214"/>
      <c r="L343" s="214"/>
      <c r="M343" s="214"/>
      <c r="N343" s="214"/>
      <c r="O343" s="214"/>
      <c r="P343" s="214"/>
      <c r="Q343" s="214"/>
      <c r="R343" s="214"/>
    </row>
    <row r="344">
      <c r="A344" s="180"/>
      <c r="B344" s="214"/>
      <c r="C344" s="214"/>
      <c r="D344" s="214"/>
      <c r="E344" s="214"/>
      <c r="F344" s="214"/>
      <c r="G344" s="214"/>
      <c r="H344" s="214"/>
      <c r="I344" s="214"/>
      <c r="J344" s="214"/>
      <c r="K344" s="214"/>
      <c r="L344" s="214"/>
      <c r="M344" s="214"/>
      <c r="N344" s="214"/>
      <c r="O344" s="214"/>
      <c r="P344" s="214"/>
      <c r="Q344" s="214"/>
      <c r="R344" s="214"/>
    </row>
    <row r="345">
      <c r="A345" s="180"/>
      <c r="B345" s="214"/>
      <c r="C345" s="214"/>
      <c r="D345" s="214"/>
      <c r="E345" s="214"/>
      <c r="F345" s="214"/>
      <c r="G345" s="214"/>
      <c r="H345" s="214"/>
      <c r="I345" s="214"/>
      <c r="J345" s="214"/>
      <c r="K345" s="214"/>
      <c r="L345" s="214"/>
      <c r="M345" s="214"/>
      <c r="N345" s="214"/>
      <c r="O345" s="214"/>
      <c r="P345" s="214"/>
      <c r="Q345" s="214"/>
      <c r="R345" s="214"/>
    </row>
    <row r="346">
      <c r="A346" s="180"/>
      <c r="B346" s="214"/>
      <c r="C346" s="214"/>
      <c r="D346" s="214"/>
      <c r="E346" s="214"/>
      <c r="F346" s="214"/>
      <c r="G346" s="214"/>
      <c r="H346" s="214"/>
      <c r="I346" s="214"/>
      <c r="J346" s="214"/>
      <c r="K346" s="214"/>
      <c r="L346" s="214"/>
      <c r="M346" s="214"/>
      <c r="N346" s="214"/>
      <c r="O346" s="214"/>
      <c r="P346" s="214"/>
      <c r="Q346" s="214"/>
      <c r="R346" s="214"/>
    </row>
    <row r="347">
      <c r="A347" s="180"/>
      <c r="B347" s="214"/>
      <c r="C347" s="214"/>
      <c r="D347" s="214"/>
      <c r="E347" s="214"/>
      <c r="F347" s="214"/>
      <c r="G347" s="214"/>
      <c r="H347" s="214"/>
      <c r="I347" s="214"/>
      <c r="J347" s="214"/>
      <c r="K347" s="214"/>
      <c r="L347" s="214"/>
      <c r="M347" s="214"/>
      <c r="N347" s="214"/>
      <c r="O347" s="214"/>
      <c r="P347" s="214"/>
      <c r="Q347" s="214"/>
      <c r="R347" s="214"/>
    </row>
    <row r="348">
      <c r="A348" s="180"/>
      <c r="B348" s="214"/>
      <c r="C348" s="214"/>
      <c r="D348" s="214"/>
      <c r="E348" s="214"/>
      <c r="F348" s="214"/>
      <c r="G348" s="214"/>
      <c r="H348" s="214"/>
      <c r="I348" s="214"/>
      <c r="J348" s="214"/>
      <c r="K348" s="214"/>
      <c r="L348" s="214"/>
      <c r="M348" s="214"/>
      <c r="N348" s="214"/>
      <c r="O348" s="214"/>
      <c r="P348" s="214"/>
      <c r="Q348" s="214"/>
      <c r="R348" s="214"/>
    </row>
    <row r="349">
      <c r="A349" s="180"/>
      <c r="B349" s="214"/>
      <c r="C349" s="214"/>
      <c r="D349" s="214"/>
      <c r="E349" s="214"/>
      <c r="F349" s="214"/>
      <c r="G349" s="214"/>
      <c r="H349" s="214"/>
      <c r="I349" s="214"/>
      <c r="J349" s="214"/>
      <c r="K349" s="214"/>
      <c r="L349" s="214"/>
      <c r="M349" s="214"/>
      <c r="N349" s="214"/>
      <c r="O349" s="214"/>
      <c r="P349" s="214"/>
      <c r="Q349" s="214"/>
      <c r="R349" s="214"/>
    </row>
    <row r="350">
      <c r="A350" s="180"/>
      <c r="B350" s="214"/>
      <c r="C350" s="214"/>
      <c r="D350" s="214"/>
      <c r="E350" s="214"/>
      <c r="F350" s="214"/>
      <c r="G350" s="214"/>
      <c r="H350" s="214"/>
      <c r="I350" s="214"/>
      <c r="J350" s="214"/>
      <c r="K350" s="214"/>
      <c r="L350" s="214"/>
      <c r="M350" s="214"/>
      <c r="N350" s="214"/>
      <c r="O350" s="214"/>
      <c r="P350" s="214"/>
      <c r="Q350" s="214"/>
      <c r="R350" s="214"/>
    </row>
    <row r="351">
      <c r="A351" s="180"/>
      <c r="B351" s="214"/>
      <c r="C351" s="214"/>
      <c r="D351" s="214"/>
      <c r="E351" s="214"/>
      <c r="F351" s="214"/>
      <c r="G351" s="214"/>
      <c r="H351" s="214"/>
      <c r="I351" s="214"/>
      <c r="J351" s="214"/>
      <c r="K351" s="214"/>
      <c r="L351" s="214"/>
      <c r="M351" s="214"/>
      <c r="N351" s="214"/>
      <c r="O351" s="214"/>
      <c r="P351" s="214"/>
      <c r="Q351" s="214"/>
      <c r="R351" s="214"/>
    </row>
    <row r="352">
      <c r="A352" s="180"/>
      <c r="B352" s="214"/>
      <c r="C352" s="214"/>
      <c r="D352" s="214"/>
      <c r="E352" s="214"/>
      <c r="F352" s="214"/>
      <c r="G352" s="214"/>
      <c r="H352" s="214"/>
      <c r="I352" s="214"/>
      <c r="J352" s="214"/>
      <c r="K352" s="214"/>
      <c r="L352" s="214"/>
      <c r="M352" s="214"/>
      <c r="N352" s="214"/>
      <c r="O352" s="214"/>
      <c r="P352" s="214"/>
      <c r="Q352" s="214"/>
      <c r="R352" s="214"/>
    </row>
    <row r="353">
      <c r="A353" s="180"/>
      <c r="B353" s="214"/>
      <c r="C353" s="214"/>
      <c r="D353" s="214"/>
      <c r="E353" s="214"/>
      <c r="F353" s="214"/>
      <c r="G353" s="214"/>
      <c r="H353" s="214"/>
      <c r="I353" s="214"/>
      <c r="J353" s="214"/>
      <c r="K353" s="214"/>
      <c r="L353" s="214"/>
      <c r="M353" s="214"/>
      <c r="N353" s="214"/>
      <c r="O353" s="214"/>
      <c r="P353" s="214"/>
      <c r="Q353" s="214"/>
      <c r="R353" s="214"/>
    </row>
    <row r="354">
      <c r="A354" s="180"/>
      <c r="B354" s="214"/>
      <c r="C354" s="214"/>
      <c r="D354" s="214"/>
      <c r="E354" s="214"/>
      <c r="F354" s="214"/>
      <c r="G354" s="214"/>
      <c r="H354" s="214"/>
      <c r="I354" s="214"/>
      <c r="J354" s="214"/>
      <c r="K354" s="214"/>
      <c r="L354" s="214"/>
      <c r="M354" s="214"/>
      <c r="N354" s="214"/>
      <c r="O354" s="214"/>
      <c r="P354" s="214"/>
      <c r="Q354" s="214"/>
      <c r="R354" s="214"/>
    </row>
    <row r="355">
      <c r="A355" s="180"/>
      <c r="B355" s="214"/>
      <c r="C355" s="214"/>
      <c r="D355" s="214"/>
      <c r="E355" s="214"/>
      <c r="F355" s="214"/>
      <c r="G355" s="214"/>
      <c r="H355" s="214"/>
      <c r="I355" s="214"/>
      <c r="J355" s="214"/>
      <c r="K355" s="214"/>
      <c r="L355" s="214"/>
      <c r="M355" s="214"/>
      <c r="N355" s="214"/>
      <c r="O355" s="214"/>
      <c r="P355" s="214"/>
      <c r="Q355" s="214"/>
      <c r="R355" s="214"/>
    </row>
    <row r="356">
      <c r="A356" s="180"/>
      <c r="B356" s="214"/>
      <c r="C356" s="214"/>
      <c r="D356" s="214"/>
      <c r="E356" s="214"/>
      <c r="F356" s="214"/>
      <c r="G356" s="214"/>
      <c r="H356" s="214"/>
      <c r="I356" s="214"/>
      <c r="J356" s="214"/>
      <c r="K356" s="214"/>
      <c r="L356" s="214"/>
      <c r="M356" s="214"/>
      <c r="N356" s="214"/>
      <c r="O356" s="214"/>
      <c r="P356" s="214"/>
      <c r="Q356" s="214"/>
      <c r="R356" s="214"/>
    </row>
    <row r="357">
      <c r="A357" s="180"/>
      <c r="B357" s="214"/>
      <c r="C357" s="214"/>
      <c r="D357" s="214"/>
      <c r="E357" s="214"/>
      <c r="F357" s="214"/>
      <c r="G357" s="214"/>
      <c r="H357" s="214"/>
      <c r="I357" s="214"/>
      <c r="J357" s="214"/>
      <c r="K357" s="214"/>
      <c r="L357" s="214"/>
      <c r="M357" s="214"/>
      <c r="N357" s="214"/>
      <c r="O357" s="214"/>
      <c r="P357" s="214"/>
      <c r="Q357" s="214"/>
      <c r="R357" s="214"/>
    </row>
    <row r="358">
      <c r="A358" s="180"/>
      <c r="B358" s="214"/>
      <c r="C358" s="214"/>
      <c r="D358" s="214"/>
      <c r="E358" s="214"/>
      <c r="F358" s="214"/>
      <c r="G358" s="214"/>
      <c r="H358" s="214"/>
      <c r="I358" s="214"/>
      <c r="J358" s="214"/>
      <c r="K358" s="214"/>
      <c r="L358" s="214"/>
      <c r="M358" s="214"/>
      <c r="N358" s="214"/>
      <c r="O358" s="214"/>
      <c r="P358" s="214"/>
      <c r="Q358" s="214"/>
      <c r="R358" s="214"/>
    </row>
    <row r="359">
      <c r="A359" s="180"/>
      <c r="B359" s="214"/>
      <c r="C359" s="214"/>
      <c r="D359" s="214"/>
      <c r="E359" s="214"/>
      <c r="F359" s="214"/>
      <c r="G359" s="214"/>
      <c r="H359" s="214"/>
      <c r="I359" s="214"/>
      <c r="J359" s="214"/>
      <c r="K359" s="214"/>
      <c r="L359" s="214"/>
      <c r="M359" s="214"/>
      <c r="N359" s="214"/>
      <c r="O359" s="214"/>
      <c r="P359" s="214"/>
      <c r="Q359" s="214"/>
      <c r="R359" s="214"/>
    </row>
    <row r="360">
      <c r="A360" s="180"/>
      <c r="B360" s="214"/>
      <c r="C360" s="214"/>
      <c r="D360" s="214"/>
      <c r="E360" s="214"/>
      <c r="F360" s="214"/>
      <c r="G360" s="214"/>
      <c r="H360" s="214"/>
      <c r="I360" s="214"/>
      <c r="J360" s="214"/>
      <c r="K360" s="214"/>
      <c r="L360" s="214"/>
      <c r="M360" s="214"/>
      <c r="N360" s="214"/>
      <c r="O360" s="214"/>
      <c r="P360" s="214"/>
      <c r="Q360" s="214"/>
      <c r="R360" s="214"/>
    </row>
    <row r="361">
      <c r="A361" s="180"/>
      <c r="B361" s="214"/>
      <c r="C361" s="214"/>
      <c r="D361" s="214"/>
      <c r="E361" s="214"/>
      <c r="F361" s="214"/>
      <c r="G361" s="214"/>
      <c r="H361" s="214"/>
      <c r="I361" s="214"/>
      <c r="J361" s="214"/>
      <c r="K361" s="214"/>
      <c r="L361" s="214"/>
      <c r="M361" s="214"/>
      <c r="N361" s="214"/>
      <c r="O361" s="214"/>
      <c r="P361" s="214"/>
      <c r="Q361" s="214"/>
      <c r="R361" s="214"/>
    </row>
    <row r="362">
      <c r="A362" s="180"/>
      <c r="B362" s="214"/>
      <c r="C362" s="214"/>
      <c r="D362" s="214"/>
      <c r="E362" s="214"/>
      <c r="F362" s="214"/>
      <c r="G362" s="214"/>
      <c r="H362" s="214"/>
      <c r="I362" s="214"/>
      <c r="J362" s="214"/>
      <c r="K362" s="214"/>
      <c r="L362" s="214"/>
      <c r="M362" s="214"/>
      <c r="N362" s="214"/>
      <c r="O362" s="214"/>
      <c r="P362" s="214"/>
      <c r="Q362" s="214"/>
      <c r="R362" s="214"/>
    </row>
    <row r="363">
      <c r="A363" s="180"/>
      <c r="B363" s="214"/>
      <c r="C363" s="214"/>
      <c r="D363" s="214"/>
      <c r="E363" s="214"/>
      <c r="F363" s="214"/>
      <c r="G363" s="214"/>
      <c r="H363" s="214"/>
      <c r="I363" s="214"/>
      <c r="J363" s="214"/>
      <c r="K363" s="214"/>
      <c r="L363" s="214"/>
      <c r="M363" s="214"/>
      <c r="N363" s="214"/>
      <c r="O363" s="214"/>
      <c r="P363" s="214"/>
      <c r="Q363" s="214"/>
      <c r="R363" s="214"/>
    </row>
    <row r="364">
      <c r="A364" s="180"/>
      <c r="B364" s="214"/>
      <c r="C364" s="214"/>
      <c r="D364" s="214"/>
      <c r="E364" s="214"/>
      <c r="F364" s="214"/>
      <c r="G364" s="214"/>
      <c r="H364" s="214"/>
      <c r="I364" s="214"/>
      <c r="J364" s="214"/>
      <c r="K364" s="214"/>
      <c r="L364" s="214"/>
      <c r="M364" s="214"/>
      <c r="N364" s="214"/>
      <c r="O364" s="214"/>
      <c r="P364" s="214"/>
      <c r="Q364" s="214"/>
      <c r="R364" s="214"/>
    </row>
    <row r="365">
      <c r="A365" s="180"/>
      <c r="B365" s="214"/>
      <c r="C365" s="214"/>
      <c r="D365" s="214"/>
      <c r="E365" s="214"/>
      <c r="F365" s="214"/>
      <c r="G365" s="214"/>
      <c r="H365" s="214"/>
      <c r="I365" s="214"/>
      <c r="J365" s="214"/>
      <c r="K365" s="214"/>
      <c r="L365" s="214"/>
      <c r="M365" s="214"/>
      <c r="N365" s="214"/>
      <c r="O365" s="214"/>
      <c r="P365" s="214"/>
      <c r="Q365" s="214"/>
      <c r="R365" s="214"/>
    </row>
    <row r="366">
      <c r="A366" s="180"/>
      <c r="B366" s="214"/>
      <c r="C366" s="214"/>
      <c r="D366" s="214"/>
      <c r="E366" s="214"/>
      <c r="F366" s="214"/>
      <c r="G366" s="214"/>
      <c r="H366" s="214"/>
      <c r="I366" s="214"/>
      <c r="J366" s="214"/>
      <c r="K366" s="214"/>
      <c r="L366" s="214"/>
      <c r="M366" s="214"/>
      <c r="N366" s="214"/>
      <c r="O366" s="214"/>
      <c r="P366" s="214"/>
      <c r="Q366" s="214"/>
      <c r="R366" s="214"/>
    </row>
    <row r="367">
      <c r="A367" s="180"/>
      <c r="B367" s="214"/>
      <c r="C367" s="214"/>
      <c r="D367" s="214"/>
      <c r="E367" s="214"/>
      <c r="F367" s="214"/>
      <c r="G367" s="214"/>
      <c r="H367" s="214"/>
      <c r="I367" s="214"/>
      <c r="J367" s="214"/>
      <c r="K367" s="214"/>
      <c r="L367" s="214"/>
      <c r="M367" s="214"/>
      <c r="N367" s="214"/>
      <c r="O367" s="214"/>
      <c r="P367" s="214"/>
      <c r="Q367" s="214"/>
      <c r="R367" s="214"/>
    </row>
    <row r="368">
      <c r="A368" s="180"/>
      <c r="B368" s="214"/>
      <c r="C368" s="214"/>
      <c r="D368" s="214"/>
      <c r="E368" s="214"/>
      <c r="F368" s="214"/>
      <c r="G368" s="214"/>
      <c r="H368" s="214"/>
      <c r="I368" s="214"/>
      <c r="J368" s="214"/>
      <c r="K368" s="214"/>
      <c r="L368" s="214"/>
      <c r="M368" s="214"/>
      <c r="N368" s="214"/>
      <c r="O368" s="214"/>
      <c r="P368" s="214"/>
      <c r="Q368" s="214"/>
      <c r="R368" s="214"/>
    </row>
    <row r="369">
      <c r="A369" s="180"/>
      <c r="B369" s="214"/>
      <c r="C369" s="214"/>
      <c r="D369" s="214"/>
      <c r="E369" s="214"/>
      <c r="F369" s="214"/>
      <c r="G369" s="214"/>
      <c r="H369" s="214"/>
      <c r="I369" s="214"/>
      <c r="J369" s="214"/>
      <c r="K369" s="214"/>
      <c r="L369" s="214"/>
      <c r="M369" s="214"/>
      <c r="N369" s="214"/>
      <c r="O369" s="214"/>
      <c r="P369" s="214"/>
      <c r="Q369" s="214"/>
      <c r="R369" s="214"/>
    </row>
    <row r="370">
      <c r="A370" s="180"/>
      <c r="B370" s="214"/>
      <c r="C370" s="214"/>
      <c r="D370" s="214"/>
      <c r="E370" s="214"/>
      <c r="F370" s="214"/>
      <c r="G370" s="214"/>
      <c r="H370" s="214"/>
      <c r="I370" s="214"/>
      <c r="J370" s="214"/>
      <c r="K370" s="214"/>
      <c r="L370" s="214"/>
      <c r="M370" s="214"/>
      <c r="N370" s="214"/>
      <c r="O370" s="214"/>
      <c r="P370" s="214"/>
      <c r="Q370" s="214"/>
      <c r="R370" s="214"/>
    </row>
    <row r="371">
      <c r="A371" s="180"/>
      <c r="B371" s="214"/>
      <c r="C371" s="214"/>
      <c r="D371" s="214"/>
      <c r="E371" s="214"/>
      <c r="F371" s="214"/>
      <c r="G371" s="214"/>
      <c r="H371" s="214"/>
      <c r="I371" s="214"/>
      <c r="J371" s="214"/>
      <c r="K371" s="214"/>
      <c r="L371" s="214"/>
      <c r="M371" s="214"/>
      <c r="N371" s="214"/>
      <c r="O371" s="214"/>
      <c r="P371" s="214"/>
      <c r="Q371" s="214"/>
      <c r="R371" s="214"/>
    </row>
    <row r="372">
      <c r="A372" s="180"/>
      <c r="B372" s="214"/>
      <c r="C372" s="214"/>
      <c r="D372" s="214"/>
      <c r="E372" s="214"/>
      <c r="F372" s="214"/>
      <c r="G372" s="214"/>
      <c r="H372" s="214"/>
      <c r="I372" s="214"/>
      <c r="J372" s="214"/>
      <c r="K372" s="214"/>
      <c r="L372" s="214"/>
      <c r="M372" s="214"/>
      <c r="N372" s="214"/>
      <c r="O372" s="214"/>
      <c r="P372" s="214"/>
      <c r="Q372" s="214"/>
      <c r="R372" s="214"/>
    </row>
    <row r="373">
      <c r="A373" s="180"/>
      <c r="B373" s="214"/>
      <c r="C373" s="214"/>
      <c r="D373" s="214"/>
      <c r="E373" s="214"/>
      <c r="F373" s="214"/>
      <c r="G373" s="214"/>
      <c r="H373" s="214"/>
      <c r="I373" s="214"/>
      <c r="J373" s="214"/>
      <c r="K373" s="214"/>
      <c r="L373" s="214"/>
      <c r="M373" s="214"/>
      <c r="N373" s="214"/>
      <c r="O373" s="214"/>
      <c r="P373" s="214"/>
      <c r="Q373" s="214"/>
      <c r="R373" s="214"/>
    </row>
    <row r="374">
      <c r="A374" s="180"/>
      <c r="B374" s="214"/>
      <c r="C374" s="214"/>
      <c r="D374" s="214"/>
      <c r="E374" s="214"/>
      <c r="F374" s="214"/>
      <c r="G374" s="214"/>
      <c r="H374" s="214"/>
      <c r="I374" s="214"/>
      <c r="J374" s="214"/>
      <c r="K374" s="214"/>
      <c r="L374" s="214"/>
      <c r="M374" s="214"/>
      <c r="N374" s="214"/>
      <c r="O374" s="214"/>
      <c r="P374" s="214"/>
      <c r="Q374" s="214"/>
      <c r="R374" s="214"/>
    </row>
    <row r="375">
      <c r="A375" s="180"/>
      <c r="B375" s="214"/>
      <c r="C375" s="214"/>
      <c r="D375" s="214"/>
      <c r="E375" s="214"/>
      <c r="F375" s="214"/>
      <c r="G375" s="214"/>
      <c r="H375" s="214"/>
      <c r="I375" s="214"/>
      <c r="J375" s="214"/>
      <c r="K375" s="214"/>
      <c r="L375" s="214"/>
      <c r="M375" s="214"/>
      <c r="N375" s="214"/>
      <c r="O375" s="214"/>
      <c r="P375" s="214"/>
      <c r="Q375" s="214"/>
      <c r="R375" s="214"/>
    </row>
    <row r="376">
      <c r="A376" s="180"/>
      <c r="B376" s="214"/>
      <c r="C376" s="214"/>
      <c r="D376" s="214"/>
      <c r="E376" s="214"/>
      <c r="F376" s="214"/>
      <c r="G376" s="214"/>
      <c r="H376" s="214"/>
      <c r="I376" s="214"/>
      <c r="J376" s="214"/>
      <c r="K376" s="214"/>
      <c r="L376" s="214"/>
      <c r="M376" s="214"/>
      <c r="N376" s="214"/>
      <c r="O376" s="214"/>
      <c r="P376" s="214"/>
      <c r="Q376" s="214"/>
      <c r="R376" s="214"/>
    </row>
    <row r="377">
      <c r="A377" s="180"/>
      <c r="B377" s="214"/>
      <c r="C377" s="214"/>
      <c r="D377" s="214"/>
      <c r="E377" s="214"/>
      <c r="F377" s="214"/>
      <c r="G377" s="214"/>
      <c r="H377" s="214"/>
      <c r="I377" s="214"/>
      <c r="J377" s="214"/>
      <c r="K377" s="214"/>
      <c r="L377" s="214"/>
      <c r="M377" s="214"/>
      <c r="N377" s="214"/>
      <c r="O377" s="214"/>
      <c r="P377" s="214"/>
      <c r="Q377" s="214"/>
      <c r="R377" s="214"/>
    </row>
    <row r="378">
      <c r="A378" s="180"/>
      <c r="B378" s="214"/>
      <c r="C378" s="214"/>
      <c r="D378" s="214"/>
      <c r="E378" s="214"/>
      <c r="F378" s="214"/>
      <c r="G378" s="214"/>
      <c r="H378" s="214"/>
      <c r="I378" s="214"/>
      <c r="J378" s="214"/>
      <c r="K378" s="214"/>
      <c r="L378" s="214"/>
      <c r="M378" s="214"/>
      <c r="N378" s="214"/>
      <c r="O378" s="214"/>
      <c r="P378" s="214"/>
      <c r="Q378" s="214"/>
      <c r="R378" s="214"/>
    </row>
    <row r="379">
      <c r="A379" s="180"/>
      <c r="B379" s="214"/>
      <c r="C379" s="214"/>
      <c r="D379" s="214"/>
      <c r="E379" s="214"/>
      <c r="F379" s="214"/>
      <c r="G379" s="214"/>
      <c r="H379" s="214"/>
      <c r="I379" s="214"/>
      <c r="J379" s="214"/>
      <c r="K379" s="214"/>
      <c r="L379" s="214"/>
      <c r="M379" s="214"/>
      <c r="N379" s="214"/>
      <c r="O379" s="214"/>
      <c r="P379" s="214"/>
      <c r="Q379" s="214"/>
      <c r="R379" s="214"/>
    </row>
    <row r="380">
      <c r="A380" s="180"/>
      <c r="B380" s="214"/>
      <c r="C380" s="214"/>
      <c r="D380" s="214"/>
      <c r="E380" s="214"/>
      <c r="F380" s="214"/>
      <c r="G380" s="214"/>
      <c r="H380" s="214"/>
      <c r="I380" s="214"/>
      <c r="J380" s="214"/>
      <c r="K380" s="214"/>
      <c r="L380" s="214"/>
      <c r="M380" s="214"/>
      <c r="N380" s="214"/>
      <c r="O380" s="214"/>
      <c r="P380" s="214"/>
      <c r="Q380" s="214"/>
      <c r="R380" s="214"/>
    </row>
    <row r="381">
      <c r="A381" s="180"/>
      <c r="B381" s="214"/>
      <c r="C381" s="214"/>
      <c r="D381" s="214"/>
      <c r="E381" s="214"/>
      <c r="F381" s="214"/>
      <c r="G381" s="214"/>
      <c r="H381" s="214"/>
      <c r="I381" s="214"/>
      <c r="J381" s="214"/>
      <c r="K381" s="214"/>
      <c r="L381" s="214"/>
      <c r="M381" s="214"/>
      <c r="N381" s="214"/>
      <c r="O381" s="214"/>
      <c r="P381" s="214"/>
      <c r="Q381" s="214"/>
      <c r="R381" s="214"/>
    </row>
    <row r="382">
      <c r="A382" s="180"/>
      <c r="B382" s="214"/>
      <c r="C382" s="214"/>
      <c r="D382" s="214"/>
      <c r="E382" s="214"/>
      <c r="F382" s="214"/>
      <c r="G382" s="214"/>
      <c r="H382" s="214"/>
      <c r="I382" s="214"/>
      <c r="J382" s="214"/>
      <c r="K382" s="214"/>
      <c r="L382" s="214"/>
      <c r="M382" s="214"/>
      <c r="N382" s="214"/>
      <c r="O382" s="214"/>
      <c r="P382" s="214"/>
      <c r="Q382" s="214"/>
      <c r="R382" s="214"/>
    </row>
    <row r="383">
      <c r="A383" s="180"/>
      <c r="B383" s="214"/>
      <c r="C383" s="214"/>
      <c r="D383" s="214"/>
      <c r="E383" s="214"/>
      <c r="F383" s="214"/>
      <c r="G383" s="214"/>
      <c r="H383" s="214"/>
      <c r="I383" s="214"/>
      <c r="J383" s="214"/>
      <c r="K383" s="214"/>
      <c r="L383" s="214"/>
      <c r="M383" s="214"/>
      <c r="N383" s="214"/>
      <c r="O383" s="214"/>
      <c r="P383" s="214"/>
      <c r="Q383" s="214"/>
      <c r="R383" s="214"/>
    </row>
    <row r="384">
      <c r="A384" s="180"/>
      <c r="B384" s="214"/>
      <c r="C384" s="214"/>
      <c r="D384" s="214"/>
      <c r="E384" s="214"/>
      <c r="F384" s="214"/>
      <c r="G384" s="214"/>
      <c r="H384" s="214"/>
      <c r="I384" s="214"/>
      <c r="J384" s="214"/>
      <c r="K384" s="214"/>
      <c r="L384" s="214"/>
      <c r="M384" s="214"/>
      <c r="N384" s="214"/>
      <c r="O384" s="214"/>
      <c r="P384" s="214"/>
      <c r="Q384" s="214"/>
      <c r="R384" s="214"/>
    </row>
    <row r="385">
      <c r="A385" s="180"/>
      <c r="B385" s="214"/>
      <c r="C385" s="214"/>
      <c r="D385" s="214"/>
      <c r="E385" s="214"/>
      <c r="F385" s="214"/>
      <c r="G385" s="214"/>
      <c r="H385" s="214"/>
      <c r="I385" s="214"/>
      <c r="J385" s="214"/>
      <c r="K385" s="214"/>
      <c r="L385" s="214"/>
      <c r="M385" s="214"/>
      <c r="N385" s="214"/>
      <c r="O385" s="214"/>
      <c r="P385" s="214"/>
      <c r="Q385" s="214"/>
      <c r="R385" s="214"/>
    </row>
    <row r="386">
      <c r="A386" s="180"/>
      <c r="B386" s="214"/>
      <c r="C386" s="214"/>
      <c r="D386" s="214"/>
      <c r="E386" s="214"/>
      <c r="F386" s="214"/>
      <c r="G386" s="214"/>
      <c r="H386" s="214"/>
      <c r="I386" s="214"/>
      <c r="J386" s="214"/>
      <c r="K386" s="214"/>
      <c r="L386" s="214"/>
      <c r="M386" s="214"/>
      <c r="N386" s="214"/>
      <c r="O386" s="214"/>
      <c r="P386" s="214"/>
      <c r="Q386" s="214"/>
      <c r="R386" s="214"/>
    </row>
    <row r="387">
      <c r="A387" s="180"/>
      <c r="B387" s="214"/>
      <c r="C387" s="214"/>
      <c r="D387" s="214"/>
      <c r="E387" s="214"/>
      <c r="F387" s="214"/>
      <c r="G387" s="214"/>
      <c r="H387" s="214"/>
      <c r="I387" s="214"/>
      <c r="J387" s="214"/>
      <c r="K387" s="214"/>
      <c r="L387" s="214"/>
      <c r="M387" s="214"/>
      <c r="N387" s="214"/>
      <c r="O387" s="214"/>
      <c r="P387" s="214"/>
      <c r="Q387" s="214"/>
      <c r="R387" s="214"/>
    </row>
    <row r="388">
      <c r="A388" s="180"/>
      <c r="B388" s="214"/>
      <c r="C388" s="214"/>
      <c r="D388" s="214"/>
      <c r="E388" s="214"/>
      <c r="F388" s="214"/>
      <c r="G388" s="214"/>
      <c r="H388" s="214"/>
      <c r="I388" s="214"/>
      <c r="J388" s="214"/>
      <c r="K388" s="214"/>
      <c r="L388" s="214"/>
      <c r="M388" s="214"/>
      <c r="N388" s="214"/>
      <c r="O388" s="214"/>
      <c r="P388" s="214"/>
      <c r="Q388" s="214"/>
      <c r="R388" s="214"/>
    </row>
    <row r="389">
      <c r="A389" s="180"/>
      <c r="B389" s="214"/>
      <c r="C389" s="214"/>
      <c r="D389" s="214"/>
      <c r="E389" s="214"/>
      <c r="F389" s="214"/>
      <c r="G389" s="214"/>
      <c r="H389" s="214"/>
      <c r="I389" s="214"/>
      <c r="J389" s="214"/>
      <c r="K389" s="214"/>
      <c r="L389" s="214"/>
      <c r="M389" s="214"/>
      <c r="N389" s="214"/>
      <c r="O389" s="214"/>
      <c r="P389" s="214"/>
      <c r="Q389" s="214"/>
      <c r="R389" s="214"/>
    </row>
    <row r="390">
      <c r="A390" s="180"/>
      <c r="B390" s="214"/>
      <c r="C390" s="214"/>
      <c r="D390" s="214"/>
      <c r="E390" s="214"/>
      <c r="F390" s="214"/>
      <c r="G390" s="214"/>
      <c r="H390" s="214"/>
      <c r="I390" s="214"/>
      <c r="J390" s="214"/>
      <c r="K390" s="214"/>
      <c r="L390" s="214"/>
      <c r="M390" s="214"/>
      <c r="N390" s="214"/>
      <c r="O390" s="214"/>
      <c r="P390" s="214"/>
      <c r="Q390" s="214"/>
      <c r="R390" s="214"/>
    </row>
    <row r="391">
      <c r="A391" s="180"/>
      <c r="B391" s="214"/>
      <c r="C391" s="214"/>
      <c r="D391" s="214"/>
      <c r="E391" s="214"/>
      <c r="F391" s="214"/>
      <c r="G391" s="214"/>
      <c r="H391" s="214"/>
      <c r="I391" s="214"/>
      <c r="J391" s="214"/>
      <c r="K391" s="214"/>
      <c r="L391" s="214"/>
      <c r="M391" s="214"/>
      <c r="N391" s="214"/>
      <c r="O391" s="214"/>
      <c r="P391" s="214"/>
      <c r="Q391" s="214"/>
      <c r="R391" s="214"/>
    </row>
    <row r="392">
      <c r="A392" s="180"/>
      <c r="B392" s="214"/>
      <c r="C392" s="214"/>
      <c r="D392" s="214"/>
      <c r="E392" s="214"/>
      <c r="F392" s="214"/>
      <c r="G392" s="214"/>
      <c r="H392" s="214"/>
      <c r="I392" s="214"/>
      <c r="J392" s="214"/>
      <c r="K392" s="214"/>
      <c r="L392" s="214"/>
      <c r="M392" s="214"/>
      <c r="N392" s="214"/>
      <c r="O392" s="214"/>
      <c r="P392" s="214"/>
      <c r="Q392" s="214"/>
      <c r="R392" s="214"/>
    </row>
    <row r="393">
      <c r="A393" s="180"/>
      <c r="B393" s="214"/>
      <c r="C393" s="214"/>
      <c r="D393" s="214"/>
      <c r="E393" s="214"/>
      <c r="F393" s="214"/>
      <c r="G393" s="214"/>
      <c r="H393" s="214"/>
      <c r="I393" s="214"/>
      <c r="J393" s="214"/>
      <c r="K393" s="214"/>
      <c r="L393" s="214"/>
      <c r="M393" s="214"/>
      <c r="N393" s="214"/>
      <c r="O393" s="214"/>
      <c r="P393" s="214"/>
      <c r="Q393" s="214"/>
      <c r="R393" s="214"/>
    </row>
    <row r="394">
      <c r="A394" s="180"/>
      <c r="B394" s="214"/>
      <c r="C394" s="214"/>
      <c r="D394" s="214"/>
      <c r="E394" s="214"/>
      <c r="F394" s="214"/>
      <c r="G394" s="214"/>
      <c r="H394" s="214"/>
      <c r="I394" s="214"/>
      <c r="J394" s="214"/>
      <c r="K394" s="214"/>
      <c r="L394" s="214"/>
      <c r="M394" s="214"/>
      <c r="N394" s="214"/>
      <c r="O394" s="214"/>
      <c r="P394" s="214"/>
      <c r="Q394" s="214"/>
      <c r="R394" s="214"/>
    </row>
    <row r="395">
      <c r="A395" s="180"/>
      <c r="B395" s="214"/>
      <c r="C395" s="214"/>
      <c r="D395" s="214"/>
      <c r="E395" s="214"/>
      <c r="F395" s="214"/>
      <c r="G395" s="214"/>
      <c r="H395" s="214"/>
      <c r="I395" s="214"/>
      <c r="J395" s="214"/>
      <c r="K395" s="214"/>
      <c r="L395" s="214"/>
      <c r="M395" s="214"/>
      <c r="N395" s="214"/>
      <c r="O395" s="214"/>
      <c r="P395" s="214"/>
      <c r="Q395" s="214"/>
      <c r="R395" s="214"/>
    </row>
    <row r="396">
      <c r="A396" s="180"/>
      <c r="B396" s="214"/>
      <c r="C396" s="214"/>
      <c r="D396" s="214"/>
      <c r="E396" s="214"/>
      <c r="F396" s="214"/>
      <c r="G396" s="214"/>
      <c r="H396" s="214"/>
      <c r="I396" s="214"/>
      <c r="J396" s="214"/>
      <c r="K396" s="214"/>
      <c r="L396" s="214"/>
      <c r="M396" s="214"/>
      <c r="N396" s="214"/>
      <c r="O396" s="214"/>
      <c r="P396" s="214"/>
      <c r="Q396" s="214"/>
      <c r="R396" s="214"/>
    </row>
    <row r="397">
      <c r="A397" s="180"/>
      <c r="B397" s="214"/>
      <c r="C397" s="214"/>
      <c r="D397" s="214"/>
      <c r="E397" s="214"/>
      <c r="F397" s="214"/>
      <c r="G397" s="214"/>
      <c r="H397" s="214"/>
      <c r="I397" s="214"/>
      <c r="J397" s="214"/>
      <c r="K397" s="214"/>
      <c r="L397" s="214"/>
      <c r="M397" s="214"/>
      <c r="N397" s="214"/>
      <c r="O397" s="214"/>
      <c r="P397" s="214"/>
      <c r="Q397" s="214"/>
      <c r="R397" s="214"/>
    </row>
    <row r="398">
      <c r="A398" s="180"/>
      <c r="B398" s="214"/>
      <c r="C398" s="214"/>
      <c r="D398" s="214"/>
      <c r="E398" s="214"/>
      <c r="F398" s="214"/>
      <c r="G398" s="214"/>
      <c r="H398" s="214"/>
      <c r="I398" s="214"/>
      <c r="J398" s="214"/>
      <c r="K398" s="214"/>
      <c r="L398" s="214"/>
      <c r="M398" s="214"/>
      <c r="N398" s="214"/>
      <c r="O398" s="214"/>
      <c r="P398" s="214"/>
      <c r="Q398" s="214"/>
      <c r="R398" s="214"/>
    </row>
    <row r="399">
      <c r="A399" s="180"/>
      <c r="B399" s="214"/>
      <c r="C399" s="214"/>
      <c r="D399" s="214"/>
      <c r="E399" s="214"/>
      <c r="F399" s="214"/>
      <c r="G399" s="214"/>
      <c r="H399" s="214"/>
      <c r="I399" s="214"/>
      <c r="J399" s="214"/>
      <c r="K399" s="214"/>
      <c r="L399" s="214"/>
      <c r="M399" s="214"/>
      <c r="N399" s="214"/>
      <c r="O399" s="214"/>
      <c r="P399" s="214"/>
      <c r="Q399" s="214"/>
      <c r="R399" s="214"/>
    </row>
    <row r="400">
      <c r="A400" s="180"/>
      <c r="B400" s="214"/>
      <c r="C400" s="214"/>
      <c r="D400" s="214"/>
      <c r="E400" s="214"/>
      <c r="F400" s="214"/>
      <c r="G400" s="214"/>
      <c r="H400" s="214"/>
      <c r="I400" s="214"/>
      <c r="J400" s="214"/>
      <c r="K400" s="214"/>
      <c r="L400" s="214"/>
      <c r="M400" s="214"/>
      <c r="N400" s="214"/>
      <c r="O400" s="214"/>
      <c r="P400" s="214"/>
      <c r="Q400" s="214"/>
      <c r="R400" s="214"/>
    </row>
    <row r="401">
      <c r="A401" s="180"/>
      <c r="B401" s="214"/>
      <c r="C401" s="214"/>
      <c r="D401" s="214"/>
      <c r="E401" s="214"/>
      <c r="F401" s="214"/>
      <c r="G401" s="214"/>
      <c r="H401" s="214"/>
      <c r="I401" s="214"/>
      <c r="J401" s="214"/>
      <c r="K401" s="214"/>
      <c r="L401" s="214"/>
      <c r="M401" s="214"/>
      <c r="N401" s="214"/>
      <c r="O401" s="214"/>
      <c r="P401" s="214"/>
      <c r="Q401" s="214"/>
      <c r="R401" s="214"/>
    </row>
    <row r="402">
      <c r="A402" s="180"/>
      <c r="B402" s="214"/>
      <c r="C402" s="214"/>
      <c r="D402" s="214"/>
      <c r="E402" s="214"/>
      <c r="F402" s="214"/>
      <c r="G402" s="214"/>
      <c r="H402" s="214"/>
      <c r="I402" s="214"/>
      <c r="J402" s="214"/>
      <c r="K402" s="214"/>
      <c r="L402" s="214"/>
      <c r="M402" s="214"/>
      <c r="N402" s="214"/>
      <c r="O402" s="214"/>
      <c r="P402" s="214"/>
      <c r="Q402" s="214"/>
      <c r="R402" s="214"/>
    </row>
    <row r="403">
      <c r="A403" s="180"/>
      <c r="B403" s="214"/>
      <c r="C403" s="214"/>
      <c r="D403" s="214"/>
      <c r="E403" s="214"/>
      <c r="F403" s="214"/>
      <c r="G403" s="214"/>
      <c r="H403" s="214"/>
      <c r="I403" s="214"/>
      <c r="J403" s="214"/>
      <c r="K403" s="214"/>
      <c r="L403" s="214"/>
      <c r="M403" s="214"/>
      <c r="N403" s="214"/>
      <c r="O403" s="214"/>
      <c r="P403" s="214"/>
      <c r="Q403" s="214"/>
      <c r="R403" s="214"/>
    </row>
    <row r="404">
      <c r="A404" s="180"/>
      <c r="B404" s="214"/>
      <c r="C404" s="214"/>
      <c r="D404" s="214"/>
      <c r="E404" s="214"/>
      <c r="F404" s="214"/>
      <c r="G404" s="214"/>
      <c r="H404" s="214"/>
      <c r="I404" s="214"/>
      <c r="J404" s="214"/>
      <c r="K404" s="214"/>
      <c r="L404" s="214"/>
      <c r="M404" s="214"/>
      <c r="N404" s="214"/>
      <c r="O404" s="214"/>
      <c r="P404" s="214"/>
      <c r="Q404" s="214"/>
      <c r="R404" s="214"/>
    </row>
    <row r="405">
      <c r="A405" s="180"/>
      <c r="B405" s="214"/>
      <c r="C405" s="214"/>
      <c r="D405" s="214"/>
      <c r="E405" s="214"/>
      <c r="F405" s="214"/>
      <c r="G405" s="214"/>
      <c r="H405" s="214"/>
      <c r="I405" s="214"/>
      <c r="J405" s="214"/>
      <c r="K405" s="214"/>
      <c r="L405" s="214"/>
      <c r="M405" s="214"/>
      <c r="N405" s="214"/>
      <c r="O405" s="214"/>
      <c r="P405" s="214"/>
      <c r="Q405" s="214"/>
      <c r="R405" s="214"/>
    </row>
    <row r="406">
      <c r="A406" s="180"/>
      <c r="B406" s="214"/>
      <c r="C406" s="214"/>
      <c r="D406" s="214"/>
      <c r="E406" s="214"/>
      <c r="F406" s="214"/>
      <c r="G406" s="214"/>
      <c r="H406" s="214"/>
      <c r="I406" s="214"/>
      <c r="J406" s="214"/>
      <c r="K406" s="214"/>
      <c r="L406" s="214"/>
      <c r="M406" s="214"/>
      <c r="N406" s="214"/>
      <c r="O406" s="214"/>
      <c r="P406" s="214"/>
      <c r="Q406" s="214"/>
      <c r="R406" s="214"/>
    </row>
    <row r="407">
      <c r="A407" s="180"/>
      <c r="B407" s="214"/>
      <c r="C407" s="214"/>
      <c r="D407" s="214"/>
      <c r="E407" s="214"/>
      <c r="F407" s="214"/>
      <c r="G407" s="214"/>
      <c r="H407" s="214"/>
      <c r="I407" s="214"/>
      <c r="J407" s="214"/>
      <c r="K407" s="214"/>
      <c r="L407" s="214"/>
      <c r="M407" s="214"/>
      <c r="N407" s="214"/>
      <c r="O407" s="214"/>
      <c r="P407" s="214"/>
      <c r="Q407" s="214"/>
      <c r="R407" s="214"/>
    </row>
    <row r="408">
      <c r="A408" s="180"/>
      <c r="B408" s="214"/>
      <c r="C408" s="214"/>
      <c r="D408" s="214"/>
      <c r="E408" s="214"/>
      <c r="F408" s="214"/>
      <c r="G408" s="214"/>
      <c r="H408" s="214"/>
      <c r="I408" s="214"/>
      <c r="J408" s="214"/>
      <c r="K408" s="214"/>
      <c r="L408" s="214"/>
      <c r="M408" s="214"/>
      <c r="N408" s="214"/>
      <c r="O408" s="214"/>
      <c r="P408" s="214"/>
      <c r="Q408" s="214"/>
      <c r="R408" s="214"/>
    </row>
    <row r="409">
      <c r="A409" s="180"/>
      <c r="B409" s="214"/>
      <c r="C409" s="214"/>
      <c r="D409" s="214"/>
      <c r="E409" s="214"/>
      <c r="F409" s="214"/>
      <c r="G409" s="214"/>
      <c r="H409" s="214"/>
      <c r="I409" s="214"/>
      <c r="J409" s="214"/>
      <c r="K409" s="214"/>
      <c r="L409" s="214"/>
      <c r="M409" s="214"/>
      <c r="N409" s="214"/>
      <c r="O409" s="214"/>
      <c r="P409" s="214"/>
      <c r="Q409" s="214"/>
      <c r="R409" s="214"/>
    </row>
    <row r="410">
      <c r="A410" s="180"/>
      <c r="B410" s="214"/>
      <c r="C410" s="214"/>
      <c r="D410" s="214"/>
      <c r="E410" s="214"/>
      <c r="F410" s="214"/>
      <c r="G410" s="214"/>
      <c r="H410" s="214"/>
      <c r="I410" s="214"/>
      <c r="J410" s="214"/>
      <c r="K410" s="214"/>
      <c r="L410" s="214"/>
      <c r="M410" s="214"/>
      <c r="N410" s="214"/>
      <c r="O410" s="214"/>
      <c r="P410" s="214"/>
      <c r="Q410" s="214"/>
      <c r="R410" s="214"/>
    </row>
    <row r="411">
      <c r="A411" s="180"/>
      <c r="B411" s="214"/>
      <c r="C411" s="214"/>
      <c r="D411" s="214"/>
      <c r="E411" s="214"/>
      <c r="F411" s="214"/>
      <c r="G411" s="214"/>
      <c r="H411" s="214"/>
      <c r="I411" s="214"/>
      <c r="J411" s="214"/>
      <c r="K411" s="214"/>
      <c r="L411" s="214"/>
      <c r="M411" s="214"/>
      <c r="N411" s="214"/>
      <c r="O411" s="214"/>
      <c r="P411" s="214"/>
      <c r="Q411" s="214"/>
      <c r="R411" s="214"/>
    </row>
    <row r="412">
      <c r="A412" s="180"/>
      <c r="B412" s="214"/>
      <c r="C412" s="214"/>
      <c r="D412" s="214"/>
      <c r="E412" s="214"/>
      <c r="F412" s="214"/>
      <c r="G412" s="214"/>
      <c r="H412" s="214"/>
      <c r="I412" s="214"/>
      <c r="J412" s="214"/>
      <c r="K412" s="214"/>
      <c r="L412" s="214"/>
      <c r="M412" s="214"/>
      <c r="N412" s="214"/>
      <c r="O412" s="214"/>
      <c r="P412" s="214"/>
      <c r="Q412" s="214"/>
      <c r="R412" s="214"/>
    </row>
    <row r="413">
      <c r="A413" s="180"/>
      <c r="B413" s="214"/>
      <c r="C413" s="214"/>
      <c r="D413" s="214"/>
      <c r="E413" s="214"/>
      <c r="F413" s="214"/>
      <c r="G413" s="214"/>
      <c r="H413" s="214"/>
      <c r="I413" s="214"/>
      <c r="J413" s="214"/>
      <c r="K413" s="214"/>
      <c r="L413" s="214"/>
      <c r="M413" s="214"/>
      <c r="N413" s="214"/>
      <c r="O413" s="214"/>
      <c r="P413" s="214"/>
      <c r="Q413" s="214"/>
      <c r="R413" s="214"/>
    </row>
    <row r="414">
      <c r="A414" s="180"/>
      <c r="B414" s="214"/>
      <c r="C414" s="214"/>
      <c r="D414" s="214"/>
      <c r="E414" s="214"/>
      <c r="F414" s="214"/>
      <c r="G414" s="214"/>
      <c r="H414" s="214"/>
      <c r="I414" s="214"/>
      <c r="J414" s="214"/>
      <c r="K414" s="214"/>
      <c r="L414" s="214"/>
      <c r="M414" s="214"/>
      <c r="N414" s="214"/>
      <c r="O414" s="214"/>
      <c r="P414" s="214"/>
      <c r="Q414" s="214"/>
      <c r="R414" s="214"/>
    </row>
    <row r="415">
      <c r="A415" s="180"/>
      <c r="B415" s="214"/>
      <c r="C415" s="214"/>
      <c r="D415" s="214"/>
      <c r="E415" s="214"/>
      <c r="F415" s="214"/>
      <c r="G415" s="214"/>
      <c r="H415" s="214"/>
      <c r="I415" s="214"/>
      <c r="J415" s="214"/>
      <c r="K415" s="214"/>
      <c r="L415" s="214"/>
      <c r="M415" s="214"/>
      <c r="N415" s="214"/>
      <c r="O415" s="214"/>
      <c r="P415" s="214"/>
      <c r="Q415" s="214"/>
      <c r="R415" s="214"/>
    </row>
    <row r="416">
      <c r="A416" s="180"/>
      <c r="B416" s="214"/>
      <c r="C416" s="214"/>
      <c r="D416" s="214"/>
      <c r="E416" s="214"/>
      <c r="F416" s="214"/>
      <c r="G416" s="214"/>
      <c r="H416" s="214"/>
      <c r="I416" s="214"/>
      <c r="J416" s="214"/>
      <c r="K416" s="214"/>
      <c r="L416" s="214"/>
      <c r="M416" s="214"/>
      <c r="N416" s="214"/>
      <c r="O416" s="214"/>
      <c r="P416" s="214"/>
      <c r="Q416" s="214"/>
      <c r="R416" s="214"/>
    </row>
    <row r="417">
      <c r="A417" s="180"/>
      <c r="B417" s="214"/>
      <c r="C417" s="214"/>
      <c r="D417" s="214"/>
      <c r="E417" s="214"/>
      <c r="F417" s="214"/>
      <c r="G417" s="214"/>
      <c r="H417" s="214"/>
      <c r="I417" s="214"/>
      <c r="J417" s="214"/>
      <c r="K417" s="214"/>
      <c r="L417" s="214"/>
      <c r="M417" s="214"/>
      <c r="N417" s="214"/>
      <c r="O417" s="214"/>
      <c r="P417" s="214"/>
      <c r="Q417" s="214"/>
      <c r="R417" s="214"/>
    </row>
    <row r="418">
      <c r="A418" s="180"/>
      <c r="B418" s="214"/>
      <c r="C418" s="214"/>
      <c r="D418" s="214"/>
      <c r="E418" s="214"/>
      <c r="F418" s="214"/>
      <c r="G418" s="214"/>
      <c r="H418" s="214"/>
      <c r="I418" s="214"/>
      <c r="J418" s="214"/>
      <c r="K418" s="214"/>
      <c r="L418" s="214"/>
      <c r="M418" s="214"/>
      <c r="N418" s="214"/>
      <c r="O418" s="214"/>
      <c r="P418" s="214"/>
      <c r="Q418" s="214"/>
      <c r="R418" s="214"/>
    </row>
    <row r="419">
      <c r="A419" s="180"/>
      <c r="B419" s="214"/>
      <c r="C419" s="214"/>
      <c r="D419" s="214"/>
      <c r="E419" s="214"/>
      <c r="F419" s="214"/>
      <c r="G419" s="214"/>
      <c r="H419" s="214"/>
      <c r="I419" s="214"/>
      <c r="J419" s="214"/>
      <c r="K419" s="214"/>
      <c r="L419" s="214"/>
      <c r="M419" s="214"/>
      <c r="N419" s="214"/>
      <c r="O419" s="214"/>
      <c r="P419" s="214"/>
      <c r="Q419" s="214"/>
      <c r="R419" s="214"/>
    </row>
    <row r="420">
      <c r="A420" s="180"/>
      <c r="B420" s="214"/>
      <c r="C420" s="214"/>
      <c r="D420" s="214"/>
      <c r="E420" s="214"/>
      <c r="F420" s="214"/>
      <c r="G420" s="214"/>
      <c r="H420" s="214"/>
      <c r="I420" s="214"/>
      <c r="J420" s="214"/>
      <c r="K420" s="214"/>
      <c r="L420" s="214"/>
      <c r="M420" s="214"/>
      <c r="N420" s="214"/>
      <c r="O420" s="214"/>
      <c r="P420" s="214"/>
      <c r="Q420" s="214"/>
      <c r="R420" s="214"/>
    </row>
    <row r="421">
      <c r="A421" s="180"/>
      <c r="B421" s="214"/>
      <c r="C421" s="214"/>
      <c r="D421" s="214"/>
      <c r="E421" s="214"/>
      <c r="F421" s="214"/>
      <c r="G421" s="214"/>
      <c r="H421" s="214"/>
      <c r="I421" s="214"/>
      <c r="J421" s="214"/>
      <c r="K421" s="214"/>
      <c r="L421" s="214"/>
      <c r="M421" s="214"/>
      <c r="N421" s="214"/>
      <c r="O421" s="214"/>
      <c r="P421" s="214"/>
      <c r="Q421" s="214"/>
      <c r="R421" s="214"/>
    </row>
    <row r="422">
      <c r="A422" s="180"/>
      <c r="B422" s="214"/>
      <c r="C422" s="214"/>
      <c r="D422" s="214"/>
      <c r="E422" s="214"/>
      <c r="F422" s="214"/>
      <c r="G422" s="214"/>
      <c r="H422" s="214"/>
      <c r="I422" s="214"/>
      <c r="J422" s="214"/>
      <c r="K422" s="214"/>
      <c r="L422" s="214"/>
      <c r="M422" s="214"/>
      <c r="N422" s="214"/>
      <c r="O422" s="214"/>
      <c r="P422" s="214"/>
      <c r="Q422" s="214"/>
      <c r="R422" s="214"/>
    </row>
    <row r="423">
      <c r="A423" s="180"/>
      <c r="B423" s="214"/>
      <c r="C423" s="214"/>
      <c r="D423" s="214"/>
      <c r="E423" s="214"/>
      <c r="F423" s="214"/>
      <c r="G423" s="214"/>
      <c r="H423" s="214"/>
      <c r="I423" s="214"/>
      <c r="J423" s="214"/>
      <c r="K423" s="214"/>
      <c r="L423" s="214"/>
      <c r="M423" s="214"/>
      <c r="N423" s="214"/>
      <c r="O423" s="214"/>
      <c r="P423" s="214"/>
      <c r="Q423" s="214"/>
      <c r="R423" s="214"/>
    </row>
    <row r="424">
      <c r="A424" s="180"/>
      <c r="B424" s="214"/>
      <c r="C424" s="214"/>
      <c r="D424" s="214"/>
      <c r="E424" s="214"/>
      <c r="F424" s="214"/>
      <c r="G424" s="214"/>
      <c r="H424" s="214"/>
      <c r="I424" s="214"/>
      <c r="J424" s="214"/>
      <c r="K424" s="214"/>
      <c r="L424" s="214"/>
      <c r="M424" s="214"/>
      <c r="N424" s="214"/>
      <c r="O424" s="214"/>
      <c r="P424" s="214"/>
      <c r="Q424" s="214"/>
      <c r="R424" s="214"/>
    </row>
    <row r="425">
      <c r="A425" s="180"/>
      <c r="B425" s="214"/>
      <c r="C425" s="214"/>
      <c r="D425" s="214"/>
      <c r="E425" s="214"/>
      <c r="F425" s="214"/>
      <c r="G425" s="214"/>
      <c r="H425" s="214"/>
      <c r="I425" s="214"/>
      <c r="J425" s="214"/>
      <c r="K425" s="214"/>
      <c r="L425" s="214"/>
      <c r="M425" s="214"/>
      <c r="N425" s="214"/>
      <c r="O425" s="214"/>
      <c r="P425" s="214"/>
      <c r="Q425" s="214"/>
      <c r="R425" s="214"/>
    </row>
    <row r="426">
      <c r="A426" s="180"/>
      <c r="B426" s="214"/>
      <c r="C426" s="214"/>
      <c r="D426" s="214"/>
      <c r="E426" s="214"/>
      <c r="F426" s="214"/>
      <c r="G426" s="214"/>
      <c r="H426" s="214"/>
      <c r="I426" s="214"/>
      <c r="J426" s="214"/>
      <c r="K426" s="214"/>
      <c r="L426" s="214"/>
      <c r="M426" s="214"/>
      <c r="N426" s="214"/>
      <c r="O426" s="214"/>
      <c r="P426" s="214"/>
      <c r="Q426" s="214"/>
      <c r="R426" s="214"/>
    </row>
    <row r="427">
      <c r="A427" s="180"/>
      <c r="B427" s="214"/>
      <c r="C427" s="214"/>
      <c r="D427" s="214"/>
      <c r="E427" s="214"/>
      <c r="F427" s="214"/>
      <c r="G427" s="214"/>
      <c r="H427" s="214"/>
      <c r="I427" s="214"/>
      <c r="J427" s="214"/>
      <c r="K427" s="214"/>
      <c r="L427" s="214"/>
      <c r="M427" s="214"/>
      <c r="N427" s="214"/>
      <c r="O427" s="214"/>
      <c r="P427" s="214"/>
      <c r="Q427" s="214"/>
      <c r="R427" s="214"/>
    </row>
    <row r="428">
      <c r="A428" s="180"/>
      <c r="B428" s="214"/>
      <c r="C428" s="214"/>
      <c r="D428" s="214"/>
      <c r="E428" s="214"/>
      <c r="F428" s="214"/>
      <c r="G428" s="214"/>
      <c r="H428" s="214"/>
      <c r="I428" s="214"/>
      <c r="J428" s="214"/>
      <c r="K428" s="214"/>
      <c r="L428" s="214"/>
      <c r="M428" s="214"/>
      <c r="N428" s="214"/>
      <c r="O428" s="214"/>
      <c r="P428" s="214"/>
      <c r="Q428" s="214"/>
      <c r="R428" s="214"/>
    </row>
    <row r="429">
      <c r="A429" s="180"/>
      <c r="B429" s="214"/>
      <c r="C429" s="214"/>
      <c r="D429" s="214"/>
      <c r="E429" s="214"/>
      <c r="F429" s="214"/>
      <c r="G429" s="214"/>
      <c r="H429" s="214"/>
      <c r="I429" s="214"/>
      <c r="J429" s="214"/>
      <c r="K429" s="214"/>
      <c r="L429" s="214"/>
      <c r="M429" s="214"/>
      <c r="N429" s="214"/>
      <c r="O429" s="214"/>
      <c r="P429" s="214"/>
      <c r="Q429" s="214"/>
      <c r="R429" s="214"/>
    </row>
    <row r="430">
      <c r="A430" s="180"/>
      <c r="B430" s="214"/>
      <c r="C430" s="214"/>
      <c r="D430" s="214"/>
      <c r="E430" s="214"/>
      <c r="F430" s="214"/>
      <c r="G430" s="214"/>
      <c r="H430" s="214"/>
      <c r="I430" s="214"/>
      <c r="J430" s="214"/>
      <c r="K430" s="214"/>
      <c r="L430" s="214"/>
      <c r="M430" s="214"/>
      <c r="N430" s="214"/>
      <c r="O430" s="214"/>
      <c r="P430" s="214"/>
      <c r="Q430" s="214"/>
      <c r="R430" s="214"/>
    </row>
    <row r="431">
      <c r="A431" s="180"/>
      <c r="B431" s="214"/>
      <c r="C431" s="214"/>
      <c r="D431" s="214"/>
      <c r="E431" s="214"/>
      <c r="F431" s="214"/>
      <c r="G431" s="214"/>
      <c r="H431" s="214"/>
      <c r="I431" s="214"/>
      <c r="J431" s="214"/>
      <c r="K431" s="214"/>
      <c r="L431" s="214"/>
      <c r="M431" s="214"/>
      <c r="N431" s="214"/>
      <c r="O431" s="214"/>
      <c r="P431" s="214"/>
      <c r="Q431" s="214"/>
      <c r="R431" s="214"/>
    </row>
    <row r="432">
      <c r="A432" s="180"/>
      <c r="B432" s="214"/>
      <c r="C432" s="214"/>
      <c r="D432" s="214"/>
      <c r="E432" s="214"/>
      <c r="F432" s="214"/>
      <c r="G432" s="214"/>
      <c r="H432" s="214"/>
      <c r="I432" s="214"/>
      <c r="J432" s="214"/>
      <c r="K432" s="214"/>
      <c r="L432" s="214"/>
      <c r="M432" s="214"/>
      <c r="N432" s="214"/>
      <c r="O432" s="214"/>
      <c r="P432" s="214"/>
      <c r="Q432" s="214"/>
      <c r="R432" s="214"/>
    </row>
    <row r="433">
      <c r="A433" s="180"/>
      <c r="B433" s="214"/>
      <c r="C433" s="214"/>
      <c r="D433" s="214"/>
      <c r="E433" s="214"/>
      <c r="F433" s="214"/>
      <c r="G433" s="214"/>
      <c r="H433" s="214"/>
      <c r="I433" s="214"/>
      <c r="J433" s="214"/>
      <c r="K433" s="214"/>
      <c r="L433" s="214"/>
      <c r="M433" s="214"/>
      <c r="N433" s="214"/>
      <c r="O433" s="214"/>
      <c r="P433" s="214"/>
      <c r="Q433" s="214"/>
      <c r="R433" s="214"/>
    </row>
    <row r="434">
      <c r="A434" s="180"/>
      <c r="B434" s="214"/>
      <c r="C434" s="214"/>
      <c r="D434" s="214"/>
      <c r="E434" s="214"/>
      <c r="F434" s="214"/>
      <c r="G434" s="214"/>
      <c r="H434" s="214"/>
      <c r="I434" s="214"/>
      <c r="J434" s="214"/>
      <c r="K434" s="214"/>
      <c r="L434" s="214"/>
      <c r="M434" s="214"/>
      <c r="N434" s="214"/>
      <c r="O434" s="214"/>
      <c r="P434" s="214"/>
      <c r="Q434" s="214"/>
      <c r="R434" s="214"/>
    </row>
    <row r="435">
      <c r="A435" s="180"/>
      <c r="B435" s="214"/>
      <c r="C435" s="214"/>
      <c r="D435" s="214"/>
      <c r="E435" s="214"/>
      <c r="F435" s="214"/>
      <c r="G435" s="214"/>
      <c r="H435" s="214"/>
      <c r="I435" s="214"/>
      <c r="J435" s="214"/>
      <c r="K435" s="214"/>
      <c r="L435" s="214"/>
      <c r="M435" s="214"/>
      <c r="N435" s="214"/>
      <c r="O435" s="214"/>
      <c r="P435" s="214"/>
      <c r="Q435" s="214"/>
      <c r="R435" s="214"/>
    </row>
    <row r="436">
      <c r="A436" s="180"/>
      <c r="B436" s="214"/>
      <c r="C436" s="214"/>
      <c r="D436" s="214"/>
      <c r="E436" s="214"/>
      <c r="F436" s="214"/>
      <c r="G436" s="214"/>
      <c r="H436" s="214"/>
      <c r="I436" s="214"/>
      <c r="J436" s="214"/>
      <c r="K436" s="214"/>
      <c r="L436" s="214"/>
      <c r="M436" s="214"/>
      <c r="N436" s="214"/>
      <c r="O436" s="214"/>
      <c r="P436" s="214"/>
      <c r="Q436" s="214"/>
      <c r="R436" s="214"/>
    </row>
    <row r="437">
      <c r="A437" s="180"/>
      <c r="B437" s="214"/>
      <c r="C437" s="214"/>
      <c r="D437" s="214"/>
      <c r="E437" s="214"/>
      <c r="F437" s="214"/>
      <c r="G437" s="214"/>
      <c r="H437" s="214"/>
      <c r="I437" s="214"/>
      <c r="J437" s="214"/>
      <c r="K437" s="214"/>
      <c r="L437" s="214"/>
      <c r="M437" s="214"/>
      <c r="N437" s="214"/>
      <c r="O437" s="214"/>
      <c r="P437" s="214"/>
      <c r="Q437" s="214"/>
      <c r="R437" s="214"/>
    </row>
    <row r="438">
      <c r="A438" s="180"/>
      <c r="B438" s="214"/>
      <c r="C438" s="214"/>
      <c r="D438" s="214"/>
      <c r="E438" s="214"/>
      <c r="F438" s="214"/>
      <c r="G438" s="214"/>
      <c r="H438" s="214"/>
      <c r="I438" s="214"/>
      <c r="J438" s="214"/>
      <c r="K438" s="214"/>
      <c r="L438" s="214"/>
      <c r="M438" s="214"/>
      <c r="N438" s="214"/>
      <c r="O438" s="214"/>
      <c r="P438" s="214"/>
      <c r="Q438" s="214"/>
      <c r="R438" s="214"/>
    </row>
    <row r="439">
      <c r="A439" s="180"/>
      <c r="B439" s="214"/>
      <c r="C439" s="214"/>
      <c r="D439" s="214"/>
      <c r="E439" s="214"/>
      <c r="F439" s="214"/>
      <c r="G439" s="214"/>
      <c r="H439" s="214"/>
      <c r="I439" s="214"/>
      <c r="J439" s="214"/>
      <c r="K439" s="214"/>
      <c r="L439" s="214"/>
      <c r="M439" s="214"/>
      <c r="N439" s="214"/>
      <c r="O439" s="214"/>
      <c r="P439" s="214"/>
      <c r="Q439" s="214"/>
      <c r="R439" s="214"/>
    </row>
    <row r="440">
      <c r="A440" s="180"/>
      <c r="B440" s="214"/>
      <c r="C440" s="214"/>
      <c r="D440" s="214"/>
      <c r="E440" s="214"/>
      <c r="F440" s="214"/>
      <c r="G440" s="214"/>
      <c r="H440" s="214"/>
      <c r="I440" s="214"/>
      <c r="J440" s="214"/>
      <c r="K440" s="214"/>
      <c r="L440" s="214"/>
      <c r="M440" s="214"/>
      <c r="N440" s="214"/>
      <c r="O440" s="214"/>
      <c r="P440" s="214"/>
      <c r="Q440" s="214"/>
      <c r="R440" s="214"/>
    </row>
    <row r="441">
      <c r="A441" s="180"/>
      <c r="B441" s="214"/>
      <c r="C441" s="214"/>
      <c r="D441" s="214"/>
      <c r="E441" s="214"/>
      <c r="F441" s="214"/>
      <c r="G441" s="214"/>
      <c r="H441" s="214"/>
      <c r="I441" s="214"/>
      <c r="J441" s="214"/>
      <c r="K441" s="214"/>
      <c r="L441" s="214"/>
      <c r="M441" s="214"/>
      <c r="N441" s="214"/>
      <c r="O441" s="214"/>
      <c r="P441" s="214"/>
      <c r="Q441" s="214"/>
      <c r="R441" s="214"/>
    </row>
    <row r="442">
      <c r="A442" s="180"/>
      <c r="B442" s="214"/>
      <c r="C442" s="214"/>
      <c r="D442" s="214"/>
      <c r="E442" s="214"/>
      <c r="F442" s="214"/>
      <c r="G442" s="214"/>
      <c r="H442" s="214"/>
      <c r="I442" s="214"/>
      <c r="J442" s="214"/>
      <c r="K442" s="214"/>
      <c r="L442" s="214"/>
      <c r="M442" s="214"/>
      <c r="N442" s="214"/>
      <c r="O442" s="214"/>
      <c r="P442" s="214"/>
      <c r="Q442" s="214"/>
      <c r="R442" s="214"/>
    </row>
    <row r="443">
      <c r="A443" s="180"/>
      <c r="B443" s="214"/>
      <c r="C443" s="214"/>
      <c r="D443" s="214"/>
      <c r="E443" s="214"/>
      <c r="F443" s="214"/>
      <c r="G443" s="214"/>
      <c r="H443" s="214"/>
      <c r="I443" s="214"/>
      <c r="J443" s="214"/>
      <c r="K443" s="214"/>
      <c r="L443" s="214"/>
      <c r="M443" s="214"/>
      <c r="N443" s="214"/>
      <c r="O443" s="214"/>
      <c r="P443" s="214"/>
      <c r="Q443" s="214"/>
      <c r="R443" s="214"/>
    </row>
    <row r="444">
      <c r="A444" s="180"/>
      <c r="B444" s="214"/>
      <c r="C444" s="214"/>
      <c r="D444" s="214"/>
      <c r="E444" s="214"/>
      <c r="F444" s="214"/>
      <c r="G444" s="214"/>
      <c r="H444" s="214"/>
      <c r="I444" s="214"/>
      <c r="J444" s="214"/>
      <c r="K444" s="214"/>
      <c r="L444" s="214"/>
      <c r="M444" s="214"/>
      <c r="N444" s="214"/>
      <c r="O444" s="214"/>
      <c r="P444" s="214"/>
      <c r="Q444" s="214"/>
      <c r="R444" s="214"/>
    </row>
    <row r="445">
      <c r="A445" s="180"/>
      <c r="B445" s="214"/>
      <c r="C445" s="214"/>
      <c r="D445" s="214"/>
      <c r="E445" s="214"/>
      <c r="F445" s="214"/>
      <c r="G445" s="214"/>
      <c r="H445" s="214"/>
      <c r="I445" s="214"/>
      <c r="J445" s="214"/>
      <c r="K445" s="214"/>
      <c r="L445" s="214"/>
      <c r="M445" s="214"/>
      <c r="N445" s="214"/>
      <c r="O445" s="214"/>
      <c r="P445" s="214"/>
      <c r="Q445" s="214"/>
      <c r="R445" s="214"/>
    </row>
    <row r="446">
      <c r="A446" s="180"/>
      <c r="B446" s="214"/>
      <c r="C446" s="214"/>
      <c r="D446" s="214"/>
      <c r="E446" s="214"/>
      <c r="F446" s="214"/>
      <c r="G446" s="214"/>
      <c r="H446" s="214"/>
      <c r="I446" s="214"/>
      <c r="J446" s="214"/>
      <c r="K446" s="214"/>
      <c r="L446" s="214"/>
      <c r="M446" s="214"/>
      <c r="N446" s="214"/>
      <c r="O446" s="214"/>
      <c r="P446" s="214"/>
      <c r="Q446" s="214"/>
      <c r="R446" s="214"/>
    </row>
    <row r="447">
      <c r="A447" s="180"/>
      <c r="B447" s="214"/>
      <c r="C447" s="214"/>
      <c r="D447" s="214"/>
      <c r="E447" s="214"/>
      <c r="F447" s="214"/>
      <c r="G447" s="214"/>
      <c r="H447" s="214"/>
      <c r="I447" s="214"/>
      <c r="J447" s="214"/>
      <c r="K447" s="214"/>
      <c r="L447" s="214"/>
      <c r="M447" s="214"/>
      <c r="N447" s="214"/>
      <c r="O447" s="214"/>
      <c r="P447" s="214"/>
      <c r="Q447" s="214"/>
      <c r="R447" s="214"/>
    </row>
    <row r="448">
      <c r="A448" s="180"/>
      <c r="B448" s="214"/>
      <c r="C448" s="214"/>
      <c r="D448" s="214"/>
      <c r="E448" s="214"/>
      <c r="F448" s="214"/>
      <c r="G448" s="214"/>
      <c r="H448" s="214"/>
      <c r="I448" s="214"/>
      <c r="J448" s="214"/>
      <c r="K448" s="214"/>
      <c r="L448" s="214"/>
      <c r="M448" s="214"/>
      <c r="N448" s="214"/>
      <c r="O448" s="214"/>
      <c r="P448" s="214"/>
      <c r="Q448" s="214"/>
      <c r="R448" s="214"/>
    </row>
    <row r="449">
      <c r="A449" s="180"/>
      <c r="B449" s="214"/>
      <c r="C449" s="214"/>
      <c r="D449" s="214"/>
      <c r="E449" s="214"/>
      <c r="F449" s="214"/>
      <c r="G449" s="214"/>
      <c r="H449" s="214"/>
      <c r="I449" s="214"/>
      <c r="J449" s="214"/>
      <c r="K449" s="214"/>
      <c r="L449" s="214"/>
      <c r="M449" s="214"/>
      <c r="N449" s="214"/>
      <c r="O449" s="214"/>
      <c r="P449" s="214"/>
      <c r="Q449" s="214"/>
      <c r="R449" s="214"/>
    </row>
    <row r="450">
      <c r="A450" s="180"/>
      <c r="B450" s="214"/>
      <c r="C450" s="214"/>
      <c r="D450" s="214"/>
      <c r="E450" s="214"/>
      <c r="F450" s="214"/>
      <c r="G450" s="214"/>
      <c r="H450" s="214"/>
      <c r="I450" s="214"/>
      <c r="J450" s="214"/>
      <c r="K450" s="214"/>
      <c r="L450" s="214"/>
      <c r="M450" s="214"/>
      <c r="N450" s="214"/>
      <c r="O450" s="214"/>
      <c r="P450" s="214"/>
      <c r="Q450" s="214"/>
      <c r="R450" s="214"/>
    </row>
    <row r="451">
      <c r="A451" s="180"/>
      <c r="B451" s="214"/>
      <c r="C451" s="214"/>
      <c r="D451" s="214"/>
      <c r="E451" s="214"/>
      <c r="F451" s="214"/>
      <c r="G451" s="214"/>
      <c r="H451" s="214"/>
      <c r="I451" s="214"/>
      <c r="J451" s="214"/>
      <c r="K451" s="214"/>
      <c r="L451" s="214"/>
      <c r="M451" s="214"/>
      <c r="N451" s="214"/>
      <c r="O451" s="214"/>
      <c r="P451" s="214"/>
      <c r="Q451" s="214"/>
      <c r="R451" s="214"/>
    </row>
    <row r="452">
      <c r="A452" s="180"/>
      <c r="B452" s="214"/>
      <c r="C452" s="214"/>
      <c r="D452" s="214"/>
      <c r="E452" s="214"/>
      <c r="F452" s="214"/>
      <c r="G452" s="214"/>
      <c r="H452" s="214"/>
      <c r="I452" s="214"/>
      <c r="J452" s="214"/>
      <c r="K452" s="214"/>
      <c r="L452" s="214"/>
      <c r="M452" s="214"/>
      <c r="N452" s="214"/>
      <c r="O452" s="214"/>
      <c r="P452" s="214"/>
      <c r="Q452" s="214"/>
      <c r="R452" s="214"/>
    </row>
    <row r="453">
      <c r="A453" s="180"/>
      <c r="B453" s="214"/>
      <c r="C453" s="214"/>
      <c r="D453" s="214"/>
      <c r="E453" s="214"/>
      <c r="F453" s="214"/>
      <c r="G453" s="214"/>
      <c r="H453" s="214"/>
      <c r="I453" s="214"/>
      <c r="J453" s="214"/>
      <c r="K453" s="214"/>
      <c r="L453" s="214"/>
      <c r="M453" s="214"/>
      <c r="N453" s="214"/>
      <c r="O453" s="214"/>
      <c r="P453" s="214"/>
      <c r="Q453" s="214"/>
      <c r="R453" s="214"/>
    </row>
    <row r="454">
      <c r="A454" s="180"/>
      <c r="B454" s="214"/>
      <c r="C454" s="214"/>
      <c r="D454" s="214"/>
      <c r="E454" s="214"/>
      <c r="F454" s="214"/>
      <c r="G454" s="214"/>
      <c r="H454" s="214"/>
      <c r="I454" s="214"/>
      <c r="J454" s="214"/>
      <c r="K454" s="214"/>
      <c r="L454" s="214"/>
      <c r="M454" s="214"/>
      <c r="N454" s="214"/>
      <c r="O454" s="214"/>
      <c r="P454" s="214"/>
      <c r="Q454" s="214"/>
      <c r="R454" s="214"/>
    </row>
    <row r="455">
      <c r="A455" s="180"/>
      <c r="B455" s="214"/>
      <c r="C455" s="214"/>
      <c r="D455" s="214"/>
      <c r="E455" s="214"/>
      <c r="F455" s="214"/>
      <c r="G455" s="214"/>
      <c r="H455" s="214"/>
      <c r="I455" s="214"/>
      <c r="J455" s="214"/>
      <c r="K455" s="214"/>
      <c r="L455" s="214"/>
      <c r="M455" s="214"/>
      <c r="N455" s="214"/>
      <c r="O455" s="214"/>
      <c r="P455" s="214"/>
      <c r="Q455" s="214"/>
      <c r="R455" s="214"/>
    </row>
    <row r="456">
      <c r="A456" s="180"/>
      <c r="B456" s="214"/>
      <c r="C456" s="214"/>
      <c r="D456" s="214"/>
      <c r="E456" s="214"/>
      <c r="F456" s="214"/>
      <c r="G456" s="214"/>
      <c r="H456" s="214"/>
      <c r="I456" s="214"/>
      <c r="J456" s="214"/>
      <c r="K456" s="214"/>
      <c r="L456" s="214"/>
      <c r="M456" s="214"/>
      <c r="N456" s="214"/>
      <c r="O456" s="214"/>
      <c r="P456" s="214"/>
      <c r="Q456" s="214"/>
      <c r="R456" s="214"/>
    </row>
    <row r="457">
      <c r="A457" s="180"/>
      <c r="B457" s="214"/>
      <c r="C457" s="214"/>
      <c r="D457" s="214"/>
      <c r="E457" s="214"/>
      <c r="F457" s="214"/>
      <c r="G457" s="214"/>
      <c r="H457" s="214"/>
      <c r="I457" s="214"/>
      <c r="J457" s="214"/>
      <c r="K457" s="214"/>
      <c r="L457" s="214"/>
      <c r="M457" s="214"/>
      <c r="N457" s="214"/>
      <c r="O457" s="214"/>
      <c r="P457" s="214"/>
      <c r="Q457" s="214"/>
      <c r="R457" s="214"/>
    </row>
    <row r="458">
      <c r="A458" s="180"/>
      <c r="B458" s="214"/>
      <c r="C458" s="214"/>
      <c r="D458" s="214"/>
      <c r="E458" s="214"/>
      <c r="F458" s="214"/>
      <c r="G458" s="214"/>
      <c r="H458" s="214"/>
      <c r="I458" s="214"/>
      <c r="J458" s="214"/>
      <c r="K458" s="214"/>
      <c r="L458" s="214"/>
      <c r="M458" s="214"/>
      <c r="N458" s="214"/>
      <c r="O458" s="214"/>
      <c r="P458" s="214"/>
      <c r="Q458" s="214"/>
      <c r="R458" s="214"/>
    </row>
    <row r="459">
      <c r="A459" s="180"/>
      <c r="B459" s="214"/>
      <c r="C459" s="214"/>
      <c r="D459" s="214"/>
      <c r="E459" s="214"/>
      <c r="F459" s="214"/>
      <c r="G459" s="214"/>
      <c r="H459" s="214"/>
      <c r="I459" s="214"/>
      <c r="J459" s="214"/>
      <c r="K459" s="214"/>
      <c r="L459" s="214"/>
      <c r="M459" s="214"/>
      <c r="N459" s="214"/>
      <c r="O459" s="214"/>
      <c r="P459" s="214"/>
      <c r="Q459" s="214"/>
      <c r="R459" s="214"/>
    </row>
    <row r="460">
      <c r="A460" s="180"/>
      <c r="B460" s="214"/>
      <c r="C460" s="214"/>
      <c r="D460" s="214"/>
      <c r="E460" s="214"/>
      <c r="F460" s="214"/>
      <c r="G460" s="214"/>
      <c r="H460" s="214"/>
      <c r="I460" s="214"/>
      <c r="J460" s="214"/>
      <c r="K460" s="214"/>
      <c r="L460" s="214"/>
      <c r="M460" s="214"/>
      <c r="N460" s="214"/>
      <c r="O460" s="214"/>
      <c r="P460" s="214"/>
      <c r="Q460" s="214"/>
      <c r="R460" s="214"/>
    </row>
    <row r="461">
      <c r="A461" s="180"/>
      <c r="B461" s="214"/>
      <c r="C461" s="214"/>
      <c r="D461" s="214"/>
      <c r="E461" s="214"/>
      <c r="F461" s="214"/>
      <c r="G461" s="214"/>
      <c r="H461" s="214"/>
      <c r="I461" s="214"/>
      <c r="J461" s="214"/>
      <c r="K461" s="214"/>
      <c r="L461" s="214"/>
      <c r="M461" s="214"/>
      <c r="N461" s="214"/>
      <c r="O461" s="214"/>
      <c r="P461" s="214"/>
      <c r="Q461" s="214"/>
      <c r="R461" s="214"/>
    </row>
    <row r="462">
      <c r="A462" s="180"/>
      <c r="B462" s="214"/>
      <c r="C462" s="214"/>
      <c r="D462" s="214"/>
      <c r="E462" s="214"/>
      <c r="F462" s="214"/>
      <c r="G462" s="214"/>
      <c r="H462" s="214"/>
      <c r="I462" s="214"/>
      <c r="J462" s="214"/>
      <c r="K462" s="214"/>
      <c r="L462" s="214"/>
      <c r="M462" s="214"/>
      <c r="N462" s="214"/>
      <c r="O462" s="214"/>
      <c r="P462" s="214"/>
      <c r="Q462" s="214"/>
      <c r="R462" s="214"/>
    </row>
    <row r="463">
      <c r="A463" s="180"/>
      <c r="B463" s="214"/>
      <c r="C463" s="214"/>
      <c r="D463" s="214"/>
      <c r="E463" s="214"/>
      <c r="F463" s="214"/>
      <c r="G463" s="214"/>
      <c r="H463" s="214"/>
      <c r="I463" s="214"/>
      <c r="J463" s="214"/>
      <c r="K463" s="214"/>
      <c r="L463" s="214"/>
      <c r="M463" s="214"/>
      <c r="N463" s="214"/>
      <c r="O463" s="214"/>
      <c r="P463" s="214"/>
      <c r="Q463" s="214"/>
      <c r="R463" s="214"/>
    </row>
    <row r="464">
      <c r="A464" s="180"/>
      <c r="B464" s="214"/>
      <c r="C464" s="214"/>
      <c r="D464" s="214"/>
      <c r="E464" s="214"/>
      <c r="F464" s="214"/>
      <c r="G464" s="214"/>
      <c r="H464" s="214"/>
      <c r="I464" s="214"/>
      <c r="J464" s="214"/>
      <c r="K464" s="214"/>
      <c r="L464" s="214"/>
      <c r="M464" s="214"/>
      <c r="N464" s="214"/>
      <c r="O464" s="214"/>
      <c r="P464" s="214"/>
      <c r="Q464" s="214"/>
      <c r="R464" s="214"/>
    </row>
    <row r="465">
      <c r="A465" s="180"/>
      <c r="B465" s="214"/>
      <c r="C465" s="214"/>
      <c r="D465" s="214"/>
      <c r="E465" s="214"/>
      <c r="F465" s="214"/>
      <c r="G465" s="214"/>
      <c r="H465" s="214"/>
      <c r="I465" s="214"/>
      <c r="J465" s="214"/>
      <c r="K465" s="214"/>
      <c r="L465" s="214"/>
      <c r="M465" s="214"/>
      <c r="N465" s="214"/>
      <c r="O465" s="214"/>
      <c r="P465" s="214"/>
      <c r="Q465" s="214"/>
      <c r="R465" s="214"/>
    </row>
    <row r="466">
      <c r="A466" s="180"/>
      <c r="B466" s="214"/>
      <c r="C466" s="214"/>
      <c r="D466" s="214"/>
      <c r="E466" s="214"/>
      <c r="F466" s="214"/>
      <c r="G466" s="214"/>
      <c r="H466" s="214"/>
      <c r="I466" s="214"/>
      <c r="J466" s="214"/>
      <c r="K466" s="214"/>
      <c r="L466" s="214"/>
      <c r="M466" s="214"/>
      <c r="N466" s="214"/>
      <c r="O466" s="214"/>
      <c r="P466" s="214"/>
      <c r="Q466" s="214"/>
      <c r="R466" s="214"/>
    </row>
    <row r="467">
      <c r="A467" s="180"/>
      <c r="B467" s="214"/>
      <c r="C467" s="214"/>
      <c r="D467" s="214"/>
      <c r="E467" s="214"/>
      <c r="F467" s="214"/>
      <c r="G467" s="214"/>
      <c r="H467" s="214"/>
      <c r="I467" s="214"/>
      <c r="J467" s="214"/>
      <c r="K467" s="214"/>
      <c r="L467" s="214"/>
      <c r="M467" s="214"/>
      <c r="N467" s="214"/>
      <c r="O467" s="214"/>
      <c r="P467" s="214"/>
      <c r="Q467" s="214"/>
      <c r="R467" s="214"/>
    </row>
    <row r="468">
      <c r="A468" s="180"/>
      <c r="B468" s="214"/>
      <c r="C468" s="214"/>
      <c r="D468" s="214"/>
      <c r="E468" s="214"/>
      <c r="F468" s="214"/>
      <c r="G468" s="214"/>
      <c r="H468" s="214"/>
      <c r="I468" s="214"/>
      <c r="J468" s="214"/>
      <c r="K468" s="214"/>
      <c r="L468" s="214"/>
      <c r="M468" s="214"/>
      <c r="N468" s="214"/>
      <c r="O468" s="214"/>
      <c r="P468" s="214"/>
      <c r="Q468" s="214"/>
      <c r="R468" s="214"/>
    </row>
    <row r="469">
      <c r="A469" s="180"/>
      <c r="B469" s="214"/>
      <c r="C469" s="214"/>
      <c r="D469" s="214"/>
      <c r="E469" s="214"/>
      <c r="F469" s="214"/>
      <c r="G469" s="214"/>
      <c r="H469" s="214"/>
      <c r="I469" s="214"/>
      <c r="J469" s="214"/>
      <c r="K469" s="214"/>
      <c r="L469" s="214"/>
      <c r="M469" s="214"/>
      <c r="N469" s="214"/>
      <c r="O469" s="214"/>
      <c r="P469" s="214"/>
      <c r="Q469" s="214"/>
      <c r="R469" s="214"/>
    </row>
    <row r="470">
      <c r="A470" s="180"/>
      <c r="B470" s="214"/>
      <c r="C470" s="214"/>
      <c r="D470" s="214"/>
      <c r="E470" s="214"/>
      <c r="F470" s="214"/>
      <c r="G470" s="214"/>
      <c r="H470" s="214"/>
      <c r="I470" s="214"/>
      <c r="J470" s="214"/>
      <c r="K470" s="214"/>
      <c r="L470" s="214"/>
      <c r="M470" s="214"/>
      <c r="N470" s="214"/>
      <c r="O470" s="214"/>
      <c r="P470" s="214"/>
      <c r="Q470" s="214"/>
      <c r="R470" s="214"/>
    </row>
    <row r="471">
      <c r="A471" s="180"/>
      <c r="B471" s="214"/>
      <c r="C471" s="214"/>
      <c r="D471" s="214"/>
      <c r="E471" s="214"/>
      <c r="F471" s="214"/>
      <c r="G471" s="214"/>
      <c r="H471" s="214"/>
      <c r="I471" s="214"/>
      <c r="J471" s="214"/>
      <c r="K471" s="214"/>
      <c r="L471" s="214"/>
      <c r="M471" s="214"/>
      <c r="N471" s="214"/>
      <c r="O471" s="214"/>
      <c r="P471" s="214"/>
      <c r="Q471" s="214"/>
      <c r="R471" s="214"/>
    </row>
    <row r="472">
      <c r="A472" s="180"/>
      <c r="B472" s="214"/>
      <c r="C472" s="214"/>
      <c r="D472" s="214"/>
      <c r="E472" s="214"/>
      <c r="F472" s="214"/>
      <c r="G472" s="214"/>
      <c r="H472" s="214"/>
      <c r="I472" s="214"/>
      <c r="J472" s="214"/>
      <c r="K472" s="214"/>
      <c r="L472" s="214"/>
      <c r="M472" s="214"/>
      <c r="N472" s="214"/>
      <c r="O472" s="214"/>
      <c r="P472" s="214"/>
      <c r="Q472" s="214"/>
      <c r="R472" s="214"/>
    </row>
    <row r="473">
      <c r="A473" s="180"/>
      <c r="B473" s="214"/>
      <c r="C473" s="214"/>
      <c r="D473" s="214"/>
      <c r="E473" s="214"/>
      <c r="F473" s="214"/>
      <c r="G473" s="214"/>
      <c r="H473" s="214"/>
      <c r="I473" s="214"/>
      <c r="J473" s="214"/>
      <c r="K473" s="214"/>
      <c r="L473" s="214"/>
      <c r="M473" s="214"/>
      <c r="N473" s="214"/>
      <c r="O473" s="214"/>
      <c r="P473" s="214"/>
      <c r="Q473" s="214"/>
      <c r="R473" s="214"/>
    </row>
    <row r="474">
      <c r="A474" s="180"/>
      <c r="B474" s="214"/>
      <c r="C474" s="214"/>
      <c r="D474" s="214"/>
      <c r="E474" s="214"/>
      <c r="F474" s="214"/>
      <c r="G474" s="214"/>
      <c r="H474" s="214"/>
      <c r="I474" s="214"/>
      <c r="J474" s="214"/>
      <c r="K474" s="214"/>
      <c r="L474" s="214"/>
      <c r="M474" s="214"/>
      <c r="N474" s="214"/>
      <c r="O474" s="214"/>
      <c r="P474" s="214"/>
      <c r="Q474" s="214"/>
      <c r="R474" s="214"/>
    </row>
    <row r="475">
      <c r="A475" s="180"/>
      <c r="B475" s="214"/>
      <c r="C475" s="214"/>
      <c r="D475" s="214"/>
      <c r="E475" s="214"/>
      <c r="F475" s="214"/>
      <c r="G475" s="214"/>
      <c r="H475" s="214"/>
      <c r="I475" s="214"/>
      <c r="J475" s="214"/>
      <c r="K475" s="214"/>
      <c r="L475" s="214"/>
      <c r="M475" s="214"/>
      <c r="N475" s="214"/>
      <c r="O475" s="214"/>
      <c r="P475" s="214"/>
      <c r="Q475" s="214"/>
      <c r="R475" s="214"/>
    </row>
    <row r="476">
      <c r="A476" s="180"/>
      <c r="B476" s="214"/>
      <c r="C476" s="214"/>
      <c r="D476" s="214"/>
      <c r="E476" s="214"/>
      <c r="F476" s="214"/>
      <c r="G476" s="214"/>
      <c r="H476" s="214"/>
      <c r="I476" s="214"/>
      <c r="J476" s="214"/>
      <c r="K476" s="214"/>
      <c r="L476" s="214"/>
      <c r="M476" s="214"/>
      <c r="N476" s="214"/>
      <c r="O476" s="214"/>
      <c r="P476" s="214"/>
      <c r="Q476" s="214"/>
      <c r="R476" s="214"/>
    </row>
    <row r="477">
      <c r="A477" s="180"/>
      <c r="B477" s="214"/>
      <c r="C477" s="214"/>
      <c r="D477" s="214"/>
      <c r="E477" s="214"/>
      <c r="F477" s="214"/>
      <c r="G477" s="214"/>
      <c r="H477" s="214"/>
      <c r="I477" s="214"/>
      <c r="J477" s="214"/>
      <c r="K477" s="214"/>
      <c r="L477" s="214"/>
      <c r="M477" s="214"/>
      <c r="N477" s="214"/>
      <c r="O477" s="214"/>
      <c r="P477" s="214"/>
      <c r="Q477" s="214"/>
      <c r="R477" s="214"/>
    </row>
    <row r="478">
      <c r="A478" s="180"/>
      <c r="B478" s="214"/>
      <c r="C478" s="214"/>
      <c r="D478" s="214"/>
      <c r="E478" s="214"/>
      <c r="F478" s="214"/>
      <c r="G478" s="214"/>
      <c r="H478" s="214"/>
      <c r="I478" s="214"/>
      <c r="J478" s="214"/>
      <c r="K478" s="214"/>
      <c r="L478" s="214"/>
      <c r="M478" s="214"/>
      <c r="N478" s="214"/>
      <c r="O478" s="214"/>
      <c r="P478" s="214"/>
      <c r="Q478" s="214"/>
      <c r="R478" s="214"/>
    </row>
    <row r="479">
      <c r="A479" s="180"/>
      <c r="B479" s="214"/>
      <c r="C479" s="214"/>
      <c r="D479" s="214"/>
      <c r="E479" s="214"/>
      <c r="F479" s="214"/>
      <c r="G479" s="214"/>
      <c r="H479" s="214"/>
      <c r="I479" s="214"/>
      <c r="J479" s="214"/>
      <c r="K479" s="214"/>
      <c r="L479" s="214"/>
      <c r="M479" s="214"/>
      <c r="N479" s="214"/>
      <c r="O479" s="214"/>
      <c r="P479" s="214"/>
      <c r="Q479" s="214"/>
      <c r="R479" s="214"/>
    </row>
    <row r="480">
      <c r="A480" s="180"/>
      <c r="B480" s="214"/>
      <c r="C480" s="214"/>
      <c r="D480" s="214"/>
      <c r="E480" s="214"/>
      <c r="F480" s="214"/>
      <c r="G480" s="214"/>
      <c r="H480" s="214"/>
      <c r="I480" s="214"/>
      <c r="J480" s="214"/>
      <c r="K480" s="214"/>
      <c r="L480" s="214"/>
      <c r="M480" s="214"/>
      <c r="N480" s="214"/>
      <c r="O480" s="214"/>
      <c r="P480" s="214"/>
      <c r="Q480" s="214"/>
      <c r="R480" s="214"/>
    </row>
    <row r="481">
      <c r="A481" s="180"/>
      <c r="B481" s="214"/>
      <c r="C481" s="214"/>
      <c r="D481" s="214"/>
      <c r="E481" s="214"/>
      <c r="F481" s="214"/>
      <c r="G481" s="214"/>
      <c r="H481" s="214"/>
      <c r="I481" s="214"/>
      <c r="J481" s="214"/>
      <c r="K481" s="214"/>
      <c r="L481" s="214"/>
      <c r="M481" s="214"/>
      <c r="N481" s="214"/>
      <c r="O481" s="214"/>
      <c r="P481" s="214"/>
      <c r="Q481" s="214"/>
      <c r="R481" s="214"/>
    </row>
    <row r="482">
      <c r="A482" s="180"/>
      <c r="B482" s="214"/>
      <c r="C482" s="214"/>
      <c r="D482" s="214"/>
      <c r="E482" s="214"/>
      <c r="F482" s="214"/>
      <c r="G482" s="214"/>
      <c r="H482" s="214"/>
      <c r="I482" s="214"/>
      <c r="J482" s="214"/>
      <c r="K482" s="214"/>
      <c r="L482" s="214"/>
      <c r="M482" s="214"/>
      <c r="N482" s="214"/>
      <c r="O482" s="214"/>
      <c r="P482" s="214"/>
      <c r="Q482" s="214"/>
      <c r="R482" s="214"/>
    </row>
    <row r="483">
      <c r="A483" s="180"/>
      <c r="B483" s="214"/>
      <c r="C483" s="214"/>
      <c r="D483" s="214"/>
      <c r="E483" s="214"/>
      <c r="F483" s="214"/>
      <c r="G483" s="214"/>
      <c r="H483" s="214"/>
      <c r="I483" s="214"/>
      <c r="J483" s="214"/>
      <c r="K483" s="214"/>
      <c r="L483" s="214"/>
      <c r="M483" s="214"/>
      <c r="N483" s="214"/>
      <c r="O483" s="214"/>
      <c r="P483" s="214"/>
      <c r="Q483" s="214"/>
      <c r="R483" s="214"/>
    </row>
    <row r="484">
      <c r="A484" s="180"/>
      <c r="B484" s="214"/>
      <c r="C484" s="214"/>
      <c r="D484" s="214"/>
      <c r="E484" s="214"/>
      <c r="F484" s="214"/>
      <c r="G484" s="214"/>
      <c r="H484" s="214"/>
      <c r="I484" s="214"/>
      <c r="J484" s="214"/>
      <c r="K484" s="214"/>
      <c r="L484" s="214"/>
      <c r="M484" s="214"/>
      <c r="N484" s="214"/>
      <c r="O484" s="214"/>
      <c r="P484" s="214"/>
      <c r="Q484" s="214"/>
      <c r="R484" s="214"/>
    </row>
    <row r="485">
      <c r="A485" s="180"/>
      <c r="B485" s="214"/>
      <c r="C485" s="214"/>
      <c r="D485" s="214"/>
      <c r="E485" s="214"/>
      <c r="F485" s="214"/>
      <c r="G485" s="214"/>
      <c r="H485" s="214"/>
      <c r="I485" s="214"/>
      <c r="J485" s="214"/>
      <c r="K485" s="214"/>
      <c r="L485" s="214"/>
      <c r="M485" s="214"/>
      <c r="N485" s="214"/>
      <c r="O485" s="214"/>
      <c r="P485" s="214"/>
      <c r="Q485" s="214"/>
      <c r="R485" s="214"/>
    </row>
    <row r="486">
      <c r="A486" s="180"/>
      <c r="B486" s="214"/>
      <c r="C486" s="214"/>
      <c r="D486" s="214"/>
      <c r="E486" s="214"/>
      <c r="F486" s="214"/>
      <c r="G486" s="214"/>
      <c r="H486" s="214"/>
      <c r="I486" s="214"/>
      <c r="J486" s="214"/>
      <c r="K486" s="214"/>
      <c r="L486" s="214"/>
      <c r="M486" s="214"/>
      <c r="N486" s="214"/>
      <c r="O486" s="214"/>
      <c r="P486" s="214"/>
      <c r="Q486" s="214"/>
      <c r="R486" s="214"/>
    </row>
    <row r="487">
      <c r="A487" s="180"/>
      <c r="B487" s="214"/>
      <c r="C487" s="214"/>
      <c r="D487" s="214"/>
      <c r="E487" s="214"/>
      <c r="F487" s="214"/>
      <c r="G487" s="214"/>
      <c r="H487" s="214"/>
      <c r="I487" s="214"/>
      <c r="J487" s="214"/>
      <c r="K487" s="214"/>
      <c r="L487" s="214"/>
      <c r="M487" s="214"/>
      <c r="N487" s="214"/>
      <c r="O487" s="214"/>
      <c r="P487" s="214"/>
      <c r="Q487" s="214"/>
      <c r="R487" s="214"/>
    </row>
    <row r="488">
      <c r="A488" s="180"/>
      <c r="B488" s="214"/>
      <c r="C488" s="214"/>
      <c r="D488" s="214"/>
      <c r="E488" s="214"/>
      <c r="F488" s="214"/>
      <c r="G488" s="214"/>
      <c r="H488" s="214"/>
      <c r="I488" s="214"/>
      <c r="J488" s="214"/>
      <c r="K488" s="214"/>
      <c r="L488" s="214"/>
      <c r="M488" s="214"/>
      <c r="N488" s="214"/>
      <c r="O488" s="214"/>
      <c r="P488" s="214"/>
      <c r="Q488" s="214"/>
      <c r="R488" s="214"/>
    </row>
    <row r="489">
      <c r="A489" s="180"/>
      <c r="B489" s="214"/>
      <c r="C489" s="214"/>
      <c r="D489" s="214"/>
      <c r="E489" s="214"/>
      <c r="F489" s="214"/>
      <c r="G489" s="214"/>
      <c r="H489" s="214"/>
      <c r="I489" s="214"/>
      <c r="J489" s="214"/>
      <c r="K489" s="214"/>
      <c r="L489" s="214"/>
      <c r="M489" s="214"/>
      <c r="N489" s="214"/>
      <c r="O489" s="214"/>
      <c r="P489" s="214"/>
      <c r="Q489" s="214"/>
      <c r="R489" s="214"/>
    </row>
    <row r="490">
      <c r="A490" s="180"/>
      <c r="B490" s="214"/>
      <c r="C490" s="214"/>
      <c r="D490" s="214"/>
      <c r="E490" s="214"/>
      <c r="F490" s="214"/>
      <c r="G490" s="214"/>
      <c r="H490" s="214"/>
      <c r="I490" s="214"/>
      <c r="J490" s="214"/>
      <c r="K490" s="214"/>
      <c r="L490" s="214"/>
      <c r="M490" s="214"/>
      <c r="N490" s="214"/>
      <c r="O490" s="214"/>
      <c r="P490" s="214"/>
      <c r="Q490" s="214"/>
      <c r="R490" s="214"/>
    </row>
    <row r="491">
      <c r="A491" s="180"/>
      <c r="B491" s="214"/>
      <c r="C491" s="214"/>
      <c r="D491" s="214"/>
      <c r="E491" s="214"/>
      <c r="F491" s="214"/>
      <c r="G491" s="214"/>
      <c r="H491" s="214"/>
      <c r="I491" s="214"/>
      <c r="J491" s="214"/>
      <c r="K491" s="214"/>
      <c r="L491" s="214"/>
      <c r="M491" s="214"/>
      <c r="N491" s="214"/>
      <c r="O491" s="214"/>
      <c r="P491" s="214"/>
      <c r="Q491" s="214"/>
      <c r="R491" s="214"/>
    </row>
    <row r="492">
      <c r="A492" s="180"/>
      <c r="B492" s="214"/>
      <c r="C492" s="214"/>
      <c r="D492" s="214"/>
      <c r="E492" s="214"/>
      <c r="F492" s="214"/>
      <c r="G492" s="214"/>
      <c r="H492" s="214"/>
      <c r="I492" s="214"/>
      <c r="J492" s="214"/>
      <c r="K492" s="214"/>
      <c r="L492" s="214"/>
      <c r="M492" s="214"/>
      <c r="N492" s="214"/>
      <c r="O492" s="214"/>
      <c r="P492" s="214"/>
      <c r="Q492" s="214"/>
      <c r="R492" s="214"/>
    </row>
    <row r="493">
      <c r="A493" s="180"/>
      <c r="B493" s="214"/>
      <c r="C493" s="214"/>
      <c r="D493" s="214"/>
      <c r="E493" s="214"/>
      <c r="F493" s="214"/>
      <c r="G493" s="214"/>
      <c r="H493" s="214"/>
      <c r="I493" s="214"/>
      <c r="J493" s="214"/>
      <c r="K493" s="214"/>
      <c r="L493" s="214"/>
      <c r="M493" s="214"/>
      <c r="N493" s="214"/>
      <c r="O493" s="214"/>
      <c r="P493" s="214"/>
      <c r="Q493" s="214"/>
      <c r="R493" s="214"/>
    </row>
    <row r="494">
      <c r="A494" s="180"/>
      <c r="B494" s="214"/>
      <c r="C494" s="214"/>
      <c r="D494" s="214"/>
      <c r="E494" s="214"/>
      <c r="F494" s="214"/>
      <c r="G494" s="214"/>
      <c r="H494" s="214"/>
      <c r="I494" s="214"/>
      <c r="J494" s="214"/>
      <c r="K494" s="214"/>
      <c r="L494" s="214"/>
      <c r="M494" s="214"/>
      <c r="N494" s="214"/>
      <c r="O494" s="214"/>
      <c r="P494" s="214"/>
      <c r="Q494" s="214"/>
      <c r="R494" s="214"/>
    </row>
    <row r="495">
      <c r="A495" s="180"/>
      <c r="B495" s="214"/>
      <c r="C495" s="214"/>
      <c r="D495" s="214"/>
      <c r="E495" s="214"/>
      <c r="F495" s="214"/>
      <c r="G495" s="214"/>
      <c r="H495" s="214"/>
      <c r="I495" s="214"/>
      <c r="J495" s="214"/>
      <c r="K495" s="214"/>
      <c r="L495" s="214"/>
      <c r="M495" s="214"/>
      <c r="N495" s="214"/>
      <c r="O495" s="214"/>
      <c r="P495" s="214"/>
      <c r="Q495" s="214"/>
      <c r="R495" s="214"/>
    </row>
    <row r="496">
      <c r="A496" s="180"/>
      <c r="B496" s="214"/>
      <c r="C496" s="214"/>
      <c r="D496" s="214"/>
      <c r="E496" s="214"/>
      <c r="F496" s="214"/>
      <c r="G496" s="214"/>
      <c r="H496" s="214"/>
      <c r="I496" s="214"/>
      <c r="J496" s="214"/>
      <c r="K496" s="214"/>
      <c r="L496" s="214"/>
      <c r="M496" s="214"/>
      <c r="N496" s="214"/>
      <c r="O496" s="214"/>
      <c r="P496" s="214"/>
      <c r="Q496" s="214"/>
      <c r="R496" s="214"/>
    </row>
    <row r="497">
      <c r="A497" s="180"/>
      <c r="B497" s="214"/>
      <c r="C497" s="214"/>
      <c r="D497" s="214"/>
      <c r="E497" s="214"/>
      <c r="F497" s="214"/>
      <c r="G497" s="214"/>
      <c r="H497" s="214"/>
      <c r="I497" s="214"/>
      <c r="J497" s="214"/>
      <c r="K497" s="214"/>
      <c r="L497" s="214"/>
      <c r="M497" s="214"/>
      <c r="N497" s="214"/>
      <c r="O497" s="214"/>
      <c r="P497" s="214"/>
      <c r="Q497" s="214"/>
      <c r="R497" s="214"/>
    </row>
    <row r="498">
      <c r="A498" s="180"/>
      <c r="B498" s="214"/>
      <c r="C498" s="214"/>
      <c r="D498" s="214"/>
      <c r="E498" s="214"/>
      <c r="F498" s="214"/>
      <c r="G498" s="214"/>
      <c r="H498" s="214"/>
      <c r="I498" s="214"/>
      <c r="J498" s="214"/>
      <c r="K498" s="214"/>
      <c r="L498" s="214"/>
      <c r="M498" s="214"/>
      <c r="N498" s="214"/>
      <c r="O498" s="214"/>
      <c r="P498" s="214"/>
      <c r="Q498" s="214"/>
      <c r="R498" s="214"/>
    </row>
    <row r="499">
      <c r="A499" s="180"/>
      <c r="B499" s="214"/>
      <c r="C499" s="214"/>
      <c r="D499" s="214"/>
      <c r="E499" s="214"/>
      <c r="F499" s="214"/>
      <c r="G499" s="214"/>
      <c r="H499" s="214"/>
      <c r="I499" s="214"/>
      <c r="J499" s="214"/>
      <c r="K499" s="214"/>
      <c r="L499" s="214"/>
      <c r="M499" s="214"/>
      <c r="N499" s="214"/>
      <c r="O499" s="214"/>
      <c r="P499" s="214"/>
      <c r="Q499" s="214"/>
      <c r="R499" s="214"/>
    </row>
    <row r="500">
      <c r="A500" s="180"/>
      <c r="B500" s="214"/>
      <c r="C500" s="214"/>
      <c r="D500" s="214"/>
      <c r="E500" s="214"/>
      <c r="F500" s="214"/>
      <c r="G500" s="214"/>
      <c r="H500" s="214"/>
      <c r="I500" s="214"/>
      <c r="J500" s="214"/>
      <c r="K500" s="214"/>
      <c r="L500" s="214"/>
      <c r="M500" s="214"/>
      <c r="N500" s="214"/>
      <c r="O500" s="214"/>
      <c r="P500" s="214"/>
      <c r="Q500" s="214"/>
      <c r="R500" s="214"/>
    </row>
    <row r="501">
      <c r="A501" s="180"/>
      <c r="B501" s="214"/>
      <c r="C501" s="214"/>
      <c r="D501" s="214"/>
      <c r="E501" s="214"/>
      <c r="F501" s="214"/>
      <c r="G501" s="214"/>
      <c r="H501" s="214"/>
      <c r="I501" s="214"/>
      <c r="J501" s="214"/>
      <c r="K501" s="214"/>
      <c r="L501" s="214"/>
      <c r="M501" s="214"/>
      <c r="N501" s="214"/>
      <c r="O501" s="214"/>
      <c r="P501" s="214"/>
      <c r="Q501" s="214"/>
      <c r="R501" s="214"/>
    </row>
    <row r="502">
      <c r="A502" s="180"/>
      <c r="B502" s="214"/>
      <c r="C502" s="214"/>
      <c r="D502" s="214"/>
      <c r="E502" s="214"/>
      <c r="F502" s="214"/>
      <c r="G502" s="214"/>
      <c r="H502" s="214"/>
      <c r="I502" s="214"/>
      <c r="J502" s="214"/>
      <c r="K502" s="214"/>
      <c r="L502" s="214"/>
      <c r="M502" s="214"/>
      <c r="N502" s="214"/>
      <c r="O502" s="214"/>
      <c r="P502" s="214"/>
      <c r="Q502" s="214"/>
      <c r="R502" s="214"/>
    </row>
    <row r="503">
      <c r="A503" s="180"/>
      <c r="B503" s="214"/>
      <c r="C503" s="214"/>
      <c r="D503" s="214"/>
      <c r="E503" s="214"/>
      <c r="F503" s="214"/>
      <c r="G503" s="214"/>
      <c r="H503" s="214"/>
      <c r="I503" s="214"/>
      <c r="J503" s="214"/>
      <c r="K503" s="214"/>
      <c r="L503" s="214"/>
      <c r="M503" s="214"/>
      <c r="N503" s="214"/>
      <c r="O503" s="214"/>
      <c r="P503" s="214"/>
      <c r="Q503" s="214"/>
      <c r="R503" s="214"/>
    </row>
    <row r="504">
      <c r="A504" s="180"/>
      <c r="B504" s="214"/>
      <c r="C504" s="214"/>
      <c r="D504" s="214"/>
      <c r="E504" s="214"/>
      <c r="F504" s="214"/>
      <c r="G504" s="214"/>
      <c r="H504" s="214"/>
      <c r="I504" s="214"/>
      <c r="J504" s="214"/>
      <c r="K504" s="214"/>
      <c r="L504" s="214"/>
      <c r="M504" s="214"/>
      <c r="N504" s="214"/>
      <c r="O504" s="214"/>
      <c r="P504" s="214"/>
      <c r="Q504" s="214"/>
      <c r="R504" s="214"/>
    </row>
    <row r="505">
      <c r="A505" s="180"/>
      <c r="B505" s="214"/>
      <c r="C505" s="214"/>
      <c r="D505" s="214"/>
      <c r="E505" s="214"/>
      <c r="F505" s="214"/>
      <c r="G505" s="214"/>
      <c r="H505" s="214"/>
      <c r="I505" s="214"/>
      <c r="J505" s="214"/>
      <c r="K505" s="214"/>
      <c r="L505" s="214"/>
      <c r="M505" s="214"/>
      <c r="N505" s="214"/>
      <c r="O505" s="214"/>
      <c r="P505" s="214"/>
      <c r="Q505" s="214"/>
      <c r="R505" s="214"/>
    </row>
    <row r="506">
      <c r="A506" s="180"/>
      <c r="B506" s="214"/>
      <c r="C506" s="214"/>
      <c r="D506" s="214"/>
      <c r="E506" s="214"/>
      <c r="F506" s="214"/>
      <c r="G506" s="214"/>
      <c r="H506" s="214"/>
      <c r="I506" s="214"/>
      <c r="J506" s="214"/>
      <c r="K506" s="214"/>
      <c r="L506" s="214"/>
      <c r="M506" s="214"/>
      <c r="N506" s="214"/>
      <c r="O506" s="214"/>
      <c r="P506" s="214"/>
      <c r="Q506" s="214"/>
      <c r="R506" s="214"/>
    </row>
    <row r="507">
      <c r="A507" s="180"/>
      <c r="B507" s="214"/>
      <c r="C507" s="214"/>
      <c r="D507" s="214"/>
      <c r="E507" s="214"/>
      <c r="F507" s="214"/>
      <c r="G507" s="214"/>
      <c r="H507" s="214"/>
      <c r="I507" s="214"/>
      <c r="J507" s="214"/>
      <c r="K507" s="214"/>
      <c r="L507" s="214"/>
      <c r="M507" s="214"/>
      <c r="N507" s="214"/>
      <c r="O507" s="214"/>
      <c r="P507" s="214"/>
      <c r="Q507" s="214"/>
      <c r="R507" s="214"/>
    </row>
    <row r="508">
      <c r="A508" s="180"/>
      <c r="B508" s="214"/>
      <c r="C508" s="214"/>
      <c r="D508" s="214"/>
      <c r="E508" s="214"/>
      <c r="F508" s="214"/>
      <c r="G508" s="214"/>
      <c r="H508" s="214"/>
      <c r="I508" s="214"/>
      <c r="J508" s="214"/>
      <c r="K508" s="214"/>
      <c r="L508" s="214"/>
      <c r="M508" s="214"/>
      <c r="N508" s="214"/>
      <c r="O508" s="214"/>
      <c r="P508" s="214"/>
      <c r="Q508" s="214"/>
      <c r="R508" s="214"/>
    </row>
    <row r="509">
      <c r="A509" s="180"/>
      <c r="B509" s="214"/>
      <c r="C509" s="214"/>
      <c r="D509" s="214"/>
      <c r="E509" s="214"/>
      <c r="F509" s="214"/>
      <c r="G509" s="214"/>
      <c r="H509" s="214"/>
      <c r="I509" s="214"/>
      <c r="J509" s="214"/>
      <c r="K509" s="214"/>
      <c r="L509" s="214"/>
      <c r="M509" s="214"/>
      <c r="N509" s="214"/>
      <c r="O509" s="214"/>
      <c r="P509" s="214"/>
      <c r="Q509" s="214"/>
      <c r="R509" s="214"/>
    </row>
    <row r="510">
      <c r="A510" s="180"/>
      <c r="B510" s="214"/>
      <c r="C510" s="214"/>
      <c r="D510" s="214"/>
      <c r="E510" s="214"/>
      <c r="F510" s="214"/>
      <c r="G510" s="214"/>
      <c r="H510" s="214"/>
      <c r="I510" s="214"/>
      <c r="J510" s="214"/>
      <c r="K510" s="214"/>
      <c r="L510" s="214"/>
      <c r="M510" s="214"/>
      <c r="N510" s="214"/>
      <c r="O510" s="214"/>
      <c r="P510" s="214"/>
      <c r="Q510" s="214"/>
      <c r="R510" s="214"/>
    </row>
    <row r="511">
      <c r="A511" s="180"/>
      <c r="B511" s="214"/>
      <c r="C511" s="214"/>
      <c r="D511" s="214"/>
      <c r="E511" s="214"/>
      <c r="F511" s="214"/>
      <c r="G511" s="214"/>
      <c r="H511" s="214"/>
      <c r="I511" s="214"/>
      <c r="J511" s="214"/>
      <c r="K511" s="214"/>
      <c r="L511" s="214"/>
      <c r="M511" s="214"/>
      <c r="N511" s="214"/>
      <c r="O511" s="214"/>
      <c r="P511" s="214"/>
      <c r="Q511" s="214"/>
      <c r="R511" s="214"/>
    </row>
    <row r="512">
      <c r="A512" s="180"/>
      <c r="B512" s="214"/>
      <c r="C512" s="214"/>
      <c r="D512" s="214"/>
      <c r="E512" s="214"/>
      <c r="F512" s="214"/>
      <c r="G512" s="214"/>
      <c r="H512" s="214"/>
      <c r="I512" s="214"/>
      <c r="J512" s="214"/>
      <c r="K512" s="214"/>
      <c r="L512" s="214"/>
      <c r="M512" s="214"/>
      <c r="N512" s="214"/>
      <c r="O512" s="214"/>
      <c r="P512" s="214"/>
      <c r="Q512" s="214"/>
      <c r="R512" s="214"/>
    </row>
    <row r="513">
      <c r="A513" s="180"/>
      <c r="B513" s="214"/>
      <c r="C513" s="214"/>
      <c r="D513" s="214"/>
      <c r="E513" s="214"/>
      <c r="F513" s="214"/>
      <c r="G513" s="214"/>
      <c r="H513" s="214"/>
      <c r="I513" s="214"/>
      <c r="J513" s="214"/>
      <c r="K513" s="214"/>
      <c r="L513" s="214"/>
      <c r="M513" s="214"/>
      <c r="N513" s="214"/>
      <c r="O513" s="214"/>
      <c r="P513" s="214"/>
      <c r="Q513" s="214"/>
      <c r="R513" s="214"/>
    </row>
    <row r="514">
      <c r="A514" s="180"/>
      <c r="B514" s="214"/>
      <c r="C514" s="214"/>
      <c r="D514" s="214"/>
      <c r="E514" s="214"/>
      <c r="F514" s="214"/>
      <c r="G514" s="214"/>
      <c r="H514" s="214"/>
      <c r="I514" s="214"/>
      <c r="J514" s="214"/>
      <c r="K514" s="214"/>
      <c r="L514" s="214"/>
      <c r="M514" s="214"/>
      <c r="N514" s="214"/>
      <c r="O514" s="214"/>
      <c r="P514" s="214"/>
      <c r="Q514" s="214"/>
      <c r="R514" s="214"/>
    </row>
    <row r="515">
      <c r="A515" s="180"/>
      <c r="B515" s="214"/>
      <c r="C515" s="214"/>
      <c r="D515" s="214"/>
      <c r="E515" s="214"/>
      <c r="F515" s="214"/>
      <c r="G515" s="214"/>
      <c r="H515" s="214"/>
      <c r="I515" s="214"/>
      <c r="J515" s="214"/>
      <c r="K515" s="214"/>
      <c r="L515" s="214"/>
      <c r="M515" s="214"/>
      <c r="N515" s="214"/>
      <c r="O515" s="214"/>
      <c r="P515" s="214"/>
      <c r="Q515" s="214"/>
      <c r="R515" s="214"/>
    </row>
    <row r="516">
      <c r="A516" s="180"/>
      <c r="B516" s="214"/>
      <c r="C516" s="214"/>
      <c r="D516" s="214"/>
      <c r="E516" s="214"/>
      <c r="F516" s="214"/>
      <c r="G516" s="214"/>
      <c r="H516" s="214"/>
      <c r="I516" s="214"/>
      <c r="J516" s="214"/>
      <c r="K516" s="214"/>
      <c r="L516" s="214"/>
      <c r="M516" s="214"/>
      <c r="N516" s="214"/>
      <c r="O516" s="214"/>
      <c r="P516" s="214"/>
      <c r="Q516" s="214"/>
      <c r="R516" s="214"/>
    </row>
    <row r="517">
      <c r="A517" s="180"/>
      <c r="B517" s="214"/>
      <c r="C517" s="214"/>
      <c r="D517" s="214"/>
      <c r="E517" s="214"/>
      <c r="F517" s="214"/>
      <c r="G517" s="214"/>
      <c r="H517" s="214"/>
      <c r="I517" s="214"/>
      <c r="J517" s="214"/>
      <c r="K517" s="214"/>
      <c r="L517" s="214"/>
      <c r="M517" s="214"/>
      <c r="N517" s="214"/>
      <c r="O517" s="214"/>
      <c r="P517" s="214"/>
      <c r="Q517" s="214"/>
      <c r="R517" s="214"/>
    </row>
    <row r="518">
      <c r="A518" s="180"/>
      <c r="B518" s="214"/>
      <c r="C518" s="214"/>
      <c r="D518" s="214"/>
      <c r="E518" s="214"/>
      <c r="F518" s="214"/>
      <c r="G518" s="214"/>
      <c r="H518" s="214"/>
      <c r="I518" s="214"/>
      <c r="J518" s="214"/>
      <c r="K518" s="214"/>
      <c r="L518" s="214"/>
      <c r="M518" s="214"/>
      <c r="N518" s="214"/>
      <c r="O518" s="214"/>
      <c r="P518" s="214"/>
      <c r="Q518" s="214"/>
      <c r="R518" s="214"/>
    </row>
    <row r="519">
      <c r="A519" s="180"/>
      <c r="B519" s="214"/>
      <c r="C519" s="214"/>
      <c r="D519" s="214"/>
      <c r="E519" s="214"/>
      <c r="F519" s="214"/>
      <c r="G519" s="214"/>
      <c r="H519" s="214"/>
      <c r="I519" s="214"/>
      <c r="J519" s="214"/>
      <c r="K519" s="214"/>
      <c r="L519" s="214"/>
      <c r="M519" s="214"/>
      <c r="N519" s="214"/>
      <c r="O519" s="214"/>
      <c r="P519" s="214"/>
      <c r="Q519" s="214"/>
      <c r="R519" s="214"/>
    </row>
    <row r="520">
      <c r="A520" s="180"/>
      <c r="B520" s="214"/>
      <c r="C520" s="214"/>
      <c r="D520" s="214"/>
      <c r="E520" s="214"/>
      <c r="F520" s="214"/>
      <c r="G520" s="214"/>
      <c r="H520" s="214"/>
      <c r="I520" s="214"/>
      <c r="J520" s="214"/>
      <c r="K520" s="214"/>
      <c r="L520" s="214"/>
      <c r="M520" s="214"/>
      <c r="N520" s="214"/>
      <c r="O520" s="214"/>
      <c r="P520" s="214"/>
      <c r="Q520" s="214"/>
      <c r="R520" s="214"/>
    </row>
    <row r="521">
      <c r="A521" s="180"/>
      <c r="B521" s="214"/>
      <c r="C521" s="214"/>
      <c r="D521" s="214"/>
      <c r="E521" s="214"/>
      <c r="F521" s="214"/>
      <c r="G521" s="214"/>
      <c r="H521" s="214"/>
      <c r="I521" s="214"/>
      <c r="J521" s="214"/>
      <c r="K521" s="214"/>
      <c r="L521" s="214"/>
      <c r="M521" s="214"/>
      <c r="N521" s="214"/>
      <c r="O521" s="214"/>
      <c r="P521" s="214"/>
      <c r="Q521" s="214"/>
      <c r="R521" s="214"/>
    </row>
    <row r="522">
      <c r="A522" s="180"/>
      <c r="B522" s="214"/>
      <c r="C522" s="214"/>
      <c r="D522" s="214"/>
      <c r="E522" s="214"/>
      <c r="F522" s="214"/>
      <c r="G522" s="214"/>
      <c r="H522" s="214"/>
      <c r="I522" s="214"/>
      <c r="J522" s="214"/>
      <c r="K522" s="214"/>
      <c r="L522" s="214"/>
      <c r="M522" s="214"/>
      <c r="N522" s="214"/>
      <c r="O522" s="214"/>
      <c r="P522" s="214"/>
      <c r="Q522" s="214"/>
      <c r="R522" s="214"/>
    </row>
    <row r="523">
      <c r="A523" s="180"/>
      <c r="B523" s="214"/>
      <c r="C523" s="214"/>
      <c r="D523" s="214"/>
      <c r="E523" s="214"/>
      <c r="F523" s="214"/>
      <c r="G523" s="214"/>
      <c r="H523" s="214"/>
      <c r="I523" s="214"/>
      <c r="J523" s="214"/>
      <c r="K523" s="214"/>
      <c r="L523" s="214"/>
      <c r="M523" s="214"/>
      <c r="N523" s="214"/>
      <c r="O523" s="214"/>
      <c r="P523" s="214"/>
      <c r="Q523" s="214"/>
      <c r="R523" s="214"/>
    </row>
    <row r="524">
      <c r="A524" s="180"/>
      <c r="B524" s="214"/>
      <c r="C524" s="214"/>
      <c r="D524" s="214"/>
      <c r="E524" s="214"/>
      <c r="F524" s="214"/>
      <c r="G524" s="214"/>
      <c r="H524" s="214"/>
      <c r="I524" s="214"/>
      <c r="J524" s="214"/>
      <c r="K524" s="214"/>
      <c r="L524" s="214"/>
      <c r="M524" s="214"/>
      <c r="N524" s="214"/>
      <c r="O524" s="214"/>
      <c r="P524" s="214"/>
      <c r="Q524" s="214"/>
      <c r="R524" s="214"/>
    </row>
    <row r="525">
      <c r="A525" s="180"/>
      <c r="B525" s="214"/>
      <c r="C525" s="214"/>
      <c r="D525" s="214"/>
      <c r="E525" s="214"/>
      <c r="F525" s="214"/>
      <c r="G525" s="214"/>
      <c r="H525" s="214"/>
      <c r="I525" s="214"/>
      <c r="J525" s="214"/>
      <c r="K525" s="214"/>
      <c r="L525" s="214"/>
      <c r="M525" s="214"/>
      <c r="N525" s="214"/>
      <c r="O525" s="214"/>
      <c r="P525" s="214"/>
      <c r="Q525" s="214"/>
      <c r="R525" s="214"/>
    </row>
    <row r="526">
      <c r="A526" s="180"/>
      <c r="B526" s="214"/>
      <c r="C526" s="214"/>
      <c r="D526" s="214"/>
      <c r="E526" s="214"/>
      <c r="F526" s="214"/>
      <c r="G526" s="214"/>
      <c r="H526" s="214"/>
      <c r="I526" s="214"/>
      <c r="J526" s="214"/>
      <c r="K526" s="214"/>
      <c r="L526" s="214"/>
      <c r="M526" s="214"/>
      <c r="N526" s="214"/>
      <c r="O526" s="214"/>
      <c r="P526" s="214"/>
      <c r="Q526" s="214"/>
      <c r="R526" s="214"/>
    </row>
    <row r="527">
      <c r="A527" s="180"/>
      <c r="B527" s="214"/>
      <c r="C527" s="214"/>
      <c r="D527" s="214"/>
      <c r="E527" s="214"/>
      <c r="F527" s="214"/>
      <c r="G527" s="214"/>
      <c r="H527" s="214"/>
      <c r="I527" s="214"/>
      <c r="J527" s="214"/>
      <c r="K527" s="214"/>
      <c r="L527" s="214"/>
      <c r="M527" s="214"/>
      <c r="N527" s="214"/>
      <c r="O527" s="214"/>
      <c r="P527" s="214"/>
      <c r="Q527" s="214"/>
      <c r="R527" s="214"/>
    </row>
    <row r="528">
      <c r="A528" s="180"/>
      <c r="B528" s="214"/>
      <c r="C528" s="214"/>
      <c r="D528" s="214"/>
      <c r="E528" s="214"/>
      <c r="F528" s="214"/>
      <c r="G528" s="214"/>
      <c r="H528" s="214"/>
      <c r="I528" s="214"/>
      <c r="J528" s="214"/>
      <c r="K528" s="214"/>
      <c r="L528" s="214"/>
      <c r="M528" s="214"/>
      <c r="N528" s="214"/>
      <c r="O528" s="214"/>
      <c r="P528" s="214"/>
      <c r="Q528" s="214"/>
      <c r="R528" s="214"/>
    </row>
    <row r="529">
      <c r="A529" s="180"/>
      <c r="B529" s="214"/>
      <c r="C529" s="214"/>
      <c r="D529" s="214"/>
      <c r="E529" s="214"/>
      <c r="F529" s="214"/>
      <c r="G529" s="214"/>
      <c r="H529" s="214"/>
      <c r="I529" s="214"/>
      <c r="J529" s="214"/>
      <c r="K529" s="214"/>
      <c r="L529" s="214"/>
      <c r="M529" s="214"/>
      <c r="N529" s="214"/>
      <c r="O529" s="214"/>
      <c r="P529" s="214"/>
      <c r="Q529" s="214"/>
      <c r="R529" s="214"/>
    </row>
    <row r="530">
      <c r="A530" s="180"/>
      <c r="B530" s="214"/>
      <c r="C530" s="214"/>
      <c r="D530" s="214"/>
      <c r="E530" s="214"/>
      <c r="F530" s="214"/>
      <c r="G530" s="214"/>
      <c r="H530" s="214"/>
      <c r="I530" s="214"/>
      <c r="J530" s="214"/>
      <c r="K530" s="214"/>
      <c r="L530" s="214"/>
      <c r="M530" s="214"/>
      <c r="N530" s="214"/>
      <c r="O530" s="214"/>
      <c r="P530" s="214"/>
      <c r="Q530" s="214"/>
      <c r="R530" s="214"/>
    </row>
    <row r="531">
      <c r="A531" s="180"/>
      <c r="B531" s="214"/>
      <c r="C531" s="214"/>
      <c r="D531" s="214"/>
      <c r="E531" s="214"/>
      <c r="F531" s="214"/>
      <c r="G531" s="214"/>
      <c r="H531" s="214"/>
      <c r="I531" s="214"/>
      <c r="J531" s="214"/>
      <c r="K531" s="214"/>
      <c r="L531" s="214"/>
      <c r="M531" s="214"/>
      <c r="N531" s="214"/>
      <c r="O531" s="214"/>
      <c r="P531" s="214"/>
      <c r="Q531" s="214"/>
      <c r="R531" s="214"/>
    </row>
    <row r="532">
      <c r="A532" s="180"/>
      <c r="B532" s="214"/>
      <c r="C532" s="214"/>
      <c r="D532" s="214"/>
      <c r="E532" s="214"/>
      <c r="F532" s="214"/>
      <c r="G532" s="214"/>
      <c r="H532" s="214"/>
      <c r="I532" s="214"/>
      <c r="J532" s="214"/>
      <c r="K532" s="214"/>
      <c r="L532" s="214"/>
      <c r="M532" s="214"/>
      <c r="N532" s="214"/>
      <c r="O532" s="214"/>
      <c r="P532" s="214"/>
      <c r="Q532" s="214"/>
      <c r="R532" s="214"/>
    </row>
    <row r="533">
      <c r="A533" s="180"/>
      <c r="B533" s="214"/>
      <c r="C533" s="214"/>
      <c r="D533" s="214"/>
      <c r="E533" s="214"/>
      <c r="F533" s="214"/>
      <c r="G533" s="214"/>
      <c r="H533" s="214"/>
      <c r="I533" s="214"/>
      <c r="J533" s="214"/>
      <c r="K533" s="214"/>
      <c r="L533" s="214"/>
      <c r="M533" s="214"/>
      <c r="N533" s="214"/>
      <c r="O533" s="214"/>
      <c r="P533" s="214"/>
      <c r="Q533" s="214"/>
      <c r="R533" s="214"/>
    </row>
    <row r="534">
      <c r="A534" s="180"/>
      <c r="B534" s="214"/>
      <c r="C534" s="214"/>
      <c r="D534" s="214"/>
      <c r="E534" s="214"/>
      <c r="F534" s="214"/>
      <c r="G534" s="214"/>
      <c r="H534" s="214"/>
      <c r="I534" s="214"/>
      <c r="J534" s="214"/>
      <c r="K534" s="214"/>
      <c r="L534" s="214"/>
      <c r="M534" s="214"/>
      <c r="N534" s="214"/>
      <c r="O534" s="214"/>
      <c r="P534" s="214"/>
      <c r="Q534" s="214"/>
      <c r="R534" s="214"/>
    </row>
    <row r="535">
      <c r="A535" s="180"/>
      <c r="B535" s="214"/>
      <c r="C535" s="214"/>
      <c r="D535" s="214"/>
      <c r="E535" s="214"/>
      <c r="F535" s="214"/>
      <c r="G535" s="214"/>
      <c r="H535" s="214"/>
      <c r="I535" s="214"/>
      <c r="J535" s="214"/>
      <c r="K535" s="214"/>
      <c r="L535" s="214"/>
      <c r="M535" s="214"/>
      <c r="N535" s="214"/>
      <c r="O535" s="214"/>
      <c r="P535" s="214"/>
      <c r="Q535" s="214"/>
      <c r="R535" s="214"/>
    </row>
    <row r="536">
      <c r="A536" s="180"/>
      <c r="B536" s="214"/>
      <c r="C536" s="214"/>
      <c r="D536" s="214"/>
      <c r="E536" s="214"/>
      <c r="F536" s="214"/>
      <c r="G536" s="214"/>
      <c r="H536" s="214"/>
      <c r="I536" s="214"/>
      <c r="J536" s="214"/>
      <c r="K536" s="214"/>
      <c r="L536" s="214"/>
      <c r="M536" s="214"/>
      <c r="N536" s="214"/>
      <c r="O536" s="214"/>
      <c r="P536" s="214"/>
      <c r="Q536" s="214"/>
      <c r="R536" s="214"/>
    </row>
    <row r="537">
      <c r="A537" s="180"/>
      <c r="B537" s="214"/>
      <c r="C537" s="214"/>
      <c r="D537" s="214"/>
      <c r="E537" s="214"/>
      <c r="F537" s="214"/>
      <c r="G537" s="214"/>
      <c r="H537" s="214"/>
      <c r="I537" s="214"/>
      <c r="J537" s="214"/>
      <c r="K537" s="214"/>
      <c r="L537" s="214"/>
      <c r="M537" s="214"/>
      <c r="N537" s="214"/>
      <c r="O537" s="214"/>
      <c r="P537" s="214"/>
      <c r="Q537" s="214"/>
      <c r="R537" s="214"/>
    </row>
    <row r="538">
      <c r="A538" s="180"/>
      <c r="B538" s="214"/>
      <c r="C538" s="214"/>
      <c r="D538" s="214"/>
      <c r="E538" s="214"/>
      <c r="F538" s="214"/>
      <c r="G538" s="214"/>
      <c r="H538" s="214"/>
      <c r="I538" s="214"/>
      <c r="J538" s="214"/>
      <c r="K538" s="214"/>
      <c r="L538" s="214"/>
      <c r="M538" s="214"/>
      <c r="N538" s="214"/>
      <c r="O538" s="214"/>
      <c r="P538" s="214"/>
      <c r="Q538" s="214"/>
      <c r="R538" s="214"/>
    </row>
    <row r="539">
      <c r="A539" s="180"/>
      <c r="B539" s="214"/>
      <c r="C539" s="214"/>
      <c r="D539" s="214"/>
      <c r="E539" s="214"/>
      <c r="F539" s="214"/>
      <c r="G539" s="214"/>
      <c r="H539" s="214"/>
      <c r="I539" s="214"/>
      <c r="J539" s="214"/>
      <c r="K539" s="214"/>
      <c r="L539" s="214"/>
      <c r="M539" s="214"/>
      <c r="N539" s="214"/>
      <c r="O539" s="214"/>
      <c r="P539" s="214"/>
      <c r="Q539" s="214"/>
      <c r="R539" s="214"/>
    </row>
    <row r="540">
      <c r="A540" s="180"/>
      <c r="B540" s="214"/>
      <c r="C540" s="214"/>
      <c r="D540" s="214"/>
      <c r="E540" s="214"/>
      <c r="F540" s="214"/>
      <c r="G540" s="214"/>
      <c r="H540" s="214"/>
      <c r="I540" s="214"/>
      <c r="J540" s="214"/>
      <c r="K540" s="214"/>
      <c r="L540" s="214"/>
      <c r="M540" s="214"/>
      <c r="N540" s="214"/>
      <c r="O540" s="214"/>
      <c r="P540" s="214"/>
      <c r="Q540" s="214"/>
      <c r="R540" s="214"/>
    </row>
    <row r="541">
      <c r="A541" s="180"/>
      <c r="B541" s="214"/>
      <c r="C541" s="214"/>
      <c r="D541" s="214"/>
      <c r="E541" s="214"/>
      <c r="F541" s="214"/>
      <c r="G541" s="214"/>
      <c r="H541" s="214"/>
      <c r="I541" s="214"/>
      <c r="J541" s="214"/>
      <c r="K541" s="214"/>
      <c r="L541" s="214"/>
      <c r="M541" s="214"/>
      <c r="N541" s="214"/>
      <c r="O541" s="214"/>
      <c r="P541" s="214"/>
      <c r="Q541" s="214"/>
      <c r="R541" s="214"/>
    </row>
    <row r="542">
      <c r="A542" s="180"/>
      <c r="B542" s="214"/>
      <c r="C542" s="214"/>
      <c r="D542" s="214"/>
      <c r="E542" s="214"/>
      <c r="F542" s="214"/>
      <c r="G542" s="214"/>
      <c r="H542" s="214"/>
      <c r="I542" s="214"/>
      <c r="J542" s="214"/>
      <c r="K542" s="214"/>
      <c r="L542" s="214"/>
      <c r="M542" s="214"/>
      <c r="N542" s="214"/>
      <c r="O542" s="214"/>
      <c r="P542" s="214"/>
      <c r="Q542" s="214"/>
      <c r="R542" s="214"/>
    </row>
    <row r="543">
      <c r="A543" s="180"/>
      <c r="B543" s="214"/>
      <c r="C543" s="214"/>
      <c r="D543" s="214"/>
      <c r="E543" s="214"/>
      <c r="F543" s="214"/>
      <c r="G543" s="214"/>
      <c r="H543" s="214"/>
      <c r="I543" s="214"/>
      <c r="J543" s="214"/>
      <c r="K543" s="214"/>
      <c r="L543" s="214"/>
      <c r="M543" s="214"/>
      <c r="N543" s="214"/>
      <c r="O543" s="214"/>
      <c r="P543" s="214"/>
      <c r="Q543" s="214"/>
      <c r="R543" s="214"/>
    </row>
    <row r="544">
      <c r="A544" s="180"/>
      <c r="B544" s="214"/>
      <c r="C544" s="214"/>
      <c r="D544" s="214"/>
      <c r="E544" s="214"/>
      <c r="F544" s="214"/>
      <c r="G544" s="214"/>
      <c r="H544" s="214"/>
      <c r="I544" s="214"/>
      <c r="J544" s="214"/>
      <c r="K544" s="214"/>
      <c r="L544" s="214"/>
      <c r="M544" s="214"/>
      <c r="N544" s="214"/>
      <c r="O544" s="214"/>
      <c r="P544" s="214"/>
      <c r="Q544" s="214"/>
      <c r="R544" s="214"/>
    </row>
    <row r="545">
      <c r="A545" s="180"/>
      <c r="B545" s="214"/>
      <c r="C545" s="214"/>
      <c r="D545" s="214"/>
      <c r="E545" s="214"/>
      <c r="F545" s="214"/>
      <c r="G545" s="214"/>
      <c r="H545" s="214"/>
      <c r="I545" s="214"/>
      <c r="J545" s="214"/>
      <c r="K545" s="214"/>
      <c r="L545" s="214"/>
      <c r="M545" s="214"/>
      <c r="N545" s="214"/>
      <c r="O545" s="214"/>
      <c r="P545" s="214"/>
      <c r="Q545" s="214"/>
      <c r="R545" s="214"/>
    </row>
    <row r="546">
      <c r="A546" s="180"/>
      <c r="B546" s="214"/>
      <c r="C546" s="214"/>
      <c r="D546" s="214"/>
      <c r="E546" s="214"/>
      <c r="F546" s="214"/>
      <c r="G546" s="214"/>
      <c r="H546" s="214"/>
      <c r="I546" s="214"/>
      <c r="J546" s="214"/>
      <c r="K546" s="214"/>
      <c r="L546" s="214"/>
      <c r="M546" s="214"/>
      <c r="N546" s="214"/>
      <c r="O546" s="214"/>
      <c r="P546" s="214"/>
      <c r="Q546" s="214"/>
      <c r="R546" s="214"/>
    </row>
    <row r="547">
      <c r="A547" s="180"/>
      <c r="B547" s="214"/>
      <c r="C547" s="214"/>
      <c r="D547" s="214"/>
      <c r="E547" s="214"/>
      <c r="F547" s="214"/>
      <c r="G547" s="214"/>
      <c r="H547" s="214"/>
      <c r="I547" s="214"/>
      <c r="J547" s="214"/>
      <c r="K547" s="214"/>
      <c r="L547" s="214"/>
      <c r="M547" s="214"/>
      <c r="N547" s="214"/>
      <c r="O547" s="214"/>
      <c r="P547" s="214"/>
      <c r="Q547" s="214"/>
      <c r="R547" s="214"/>
    </row>
    <row r="548">
      <c r="A548" s="180"/>
      <c r="B548" s="214"/>
      <c r="C548" s="214"/>
      <c r="D548" s="214"/>
      <c r="E548" s="214"/>
      <c r="F548" s="214"/>
      <c r="G548" s="214"/>
      <c r="H548" s="214"/>
      <c r="I548" s="214"/>
      <c r="J548" s="214"/>
      <c r="K548" s="214"/>
      <c r="L548" s="214"/>
      <c r="M548" s="214"/>
      <c r="N548" s="214"/>
      <c r="O548" s="214"/>
      <c r="P548" s="214"/>
      <c r="Q548" s="214"/>
      <c r="R548" s="214"/>
    </row>
    <row r="549">
      <c r="A549" s="180"/>
      <c r="B549" s="214"/>
      <c r="C549" s="214"/>
      <c r="D549" s="214"/>
      <c r="E549" s="214"/>
      <c r="F549" s="214"/>
      <c r="G549" s="214"/>
      <c r="H549" s="214"/>
      <c r="I549" s="214"/>
      <c r="J549" s="214"/>
      <c r="K549" s="214"/>
      <c r="L549" s="214"/>
      <c r="M549" s="214"/>
      <c r="N549" s="214"/>
      <c r="O549" s="214"/>
      <c r="P549" s="214"/>
      <c r="Q549" s="214"/>
      <c r="R549" s="214"/>
    </row>
    <row r="550">
      <c r="A550" s="180"/>
      <c r="B550" s="214"/>
      <c r="C550" s="214"/>
      <c r="D550" s="214"/>
      <c r="E550" s="214"/>
      <c r="F550" s="214"/>
      <c r="G550" s="214"/>
      <c r="H550" s="214"/>
      <c r="I550" s="214"/>
      <c r="J550" s="214"/>
      <c r="K550" s="214"/>
      <c r="L550" s="214"/>
      <c r="M550" s="214"/>
      <c r="N550" s="214"/>
      <c r="O550" s="214"/>
      <c r="P550" s="214"/>
      <c r="Q550" s="214"/>
      <c r="R550" s="214"/>
    </row>
    <row r="551">
      <c r="A551" s="180"/>
      <c r="B551" s="214"/>
      <c r="C551" s="214"/>
      <c r="D551" s="214"/>
      <c r="E551" s="214"/>
      <c r="F551" s="214"/>
      <c r="G551" s="214"/>
      <c r="H551" s="214"/>
      <c r="I551" s="214"/>
      <c r="J551" s="214"/>
      <c r="K551" s="214"/>
      <c r="L551" s="214"/>
      <c r="M551" s="214"/>
      <c r="N551" s="214"/>
      <c r="O551" s="214"/>
      <c r="P551" s="214"/>
      <c r="Q551" s="214"/>
      <c r="R551" s="214"/>
    </row>
    <row r="552">
      <c r="A552" s="180"/>
      <c r="B552" s="214"/>
      <c r="C552" s="214"/>
      <c r="D552" s="214"/>
      <c r="E552" s="214"/>
      <c r="F552" s="214"/>
      <c r="G552" s="214"/>
      <c r="H552" s="214"/>
      <c r="I552" s="214"/>
      <c r="J552" s="214"/>
      <c r="K552" s="214"/>
      <c r="L552" s="214"/>
      <c r="M552" s="214"/>
      <c r="N552" s="214"/>
      <c r="O552" s="214"/>
      <c r="P552" s="214"/>
      <c r="Q552" s="214"/>
      <c r="R552" s="214"/>
    </row>
    <row r="553">
      <c r="A553" s="180"/>
      <c r="B553" s="214"/>
      <c r="C553" s="214"/>
      <c r="D553" s="214"/>
      <c r="E553" s="214"/>
      <c r="F553" s="214"/>
      <c r="G553" s="214"/>
      <c r="H553" s="214"/>
      <c r="I553" s="214"/>
      <c r="J553" s="214"/>
      <c r="K553" s="214"/>
      <c r="L553" s="214"/>
      <c r="M553" s="214"/>
      <c r="N553" s="214"/>
      <c r="O553" s="214"/>
      <c r="P553" s="214"/>
      <c r="Q553" s="214"/>
      <c r="R553" s="214"/>
    </row>
    <row r="554">
      <c r="A554" s="180"/>
      <c r="B554" s="214"/>
      <c r="C554" s="214"/>
      <c r="D554" s="214"/>
      <c r="E554" s="214"/>
      <c r="F554" s="214"/>
      <c r="G554" s="214"/>
      <c r="H554" s="214"/>
      <c r="I554" s="214"/>
      <c r="J554" s="214"/>
      <c r="K554" s="214"/>
      <c r="L554" s="214"/>
      <c r="M554" s="214"/>
      <c r="N554" s="214"/>
      <c r="O554" s="214"/>
      <c r="P554" s="214"/>
      <c r="Q554" s="214"/>
      <c r="R554" s="214"/>
    </row>
    <row r="555">
      <c r="A555" s="180"/>
      <c r="B555" s="214"/>
      <c r="C555" s="214"/>
      <c r="D555" s="214"/>
      <c r="E555" s="214"/>
      <c r="F555" s="214"/>
      <c r="G555" s="214"/>
      <c r="H555" s="214"/>
      <c r="I555" s="214"/>
      <c r="J555" s="214"/>
      <c r="K555" s="214"/>
      <c r="L555" s="214"/>
      <c r="M555" s="214"/>
      <c r="N555" s="214"/>
      <c r="O555" s="214"/>
      <c r="P555" s="214"/>
      <c r="Q555" s="214"/>
      <c r="R555" s="214"/>
    </row>
    <row r="556">
      <c r="A556" s="180"/>
      <c r="B556" s="214"/>
      <c r="C556" s="214"/>
      <c r="D556" s="214"/>
      <c r="E556" s="214"/>
      <c r="F556" s="214"/>
      <c r="G556" s="214"/>
      <c r="H556" s="214"/>
      <c r="I556" s="214"/>
      <c r="J556" s="214"/>
      <c r="K556" s="214"/>
      <c r="L556" s="214"/>
      <c r="M556" s="214"/>
      <c r="N556" s="214"/>
      <c r="O556" s="214"/>
      <c r="P556" s="214"/>
      <c r="Q556" s="214"/>
      <c r="R556" s="214"/>
    </row>
    <row r="557">
      <c r="A557" s="180"/>
      <c r="B557" s="214"/>
      <c r="C557" s="214"/>
      <c r="D557" s="214"/>
      <c r="E557" s="214"/>
      <c r="F557" s="214"/>
      <c r="G557" s="214"/>
      <c r="H557" s="214"/>
      <c r="I557" s="214"/>
      <c r="J557" s="214"/>
      <c r="K557" s="214"/>
      <c r="L557" s="214"/>
      <c r="M557" s="214"/>
      <c r="N557" s="214"/>
      <c r="O557" s="214"/>
      <c r="P557" s="214"/>
      <c r="Q557" s="214"/>
      <c r="R557" s="214"/>
    </row>
    <row r="558">
      <c r="A558" s="180"/>
      <c r="B558" s="214"/>
      <c r="C558" s="214"/>
      <c r="D558" s="214"/>
      <c r="E558" s="214"/>
      <c r="F558" s="214"/>
      <c r="G558" s="214"/>
      <c r="H558" s="214"/>
      <c r="I558" s="214"/>
      <c r="J558" s="214"/>
      <c r="K558" s="214"/>
      <c r="L558" s="214"/>
      <c r="M558" s="214"/>
      <c r="N558" s="214"/>
      <c r="O558" s="214"/>
      <c r="P558" s="214"/>
      <c r="Q558" s="214"/>
      <c r="R558" s="214"/>
    </row>
    <row r="559">
      <c r="A559" s="180"/>
      <c r="B559" s="214"/>
      <c r="C559" s="214"/>
      <c r="D559" s="214"/>
      <c r="E559" s="214"/>
      <c r="F559" s="214"/>
      <c r="G559" s="214"/>
      <c r="H559" s="214"/>
      <c r="I559" s="214"/>
      <c r="J559" s="214"/>
      <c r="K559" s="214"/>
      <c r="L559" s="214"/>
      <c r="M559" s="214"/>
      <c r="N559" s="214"/>
      <c r="O559" s="214"/>
      <c r="P559" s="214"/>
      <c r="Q559" s="214"/>
      <c r="R559" s="214"/>
    </row>
    <row r="560">
      <c r="A560" s="180"/>
      <c r="B560" s="214"/>
      <c r="C560" s="214"/>
      <c r="D560" s="214"/>
      <c r="E560" s="214"/>
      <c r="F560" s="214"/>
      <c r="G560" s="214"/>
      <c r="H560" s="214"/>
      <c r="I560" s="214"/>
      <c r="J560" s="214"/>
      <c r="K560" s="214"/>
      <c r="L560" s="214"/>
      <c r="M560" s="214"/>
      <c r="N560" s="214"/>
      <c r="O560" s="214"/>
      <c r="P560" s="214"/>
      <c r="Q560" s="214"/>
      <c r="R560" s="214"/>
    </row>
    <row r="561">
      <c r="A561" s="180"/>
      <c r="B561" s="214"/>
      <c r="C561" s="214"/>
      <c r="D561" s="214"/>
      <c r="E561" s="214"/>
      <c r="F561" s="214"/>
      <c r="G561" s="214"/>
      <c r="H561" s="214"/>
      <c r="I561" s="214"/>
      <c r="J561" s="214"/>
      <c r="K561" s="214"/>
      <c r="L561" s="214"/>
      <c r="M561" s="214"/>
      <c r="N561" s="214"/>
      <c r="O561" s="214"/>
      <c r="P561" s="214"/>
      <c r="Q561" s="214"/>
      <c r="R561" s="214"/>
    </row>
    <row r="562">
      <c r="A562" s="180"/>
      <c r="B562" s="214"/>
      <c r="C562" s="214"/>
      <c r="D562" s="214"/>
      <c r="E562" s="214"/>
      <c r="F562" s="214"/>
      <c r="G562" s="214"/>
      <c r="H562" s="214"/>
      <c r="I562" s="214"/>
      <c r="J562" s="214"/>
      <c r="K562" s="214"/>
      <c r="L562" s="214"/>
      <c r="M562" s="214"/>
      <c r="N562" s="214"/>
      <c r="O562" s="214"/>
      <c r="P562" s="214"/>
      <c r="Q562" s="214"/>
      <c r="R562" s="214"/>
    </row>
    <row r="563">
      <c r="A563" s="180"/>
      <c r="B563" s="214"/>
      <c r="C563" s="214"/>
      <c r="D563" s="214"/>
      <c r="E563" s="214"/>
      <c r="F563" s="214"/>
      <c r="G563" s="214"/>
      <c r="H563" s="214"/>
      <c r="I563" s="214"/>
      <c r="J563" s="214"/>
      <c r="K563" s="214"/>
      <c r="L563" s="214"/>
      <c r="M563" s="214"/>
      <c r="N563" s="214"/>
      <c r="O563" s="214"/>
      <c r="P563" s="214"/>
      <c r="Q563" s="214"/>
      <c r="R563" s="214"/>
    </row>
    <row r="564">
      <c r="A564" s="180"/>
      <c r="B564" s="214"/>
      <c r="C564" s="214"/>
      <c r="D564" s="214"/>
      <c r="E564" s="214"/>
      <c r="F564" s="214"/>
      <c r="G564" s="214"/>
      <c r="H564" s="214"/>
      <c r="I564" s="214"/>
      <c r="J564" s="214"/>
      <c r="K564" s="214"/>
      <c r="L564" s="214"/>
      <c r="M564" s="214"/>
      <c r="N564" s="214"/>
      <c r="O564" s="214"/>
      <c r="P564" s="214"/>
      <c r="Q564" s="214"/>
      <c r="R564" s="214"/>
    </row>
    <row r="565">
      <c r="A565" s="180"/>
      <c r="B565" s="214"/>
      <c r="C565" s="214"/>
      <c r="D565" s="214"/>
      <c r="E565" s="214"/>
      <c r="F565" s="214"/>
      <c r="G565" s="214"/>
      <c r="H565" s="214"/>
      <c r="I565" s="214"/>
      <c r="J565" s="214"/>
      <c r="K565" s="214"/>
      <c r="L565" s="214"/>
      <c r="M565" s="214"/>
      <c r="N565" s="214"/>
      <c r="O565" s="214"/>
      <c r="P565" s="214"/>
      <c r="Q565" s="214"/>
      <c r="R565" s="214"/>
    </row>
    <row r="566">
      <c r="A566" s="180"/>
      <c r="B566" s="214"/>
      <c r="C566" s="214"/>
      <c r="D566" s="214"/>
      <c r="E566" s="214"/>
      <c r="F566" s="214"/>
      <c r="G566" s="214"/>
      <c r="H566" s="214"/>
      <c r="I566" s="214"/>
      <c r="J566" s="214"/>
      <c r="K566" s="214"/>
      <c r="L566" s="214"/>
      <c r="M566" s="214"/>
      <c r="N566" s="214"/>
      <c r="O566" s="214"/>
      <c r="P566" s="214"/>
      <c r="Q566" s="214"/>
      <c r="R566" s="214"/>
    </row>
    <row r="567">
      <c r="A567" s="180"/>
      <c r="B567" s="214"/>
      <c r="C567" s="214"/>
      <c r="D567" s="214"/>
      <c r="E567" s="214"/>
      <c r="F567" s="214"/>
      <c r="G567" s="214"/>
      <c r="H567" s="214"/>
      <c r="I567" s="214"/>
      <c r="J567" s="214"/>
      <c r="K567" s="214"/>
      <c r="L567" s="214"/>
      <c r="M567" s="214"/>
      <c r="N567" s="214"/>
      <c r="O567" s="214"/>
      <c r="P567" s="214"/>
      <c r="Q567" s="214"/>
      <c r="R567" s="214"/>
    </row>
    <row r="568">
      <c r="A568" s="180"/>
      <c r="B568" s="214"/>
      <c r="C568" s="214"/>
      <c r="D568" s="214"/>
      <c r="E568" s="214"/>
      <c r="F568" s="214"/>
      <c r="G568" s="214"/>
      <c r="H568" s="214"/>
      <c r="I568" s="214"/>
      <c r="J568" s="214"/>
      <c r="K568" s="214"/>
      <c r="L568" s="214"/>
      <c r="M568" s="214"/>
      <c r="N568" s="214"/>
      <c r="O568" s="214"/>
      <c r="P568" s="214"/>
      <c r="Q568" s="214"/>
      <c r="R568" s="214"/>
    </row>
    <row r="569">
      <c r="A569" s="180"/>
      <c r="B569" s="214"/>
      <c r="C569" s="214"/>
      <c r="D569" s="214"/>
      <c r="E569" s="214"/>
      <c r="F569" s="214"/>
      <c r="G569" s="214"/>
      <c r="H569" s="214"/>
      <c r="I569" s="214"/>
      <c r="J569" s="214"/>
      <c r="K569" s="214"/>
      <c r="L569" s="214"/>
      <c r="M569" s="214"/>
      <c r="N569" s="214"/>
      <c r="O569" s="214"/>
      <c r="P569" s="214"/>
      <c r="Q569" s="214"/>
      <c r="R569" s="214"/>
    </row>
    <row r="570">
      <c r="A570" s="180"/>
      <c r="B570" s="214"/>
      <c r="C570" s="214"/>
      <c r="D570" s="214"/>
      <c r="E570" s="214"/>
      <c r="F570" s="214"/>
      <c r="G570" s="214"/>
      <c r="H570" s="214"/>
      <c r="I570" s="214"/>
      <c r="J570" s="214"/>
      <c r="K570" s="214"/>
      <c r="L570" s="214"/>
      <c r="M570" s="214"/>
      <c r="N570" s="214"/>
      <c r="O570" s="214"/>
      <c r="P570" s="214"/>
      <c r="Q570" s="214"/>
      <c r="R570" s="214"/>
    </row>
    <row r="571">
      <c r="A571" s="180"/>
      <c r="B571" s="214"/>
      <c r="C571" s="214"/>
      <c r="D571" s="214"/>
      <c r="E571" s="214"/>
      <c r="F571" s="214"/>
      <c r="G571" s="214"/>
      <c r="H571" s="214"/>
      <c r="I571" s="214"/>
      <c r="J571" s="214"/>
      <c r="K571" s="214"/>
      <c r="L571" s="214"/>
      <c r="M571" s="214"/>
      <c r="N571" s="214"/>
      <c r="O571" s="214"/>
      <c r="P571" s="214"/>
      <c r="Q571" s="214"/>
      <c r="R571" s="214"/>
    </row>
    <row r="572">
      <c r="A572" s="180"/>
      <c r="B572" s="214"/>
      <c r="C572" s="214"/>
      <c r="D572" s="214"/>
      <c r="E572" s="214"/>
      <c r="F572" s="214"/>
      <c r="G572" s="214"/>
      <c r="H572" s="214"/>
      <c r="I572" s="214"/>
      <c r="J572" s="214"/>
      <c r="K572" s="214"/>
      <c r="L572" s="214"/>
      <c r="M572" s="214"/>
      <c r="N572" s="214"/>
      <c r="O572" s="214"/>
      <c r="P572" s="214"/>
      <c r="Q572" s="214"/>
      <c r="R572" s="214"/>
    </row>
    <row r="573">
      <c r="A573" s="180"/>
      <c r="B573" s="214"/>
      <c r="C573" s="214"/>
      <c r="D573" s="214"/>
      <c r="E573" s="214"/>
      <c r="F573" s="214"/>
      <c r="G573" s="214"/>
      <c r="H573" s="214"/>
      <c r="I573" s="214"/>
      <c r="J573" s="214"/>
      <c r="K573" s="214"/>
      <c r="L573" s="214"/>
      <c r="M573" s="214"/>
      <c r="N573" s="214"/>
      <c r="O573" s="214"/>
      <c r="P573" s="214"/>
      <c r="Q573" s="214"/>
      <c r="R573" s="214"/>
    </row>
    <row r="574">
      <c r="A574" s="180"/>
      <c r="B574" s="214"/>
      <c r="C574" s="214"/>
      <c r="D574" s="214"/>
      <c r="E574" s="214"/>
      <c r="F574" s="214"/>
      <c r="G574" s="214"/>
      <c r="H574" s="214"/>
      <c r="I574" s="214"/>
      <c r="J574" s="214"/>
      <c r="K574" s="214"/>
      <c r="L574" s="214"/>
      <c r="M574" s="214"/>
      <c r="N574" s="214"/>
      <c r="O574" s="214"/>
      <c r="P574" s="214"/>
      <c r="Q574" s="214"/>
      <c r="R574" s="214"/>
    </row>
    <row r="575">
      <c r="A575" s="180"/>
      <c r="B575" s="214"/>
      <c r="C575" s="214"/>
      <c r="D575" s="214"/>
      <c r="E575" s="214"/>
      <c r="F575" s="214"/>
      <c r="G575" s="214"/>
      <c r="H575" s="214"/>
      <c r="I575" s="214"/>
      <c r="J575" s="214"/>
      <c r="K575" s="214"/>
      <c r="L575" s="214"/>
      <c r="M575" s="214"/>
      <c r="N575" s="214"/>
      <c r="O575" s="214"/>
      <c r="P575" s="214"/>
      <c r="Q575" s="214"/>
      <c r="R575" s="214"/>
    </row>
    <row r="576">
      <c r="A576" s="180"/>
      <c r="B576" s="214"/>
      <c r="C576" s="214"/>
      <c r="D576" s="214"/>
      <c r="E576" s="214"/>
      <c r="F576" s="214"/>
      <c r="G576" s="214"/>
      <c r="H576" s="214"/>
      <c r="I576" s="214"/>
      <c r="J576" s="214"/>
      <c r="K576" s="214"/>
      <c r="L576" s="214"/>
      <c r="M576" s="214"/>
      <c r="N576" s="214"/>
      <c r="O576" s="214"/>
      <c r="P576" s="214"/>
      <c r="Q576" s="214"/>
      <c r="R576" s="214"/>
    </row>
    <row r="577">
      <c r="A577" s="180"/>
      <c r="B577" s="214"/>
      <c r="C577" s="214"/>
      <c r="D577" s="214"/>
      <c r="E577" s="214"/>
      <c r="F577" s="214"/>
      <c r="G577" s="214"/>
      <c r="H577" s="214"/>
      <c r="I577" s="214"/>
      <c r="J577" s="214"/>
      <c r="K577" s="214"/>
      <c r="L577" s="214"/>
      <c r="M577" s="214"/>
      <c r="N577" s="214"/>
      <c r="O577" s="214"/>
      <c r="P577" s="214"/>
      <c r="Q577" s="214"/>
      <c r="R577" s="214"/>
    </row>
    <row r="578">
      <c r="A578" s="180"/>
      <c r="B578" s="214"/>
      <c r="C578" s="214"/>
      <c r="D578" s="214"/>
      <c r="E578" s="214"/>
      <c r="F578" s="214"/>
      <c r="G578" s="214"/>
      <c r="H578" s="214"/>
      <c r="I578" s="214"/>
      <c r="J578" s="214"/>
      <c r="K578" s="214"/>
      <c r="L578" s="214"/>
      <c r="M578" s="214"/>
      <c r="N578" s="214"/>
      <c r="O578" s="214"/>
      <c r="P578" s="214"/>
      <c r="Q578" s="214"/>
      <c r="R578" s="214"/>
    </row>
    <row r="579">
      <c r="A579" s="180"/>
      <c r="B579" s="214"/>
      <c r="C579" s="214"/>
      <c r="D579" s="214"/>
      <c r="E579" s="214"/>
      <c r="F579" s="214"/>
      <c r="G579" s="214"/>
      <c r="H579" s="214"/>
      <c r="I579" s="214"/>
      <c r="J579" s="214"/>
      <c r="K579" s="214"/>
      <c r="L579" s="214"/>
      <c r="M579" s="214"/>
      <c r="N579" s="214"/>
      <c r="O579" s="214"/>
      <c r="P579" s="214"/>
      <c r="Q579" s="214"/>
      <c r="R579" s="214"/>
    </row>
    <row r="580">
      <c r="A580" s="180"/>
      <c r="B580" s="214"/>
      <c r="C580" s="214"/>
      <c r="D580" s="214"/>
      <c r="E580" s="214"/>
      <c r="F580" s="214"/>
      <c r="G580" s="214"/>
      <c r="H580" s="214"/>
      <c r="I580" s="214"/>
      <c r="J580" s="214"/>
      <c r="K580" s="214"/>
      <c r="L580" s="214"/>
      <c r="M580" s="214"/>
      <c r="N580" s="214"/>
      <c r="O580" s="214"/>
      <c r="P580" s="214"/>
      <c r="Q580" s="214"/>
      <c r="R580" s="214"/>
    </row>
    <row r="581">
      <c r="A581" s="180"/>
      <c r="B581" s="214"/>
      <c r="C581" s="214"/>
      <c r="D581" s="214"/>
      <c r="E581" s="214"/>
      <c r="F581" s="214"/>
      <c r="G581" s="214"/>
      <c r="H581" s="214"/>
      <c r="I581" s="214"/>
      <c r="J581" s="214"/>
      <c r="K581" s="214"/>
      <c r="L581" s="214"/>
      <c r="M581" s="214"/>
      <c r="N581" s="214"/>
      <c r="O581" s="214"/>
      <c r="P581" s="214"/>
      <c r="Q581" s="214"/>
      <c r="R581" s="214"/>
    </row>
    <row r="582">
      <c r="A582" s="180"/>
      <c r="B582" s="214"/>
      <c r="C582" s="214"/>
      <c r="D582" s="214"/>
      <c r="E582" s="214"/>
      <c r="F582" s="214"/>
      <c r="G582" s="214"/>
      <c r="H582" s="214"/>
      <c r="I582" s="214"/>
      <c r="J582" s="214"/>
      <c r="K582" s="214"/>
      <c r="L582" s="214"/>
      <c r="M582" s="214"/>
      <c r="N582" s="214"/>
      <c r="O582" s="214"/>
      <c r="P582" s="214"/>
      <c r="Q582" s="214"/>
      <c r="R582" s="214"/>
    </row>
    <row r="583">
      <c r="A583" s="180"/>
      <c r="B583" s="214"/>
      <c r="C583" s="214"/>
      <c r="D583" s="214"/>
      <c r="E583" s="214"/>
      <c r="F583" s="214"/>
      <c r="G583" s="214"/>
      <c r="H583" s="214"/>
      <c r="I583" s="214"/>
      <c r="J583" s="214"/>
      <c r="K583" s="214"/>
      <c r="L583" s="214"/>
      <c r="M583" s="214"/>
      <c r="N583" s="214"/>
      <c r="O583" s="214"/>
      <c r="P583" s="214"/>
      <c r="Q583" s="214"/>
      <c r="R583" s="214"/>
    </row>
    <row r="584">
      <c r="A584" s="180"/>
      <c r="B584" s="214"/>
      <c r="C584" s="214"/>
      <c r="D584" s="214"/>
      <c r="E584" s="214"/>
      <c r="F584" s="214"/>
      <c r="G584" s="214"/>
      <c r="H584" s="214"/>
      <c r="I584" s="214"/>
      <c r="J584" s="214"/>
      <c r="K584" s="214"/>
      <c r="L584" s="214"/>
      <c r="M584" s="214"/>
      <c r="N584" s="214"/>
      <c r="O584" s="214"/>
      <c r="P584" s="214"/>
      <c r="Q584" s="214"/>
      <c r="R584" s="214"/>
    </row>
    <row r="585">
      <c r="A585" s="180"/>
      <c r="B585" s="214"/>
      <c r="C585" s="214"/>
      <c r="D585" s="214"/>
      <c r="E585" s="214"/>
      <c r="F585" s="214"/>
      <c r="G585" s="214"/>
      <c r="H585" s="214"/>
      <c r="I585" s="214"/>
      <c r="J585" s="214"/>
      <c r="K585" s="214"/>
      <c r="L585" s="214"/>
      <c r="M585" s="214"/>
      <c r="N585" s="214"/>
      <c r="O585" s="214"/>
      <c r="P585" s="214"/>
      <c r="Q585" s="214"/>
      <c r="R585" s="214"/>
    </row>
    <row r="586">
      <c r="A586" s="180"/>
      <c r="B586" s="214"/>
      <c r="C586" s="214"/>
      <c r="D586" s="214"/>
      <c r="E586" s="214"/>
      <c r="F586" s="214"/>
      <c r="G586" s="214"/>
      <c r="H586" s="214"/>
      <c r="I586" s="214"/>
      <c r="J586" s="214"/>
      <c r="K586" s="214"/>
      <c r="L586" s="214"/>
      <c r="M586" s="214"/>
      <c r="N586" s="214"/>
      <c r="O586" s="214"/>
      <c r="P586" s="214"/>
      <c r="Q586" s="214"/>
      <c r="R586" s="214"/>
    </row>
    <row r="587">
      <c r="A587" s="180"/>
      <c r="B587" s="214"/>
      <c r="C587" s="214"/>
      <c r="D587" s="214"/>
      <c r="E587" s="214"/>
      <c r="F587" s="214"/>
      <c r="G587" s="214"/>
      <c r="H587" s="214"/>
      <c r="I587" s="214"/>
      <c r="J587" s="214"/>
      <c r="K587" s="214"/>
      <c r="L587" s="214"/>
      <c r="M587" s="214"/>
      <c r="N587" s="214"/>
      <c r="O587" s="214"/>
      <c r="P587" s="214"/>
      <c r="Q587" s="214"/>
      <c r="R587" s="214"/>
    </row>
    <row r="588">
      <c r="A588" s="180"/>
      <c r="B588" s="214"/>
      <c r="C588" s="214"/>
      <c r="D588" s="214"/>
      <c r="E588" s="214"/>
      <c r="F588" s="214"/>
      <c r="G588" s="214"/>
      <c r="H588" s="214"/>
      <c r="I588" s="214"/>
      <c r="J588" s="214"/>
      <c r="K588" s="214"/>
      <c r="L588" s="214"/>
      <c r="M588" s="214"/>
      <c r="N588" s="214"/>
      <c r="O588" s="214"/>
      <c r="P588" s="214"/>
      <c r="Q588" s="214"/>
      <c r="R588" s="214"/>
    </row>
    <row r="589">
      <c r="A589" s="180"/>
      <c r="B589" s="214"/>
      <c r="C589" s="214"/>
      <c r="D589" s="214"/>
      <c r="E589" s="214"/>
      <c r="F589" s="214"/>
      <c r="G589" s="214"/>
      <c r="H589" s="214"/>
      <c r="I589" s="214"/>
      <c r="J589" s="214"/>
      <c r="K589" s="214"/>
      <c r="L589" s="214"/>
      <c r="M589" s="214"/>
      <c r="N589" s="214"/>
      <c r="O589" s="214"/>
      <c r="P589" s="214"/>
      <c r="Q589" s="214"/>
      <c r="R589" s="214"/>
    </row>
    <row r="590">
      <c r="A590" s="180"/>
      <c r="B590" s="214"/>
      <c r="C590" s="214"/>
      <c r="D590" s="214"/>
      <c r="E590" s="214"/>
      <c r="F590" s="214"/>
      <c r="G590" s="214"/>
      <c r="H590" s="214"/>
      <c r="I590" s="214"/>
      <c r="J590" s="214"/>
      <c r="K590" s="214"/>
      <c r="L590" s="214"/>
      <c r="M590" s="214"/>
      <c r="N590" s="214"/>
      <c r="O590" s="214"/>
      <c r="P590" s="214"/>
      <c r="Q590" s="214"/>
      <c r="R590" s="214"/>
    </row>
    <row r="591">
      <c r="A591" s="180"/>
      <c r="B591" s="214"/>
      <c r="C591" s="214"/>
      <c r="D591" s="214"/>
      <c r="E591" s="214"/>
      <c r="F591" s="214"/>
      <c r="G591" s="214"/>
      <c r="H591" s="214"/>
      <c r="I591" s="214"/>
      <c r="J591" s="214"/>
      <c r="K591" s="214"/>
      <c r="L591" s="214"/>
      <c r="M591" s="214"/>
      <c r="N591" s="214"/>
      <c r="O591" s="214"/>
      <c r="P591" s="214"/>
      <c r="Q591" s="214"/>
      <c r="R591" s="214"/>
    </row>
    <row r="592">
      <c r="A592" s="180"/>
      <c r="B592" s="214"/>
      <c r="C592" s="214"/>
      <c r="D592" s="214"/>
      <c r="E592" s="214"/>
      <c r="F592" s="214"/>
      <c r="G592" s="214"/>
      <c r="H592" s="214"/>
      <c r="I592" s="214"/>
      <c r="J592" s="214"/>
      <c r="K592" s="214"/>
      <c r="L592" s="214"/>
      <c r="M592" s="214"/>
      <c r="N592" s="214"/>
      <c r="O592" s="214"/>
      <c r="P592" s="214"/>
      <c r="Q592" s="214"/>
      <c r="R592" s="214"/>
    </row>
    <row r="593">
      <c r="A593" s="180"/>
      <c r="B593" s="214"/>
      <c r="C593" s="214"/>
      <c r="D593" s="214"/>
      <c r="E593" s="214"/>
      <c r="F593" s="214"/>
      <c r="G593" s="214"/>
      <c r="H593" s="214"/>
      <c r="I593" s="214"/>
      <c r="J593" s="214"/>
      <c r="K593" s="214"/>
      <c r="L593" s="214"/>
      <c r="M593" s="214"/>
      <c r="N593" s="214"/>
      <c r="O593" s="214"/>
      <c r="P593" s="214"/>
      <c r="Q593" s="214"/>
      <c r="R593" s="214"/>
    </row>
    <row r="594">
      <c r="A594" s="180"/>
      <c r="B594" s="214"/>
      <c r="C594" s="214"/>
      <c r="D594" s="214"/>
      <c r="E594" s="214"/>
      <c r="F594" s="214"/>
      <c r="G594" s="214"/>
      <c r="H594" s="214"/>
      <c r="I594" s="214"/>
      <c r="J594" s="214"/>
      <c r="K594" s="214"/>
      <c r="L594" s="214"/>
      <c r="M594" s="214"/>
      <c r="N594" s="214"/>
      <c r="O594" s="214"/>
      <c r="P594" s="214"/>
      <c r="Q594" s="214"/>
      <c r="R594" s="214"/>
    </row>
    <row r="595">
      <c r="A595" s="180"/>
      <c r="B595" s="214"/>
      <c r="C595" s="214"/>
      <c r="D595" s="214"/>
      <c r="E595" s="214"/>
      <c r="F595" s="214"/>
      <c r="G595" s="214"/>
      <c r="H595" s="214"/>
      <c r="I595" s="214"/>
      <c r="J595" s="214"/>
      <c r="K595" s="214"/>
      <c r="L595" s="214"/>
      <c r="M595" s="214"/>
      <c r="N595" s="214"/>
      <c r="O595" s="214"/>
      <c r="P595" s="214"/>
      <c r="Q595" s="214"/>
      <c r="R595" s="214"/>
    </row>
    <row r="596">
      <c r="A596" s="180"/>
      <c r="B596" s="214"/>
      <c r="C596" s="214"/>
      <c r="D596" s="214"/>
      <c r="E596" s="214"/>
      <c r="F596" s="214"/>
      <c r="G596" s="214"/>
      <c r="H596" s="214"/>
      <c r="I596" s="214"/>
      <c r="J596" s="214"/>
      <c r="K596" s="214"/>
      <c r="L596" s="214"/>
      <c r="M596" s="214"/>
      <c r="N596" s="214"/>
      <c r="O596" s="214"/>
      <c r="P596" s="214"/>
      <c r="Q596" s="214"/>
      <c r="R596" s="214"/>
    </row>
    <row r="597">
      <c r="A597" s="180"/>
      <c r="B597" s="214"/>
      <c r="C597" s="214"/>
      <c r="D597" s="214"/>
      <c r="E597" s="214"/>
      <c r="F597" s="214"/>
      <c r="G597" s="214"/>
      <c r="H597" s="214"/>
      <c r="I597" s="214"/>
      <c r="J597" s="214"/>
      <c r="K597" s="214"/>
      <c r="L597" s="214"/>
      <c r="M597" s="214"/>
      <c r="N597" s="214"/>
      <c r="O597" s="214"/>
      <c r="P597" s="214"/>
      <c r="Q597" s="214"/>
      <c r="R597" s="214"/>
    </row>
    <row r="598">
      <c r="A598" s="180"/>
      <c r="B598" s="214"/>
      <c r="C598" s="214"/>
      <c r="D598" s="214"/>
      <c r="E598" s="214"/>
      <c r="F598" s="214"/>
      <c r="G598" s="214"/>
      <c r="H598" s="214"/>
      <c r="I598" s="214"/>
      <c r="J598" s="214"/>
      <c r="K598" s="214"/>
      <c r="L598" s="214"/>
      <c r="M598" s="214"/>
      <c r="N598" s="214"/>
      <c r="O598" s="214"/>
      <c r="P598" s="214"/>
      <c r="Q598" s="214"/>
      <c r="R598" s="214"/>
    </row>
    <row r="599">
      <c r="A599" s="180"/>
      <c r="B599" s="214"/>
      <c r="C599" s="214"/>
      <c r="D599" s="214"/>
      <c r="E599" s="214"/>
      <c r="F599" s="214"/>
      <c r="G599" s="214"/>
      <c r="H599" s="214"/>
      <c r="I599" s="214"/>
      <c r="J599" s="214"/>
      <c r="K599" s="214"/>
      <c r="L599" s="214"/>
      <c r="M599" s="214"/>
      <c r="N599" s="214"/>
      <c r="O599" s="214"/>
      <c r="P599" s="214"/>
      <c r="Q599" s="214"/>
      <c r="R599" s="214"/>
    </row>
    <row r="600">
      <c r="A600" s="180"/>
      <c r="B600" s="214"/>
      <c r="C600" s="214"/>
      <c r="D600" s="214"/>
      <c r="E600" s="214"/>
      <c r="F600" s="214"/>
      <c r="G600" s="214"/>
      <c r="H600" s="214"/>
      <c r="I600" s="214"/>
      <c r="J600" s="214"/>
      <c r="K600" s="214"/>
      <c r="L600" s="214"/>
      <c r="M600" s="214"/>
      <c r="N600" s="214"/>
      <c r="O600" s="214"/>
      <c r="P600" s="214"/>
      <c r="Q600" s="214"/>
      <c r="R600" s="214"/>
    </row>
    <row r="601">
      <c r="A601" s="180"/>
      <c r="B601" s="214"/>
      <c r="C601" s="214"/>
      <c r="D601" s="214"/>
      <c r="E601" s="214"/>
      <c r="F601" s="214"/>
      <c r="G601" s="214"/>
      <c r="H601" s="214"/>
      <c r="I601" s="214"/>
      <c r="J601" s="214"/>
      <c r="K601" s="214"/>
      <c r="L601" s="214"/>
      <c r="M601" s="214"/>
      <c r="N601" s="214"/>
      <c r="O601" s="214"/>
      <c r="P601" s="214"/>
      <c r="Q601" s="214"/>
      <c r="R601" s="214"/>
    </row>
    <row r="602">
      <c r="A602" s="180"/>
      <c r="B602" s="214"/>
      <c r="C602" s="214"/>
      <c r="D602" s="214"/>
      <c r="E602" s="214"/>
      <c r="F602" s="214"/>
      <c r="G602" s="214"/>
      <c r="H602" s="214"/>
      <c r="I602" s="214"/>
      <c r="J602" s="214"/>
      <c r="K602" s="214"/>
      <c r="L602" s="214"/>
      <c r="M602" s="214"/>
      <c r="N602" s="214"/>
      <c r="O602" s="214"/>
      <c r="P602" s="214"/>
      <c r="Q602" s="214"/>
      <c r="R602" s="214"/>
    </row>
    <row r="603">
      <c r="A603" s="180"/>
      <c r="B603" s="214"/>
      <c r="C603" s="214"/>
      <c r="D603" s="214"/>
      <c r="E603" s="214"/>
      <c r="F603" s="214"/>
      <c r="G603" s="214"/>
      <c r="H603" s="214"/>
      <c r="I603" s="214"/>
      <c r="J603" s="214"/>
      <c r="K603" s="214"/>
      <c r="L603" s="214"/>
      <c r="M603" s="214"/>
      <c r="N603" s="214"/>
      <c r="O603" s="214"/>
      <c r="P603" s="214"/>
      <c r="Q603" s="214"/>
      <c r="R603" s="214"/>
    </row>
    <row r="604">
      <c r="A604" s="180"/>
      <c r="B604" s="214"/>
      <c r="C604" s="214"/>
      <c r="D604" s="214"/>
      <c r="E604" s="214"/>
      <c r="F604" s="214"/>
      <c r="G604" s="214"/>
      <c r="H604" s="214"/>
      <c r="I604" s="214"/>
      <c r="J604" s="214"/>
      <c r="K604" s="214"/>
      <c r="L604" s="214"/>
      <c r="M604" s="214"/>
      <c r="N604" s="214"/>
      <c r="O604" s="214"/>
      <c r="P604" s="214"/>
      <c r="Q604" s="214"/>
      <c r="R604" s="214"/>
    </row>
    <row r="605">
      <c r="A605" s="180"/>
      <c r="B605" s="214"/>
      <c r="C605" s="214"/>
      <c r="D605" s="214"/>
      <c r="E605" s="214"/>
      <c r="F605" s="214"/>
      <c r="G605" s="214"/>
      <c r="H605" s="214"/>
      <c r="I605" s="214"/>
      <c r="J605" s="214"/>
      <c r="K605" s="214"/>
      <c r="L605" s="214"/>
      <c r="M605" s="214"/>
      <c r="N605" s="214"/>
      <c r="O605" s="214"/>
      <c r="P605" s="214"/>
      <c r="Q605" s="214"/>
      <c r="R605" s="214"/>
    </row>
    <row r="606">
      <c r="A606" s="180"/>
      <c r="B606" s="214"/>
      <c r="C606" s="214"/>
      <c r="D606" s="214"/>
      <c r="E606" s="214"/>
      <c r="F606" s="214"/>
      <c r="G606" s="214"/>
      <c r="H606" s="214"/>
      <c r="I606" s="214"/>
      <c r="J606" s="214"/>
      <c r="K606" s="214"/>
      <c r="L606" s="214"/>
      <c r="M606" s="214"/>
      <c r="N606" s="214"/>
      <c r="O606" s="214"/>
      <c r="P606" s="214"/>
      <c r="Q606" s="214"/>
      <c r="R606" s="214"/>
    </row>
    <row r="607">
      <c r="A607" s="180"/>
      <c r="B607" s="214"/>
      <c r="C607" s="214"/>
      <c r="D607" s="214"/>
      <c r="E607" s="214"/>
      <c r="F607" s="214"/>
      <c r="G607" s="214"/>
      <c r="H607" s="214"/>
      <c r="I607" s="214"/>
      <c r="J607" s="214"/>
      <c r="K607" s="214"/>
      <c r="L607" s="214"/>
      <c r="M607" s="214"/>
      <c r="N607" s="214"/>
      <c r="O607" s="214"/>
      <c r="P607" s="214"/>
      <c r="Q607" s="214"/>
      <c r="R607" s="214"/>
    </row>
    <row r="608">
      <c r="A608" s="180"/>
      <c r="B608" s="214"/>
      <c r="C608" s="214"/>
      <c r="D608" s="214"/>
      <c r="E608" s="214"/>
      <c r="F608" s="214"/>
      <c r="G608" s="214"/>
      <c r="H608" s="214"/>
      <c r="I608" s="214"/>
      <c r="J608" s="214"/>
      <c r="K608" s="214"/>
      <c r="L608" s="214"/>
      <c r="M608" s="214"/>
      <c r="N608" s="214"/>
      <c r="O608" s="214"/>
      <c r="P608" s="214"/>
      <c r="Q608" s="214"/>
      <c r="R608" s="214"/>
    </row>
    <row r="609">
      <c r="A609" s="180"/>
      <c r="B609" s="214"/>
      <c r="C609" s="214"/>
      <c r="D609" s="214"/>
      <c r="E609" s="214"/>
      <c r="F609" s="214"/>
      <c r="G609" s="214"/>
      <c r="H609" s="214"/>
      <c r="I609" s="214"/>
      <c r="J609" s="214"/>
      <c r="K609" s="214"/>
      <c r="L609" s="214"/>
      <c r="M609" s="214"/>
      <c r="N609" s="214"/>
      <c r="O609" s="214"/>
      <c r="P609" s="214"/>
      <c r="Q609" s="214"/>
      <c r="R609" s="214"/>
    </row>
    <row r="610">
      <c r="A610" s="180"/>
      <c r="B610" s="214"/>
      <c r="C610" s="214"/>
      <c r="D610" s="214"/>
      <c r="E610" s="214"/>
      <c r="F610" s="214"/>
      <c r="G610" s="214"/>
      <c r="H610" s="214"/>
      <c r="I610" s="214"/>
      <c r="J610" s="214"/>
      <c r="K610" s="214"/>
      <c r="L610" s="214"/>
      <c r="M610" s="214"/>
      <c r="N610" s="214"/>
      <c r="O610" s="214"/>
      <c r="P610" s="214"/>
      <c r="Q610" s="214"/>
      <c r="R610" s="214"/>
    </row>
    <row r="611">
      <c r="A611" s="180"/>
      <c r="B611" s="214"/>
      <c r="C611" s="214"/>
      <c r="D611" s="214"/>
      <c r="E611" s="214"/>
      <c r="F611" s="214"/>
      <c r="G611" s="214"/>
      <c r="H611" s="214"/>
      <c r="I611" s="214"/>
      <c r="J611" s="214"/>
      <c r="K611" s="214"/>
      <c r="L611" s="214"/>
      <c r="M611" s="214"/>
      <c r="N611" s="214"/>
      <c r="O611" s="214"/>
      <c r="P611" s="214"/>
      <c r="Q611" s="214"/>
      <c r="R611" s="214"/>
    </row>
    <row r="612">
      <c r="A612" s="180"/>
      <c r="B612" s="214"/>
      <c r="C612" s="214"/>
      <c r="D612" s="214"/>
      <c r="E612" s="214"/>
      <c r="F612" s="214"/>
      <c r="G612" s="214"/>
      <c r="H612" s="214"/>
      <c r="I612" s="214"/>
      <c r="J612" s="214"/>
      <c r="K612" s="214"/>
      <c r="L612" s="214"/>
      <c r="M612" s="214"/>
      <c r="N612" s="214"/>
      <c r="O612" s="214"/>
      <c r="P612" s="214"/>
      <c r="Q612" s="214"/>
      <c r="R612" s="214"/>
    </row>
    <row r="613">
      <c r="A613" s="180"/>
      <c r="B613" s="214"/>
      <c r="C613" s="214"/>
      <c r="D613" s="214"/>
      <c r="E613" s="214"/>
      <c r="F613" s="214"/>
      <c r="G613" s="214"/>
      <c r="H613" s="214"/>
      <c r="I613" s="214"/>
      <c r="J613" s="214"/>
      <c r="K613" s="214"/>
      <c r="L613" s="214"/>
      <c r="M613" s="214"/>
      <c r="N613" s="214"/>
      <c r="O613" s="214"/>
      <c r="P613" s="214"/>
      <c r="Q613" s="214"/>
      <c r="R613" s="214"/>
    </row>
    <row r="614">
      <c r="A614" s="180"/>
      <c r="B614" s="214"/>
      <c r="C614" s="214"/>
      <c r="D614" s="214"/>
      <c r="E614" s="214"/>
      <c r="F614" s="214"/>
      <c r="G614" s="214"/>
      <c r="H614" s="214"/>
      <c r="I614" s="214"/>
      <c r="J614" s="214"/>
      <c r="K614" s="214"/>
      <c r="L614" s="214"/>
      <c r="M614" s="214"/>
      <c r="N614" s="214"/>
      <c r="O614" s="214"/>
      <c r="P614" s="214"/>
      <c r="Q614" s="214"/>
      <c r="R614" s="214"/>
    </row>
    <row r="615">
      <c r="A615" s="180"/>
      <c r="B615" s="214"/>
      <c r="C615" s="214"/>
      <c r="D615" s="214"/>
      <c r="E615" s="214"/>
      <c r="F615" s="214"/>
      <c r="G615" s="214"/>
      <c r="H615" s="214"/>
      <c r="I615" s="214"/>
      <c r="J615" s="214"/>
      <c r="K615" s="214"/>
      <c r="L615" s="214"/>
      <c r="M615" s="214"/>
      <c r="N615" s="214"/>
      <c r="O615" s="214"/>
      <c r="P615" s="214"/>
      <c r="Q615" s="214"/>
      <c r="R615" s="214"/>
    </row>
    <row r="616">
      <c r="A616" s="180"/>
      <c r="B616" s="214"/>
      <c r="C616" s="214"/>
      <c r="D616" s="214"/>
      <c r="E616" s="214"/>
      <c r="F616" s="214"/>
      <c r="G616" s="214"/>
      <c r="H616" s="214"/>
      <c r="I616" s="214"/>
      <c r="J616" s="214"/>
      <c r="K616" s="214"/>
      <c r="L616" s="214"/>
      <c r="M616" s="214"/>
      <c r="N616" s="214"/>
      <c r="O616" s="214"/>
      <c r="P616" s="214"/>
      <c r="Q616" s="214"/>
      <c r="R616" s="214"/>
    </row>
    <row r="617">
      <c r="A617" s="180"/>
      <c r="B617" s="214"/>
      <c r="C617" s="214"/>
      <c r="D617" s="214"/>
      <c r="E617" s="214"/>
      <c r="F617" s="214"/>
      <c r="G617" s="214"/>
      <c r="H617" s="214"/>
      <c r="I617" s="214"/>
      <c r="J617" s="214"/>
      <c r="K617" s="214"/>
      <c r="L617" s="214"/>
      <c r="M617" s="214"/>
      <c r="N617" s="214"/>
      <c r="O617" s="214"/>
      <c r="P617" s="214"/>
      <c r="Q617" s="214"/>
      <c r="R617" s="214"/>
    </row>
    <row r="618">
      <c r="A618" s="180"/>
      <c r="B618" s="214"/>
      <c r="C618" s="214"/>
      <c r="D618" s="214"/>
      <c r="E618" s="214"/>
      <c r="F618" s="214"/>
      <c r="G618" s="214"/>
      <c r="H618" s="214"/>
      <c r="I618" s="214"/>
      <c r="J618" s="214"/>
      <c r="K618" s="214"/>
      <c r="L618" s="214"/>
      <c r="M618" s="214"/>
      <c r="N618" s="214"/>
      <c r="O618" s="214"/>
      <c r="P618" s="214"/>
      <c r="Q618" s="214"/>
      <c r="R618" s="214"/>
    </row>
    <row r="619">
      <c r="A619" s="180"/>
      <c r="B619" s="214"/>
      <c r="C619" s="214"/>
      <c r="D619" s="214"/>
      <c r="E619" s="214"/>
      <c r="F619" s="214"/>
      <c r="G619" s="214"/>
      <c r="H619" s="214"/>
      <c r="I619" s="214"/>
      <c r="J619" s="214"/>
      <c r="K619" s="214"/>
      <c r="L619" s="214"/>
      <c r="M619" s="214"/>
      <c r="N619" s="214"/>
      <c r="O619" s="214"/>
      <c r="P619" s="214"/>
      <c r="Q619" s="214"/>
      <c r="R619" s="214"/>
    </row>
    <row r="620">
      <c r="A620" s="180"/>
      <c r="B620" s="214"/>
      <c r="C620" s="214"/>
      <c r="D620" s="214"/>
      <c r="E620" s="214"/>
      <c r="F620" s="214"/>
      <c r="G620" s="214"/>
      <c r="H620" s="214"/>
      <c r="I620" s="214"/>
      <c r="J620" s="214"/>
      <c r="K620" s="214"/>
      <c r="L620" s="214"/>
      <c r="M620" s="214"/>
      <c r="N620" s="214"/>
      <c r="O620" s="214"/>
      <c r="P620" s="214"/>
      <c r="Q620" s="214"/>
      <c r="R620" s="214"/>
    </row>
    <row r="621">
      <c r="A621" s="180"/>
      <c r="B621" s="214"/>
      <c r="C621" s="214"/>
      <c r="D621" s="214"/>
      <c r="E621" s="214"/>
      <c r="F621" s="214"/>
      <c r="G621" s="214"/>
      <c r="H621" s="214"/>
      <c r="I621" s="214"/>
      <c r="J621" s="214"/>
      <c r="K621" s="214"/>
      <c r="L621" s="214"/>
      <c r="M621" s="214"/>
      <c r="N621" s="214"/>
      <c r="O621" s="214"/>
      <c r="P621" s="214"/>
      <c r="Q621" s="214"/>
      <c r="R621" s="214"/>
    </row>
    <row r="622">
      <c r="A622" s="180"/>
      <c r="B622" s="214"/>
      <c r="C622" s="214"/>
      <c r="D622" s="214"/>
      <c r="E622" s="214"/>
      <c r="F622" s="214"/>
      <c r="G622" s="214"/>
      <c r="H622" s="214"/>
      <c r="I622" s="214"/>
      <c r="J622" s="214"/>
      <c r="K622" s="214"/>
      <c r="L622" s="214"/>
      <c r="M622" s="214"/>
      <c r="N622" s="214"/>
      <c r="O622" s="214"/>
      <c r="P622" s="214"/>
      <c r="Q622" s="214"/>
      <c r="R622" s="214"/>
    </row>
    <row r="623">
      <c r="A623" s="180"/>
      <c r="B623" s="214"/>
      <c r="C623" s="214"/>
      <c r="D623" s="214"/>
      <c r="E623" s="214"/>
      <c r="F623" s="214"/>
      <c r="G623" s="214"/>
      <c r="H623" s="214"/>
      <c r="I623" s="214"/>
      <c r="J623" s="214"/>
      <c r="K623" s="214"/>
      <c r="L623" s="214"/>
      <c r="M623" s="214"/>
      <c r="N623" s="214"/>
      <c r="O623" s="214"/>
      <c r="P623" s="214"/>
      <c r="Q623" s="214"/>
      <c r="R623" s="214"/>
    </row>
    <row r="624">
      <c r="A624" s="180"/>
      <c r="B624" s="214"/>
      <c r="C624" s="214"/>
      <c r="D624" s="214"/>
      <c r="E624" s="214"/>
      <c r="F624" s="214"/>
      <c r="G624" s="214"/>
      <c r="H624" s="214"/>
      <c r="I624" s="214"/>
      <c r="J624" s="214"/>
      <c r="K624" s="214"/>
      <c r="L624" s="214"/>
      <c r="M624" s="214"/>
      <c r="N624" s="214"/>
      <c r="O624" s="214"/>
      <c r="P624" s="214"/>
      <c r="Q624" s="214"/>
      <c r="R624" s="214"/>
    </row>
    <row r="625">
      <c r="A625" s="180"/>
      <c r="B625" s="214"/>
      <c r="C625" s="214"/>
      <c r="D625" s="214"/>
      <c r="E625" s="214"/>
      <c r="F625" s="214"/>
      <c r="G625" s="214"/>
      <c r="H625" s="214"/>
      <c r="I625" s="214"/>
      <c r="J625" s="214"/>
      <c r="K625" s="214"/>
      <c r="L625" s="214"/>
      <c r="M625" s="214"/>
      <c r="N625" s="214"/>
      <c r="O625" s="214"/>
      <c r="P625" s="214"/>
      <c r="Q625" s="214"/>
      <c r="R625" s="214"/>
    </row>
    <row r="626">
      <c r="A626" s="180"/>
      <c r="B626" s="214"/>
      <c r="C626" s="214"/>
      <c r="D626" s="214"/>
      <c r="E626" s="214"/>
      <c r="F626" s="214"/>
      <c r="G626" s="214"/>
      <c r="H626" s="214"/>
      <c r="I626" s="214"/>
      <c r="J626" s="214"/>
      <c r="K626" s="214"/>
      <c r="L626" s="214"/>
      <c r="M626" s="214"/>
      <c r="N626" s="214"/>
      <c r="O626" s="214"/>
      <c r="P626" s="214"/>
      <c r="Q626" s="214"/>
      <c r="R626" s="214"/>
    </row>
    <row r="627">
      <c r="A627" s="180"/>
      <c r="B627" s="214"/>
      <c r="C627" s="214"/>
      <c r="D627" s="214"/>
      <c r="E627" s="214"/>
      <c r="F627" s="214"/>
      <c r="G627" s="214"/>
      <c r="H627" s="214"/>
      <c r="I627" s="214"/>
      <c r="J627" s="214"/>
      <c r="K627" s="214"/>
      <c r="L627" s="214"/>
      <c r="M627" s="214"/>
      <c r="N627" s="214"/>
      <c r="O627" s="214"/>
      <c r="P627" s="214"/>
      <c r="Q627" s="214"/>
      <c r="R627" s="214"/>
    </row>
    <row r="628">
      <c r="A628" s="180"/>
      <c r="B628" s="214"/>
      <c r="C628" s="214"/>
      <c r="D628" s="214"/>
      <c r="E628" s="214"/>
      <c r="F628" s="214"/>
      <c r="G628" s="214"/>
      <c r="H628" s="214"/>
      <c r="I628" s="214"/>
      <c r="J628" s="214"/>
      <c r="K628" s="214"/>
      <c r="L628" s="214"/>
      <c r="M628" s="214"/>
      <c r="N628" s="214"/>
      <c r="O628" s="214"/>
      <c r="P628" s="214"/>
      <c r="Q628" s="214"/>
      <c r="R628" s="214"/>
    </row>
    <row r="629">
      <c r="A629" s="180"/>
      <c r="B629" s="214"/>
      <c r="C629" s="214"/>
      <c r="D629" s="214"/>
      <c r="E629" s="214"/>
      <c r="F629" s="214"/>
      <c r="G629" s="214"/>
      <c r="H629" s="214"/>
      <c r="I629" s="214"/>
      <c r="J629" s="214"/>
      <c r="K629" s="214"/>
      <c r="L629" s="214"/>
      <c r="M629" s="214"/>
      <c r="N629" s="214"/>
      <c r="O629" s="214"/>
      <c r="P629" s="214"/>
      <c r="Q629" s="214"/>
      <c r="R629" s="214"/>
    </row>
    <row r="630">
      <c r="A630" s="180"/>
      <c r="B630" s="214"/>
      <c r="C630" s="214"/>
      <c r="D630" s="214"/>
      <c r="E630" s="214"/>
      <c r="F630" s="214"/>
      <c r="G630" s="214"/>
      <c r="H630" s="214"/>
      <c r="I630" s="214"/>
      <c r="J630" s="214"/>
      <c r="K630" s="214"/>
      <c r="L630" s="214"/>
      <c r="M630" s="214"/>
      <c r="N630" s="214"/>
      <c r="O630" s="214"/>
      <c r="P630" s="214"/>
      <c r="Q630" s="214"/>
      <c r="R630" s="214"/>
    </row>
    <row r="631">
      <c r="A631" s="180"/>
      <c r="B631" s="214"/>
      <c r="C631" s="214"/>
      <c r="D631" s="214"/>
      <c r="E631" s="214"/>
      <c r="F631" s="214"/>
      <c r="G631" s="214"/>
      <c r="H631" s="214"/>
      <c r="I631" s="214"/>
      <c r="J631" s="214"/>
      <c r="K631" s="214"/>
      <c r="L631" s="214"/>
      <c r="M631" s="214"/>
      <c r="N631" s="214"/>
      <c r="O631" s="214"/>
      <c r="P631" s="214"/>
      <c r="Q631" s="214"/>
      <c r="R631" s="214"/>
    </row>
    <row r="632">
      <c r="A632" s="180"/>
      <c r="B632" s="214"/>
      <c r="C632" s="214"/>
      <c r="D632" s="214"/>
      <c r="E632" s="214"/>
      <c r="F632" s="214"/>
      <c r="G632" s="214"/>
      <c r="H632" s="214"/>
      <c r="I632" s="214"/>
      <c r="J632" s="214"/>
      <c r="K632" s="214"/>
      <c r="L632" s="214"/>
      <c r="M632" s="214"/>
      <c r="N632" s="214"/>
      <c r="O632" s="214"/>
      <c r="P632" s="214"/>
      <c r="Q632" s="214"/>
      <c r="R632" s="214"/>
    </row>
    <row r="633">
      <c r="A633" s="180"/>
      <c r="B633" s="214"/>
      <c r="C633" s="214"/>
      <c r="D633" s="214"/>
      <c r="E633" s="214"/>
      <c r="F633" s="214"/>
      <c r="G633" s="214"/>
      <c r="H633" s="214"/>
      <c r="I633" s="214"/>
      <c r="J633" s="214"/>
      <c r="K633" s="214"/>
      <c r="L633" s="214"/>
      <c r="M633" s="214"/>
      <c r="N633" s="214"/>
      <c r="O633" s="214"/>
      <c r="P633" s="214"/>
      <c r="Q633" s="214"/>
      <c r="R633" s="214"/>
    </row>
    <row r="634">
      <c r="A634" s="180"/>
      <c r="B634" s="214"/>
      <c r="C634" s="214"/>
      <c r="D634" s="214"/>
      <c r="E634" s="214"/>
      <c r="F634" s="214"/>
      <c r="G634" s="214"/>
      <c r="H634" s="214"/>
      <c r="I634" s="214"/>
      <c r="J634" s="214"/>
      <c r="K634" s="214"/>
      <c r="L634" s="214"/>
      <c r="M634" s="214"/>
      <c r="N634" s="214"/>
      <c r="O634" s="214"/>
      <c r="P634" s="214"/>
      <c r="Q634" s="214"/>
      <c r="R634" s="214"/>
    </row>
    <row r="635">
      <c r="A635" s="180"/>
      <c r="B635" s="214"/>
      <c r="C635" s="214"/>
      <c r="D635" s="214"/>
      <c r="E635" s="214"/>
      <c r="F635" s="214"/>
      <c r="G635" s="214"/>
      <c r="H635" s="214"/>
      <c r="I635" s="214"/>
      <c r="J635" s="214"/>
      <c r="K635" s="214"/>
      <c r="L635" s="214"/>
      <c r="M635" s="214"/>
      <c r="N635" s="214"/>
      <c r="O635" s="214"/>
      <c r="P635" s="214"/>
      <c r="Q635" s="214"/>
      <c r="R635" s="214"/>
    </row>
    <row r="636">
      <c r="A636" s="180"/>
      <c r="B636" s="214"/>
      <c r="C636" s="214"/>
      <c r="D636" s="214"/>
      <c r="E636" s="214"/>
      <c r="F636" s="214"/>
      <c r="G636" s="214"/>
      <c r="H636" s="214"/>
      <c r="I636" s="214"/>
      <c r="J636" s="214"/>
      <c r="K636" s="214"/>
      <c r="L636" s="214"/>
      <c r="M636" s="214"/>
      <c r="N636" s="214"/>
      <c r="O636" s="214"/>
      <c r="P636" s="214"/>
      <c r="Q636" s="214"/>
      <c r="R636" s="214"/>
    </row>
    <row r="637">
      <c r="A637" s="180"/>
      <c r="B637" s="214"/>
      <c r="C637" s="214"/>
      <c r="D637" s="214"/>
      <c r="E637" s="214"/>
      <c r="F637" s="214"/>
      <c r="G637" s="214"/>
      <c r="H637" s="214"/>
      <c r="I637" s="214"/>
      <c r="J637" s="214"/>
      <c r="K637" s="214"/>
      <c r="L637" s="214"/>
      <c r="M637" s="214"/>
      <c r="N637" s="214"/>
      <c r="O637" s="214"/>
      <c r="P637" s="214"/>
      <c r="Q637" s="214"/>
      <c r="R637" s="214"/>
    </row>
    <row r="638">
      <c r="A638" s="180"/>
      <c r="B638" s="214"/>
      <c r="C638" s="214"/>
      <c r="D638" s="214"/>
      <c r="E638" s="214"/>
      <c r="F638" s="214"/>
      <c r="G638" s="214"/>
      <c r="H638" s="214"/>
      <c r="I638" s="214"/>
      <c r="J638" s="214"/>
      <c r="K638" s="214"/>
      <c r="L638" s="214"/>
      <c r="M638" s="214"/>
      <c r="N638" s="214"/>
      <c r="O638" s="214"/>
      <c r="P638" s="214"/>
      <c r="Q638" s="214"/>
      <c r="R638" s="214"/>
    </row>
    <row r="639">
      <c r="A639" s="180"/>
      <c r="B639" s="214"/>
      <c r="C639" s="214"/>
      <c r="D639" s="214"/>
      <c r="E639" s="214"/>
      <c r="F639" s="214"/>
      <c r="G639" s="214"/>
      <c r="H639" s="214"/>
      <c r="I639" s="214"/>
      <c r="J639" s="214"/>
      <c r="K639" s="214"/>
      <c r="L639" s="214"/>
      <c r="M639" s="214"/>
      <c r="N639" s="214"/>
      <c r="O639" s="214"/>
      <c r="P639" s="214"/>
      <c r="Q639" s="214"/>
      <c r="R639" s="214"/>
    </row>
    <row r="640">
      <c r="A640" s="180"/>
      <c r="B640" s="214"/>
      <c r="C640" s="214"/>
      <c r="D640" s="214"/>
      <c r="E640" s="214"/>
      <c r="F640" s="214"/>
      <c r="G640" s="214"/>
      <c r="H640" s="214"/>
      <c r="I640" s="214"/>
      <c r="J640" s="214"/>
      <c r="K640" s="214"/>
      <c r="L640" s="214"/>
      <c r="M640" s="214"/>
      <c r="N640" s="214"/>
      <c r="O640" s="214"/>
      <c r="P640" s="214"/>
      <c r="Q640" s="214"/>
      <c r="R640" s="214"/>
    </row>
    <row r="641">
      <c r="A641" s="180"/>
      <c r="B641" s="214"/>
      <c r="C641" s="214"/>
      <c r="D641" s="214"/>
      <c r="E641" s="214"/>
      <c r="F641" s="214"/>
      <c r="G641" s="214"/>
      <c r="H641" s="214"/>
      <c r="I641" s="214"/>
      <c r="J641" s="214"/>
      <c r="K641" s="214"/>
      <c r="L641" s="214"/>
      <c r="M641" s="214"/>
      <c r="N641" s="214"/>
      <c r="O641" s="214"/>
      <c r="P641" s="214"/>
      <c r="Q641" s="214"/>
      <c r="R641" s="214"/>
    </row>
    <row r="642">
      <c r="A642" s="180"/>
      <c r="B642" s="214"/>
      <c r="C642" s="214"/>
      <c r="D642" s="214"/>
      <c r="E642" s="214"/>
      <c r="F642" s="214"/>
      <c r="G642" s="214"/>
      <c r="H642" s="214"/>
      <c r="I642" s="214"/>
      <c r="J642" s="214"/>
      <c r="K642" s="214"/>
      <c r="L642" s="214"/>
      <c r="M642" s="214"/>
      <c r="N642" s="214"/>
      <c r="O642" s="214"/>
      <c r="P642" s="214"/>
      <c r="Q642" s="214"/>
      <c r="R642" s="214"/>
    </row>
    <row r="643">
      <c r="A643" s="180"/>
      <c r="B643" s="214"/>
      <c r="C643" s="214"/>
      <c r="D643" s="214"/>
      <c r="E643" s="214"/>
      <c r="F643" s="214"/>
      <c r="G643" s="214"/>
      <c r="H643" s="214"/>
      <c r="I643" s="214"/>
      <c r="J643" s="214"/>
      <c r="K643" s="214"/>
      <c r="L643" s="214"/>
      <c r="M643" s="214"/>
      <c r="N643" s="214"/>
      <c r="O643" s="214"/>
      <c r="P643" s="214"/>
      <c r="Q643" s="214"/>
      <c r="R643" s="214"/>
    </row>
    <row r="644">
      <c r="A644" s="180"/>
      <c r="B644" s="214"/>
      <c r="C644" s="214"/>
      <c r="D644" s="214"/>
      <c r="E644" s="214"/>
      <c r="F644" s="214"/>
      <c r="G644" s="214"/>
      <c r="H644" s="214"/>
      <c r="I644" s="214"/>
      <c r="J644" s="214"/>
      <c r="K644" s="214"/>
      <c r="L644" s="214"/>
      <c r="M644" s="214"/>
      <c r="N644" s="214"/>
      <c r="O644" s="214"/>
      <c r="P644" s="214"/>
      <c r="Q644" s="214"/>
      <c r="R644" s="214"/>
    </row>
    <row r="645">
      <c r="A645" s="180"/>
      <c r="B645" s="214"/>
      <c r="C645" s="214"/>
      <c r="D645" s="214"/>
      <c r="E645" s="214"/>
      <c r="F645" s="214"/>
      <c r="G645" s="214"/>
      <c r="H645" s="214"/>
      <c r="I645" s="214"/>
      <c r="J645" s="214"/>
      <c r="K645" s="214"/>
      <c r="L645" s="214"/>
      <c r="M645" s="214"/>
      <c r="N645" s="214"/>
      <c r="O645" s="214"/>
      <c r="P645" s="214"/>
      <c r="Q645" s="214"/>
      <c r="R645" s="214"/>
    </row>
    <row r="646">
      <c r="A646" s="180"/>
      <c r="B646" s="214"/>
      <c r="C646" s="214"/>
      <c r="D646" s="214"/>
      <c r="E646" s="214"/>
      <c r="F646" s="214"/>
      <c r="G646" s="214"/>
      <c r="H646" s="214"/>
      <c r="I646" s="214"/>
      <c r="J646" s="214"/>
      <c r="K646" s="214"/>
      <c r="L646" s="214"/>
      <c r="M646" s="214"/>
      <c r="N646" s="214"/>
      <c r="O646" s="214"/>
      <c r="P646" s="214"/>
      <c r="Q646" s="214"/>
      <c r="R646" s="214"/>
    </row>
    <row r="647">
      <c r="A647" s="180"/>
      <c r="B647" s="214"/>
      <c r="C647" s="214"/>
      <c r="D647" s="214"/>
      <c r="E647" s="214"/>
      <c r="F647" s="214"/>
      <c r="G647" s="214"/>
      <c r="H647" s="214"/>
      <c r="I647" s="214"/>
      <c r="J647" s="214"/>
      <c r="K647" s="214"/>
      <c r="L647" s="214"/>
      <c r="M647" s="214"/>
      <c r="N647" s="214"/>
      <c r="O647" s="214"/>
      <c r="P647" s="214"/>
      <c r="Q647" s="214"/>
      <c r="R647" s="214"/>
    </row>
    <row r="648">
      <c r="A648" s="180"/>
      <c r="B648" s="214"/>
      <c r="C648" s="214"/>
      <c r="D648" s="214"/>
      <c r="E648" s="214"/>
      <c r="F648" s="214"/>
      <c r="G648" s="214"/>
      <c r="H648" s="214"/>
      <c r="I648" s="214"/>
      <c r="J648" s="214"/>
      <c r="K648" s="214"/>
      <c r="L648" s="214"/>
      <c r="M648" s="214"/>
      <c r="N648" s="214"/>
      <c r="O648" s="214"/>
      <c r="P648" s="214"/>
      <c r="Q648" s="214"/>
      <c r="R648" s="214"/>
    </row>
    <row r="649">
      <c r="A649" s="180"/>
      <c r="B649" s="214"/>
      <c r="C649" s="214"/>
      <c r="D649" s="214"/>
      <c r="E649" s="214"/>
      <c r="F649" s="214"/>
      <c r="G649" s="214"/>
      <c r="H649" s="214"/>
      <c r="I649" s="214"/>
      <c r="J649" s="214"/>
      <c r="K649" s="214"/>
      <c r="L649" s="214"/>
      <c r="M649" s="214"/>
      <c r="N649" s="214"/>
      <c r="O649" s="214"/>
      <c r="P649" s="214"/>
      <c r="Q649" s="214"/>
      <c r="R649" s="214"/>
    </row>
    <row r="650">
      <c r="A650" s="180"/>
      <c r="B650" s="214"/>
      <c r="C650" s="214"/>
      <c r="D650" s="214"/>
      <c r="E650" s="214"/>
      <c r="F650" s="214"/>
      <c r="G650" s="214"/>
      <c r="H650" s="214"/>
      <c r="I650" s="214"/>
      <c r="J650" s="214"/>
      <c r="K650" s="214"/>
      <c r="L650" s="214"/>
      <c r="M650" s="214"/>
      <c r="N650" s="214"/>
      <c r="O650" s="214"/>
      <c r="P650" s="214"/>
      <c r="Q650" s="214"/>
      <c r="R650" s="214"/>
    </row>
    <row r="651">
      <c r="A651" s="180"/>
      <c r="B651" s="214"/>
      <c r="C651" s="214"/>
      <c r="D651" s="214"/>
      <c r="E651" s="214"/>
      <c r="F651" s="214"/>
      <c r="G651" s="214"/>
      <c r="H651" s="214"/>
      <c r="I651" s="214"/>
      <c r="J651" s="214"/>
      <c r="K651" s="214"/>
      <c r="L651" s="214"/>
      <c r="M651" s="214"/>
      <c r="N651" s="214"/>
      <c r="O651" s="214"/>
      <c r="P651" s="214"/>
      <c r="Q651" s="214"/>
      <c r="R651" s="214"/>
    </row>
    <row r="652">
      <c r="A652" s="180"/>
      <c r="B652" s="214"/>
      <c r="C652" s="214"/>
      <c r="D652" s="214"/>
      <c r="E652" s="214"/>
      <c r="F652" s="214"/>
      <c r="G652" s="214"/>
      <c r="H652" s="214"/>
      <c r="I652" s="214"/>
      <c r="J652" s="214"/>
      <c r="K652" s="214"/>
      <c r="L652" s="214"/>
      <c r="M652" s="214"/>
      <c r="N652" s="214"/>
      <c r="O652" s="214"/>
      <c r="P652" s="214"/>
      <c r="Q652" s="214"/>
      <c r="R652" s="214"/>
    </row>
    <row r="653">
      <c r="A653" s="180"/>
      <c r="B653" s="214"/>
      <c r="C653" s="214"/>
      <c r="D653" s="214"/>
      <c r="E653" s="214"/>
      <c r="F653" s="214"/>
      <c r="G653" s="214"/>
      <c r="H653" s="214"/>
      <c r="I653" s="214"/>
      <c r="J653" s="214"/>
      <c r="K653" s="214"/>
      <c r="L653" s="214"/>
      <c r="M653" s="214"/>
      <c r="N653" s="214"/>
      <c r="O653" s="214"/>
      <c r="P653" s="214"/>
      <c r="Q653" s="214"/>
      <c r="R653" s="214"/>
    </row>
    <row r="654">
      <c r="A654" s="180"/>
      <c r="B654" s="214"/>
      <c r="C654" s="214"/>
      <c r="D654" s="214"/>
      <c r="E654" s="214"/>
      <c r="F654" s="214"/>
      <c r="G654" s="214"/>
      <c r="H654" s="214"/>
      <c r="I654" s="214"/>
      <c r="J654" s="214"/>
      <c r="K654" s="214"/>
      <c r="L654" s="214"/>
      <c r="M654" s="214"/>
      <c r="N654" s="214"/>
      <c r="O654" s="214"/>
      <c r="P654" s="214"/>
      <c r="Q654" s="214"/>
      <c r="R654" s="214"/>
    </row>
    <row r="655">
      <c r="A655" s="180"/>
      <c r="B655" s="214"/>
      <c r="C655" s="214"/>
      <c r="D655" s="214"/>
      <c r="E655" s="214"/>
      <c r="F655" s="214"/>
      <c r="G655" s="214"/>
      <c r="H655" s="214"/>
      <c r="I655" s="214"/>
      <c r="J655" s="214"/>
      <c r="K655" s="214"/>
      <c r="L655" s="214"/>
      <c r="M655" s="214"/>
      <c r="N655" s="214"/>
      <c r="O655" s="214"/>
      <c r="P655" s="214"/>
      <c r="Q655" s="214"/>
      <c r="R655" s="214"/>
    </row>
    <row r="656">
      <c r="A656" s="180"/>
      <c r="B656" s="214"/>
      <c r="C656" s="214"/>
      <c r="D656" s="214"/>
      <c r="E656" s="214"/>
      <c r="F656" s="214"/>
      <c r="G656" s="214"/>
      <c r="H656" s="214"/>
      <c r="I656" s="214"/>
      <c r="J656" s="214"/>
      <c r="K656" s="214"/>
      <c r="L656" s="214"/>
      <c r="M656" s="214"/>
      <c r="N656" s="214"/>
      <c r="O656" s="214"/>
      <c r="P656" s="214"/>
      <c r="Q656" s="214"/>
      <c r="R656" s="214"/>
    </row>
    <row r="657">
      <c r="A657" s="180"/>
      <c r="B657" s="214"/>
      <c r="C657" s="214"/>
      <c r="D657" s="214"/>
      <c r="E657" s="214"/>
      <c r="F657" s="214"/>
      <c r="G657" s="214"/>
      <c r="H657" s="214"/>
      <c r="I657" s="214"/>
      <c r="J657" s="214"/>
      <c r="K657" s="214"/>
      <c r="L657" s="214"/>
      <c r="M657" s="214"/>
      <c r="N657" s="214"/>
      <c r="O657" s="214"/>
      <c r="P657" s="214"/>
      <c r="Q657" s="214"/>
      <c r="R657" s="214"/>
    </row>
    <row r="658">
      <c r="A658" s="180"/>
      <c r="B658" s="214"/>
      <c r="C658" s="214"/>
      <c r="D658" s="214"/>
      <c r="E658" s="214"/>
      <c r="F658" s="214"/>
      <c r="G658" s="214"/>
      <c r="H658" s="214"/>
      <c r="I658" s="214"/>
      <c r="J658" s="214"/>
      <c r="K658" s="214"/>
      <c r="L658" s="214"/>
      <c r="M658" s="214"/>
      <c r="N658" s="214"/>
      <c r="O658" s="214"/>
      <c r="P658" s="214"/>
      <c r="Q658" s="214"/>
      <c r="R658" s="214"/>
    </row>
    <row r="659">
      <c r="A659" s="180"/>
      <c r="B659" s="214"/>
      <c r="C659" s="214"/>
      <c r="D659" s="214"/>
      <c r="E659" s="214"/>
      <c r="F659" s="214"/>
      <c r="G659" s="214"/>
      <c r="H659" s="214"/>
      <c r="I659" s="214"/>
      <c r="J659" s="214"/>
      <c r="K659" s="214"/>
      <c r="L659" s="214"/>
      <c r="M659" s="214"/>
      <c r="N659" s="214"/>
      <c r="O659" s="214"/>
      <c r="P659" s="214"/>
      <c r="Q659" s="214"/>
      <c r="R659" s="214"/>
    </row>
    <row r="660">
      <c r="A660" s="180"/>
      <c r="B660" s="214"/>
      <c r="C660" s="214"/>
      <c r="D660" s="214"/>
      <c r="E660" s="214"/>
      <c r="F660" s="214"/>
      <c r="G660" s="214"/>
      <c r="H660" s="214"/>
      <c r="I660" s="214"/>
      <c r="J660" s="214"/>
      <c r="K660" s="214"/>
      <c r="L660" s="214"/>
      <c r="M660" s="214"/>
      <c r="N660" s="214"/>
      <c r="O660" s="214"/>
      <c r="P660" s="214"/>
      <c r="Q660" s="214"/>
      <c r="R660" s="214"/>
    </row>
    <row r="661">
      <c r="A661" s="180"/>
      <c r="B661" s="214"/>
      <c r="C661" s="214"/>
      <c r="D661" s="214"/>
      <c r="E661" s="214"/>
      <c r="F661" s="214"/>
      <c r="G661" s="214"/>
      <c r="H661" s="214"/>
      <c r="I661" s="214"/>
      <c r="J661" s="214"/>
      <c r="K661" s="214"/>
      <c r="L661" s="214"/>
      <c r="M661" s="214"/>
      <c r="N661" s="214"/>
      <c r="O661" s="214"/>
      <c r="P661" s="214"/>
      <c r="Q661" s="214"/>
      <c r="R661" s="214"/>
    </row>
    <row r="662">
      <c r="A662" s="180"/>
      <c r="B662" s="214"/>
      <c r="C662" s="214"/>
      <c r="D662" s="214"/>
      <c r="E662" s="214"/>
      <c r="F662" s="214"/>
      <c r="G662" s="214"/>
      <c r="H662" s="214"/>
      <c r="I662" s="214"/>
      <c r="J662" s="214"/>
      <c r="K662" s="214"/>
      <c r="L662" s="214"/>
      <c r="M662" s="214"/>
      <c r="N662" s="214"/>
      <c r="O662" s="214"/>
      <c r="P662" s="214"/>
      <c r="Q662" s="214"/>
      <c r="R662" s="214"/>
    </row>
    <row r="663">
      <c r="A663" s="180"/>
      <c r="B663" s="214"/>
      <c r="C663" s="214"/>
      <c r="D663" s="214"/>
      <c r="E663" s="214"/>
      <c r="F663" s="214"/>
      <c r="G663" s="214"/>
      <c r="H663" s="214"/>
      <c r="I663" s="214"/>
      <c r="J663" s="214"/>
      <c r="K663" s="214"/>
      <c r="L663" s="214"/>
      <c r="M663" s="214"/>
      <c r="N663" s="214"/>
      <c r="O663" s="214"/>
      <c r="P663" s="214"/>
      <c r="Q663" s="214"/>
      <c r="R663" s="214"/>
    </row>
    <row r="664">
      <c r="A664" s="180"/>
      <c r="B664" s="214"/>
      <c r="C664" s="214"/>
      <c r="D664" s="214"/>
      <c r="E664" s="214"/>
      <c r="F664" s="214"/>
      <c r="G664" s="214"/>
      <c r="H664" s="214"/>
      <c r="I664" s="214"/>
      <c r="J664" s="214"/>
      <c r="K664" s="214"/>
      <c r="L664" s="214"/>
      <c r="M664" s="214"/>
      <c r="N664" s="214"/>
      <c r="O664" s="214"/>
      <c r="P664" s="214"/>
      <c r="Q664" s="214"/>
      <c r="R664" s="214"/>
    </row>
    <row r="665">
      <c r="A665" s="180"/>
      <c r="B665" s="214"/>
      <c r="C665" s="214"/>
      <c r="D665" s="214"/>
      <c r="E665" s="214"/>
      <c r="F665" s="214"/>
      <c r="G665" s="214"/>
      <c r="H665" s="214"/>
      <c r="I665" s="214"/>
      <c r="J665" s="214"/>
      <c r="K665" s="214"/>
      <c r="L665" s="214"/>
      <c r="M665" s="214"/>
      <c r="N665" s="214"/>
      <c r="O665" s="214"/>
      <c r="P665" s="214"/>
      <c r="Q665" s="214"/>
      <c r="R665" s="214"/>
    </row>
    <row r="666">
      <c r="A666" s="180"/>
      <c r="B666" s="214"/>
      <c r="C666" s="214"/>
      <c r="D666" s="214"/>
      <c r="E666" s="214"/>
      <c r="F666" s="214"/>
      <c r="G666" s="214"/>
      <c r="H666" s="214"/>
      <c r="I666" s="214"/>
      <c r="J666" s="214"/>
      <c r="K666" s="214"/>
      <c r="L666" s="214"/>
      <c r="M666" s="214"/>
      <c r="N666" s="214"/>
      <c r="O666" s="214"/>
      <c r="P666" s="214"/>
      <c r="Q666" s="214"/>
      <c r="R666" s="214"/>
    </row>
    <row r="667">
      <c r="A667" s="180"/>
      <c r="B667" s="214"/>
      <c r="C667" s="214"/>
      <c r="D667" s="214"/>
      <c r="E667" s="214"/>
      <c r="F667" s="214"/>
      <c r="G667" s="214"/>
      <c r="H667" s="214"/>
      <c r="I667" s="214"/>
      <c r="J667" s="214"/>
      <c r="K667" s="214"/>
      <c r="L667" s="214"/>
      <c r="M667" s="214"/>
      <c r="N667" s="214"/>
      <c r="O667" s="214"/>
      <c r="P667" s="214"/>
      <c r="Q667" s="214"/>
      <c r="R667" s="214"/>
    </row>
    <row r="668">
      <c r="A668" s="180"/>
      <c r="B668" s="214"/>
      <c r="C668" s="214"/>
      <c r="D668" s="214"/>
      <c r="E668" s="214"/>
      <c r="F668" s="214"/>
      <c r="G668" s="214"/>
      <c r="H668" s="214"/>
      <c r="I668" s="214"/>
      <c r="J668" s="214"/>
      <c r="K668" s="214"/>
      <c r="L668" s="214"/>
      <c r="M668" s="214"/>
      <c r="N668" s="214"/>
      <c r="O668" s="214"/>
      <c r="P668" s="214"/>
      <c r="Q668" s="214"/>
      <c r="R668" s="214"/>
    </row>
    <row r="669">
      <c r="A669" s="180"/>
      <c r="B669" s="214"/>
      <c r="C669" s="214"/>
      <c r="D669" s="214"/>
      <c r="E669" s="214"/>
      <c r="F669" s="214"/>
      <c r="G669" s="214"/>
      <c r="H669" s="214"/>
      <c r="I669" s="214"/>
      <c r="J669" s="214"/>
      <c r="K669" s="214"/>
      <c r="L669" s="214"/>
      <c r="M669" s="214"/>
      <c r="N669" s="214"/>
      <c r="O669" s="214"/>
      <c r="P669" s="214"/>
      <c r="Q669" s="214"/>
      <c r="R669" s="214"/>
    </row>
    <row r="670">
      <c r="A670" s="180"/>
      <c r="B670" s="214"/>
      <c r="C670" s="214"/>
      <c r="D670" s="214"/>
      <c r="E670" s="214"/>
      <c r="F670" s="214"/>
      <c r="G670" s="214"/>
      <c r="H670" s="214"/>
      <c r="I670" s="214"/>
      <c r="J670" s="214"/>
      <c r="K670" s="214"/>
      <c r="L670" s="214"/>
      <c r="M670" s="214"/>
      <c r="N670" s="214"/>
      <c r="O670" s="214"/>
      <c r="P670" s="214"/>
      <c r="Q670" s="214"/>
      <c r="R670" s="214"/>
    </row>
    <row r="671">
      <c r="A671" s="180"/>
      <c r="B671" s="214"/>
      <c r="C671" s="214"/>
      <c r="D671" s="214"/>
      <c r="E671" s="214"/>
      <c r="F671" s="214"/>
      <c r="G671" s="214"/>
      <c r="H671" s="214"/>
      <c r="I671" s="214"/>
      <c r="J671" s="214"/>
      <c r="K671" s="214"/>
      <c r="L671" s="214"/>
      <c r="M671" s="214"/>
      <c r="N671" s="214"/>
      <c r="O671" s="214"/>
      <c r="P671" s="214"/>
      <c r="Q671" s="214"/>
      <c r="R671" s="214"/>
    </row>
    <row r="672">
      <c r="A672" s="180"/>
      <c r="B672" s="214"/>
      <c r="C672" s="214"/>
      <c r="D672" s="214"/>
      <c r="E672" s="214"/>
      <c r="F672" s="214"/>
      <c r="G672" s="214"/>
      <c r="H672" s="214"/>
      <c r="I672" s="214"/>
      <c r="J672" s="214"/>
      <c r="K672" s="214"/>
      <c r="L672" s="214"/>
      <c r="M672" s="214"/>
      <c r="N672" s="214"/>
      <c r="O672" s="214"/>
      <c r="P672" s="214"/>
      <c r="Q672" s="214"/>
      <c r="R672" s="214"/>
    </row>
    <row r="673">
      <c r="A673" s="180"/>
      <c r="B673" s="214"/>
      <c r="C673" s="214"/>
      <c r="D673" s="214"/>
      <c r="E673" s="214"/>
      <c r="F673" s="214"/>
      <c r="G673" s="214"/>
      <c r="H673" s="214"/>
      <c r="I673" s="214"/>
      <c r="J673" s="214"/>
      <c r="K673" s="214"/>
      <c r="L673" s="214"/>
      <c r="M673" s="214"/>
      <c r="N673" s="214"/>
      <c r="O673" s="214"/>
      <c r="P673" s="214"/>
      <c r="Q673" s="214"/>
      <c r="R673" s="214"/>
    </row>
    <row r="674">
      <c r="A674" s="180"/>
      <c r="B674" s="214"/>
      <c r="C674" s="214"/>
      <c r="D674" s="214"/>
      <c r="E674" s="214"/>
      <c r="F674" s="214"/>
      <c r="G674" s="214"/>
      <c r="H674" s="214"/>
      <c r="I674" s="214"/>
      <c r="J674" s="214"/>
      <c r="K674" s="214"/>
      <c r="L674" s="214"/>
      <c r="M674" s="214"/>
      <c r="N674" s="214"/>
      <c r="O674" s="214"/>
      <c r="P674" s="214"/>
      <c r="Q674" s="214"/>
      <c r="R674" s="214"/>
    </row>
    <row r="675">
      <c r="A675" s="180"/>
      <c r="B675" s="214"/>
      <c r="C675" s="214"/>
      <c r="D675" s="214"/>
      <c r="E675" s="214"/>
      <c r="F675" s="214"/>
      <c r="G675" s="214"/>
      <c r="H675" s="214"/>
      <c r="I675" s="214"/>
      <c r="J675" s="214"/>
      <c r="K675" s="214"/>
      <c r="L675" s="214"/>
      <c r="M675" s="214"/>
      <c r="N675" s="214"/>
      <c r="O675" s="214"/>
      <c r="P675" s="214"/>
      <c r="Q675" s="214"/>
      <c r="R675" s="214"/>
    </row>
    <row r="676">
      <c r="A676" s="180"/>
      <c r="B676" s="214"/>
      <c r="C676" s="214"/>
      <c r="D676" s="214"/>
      <c r="E676" s="214"/>
      <c r="F676" s="214"/>
      <c r="G676" s="214"/>
      <c r="H676" s="214"/>
      <c r="I676" s="214"/>
      <c r="J676" s="214"/>
      <c r="K676" s="214"/>
      <c r="L676" s="214"/>
      <c r="M676" s="214"/>
      <c r="N676" s="214"/>
      <c r="O676" s="214"/>
      <c r="P676" s="214"/>
      <c r="Q676" s="214"/>
      <c r="R676" s="214"/>
    </row>
    <row r="677">
      <c r="A677" s="180"/>
      <c r="B677" s="214"/>
      <c r="C677" s="214"/>
      <c r="D677" s="214"/>
      <c r="E677" s="214"/>
      <c r="F677" s="214"/>
      <c r="G677" s="214"/>
      <c r="H677" s="214"/>
      <c r="I677" s="214"/>
      <c r="J677" s="214"/>
      <c r="K677" s="214"/>
      <c r="L677" s="214"/>
      <c r="M677" s="214"/>
      <c r="N677" s="214"/>
      <c r="O677" s="214"/>
      <c r="P677" s="214"/>
      <c r="Q677" s="214"/>
      <c r="R677" s="214"/>
    </row>
    <row r="678">
      <c r="A678" s="180"/>
      <c r="B678" s="214"/>
      <c r="C678" s="214"/>
      <c r="D678" s="214"/>
      <c r="E678" s="214"/>
      <c r="F678" s="214"/>
      <c r="G678" s="214"/>
      <c r="H678" s="214"/>
      <c r="I678" s="214"/>
      <c r="J678" s="214"/>
      <c r="K678" s="214"/>
      <c r="L678" s="214"/>
      <c r="M678" s="214"/>
      <c r="N678" s="214"/>
      <c r="O678" s="214"/>
      <c r="P678" s="214"/>
      <c r="Q678" s="214"/>
      <c r="R678" s="214"/>
    </row>
    <row r="679">
      <c r="A679" s="180"/>
      <c r="B679" s="214"/>
      <c r="C679" s="214"/>
      <c r="D679" s="214"/>
      <c r="E679" s="214"/>
      <c r="F679" s="214"/>
      <c r="G679" s="214"/>
      <c r="H679" s="214"/>
      <c r="I679" s="214"/>
      <c r="J679" s="214"/>
      <c r="K679" s="214"/>
      <c r="L679" s="214"/>
      <c r="M679" s="214"/>
      <c r="N679" s="214"/>
      <c r="O679" s="214"/>
      <c r="P679" s="214"/>
      <c r="Q679" s="214"/>
      <c r="R679" s="214"/>
    </row>
    <row r="680">
      <c r="A680" s="180"/>
      <c r="B680" s="214"/>
      <c r="C680" s="214"/>
      <c r="D680" s="214"/>
      <c r="E680" s="214"/>
      <c r="F680" s="214"/>
      <c r="G680" s="214"/>
      <c r="H680" s="214"/>
      <c r="I680" s="214"/>
      <c r="J680" s="214"/>
      <c r="K680" s="214"/>
      <c r="L680" s="214"/>
      <c r="M680" s="214"/>
      <c r="N680" s="214"/>
      <c r="O680" s="214"/>
      <c r="P680" s="214"/>
      <c r="Q680" s="214"/>
      <c r="R680" s="214"/>
    </row>
    <row r="681">
      <c r="A681" s="180"/>
      <c r="B681" s="214"/>
      <c r="C681" s="214"/>
      <c r="D681" s="214"/>
      <c r="E681" s="214"/>
      <c r="F681" s="214"/>
      <c r="G681" s="214"/>
      <c r="H681" s="214"/>
      <c r="I681" s="214"/>
      <c r="J681" s="214"/>
      <c r="K681" s="214"/>
      <c r="L681" s="214"/>
      <c r="M681" s="214"/>
      <c r="N681" s="214"/>
      <c r="O681" s="214"/>
      <c r="P681" s="214"/>
      <c r="Q681" s="214"/>
      <c r="R681" s="214"/>
    </row>
    <row r="682">
      <c r="A682" s="180"/>
      <c r="B682" s="214"/>
      <c r="C682" s="214"/>
      <c r="D682" s="214"/>
      <c r="E682" s="214"/>
      <c r="F682" s="214"/>
      <c r="G682" s="214"/>
      <c r="H682" s="214"/>
      <c r="I682" s="214"/>
      <c r="J682" s="214"/>
      <c r="K682" s="214"/>
      <c r="L682" s="214"/>
      <c r="M682" s="214"/>
      <c r="N682" s="214"/>
      <c r="O682" s="214"/>
      <c r="P682" s="214"/>
      <c r="Q682" s="214"/>
      <c r="R682" s="214"/>
    </row>
    <row r="683">
      <c r="A683" s="180"/>
      <c r="B683" s="214"/>
      <c r="C683" s="214"/>
      <c r="D683" s="214"/>
      <c r="E683" s="214"/>
      <c r="F683" s="214"/>
      <c r="G683" s="214"/>
      <c r="H683" s="214"/>
      <c r="I683" s="214"/>
      <c r="J683" s="214"/>
      <c r="K683" s="214"/>
      <c r="L683" s="214"/>
      <c r="M683" s="214"/>
      <c r="N683" s="214"/>
      <c r="O683" s="214"/>
      <c r="P683" s="214"/>
      <c r="Q683" s="214"/>
      <c r="R683" s="214"/>
    </row>
    <row r="684">
      <c r="A684" s="180"/>
      <c r="B684" s="214"/>
      <c r="C684" s="214"/>
      <c r="D684" s="214"/>
      <c r="E684" s="214"/>
      <c r="F684" s="214"/>
      <c r="G684" s="214"/>
      <c r="H684" s="214"/>
      <c r="I684" s="214"/>
      <c r="J684" s="214"/>
      <c r="K684" s="214"/>
      <c r="L684" s="214"/>
      <c r="M684" s="214"/>
      <c r="N684" s="214"/>
      <c r="O684" s="214"/>
      <c r="P684" s="214"/>
      <c r="Q684" s="214"/>
      <c r="R684" s="214"/>
    </row>
    <row r="685">
      <c r="A685" s="180"/>
      <c r="B685" s="214"/>
      <c r="C685" s="214"/>
      <c r="D685" s="214"/>
      <c r="E685" s="214"/>
      <c r="F685" s="214"/>
      <c r="G685" s="214"/>
      <c r="H685" s="214"/>
      <c r="I685" s="214"/>
      <c r="J685" s="214"/>
      <c r="K685" s="214"/>
      <c r="L685" s="214"/>
      <c r="M685" s="214"/>
      <c r="N685" s="214"/>
      <c r="O685" s="214"/>
      <c r="P685" s="214"/>
      <c r="Q685" s="214"/>
      <c r="R685" s="214"/>
    </row>
    <row r="686">
      <c r="A686" s="180"/>
      <c r="B686" s="214"/>
      <c r="C686" s="214"/>
      <c r="D686" s="214"/>
      <c r="E686" s="214"/>
      <c r="F686" s="214"/>
      <c r="G686" s="214"/>
      <c r="H686" s="214"/>
      <c r="I686" s="214"/>
      <c r="J686" s="214"/>
      <c r="K686" s="214"/>
      <c r="L686" s="214"/>
      <c r="M686" s="214"/>
      <c r="N686" s="214"/>
      <c r="O686" s="214"/>
      <c r="P686" s="214"/>
      <c r="Q686" s="214"/>
      <c r="R686" s="214"/>
    </row>
    <row r="687">
      <c r="A687" s="180"/>
      <c r="B687" s="214"/>
      <c r="C687" s="214"/>
      <c r="D687" s="214"/>
      <c r="E687" s="214"/>
      <c r="F687" s="214"/>
      <c r="G687" s="214"/>
      <c r="H687" s="214"/>
      <c r="I687" s="214"/>
      <c r="J687" s="214"/>
      <c r="K687" s="214"/>
      <c r="L687" s="214"/>
      <c r="M687" s="214"/>
      <c r="N687" s="214"/>
      <c r="O687" s="214"/>
      <c r="P687" s="214"/>
      <c r="Q687" s="214"/>
      <c r="R687" s="214"/>
    </row>
    <row r="688">
      <c r="A688" s="180"/>
      <c r="B688" s="214"/>
      <c r="C688" s="214"/>
      <c r="D688" s="214"/>
      <c r="E688" s="214"/>
      <c r="F688" s="214"/>
      <c r="G688" s="214"/>
      <c r="H688" s="214"/>
      <c r="I688" s="214"/>
      <c r="J688" s="214"/>
      <c r="K688" s="214"/>
      <c r="L688" s="214"/>
      <c r="M688" s="214"/>
      <c r="N688" s="214"/>
      <c r="O688" s="214"/>
      <c r="P688" s="214"/>
      <c r="Q688" s="214"/>
      <c r="R688" s="214"/>
    </row>
    <row r="689">
      <c r="A689" s="180"/>
      <c r="B689" s="214"/>
      <c r="C689" s="214"/>
      <c r="D689" s="214"/>
      <c r="E689" s="214"/>
      <c r="F689" s="214"/>
      <c r="G689" s="214"/>
      <c r="H689" s="214"/>
      <c r="I689" s="214"/>
      <c r="J689" s="214"/>
      <c r="K689" s="214"/>
      <c r="L689" s="214"/>
      <c r="M689" s="214"/>
      <c r="N689" s="214"/>
      <c r="O689" s="214"/>
      <c r="P689" s="214"/>
      <c r="Q689" s="214"/>
      <c r="R689" s="214"/>
    </row>
    <row r="690">
      <c r="A690" s="180"/>
      <c r="B690" s="214"/>
      <c r="C690" s="214"/>
      <c r="D690" s="214"/>
      <c r="E690" s="214"/>
      <c r="F690" s="214"/>
      <c r="G690" s="214"/>
      <c r="H690" s="214"/>
      <c r="I690" s="214"/>
      <c r="J690" s="214"/>
      <c r="K690" s="214"/>
      <c r="L690" s="214"/>
      <c r="M690" s="214"/>
      <c r="N690" s="214"/>
      <c r="O690" s="214"/>
      <c r="P690" s="214"/>
      <c r="Q690" s="214"/>
      <c r="R690" s="214"/>
    </row>
    <row r="691">
      <c r="A691" s="180"/>
      <c r="B691" s="214"/>
      <c r="C691" s="214"/>
      <c r="D691" s="214"/>
      <c r="E691" s="214"/>
      <c r="F691" s="214"/>
      <c r="G691" s="214"/>
      <c r="H691" s="214"/>
      <c r="I691" s="214"/>
      <c r="J691" s="214"/>
      <c r="K691" s="214"/>
      <c r="L691" s="214"/>
      <c r="M691" s="214"/>
      <c r="N691" s="214"/>
      <c r="O691" s="214"/>
      <c r="P691" s="214"/>
      <c r="Q691" s="214"/>
      <c r="R691" s="214"/>
    </row>
    <row r="692">
      <c r="A692" s="180"/>
      <c r="B692" s="214"/>
      <c r="C692" s="214"/>
      <c r="D692" s="214"/>
      <c r="E692" s="214"/>
      <c r="F692" s="214"/>
      <c r="G692" s="214"/>
      <c r="H692" s="214"/>
      <c r="I692" s="214"/>
      <c r="J692" s="214"/>
      <c r="K692" s="214"/>
      <c r="L692" s="214"/>
      <c r="M692" s="214"/>
      <c r="N692" s="214"/>
      <c r="O692" s="214"/>
      <c r="P692" s="214"/>
      <c r="Q692" s="214"/>
      <c r="R692" s="214"/>
    </row>
    <row r="693">
      <c r="A693" s="180"/>
      <c r="B693" s="214"/>
      <c r="C693" s="214"/>
      <c r="D693" s="214"/>
      <c r="E693" s="214"/>
      <c r="F693" s="214"/>
      <c r="G693" s="214"/>
      <c r="H693" s="214"/>
      <c r="I693" s="214"/>
      <c r="J693" s="214"/>
      <c r="K693" s="214"/>
      <c r="L693" s="214"/>
      <c r="M693" s="214"/>
      <c r="N693" s="214"/>
      <c r="O693" s="214"/>
      <c r="P693" s="214"/>
      <c r="Q693" s="214"/>
      <c r="R693" s="214"/>
    </row>
    <row r="694">
      <c r="A694" s="180"/>
      <c r="B694" s="214"/>
      <c r="C694" s="214"/>
      <c r="D694" s="214"/>
      <c r="E694" s="214"/>
      <c r="F694" s="214"/>
      <c r="G694" s="214"/>
      <c r="H694" s="214"/>
      <c r="I694" s="214"/>
      <c r="J694" s="214"/>
      <c r="K694" s="214"/>
      <c r="L694" s="214"/>
      <c r="M694" s="214"/>
      <c r="N694" s="214"/>
      <c r="O694" s="214"/>
      <c r="P694" s="214"/>
      <c r="Q694" s="214"/>
      <c r="R694" s="214"/>
    </row>
    <row r="695">
      <c r="A695" s="180"/>
      <c r="B695" s="214"/>
      <c r="C695" s="214"/>
      <c r="D695" s="214"/>
      <c r="E695" s="214"/>
      <c r="F695" s="214"/>
      <c r="G695" s="214"/>
      <c r="H695" s="214"/>
      <c r="I695" s="214"/>
      <c r="J695" s="214"/>
      <c r="K695" s="214"/>
      <c r="L695" s="214"/>
      <c r="M695" s="214"/>
      <c r="N695" s="214"/>
      <c r="O695" s="214"/>
      <c r="P695" s="214"/>
      <c r="Q695" s="214"/>
      <c r="R695" s="214"/>
    </row>
    <row r="696">
      <c r="A696" s="180"/>
      <c r="B696" s="214"/>
      <c r="C696" s="214"/>
      <c r="D696" s="214"/>
      <c r="E696" s="214"/>
      <c r="F696" s="214"/>
      <c r="G696" s="214"/>
      <c r="H696" s="214"/>
      <c r="I696" s="214"/>
      <c r="J696" s="214"/>
      <c r="K696" s="214"/>
      <c r="L696" s="214"/>
      <c r="M696" s="214"/>
      <c r="N696" s="214"/>
      <c r="O696" s="214"/>
      <c r="P696" s="214"/>
      <c r="Q696" s="214"/>
      <c r="R696" s="214"/>
    </row>
    <row r="697">
      <c r="A697" s="180"/>
      <c r="B697" s="214"/>
      <c r="C697" s="214"/>
      <c r="D697" s="214"/>
      <c r="E697" s="214"/>
      <c r="F697" s="214"/>
      <c r="G697" s="214"/>
      <c r="H697" s="214"/>
      <c r="I697" s="214"/>
      <c r="J697" s="214"/>
      <c r="K697" s="214"/>
      <c r="L697" s="214"/>
      <c r="M697" s="214"/>
      <c r="N697" s="214"/>
      <c r="O697" s="214"/>
      <c r="P697" s="214"/>
      <c r="Q697" s="214"/>
      <c r="R697" s="214"/>
    </row>
    <row r="698">
      <c r="A698" s="180"/>
      <c r="B698" s="214"/>
      <c r="C698" s="214"/>
      <c r="D698" s="214"/>
      <c r="E698" s="214"/>
      <c r="F698" s="214"/>
      <c r="G698" s="214"/>
      <c r="H698" s="214"/>
      <c r="I698" s="214"/>
      <c r="J698" s="214"/>
      <c r="K698" s="214"/>
      <c r="L698" s="214"/>
      <c r="M698" s="214"/>
      <c r="N698" s="214"/>
      <c r="O698" s="214"/>
      <c r="P698" s="214"/>
      <c r="Q698" s="214"/>
      <c r="R698" s="214"/>
    </row>
    <row r="699">
      <c r="A699" s="180"/>
      <c r="B699" s="214"/>
      <c r="C699" s="214"/>
      <c r="D699" s="214"/>
      <c r="E699" s="214"/>
      <c r="F699" s="214"/>
      <c r="G699" s="214"/>
      <c r="H699" s="214"/>
      <c r="I699" s="214"/>
      <c r="J699" s="214"/>
      <c r="K699" s="214"/>
      <c r="L699" s="214"/>
      <c r="M699" s="214"/>
      <c r="N699" s="214"/>
      <c r="O699" s="214"/>
      <c r="P699" s="214"/>
      <c r="Q699" s="214"/>
      <c r="R699" s="214"/>
    </row>
    <row r="700">
      <c r="A700" s="180"/>
      <c r="B700" s="214"/>
      <c r="C700" s="214"/>
      <c r="D700" s="214"/>
      <c r="E700" s="214"/>
      <c r="F700" s="214"/>
      <c r="G700" s="214"/>
      <c r="H700" s="214"/>
      <c r="I700" s="214"/>
      <c r="J700" s="214"/>
      <c r="K700" s="214"/>
      <c r="L700" s="214"/>
      <c r="M700" s="214"/>
      <c r="N700" s="214"/>
      <c r="O700" s="214"/>
      <c r="P700" s="214"/>
      <c r="Q700" s="214"/>
      <c r="R700" s="214"/>
    </row>
    <row r="701">
      <c r="A701" s="180"/>
      <c r="B701" s="214"/>
      <c r="C701" s="214"/>
      <c r="D701" s="214"/>
      <c r="E701" s="214"/>
      <c r="F701" s="214"/>
      <c r="G701" s="214"/>
      <c r="H701" s="214"/>
      <c r="I701" s="214"/>
      <c r="J701" s="214"/>
      <c r="K701" s="214"/>
      <c r="L701" s="214"/>
      <c r="M701" s="214"/>
      <c r="N701" s="214"/>
      <c r="O701" s="214"/>
      <c r="P701" s="214"/>
      <c r="Q701" s="214"/>
      <c r="R701" s="214"/>
    </row>
    <row r="702">
      <c r="A702" s="180"/>
      <c r="B702" s="214"/>
      <c r="C702" s="214"/>
      <c r="D702" s="214"/>
      <c r="E702" s="214"/>
      <c r="F702" s="214"/>
      <c r="G702" s="214"/>
      <c r="H702" s="214"/>
      <c r="I702" s="214"/>
      <c r="J702" s="214"/>
      <c r="K702" s="214"/>
      <c r="L702" s="214"/>
      <c r="M702" s="214"/>
      <c r="N702" s="214"/>
      <c r="O702" s="214"/>
      <c r="P702" s="214"/>
      <c r="Q702" s="214"/>
      <c r="R702" s="214"/>
    </row>
    <row r="703">
      <c r="A703" s="180"/>
      <c r="B703" s="214"/>
      <c r="C703" s="214"/>
      <c r="D703" s="214"/>
      <c r="E703" s="214"/>
      <c r="F703" s="214"/>
      <c r="G703" s="214"/>
      <c r="H703" s="214"/>
      <c r="I703" s="214"/>
      <c r="J703" s="214"/>
      <c r="K703" s="214"/>
      <c r="L703" s="214"/>
      <c r="M703" s="214"/>
      <c r="N703" s="214"/>
      <c r="O703" s="214"/>
      <c r="P703" s="214"/>
      <c r="Q703" s="214"/>
      <c r="R703" s="214"/>
    </row>
    <row r="704">
      <c r="A704" s="180"/>
      <c r="B704" s="214"/>
      <c r="C704" s="214"/>
      <c r="D704" s="214"/>
      <c r="E704" s="214"/>
      <c r="F704" s="214"/>
      <c r="G704" s="214"/>
      <c r="H704" s="214"/>
      <c r="I704" s="214"/>
      <c r="J704" s="214"/>
      <c r="K704" s="214"/>
      <c r="L704" s="214"/>
      <c r="M704" s="214"/>
      <c r="N704" s="214"/>
      <c r="O704" s="214"/>
      <c r="P704" s="214"/>
      <c r="Q704" s="214"/>
      <c r="R704" s="214"/>
    </row>
    <row r="705">
      <c r="A705" s="180"/>
      <c r="B705" s="214"/>
      <c r="C705" s="214"/>
      <c r="D705" s="214"/>
      <c r="E705" s="214"/>
      <c r="F705" s="214"/>
      <c r="G705" s="214"/>
      <c r="H705" s="214"/>
      <c r="I705" s="214"/>
      <c r="J705" s="214"/>
      <c r="K705" s="214"/>
      <c r="L705" s="214"/>
      <c r="M705" s="214"/>
      <c r="N705" s="214"/>
      <c r="O705" s="214"/>
      <c r="P705" s="214"/>
      <c r="Q705" s="214"/>
      <c r="R705" s="214"/>
    </row>
    <row r="706">
      <c r="A706" s="180"/>
      <c r="B706" s="214"/>
      <c r="C706" s="214"/>
      <c r="D706" s="214"/>
      <c r="E706" s="214"/>
      <c r="F706" s="214"/>
      <c r="G706" s="214"/>
      <c r="H706" s="214"/>
      <c r="I706" s="214"/>
      <c r="J706" s="214"/>
      <c r="K706" s="214"/>
      <c r="L706" s="214"/>
      <c r="M706" s="214"/>
      <c r="N706" s="214"/>
      <c r="O706" s="214"/>
      <c r="P706" s="214"/>
      <c r="Q706" s="214"/>
      <c r="R706" s="214"/>
    </row>
    <row r="707">
      <c r="A707" s="180"/>
      <c r="B707" s="214"/>
      <c r="C707" s="214"/>
      <c r="D707" s="214"/>
      <c r="E707" s="214"/>
      <c r="F707" s="214"/>
      <c r="G707" s="214"/>
      <c r="H707" s="214"/>
      <c r="I707" s="214"/>
      <c r="J707" s="214"/>
      <c r="K707" s="214"/>
      <c r="L707" s="214"/>
      <c r="M707" s="214"/>
      <c r="N707" s="214"/>
      <c r="O707" s="214"/>
      <c r="P707" s="214"/>
      <c r="Q707" s="214"/>
      <c r="R707" s="214"/>
    </row>
    <row r="708">
      <c r="A708" s="180"/>
      <c r="B708" s="214"/>
      <c r="C708" s="214"/>
      <c r="D708" s="214"/>
      <c r="E708" s="214"/>
      <c r="F708" s="214"/>
      <c r="G708" s="214"/>
      <c r="H708" s="214"/>
      <c r="I708" s="214"/>
      <c r="J708" s="214"/>
      <c r="K708" s="214"/>
      <c r="L708" s="214"/>
      <c r="M708" s="214"/>
      <c r="N708" s="214"/>
      <c r="O708" s="214"/>
      <c r="P708" s="214"/>
      <c r="Q708" s="214"/>
      <c r="R708" s="214"/>
    </row>
    <row r="709">
      <c r="A709" s="180"/>
      <c r="B709" s="214"/>
      <c r="C709" s="214"/>
      <c r="D709" s="214"/>
      <c r="E709" s="214"/>
      <c r="F709" s="214"/>
      <c r="G709" s="214"/>
      <c r="H709" s="214"/>
      <c r="I709" s="214"/>
      <c r="J709" s="214"/>
      <c r="K709" s="214"/>
      <c r="L709" s="214"/>
      <c r="M709" s="214"/>
      <c r="N709" s="214"/>
      <c r="O709" s="214"/>
      <c r="P709" s="214"/>
      <c r="Q709" s="214"/>
      <c r="R709" s="214"/>
    </row>
    <row r="710">
      <c r="A710" s="180"/>
      <c r="B710" s="214"/>
      <c r="C710" s="214"/>
      <c r="D710" s="214"/>
      <c r="E710" s="214"/>
      <c r="F710" s="214"/>
      <c r="G710" s="214"/>
      <c r="H710" s="214"/>
      <c r="I710" s="214"/>
      <c r="J710" s="214"/>
      <c r="K710" s="214"/>
      <c r="L710" s="214"/>
      <c r="M710" s="214"/>
      <c r="N710" s="214"/>
      <c r="O710" s="214"/>
      <c r="P710" s="214"/>
      <c r="Q710" s="214"/>
      <c r="R710" s="214"/>
    </row>
    <row r="711">
      <c r="A711" s="180"/>
      <c r="B711" s="214"/>
      <c r="C711" s="214"/>
      <c r="D711" s="214"/>
      <c r="E711" s="214"/>
      <c r="F711" s="214"/>
      <c r="G711" s="214"/>
      <c r="H711" s="214"/>
      <c r="I711" s="214"/>
      <c r="J711" s="214"/>
      <c r="K711" s="214"/>
      <c r="L711" s="214"/>
      <c r="M711" s="214"/>
      <c r="N711" s="214"/>
      <c r="O711" s="214"/>
      <c r="P711" s="214"/>
      <c r="Q711" s="214"/>
      <c r="R711" s="214"/>
    </row>
    <row r="712">
      <c r="A712" s="180"/>
      <c r="B712" s="214"/>
      <c r="C712" s="214"/>
      <c r="D712" s="214"/>
      <c r="E712" s="214"/>
      <c r="F712" s="214"/>
      <c r="G712" s="214"/>
      <c r="H712" s="214"/>
      <c r="I712" s="214"/>
      <c r="J712" s="214"/>
      <c r="K712" s="214"/>
      <c r="L712" s="214"/>
      <c r="M712" s="214"/>
      <c r="N712" s="214"/>
      <c r="O712" s="214"/>
      <c r="P712" s="214"/>
      <c r="Q712" s="214"/>
      <c r="R712" s="214"/>
    </row>
    <row r="713">
      <c r="A713" s="180"/>
      <c r="B713" s="214"/>
      <c r="C713" s="214"/>
      <c r="D713" s="214"/>
      <c r="E713" s="214"/>
      <c r="F713" s="214"/>
      <c r="G713" s="214"/>
      <c r="H713" s="214"/>
      <c r="I713" s="214"/>
      <c r="J713" s="214"/>
      <c r="K713" s="214"/>
      <c r="L713" s="214"/>
      <c r="M713" s="214"/>
      <c r="N713" s="214"/>
      <c r="O713" s="214"/>
      <c r="P713" s="214"/>
      <c r="Q713" s="214"/>
      <c r="R713" s="214"/>
    </row>
    <row r="714">
      <c r="A714" s="180"/>
      <c r="B714" s="214"/>
      <c r="C714" s="214"/>
      <c r="D714" s="214"/>
      <c r="E714" s="214"/>
      <c r="F714" s="214"/>
      <c r="G714" s="214"/>
      <c r="H714" s="214"/>
      <c r="I714" s="214"/>
      <c r="J714" s="214"/>
      <c r="K714" s="214"/>
      <c r="L714" s="214"/>
      <c r="M714" s="214"/>
      <c r="N714" s="214"/>
      <c r="O714" s="214"/>
      <c r="P714" s="214"/>
      <c r="Q714" s="214"/>
      <c r="R714" s="214"/>
    </row>
    <row r="715">
      <c r="A715" s="180"/>
      <c r="B715" s="214"/>
      <c r="C715" s="214"/>
      <c r="D715" s="214"/>
      <c r="E715" s="214"/>
      <c r="F715" s="214"/>
      <c r="G715" s="214"/>
      <c r="H715" s="214"/>
      <c r="I715" s="214"/>
      <c r="J715" s="214"/>
      <c r="K715" s="214"/>
      <c r="L715" s="214"/>
      <c r="M715" s="214"/>
      <c r="N715" s="214"/>
      <c r="O715" s="214"/>
      <c r="P715" s="214"/>
      <c r="Q715" s="214"/>
      <c r="R715" s="214"/>
    </row>
    <row r="716">
      <c r="A716" s="180"/>
      <c r="B716" s="214"/>
      <c r="C716" s="214"/>
      <c r="D716" s="214"/>
      <c r="E716" s="214"/>
      <c r="F716" s="214"/>
      <c r="G716" s="214"/>
      <c r="H716" s="214"/>
      <c r="I716" s="214"/>
      <c r="J716" s="214"/>
      <c r="K716" s="214"/>
      <c r="L716" s="214"/>
      <c r="M716" s="214"/>
      <c r="N716" s="214"/>
      <c r="O716" s="214"/>
      <c r="P716" s="214"/>
      <c r="Q716" s="214"/>
      <c r="R716" s="214"/>
    </row>
    <row r="717">
      <c r="A717" s="180"/>
      <c r="B717" s="214"/>
      <c r="C717" s="214"/>
      <c r="D717" s="214"/>
      <c r="E717" s="214"/>
      <c r="F717" s="214"/>
      <c r="G717" s="214"/>
      <c r="H717" s="214"/>
      <c r="I717" s="214"/>
      <c r="J717" s="214"/>
      <c r="K717" s="214"/>
      <c r="L717" s="214"/>
      <c r="M717" s="214"/>
      <c r="N717" s="214"/>
      <c r="O717" s="214"/>
      <c r="P717" s="214"/>
      <c r="Q717" s="214"/>
      <c r="R717" s="214"/>
    </row>
    <row r="718">
      <c r="A718" s="180"/>
      <c r="B718" s="214"/>
      <c r="C718" s="214"/>
      <c r="D718" s="214"/>
      <c r="E718" s="214"/>
      <c r="F718" s="214"/>
      <c r="G718" s="214"/>
      <c r="H718" s="214"/>
      <c r="I718" s="214"/>
      <c r="J718" s="214"/>
      <c r="K718" s="214"/>
      <c r="L718" s="214"/>
      <c r="M718" s="214"/>
      <c r="N718" s="214"/>
      <c r="O718" s="214"/>
      <c r="P718" s="214"/>
      <c r="Q718" s="214"/>
      <c r="R718" s="214"/>
    </row>
    <row r="719">
      <c r="A719" s="180"/>
      <c r="B719" s="214"/>
      <c r="C719" s="214"/>
      <c r="D719" s="214"/>
      <c r="E719" s="214"/>
      <c r="F719" s="214"/>
      <c r="G719" s="214"/>
      <c r="H719" s="214"/>
      <c r="I719" s="214"/>
      <c r="J719" s="214"/>
      <c r="K719" s="214"/>
      <c r="L719" s="214"/>
      <c r="M719" s="214"/>
      <c r="N719" s="214"/>
      <c r="O719" s="214"/>
      <c r="P719" s="214"/>
      <c r="Q719" s="214"/>
      <c r="R719" s="214"/>
    </row>
    <row r="720">
      <c r="A720" s="180"/>
      <c r="B720" s="214"/>
      <c r="C720" s="214"/>
      <c r="D720" s="214"/>
      <c r="E720" s="214"/>
      <c r="F720" s="214"/>
      <c r="G720" s="214"/>
      <c r="H720" s="214"/>
      <c r="I720" s="214"/>
      <c r="J720" s="214"/>
      <c r="K720" s="214"/>
      <c r="L720" s="214"/>
      <c r="M720" s="214"/>
      <c r="N720" s="214"/>
      <c r="O720" s="214"/>
      <c r="P720" s="214"/>
      <c r="Q720" s="214"/>
      <c r="R720" s="214"/>
    </row>
    <row r="721">
      <c r="A721" s="180"/>
      <c r="B721" s="214"/>
      <c r="C721" s="214"/>
      <c r="D721" s="214"/>
      <c r="E721" s="214"/>
      <c r="F721" s="214"/>
      <c r="G721" s="214"/>
      <c r="H721" s="214"/>
      <c r="I721" s="214"/>
      <c r="J721" s="214"/>
      <c r="K721" s="214"/>
      <c r="L721" s="214"/>
      <c r="M721" s="214"/>
      <c r="N721" s="214"/>
      <c r="O721" s="214"/>
      <c r="P721" s="214"/>
      <c r="Q721" s="214"/>
      <c r="R721" s="214"/>
    </row>
    <row r="722">
      <c r="A722" s="180"/>
      <c r="B722" s="214"/>
      <c r="C722" s="214"/>
      <c r="D722" s="214"/>
      <c r="E722" s="214"/>
      <c r="F722" s="214"/>
      <c r="G722" s="214"/>
      <c r="H722" s="214"/>
      <c r="I722" s="214"/>
      <c r="J722" s="214"/>
      <c r="K722" s="214"/>
      <c r="L722" s="214"/>
      <c r="M722" s="214"/>
      <c r="N722" s="214"/>
      <c r="O722" s="214"/>
      <c r="P722" s="214"/>
      <c r="Q722" s="214"/>
      <c r="R722" s="214"/>
    </row>
    <row r="723">
      <c r="A723" s="180"/>
      <c r="B723" s="214"/>
      <c r="C723" s="214"/>
      <c r="D723" s="214"/>
      <c r="E723" s="214"/>
      <c r="F723" s="214"/>
      <c r="G723" s="214"/>
      <c r="H723" s="214"/>
      <c r="I723" s="214"/>
      <c r="J723" s="214"/>
      <c r="K723" s="214"/>
      <c r="L723" s="214"/>
      <c r="M723" s="214"/>
      <c r="N723" s="214"/>
      <c r="O723" s="214"/>
      <c r="P723" s="214"/>
      <c r="Q723" s="214"/>
      <c r="R723" s="214"/>
    </row>
    <row r="724">
      <c r="A724" s="180"/>
      <c r="B724" s="214"/>
      <c r="C724" s="214"/>
      <c r="D724" s="214"/>
      <c r="E724" s="214"/>
      <c r="F724" s="214"/>
      <c r="G724" s="214"/>
      <c r="H724" s="214"/>
      <c r="I724" s="214"/>
      <c r="J724" s="214"/>
      <c r="K724" s="214"/>
      <c r="L724" s="214"/>
      <c r="M724" s="214"/>
      <c r="N724" s="214"/>
      <c r="O724" s="214"/>
      <c r="P724" s="214"/>
      <c r="Q724" s="214"/>
      <c r="R724" s="214"/>
    </row>
    <row r="725">
      <c r="A725" s="180"/>
      <c r="B725" s="214"/>
      <c r="C725" s="214"/>
      <c r="D725" s="214"/>
      <c r="E725" s="214"/>
      <c r="F725" s="214"/>
      <c r="G725" s="214"/>
      <c r="H725" s="214"/>
      <c r="I725" s="214"/>
      <c r="J725" s="214"/>
      <c r="K725" s="214"/>
      <c r="L725" s="214"/>
      <c r="M725" s="214"/>
      <c r="N725" s="214"/>
      <c r="O725" s="214"/>
      <c r="P725" s="214"/>
      <c r="Q725" s="214"/>
      <c r="R725" s="214"/>
    </row>
    <row r="726">
      <c r="A726" s="180"/>
      <c r="B726" s="214"/>
      <c r="C726" s="214"/>
      <c r="D726" s="214"/>
      <c r="E726" s="214"/>
      <c r="F726" s="214"/>
      <c r="G726" s="214"/>
      <c r="H726" s="214"/>
      <c r="I726" s="214"/>
      <c r="J726" s="214"/>
      <c r="K726" s="214"/>
      <c r="L726" s="214"/>
      <c r="M726" s="214"/>
      <c r="N726" s="214"/>
      <c r="O726" s="214"/>
      <c r="P726" s="214"/>
      <c r="Q726" s="214"/>
      <c r="R726" s="214"/>
    </row>
    <row r="727">
      <c r="A727" s="180"/>
      <c r="B727" s="214"/>
      <c r="C727" s="214"/>
      <c r="D727" s="214"/>
      <c r="E727" s="214"/>
      <c r="F727" s="214"/>
      <c r="G727" s="214"/>
      <c r="H727" s="214"/>
      <c r="I727" s="214"/>
      <c r="J727" s="214"/>
      <c r="K727" s="214"/>
      <c r="L727" s="214"/>
      <c r="M727" s="214"/>
      <c r="N727" s="214"/>
      <c r="O727" s="214"/>
      <c r="P727" s="214"/>
      <c r="Q727" s="214"/>
      <c r="R727" s="214"/>
    </row>
    <row r="728">
      <c r="A728" s="180"/>
      <c r="B728" s="214"/>
      <c r="C728" s="214"/>
      <c r="D728" s="214"/>
      <c r="E728" s="214"/>
      <c r="F728" s="214"/>
      <c r="G728" s="214"/>
      <c r="H728" s="214"/>
      <c r="I728" s="214"/>
      <c r="J728" s="214"/>
      <c r="K728" s="214"/>
      <c r="L728" s="214"/>
      <c r="M728" s="214"/>
      <c r="N728" s="214"/>
      <c r="O728" s="214"/>
      <c r="P728" s="214"/>
      <c r="Q728" s="214"/>
      <c r="R728" s="214"/>
    </row>
    <row r="729">
      <c r="A729" s="180"/>
      <c r="B729" s="214"/>
      <c r="C729" s="214"/>
      <c r="D729" s="214"/>
      <c r="E729" s="214"/>
      <c r="F729" s="214"/>
      <c r="G729" s="214"/>
      <c r="H729" s="214"/>
      <c r="I729" s="214"/>
      <c r="J729" s="214"/>
      <c r="K729" s="214"/>
      <c r="L729" s="214"/>
      <c r="M729" s="214"/>
      <c r="N729" s="214"/>
      <c r="O729" s="214"/>
      <c r="P729" s="214"/>
      <c r="Q729" s="214"/>
      <c r="R729" s="214"/>
    </row>
    <row r="730">
      <c r="A730" s="180"/>
      <c r="B730" s="214"/>
      <c r="C730" s="214"/>
      <c r="D730" s="214"/>
      <c r="E730" s="214"/>
      <c r="F730" s="214"/>
      <c r="G730" s="214"/>
      <c r="H730" s="214"/>
      <c r="I730" s="214"/>
      <c r="J730" s="214"/>
      <c r="K730" s="214"/>
      <c r="L730" s="214"/>
      <c r="M730" s="214"/>
      <c r="N730" s="214"/>
      <c r="O730" s="214"/>
      <c r="P730" s="214"/>
      <c r="Q730" s="214"/>
      <c r="R730" s="214"/>
    </row>
    <row r="731">
      <c r="A731" s="180"/>
      <c r="B731" s="214"/>
      <c r="C731" s="214"/>
      <c r="D731" s="214"/>
      <c r="E731" s="214"/>
      <c r="F731" s="214"/>
      <c r="G731" s="214"/>
      <c r="H731" s="214"/>
      <c r="I731" s="214"/>
      <c r="J731" s="214"/>
      <c r="K731" s="214"/>
      <c r="L731" s="214"/>
      <c r="M731" s="214"/>
      <c r="N731" s="214"/>
      <c r="O731" s="214"/>
      <c r="P731" s="214"/>
      <c r="Q731" s="214"/>
      <c r="R731" s="214"/>
    </row>
    <row r="732">
      <c r="A732" s="180"/>
      <c r="B732" s="214"/>
      <c r="C732" s="214"/>
      <c r="D732" s="214"/>
      <c r="E732" s="214"/>
      <c r="F732" s="214"/>
      <c r="G732" s="214"/>
      <c r="H732" s="214"/>
      <c r="I732" s="214"/>
      <c r="J732" s="214"/>
      <c r="K732" s="214"/>
      <c r="L732" s="214"/>
      <c r="M732" s="214"/>
      <c r="N732" s="214"/>
      <c r="O732" s="214"/>
      <c r="P732" s="214"/>
      <c r="Q732" s="214"/>
      <c r="R732" s="214"/>
    </row>
    <row r="733">
      <c r="A733" s="180"/>
      <c r="B733" s="214"/>
      <c r="C733" s="214"/>
      <c r="D733" s="214"/>
      <c r="E733" s="214"/>
      <c r="F733" s="214"/>
      <c r="G733" s="214"/>
      <c r="H733" s="214"/>
      <c r="I733" s="214"/>
      <c r="J733" s="214"/>
      <c r="K733" s="214"/>
      <c r="L733" s="214"/>
      <c r="M733" s="214"/>
      <c r="N733" s="214"/>
      <c r="O733" s="214"/>
      <c r="P733" s="214"/>
      <c r="Q733" s="214"/>
      <c r="R733" s="214"/>
    </row>
    <row r="734">
      <c r="A734" s="180"/>
      <c r="B734" s="214"/>
      <c r="C734" s="214"/>
      <c r="D734" s="214"/>
      <c r="E734" s="214"/>
      <c r="F734" s="214"/>
      <c r="G734" s="214"/>
      <c r="H734" s="214"/>
      <c r="I734" s="214"/>
      <c r="J734" s="214"/>
      <c r="K734" s="214"/>
      <c r="L734" s="214"/>
      <c r="M734" s="214"/>
      <c r="N734" s="214"/>
      <c r="O734" s="214"/>
      <c r="P734" s="214"/>
      <c r="Q734" s="214"/>
      <c r="R734" s="214"/>
    </row>
    <row r="735">
      <c r="A735" s="180"/>
      <c r="B735" s="214"/>
      <c r="C735" s="214"/>
      <c r="D735" s="214"/>
      <c r="E735" s="214"/>
      <c r="F735" s="214"/>
      <c r="G735" s="214"/>
      <c r="H735" s="214"/>
      <c r="I735" s="214"/>
      <c r="J735" s="214"/>
      <c r="K735" s="214"/>
      <c r="L735" s="214"/>
      <c r="M735" s="214"/>
      <c r="N735" s="214"/>
      <c r="O735" s="214"/>
      <c r="P735" s="214"/>
      <c r="Q735" s="214"/>
      <c r="R735" s="214"/>
    </row>
    <row r="736">
      <c r="A736" s="180"/>
      <c r="B736" s="214"/>
      <c r="C736" s="214"/>
      <c r="D736" s="214"/>
      <c r="E736" s="214"/>
      <c r="F736" s="214"/>
      <c r="G736" s="214"/>
      <c r="H736" s="214"/>
      <c r="I736" s="214"/>
      <c r="J736" s="214"/>
      <c r="K736" s="214"/>
      <c r="L736" s="214"/>
      <c r="M736" s="214"/>
      <c r="N736" s="214"/>
      <c r="O736" s="214"/>
      <c r="P736" s="214"/>
      <c r="Q736" s="214"/>
      <c r="R736" s="214"/>
    </row>
    <row r="737">
      <c r="A737" s="180"/>
      <c r="B737" s="214"/>
      <c r="C737" s="214"/>
      <c r="D737" s="214"/>
      <c r="E737" s="214"/>
      <c r="F737" s="214"/>
      <c r="G737" s="214"/>
      <c r="H737" s="214"/>
      <c r="I737" s="214"/>
      <c r="J737" s="214"/>
      <c r="K737" s="214"/>
      <c r="L737" s="214"/>
      <c r="M737" s="214"/>
      <c r="N737" s="214"/>
      <c r="O737" s="214"/>
      <c r="P737" s="214"/>
      <c r="Q737" s="214"/>
      <c r="R737" s="214"/>
    </row>
    <row r="738">
      <c r="A738" s="180"/>
      <c r="B738" s="214"/>
      <c r="C738" s="214"/>
      <c r="D738" s="214"/>
      <c r="E738" s="214"/>
      <c r="F738" s="214"/>
      <c r="G738" s="214"/>
      <c r="H738" s="214"/>
      <c r="I738" s="214"/>
      <c r="J738" s="214"/>
      <c r="K738" s="214"/>
      <c r="L738" s="214"/>
      <c r="M738" s="214"/>
      <c r="N738" s="214"/>
      <c r="O738" s="214"/>
      <c r="P738" s="214"/>
      <c r="Q738" s="214"/>
      <c r="R738" s="214"/>
    </row>
    <row r="739">
      <c r="A739" s="180"/>
      <c r="B739" s="214"/>
      <c r="C739" s="214"/>
      <c r="D739" s="214"/>
      <c r="E739" s="214"/>
      <c r="F739" s="214"/>
      <c r="G739" s="214"/>
      <c r="H739" s="214"/>
      <c r="I739" s="214"/>
      <c r="J739" s="214"/>
      <c r="K739" s="214"/>
      <c r="L739" s="214"/>
      <c r="M739" s="214"/>
      <c r="N739" s="214"/>
      <c r="O739" s="214"/>
      <c r="P739" s="214"/>
      <c r="Q739" s="214"/>
      <c r="R739" s="214"/>
    </row>
    <row r="740">
      <c r="A740" s="180"/>
      <c r="B740" s="214"/>
      <c r="C740" s="214"/>
      <c r="D740" s="214"/>
      <c r="E740" s="214"/>
      <c r="F740" s="214"/>
      <c r="G740" s="214"/>
      <c r="H740" s="214"/>
      <c r="I740" s="214"/>
      <c r="J740" s="214"/>
      <c r="K740" s="214"/>
      <c r="L740" s="214"/>
      <c r="M740" s="214"/>
      <c r="N740" s="214"/>
      <c r="O740" s="214"/>
      <c r="P740" s="214"/>
      <c r="Q740" s="214"/>
      <c r="R740" s="214"/>
    </row>
    <row r="741">
      <c r="A741" s="180"/>
      <c r="B741" s="214"/>
      <c r="C741" s="214"/>
      <c r="D741" s="214"/>
      <c r="E741" s="214"/>
      <c r="F741" s="214"/>
      <c r="G741" s="214"/>
      <c r="H741" s="214"/>
      <c r="I741" s="214"/>
      <c r="J741" s="214"/>
      <c r="K741" s="214"/>
      <c r="L741" s="214"/>
      <c r="M741" s="214"/>
      <c r="N741" s="214"/>
      <c r="O741" s="214"/>
      <c r="P741" s="214"/>
      <c r="Q741" s="214"/>
      <c r="R741" s="214"/>
    </row>
    <row r="742">
      <c r="A742" s="180"/>
      <c r="B742" s="214"/>
      <c r="C742" s="214"/>
      <c r="D742" s="214"/>
      <c r="E742" s="214"/>
      <c r="F742" s="214"/>
      <c r="G742" s="214"/>
      <c r="H742" s="214"/>
      <c r="I742" s="214"/>
      <c r="J742" s="214"/>
      <c r="K742" s="214"/>
      <c r="L742" s="214"/>
      <c r="M742" s="214"/>
      <c r="N742" s="214"/>
      <c r="O742" s="214"/>
      <c r="P742" s="214"/>
      <c r="Q742" s="214"/>
      <c r="R742" s="214"/>
    </row>
    <row r="743">
      <c r="A743" s="180"/>
      <c r="B743" s="214"/>
      <c r="C743" s="214"/>
      <c r="D743" s="214"/>
      <c r="E743" s="214"/>
      <c r="F743" s="214"/>
      <c r="G743" s="214"/>
      <c r="H743" s="214"/>
      <c r="I743" s="214"/>
      <c r="J743" s="214"/>
      <c r="K743" s="214"/>
      <c r="L743" s="214"/>
      <c r="M743" s="214"/>
      <c r="N743" s="214"/>
      <c r="O743" s="214"/>
      <c r="P743" s="214"/>
      <c r="Q743" s="214"/>
      <c r="R743" s="214"/>
    </row>
    <row r="744">
      <c r="A744" s="180"/>
      <c r="B744" s="214"/>
      <c r="C744" s="214"/>
      <c r="D744" s="214"/>
      <c r="E744" s="214"/>
      <c r="F744" s="214"/>
      <c r="G744" s="214"/>
      <c r="H744" s="214"/>
      <c r="I744" s="214"/>
      <c r="J744" s="214"/>
      <c r="K744" s="214"/>
      <c r="L744" s="214"/>
      <c r="M744" s="214"/>
      <c r="N744" s="214"/>
      <c r="O744" s="214"/>
      <c r="P744" s="214"/>
      <c r="Q744" s="214"/>
      <c r="R744" s="214"/>
    </row>
    <row r="745">
      <c r="A745" s="180"/>
      <c r="B745" s="214"/>
      <c r="C745" s="214"/>
      <c r="D745" s="214"/>
      <c r="E745" s="214"/>
      <c r="F745" s="214"/>
      <c r="G745" s="214"/>
      <c r="H745" s="214"/>
      <c r="I745" s="214"/>
      <c r="J745" s="214"/>
      <c r="K745" s="214"/>
      <c r="L745" s="214"/>
      <c r="M745" s="214"/>
      <c r="N745" s="214"/>
      <c r="O745" s="214"/>
      <c r="P745" s="214"/>
      <c r="Q745" s="214"/>
      <c r="R745" s="214"/>
    </row>
    <row r="746">
      <c r="A746" s="180"/>
      <c r="B746" s="214"/>
      <c r="C746" s="214"/>
      <c r="D746" s="214"/>
      <c r="E746" s="214"/>
      <c r="F746" s="214"/>
      <c r="G746" s="214"/>
      <c r="H746" s="214"/>
      <c r="I746" s="214"/>
      <c r="J746" s="214"/>
      <c r="K746" s="214"/>
      <c r="L746" s="214"/>
      <c r="M746" s="214"/>
      <c r="N746" s="214"/>
      <c r="O746" s="214"/>
      <c r="P746" s="214"/>
      <c r="Q746" s="214"/>
      <c r="R746" s="214"/>
    </row>
    <row r="747">
      <c r="A747" s="180"/>
      <c r="B747" s="214"/>
      <c r="C747" s="214"/>
      <c r="D747" s="214"/>
      <c r="E747" s="214"/>
      <c r="F747" s="214"/>
      <c r="G747" s="214"/>
      <c r="H747" s="214"/>
      <c r="I747" s="214"/>
      <c r="J747" s="214"/>
      <c r="K747" s="214"/>
      <c r="L747" s="214"/>
      <c r="M747" s="214"/>
      <c r="N747" s="214"/>
      <c r="O747" s="214"/>
      <c r="P747" s="214"/>
      <c r="Q747" s="214"/>
      <c r="R747" s="214"/>
    </row>
    <row r="748">
      <c r="A748" s="180"/>
      <c r="B748" s="214"/>
      <c r="C748" s="214"/>
      <c r="D748" s="214"/>
      <c r="E748" s="214"/>
      <c r="F748" s="214"/>
      <c r="G748" s="214"/>
      <c r="H748" s="214"/>
      <c r="I748" s="214"/>
      <c r="J748" s="214"/>
      <c r="K748" s="214"/>
      <c r="L748" s="214"/>
      <c r="M748" s="214"/>
      <c r="N748" s="214"/>
      <c r="O748" s="214"/>
      <c r="P748" s="214"/>
      <c r="Q748" s="214"/>
      <c r="R748" s="214"/>
    </row>
    <row r="749">
      <c r="A749" s="180"/>
      <c r="B749" s="214"/>
      <c r="C749" s="214"/>
      <c r="D749" s="214"/>
      <c r="E749" s="214"/>
      <c r="F749" s="214"/>
      <c r="G749" s="214"/>
      <c r="H749" s="214"/>
      <c r="I749" s="214"/>
      <c r="J749" s="214"/>
      <c r="K749" s="214"/>
      <c r="L749" s="214"/>
      <c r="M749" s="214"/>
      <c r="N749" s="214"/>
      <c r="O749" s="214"/>
      <c r="P749" s="214"/>
      <c r="Q749" s="214"/>
      <c r="R749" s="214"/>
    </row>
    <row r="750">
      <c r="A750" s="180"/>
      <c r="B750" s="214"/>
      <c r="C750" s="214"/>
      <c r="D750" s="214"/>
      <c r="E750" s="214"/>
      <c r="F750" s="214"/>
      <c r="G750" s="214"/>
      <c r="H750" s="214"/>
      <c r="I750" s="214"/>
      <c r="J750" s="214"/>
      <c r="K750" s="214"/>
      <c r="L750" s="214"/>
      <c r="M750" s="214"/>
      <c r="N750" s="214"/>
      <c r="O750" s="214"/>
      <c r="P750" s="214"/>
      <c r="Q750" s="214"/>
      <c r="R750" s="214"/>
    </row>
    <row r="751">
      <c r="A751" s="180"/>
      <c r="B751" s="214"/>
      <c r="C751" s="214"/>
      <c r="D751" s="214"/>
      <c r="E751" s="214"/>
      <c r="F751" s="214"/>
      <c r="G751" s="214"/>
      <c r="H751" s="214"/>
      <c r="I751" s="214"/>
      <c r="J751" s="214"/>
      <c r="K751" s="214"/>
      <c r="L751" s="214"/>
      <c r="M751" s="214"/>
      <c r="N751" s="214"/>
      <c r="O751" s="214"/>
      <c r="P751" s="214"/>
      <c r="Q751" s="214"/>
      <c r="R751" s="214"/>
    </row>
    <row r="752">
      <c r="A752" s="180"/>
      <c r="B752" s="214"/>
      <c r="C752" s="214"/>
      <c r="D752" s="214"/>
      <c r="E752" s="214"/>
      <c r="F752" s="214"/>
      <c r="G752" s="214"/>
      <c r="H752" s="214"/>
      <c r="I752" s="214"/>
      <c r="J752" s="214"/>
      <c r="K752" s="214"/>
      <c r="L752" s="214"/>
      <c r="M752" s="214"/>
      <c r="N752" s="214"/>
      <c r="O752" s="214"/>
      <c r="P752" s="214"/>
      <c r="Q752" s="214"/>
      <c r="R752" s="214"/>
    </row>
    <row r="753">
      <c r="A753" s="180"/>
      <c r="B753" s="214"/>
      <c r="C753" s="214"/>
      <c r="D753" s="214"/>
      <c r="E753" s="214"/>
      <c r="F753" s="214"/>
      <c r="G753" s="214"/>
      <c r="H753" s="214"/>
      <c r="I753" s="214"/>
      <c r="J753" s="214"/>
      <c r="K753" s="214"/>
      <c r="L753" s="214"/>
      <c r="M753" s="214"/>
      <c r="N753" s="214"/>
      <c r="O753" s="214"/>
      <c r="P753" s="214"/>
      <c r="Q753" s="214"/>
      <c r="R753" s="214"/>
    </row>
    <row r="754">
      <c r="A754" s="180"/>
      <c r="B754" s="214"/>
      <c r="C754" s="214"/>
      <c r="D754" s="214"/>
      <c r="E754" s="214"/>
      <c r="F754" s="214"/>
      <c r="G754" s="214"/>
      <c r="H754" s="214"/>
      <c r="I754" s="214"/>
      <c r="J754" s="214"/>
      <c r="K754" s="214"/>
      <c r="L754" s="214"/>
      <c r="M754" s="214"/>
      <c r="N754" s="214"/>
      <c r="O754" s="214"/>
      <c r="P754" s="214"/>
      <c r="Q754" s="214"/>
      <c r="R754" s="214"/>
    </row>
    <row r="755">
      <c r="A755" s="180"/>
      <c r="B755" s="214"/>
      <c r="C755" s="214"/>
      <c r="D755" s="214"/>
      <c r="E755" s="214"/>
      <c r="F755" s="214"/>
      <c r="G755" s="214"/>
      <c r="H755" s="214"/>
      <c r="I755" s="214"/>
      <c r="J755" s="214"/>
      <c r="K755" s="214"/>
      <c r="L755" s="214"/>
      <c r="M755" s="214"/>
      <c r="N755" s="214"/>
      <c r="O755" s="214"/>
      <c r="P755" s="214"/>
      <c r="Q755" s="214"/>
      <c r="R755" s="214"/>
    </row>
    <row r="756">
      <c r="A756" s="180"/>
      <c r="B756" s="214"/>
      <c r="C756" s="214"/>
      <c r="D756" s="214"/>
      <c r="E756" s="214"/>
      <c r="F756" s="214"/>
      <c r="G756" s="214"/>
      <c r="H756" s="214"/>
      <c r="I756" s="214"/>
      <c r="J756" s="214"/>
      <c r="K756" s="214"/>
      <c r="L756" s="214"/>
      <c r="M756" s="214"/>
      <c r="N756" s="214"/>
      <c r="O756" s="214"/>
      <c r="P756" s="214"/>
      <c r="Q756" s="214"/>
      <c r="R756" s="214"/>
    </row>
    <row r="757">
      <c r="A757" s="180"/>
      <c r="B757" s="214"/>
      <c r="C757" s="214"/>
      <c r="D757" s="214"/>
      <c r="E757" s="214"/>
      <c r="F757" s="214"/>
      <c r="G757" s="214"/>
      <c r="H757" s="214"/>
      <c r="I757" s="214"/>
      <c r="J757" s="214"/>
      <c r="K757" s="214"/>
      <c r="L757" s="214"/>
      <c r="M757" s="214"/>
      <c r="N757" s="214"/>
      <c r="O757" s="214"/>
      <c r="P757" s="214"/>
      <c r="Q757" s="214"/>
      <c r="R757" s="214"/>
    </row>
    <row r="758">
      <c r="A758" s="180"/>
      <c r="B758" s="214"/>
      <c r="C758" s="214"/>
      <c r="D758" s="214"/>
      <c r="E758" s="214"/>
      <c r="F758" s="214"/>
      <c r="G758" s="214"/>
      <c r="H758" s="214"/>
      <c r="I758" s="214"/>
      <c r="J758" s="214"/>
      <c r="K758" s="214"/>
      <c r="L758" s="214"/>
      <c r="M758" s="214"/>
      <c r="N758" s="214"/>
      <c r="O758" s="214"/>
      <c r="P758" s="214"/>
      <c r="Q758" s="214"/>
      <c r="R758" s="214"/>
    </row>
    <row r="759">
      <c r="A759" s="180"/>
      <c r="B759" s="214"/>
      <c r="C759" s="214"/>
      <c r="D759" s="214"/>
      <c r="E759" s="214"/>
      <c r="F759" s="214"/>
      <c r="G759" s="214"/>
      <c r="H759" s="214"/>
      <c r="I759" s="214"/>
      <c r="J759" s="214"/>
      <c r="K759" s="214"/>
      <c r="L759" s="214"/>
      <c r="M759" s="214"/>
      <c r="N759" s="214"/>
      <c r="O759" s="214"/>
      <c r="P759" s="214"/>
      <c r="Q759" s="214"/>
      <c r="R759" s="214"/>
    </row>
    <row r="760">
      <c r="A760" s="180"/>
      <c r="B760" s="214"/>
      <c r="C760" s="214"/>
      <c r="D760" s="214"/>
      <c r="E760" s="214"/>
      <c r="F760" s="214"/>
      <c r="G760" s="214"/>
      <c r="H760" s="214"/>
      <c r="I760" s="214"/>
      <c r="J760" s="214"/>
      <c r="K760" s="214"/>
      <c r="L760" s="214"/>
      <c r="M760" s="214"/>
      <c r="N760" s="214"/>
      <c r="O760" s="214"/>
      <c r="P760" s="214"/>
      <c r="Q760" s="214"/>
      <c r="R760" s="214"/>
    </row>
    <row r="761">
      <c r="A761" s="180"/>
      <c r="B761" s="214"/>
      <c r="C761" s="214"/>
      <c r="D761" s="214"/>
      <c r="E761" s="214"/>
      <c r="F761" s="214"/>
      <c r="G761" s="214"/>
      <c r="H761" s="214"/>
      <c r="I761" s="214"/>
      <c r="J761" s="214"/>
      <c r="K761" s="214"/>
      <c r="L761" s="214"/>
      <c r="M761" s="214"/>
      <c r="N761" s="214"/>
      <c r="O761" s="214"/>
      <c r="P761" s="214"/>
      <c r="Q761" s="214"/>
      <c r="R761" s="214"/>
    </row>
    <row r="762">
      <c r="A762" s="180"/>
      <c r="B762" s="214"/>
      <c r="C762" s="214"/>
      <c r="D762" s="214"/>
      <c r="E762" s="214"/>
      <c r="F762" s="214"/>
      <c r="G762" s="214"/>
      <c r="H762" s="214"/>
      <c r="I762" s="214"/>
      <c r="J762" s="214"/>
      <c r="K762" s="214"/>
      <c r="L762" s="214"/>
      <c r="M762" s="214"/>
      <c r="N762" s="214"/>
      <c r="O762" s="214"/>
      <c r="P762" s="214"/>
      <c r="Q762" s="214"/>
      <c r="R762" s="214"/>
    </row>
    <row r="763">
      <c r="A763" s="180"/>
      <c r="B763" s="214"/>
      <c r="C763" s="214"/>
      <c r="D763" s="214"/>
      <c r="E763" s="214"/>
      <c r="F763" s="214"/>
      <c r="G763" s="214"/>
      <c r="H763" s="214"/>
      <c r="I763" s="214"/>
      <c r="J763" s="214"/>
      <c r="K763" s="214"/>
      <c r="L763" s="214"/>
      <c r="M763" s="214"/>
      <c r="N763" s="214"/>
      <c r="O763" s="214"/>
      <c r="P763" s="214"/>
      <c r="Q763" s="214"/>
      <c r="R763" s="214"/>
    </row>
    <row r="764">
      <c r="A764" s="180"/>
      <c r="B764" s="214"/>
      <c r="C764" s="214"/>
      <c r="D764" s="214"/>
      <c r="E764" s="214"/>
      <c r="F764" s="214"/>
      <c r="G764" s="214"/>
      <c r="H764" s="214"/>
      <c r="I764" s="214"/>
      <c r="J764" s="214"/>
      <c r="K764" s="214"/>
      <c r="L764" s="214"/>
      <c r="M764" s="214"/>
      <c r="N764" s="214"/>
      <c r="O764" s="214"/>
      <c r="P764" s="214"/>
      <c r="Q764" s="214"/>
      <c r="R764" s="214"/>
    </row>
    <row r="765">
      <c r="A765" s="180"/>
      <c r="B765" s="214"/>
      <c r="C765" s="214"/>
      <c r="D765" s="214"/>
      <c r="E765" s="214"/>
      <c r="F765" s="214"/>
      <c r="G765" s="214"/>
      <c r="H765" s="214"/>
      <c r="I765" s="214"/>
      <c r="J765" s="214"/>
      <c r="K765" s="214"/>
      <c r="L765" s="214"/>
      <c r="M765" s="214"/>
      <c r="N765" s="214"/>
      <c r="O765" s="214"/>
      <c r="P765" s="214"/>
      <c r="Q765" s="214"/>
      <c r="R765" s="214"/>
    </row>
    <row r="766">
      <c r="A766" s="180"/>
      <c r="B766" s="214"/>
      <c r="C766" s="214"/>
      <c r="D766" s="214"/>
      <c r="E766" s="214"/>
      <c r="F766" s="214"/>
      <c r="G766" s="214"/>
      <c r="H766" s="214"/>
      <c r="I766" s="214"/>
      <c r="J766" s="214"/>
      <c r="K766" s="214"/>
      <c r="L766" s="214"/>
      <c r="M766" s="214"/>
      <c r="N766" s="214"/>
      <c r="O766" s="214"/>
      <c r="P766" s="214"/>
      <c r="Q766" s="214"/>
      <c r="R766" s="214"/>
    </row>
    <row r="767">
      <c r="A767" s="180"/>
      <c r="B767" s="214"/>
      <c r="C767" s="214"/>
      <c r="D767" s="214"/>
      <c r="E767" s="214"/>
      <c r="F767" s="214"/>
      <c r="G767" s="214"/>
      <c r="H767" s="214"/>
      <c r="I767" s="214"/>
      <c r="J767" s="214"/>
      <c r="K767" s="214"/>
      <c r="L767" s="214"/>
      <c r="M767" s="214"/>
      <c r="N767" s="214"/>
      <c r="O767" s="214"/>
      <c r="P767" s="214"/>
      <c r="Q767" s="214"/>
      <c r="R767" s="214"/>
    </row>
    <row r="768">
      <c r="A768" s="180"/>
      <c r="B768" s="214"/>
      <c r="C768" s="214"/>
      <c r="D768" s="214"/>
      <c r="E768" s="214"/>
      <c r="F768" s="214"/>
      <c r="G768" s="214"/>
      <c r="H768" s="214"/>
      <c r="I768" s="214"/>
      <c r="J768" s="214"/>
      <c r="K768" s="214"/>
      <c r="L768" s="214"/>
      <c r="M768" s="214"/>
      <c r="N768" s="214"/>
      <c r="O768" s="214"/>
      <c r="P768" s="214"/>
      <c r="Q768" s="214"/>
      <c r="R768" s="214"/>
    </row>
    <row r="769">
      <c r="A769" s="180"/>
      <c r="B769" s="214"/>
      <c r="C769" s="214"/>
      <c r="D769" s="214"/>
      <c r="E769" s="214"/>
      <c r="F769" s="214"/>
      <c r="G769" s="214"/>
      <c r="H769" s="214"/>
      <c r="I769" s="214"/>
      <c r="J769" s="214"/>
      <c r="K769" s="214"/>
      <c r="L769" s="214"/>
      <c r="M769" s="214"/>
      <c r="N769" s="214"/>
      <c r="O769" s="214"/>
      <c r="P769" s="214"/>
      <c r="Q769" s="214"/>
      <c r="R769" s="214"/>
    </row>
    <row r="770">
      <c r="A770" s="180"/>
      <c r="B770" s="214"/>
      <c r="C770" s="214"/>
      <c r="D770" s="214"/>
      <c r="E770" s="214"/>
      <c r="F770" s="214"/>
      <c r="G770" s="214"/>
      <c r="H770" s="214"/>
      <c r="I770" s="214"/>
      <c r="J770" s="214"/>
      <c r="K770" s="214"/>
      <c r="L770" s="214"/>
      <c r="M770" s="214"/>
      <c r="N770" s="214"/>
      <c r="O770" s="214"/>
      <c r="P770" s="214"/>
      <c r="Q770" s="214"/>
      <c r="R770" s="214"/>
    </row>
    <row r="771">
      <c r="A771" s="180"/>
      <c r="B771" s="214"/>
      <c r="C771" s="214"/>
      <c r="D771" s="214"/>
      <c r="E771" s="214"/>
      <c r="F771" s="214"/>
      <c r="G771" s="214"/>
      <c r="H771" s="214"/>
      <c r="I771" s="214"/>
      <c r="J771" s="214"/>
      <c r="K771" s="214"/>
      <c r="L771" s="214"/>
      <c r="M771" s="214"/>
      <c r="N771" s="214"/>
      <c r="O771" s="214"/>
      <c r="P771" s="214"/>
      <c r="Q771" s="214"/>
      <c r="R771" s="214"/>
    </row>
    <row r="772">
      <c r="A772" s="180"/>
      <c r="B772" s="214"/>
      <c r="C772" s="214"/>
      <c r="D772" s="214"/>
      <c r="E772" s="214"/>
      <c r="F772" s="214"/>
      <c r="G772" s="214"/>
      <c r="H772" s="214"/>
      <c r="I772" s="214"/>
      <c r="J772" s="214"/>
      <c r="K772" s="214"/>
      <c r="L772" s="214"/>
      <c r="M772" s="214"/>
      <c r="N772" s="214"/>
      <c r="O772" s="214"/>
      <c r="P772" s="214"/>
      <c r="Q772" s="214"/>
      <c r="R772" s="214"/>
    </row>
    <row r="773">
      <c r="A773" s="180"/>
      <c r="B773" s="214"/>
      <c r="C773" s="214"/>
      <c r="D773" s="214"/>
      <c r="E773" s="214"/>
      <c r="F773" s="214"/>
      <c r="G773" s="214"/>
      <c r="H773" s="214"/>
      <c r="I773" s="214"/>
      <c r="J773" s="214"/>
      <c r="K773" s="214"/>
      <c r="L773" s="214"/>
      <c r="M773" s="214"/>
      <c r="N773" s="214"/>
      <c r="O773" s="214"/>
      <c r="P773" s="214"/>
      <c r="Q773" s="214"/>
      <c r="R773" s="214"/>
    </row>
    <row r="774">
      <c r="A774" s="180"/>
      <c r="B774" s="214"/>
      <c r="C774" s="214"/>
      <c r="D774" s="214"/>
      <c r="E774" s="214"/>
      <c r="F774" s="214"/>
      <c r="G774" s="214"/>
      <c r="H774" s="214"/>
      <c r="I774" s="214"/>
      <c r="J774" s="214"/>
      <c r="K774" s="214"/>
      <c r="L774" s="214"/>
      <c r="M774" s="214"/>
      <c r="N774" s="214"/>
      <c r="O774" s="214"/>
      <c r="P774" s="214"/>
      <c r="Q774" s="214"/>
      <c r="R774" s="214"/>
    </row>
    <row r="775">
      <c r="A775" s="180"/>
      <c r="B775" s="214"/>
      <c r="C775" s="214"/>
      <c r="D775" s="214"/>
      <c r="E775" s="214"/>
      <c r="F775" s="214"/>
      <c r="G775" s="214"/>
      <c r="H775" s="214"/>
      <c r="I775" s="214"/>
      <c r="J775" s="214"/>
      <c r="K775" s="214"/>
      <c r="L775" s="214"/>
      <c r="M775" s="214"/>
      <c r="N775" s="214"/>
      <c r="O775" s="214"/>
      <c r="P775" s="214"/>
      <c r="Q775" s="214"/>
      <c r="R775" s="214"/>
    </row>
    <row r="776">
      <c r="A776" s="180"/>
      <c r="B776" s="214"/>
      <c r="C776" s="214"/>
      <c r="D776" s="214"/>
      <c r="E776" s="214"/>
      <c r="F776" s="214"/>
      <c r="G776" s="214"/>
      <c r="H776" s="214"/>
      <c r="I776" s="214"/>
      <c r="J776" s="214"/>
      <c r="K776" s="214"/>
      <c r="L776" s="214"/>
      <c r="M776" s="214"/>
      <c r="N776" s="214"/>
      <c r="O776" s="214"/>
      <c r="P776" s="214"/>
      <c r="Q776" s="214"/>
      <c r="R776" s="214"/>
    </row>
    <row r="777">
      <c r="A777" s="180"/>
      <c r="B777" s="214"/>
      <c r="C777" s="214"/>
      <c r="D777" s="214"/>
      <c r="E777" s="214"/>
      <c r="F777" s="214"/>
      <c r="G777" s="214"/>
      <c r="H777" s="214"/>
      <c r="I777" s="214"/>
      <c r="J777" s="214"/>
      <c r="K777" s="214"/>
      <c r="L777" s="214"/>
      <c r="M777" s="214"/>
      <c r="N777" s="214"/>
      <c r="O777" s="214"/>
      <c r="P777" s="214"/>
      <c r="Q777" s="214"/>
      <c r="R777" s="214"/>
    </row>
    <row r="778">
      <c r="A778" s="180"/>
      <c r="B778" s="214"/>
      <c r="C778" s="214"/>
      <c r="D778" s="214"/>
      <c r="E778" s="214"/>
      <c r="F778" s="214"/>
      <c r="G778" s="214"/>
      <c r="H778" s="214"/>
      <c r="I778" s="214"/>
      <c r="J778" s="214"/>
      <c r="K778" s="214"/>
      <c r="L778" s="214"/>
      <c r="M778" s="214"/>
      <c r="N778" s="214"/>
      <c r="O778" s="214"/>
      <c r="P778" s="214"/>
      <c r="Q778" s="214"/>
      <c r="R778" s="214"/>
    </row>
    <row r="779">
      <c r="A779" s="180"/>
      <c r="B779" s="214"/>
      <c r="C779" s="214"/>
      <c r="D779" s="214"/>
      <c r="E779" s="214"/>
      <c r="F779" s="214"/>
      <c r="G779" s="214"/>
      <c r="H779" s="214"/>
      <c r="I779" s="214"/>
      <c r="J779" s="214"/>
      <c r="K779" s="214"/>
      <c r="L779" s="214"/>
      <c r="M779" s="214"/>
      <c r="N779" s="214"/>
      <c r="O779" s="214"/>
      <c r="P779" s="214"/>
      <c r="Q779" s="214"/>
      <c r="R779" s="214"/>
    </row>
    <row r="780">
      <c r="A780" s="180"/>
      <c r="B780" s="214"/>
      <c r="C780" s="214"/>
      <c r="D780" s="214"/>
      <c r="E780" s="214"/>
      <c r="F780" s="214"/>
      <c r="G780" s="214"/>
      <c r="H780" s="214"/>
      <c r="I780" s="214"/>
      <c r="J780" s="214"/>
      <c r="K780" s="214"/>
      <c r="L780" s="214"/>
      <c r="M780" s="214"/>
      <c r="N780" s="214"/>
      <c r="O780" s="214"/>
      <c r="P780" s="214"/>
      <c r="Q780" s="214"/>
      <c r="R780" s="214"/>
    </row>
    <row r="781">
      <c r="A781" s="180"/>
      <c r="B781" s="214"/>
      <c r="C781" s="214"/>
      <c r="D781" s="214"/>
      <c r="E781" s="214"/>
      <c r="F781" s="214"/>
      <c r="G781" s="214"/>
      <c r="H781" s="214"/>
      <c r="I781" s="214"/>
      <c r="J781" s="214"/>
      <c r="K781" s="214"/>
      <c r="L781" s="214"/>
      <c r="M781" s="214"/>
      <c r="N781" s="214"/>
      <c r="O781" s="214"/>
      <c r="P781" s="214"/>
      <c r="Q781" s="214"/>
      <c r="R781" s="214"/>
    </row>
    <row r="782">
      <c r="A782" s="180"/>
      <c r="B782" s="214"/>
      <c r="C782" s="214"/>
      <c r="D782" s="214"/>
      <c r="E782" s="214"/>
      <c r="F782" s="214"/>
      <c r="G782" s="214"/>
      <c r="H782" s="214"/>
      <c r="I782" s="214"/>
      <c r="J782" s="214"/>
      <c r="K782" s="214"/>
      <c r="L782" s="214"/>
      <c r="M782" s="214"/>
      <c r="N782" s="214"/>
      <c r="O782" s="214"/>
      <c r="P782" s="214"/>
      <c r="Q782" s="214"/>
      <c r="R782" s="214"/>
    </row>
    <row r="783">
      <c r="A783" s="180"/>
      <c r="B783" s="214"/>
      <c r="C783" s="214"/>
      <c r="D783" s="214"/>
      <c r="E783" s="214"/>
      <c r="F783" s="214"/>
      <c r="G783" s="214"/>
      <c r="H783" s="214"/>
      <c r="I783" s="214"/>
      <c r="J783" s="214"/>
      <c r="K783" s="214"/>
      <c r="L783" s="214"/>
      <c r="M783" s="214"/>
      <c r="N783" s="214"/>
      <c r="O783" s="214"/>
      <c r="P783" s="214"/>
      <c r="Q783" s="214"/>
      <c r="R783" s="214"/>
    </row>
    <row r="784">
      <c r="A784" s="180"/>
      <c r="B784" s="214"/>
      <c r="C784" s="214"/>
      <c r="D784" s="214"/>
      <c r="E784" s="214"/>
      <c r="F784" s="214"/>
      <c r="G784" s="214"/>
      <c r="H784" s="214"/>
      <c r="I784" s="214"/>
      <c r="J784" s="214"/>
      <c r="K784" s="214"/>
      <c r="L784" s="214"/>
      <c r="M784" s="214"/>
      <c r="N784" s="214"/>
      <c r="O784" s="214"/>
      <c r="P784" s="214"/>
      <c r="Q784" s="214"/>
      <c r="R784" s="214"/>
    </row>
    <row r="785">
      <c r="A785" s="180"/>
      <c r="B785" s="214"/>
      <c r="C785" s="214"/>
      <c r="D785" s="214"/>
      <c r="E785" s="214"/>
      <c r="F785" s="214"/>
      <c r="G785" s="214"/>
      <c r="H785" s="214"/>
      <c r="I785" s="214"/>
      <c r="J785" s="214"/>
      <c r="K785" s="214"/>
      <c r="L785" s="214"/>
      <c r="M785" s="214"/>
      <c r="N785" s="214"/>
      <c r="O785" s="214"/>
      <c r="P785" s="214"/>
      <c r="Q785" s="214"/>
      <c r="R785" s="214"/>
    </row>
    <row r="786">
      <c r="A786" s="180"/>
      <c r="B786" s="214"/>
      <c r="C786" s="214"/>
      <c r="D786" s="214"/>
      <c r="E786" s="214"/>
      <c r="F786" s="214"/>
      <c r="G786" s="214"/>
      <c r="H786" s="214"/>
      <c r="I786" s="214"/>
      <c r="J786" s="214"/>
      <c r="K786" s="214"/>
      <c r="L786" s="214"/>
      <c r="M786" s="214"/>
      <c r="N786" s="214"/>
      <c r="O786" s="214"/>
      <c r="P786" s="214"/>
      <c r="Q786" s="214"/>
      <c r="R786" s="214"/>
    </row>
    <row r="787">
      <c r="A787" s="180"/>
      <c r="B787" s="214"/>
      <c r="C787" s="214"/>
      <c r="D787" s="214"/>
      <c r="E787" s="214"/>
      <c r="F787" s="214"/>
      <c r="G787" s="214"/>
      <c r="H787" s="214"/>
      <c r="I787" s="214"/>
      <c r="J787" s="214"/>
      <c r="K787" s="214"/>
      <c r="L787" s="214"/>
      <c r="M787" s="214"/>
      <c r="N787" s="214"/>
      <c r="O787" s="214"/>
      <c r="P787" s="214"/>
      <c r="Q787" s="214"/>
      <c r="R787" s="214"/>
    </row>
    <row r="788">
      <c r="A788" s="180"/>
      <c r="B788" s="214"/>
      <c r="C788" s="214"/>
      <c r="D788" s="214"/>
      <c r="E788" s="214"/>
      <c r="F788" s="214"/>
      <c r="G788" s="214"/>
      <c r="H788" s="214"/>
      <c r="I788" s="214"/>
      <c r="J788" s="214"/>
      <c r="K788" s="214"/>
      <c r="L788" s="214"/>
      <c r="M788" s="214"/>
      <c r="N788" s="214"/>
      <c r="O788" s="214"/>
      <c r="P788" s="214"/>
      <c r="Q788" s="214"/>
      <c r="R788" s="214"/>
    </row>
    <row r="789">
      <c r="A789" s="180"/>
      <c r="B789" s="214"/>
      <c r="C789" s="214"/>
      <c r="D789" s="214"/>
      <c r="E789" s="214"/>
      <c r="F789" s="214"/>
      <c r="G789" s="214"/>
      <c r="H789" s="214"/>
      <c r="I789" s="214"/>
      <c r="J789" s="214"/>
      <c r="K789" s="214"/>
      <c r="L789" s="214"/>
      <c r="M789" s="214"/>
      <c r="N789" s="214"/>
      <c r="O789" s="214"/>
      <c r="P789" s="214"/>
      <c r="Q789" s="214"/>
      <c r="R789" s="214"/>
    </row>
    <row r="790">
      <c r="A790" s="180"/>
      <c r="B790" s="214"/>
      <c r="C790" s="214"/>
      <c r="D790" s="214"/>
      <c r="E790" s="214"/>
      <c r="F790" s="214"/>
      <c r="G790" s="214"/>
      <c r="H790" s="214"/>
      <c r="I790" s="214"/>
      <c r="J790" s="214"/>
      <c r="K790" s="214"/>
      <c r="L790" s="214"/>
      <c r="M790" s="214"/>
      <c r="N790" s="214"/>
      <c r="O790" s="214"/>
      <c r="P790" s="214"/>
      <c r="Q790" s="214"/>
      <c r="R790" s="214"/>
    </row>
    <row r="791">
      <c r="A791" s="180"/>
      <c r="B791" s="214"/>
      <c r="C791" s="214"/>
      <c r="D791" s="214"/>
      <c r="E791" s="214"/>
      <c r="F791" s="214"/>
      <c r="G791" s="214"/>
      <c r="H791" s="214"/>
      <c r="I791" s="214"/>
      <c r="J791" s="214"/>
      <c r="K791" s="214"/>
      <c r="L791" s="214"/>
      <c r="M791" s="214"/>
      <c r="N791" s="214"/>
      <c r="O791" s="214"/>
      <c r="P791" s="214"/>
      <c r="Q791" s="214"/>
      <c r="R791" s="214"/>
    </row>
    <row r="792">
      <c r="A792" s="180"/>
      <c r="B792" s="214"/>
      <c r="C792" s="214"/>
      <c r="D792" s="214"/>
      <c r="E792" s="214"/>
      <c r="F792" s="214"/>
      <c r="G792" s="214"/>
      <c r="H792" s="214"/>
      <c r="I792" s="214"/>
      <c r="J792" s="214"/>
      <c r="K792" s="214"/>
      <c r="L792" s="214"/>
      <c r="M792" s="214"/>
      <c r="N792" s="214"/>
      <c r="O792" s="214"/>
      <c r="P792" s="214"/>
      <c r="Q792" s="214"/>
      <c r="R792" s="214"/>
    </row>
    <row r="793">
      <c r="A793" s="180"/>
      <c r="B793" s="214"/>
      <c r="C793" s="214"/>
      <c r="D793" s="214"/>
      <c r="E793" s="214"/>
      <c r="F793" s="214"/>
      <c r="G793" s="214"/>
      <c r="H793" s="214"/>
      <c r="I793" s="214"/>
      <c r="J793" s="214"/>
      <c r="K793" s="214"/>
      <c r="L793" s="214"/>
      <c r="M793" s="214"/>
      <c r="N793" s="214"/>
      <c r="O793" s="214"/>
      <c r="P793" s="214"/>
      <c r="Q793" s="214"/>
      <c r="R793" s="214"/>
    </row>
    <row r="794">
      <c r="A794" s="180"/>
      <c r="B794" s="214"/>
      <c r="C794" s="214"/>
      <c r="D794" s="214"/>
      <c r="E794" s="214"/>
      <c r="F794" s="214"/>
      <c r="G794" s="214"/>
      <c r="H794" s="214"/>
      <c r="I794" s="214"/>
      <c r="J794" s="214"/>
      <c r="K794" s="214"/>
      <c r="L794" s="214"/>
      <c r="M794" s="214"/>
      <c r="N794" s="214"/>
      <c r="O794" s="214"/>
      <c r="P794" s="214"/>
      <c r="Q794" s="214"/>
      <c r="R794" s="214"/>
    </row>
    <row r="795">
      <c r="A795" s="180"/>
      <c r="B795" s="214"/>
      <c r="C795" s="214"/>
      <c r="D795" s="214"/>
      <c r="E795" s="214"/>
      <c r="F795" s="214"/>
      <c r="G795" s="214"/>
      <c r="H795" s="214"/>
      <c r="I795" s="214"/>
      <c r="J795" s="214"/>
      <c r="K795" s="214"/>
      <c r="L795" s="214"/>
      <c r="M795" s="214"/>
      <c r="N795" s="214"/>
      <c r="O795" s="214"/>
      <c r="P795" s="214"/>
      <c r="Q795" s="214"/>
      <c r="R795" s="214"/>
    </row>
    <row r="796">
      <c r="A796" s="180"/>
      <c r="B796" s="214"/>
      <c r="C796" s="214"/>
      <c r="D796" s="214"/>
      <c r="E796" s="214"/>
      <c r="F796" s="214"/>
      <c r="G796" s="214"/>
      <c r="H796" s="214"/>
      <c r="I796" s="214"/>
      <c r="J796" s="214"/>
      <c r="K796" s="214"/>
      <c r="L796" s="214"/>
      <c r="M796" s="214"/>
      <c r="N796" s="214"/>
      <c r="O796" s="214"/>
      <c r="P796" s="214"/>
      <c r="Q796" s="214"/>
      <c r="R796" s="214"/>
    </row>
    <row r="797">
      <c r="A797" s="180"/>
      <c r="B797" s="214"/>
      <c r="C797" s="214"/>
      <c r="D797" s="214"/>
      <c r="E797" s="214"/>
      <c r="F797" s="214"/>
      <c r="G797" s="214"/>
      <c r="H797" s="214"/>
      <c r="I797" s="214"/>
      <c r="J797" s="214"/>
      <c r="K797" s="214"/>
      <c r="L797" s="214"/>
      <c r="M797" s="214"/>
      <c r="N797" s="214"/>
      <c r="O797" s="214"/>
      <c r="P797" s="214"/>
      <c r="Q797" s="214"/>
      <c r="R797" s="214"/>
    </row>
    <row r="798">
      <c r="A798" s="180"/>
      <c r="B798" s="214"/>
      <c r="C798" s="214"/>
      <c r="D798" s="214"/>
      <c r="E798" s="214"/>
      <c r="F798" s="214"/>
      <c r="G798" s="214"/>
      <c r="H798" s="214"/>
      <c r="I798" s="214"/>
      <c r="J798" s="214"/>
      <c r="K798" s="214"/>
      <c r="L798" s="214"/>
      <c r="M798" s="214"/>
      <c r="N798" s="214"/>
      <c r="O798" s="214"/>
      <c r="P798" s="214"/>
      <c r="Q798" s="214"/>
      <c r="R798" s="214"/>
    </row>
    <row r="799">
      <c r="A799" s="180"/>
      <c r="B799" s="214"/>
      <c r="C799" s="214"/>
      <c r="D799" s="214"/>
      <c r="E799" s="214"/>
      <c r="F799" s="214"/>
      <c r="G799" s="214"/>
      <c r="H799" s="214"/>
      <c r="I799" s="214"/>
      <c r="J799" s="214"/>
      <c r="K799" s="214"/>
      <c r="L799" s="214"/>
      <c r="M799" s="214"/>
      <c r="N799" s="214"/>
      <c r="O799" s="214"/>
      <c r="P799" s="214"/>
      <c r="Q799" s="214"/>
      <c r="R799" s="214"/>
    </row>
    <row r="800">
      <c r="A800" s="180"/>
      <c r="B800" s="214"/>
      <c r="C800" s="214"/>
      <c r="D800" s="214"/>
      <c r="E800" s="214"/>
      <c r="F800" s="214"/>
      <c r="G800" s="214"/>
      <c r="H800" s="214"/>
      <c r="I800" s="214"/>
      <c r="J800" s="214"/>
      <c r="K800" s="214"/>
      <c r="L800" s="214"/>
      <c r="M800" s="214"/>
      <c r="N800" s="214"/>
      <c r="O800" s="214"/>
      <c r="P800" s="214"/>
      <c r="Q800" s="214"/>
      <c r="R800" s="214"/>
    </row>
    <row r="801">
      <c r="A801" s="180"/>
      <c r="B801" s="214"/>
      <c r="C801" s="214"/>
      <c r="D801" s="214"/>
      <c r="E801" s="214"/>
      <c r="F801" s="214"/>
      <c r="G801" s="214"/>
      <c r="H801" s="214"/>
      <c r="I801" s="214"/>
      <c r="J801" s="214"/>
      <c r="K801" s="214"/>
      <c r="L801" s="214"/>
      <c r="M801" s="214"/>
      <c r="N801" s="214"/>
      <c r="O801" s="214"/>
      <c r="P801" s="214"/>
      <c r="Q801" s="214"/>
      <c r="R801" s="214"/>
    </row>
    <row r="802">
      <c r="A802" s="180"/>
      <c r="B802" s="214"/>
      <c r="C802" s="214"/>
      <c r="D802" s="214"/>
      <c r="E802" s="214"/>
      <c r="F802" s="214"/>
      <c r="G802" s="214"/>
      <c r="H802" s="214"/>
      <c r="I802" s="214"/>
      <c r="J802" s="214"/>
      <c r="K802" s="214"/>
      <c r="L802" s="214"/>
      <c r="M802" s="214"/>
      <c r="N802" s="214"/>
      <c r="O802" s="214"/>
      <c r="P802" s="214"/>
      <c r="Q802" s="214"/>
      <c r="R802" s="214"/>
    </row>
    <row r="803">
      <c r="A803" s="180"/>
      <c r="B803" s="214"/>
      <c r="C803" s="214"/>
      <c r="D803" s="214"/>
      <c r="E803" s="214"/>
      <c r="F803" s="214"/>
      <c r="G803" s="214"/>
      <c r="H803" s="214"/>
      <c r="I803" s="214"/>
      <c r="J803" s="214"/>
      <c r="K803" s="214"/>
      <c r="L803" s="214"/>
      <c r="M803" s="214"/>
      <c r="N803" s="214"/>
      <c r="O803" s="214"/>
      <c r="P803" s="214"/>
      <c r="Q803" s="214"/>
      <c r="R803" s="214"/>
    </row>
    <row r="804">
      <c r="A804" s="180"/>
      <c r="B804" s="214"/>
      <c r="C804" s="214"/>
      <c r="D804" s="214"/>
      <c r="E804" s="214"/>
      <c r="F804" s="214"/>
      <c r="G804" s="214"/>
      <c r="H804" s="214"/>
      <c r="I804" s="214"/>
      <c r="J804" s="214"/>
      <c r="K804" s="214"/>
      <c r="L804" s="214"/>
      <c r="M804" s="214"/>
      <c r="N804" s="214"/>
      <c r="O804" s="214"/>
      <c r="P804" s="214"/>
      <c r="Q804" s="214"/>
      <c r="R804" s="214"/>
    </row>
    <row r="805">
      <c r="A805" s="180"/>
      <c r="B805" s="214"/>
      <c r="C805" s="214"/>
      <c r="D805" s="214"/>
      <c r="E805" s="214"/>
      <c r="F805" s="214"/>
      <c r="G805" s="214"/>
      <c r="H805" s="214"/>
      <c r="I805" s="214"/>
      <c r="J805" s="214"/>
      <c r="K805" s="214"/>
      <c r="L805" s="214"/>
      <c r="M805" s="214"/>
      <c r="N805" s="214"/>
      <c r="O805" s="214"/>
      <c r="P805" s="214"/>
      <c r="Q805" s="214"/>
      <c r="R805" s="214"/>
    </row>
    <row r="806">
      <c r="A806" s="180"/>
      <c r="B806" s="214"/>
      <c r="C806" s="214"/>
      <c r="D806" s="214"/>
      <c r="E806" s="214"/>
      <c r="F806" s="214"/>
      <c r="G806" s="214"/>
      <c r="H806" s="214"/>
      <c r="I806" s="214"/>
      <c r="J806" s="214"/>
      <c r="K806" s="214"/>
      <c r="L806" s="214"/>
      <c r="M806" s="214"/>
      <c r="N806" s="214"/>
      <c r="O806" s="214"/>
      <c r="P806" s="214"/>
      <c r="Q806" s="214"/>
      <c r="R806" s="214"/>
    </row>
    <row r="807">
      <c r="A807" s="180"/>
      <c r="B807" s="214"/>
      <c r="C807" s="214"/>
      <c r="D807" s="214"/>
      <c r="E807" s="214"/>
      <c r="F807" s="214"/>
      <c r="G807" s="214"/>
      <c r="H807" s="214"/>
      <c r="I807" s="214"/>
      <c r="J807" s="214"/>
      <c r="K807" s="214"/>
      <c r="L807" s="214"/>
      <c r="M807" s="214"/>
      <c r="N807" s="214"/>
      <c r="O807" s="214"/>
      <c r="P807" s="214"/>
      <c r="Q807" s="214"/>
      <c r="R807" s="214"/>
    </row>
    <row r="808">
      <c r="A808" s="180"/>
      <c r="B808" s="214"/>
      <c r="C808" s="214"/>
      <c r="D808" s="214"/>
      <c r="E808" s="214"/>
      <c r="F808" s="214"/>
      <c r="G808" s="214"/>
      <c r="H808" s="214"/>
      <c r="I808" s="214"/>
      <c r="J808" s="214"/>
      <c r="K808" s="214"/>
      <c r="L808" s="214"/>
      <c r="M808" s="214"/>
      <c r="N808" s="214"/>
      <c r="O808" s="214"/>
      <c r="P808" s="214"/>
      <c r="Q808" s="214"/>
      <c r="R808" s="214"/>
    </row>
    <row r="809">
      <c r="A809" s="180"/>
      <c r="B809" s="214"/>
      <c r="C809" s="214"/>
      <c r="D809" s="214"/>
      <c r="E809" s="214"/>
      <c r="F809" s="214"/>
      <c r="G809" s="214"/>
      <c r="H809" s="214"/>
      <c r="I809" s="214"/>
      <c r="J809" s="214"/>
      <c r="K809" s="214"/>
      <c r="L809" s="214"/>
      <c r="M809" s="214"/>
      <c r="N809" s="214"/>
      <c r="O809" s="214"/>
      <c r="P809" s="214"/>
      <c r="Q809" s="214"/>
      <c r="R809" s="214"/>
    </row>
    <row r="810">
      <c r="A810" s="180"/>
      <c r="B810" s="214"/>
      <c r="C810" s="214"/>
      <c r="D810" s="214"/>
      <c r="E810" s="214"/>
      <c r="F810" s="214"/>
      <c r="G810" s="214"/>
      <c r="H810" s="214"/>
      <c r="I810" s="214"/>
      <c r="J810" s="214"/>
      <c r="K810" s="214"/>
      <c r="L810" s="214"/>
      <c r="M810" s="214"/>
      <c r="N810" s="214"/>
      <c r="O810" s="214"/>
      <c r="P810" s="214"/>
      <c r="Q810" s="214"/>
      <c r="R810" s="214"/>
    </row>
    <row r="811">
      <c r="A811" s="180"/>
      <c r="B811" s="214"/>
      <c r="C811" s="214"/>
      <c r="D811" s="214"/>
      <c r="E811" s="214"/>
      <c r="F811" s="214"/>
      <c r="G811" s="214"/>
      <c r="H811" s="214"/>
      <c r="I811" s="214"/>
      <c r="J811" s="214"/>
      <c r="K811" s="214"/>
      <c r="L811" s="214"/>
      <c r="M811" s="214"/>
      <c r="N811" s="214"/>
      <c r="O811" s="214"/>
      <c r="P811" s="214"/>
      <c r="Q811" s="214"/>
      <c r="R811" s="214"/>
    </row>
    <row r="812">
      <c r="A812" s="180"/>
      <c r="B812" s="214"/>
      <c r="C812" s="214"/>
      <c r="D812" s="214"/>
      <c r="E812" s="214"/>
      <c r="F812" s="214"/>
      <c r="G812" s="214"/>
      <c r="H812" s="214"/>
      <c r="I812" s="214"/>
      <c r="J812" s="214"/>
      <c r="K812" s="214"/>
      <c r="L812" s="214"/>
      <c r="M812" s="214"/>
      <c r="N812" s="214"/>
      <c r="O812" s="214"/>
      <c r="P812" s="214"/>
      <c r="Q812" s="214"/>
      <c r="R812" s="214"/>
    </row>
    <row r="813">
      <c r="A813" s="180"/>
      <c r="B813" s="214"/>
      <c r="C813" s="214"/>
      <c r="D813" s="214"/>
      <c r="E813" s="214"/>
      <c r="F813" s="214"/>
      <c r="G813" s="214"/>
      <c r="H813" s="214"/>
      <c r="I813" s="214"/>
      <c r="J813" s="214"/>
      <c r="K813" s="214"/>
      <c r="L813" s="214"/>
      <c r="M813" s="214"/>
      <c r="N813" s="214"/>
      <c r="O813" s="214"/>
      <c r="P813" s="214"/>
      <c r="Q813" s="214"/>
      <c r="R813" s="214"/>
    </row>
    <row r="814">
      <c r="A814" s="180"/>
      <c r="B814" s="214"/>
      <c r="C814" s="214"/>
      <c r="D814" s="214"/>
      <c r="E814" s="214"/>
      <c r="F814" s="214"/>
      <c r="G814" s="214"/>
      <c r="H814" s="214"/>
      <c r="I814" s="214"/>
      <c r="J814" s="214"/>
      <c r="K814" s="214"/>
      <c r="L814" s="214"/>
      <c r="M814" s="214"/>
      <c r="N814" s="214"/>
      <c r="O814" s="214"/>
      <c r="P814" s="214"/>
      <c r="Q814" s="214"/>
      <c r="R814" s="214"/>
    </row>
    <row r="815">
      <c r="A815" s="180"/>
      <c r="B815" s="214"/>
      <c r="C815" s="214"/>
      <c r="D815" s="214"/>
      <c r="E815" s="214"/>
      <c r="F815" s="214"/>
      <c r="G815" s="214"/>
      <c r="H815" s="214"/>
      <c r="I815" s="214"/>
      <c r="J815" s="214"/>
      <c r="K815" s="214"/>
      <c r="L815" s="214"/>
      <c r="M815" s="214"/>
      <c r="N815" s="214"/>
      <c r="O815" s="214"/>
      <c r="P815" s="214"/>
      <c r="Q815" s="214"/>
      <c r="R815" s="214"/>
    </row>
    <row r="816">
      <c r="A816" s="180"/>
      <c r="B816" s="214"/>
      <c r="C816" s="214"/>
      <c r="D816" s="214"/>
      <c r="E816" s="214"/>
      <c r="F816" s="214"/>
      <c r="G816" s="214"/>
      <c r="H816" s="214"/>
      <c r="I816" s="214"/>
      <c r="J816" s="214"/>
      <c r="K816" s="214"/>
      <c r="L816" s="214"/>
      <c r="M816" s="214"/>
      <c r="N816" s="214"/>
      <c r="O816" s="214"/>
      <c r="P816" s="214"/>
      <c r="Q816" s="214"/>
      <c r="R816" s="214"/>
    </row>
    <row r="817">
      <c r="A817" s="180"/>
      <c r="B817" s="214"/>
      <c r="C817" s="214"/>
      <c r="D817" s="214"/>
      <c r="E817" s="214"/>
      <c r="F817" s="214"/>
      <c r="G817" s="214"/>
      <c r="H817" s="214"/>
      <c r="I817" s="214"/>
      <c r="J817" s="214"/>
      <c r="K817" s="214"/>
      <c r="L817" s="214"/>
      <c r="M817" s="214"/>
      <c r="N817" s="214"/>
      <c r="O817" s="214"/>
      <c r="P817" s="214"/>
      <c r="Q817" s="214"/>
      <c r="R817" s="214"/>
    </row>
    <row r="818">
      <c r="A818" s="180"/>
      <c r="B818" s="214"/>
      <c r="C818" s="214"/>
      <c r="D818" s="214"/>
      <c r="E818" s="214"/>
      <c r="F818" s="214"/>
      <c r="G818" s="214"/>
      <c r="H818" s="214"/>
      <c r="I818" s="214"/>
      <c r="J818" s="214"/>
      <c r="K818" s="214"/>
      <c r="L818" s="214"/>
      <c r="M818" s="214"/>
      <c r="N818" s="214"/>
      <c r="O818" s="214"/>
      <c r="P818" s="214"/>
      <c r="Q818" s="214"/>
      <c r="R818" s="214"/>
    </row>
    <row r="819">
      <c r="A819" s="180"/>
      <c r="B819" s="214"/>
      <c r="C819" s="214"/>
      <c r="D819" s="214"/>
      <c r="E819" s="214"/>
      <c r="F819" s="214"/>
      <c r="G819" s="214"/>
      <c r="H819" s="214"/>
      <c r="I819" s="214"/>
      <c r="J819" s="214"/>
      <c r="K819" s="214"/>
      <c r="L819" s="214"/>
      <c r="M819" s="214"/>
      <c r="N819" s="214"/>
      <c r="O819" s="214"/>
      <c r="P819" s="214"/>
      <c r="Q819" s="214"/>
      <c r="R819" s="214"/>
    </row>
    <row r="820">
      <c r="A820" s="180"/>
      <c r="B820" s="214"/>
      <c r="C820" s="214"/>
      <c r="D820" s="214"/>
      <c r="E820" s="214"/>
      <c r="F820" s="214"/>
      <c r="G820" s="214"/>
      <c r="H820" s="214"/>
      <c r="I820" s="214"/>
      <c r="J820" s="214"/>
      <c r="K820" s="214"/>
      <c r="L820" s="214"/>
      <c r="M820" s="214"/>
      <c r="N820" s="214"/>
      <c r="O820" s="214"/>
      <c r="P820" s="214"/>
      <c r="Q820" s="214"/>
      <c r="R820" s="214"/>
    </row>
    <row r="821">
      <c r="A821" s="180"/>
      <c r="B821" s="214"/>
      <c r="C821" s="214"/>
      <c r="D821" s="214"/>
      <c r="E821" s="214"/>
      <c r="F821" s="214"/>
      <c r="G821" s="214"/>
      <c r="H821" s="214"/>
      <c r="I821" s="214"/>
      <c r="J821" s="214"/>
      <c r="K821" s="214"/>
      <c r="L821" s="214"/>
      <c r="M821" s="214"/>
      <c r="N821" s="214"/>
      <c r="O821" s="214"/>
      <c r="P821" s="214"/>
      <c r="Q821" s="214"/>
      <c r="R821" s="214"/>
    </row>
    <row r="822">
      <c r="A822" s="180"/>
      <c r="B822" s="214"/>
      <c r="C822" s="214"/>
      <c r="D822" s="214"/>
      <c r="E822" s="214"/>
      <c r="F822" s="214"/>
      <c r="G822" s="214"/>
      <c r="H822" s="214"/>
      <c r="I822" s="214"/>
      <c r="J822" s="214"/>
      <c r="K822" s="214"/>
      <c r="L822" s="214"/>
      <c r="M822" s="214"/>
      <c r="N822" s="214"/>
      <c r="O822" s="214"/>
      <c r="P822" s="214"/>
      <c r="Q822" s="214"/>
      <c r="R822" s="214"/>
    </row>
    <row r="823">
      <c r="A823" s="180"/>
      <c r="B823" s="214"/>
      <c r="C823" s="214"/>
      <c r="D823" s="214"/>
      <c r="E823" s="214"/>
      <c r="F823" s="214"/>
      <c r="G823" s="214"/>
      <c r="H823" s="214"/>
      <c r="I823" s="214"/>
      <c r="J823" s="214"/>
      <c r="K823" s="214"/>
      <c r="L823" s="214"/>
      <c r="M823" s="214"/>
      <c r="N823" s="214"/>
      <c r="O823" s="214"/>
      <c r="P823" s="214"/>
      <c r="Q823" s="214"/>
      <c r="R823" s="214"/>
    </row>
    <row r="824">
      <c r="A824" s="180"/>
      <c r="B824" s="214"/>
      <c r="C824" s="214"/>
      <c r="D824" s="214"/>
      <c r="E824" s="214"/>
      <c r="F824" s="214"/>
      <c r="G824" s="214"/>
      <c r="H824" s="214"/>
      <c r="I824" s="214"/>
      <c r="J824" s="214"/>
      <c r="K824" s="214"/>
      <c r="L824" s="214"/>
      <c r="M824" s="214"/>
      <c r="N824" s="214"/>
      <c r="O824" s="214"/>
      <c r="P824" s="214"/>
      <c r="Q824" s="214"/>
      <c r="R824" s="214"/>
    </row>
    <row r="825">
      <c r="A825" s="180"/>
      <c r="B825" s="214"/>
      <c r="C825" s="214"/>
      <c r="D825" s="214"/>
      <c r="E825" s="214"/>
      <c r="F825" s="214"/>
      <c r="G825" s="214"/>
      <c r="H825" s="214"/>
      <c r="I825" s="214"/>
      <c r="J825" s="214"/>
      <c r="K825" s="214"/>
      <c r="L825" s="214"/>
      <c r="M825" s="214"/>
      <c r="N825" s="214"/>
      <c r="O825" s="214"/>
      <c r="P825" s="214"/>
      <c r="Q825" s="214"/>
      <c r="R825" s="214"/>
    </row>
    <row r="826">
      <c r="A826" s="180"/>
      <c r="B826" s="214"/>
      <c r="C826" s="214"/>
      <c r="D826" s="214"/>
      <c r="E826" s="214"/>
      <c r="F826" s="214"/>
      <c r="G826" s="214"/>
      <c r="H826" s="214"/>
      <c r="I826" s="214"/>
      <c r="J826" s="214"/>
      <c r="K826" s="214"/>
      <c r="L826" s="214"/>
      <c r="M826" s="214"/>
      <c r="N826" s="214"/>
      <c r="O826" s="214"/>
      <c r="P826" s="214"/>
      <c r="Q826" s="214"/>
      <c r="R826" s="214"/>
    </row>
    <row r="827">
      <c r="A827" s="180"/>
      <c r="B827" s="214"/>
      <c r="C827" s="214"/>
      <c r="D827" s="214"/>
      <c r="E827" s="214"/>
      <c r="F827" s="214"/>
      <c r="G827" s="214"/>
      <c r="H827" s="214"/>
      <c r="I827" s="214"/>
      <c r="J827" s="214"/>
      <c r="K827" s="214"/>
      <c r="L827" s="214"/>
      <c r="M827" s="214"/>
      <c r="N827" s="214"/>
      <c r="O827" s="214"/>
      <c r="P827" s="214"/>
      <c r="Q827" s="214"/>
      <c r="R827" s="214"/>
    </row>
    <row r="828">
      <c r="A828" s="180"/>
      <c r="B828" s="214"/>
      <c r="C828" s="214"/>
      <c r="D828" s="214"/>
      <c r="E828" s="214"/>
      <c r="F828" s="214"/>
      <c r="G828" s="214"/>
      <c r="H828" s="214"/>
      <c r="I828" s="214"/>
      <c r="J828" s="214"/>
      <c r="K828" s="214"/>
      <c r="L828" s="214"/>
      <c r="M828" s="214"/>
      <c r="N828" s="214"/>
      <c r="O828" s="214"/>
      <c r="P828" s="214"/>
      <c r="Q828" s="214"/>
      <c r="R828" s="214"/>
    </row>
    <row r="829">
      <c r="A829" s="180"/>
      <c r="B829" s="214"/>
      <c r="C829" s="214"/>
      <c r="D829" s="214"/>
      <c r="E829" s="214"/>
      <c r="F829" s="214"/>
      <c r="G829" s="214"/>
      <c r="H829" s="214"/>
      <c r="I829" s="214"/>
      <c r="J829" s="214"/>
      <c r="K829" s="214"/>
      <c r="L829" s="214"/>
      <c r="M829" s="214"/>
      <c r="N829" s="214"/>
      <c r="O829" s="214"/>
      <c r="P829" s="214"/>
      <c r="Q829" s="214"/>
      <c r="R829" s="214"/>
    </row>
    <row r="830">
      <c r="A830" s="180"/>
      <c r="B830" s="214"/>
      <c r="C830" s="214"/>
      <c r="D830" s="214"/>
      <c r="E830" s="214"/>
      <c r="F830" s="214"/>
      <c r="G830" s="214"/>
      <c r="H830" s="214"/>
      <c r="I830" s="214"/>
      <c r="J830" s="214"/>
      <c r="K830" s="214"/>
      <c r="L830" s="214"/>
      <c r="M830" s="214"/>
      <c r="N830" s="214"/>
      <c r="O830" s="214"/>
      <c r="P830" s="214"/>
      <c r="Q830" s="214"/>
      <c r="R830" s="214"/>
    </row>
    <row r="831">
      <c r="A831" s="180"/>
      <c r="B831" s="214"/>
      <c r="C831" s="214"/>
      <c r="D831" s="214"/>
      <c r="E831" s="214"/>
      <c r="F831" s="214"/>
      <c r="G831" s="214"/>
      <c r="H831" s="214"/>
      <c r="I831" s="214"/>
      <c r="J831" s="214"/>
      <c r="K831" s="214"/>
      <c r="L831" s="214"/>
      <c r="M831" s="214"/>
      <c r="N831" s="214"/>
      <c r="O831" s="214"/>
      <c r="P831" s="214"/>
      <c r="Q831" s="214"/>
      <c r="R831" s="214"/>
    </row>
    <row r="832">
      <c r="A832" s="180"/>
      <c r="B832" s="214"/>
      <c r="C832" s="214"/>
      <c r="D832" s="214"/>
      <c r="E832" s="214"/>
      <c r="F832" s="214"/>
      <c r="G832" s="214"/>
      <c r="H832" s="214"/>
      <c r="I832" s="214"/>
      <c r="J832" s="214"/>
      <c r="K832" s="214"/>
      <c r="L832" s="214"/>
      <c r="M832" s="214"/>
      <c r="N832" s="214"/>
      <c r="O832" s="214"/>
      <c r="P832" s="214"/>
      <c r="Q832" s="214"/>
      <c r="R832" s="214"/>
    </row>
    <row r="833">
      <c r="A833" s="180"/>
      <c r="B833" s="214"/>
      <c r="C833" s="214"/>
      <c r="D833" s="214"/>
      <c r="E833" s="214"/>
      <c r="F833" s="214"/>
      <c r="G833" s="214"/>
      <c r="H833" s="214"/>
      <c r="I833" s="214"/>
      <c r="J833" s="214"/>
      <c r="K833" s="214"/>
      <c r="L833" s="214"/>
      <c r="M833" s="214"/>
      <c r="N833" s="214"/>
      <c r="O833" s="214"/>
      <c r="P833" s="214"/>
      <c r="Q833" s="214"/>
      <c r="R833" s="214"/>
    </row>
    <row r="834">
      <c r="A834" s="180"/>
      <c r="B834" s="214"/>
      <c r="C834" s="214"/>
      <c r="D834" s="214"/>
      <c r="E834" s="214"/>
      <c r="F834" s="214"/>
      <c r="G834" s="214"/>
      <c r="H834" s="214"/>
      <c r="I834" s="214"/>
      <c r="J834" s="214"/>
      <c r="K834" s="214"/>
      <c r="L834" s="214"/>
      <c r="M834" s="214"/>
      <c r="N834" s="214"/>
      <c r="O834" s="214"/>
      <c r="P834" s="214"/>
      <c r="Q834" s="214"/>
      <c r="R834" s="214"/>
    </row>
    <row r="835">
      <c r="A835" s="180"/>
      <c r="B835" s="214"/>
      <c r="C835" s="214"/>
      <c r="D835" s="214"/>
      <c r="E835" s="214"/>
      <c r="F835" s="214"/>
      <c r="G835" s="214"/>
      <c r="H835" s="214"/>
      <c r="I835" s="214"/>
      <c r="J835" s="214"/>
      <c r="K835" s="214"/>
      <c r="L835" s="214"/>
      <c r="M835" s="214"/>
      <c r="N835" s="214"/>
      <c r="O835" s="214"/>
      <c r="P835" s="214"/>
      <c r="Q835" s="214"/>
      <c r="R835" s="214"/>
    </row>
    <row r="836">
      <c r="A836" s="180"/>
      <c r="B836" s="214"/>
      <c r="C836" s="214"/>
      <c r="D836" s="214"/>
      <c r="E836" s="214"/>
      <c r="F836" s="214"/>
      <c r="G836" s="214"/>
      <c r="H836" s="214"/>
      <c r="I836" s="214"/>
      <c r="J836" s="214"/>
      <c r="K836" s="214"/>
      <c r="L836" s="214"/>
      <c r="M836" s="214"/>
      <c r="N836" s="214"/>
      <c r="O836" s="214"/>
      <c r="P836" s="214"/>
      <c r="Q836" s="214"/>
      <c r="R836" s="214"/>
    </row>
    <row r="837">
      <c r="A837" s="180"/>
      <c r="B837" s="214"/>
      <c r="C837" s="214"/>
      <c r="D837" s="214"/>
      <c r="E837" s="214"/>
      <c r="F837" s="214"/>
      <c r="G837" s="214"/>
      <c r="H837" s="214"/>
      <c r="I837" s="214"/>
      <c r="J837" s="214"/>
      <c r="K837" s="214"/>
      <c r="L837" s="214"/>
      <c r="M837" s="214"/>
      <c r="N837" s="214"/>
      <c r="O837" s="214"/>
      <c r="P837" s="214"/>
      <c r="Q837" s="214"/>
      <c r="R837" s="214"/>
    </row>
    <row r="838">
      <c r="A838" s="180"/>
      <c r="B838" s="214"/>
      <c r="C838" s="214"/>
      <c r="D838" s="214"/>
      <c r="E838" s="214"/>
      <c r="F838" s="214"/>
      <c r="G838" s="214"/>
      <c r="H838" s="214"/>
      <c r="I838" s="214"/>
      <c r="J838" s="214"/>
      <c r="K838" s="214"/>
      <c r="L838" s="214"/>
      <c r="M838" s="214"/>
      <c r="N838" s="214"/>
      <c r="O838" s="214"/>
      <c r="P838" s="214"/>
      <c r="Q838" s="214"/>
      <c r="R838" s="214"/>
    </row>
    <row r="839">
      <c r="A839" s="180"/>
      <c r="B839" s="214"/>
      <c r="C839" s="214"/>
      <c r="D839" s="214"/>
      <c r="E839" s="214"/>
      <c r="F839" s="214"/>
      <c r="G839" s="214"/>
      <c r="H839" s="214"/>
      <c r="I839" s="214"/>
      <c r="J839" s="214"/>
      <c r="K839" s="214"/>
      <c r="L839" s="214"/>
      <c r="M839" s="214"/>
      <c r="N839" s="214"/>
      <c r="O839" s="214"/>
      <c r="P839" s="214"/>
      <c r="Q839" s="214"/>
      <c r="R839" s="214"/>
    </row>
    <row r="840">
      <c r="A840" s="180"/>
      <c r="B840" s="214"/>
      <c r="C840" s="214"/>
      <c r="D840" s="214"/>
      <c r="E840" s="214"/>
      <c r="F840" s="214"/>
      <c r="G840" s="214"/>
      <c r="H840" s="214"/>
      <c r="I840" s="214"/>
      <c r="J840" s="214"/>
      <c r="K840" s="214"/>
      <c r="L840" s="214"/>
      <c r="M840" s="214"/>
      <c r="N840" s="214"/>
      <c r="O840" s="214"/>
      <c r="P840" s="214"/>
      <c r="Q840" s="214"/>
      <c r="R840" s="214"/>
    </row>
    <row r="841">
      <c r="A841" s="180"/>
      <c r="B841" s="214"/>
      <c r="C841" s="214"/>
      <c r="D841" s="214"/>
      <c r="E841" s="214"/>
      <c r="F841" s="214"/>
      <c r="G841" s="214"/>
      <c r="H841" s="214"/>
      <c r="I841" s="214"/>
      <c r="J841" s="214"/>
      <c r="K841" s="214"/>
      <c r="L841" s="214"/>
      <c r="M841" s="214"/>
      <c r="N841" s="214"/>
      <c r="O841" s="214"/>
      <c r="P841" s="214"/>
      <c r="Q841" s="214"/>
      <c r="R841" s="214"/>
    </row>
    <row r="842">
      <c r="A842" s="180"/>
      <c r="B842" s="214"/>
      <c r="C842" s="214"/>
      <c r="D842" s="214"/>
      <c r="E842" s="214"/>
      <c r="F842" s="214"/>
      <c r="G842" s="214"/>
      <c r="H842" s="214"/>
      <c r="I842" s="214"/>
      <c r="J842" s="214"/>
      <c r="K842" s="214"/>
      <c r="L842" s="214"/>
      <c r="M842" s="214"/>
      <c r="N842" s="214"/>
      <c r="O842" s="214"/>
      <c r="P842" s="214"/>
      <c r="Q842" s="214"/>
      <c r="R842" s="214"/>
    </row>
    <row r="843">
      <c r="A843" s="180"/>
      <c r="B843" s="214"/>
      <c r="C843" s="214"/>
      <c r="D843" s="214"/>
      <c r="E843" s="214"/>
      <c r="F843" s="214"/>
      <c r="G843" s="214"/>
      <c r="H843" s="214"/>
      <c r="I843" s="214"/>
      <c r="J843" s="214"/>
      <c r="K843" s="214"/>
      <c r="L843" s="214"/>
      <c r="M843" s="214"/>
      <c r="N843" s="214"/>
      <c r="O843" s="214"/>
      <c r="P843" s="214"/>
      <c r="Q843" s="214"/>
      <c r="R843" s="214"/>
    </row>
    <row r="844">
      <c r="A844" s="180"/>
      <c r="B844" s="214"/>
      <c r="C844" s="214"/>
      <c r="D844" s="214"/>
      <c r="E844" s="214"/>
      <c r="F844" s="214"/>
      <c r="G844" s="214"/>
      <c r="H844" s="214"/>
      <c r="I844" s="214"/>
      <c r="J844" s="214"/>
      <c r="K844" s="214"/>
      <c r="L844" s="214"/>
      <c r="M844" s="214"/>
      <c r="N844" s="214"/>
      <c r="O844" s="214"/>
      <c r="P844" s="214"/>
      <c r="Q844" s="214"/>
      <c r="R844" s="214"/>
    </row>
    <row r="845">
      <c r="A845" s="180"/>
      <c r="B845" s="214"/>
      <c r="C845" s="214"/>
      <c r="D845" s="214"/>
      <c r="E845" s="214"/>
      <c r="F845" s="214"/>
      <c r="G845" s="214"/>
      <c r="H845" s="214"/>
      <c r="I845" s="214"/>
      <c r="J845" s="214"/>
      <c r="K845" s="214"/>
      <c r="L845" s="214"/>
      <c r="M845" s="214"/>
      <c r="N845" s="214"/>
      <c r="O845" s="214"/>
      <c r="P845" s="214"/>
      <c r="Q845" s="214"/>
      <c r="R845" s="214"/>
    </row>
    <row r="846">
      <c r="A846" s="180"/>
      <c r="B846" s="214"/>
      <c r="C846" s="214"/>
      <c r="D846" s="214"/>
      <c r="E846" s="214"/>
      <c r="F846" s="214"/>
      <c r="G846" s="214"/>
      <c r="H846" s="214"/>
      <c r="I846" s="214"/>
      <c r="J846" s="214"/>
      <c r="K846" s="214"/>
      <c r="L846" s="214"/>
      <c r="M846" s="214"/>
      <c r="N846" s="214"/>
      <c r="O846" s="214"/>
      <c r="P846" s="214"/>
      <c r="Q846" s="214"/>
      <c r="R846" s="214"/>
    </row>
    <row r="847">
      <c r="A847" s="180"/>
      <c r="B847" s="214"/>
      <c r="C847" s="214"/>
      <c r="D847" s="214"/>
      <c r="E847" s="214"/>
      <c r="F847" s="214"/>
      <c r="G847" s="214"/>
      <c r="H847" s="214"/>
      <c r="I847" s="214"/>
      <c r="J847" s="214"/>
      <c r="K847" s="214"/>
      <c r="L847" s="214"/>
      <c r="M847" s="214"/>
      <c r="N847" s="214"/>
      <c r="O847" s="214"/>
      <c r="P847" s="214"/>
      <c r="Q847" s="214"/>
      <c r="R847" s="214"/>
    </row>
    <row r="848">
      <c r="A848" s="180"/>
      <c r="B848" s="214"/>
      <c r="C848" s="214"/>
      <c r="D848" s="214"/>
      <c r="E848" s="214"/>
      <c r="F848" s="214"/>
      <c r="G848" s="214"/>
      <c r="H848" s="214"/>
      <c r="I848" s="214"/>
      <c r="J848" s="214"/>
      <c r="K848" s="214"/>
      <c r="L848" s="214"/>
      <c r="M848" s="214"/>
      <c r="N848" s="214"/>
      <c r="O848" s="214"/>
      <c r="P848" s="214"/>
      <c r="Q848" s="214"/>
      <c r="R848" s="214"/>
    </row>
    <row r="849">
      <c r="A849" s="180"/>
      <c r="B849" s="214"/>
      <c r="C849" s="214"/>
      <c r="D849" s="214"/>
      <c r="E849" s="214"/>
      <c r="F849" s="214"/>
      <c r="G849" s="214"/>
      <c r="H849" s="214"/>
      <c r="I849" s="214"/>
      <c r="J849" s="214"/>
      <c r="K849" s="214"/>
      <c r="L849" s="214"/>
      <c r="M849" s="214"/>
      <c r="N849" s="214"/>
      <c r="O849" s="214"/>
      <c r="P849" s="214"/>
      <c r="Q849" s="214"/>
      <c r="R849" s="214"/>
    </row>
    <row r="850">
      <c r="A850" s="180"/>
      <c r="B850" s="214"/>
      <c r="C850" s="214"/>
      <c r="D850" s="214"/>
      <c r="E850" s="214"/>
      <c r="F850" s="214"/>
      <c r="G850" s="214"/>
      <c r="H850" s="214"/>
      <c r="I850" s="214"/>
      <c r="J850" s="214"/>
      <c r="K850" s="214"/>
      <c r="L850" s="214"/>
      <c r="M850" s="214"/>
      <c r="N850" s="214"/>
      <c r="O850" s="214"/>
      <c r="P850" s="214"/>
      <c r="Q850" s="214"/>
      <c r="R850" s="214"/>
    </row>
    <row r="851">
      <c r="A851" s="180"/>
      <c r="B851" s="214"/>
      <c r="C851" s="214"/>
      <c r="D851" s="214"/>
      <c r="E851" s="214"/>
      <c r="F851" s="214"/>
      <c r="G851" s="214"/>
      <c r="H851" s="214"/>
      <c r="I851" s="214"/>
      <c r="J851" s="214"/>
      <c r="K851" s="214"/>
      <c r="L851" s="214"/>
      <c r="M851" s="214"/>
      <c r="N851" s="214"/>
      <c r="O851" s="214"/>
      <c r="P851" s="214"/>
      <c r="Q851" s="214"/>
      <c r="R851" s="214"/>
    </row>
    <row r="852">
      <c r="A852" s="180"/>
      <c r="B852" s="214"/>
      <c r="C852" s="214"/>
      <c r="D852" s="214"/>
      <c r="E852" s="214"/>
      <c r="F852" s="214"/>
      <c r="G852" s="214"/>
      <c r="H852" s="214"/>
      <c r="I852" s="214"/>
      <c r="J852" s="214"/>
      <c r="K852" s="214"/>
      <c r="L852" s="214"/>
      <c r="M852" s="214"/>
      <c r="N852" s="214"/>
      <c r="O852" s="214"/>
      <c r="P852" s="214"/>
      <c r="Q852" s="214"/>
      <c r="R852" s="214"/>
    </row>
    <row r="853">
      <c r="A853" s="180"/>
      <c r="B853" s="214"/>
      <c r="C853" s="214"/>
      <c r="D853" s="214"/>
      <c r="E853" s="214"/>
      <c r="F853" s="214"/>
      <c r="G853" s="214"/>
      <c r="H853" s="214"/>
      <c r="I853" s="214"/>
      <c r="J853" s="214"/>
      <c r="K853" s="214"/>
      <c r="L853" s="214"/>
      <c r="M853" s="214"/>
      <c r="N853" s="214"/>
      <c r="O853" s="214"/>
      <c r="P853" s="214"/>
      <c r="Q853" s="214"/>
      <c r="R853" s="214"/>
    </row>
    <row r="854">
      <c r="A854" s="180"/>
      <c r="B854" s="214"/>
      <c r="C854" s="214"/>
      <c r="D854" s="214"/>
      <c r="E854" s="214"/>
      <c r="F854" s="214"/>
      <c r="G854" s="214"/>
      <c r="H854" s="214"/>
      <c r="I854" s="214"/>
      <c r="J854" s="214"/>
      <c r="K854" s="214"/>
      <c r="L854" s="214"/>
      <c r="M854" s="214"/>
      <c r="N854" s="214"/>
      <c r="O854" s="214"/>
      <c r="P854" s="214"/>
      <c r="Q854" s="214"/>
      <c r="R854" s="214"/>
    </row>
    <row r="855">
      <c r="A855" s="180"/>
      <c r="B855" s="214"/>
      <c r="C855" s="214"/>
      <c r="D855" s="214"/>
      <c r="E855" s="214"/>
      <c r="F855" s="214"/>
      <c r="G855" s="214"/>
      <c r="H855" s="214"/>
      <c r="I855" s="214"/>
      <c r="J855" s="214"/>
      <c r="K855" s="214"/>
      <c r="L855" s="214"/>
      <c r="M855" s="214"/>
      <c r="N855" s="214"/>
      <c r="O855" s="214"/>
      <c r="P855" s="214"/>
      <c r="Q855" s="214"/>
      <c r="R855" s="214"/>
    </row>
    <row r="856">
      <c r="A856" s="180"/>
      <c r="B856" s="214"/>
      <c r="C856" s="214"/>
      <c r="D856" s="214"/>
      <c r="E856" s="214"/>
      <c r="F856" s="214"/>
      <c r="G856" s="214"/>
      <c r="H856" s="214"/>
      <c r="I856" s="214"/>
      <c r="J856" s="214"/>
      <c r="K856" s="214"/>
      <c r="L856" s="214"/>
      <c r="M856" s="214"/>
      <c r="N856" s="214"/>
      <c r="O856" s="214"/>
      <c r="P856" s="214"/>
      <c r="Q856" s="214"/>
      <c r="R856" s="214"/>
    </row>
    <row r="857">
      <c r="A857" s="180"/>
      <c r="B857" s="214"/>
      <c r="C857" s="214"/>
      <c r="D857" s="214"/>
      <c r="E857" s="214"/>
      <c r="F857" s="214"/>
      <c r="G857" s="214"/>
      <c r="H857" s="214"/>
      <c r="I857" s="214"/>
      <c r="J857" s="214"/>
      <c r="K857" s="214"/>
      <c r="L857" s="214"/>
      <c r="M857" s="214"/>
      <c r="N857" s="214"/>
      <c r="O857" s="214"/>
      <c r="P857" s="214"/>
      <c r="Q857" s="214"/>
      <c r="R857" s="214"/>
    </row>
    <row r="858">
      <c r="A858" s="180"/>
      <c r="B858" s="214"/>
      <c r="C858" s="214"/>
      <c r="D858" s="214"/>
      <c r="E858" s="214"/>
      <c r="F858" s="214"/>
      <c r="G858" s="214"/>
      <c r="H858" s="214"/>
      <c r="I858" s="214"/>
      <c r="J858" s="214"/>
      <c r="K858" s="214"/>
      <c r="L858" s="214"/>
      <c r="M858" s="214"/>
      <c r="N858" s="214"/>
      <c r="O858" s="214"/>
      <c r="P858" s="214"/>
      <c r="Q858" s="214"/>
      <c r="R858" s="214"/>
    </row>
    <row r="859">
      <c r="A859" s="180"/>
      <c r="B859" s="214"/>
      <c r="C859" s="214"/>
      <c r="D859" s="214"/>
      <c r="E859" s="214"/>
      <c r="F859" s="214"/>
      <c r="G859" s="214"/>
      <c r="H859" s="214"/>
      <c r="I859" s="214"/>
      <c r="J859" s="214"/>
      <c r="K859" s="214"/>
      <c r="L859" s="214"/>
      <c r="M859" s="214"/>
      <c r="N859" s="214"/>
      <c r="O859" s="214"/>
      <c r="P859" s="214"/>
      <c r="Q859" s="214"/>
      <c r="R859" s="214"/>
    </row>
    <row r="860">
      <c r="A860" s="180"/>
      <c r="B860" s="214"/>
      <c r="C860" s="214"/>
      <c r="D860" s="214"/>
      <c r="E860" s="214"/>
      <c r="F860" s="214"/>
      <c r="G860" s="214"/>
      <c r="H860" s="214"/>
      <c r="I860" s="214"/>
      <c r="J860" s="214"/>
      <c r="K860" s="214"/>
      <c r="L860" s="214"/>
      <c r="M860" s="214"/>
      <c r="N860" s="214"/>
      <c r="O860" s="214"/>
      <c r="P860" s="214"/>
      <c r="Q860" s="214"/>
      <c r="R860" s="214"/>
    </row>
    <row r="861">
      <c r="A861" s="180"/>
      <c r="B861" s="214"/>
      <c r="C861" s="214"/>
      <c r="D861" s="214"/>
      <c r="E861" s="214"/>
      <c r="F861" s="214"/>
      <c r="G861" s="214"/>
      <c r="H861" s="214"/>
      <c r="I861" s="214"/>
      <c r="J861" s="214"/>
      <c r="K861" s="214"/>
      <c r="L861" s="214"/>
      <c r="M861" s="214"/>
      <c r="N861" s="214"/>
      <c r="O861" s="214"/>
      <c r="P861" s="214"/>
      <c r="Q861" s="214"/>
      <c r="R861" s="214"/>
    </row>
    <row r="862">
      <c r="A862" s="180"/>
      <c r="B862" s="214"/>
      <c r="C862" s="214"/>
      <c r="D862" s="214"/>
      <c r="E862" s="214"/>
      <c r="F862" s="214"/>
      <c r="G862" s="214"/>
      <c r="H862" s="214"/>
      <c r="I862" s="214"/>
      <c r="J862" s="214"/>
      <c r="K862" s="214"/>
      <c r="L862" s="214"/>
      <c r="M862" s="214"/>
      <c r="N862" s="214"/>
      <c r="O862" s="214"/>
      <c r="P862" s="214"/>
      <c r="Q862" s="214"/>
      <c r="R862" s="214"/>
    </row>
    <row r="863">
      <c r="A863" s="180"/>
      <c r="B863" s="214"/>
      <c r="C863" s="214"/>
      <c r="D863" s="214"/>
      <c r="E863" s="214"/>
      <c r="F863" s="214"/>
      <c r="G863" s="214"/>
      <c r="H863" s="214"/>
      <c r="I863" s="214"/>
      <c r="J863" s="214"/>
      <c r="K863" s="214"/>
      <c r="L863" s="214"/>
      <c r="M863" s="214"/>
      <c r="N863" s="214"/>
      <c r="O863" s="214"/>
      <c r="P863" s="214"/>
      <c r="Q863" s="214"/>
      <c r="R863" s="214"/>
    </row>
    <row r="864">
      <c r="A864" s="180"/>
      <c r="B864" s="214"/>
      <c r="C864" s="214"/>
      <c r="D864" s="214"/>
      <c r="E864" s="214"/>
      <c r="F864" s="214"/>
      <c r="G864" s="214"/>
      <c r="H864" s="214"/>
      <c r="I864" s="214"/>
      <c r="J864" s="214"/>
      <c r="K864" s="214"/>
      <c r="L864" s="214"/>
      <c r="M864" s="214"/>
      <c r="N864" s="214"/>
      <c r="O864" s="214"/>
      <c r="P864" s="214"/>
      <c r="Q864" s="214"/>
      <c r="R864" s="214"/>
    </row>
    <row r="865">
      <c r="A865" s="180"/>
      <c r="B865" s="214"/>
      <c r="C865" s="214"/>
      <c r="D865" s="214"/>
      <c r="E865" s="214"/>
      <c r="F865" s="214"/>
      <c r="G865" s="214"/>
      <c r="H865" s="214"/>
      <c r="I865" s="214"/>
      <c r="J865" s="214"/>
      <c r="K865" s="214"/>
      <c r="L865" s="214"/>
      <c r="M865" s="214"/>
      <c r="N865" s="214"/>
      <c r="O865" s="214"/>
      <c r="P865" s="214"/>
      <c r="Q865" s="214"/>
      <c r="R865" s="214"/>
    </row>
    <row r="866">
      <c r="A866" s="180"/>
      <c r="B866" s="214"/>
      <c r="C866" s="214"/>
      <c r="D866" s="214"/>
      <c r="E866" s="214"/>
      <c r="F866" s="214"/>
      <c r="G866" s="214"/>
      <c r="H866" s="214"/>
      <c r="I866" s="214"/>
      <c r="J866" s="214"/>
      <c r="K866" s="214"/>
      <c r="L866" s="214"/>
      <c r="M866" s="214"/>
      <c r="N866" s="214"/>
      <c r="O866" s="214"/>
      <c r="P866" s="214"/>
      <c r="Q866" s="214"/>
      <c r="R866" s="214"/>
    </row>
    <row r="867">
      <c r="A867" s="180"/>
      <c r="B867" s="214"/>
      <c r="C867" s="214"/>
      <c r="D867" s="214"/>
      <c r="E867" s="214"/>
      <c r="F867" s="214"/>
      <c r="G867" s="214"/>
      <c r="H867" s="214"/>
      <c r="I867" s="214"/>
      <c r="J867" s="214"/>
      <c r="K867" s="214"/>
      <c r="L867" s="214"/>
      <c r="M867" s="214"/>
      <c r="N867" s="214"/>
      <c r="O867" s="214"/>
      <c r="P867" s="214"/>
      <c r="Q867" s="214"/>
      <c r="R867" s="214"/>
    </row>
    <row r="868">
      <c r="A868" s="180"/>
      <c r="B868" s="214"/>
      <c r="C868" s="214"/>
      <c r="D868" s="214"/>
      <c r="E868" s="214"/>
      <c r="F868" s="214"/>
      <c r="G868" s="214"/>
      <c r="H868" s="214"/>
      <c r="I868" s="214"/>
      <c r="J868" s="214"/>
      <c r="K868" s="214"/>
      <c r="L868" s="214"/>
      <c r="M868" s="214"/>
      <c r="N868" s="214"/>
      <c r="O868" s="214"/>
      <c r="P868" s="214"/>
      <c r="Q868" s="214"/>
      <c r="R868" s="214"/>
    </row>
    <row r="869">
      <c r="A869" s="180"/>
      <c r="B869" s="214"/>
      <c r="C869" s="214"/>
      <c r="D869" s="214"/>
      <c r="E869" s="214"/>
      <c r="F869" s="214"/>
      <c r="G869" s="214"/>
      <c r="H869" s="214"/>
      <c r="I869" s="214"/>
      <c r="J869" s="214"/>
      <c r="K869" s="214"/>
      <c r="L869" s="214"/>
      <c r="M869" s="214"/>
      <c r="N869" s="214"/>
      <c r="O869" s="214"/>
      <c r="P869" s="214"/>
      <c r="Q869" s="214"/>
      <c r="R869" s="214"/>
    </row>
    <row r="870">
      <c r="A870" s="180"/>
      <c r="B870" s="214"/>
      <c r="C870" s="214"/>
      <c r="D870" s="214"/>
      <c r="E870" s="214"/>
      <c r="F870" s="214"/>
      <c r="G870" s="214"/>
      <c r="H870" s="214"/>
      <c r="I870" s="214"/>
      <c r="J870" s="214"/>
      <c r="K870" s="214"/>
      <c r="L870" s="214"/>
      <c r="M870" s="214"/>
      <c r="N870" s="214"/>
      <c r="O870" s="214"/>
      <c r="P870" s="214"/>
      <c r="Q870" s="214"/>
      <c r="R870" s="214"/>
    </row>
    <row r="871">
      <c r="A871" s="180"/>
      <c r="B871" s="214"/>
      <c r="C871" s="214"/>
      <c r="D871" s="214"/>
      <c r="E871" s="214"/>
      <c r="F871" s="214"/>
      <c r="G871" s="214"/>
      <c r="H871" s="214"/>
      <c r="I871" s="214"/>
      <c r="J871" s="214"/>
      <c r="K871" s="214"/>
      <c r="L871" s="214"/>
      <c r="M871" s="214"/>
      <c r="N871" s="214"/>
      <c r="O871" s="214"/>
      <c r="P871" s="214"/>
      <c r="Q871" s="214"/>
      <c r="R871" s="214"/>
    </row>
    <row r="872">
      <c r="A872" s="180"/>
      <c r="B872" s="214"/>
      <c r="C872" s="214"/>
      <c r="D872" s="214"/>
      <c r="E872" s="214"/>
      <c r="F872" s="214"/>
      <c r="G872" s="214"/>
      <c r="H872" s="214"/>
      <c r="I872" s="214"/>
      <c r="J872" s="214"/>
      <c r="K872" s="214"/>
      <c r="L872" s="214"/>
      <c r="M872" s="214"/>
      <c r="N872" s="214"/>
      <c r="O872" s="214"/>
      <c r="P872" s="214"/>
      <c r="Q872" s="214"/>
      <c r="R872" s="214"/>
    </row>
    <row r="873">
      <c r="A873" s="180"/>
      <c r="B873" s="214"/>
      <c r="C873" s="214"/>
      <c r="D873" s="214"/>
      <c r="E873" s="214"/>
      <c r="F873" s="214"/>
      <c r="G873" s="214"/>
      <c r="H873" s="214"/>
      <c r="I873" s="214"/>
      <c r="J873" s="214"/>
      <c r="K873" s="214"/>
      <c r="L873" s="214"/>
      <c r="M873" s="214"/>
      <c r="N873" s="214"/>
      <c r="O873" s="214"/>
      <c r="P873" s="214"/>
      <c r="Q873" s="214"/>
      <c r="R873" s="214"/>
    </row>
    <row r="874">
      <c r="A874" s="180"/>
      <c r="B874" s="214"/>
      <c r="C874" s="214"/>
      <c r="D874" s="214"/>
      <c r="E874" s="214"/>
      <c r="F874" s="214"/>
      <c r="G874" s="214"/>
      <c r="H874" s="214"/>
      <c r="I874" s="214"/>
      <c r="J874" s="214"/>
      <c r="K874" s="214"/>
      <c r="L874" s="214"/>
      <c r="M874" s="214"/>
      <c r="N874" s="214"/>
      <c r="O874" s="214"/>
      <c r="P874" s="214"/>
      <c r="Q874" s="214"/>
      <c r="R874" s="214"/>
    </row>
    <row r="875">
      <c r="A875" s="180"/>
      <c r="B875" s="214"/>
      <c r="C875" s="214"/>
      <c r="D875" s="214"/>
      <c r="E875" s="214"/>
      <c r="F875" s="214"/>
      <c r="G875" s="214"/>
      <c r="H875" s="214"/>
      <c r="I875" s="214"/>
      <c r="J875" s="214"/>
      <c r="K875" s="214"/>
      <c r="L875" s="214"/>
      <c r="M875" s="214"/>
      <c r="N875" s="214"/>
      <c r="O875" s="214"/>
      <c r="P875" s="214"/>
      <c r="Q875" s="214"/>
      <c r="R875" s="214"/>
    </row>
    <row r="876">
      <c r="A876" s="180"/>
      <c r="B876" s="214"/>
      <c r="C876" s="214"/>
      <c r="D876" s="214"/>
      <c r="E876" s="214"/>
      <c r="F876" s="214"/>
      <c r="G876" s="214"/>
      <c r="H876" s="214"/>
      <c r="I876" s="214"/>
      <c r="J876" s="214"/>
      <c r="K876" s="214"/>
      <c r="L876" s="214"/>
      <c r="M876" s="214"/>
      <c r="N876" s="214"/>
      <c r="O876" s="214"/>
      <c r="P876" s="214"/>
      <c r="Q876" s="214"/>
      <c r="R876" s="214"/>
    </row>
    <row r="877">
      <c r="A877" s="180"/>
      <c r="B877" s="214"/>
      <c r="C877" s="214"/>
      <c r="D877" s="214"/>
      <c r="E877" s="214"/>
      <c r="F877" s="214"/>
      <c r="G877" s="214"/>
      <c r="H877" s="214"/>
      <c r="I877" s="214"/>
      <c r="J877" s="214"/>
      <c r="K877" s="214"/>
      <c r="L877" s="214"/>
      <c r="M877" s="214"/>
      <c r="N877" s="214"/>
      <c r="O877" s="214"/>
      <c r="P877" s="214"/>
      <c r="Q877" s="214"/>
      <c r="R877" s="214"/>
    </row>
    <row r="878">
      <c r="A878" s="180"/>
      <c r="B878" s="214"/>
      <c r="C878" s="214"/>
      <c r="D878" s="214"/>
      <c r="E878" s="214"/>
      <c r="F878" s="214"/>
      <c r="G878" s="214"/>
      <c r="H878" s="214"/>
      <c r="I878" s="214"/>
      <c r="J878" s="214"/>
      <c r="K878" s="214"/>
      <c r="L878" s="214"/>
      <c r="M878" s="214"/>
      <c r="N878" s="214"/>
      <c r="O878" s="214"/>
      <c r="P878" s="214"/>
      <c r="Q878" s="214"/>
      <c r="R878" s="214"/>
    </row>
    <row r="879">
      <c r="A879" s="180"/>
      <c r="B879" s="214"/>
      <c r="C879" s="214"/>
      <c r="D879" s="214"/>
      <c r="E879" s="214"/>
      <c r="F879" s="214"/>
      <c r="G879" s="214"/>
      <c r="H879" s="214"/>
      <c r="I879" s="214"/>
      <c r="J879" s="214"/>
      <c r="K879" s="214"/>
      <c r="L879" s="214"/>
      <c r="M879" s="214"/>
      <c r="N879" s="214"/>
      <c r="O879" s="214"/>
      <c r="P879" s="214"/>
      <c r="Q879" s="214"/>
      <c r="R879" s="214"/>
    </row>
    <row r="880">
      <c r="A880" s="180"/>
      <c r="B880" s="214"/>
      <c r="C880" s="214"/>
      <c r="D880" s="214"/>
      <c r="E880" s="214"/>
      <c r="F880" s="214"/>
      <c r="G880" s="214"/>
      <c r="H880" s="214"/>
      <c r="I880" s="214"/>
      <c r="J880" s="214"/>
      <c r="K880" s="214"/>
      <c r="L880" s="214"/>
      <c r="M880" s="214"/>
      <c r="N880" s="214"/>
      <c r="O880" s="214"/>
      <c r="P880" s="214"/>
      <c r="Q880" s="214"/>
      <c r="R880" s="214"/>
    </row>
    <row r="881">
      <c r="A881" s="180"/>
      <c r="B881" s="214"/>
      <c r="C881" s="214"/>
      <c r="D881" s="214"/>
      <c r="E881" s="214"/>
      <c r="F881" s="214"/>
      <c r="G881" s="214"/>
      <c r="H881" s="214"/>
      <c r="I881" s="214"/>
      <c r="J881" s="214"/>
      <c r="K881" s="214"/>
      <c r="L881" s="214"/>
      <c r="M881" s="214"/>
      <c r="N881" s="214"/>
      <c r="O881" s="214"/>
      <c r="P881" s="214"/>
      <c r="Q881" s="214"/>
      <c r="R881" s="214"/>
    </row>
    <row r="882">
      <c r="A882" s="180"/>
      <c r="B882" s="214"/>
      <c r="C882" s="214"/>
      <c r="D882" s="214"/>
      <c r="E882" s="214"/>
      <c r="F882" s="214"/>
      <c r="G882" s="214"/>
      <c r="H882" s="214"/>
      <c r="I882" s="214"/>
      <c r="J882" s="214"/>
      <c r="K882" s="214"/>
      <c r="L882" s="214"/>
      <c r="M882" s="214"/>
      <c r="N882" s="214"/>
      <c r="O882" s="214"/>
      <c r="P882" s="214"/>
      <c r="Q882" s="214"/>
      <c r="R882" s="214"/>
    </row>
    <row r="883">
      <c r="A883" s="180"/>
      <c r="B883" s="214"/>
      <c r="C883" s="214"/>
      <c r="D883" s="214"/>
      <c r="E883" s="214"/>
      <c r="F883" s="214"/>
      <c r="G883" s="214"/>
      <c r="H883" s="214"/>
      <c r="I883" s="214"/>
      <c r="J883" s="214"/>
      <c r="K883" s="214"/>
      <c r="L883" s="214"/>
      <c r="M883" s="214"/>
      <c r="N883" s="214"/>
      <c r="O883" s="214"/>
      <c r="P883" s="214"/>
      <c r="Q883" s="214"/>
      <c r="R883" s="214"/>
    </row>
    <row r="884">
      <c r="A884" s="180"/>
      <c r="B884" s="214"/>
      <c r="C884" s="214"/>
      <c r="D884" s="214"/>
      <c r="E884" s="214"/>
      <c r="F884" s="214"/>
      <c r="G884" s="214"/>
      <c r="H884" s="214"/>
      <c r="I884" s="214"/>
      <c r="J884" s="214"/>
      <c r="K884" s="214"/>
      <c r="L884" s="214"/>
      <c r="M884" s="214"/>
      <c r="N884" s="214"/>
      <c r="O884" s="214"/>
      <c r="P884" s="214"/>
      <c r="Q884" s="214"/>
      <c r="R884" s="214"/>
    </row>
    <row r="885">
      <c r="A885" s="180"/>
      <c r="B885" s="214"/>
      <c r="C885" s="214"/>
      <c r="D885" s="214"/>
      <c r="E885" s="214"/>
      <c r="F885" s="214"/>
      <c r="G885" s="214"/>
      <c r="H885" s="214"/>
      <c r="I885" s="214"/>
      <c r="J885" s="214"/>
      <c r="K885" s="214"/>
      <c r="L885" s="214"/>
      <c r="M885" s="214"/>
      <c r="N885" s="214"/>
      <c r="O885" s="214"/>
      <c r="P885" s="214"/>
      <c r="Q885" s="214"/>
      <c r="R885" s="214"/>
    </row>
    <row r="886">
      <c r="A886" s="180"/>
      <c r="B886" s="214"/>
      <c r="C886" s="214"/>
      <c r="D886" s="214"/>
      <c r="E886" s="214"/>
      <c r="F886" s="214"/>
      <c r="G886" s="214"/>
      <c r="H886" s="214"/>
      <c r="I886" s="214"/>
      <c r="J886" s="214"/>
      <c r="K886" s="214"/>
      <c r="L886" s="214"/>
      <c r="M886" s="214"/>
      <c r="N886" s="214"/>
      <c r="O886" s="214"/>
      <c r="P886" s="214"/>
      <c r="Q886" s="214"/>
      <c r="R886" s="214"/>
    </row>
    <row r="887">
      <c r="A887" s="180"/>
      <c r="B887" s="214"/>
      <c r="C887" s="214"/>
      <c r="D887" s="214"/>
      <c r="E887" s="214"/>
      <c r="F887" s="214"/>
      <c r="G887" s="214"/>
      <c r="H887" s="214"/>
      <c r="I887" s="214"/>
      <c r="J887" s="214"/>
      <c r="K887" s="214"/>
      <c r="L887" s="214"/>
      <c r="M887" s="214"/>
      <c r="N887" s="214"/>
      <c r="O887" s="214"/>
      <c r="P887" s="214"/>
      <c r="Q887" s="214"/>
      <c r="R887" s="214"/>
    </row>
    <row r="888">
      <c r="A888" s="180"/>
      <c r="B888" s="214"/>
      <c r="C888" s="214"/>
      <c r="D888" s="214"/>
      <c r="E888" s="214"/>
      <c r="F888" s="214"/>
      <c r="G888" s="214"/>
      <c r="H888" s="214"/>
      <c r="I888" s="214"/>
      <c r="J888" s="214"/>
      <c r="K888" s="214"/>
      <c r="L888" s="214"/>
      <c r="M888" s="214"/>
      <c r="N888" s="214"/>
      <c r="O888" s="214"/>
      <c r="P888" s="214"/>
      <c r="Q888" s="214"/>
      <c r="R888" s="214"/>
    </row>
    <row r="889">
      <c r="A889" s="180"/>
      <c r="B889" s="214"/>
      <c r="C889" s="214"/>
      <c r="D889" s="214"/>
      <c r="E889" s="214"/>
      <c r="F889" s="214"/>
      <c r="G889" s="214"/>
      <c r="H889" s="214"/>
      <c r="I889" s="214"/>
      <c r="J889" s="214"/>
      <c r="K889" s="214"/>
      <c r="L889" s="214"/>
      <c r="M889" s="214"/>
      <c r="N889" s="214"/>
      <c r="O889" s="214"/>
      <c r="P889" s="214"/>
      <c r="Q889" s="214"/>
      <c r="R889" s="214"/>
    </row>
    <row r="890">
      <c r="A890" s="180"/>
      <c r="B890" s="214"/>
      <c r="C890" s="214"/>
      <c r="D890" s="214"/>
      <c r="E890" s="214"/>
      <c r="F890" s="214"/>
      <c r="G890" s="214"/>
      <c r="H890" s="214"/>
      <c r="I890" s="214"/>
      <c r="J890" s="214"/>
      <c r="K890" s="214"/>
      <c r="L890" s="214"/>
      <c r="M890" s="214"/>
      <c r="N890" s="214"/>
      <c r="O890" s="214"/>
      <c r="P890" s="214"/>
      <c r="Q890" s="214"/>
      <c r="R890" s="214"/>
    </row>
    <row r="891">
      <c r="A891" s="180"/>
      <c r="B891" s="214"/>
      <c r="C891" s="214"/>
      <c r="D891" s="214"/>
      <c r="E891" s="214"/>
      <c r="F891" s="214"/>
      <c r="G891" s="214"/>
      <c r="H891" s="214"/>
      <c r="I891" s="214"/>
      <c r="J891" s="214"/>
      <c r="K891" s="214"/>
      <c r="L891" s="214"/>
      <c r="M891" s="214"/>
      <c r="N891" s="214"/>
      <c r="O891" s="214"/>
      <c r="P891" s="214"/>
      <c r="Q891" s="214"/>
      <c r="R891" s="214"/>
    </row>
    <row r="892">
      <c r="A892" s="180"/>
      <c r="B892" s="214"/>
      <c r="C892" s="214"/>
      <c r="D892" s="214"/>
      <c r="E892" s="214"/>
      <c r="F892" s="214"/>
      <c r="G892" s="214"/>
      <c r="H892" s="214"/>
      <c r="I892" s="214"/>
      <c r="J892" s="214"/>
      <c r="K892" s="214"/>
      <c r="L892" s="214"/>
      <c r="M892" s="214"/>
      <c r="N892" s="214"/>
      <c r="O892" s="214"/>
      <c r="P892" s="214"/>
      <c r="Q892" s="214"/>
      <c r="R892" s="214"/>
    </row>
    <row r="893">
      <c r="A893" s="180"/>
      <c r="B893" s="214"/>
      <c r="C893" s="214"/>
      <c r="D893" s="214"/>
      <c r="E893" s="214"/>
      <c r="F893" s="214"/>
      <c r="G893" s="214"/>
      <c r="H893" s="214"/>
      <c r="I893" s="214"/>
      <c r="J893" s="214"/>
      <c r="K893" s="214"/>
      <c r="L893" s="214"/>
      <c r="M893" s="214"/>
      <c r="N893" s="214"/>
      <c r="O893" s="214"/>
      <c r="P893" s="214"/>
      <c r="Q893" s="214"/>
      <c r="R893" s="214"/>
    </row>
    <row r="894">
      <c r="A894" s="180"/>
      <c r="B894" s="214"/>
      <c r="C894" s="214"/>
      <c r="D894" s="214"/>
      <c r="E894" s="214"/>
      <c r="F894" s="214"/>
      <c r="G894" s="214"/>
      <c r="H894" s="214"/>
      <c r="I894" s="214"/>
      <c r="J894" s="214"/>
      <c r="K894" s="214"/>
      <c r="L894" s="214"/>
      <c r="M894" s="214"/>
      <c r="N894" s="214"/>
      <c r="O894" s="214"/>
      <c r="P894" s="214"/>
      <c r="Q894" s="214"/>
      <c r="R894" s="214"/>
    </row>
    <row r="895">
      <c r="A895" s="180"/>
      <c r="B895" s="214"/>
      <c r="C895" s="214"/>
      <c r="D895" s="214"/>
      <c r="E895" s="214"/>
      <c r="F895" s="214"/>
      <c r="G895" s="214"/>
      <c r="H895" s="214"/>
      <c r="I895" s="214"/>
      <c r="J895" s="214"/>
      <c r="K895" s="214"/>
      <c r="L895" s="214"/>
      <c r="M895" s="214"/>
      <c r="N895" s="214"/>
      <c r="O895" s="214"/>
      <c r="P895" s="214"/>
      <c r="Q895" s="214"/>
      <c r="R895" s="214"/>
    </row>
    <row r="896">
      <c r="A896" s="180"/>
      <c r="B896" s="214"/>
      <c r="C896" s="214"/>
      <c r="D896" s="214"/>
      <c r="E896" s="214"/>
      <c r="F896" s="214"/>
      <c r="G896" s="214"/>
      <c r="H896" s="214"/>
      <c r="I896" s="214"/>
      <c r="J896" s="214"/>
      <c r="K896" s="214"/>
      <c r="L896" s="214"/>
      <c r="M896" s="214"/>
      <c r="N896" s="214"/>
      <c r="O896" s="214"/>
      <c r="P896" s="214"/>
      <c r="Q896" s="214"/>
      <c r="R896" s="214"/>
    </row>
    <row r="897">
      <c r="A897" s="180"/>
      <c r="B897" s="214"/>
      <c r="C897" s="214"/>
      <c r="D897" s="214"/>
      <c r="E897" s="214"/>
      <c r="F897" s="214"/>
      <c r="G897" s="214"/>
      <c r="H897" s="214"/>
      <c r="I897" s="214"/>
      <c r="J897" s="214"/>
      <c r="K897" s="214"/>
      <c r="L897" s="214"/>
      <c r="M897" s="214"/>
      <c r="N897" s="214"/>
      <c r="O897" s="214"/>
      <c r="P897" s="214"/>
      <c r="Q897" s="214"/>
      <c r="R897" s="214"/>
    </row>
    <row r="898">
      <c r="A898" s="180"/>
      <c r="B898" s="214"/>
      <c r="C898" s="214"/>
      <c r="D898" s="214"/>
      <c r="E898" s="214"/>
      <c r="F898" s="214"/>
      <c r="G898" s="214"/>
      <c r="H898" s="214"/>
      <c r="I898" s="214"/>
      <c r="J898" s="214"/>
      <c r="K898" s="214"/>
      <c r="L898" s="214"/>
      <c r="M898" s="214"/>
      <c r="N898" s="214"/>
      <c r="O898" s="214"/>
      <c r="P898" s="214"/>
      <c r="Q898" s="214"/>
      <c r="R898" s="214"/>
    </row>
    <row r="899">
      <c r="A899" s="180"/>
      <c r="B899" s="214"/>
      <c r="C899" s="214"/>
      <c r="D899" s="214"/>
      <c r="E899" s="214"/>
      <c r="F899" s="214"/>
      <c r="G899" s="214"/>
      <c r="H899" s="214"/>
      <c r="I899" s="214"/>
      <c r="J899" s="214"/>
      <c r="K899" s="214"/>
      <c r="L899" s="214"/>
      <c r="M899" s="214"/>
      <c r="N899" s="214"/>
      <c r="O899" s="214"/>
      <c r="P899" s="214"/>
      <c r="Q899" s="214"/>
      <c r="R899" s="214"/>
    </row>
    <row r="900">
      <c r="A900" s="180"/>
      <c r="B900" s="214"/>
      <c r="C900" s="214"/>
      <c r="D900" s="214"/>
      <c r="E900" s="214"/>
      <c r="F900" s="214"/>
      <c r="G900" s="214"/>
      <c r="H900" s="214"/>
      <c r="I900" s="214"/>
      <c r="J900" s="214"/>
      <c r="K900" s="214"/>
      <c r="L900" s="214"/>
      <c r="M900" s="214"/>
      <c r="N900" s="214"/>
      <c r="O900" s="214"/>
      <c r="P900" s="214"/>
      <c r="Q900" s="214"/>
      <c r="R900" s="214"/>
    </row>
    <row r="901">
      <c r="A901" s="180"/>
      <c r="B901" s="214"/>
      <c r="C901" s="214"/>
      <c r="D901" s="214"/>
      <c r="E901" s="214"/>
      <c r="F901" s="214"/>
      <c r="G901" s="214"/>
      <c r="H901" s="214"/>
      <c r="I901" s="214"/>
      <c r="J901" s="214"/>
      <c r="K901" s="214"/>
      <c r="L901" s="214"/>
      <c r="M901" s="214"/>
      <c r="N901" s="214"/>
      <c r="O901" s="214"/>
      <c r="P901" s="214"/>
      <c r="Q901" s="214"/>
      <c r="R901" s="214"/>
    </row>
    <row r="902">
      <c r="A902" s="180"/>
      <c r="B902" s="214"/>
      <c r="C902" s="214"/>
      <c r="D902" s="214"/>
      <c r="E902" s="214"/>
      <c r="F902" s="214"/>
      <c r="G902" s="214"/>
      <c r="H902" s="214"/>
      <c r="I902" s="214"/>
      <c r="J902" s="214"/>
      <c r="K902" s="214"/>
      <c r="L902" s="214"/>
      <c r="M902" s="214"/>
      <c r="N902" s="214"/>
      <c r="O902" s="214"/>
      <c r="P902" s="214"/>
      <c r="Q902" s="214"/>
      <c r="R902" s="214"/>
    </row>
    <row r="903">
      <c r="A903" s="180"/>
      <c r="B903" s="214"/>
      <c r="C903" s="214"/>
      <c r="D903" s="214"/>
      <c r="E903" s="214"/>
      <c r="F903" s="214"/>
      <c r="G903" s="214"/>
      <c r="H903" s="214"/>
      <c r="I903" s="214"/>
      <c r="J903" s="214"/>
      <c r="K903" s="214"/>
      <c r="L903" s="214"/>
      <c r="M903" s="214"/>
      <c r="N903" s="214"/>
      <c r="O903" s="214"/>
      <c r="P903" s="214"/>
      <c r="Q903" s="214"/>
      <c r="R903" s="214"/>
    </row>
    <row r="904">
      <c r="A904" s="180"/>
      <c r="B904" s="214"/>
      <c r="C904" s="214"/>
      <c r="D904" s="214"/>
      <c r="E904" s="214"/>
      <c r="F904" s="214"/>
      <c r="G904" s="214"/>
      <c r="H904" s="214"/>
      <c r="I904" s="214"/>
      <c r="J904" s="214"/>
      <c r="K904" s="214"/>
      <c r="L904" s="214"/>
      <c r="M904" s="214"/>
      <c r="N904" s="214"/>
      <c r="O904" s="214"/>
      <c r="P904" s="214"/>
      <c r="Q904" s="214"/>
      <c r="R904" s="214"/>
    </row>
    <row r="905">
      <c r="A905" s="180"/>
      <c r="B905" s="214"/>
      <c r="C905" s="214"/>
      <c r="D905" s="214"/>
      <c r="E905" s="214"/>
      <c r="F905" s="214"/>
      <c r="G905" s="214"/>
      <c r="H905" s="214"/>
      <c r="I905" s="214"/>
      <c r="J905" s="214"/>
      <c r="K905" s="214"/>
      <c r="L905" s="214"/>
      <c r="M905" s="214"/>
      <c r="N905" s="214"/>
      <c r="O905" s="214"/>
      <c r="P905" s="214"/>
      <c r="Q905" s="214"/>
      <c r="R905" s="214"/>
    </row>
    <row r="906">
      <c r="A906" s="180"/>
      <c r="B906" s="214"/>
      <c r="C906" s="214"/>
      <c r="D906" s="214"/>
      <c r="E906" s="214"/>
      <c r="F906" s="214"/>
      <c r="G906" s="214"/>
      <c r="H906" s="214"/>
      <c r="I906" s="214"/>
      <c r="J906" s="214"/>
      <c r="K906" s="214"/>
      <c r="L906" s="214"/>
      <c r="M906" s="214"/>
      <c r="N906" s="214"/>
      <c r="O906" s="214"/>
      <c r="P906" s="214"/>
      <c r="Q906" s="214"/>
      <c r="R906" s="214"/>
    </row>
    <row r="907">
      <c r="A907" s="180"/>
      <c r="B907" s="214"/>
      <c r="C907" s="214"/>
      <c r="D907" s="214"/>
      <c r="E907" s="214"/>
      <c r="F907" s="214"/>
      <c r="G907" s="214"/>
      <c r="H907" s="214"/>
      <c r="I907" s="214"/>
      <c r="J907" s="214"/>
      <c r="K907" s="214"/>
      <c r="L907" s="214"/>
      <c r="M907" s="214"/>
      <c r="N907" s="214"/>
      <c r="O907" s="214"/>
      <c r="P907" s="214"/>
      <c r="Q907" s="214"/>
      <c r="R907" s="214"/>
    </row>
    <row r="908">
      <c r="A908" s="180"/>
      <c r="B908" s="214"/>
      <c r="C908" s="214"/>
      <c r="D908" s="214"/>
      <c r="E908" s="214"/>
      <c r="F908" s="214"/>
      <c r="G908" s="214"/>
      <c r="H908" s="214"/>
      <c r="I908" s="214"/>
      <c r="J908" s="214"/>
      <c r="K908" s="214"/>
      <c r="L908" s="214"/>
      <c r="M908" s="214"/>
      <c r="N908" s="214"/>
      <c r="O908" s="214"/>
      <c r="P908" s="214"/>
      <c r="Q908" s="214"/>
      <c r="R908" s="214"/>
    </row>
    <row r="909">
      <c r="A909" s="180"/>
      <c r="B909" s="214"/>
      <c r="C909" s="214"/>
      <c r="D909" s="214"/>
      <c r="E909" s="214"/>
      <c r="F909" s="214"/>
      <c r="G909" s="214"/>
      <c r="H909" s="214"/>
      <c r="I909" s="214"/>
      <c r="J909" s="214"/>
      <c r="K909" s="214"/>
      <c r="L909" s="214"/>
      <c r="M909" s="214"/>
      <c r="N909" s="214"/>
      <c r="O909" s="214"/>
      <c r="P909" s="214"/>
      <c r="Q909" s="214"/>
      <c r="R909" s="214"/>
    </row>
    <row r="910">
      <c r="A910" s="180"/>
      <c r="B910" s="214"/>
      <c r="C910" s="214"/>
      <c r="D910" s="214"/>
      <c r="E910" s="214"/>
      <c r="F910" s="214"/>
      <c r="G910" s="214"/>
      <c r="H910" s="214"/>
      <c r="I910" s="214"/>
      <c r="J910" s="214"/>
      <c r="K910" s="214"/>
      <c r="L910" s="214"/>
      <c r="M910" s="214"/>
      <c r="N910" s="214"/>
      <c r="O910" s="214"/>
      <c r="P910" s="214"/>
      <c r="Q910" s="214"/>
      <c r="R910" s="214"/>
    </row>
    <row r="911">
      <c r="A911" s="180"/>
      <c r="B911" s="214"/>
      <c r="C911" s="214"/>
      <c r="D911" s="214"/>
      <c r="E911" s="214"/>
      <c r="F911" s="214"/>
      <c r="G911" s="214"/>
      <c r="H911" s="214"/>
      <c r="I911" s="214"/>
      <c r="J911" s="214"/>
      <c r="K911" s="214"/>
      <c r="L911" s="214"/>
      <c r="M911" s="214"/>
      <c r="N911" s="214"/>
      <c r="O911" s="214"/>
      <c r="P911" s="214"/>
      <c r="Q911" s="214"/>
      <c r="R911" s="214"/>
    </row>
    <row r="912">
      <c r="A912" s="180"/>
      <c r="B912" s="214"/>
      <c r="C912" s="214"/>
      <c r="D912" s="214"/>
      <c r="E912" s="214"/>
      <c r="F912" s="214"/>
      <c r="G912" s="214"/>
      <c r="H912" s="214"/>
      <c r="I912" s="214"/>
      <c r="J912" s="214"/>
      <c r="K912" s="214"/>
      <c r="L912" s="214"/>
      <c r="M912" s="214"/>
      <c r="N912" s="214"/>
      <c r="O912" s="214"/>
      <c r="P912" s="214"/>
      <c r="Q912" s="214"/>
      <c r="R912" s="214"/>
    </row>
    <row r="913">
      <c r="A913" s="180"/>
      <c r="B913" s="214"/>
      <c r="C913" s="214"/>
      <c r="D913" s="214"/>
      <c r="E913" s="214"/>
      <c r="F913" s="214"/>
      <c r="G913" s="214"/>
      <c r="H913" s="214"/>
      <c r="I913" s="214"/>
      <c r="J913" s="214"/>
      <c r="K913" s="214"/>
      <c r="L913" s="214"/>
      <c r="M913" s="214"/>
      <c r="N913" s="214"/>
      <c r="O913" s="214"/>
      <c r="P913" s="214"/>
      <c r="Q913" s="214"/>
      <c r="R913" s="214"/>
    </row>
    <row r="914">
      <c r="A914" s="180"/>
      <c r="B914" s="214"/>
      <c r="C914" s="214"/>
      <c r="D914" s="214"/>
      <c r="E914" s="214"/>
      <c r="F914" s="214"/>
      <c r="G914" s="214"/>
      <c r="H914" s="214"/>
      <c r="I914" s="214"/>
      <c r="J914" s="214"/>
      <c r="K914" s="214"/>
      <c r="L914" s="214"/>
      <c r="M914" s="214"/>
      <c r="N914" s="214"/>
      <c r="O914" s="214"/>
      <c r="P914" s="214"/>
      <c r="Q914" s="214"/>
      <c r="R914" s="214"/>
    </row>
    <row r="915">
      <c r="A915" s="180"/>
      <c r="B915" s="214"/>
      <c r="C915" s="214"/>
      <c r="D915" s="214"/>
      <c r="E915" s="214"/>
      <c r="F915" s="214"/>
      <c r="G915" s="214"/>
      <c r="H915" s="214"/>
      <c r="I915" s="214"/>
      <c r="J915" s="214"/>
      <c r="K915" s="214"/>
      <c r="L915" s="214"/>
      <c r="M915" s="214"/>
      <c r="N915" s="214"/>
      <c r="O915" s="214"/>
      <c r="P915" s="214"/>
      <c r="Q915" s="214"/>
      <c r="R915" s="214"/>
    </row>
    <row r="916">
      <c r="A916" s="180"/>
      <c r="B916" s="214"/>
      <c r="C916" s="214"/>
      <c r="D916" s="214"/>
      <c r="E916" s="214"/>
      <c r="F916" s="214"/>
      <c r="G916" s="214"/>
      <c r="H916" s="214"/>
      <c r="I916" s="214"/>
      <c r="J916" s="214"/>
      <c r="K916" s="214"/>
      <c r="L916" s="214"/>
      <c r="M916" s="214"/>
      <c r="N916" s="214"/>
      <c r="O916" s="214"/>
      <c r="P916" s="214"/>
      <c r="Q916" s="214"/>
      <c r="R916" s="214"/>
    </row>
    <row r="917">
      <c r="A917" s="180"/>
      <c r="B917" s="214"/>
      <c r="C917" s="214"/>
      <c r="D917" s="214"/>
      <c r="E917" s="214"/>
      <c r="F917" s="214"/>
      <c r="G917" s="214"/>
      <c r="H917" s="214"/>
      <c r="I917" s="214"/>
      <c r="J917" s="214"/>
      <c r="K917" s="214"/>
      <c r="L917" s="214"/>
      <c r="M917" s="214"/>
      <c r="N917" s="214"/>
      <c r="O917" s="214"/>
      <c r="P917" s="214"/>
      <c r="Q917" s="214"/>
      <c r="R917" s="214"/>
    </row>
    <row r="918">
      <c r="A918" s="180"/>
      <c r="B918" s="214"/>
      <c r="C918" s="214"/>
      <c r="D918" s="214"/>
      <c r="E918" s="214"/>
      <c r="F918" s="214"/>
      <c r="G918" s="214"/>
      <c r="H918" s="214"/>
      <c r="I918" s="214"/>
      <c r="J918" s="214"/>
      <c r="K918" s="214"/>
      <c r="L918" s="214"/>
      <c r="M918" s="214"/>
      <c r="N918" s="214"/>
      <c r="O918" s="214"/>
      <c r="P918" s="214"/>
      <c r="Q918" s="214"/>
      <c r="R918" s="214"/>
    </row>
    <row r="919">
      <c r="A919" s="180"/>
      <c r="B919" s="214"/>
      <c r="C919" s="214"/>
      <c r="D919" s="214"/>
      <c r="E919" s="214"/>
      <c r="F919" s="214"/>
      <c r="G919" s="214"/>
      <c r="H919" s="214"/>
      <c r="I919" s="214"/>
      <c r="J919" s="214"/>
      <c r="K919" s="214"/>
      <c r="L919" s="214"/>
      <c r="M919" s="214"/>
      <c r="N919" s="214"/>
      <c r="O919" s="214"/>
      <c r="P919" s="214"/>
      <c r="Q919" s="214"/>
      <c r="R919" s="214"/>
    </row>
    <row r="920">
      <c r="A920" s="180"/>
      <c r="B920" s="214"/>
      <c r="C920" s="214"/>
      <c r="D920" s="214"/>
      <c r="E920" s="214"/>
      <c r="F920" s="214"/>
      <c r="G920" s="214"/>
      <c r="H920" s="214"/>
      <c r="I920" s="214"/>
      <c r="J920" s="214"/>
      <c r="K920" s="214"/>
      <c r="L920" s="214"/>
      <c r="M920" s="214"/>
      <c r="N920" s="214"/>
      <c r="O920" s="214"/>
      <c r="P920" s="214"/>
      <c r="Q920" s="214"/>
      <c r="R920" s="214"/>
    </row>
    <row r="921">
      <c r="A921" s="180"/>
      <c r="B921" s="214"/>
      <c r="C921" s="214"/>
      <c r="D921" s="214"/>
      <c r="E921" s="214"/>
      <c r="F921" s="214"/>
      <c r="G921" s="214"/>
      <c r="H921" s="214"/>
      <c r="I921" s="214"/>
      <c r="J921" s="214"/>
      <c r="K921" s="214"/>
      <c r="L921" s="214"/>
      <c r="M921" s="214"/>
      <c r="N921" s="214"/>
      <c r="O921" s="214"/>
      <c r="P921" s="214"/>
      <c r="Q921" s="214"/>
      <c r="R921" s="214"/>
    </row>
    <row r="922">
      <c r="A922" s="180"/>
      <c r="B922" s="214"/>
      <c r="C922" s="214"/>
      <c r="D922" s="214"/>
      <c r="E922" s="214"/>
      <c r="F922" s="214"/>
      <c r="G922" s="214"/>
      <c r="H922" s="214"/>
      <c r="I922" s="214"/>
      <c r="J922" s="214"/>
      <c r="K922" s="214"/>
      <c r="L922" s="214"/>
      <c r="M922" s="214"/>
      <c r="N922" s="214"/>
      <c r="O922" s="214"/>
      <c r="P922" s="214"/>
      <c r="Q922" s="214"/>
      <c r="R922" s="214"/>
    </row>
    <row r="923">
      <c r="A923" s="180"/>
      <c r="B923" s="214"/>
      <c r="C923" s="214"/>
      <c r="D923" s="214"/>
      <c r="E923" s="214"/>
      <c r="F923" s="214"/>
      <c r="G923" s="214"/>
      <c r="H923" s="214"/>
      <c r="I923" s="214"/>
      <c r="J923" s="214"/>
      <c r="K923" s="214"/>
      <c r="L923" s="214"/>
      <c r="M923" s="214"/>
      <c r="N923" s="214"/>
      <c r="O923" s="214"/>
      <c r="P923" s="214"/>
      <c r="Q923" s="214"/>
      <c r="R923" s="214"/>
    </row>
    <row r="924">
      <c r="A924" s="180"/>
      <c r="B924" s="214"/>
      <c r="C924" s="214"/>
      <c r="D924" s="214"/>
      <c r="E924" s="214"/>
      <c r="F924" s="214"/>
      <c r="G924" s="214"/>
      <c r="H924" s="214"/>
      <c r="I924" s="214"/>
      <c r="J924" s="214"/>
      <c r="K924" s="214"/>
      <c r="L924" s="214"/>
      <c r="M924" s="214"/>
      <c r="N924" s="214"/>
      <c r="O924" s="214"/>
      <c r="P924" s="214"/>
      <c r="Q924" s="214"/>
      <c r="R924" s="214"/>
    </row>
    <row r="925">
      <c r="A925" s="180"/>
      <c r="B925" s="214"/>
      <c r="C925" s="214"/>
      <c r="D925" s="214"/>
      <c r="E925" s="214"/>
      <c r="F925" s="214"/>
      <c r="G925" s="214"/>
      <c r="H925" s="214"/>
      <c r="I925" s="214"/>
      <c r="J925" s="214"/>
      <c r="K925" s="214"/>
      <c r="L925" s="214"/>
      <c r="M925" s="214"/>
      <c r="N925" s="214"/>
      <c r="O925" s="214"/>
      <c r="P925" s="214"/>
      <c r="Q925" s="214"/>
      <c r="R925" s="214"/>
    </row>
    <row r="926">
      <c r="A926" s="180"/>
      <c r="B926" s="214"/>
      <c r="C926" s="214"/>
      <c r="D926" s="214"/>
      <c r="E926" s="214"/>
      <c r="F926" s="214"/>
      <c r="G926" s="214"/>
      <c r="H926" s="214"/>
      <c r="I926" s="214"/>
      <c r="J926" s="214"/>
      <c r="K926" s="214"/>
      <c r="L926" s="214"/>
      <c r="M926" s="214"/>
      <c r="N926" s="214"/>
      <c r="O926" s="214"/>
      <c r="P926" s="214"/>
      <c r="Q926" s="214"/>
      <c r="R926" s="214"/>
    </row>
    <row r="927">
      <c r="A927" s="180"/>
      <c r="B927" s="214"/>
      <c r="C927" s="214"/>
      <c r="D927" s="214"/>
      <c r="E927" s="214"/>
      <c r="F927" s="214"/>
      <c r="G927" s="214"/>
      <c r="H927" s="214"/>
      <c r="I927" s="214"/>
      <c r="J927" s="214"/>
      <c r="K927" s="214"/>
      <c r="L927" s="214"/>
      <c r="M927" s="214"/>
      <c r="N927" s="214"/>
      <c r="O927" s="214"/>
      <c r="P927" s="214"/>
      <c r="Q927" s="214"/>
      <c r="R927" s="214"/>
    </row>
    <row r="928">
      <c r="A928" s="180"/>
      <c r="B928" s="214"/>
      <c r="C928" s="214"/>
      <c r="D928" s="214"/>
      <c r="E928" s="214"/>
      <c r="F928" s="214"/>
      <c r="G928" s="214"/>
      <c r="H928" s="214"/>
      <c r="I928" s="214"/>
      <c r="J928" s="214"/>
      <c r="K928" s="214"/>
      <c r="L928" s="214"/>
      <c r="M928" s="214"/>
      <c r="N928" s="214"/>
      <c r="O928" s="214"/>
      <c r="P928" s="214"/>
      <c r="Q928" s="214"/>
      <c r="R928" s="214"/>
    </row>
    <row r="929">
      <c r="A929" s="180"/>
      <c r="B929" s="214"/>
      <c r="C929" s="214"/>
      <c r="D929" s="214"/>
      <c r="E929" s="214"/>
      <c r="F929" s="214"/>
      <c r="G929" s="214"/>
      <c r="H929" s="214"/>
      <c r="I929" s="214"/>
      <c r="J929" s="214"/>
      <c r="K929" s="214"/>
      <c r="L929" s="214"/>
      <c r="M929" s="214"/>
      <c r="N929" s="214"/>
      <c r="O929" s="214"/>
      <c r="P929" s="214"/>
      <c r="Q929" s="214"/>
      <c r="R929" s="214"/>
    </row>
    <row r="930">
      <c r="A930" s="180"/>
      <c r="B930" s="214"/>
      <c r="C930" s="214"/>
      <c r="D930" s="214"/>
      <c r="E930" s="214"/>
      <c r="F930" s="214"/>
      <c r="G930" s="214"/>
      <c r="H930" s="214"/>
      <c r="I930" s="214"/>
      <c r="J930" s="214"/>
      <c r="K930" s="214"/>
      <c r="L930" s="214"/>
      <c r="M930" s="214"/>
      <c r="N930" s="214"/>
      <c r="O930" s="214"/>
      <c r="P930" s="214"/>
      <c r="Q930" s="214"/>
      <c r="R930" s="214"/>
    </row>
    <row r="931">
      <c r="A931" s="180"/>
      <c r="B931" s="214"/>
      <c r="C931" s="214"/>
      <c r="D931" s="214"/>
      <c r="E931" s="214"/>
      <c r="F931" s="214"/>
      <c r="G931" s="214"/>
      <c r="H931" s="214"/>
      <c r="I931" s="214"/>
      <c r="J931" s="214"/>
      <c r="K931" s="214"/>
      <c r="L931" s="214"/>
      <c r="M931" s="214"/>
      <c r="N931" s="214"/>
      <c r="O931" s="214"/>
      <c r="P931" s="214"/>
      <c r="Q931" s="214"/>
      <c r="R931" s="214"/>
    </row>
    <row r="932">
      <c r="A932" s="180"/>
      <c r="B932" s="214"/>
      <c r="C932" s="214"/>
      <c r="D932" s="214"/>
      <c r="E932" s="214"/>
      <c r="F932" s="214"/>
      <c r="G932" s="214"/>
      <c r="H932" s="214"/>
      <c r="I932" s="214"/>
      <c r="J932" s="214"/>
      <c r="K932" s="214"/>
      <c r="L932" s="214"/>
      <c r="M932" s="214"/>
      <c r="N932" s="214"/>
      <c r="O932" s="214"/>
      <c r="P932" s="214"/>
      <c r="Q932" s="214"/>
      <c r="R932" s="214"/>
    </row>
    <row r="933">
      <c r="A933" s="180"/>
      <c r="B933" s="214"/>
      <c r="C933" s="214"/>
      <c r="D933" s="214"/>
      <c r="E933" s="214"/>
      <c r="F933" s="214"/>
      <c r="G933" s="214"/>
      <c r="H933" s="214"/>
      <c r="I933" s="214"/>
      <c r="J933" s="214"/>
      <c r="K933" s="214"/>
      <c r="L933" s="214"/>
      <c r="M933" s="214"/>
      <c r="N933" s="214"/>
      <c r="O933" s="214"/>
      <c r="P933" s="214"/>
      <c r="Q933" s="214"/>
      <c r="R933" s="214"/>
    </row>
    <row r="934">
      <c r="A934" s="180"/>
      <c r="B934" s="214"/>
      <c r="C934" s="214"/>
      <c r="D934" s="214"/>
      <c r="E934" s="214"/>
      <c r="F934" s="214"/>
      <c r="G934" s="214"/>
      <c r="H934" s="214"/>
      <c r="I934" s="214"/>
      <c r="J934" s="214"/>
      <c r="K934" s="214"/>
      <c r="L934" s="214"/>
      <c r="M934" s="214"/>
      <c r="N934" s="214"/>
      <c r="O934" s="214"/>
      <c r="P934" s="214"/>
      <c r="Q934" s="214"/>
      <c r="R934" s="214"/>
    </row>
    <row r="935">
      <c r="A935" s="180"/>
      <c r="B935" s="214"/>
      <c r="C935" s="214"/>
      <c r="D935" s="214"/>
      <c r="E935" s="214"/>
      <c r="F935" s="214"/>
      <c r="G935" s="214"/>
      <c r="H935" s="214"/>
      <c r="I935" s="214"/>
      <c r="J935" s="214"/>
      <c r="K935" s="214"/>
      <c r="L935" s="214"/>
      <c r="M935" s="214"/>
      <c r="N935" s="214"/>
      <c r="O935" s="214"/>
      <c r="P935" s="214"/>
      <c r="Q935" s="214"/>
      <c r="R935" s="214"/>
    </row>
    <row r="936">
      <c r="A936" s="180"/>
      <c r="B936" s="214"/>
      <c r="C936" s="214"/>
      <c r="D936" s="214"/>
      <c r="E936" s="214"/>
      <c r="F936" s="214"/>
      <c r="G936" s="214"/>
      <c r="H936" s="214"/>
      <c r="I936" s="214"/>
      <c r="J936" s="214"/>
      <c r="K936" s="214"/>
      <c r="L936" s="214"/>
      <c r="M936" s="214"/>
      <c r="N936" s="214"/>
      <c r="O936" s="214"/>
      <c r="P936" s="214"/>
      <c r="Q936" s="214"/>
      <c r="R936" s="214"/>
    </row>
    <row r="937">
      <c r="A937" s="180"/>
      <c r="B937" s="214"/>
      <c r="C937" s="214"/>
      <c r="D937" s="214"/>
      <c r="E937" s="214"/>
      <c r="F937" s="214"/>
      <c r="G937" s="214"/>
      <c r="H937" s="214"/>
      <c r="I937" s="214"/>
      <c r="J937" s="214"/>
      <c r="K937" s="214"/>
      <c r="L937" s="214"/>
      <c r="M937" s="214"/>
      <c r="N937" s="214"/>
      <c r="O937" s="214"/>
      <c r="P937" s="214"/>
      <c r="Q937" s="214"/>
      <c r="R937" s="214"/>
    </row>
    <row r="938">
      <c r="A938" s="180"/>
      <c r="B938" s="214"/>
      <c r="C938" s="214"/>
      <c r="D938" s="214"/>
      <c r="E938" s="214"/>
      <c r="F938" s="214"/>
      <c r="G938" s="214"/>
      <c r="H938" s="214"/>
      <c r="I938" s="214"/>
      <c r="J938" s="214"/>
      <c r="K938" s="214"/>
      <c r="L938" s="214"/>
      <c r="M938" s="214"/>
      <c r="N938" s="214"/>
      <c r="O938" s="214"/>
      <c r="P938" s="214"/>
      <c r="Q938" s="214"/>
      <c r="R938" s="214"/>
    </row>
    <row r="939">
      <c r="A939" s="180"/>
      <c r="B939" s="214"/>
      <c r="C939" s="214"/>
      <c r="D939" s="214"/>
      <c r="E939" s="214"/>
      <c r="F939" s="214"/>
      <c r="G939" s="214"/>
      <c r="H939" s="214"/>
      <c r="I939" s="214"/>
      <c r="J939" s="214"/>
      <c r="K939" s="214"/>
      <c r="L939" s="214"/>
      <c r="M939" s="214"/>
      <c r="N939" s="214"/>
      <c r="O939" s="214"/>
      <c r="P939" s="214"/>
      <c r="Q939" s="214"/>
      <c r="R939" s="214"/>
    </row>
    <row r="940">
      <c r="A940" s="180"/>
      <c r="B940" s="214"/>
      <c r="C940" s="214"/>
      <c r="D940" s="214"/>
      <c r="E940" s="214"/>
      <c r="F940" s="214"/>
      <c r="G940" s="214"/>
      <c r="H940" s="214"/>
      <c r="I940" s="214"/>
      <c r="J940" s="214"/>
      <c r="K940" s="214"/>
      <c r="L940" s="214"/>
      <c r="M940" s="214"/>
      <c r="N940" s="214"/>
      <c r="O940" s="214"/>
      <c r="P940" s="214"/>
      <c r="Q940" s="214"/>
      <c r="R940" s="214"/>
    </row>
    <row r="941">
      <c r="A941" s="180"/>
      <c r="B941" s="214"/>
      <c r="C941" s="214"/>
      <c r="D941" s="214"/>
      <c r="E941" s="214"/>
      <c r="F941" s="214"/>
      <c r="G941" s="214"/>
      <c r="H941" s="214"/>
      <c r="I941" s="214"/>
      <c r="J941" s="214"/>
      <c r="K941" s="214"/>
      <c r="L941" s="214"/>
      <c r="M941" s="214"/>
      <c r="N941" s="214"/>
      <c r="O941" s="214"/>
      <c r="P941" s="214"/>
      <c r="Q941" s="214"/>
      <c r="R941" s="214"/>
    </row>
    <row r="942">
      <c r="A942" s="180"/>
      <c r="B942" s="214"/>
      <c r="C942" s="214"/>
      <c r="D942" s="214"/>
      <c r="E942" s="214"/>
      <c r="F942" s="214"/>
      <c r="G942" s="214"/>
      <c r="H942" s="214"/>
      <c r="I942" s="214"/>
      <c r="J942" s="214"/>
      <c r="K942" s="214"/>
      <c r="L942" s="214"/>
      <c r="M942" s="214"/>
      <c r="N942" s="214"/>
      <c r="O942" s="214"/>
      <c r="P942" s="214"/>
      <c r="Q942" s="214"/>
      <c r="R942" s="214"/>
    </row>
    <row r="943">
      <c r="A943" s="180"/>
      <c r="B943" s="214"/>
      <c r="C943" s="214"/>
      <c r="D943" s="214"/>
      <c r="E943" s="214"/>
      <c r="F943" s="214"/>
      <c r="G943" s="214"/>
      <c r="H943" s="214"/>
      <c r="I943" s="214"/>
      <c r="J943" s="214"/>
      <c r="K943" s="214"/>
      <c r="L943" s="214"/>
      <c r="M943" s="214"/>
      <c r="N943" s="214"/>
      <c r="O943" s="214"/>
      <c r="P943" s="214"/>
      <c r="Q943" s="214"/>
      <c r="R943" s="214"/>
    </row>
    <row r="944">
      <c r="A944" s="180"/>
      <c r="B944" s="214"/>
      <c r="C944" s="214"/>
      <c r="D944" s="214"/>
      <c r="E944" s="214"/>
      <c r="F944" s="214"/>
      <c r="G944" s="214"/>
      <c r="H944" s="214"/>
      <c r="I944" s="214"/>
      <c r="J944" s="214"/>
      <c r="K944" s="214"/>
      <c r="L944" s="214"/>
      <c r="M944" s="214"/>
      <c r="N944" s="214"/>
      <c r="O944" s="214"/>
      <c r="P944" s="214"/>
      <c r="Q944" s="214"/>
      <c r="R944" s="214"/>
    </row>
    <row r="945">
      <c r="A945" s="180"/>
      <c r="B945" s="214"/>
      <c r="C945" s="214"/>
      <c r="D945" s="214"/>
      <c r="E945" s="214"/>
      <c r="F945" s="214"/>
      <c r="G945" s="214"/>
      <c r="H945" s="214"/>
      <c r="I945" s="214"/>
      <c r="J945" s="214"/>
      <c r="K945" s="214"/>
      <c r="L945" s="214"/>
      <c r="M945" s="214"/>
      <c r="N945" s="214"/>
      <c r="O945" s="214"/>
      <c r="P945" s="214"/>
      <c r="Q945" s="214"/>
      <c r="R945" s="214"/>
    </row>
    <row r="946">
      <c r="A946" s="180"/>
      <c r="B946" s="214"/>
      <c r="C946" s="214"/>
      <c r="D946" s="214"/>
      <c r="E946" s="214"/>
      <c r="F946" s="214"/>
      <c r="G946" s="214"/>
      <c r="H946" s="214"/>
      <c r="I946" s="214"/>
      <c r="J946" s="214"/>
      <c r="K946" s="214"/>
      <c r="L946" s="214"/>
      <c r="M946" s="214"/>
      <c r="N946" s="214"/>
      <c r="O946" s="214"/>
      <c r="P946" s="214"/>
      <c r="Q946" s="214"/>
      <c r="R946" s="214"/>
    </row>
    <row r="947">
      <c r="A947" s="180"/>
      <c r="B947" s="214"/>
      <c r="C947" s="214"/>
      <c r="D947" s="214"/>
      <c r="E947" s="214"/>
      <c r="F947" s="214"/>
      <c r="G947" s="214"/>
      <c r="H947" s="214"/>
      <c r="I947" s="214"/>
      <c r="J947" s="214"/>
      <c r="K947" s="214"/>
      <c r="L947" s="214"/>
      <c r="M947" s="214"/>
      <c r="N947" s="214"/>
      <c r="O947" s="214"/>
      <c r="P947" s="214"/>
      <c r="Q947" s="214"/>
      <c r="R947" s="214"/>
    </row>
    <row r="948">
      <c r="A948" s="180"/>
      <c r="B948" s="214"/>
      <c r="C948" s="214"/>
      <c r="D948" s="214"/>
      <c r="E948" s="214"/>
      <c r="F948" s="214"/>
      <c r="G948" s="214"/>
      <c r="H948" s="214"/>
      <c r="I948" s="214"/>
      <c r="J948" s="214"/>
      <c r="K948" s="214"/>
      <c r="L948" s="214"/>
      <c r="M948" s="214"/>
      <c r="N948" s="214"/>
      <c r="O948" s="214"/>
      <c r="P948" s="214"/>
      <c r="Q948" s="214"/>
      <c r="R948" s="214"/>
    </row>
    <row r="949">
      <c r="A949" s="180"/>
      <c r="B949" s="214"/>
      <c r="C949" s="214"/>
      <c r="D949" s="214"/>
      <c r="E949" s="214"/>
      <c r="F949" s="214"/>
      <c r="G949" s="214"/>
      <c r="H949" s="214"/>
      <c r="I949" s="214"/>
      <c r="J949" s="214"/>
      <c r="K949" s="214"/>
      <c r="L949" s="214"/>
      <c r="M949" s="214"/>
      <c r="N949" s="214"/>
      <c r="O949" s="214"/>
      <c r="P949" s="214"/>
      <c r="Q949" s="214"/>
      <c r="R949" s="214"/>
    </row>
    <row r="950">
      <c r="A950" s="180"/>
      <c r="B950" s="214"/>
      <c r="C950" s="214"/>
      <c r="D950" s="214"/>
      <c r="E950" s="214"/>
      <c r="F950" s="214"/>
      <c r="G950" s="214"/>
      <c r="H950" s="214"/>
      <c r="I950" s="214"/>
      <c r="J950" s="214"/>
      <c r="K950" s="214"/>
      <c r="L950" s="214"/>
      <c r="M950" s="214"/>
      <c r="N950" s="214"/>
      <c r="O950" s="214"/>
      <c r="P950" s="214"/>
      <c r="Q950" s="214"/>
      <c r="R950" s="214"/>
    </row>
    <row r="951">
      <c r="A951" s="180"/>
      <c r="B951" s="214"/>
      <c r="C951" s="214"/>
      <c r="D951" s="214"/>
      <c r="E951" s="214"/>
      <c r="F951" s="214"/>
      <c r="G951" s="214"/>
      <c r="H951" s="214"/>
      <c r="I951" s="214"/>
      <c r="J951" s="214"/>
      <c r="K951" s="214"/>
      <c r="L951" s="214"/>
      <c r="M951" s="214"/>
      <c r="N951" s="214"/>
      <c r="O951" s="214"/>
      <c r="P951" s="214"/>
      <c r="Q951" s="214"/>
      <c r="R951" s="214"/>
    </row>
    <row r="952">
      <c r="A952" s="180"/>
      <c r="B952" s="214"/>
      <c r="C952" s="214"/>
      <c r="D952" s="214"/>
      <c r="E952" s="214"/>
      <c r="F952" s="214"/>
      <c r="G952" s="214"/>
      <c r="H952" s="214"/>
      <c r="I952" s="214"/>
      <c r="J952" s="214"/>
      <c r="K952" s="214"/>
      <c r="L952" s="214"/>
      <c r="M952" s="214"/>
      <c r="N952" s="214"/>
      <c r="O952" s="214"/>
      <c r="P952" s="214"/>
      <c r="Q952" s="214"/>
      <c r="R952" s="214"/>
    </row>
    <row r="953">
      <c r="A953" s="180"/>
      <c r="B953" s="214"/>
      <c r="C953" s="214"/>
      <c r="D953" s="214"/>
      <c r="E953" s="214"/>
      <c r="F953" s="214"/>
      <c r="G953" s="214"/>
      <c r="H953" s="214"/>
      <c r="I953" s="214"/>
      <c r="J953" s="214"/>
      <c r="K953" s="214"/>
      <c r="L953" s="214"/>
      <c r="M953" s="214"/>
      <c r="N953" s="214"/>
      <c r="O953" s="214"/>
      <c r="P953" s="214"/>
      <c r="Q953" s="214"/>
      <c r="R953" s="214"/>
    </row>
    <row r="954">
      <c r="A954" s="180"/>
      <c r="B954" s="214"/>
      <c r="C954" s="214"/>
      <c r="D954" s="214"/>
      <c r="E954" s="214"/>
      <c r="F954" s="214"/>
      <c r="G954" s="214"/>
      <c r="H954" s="214"/>
      <c r="I954" s="214"/>
      <c r="J954" s="214"/>
      <c r="K954" s="214"/>
      <c r="L954" s="214"/>
      <c r="M954" s="214"/>
      <c r="N954" s="214"/>
      <c r="O954" s="214"/>
      <c r="P954" s="214"/>
      <c r="Q954" s="214"/>
      <c r="R954" s="214"/>
    </row>
    <row r="955">
      <c r="A955" s="180"/>
      <c r="B955" s="214"/>
      <c r="C955" s="214"/>
      <c r="D955" s="214"/>
      <c r="E955" s="214"/>
      <c r="F955" s="214"/>
      <c r="G955" s="214"/>
      <c r="H955" s="214"/>
      <c r="I955" s="214"/>
      <c r="J955" s="214"/>
      <c r="K955" s="214"/>
      <c r="L955" s="214"/>
      <c r="M955" s="214"/>
      <c r="N955" s="214"/>
      <c r="O955" s="214"/>
      <c r="P955" s="214"/>
      <c r="Q955" s="214"/>
      <c r="R955" s="214"/>
    </row>
    <row r="956">
      <c r="A956" s="180"/>
      <c r="B956" s="214"/>
      <c r="C956" s="214"/>
      <c r="D956" s="214"/>
      <c r="E956" s="214"/>
      <c r="F956" s="214"/>
      <c r="G956" s="214"/>
      <c r="H956" s="214"/>
      <c r="I956" s="214"/>
      <c r="J956" s="214"/>
      <c r="K956" s="214"/>
      <c r="L956" s="214"/>
      <c r="M956" s="214"/>
      <c r="N956" s="214"/>
      <c r="O956" s="214"/>
      <c r="P956" s="214"/>
      <c r="Q956" s="214"/>
      <c r="R956" s="214"/>
    </row>
    <row r="957">
      <c r="A957" s="180"/>
      <c r="B957" s="214"/>
      <c r="C957" s="214"/>
      <c r="D957" s="214"/>
      <c r="E957" s="214"/>
      <c r="F957" s="214"/>
      <c r="G957" s="214"/>
      <c r="H957" s="214"/>
      <c r="I957" s="214"/>
      <c r="J957" s="214"/>
      <c r="K957" s="214"/>
      <c r="L957" s="214"/>
      <c r="M957" s="214"/>
      <c r="N957" s="214"/>
      <c r="O957" s="214"/>
      <c r="P957" s="214"/>
      <c r="Q957" s="214"/>
      <c r="R957" s="214"/>
    </row>
    <row r="958">
      <c r="A958" s="180"/>
      <c r="B958" s="214"/>
      <c r="C958" s="214"/>
      <c r="D958" s="214"/>
      <c r="E958" s="214"/>
      <c r="F958" s="214"/>
      <c r="G958" s="214"/>
      <c r="H958" s="214"/>
      <c r="I958" s="214"/>
      <c r="J958" s="214"/>
      <c r="K958" s="214"/>
      <c r="L958" s="214"/>
      <c r="M958" s="214"/>
      <c r="N958" s="214"/>
      <c r="O958" s="214"/>
      <c r="P958" s="214"/>
      <c r="Q958" s="214"/>
      <c r="R958" s="214"/>
    </row>
    <row r="959">
      <c r="A959" s="180"/>
      <c r="B959" s="214"/>
      <c r="C959" s="214"/>
      <c r="D959" s="214"/>
      <c r="E959" s="214"/>
      <c r="F959" s="214"/>
      <c r="G959" s="214"/>
      <c r="H959" s="214"/>
      <c r="I959" s="214"/>
      <c r="J959" s="214"/>
      <c r="K959" s="214"/>
      <c r="L959" s="214"/>
      <c r="M959" s="214"/>
      <c r="N959" s="214"/>
      <c r="O959" s="214"/>
      <c r="P959" s="214"/>
      <c r="Q959" s="214"/>
      <c r="R959" s="214"/>
    </row>
    <row r="960">
      <c r="A960" s="180"/>
      <c r="B960" s="214"/>
      <c r="C960" s="214"/>
      <c r="D960" s="214"/>
      <c r="E960" s="214"/>
      <c r="F960" s="214"/>
      <c r="G960" s="214"/>
      <c r="H960" s="214"/>
      <c r="I960" s="214"/>
      <c r="J960" s="214"/>
      <c r="K960" s="214"/>
      <c r="L960" s="214"/>
      <c r="M960" s="214"/>
      <c r="N960" s="214"/>
      <c r="O960" s="214"/>
      <c r="P960" s="214"/>
      <c r="Q960" s="214"/>
      <c r="R960" s="214"/>
    </row>
    <row r="961">
      <c r="A961" s="180"/>
      <c r="B961" s="214"/>
      <c r="C961" s="214"/>
      <c r="D961" s="214"/>
      <c r="E961" s="214"/>
      <c r="F961" s="214"/>
      <c r="G961" s="214"/>
      <c r="H961" s="214"/>
      <c r="I961" s="214"/>
      <c r="J961" s="214"/>
      <c r="K961" s="214"/>
      <c r="L961" s="214"/>
      <c r="M961" s="214"/>
      <c r="N961" s="214"/>
      <c r="O961" s="214"/>
      <c r="P961" s="214"/>
      <c r="Q961" s="214"/>
      <c r="R961" s="214"/>
    </row>
    <row r="962">
      <c r="A962" s="180"/>
      <c r="B962" s="214"/>
      <c r="C962" s="214"/>
      <c r="D962" s="214"/>
      <c r="E962" s="214"/>
      <c r="F962" s="214"/>
      <c r="G962" s="214"/>
      <c r="H962" s="214"/>
      <c r="I962" s="214"/>
      <c r="J962" s="214"/>
      <c r="K962" s="214"/>
      <c r="L962" s="214"/>
      <c r="M962" s="214"/>
      <c r="N962" s="214"/>
      <c r="O962" s="214"/>
      <c r="P962" s="214"/>
      <c r="Q962" s="214"/>
      <c r="R962" s="214"/>
    </row>
    <row r="963">
      <c r="A963" s="180"/>
      <c r="B963" s="214"/>
      <c r="C963" s="214"/>
      <c r="D963" s="214"/>
      <c r="E963" s="214"/>
      <c r="F963" s="214"/>
      <c r="G963" s="214"/>
      <c r="H963" s="214"/>
      <c r="I963" s="214"/>
      <c r="J963" s="214"/>
      <c r="K963" s="214"/>
      <c r="L963" s="214"/>
      <c r="M963" s="214"/>
      <c r="N963" s="214"/>
      <c r="O963" s="214"/>
      <c r="P963" s="214"/>
      <c r="Q963" s="214"/>
      <c r="R963" s="214"/>
    </row>
    <row r="964">
      <c r="A964" s="180"/>
      <c r="B964" s="214"/>
      <c r="C964" s="214"/>
      <c r="D964" s="214"/>
      <c r="E964" s="214"/>
      <c r="F964" s="214"/>
      <c r="G964" s="214"/>
      <c r="H964" s="214"/>
      <c r="I964" s="214"/>
      <c r="J964" s="214"/>
      <c r="K964" s="214"/>
      <c r="L964" s="214"/>
      <c r="M964" s="214"/>
      <c r="N964" s="214"/>
      <c r="O964" s="214"/>
      <c r="P964" s="214"/>
      <c r="Q964" s="214"/>
      <c r="R964" s="214"/>
    </row>
    <row r="965">
      <c r="A965" s="180"/>
      <c r="B965" s="214"/>
      <c r="C965" s="214"/>
      <c r="D965" s="214"/>
      <c r="E965" s="214"/>
      <c r="F965" s="214"/>
      <c r="G965" s="214"/>
      <c r="H965" s="214"/>
      <c r="I965" s="214"/>
      <c r="J965" s="214"/>
      <c r="K965" s="214"/>
      <c r="L965" s="214"/>
      <c r="M965" s="214"/>
      <c r="N965" s="214"/>
      <c r="O965" s="214"/>
      <c r="P965" s="214"/>
      <c r="Q965" s="214"/>
      <c r="R965" s="214"/>
    </row>
    <row r="966">
      <c r="A966" s="180"/>
      <c r="B966" s="214"/>
      <c r="C966" s="214"/>
      <c r="D966" s="214"/>
      <c r="E966" s="214"/>
      <c r="F966" s="214"/>
      <c r="G966" s="214"/>
      <c r="H966" s="214"/>
      <c r="I966" s="214"/>
      <c r="J966" s="214"/>
      <c r="K966" s="214"/>
      <c r="L966" s="214"/>
      <c r="M966" s="214"/>
      <c r="N966" s="214"/>
      <c r="O966" s="214"/>
      <c r="P966" s="214"/>
      <c r="Q966" s="214"/>
      <c r="R966" s="214"/>
    </row>
    <row r="967">
      <c r="A967" s="180"/>
      <c r="B967" s="214"/>
      <c r="C967" s="214"/>
      <c r="D967" s="214"/>
      <c r="E967" s="214"/>
      <c r="F967" s="214"/>
      <c r="G967" s="214"/>
      <c r="H967" s="214"/>
      <c r="I967" s="214"/>
      <c r="J967" s="214"/>
      <c r="K967" s="214"/>
      <c r="L967" s="214"/>
      <c r="M967" s="214"/>
      <c r="N967" s="214"/>
      <c r="O967" s="214"/>
      <c r="P967" s="214"/>
      <c r="Q967" s="214"/>
      <c r="R967" s="214"/>
    </row>
    <row r="968">
      <c r="A968" s="180"/>
      <c r="B968" s="214"/>
      <c r="C968" s="214"/>
      <c r="D968" s="214"/>
      <c r="E968" s="214"/>
      <c r="F968" s="214"/>
      <c r="G968" s="214"/>
      <c r="H968" s="214"/>
      <c r="I968" s="214"/>
      <c r="J968" s="214"/>
      <c r="K968" s="214"/>
      <c r="L968" s="214"/>
      <c r="M968" s="214"/>
      <c r="N968" s="214"/>
      <c r="O968" s="214"/>
      <c r="P968" s="214"/>
      <c r="Q968" s="214"/>
      <c r="R968" s="214"/>
    </row>
    <row r="969">
      <c r="A969" s="180"/>
      <c r="B969" s="214"/>
      <c r="C969" s="214"/>
      <c r="D969" s="214"/>
      <c r="E969" s="214"/>
      <c r="F969" s="214"/>
      <c r="G969" s="214"/>
      <c r="H969" s="214"/>
      <c r="I969" s="214"/>
      <c r="J969" s="214"/>
      <c r="K969" s="214"/>
      <c r="L969" s="214"/>
      <c r="M969" s="214"/>
      <c r="N969" s="214"/>
      <c r="O969" s="214"/>
      <c r="P969" s="214"/>
      <c r="Q969" s="214"/>
      <c r="R969" s="214"/>
    </row>
    <row r="970">
      <c r="A970" s="180"/>
      <c r="B970" s="214"/>
      <c r="C970" s="214"/>
      <c r="D970" s="214"/>
      <c r="E970" s="214"/>
      <c r="F970" s="214"/>
      <c r="G970" s="214"/>
      <c r="H970" s="214"/>
      <c r="I970" s="214"/>
      <c r="J970" s="214"/>
      <c r="K970" s="214"/>
      <c r="L970" s="214"/>
      <c r="M970" s="214"/>
      <c r="N970" s="214"/>
      <c r="O970" s="214"/>
      <c r="P970" s="214"/>
      <c r="Q970" s="214"/>
      <c r="R970" s="214"/>
    </row>
    <row r="971">
      <c r="A971" s="180"/>
      <c r="B971" s="214"/>
      <c r="C971" s="214"/>
      <c r="D971" s="214"/>
      <c r="E971" s="214"/>
      <c r="F971" s="214"/>
      <c r="G971" s="214"/>
      <c r="H971" s="214"/>
      <c r="I971" s="214"/>
      <c r="J971" s="214"/>
      <c r="K971" s="214"/>
      <c r="L971" s="214"/>
      <c r="M971" s="214"/>
      <c r="N971" s="214"/>
      <c r="O971" s="214"/>
      <c r="P971" s="214"/>
      <c r="Q971" s="214"/>
      <c r="R971" s="214"/>
    </row>
    <row r="972">
      <c r="A972" s="180"/>
      <c r="B972" s="214"/>
      <c r="C972" s="214"/>
      <c r="D972" s="214"/>
      <c r="E972" s="214"/>
      <c r="F972" s="214"/>
      <c r="G972" s="214"/>
      <c r="H972" s="214"/>
      <c r="I972" s="214"/>
      <c r="J972" s="214"/>
      <c r="K972" s="214"/>
      <c r="L972" s="214"/>
      <c r="M972" s="214"/>
      <c r="N972" s="214"/>
      <c r="O972" s="214"/>
      <c r="P972" s="214"/>
      <c r="Q972" s="214"/>
      <c r="R972" s="214"/>
    </row>
    <row r="973">
      <c r="A973" s="180"/>
      <c r="B973" s="214"/>
      <c r="C973" s="214"/>
      <c r="D973" s="214"/>
      <c r="E973" s="214"/>
      <c r="F973" s="214"/>
      <c r="G973" s="214"/>
      <c r="H973" s="214"/>
      <c r="I973" s="214"/>
      <c r="J973" s="214"/>
      <c r="K973" s="214"/>
      <c r="L973" s="214"/>
      <c r="M973" s="214"/>
      <c r="N973" s="214"/>
      <c r="O973" s="214"/>
      <c r="P973" s="214"/>
      <c r="Q973" s="214"/>
      <c r="R973" s="214"/>
    </row>
    <row r="974">
      <c r="A974" s="180"/>
      <c r="B974" s="214"/>
      <c r="C974" s="214"/>
      <c r="D974" s="214"/>
      <c r="E974" s="214"/>
      <c r="F974" s="214"/>
      <c r="G974" s="214"/>
      <c r="H974" s="214"/>
      <c r="I974" s="214"/>
      <c r="J974" s="214"/>
      <c r="K974" s="214"/>
      <c r="L974" s="214"/>
      <c r="M974" s="214"/>
      <c r="N974" s="214"/>
      <c r="O974" s="214"/>
      <c r="P974" s="214"/>
      <c r="Q974" s="214"/>
      <c r="R974" s="214"/>
    </row>
    <row r="975">
      <c r="A975" s="180"/>
      <c r="B975" s="214"/>
      <c r="C975" s="214"/>
      <c r="D975" s="214"/>
      <c r="E975" s="214"/>
      <c r="F975" s="214"/>
      <c r="G975" s="214"/>
      <c r="H975" s="214"/>
      <c r="I975" s="214"/>
      <c r="J975" s="214"/>
      <c r="K975" s="214"/>
      <c r="L975" s="214"/>
      <c r="M975" s="214"/>
      <c r="N975" s="214"/>
      <c r="O975" s="214"/>
      <c r="P975" s="214"/>
      <c r="Q975" s="214"/>
      <c r="R975" s="214"/>
    </row>
    <row r="976">
      <c r="A976" s="180"/>
      <c r="B976" s="214"/>
      <c r="C976" s="214"/>
      <c r="D976" s="214"/>
      <c r="E976" s="214"/>
      <c r="F976" s="214"/>
      <c r="G976" s="214"/>
      <c r="H976" s="214"/>
      <c r="I976" s="214"/>
      <c r="J976" s="214"/>
      <c r="K976" s="214"/>
      <c r="L976" s="214"/>
      <c r="M976" s="214"/>
      <c r="N976" s="214"/>
      <c r="O976" s="214"/>
      <c r="P976" s="214"/>
      <c r="Q976" s="214"/>
      <c r="R976" s="214"/>
    </row>
    <row r="977">
      <c r="A977" s="180"/>
      <c r="B977" s="214"/>
      <c r="C977" s="214"/>
      <c r="D977" s="214"/>
      <c r="E977" s="214"/>
      <c r="F977" s="214"/>
      <c r="G977" s="214"/>
      <c r="H977" s="214"/>
      <c r="I977" s="214"/>
      <c r="J977" s="214"/>
      <c r="K977" s="214"/>
      <c r="L977" s="214"/>
      <c r="M977" s="214"/>
      <c r="N977" s="214"/>
      <c r="O977" s="214"/>
      <c r="P977" s="214"/>
      <c r="Q977" s="214"/>
      <c r="R977" s="214"/>
    </row>
    <row r="978">
      <c r="A978" s="180"/>
      <c r="B978" s="214"/>
      <c r="C978" s="214"/>
      <c r="D978" s="214"/>
      <c r="E978" s="214"/>
      <c r="F978" s="214"/>
      <c r="G978" s="214"/>
      <c r="H978" s="214"/>
      <c r="I978" s="214"/>
      <c r="J978" s="214"/>
      <c r="K978" s="214"/>
      <c r="L978" s="214"/>
      <c r="M978" s="214"/>
      <c r="N978" s="214"/>
      <c r="O978" s="214"/>
      <c r="P978" s="214"/>
      <c r="Q978" s="214"/>
      <c r="R978" s="214"/>
    </row>
    <row r="979">
      <c r="A979" s="180"/>
      <c r="B979" s="214"/>
      <c r="C979" s="214"/>
      <c r="D979" s="214"/>
      <c r="E979" s="214"/>
      <c r="F979" s="214"/>
      <c r="G979" s="214"/>
      <c r="H979" s="214"/>
      <c r="I979" s="214"/>
      <c r="J979" s="214"/>
      <c r="K979" s="214"/>
      <c r="L979" s="214"/>
      <c r="M979" s="214"/>
      <c r="N979" s="214"/>
      <c r="O979" s="214"/>
      <c r="P979" s="214"/>
      <c r="Q979" s="214"/>
      <c r="R979" s="214"/>
    </row>
    <row r="980">
      <c r="A980" s="180"/>
      <c r="B980" s="214"/>
      <c r="C980" s="214"/>
      <c r="D980" s="214"/>
      <c r="E980" s="214"/>
      <c r="F980" s="214"/>
      <c r="G980" s="214"/>
      <c r="H980" s="214"/>
      <c r="I980" s="214"/>
      <c r="J980" s="214"/>
      <c r="K980" s="214"/>
      <c r="L980" s="214"/>
      <c r="M980" s="214"/>
      <c r="N980" s="214"/>
      <c r="O980" s="214"/>
      <c r="P980" s="214"/>
      <c r="Q980" s="214"/>
      <c r="R980" s="214"/>
    </row>
    <row r="981">
      <c r="A981" s="180"/>
      <c r="B981" s="214"/>
      <c r="C981" s="214"/>
      <c r="D981" s="214"/>
      <c r="E981" s="214"/>
      <c r="F981" s="214"/>
      <c r="G981" s="214"/>
      <c r="H981" s="214"/>
      <c r="I981" s="214"/>
      <c r="J981" s="214"/>
      <c r="K981" s="214"/>
      <c r="L981" s="214"/>
      <c r="M981" s="214"/>
      <c r="N981" s="214"/>
      <c r="O981" s="214"/>
      <c r="P981" s="214"/>
      <c r="Q981" s="214"/>
      <c r="R981" s="214"/>
    </row>
    <row r="982">
      <c r="A982" s="180"/>
      <c r="B982" s="214"/>
      <c r="C982" s="214"/>
      <c r="D982" s="214"/>
      <c r="E982" s="214"/>
      <c r="F982" s="214"/>
      <c r="G982" s="214"/>
      <c r="H982" s="214"/>
      <c r="I982" s="214"/>
      <c r="J982" s="214"/>
      <c r="K982" s="214"/>
      <c r="L982" s="214"/>
      <c r="M982" s="214"/>
      <c r="N982" s="214"/>
      <c r="O982" s="214"/>
      <c r="P982" s="214"/>
      <c r="Q982" s="214"/>
      <c r="R982" s="214"/>
    </row>
    <row r="983">
      <c r="A983" s="180"/>
      <c r="B983" s="214"/>
      <c r="C983" s="214"/>
      <c r="D983" s="214"/>
      <c r="E983" s="214"/>
      <c r="F983" s="214"/>
      <c r="G983" s="214"/>
      <c r="H983" s="214"/>
      <c r="I983" s="214"/>
      <c r="J983" s="214"/>
      <c r="K983" s="214"/>
      <c r="L983" s="214"/>
      <c r="M983" s="214"/>
      <c r="N983" s="214"/>
      <c r="O983" s="214"/>
      <c r="P983" s="214"/>
      <c r="Q983" s="214"/>
      <c r="R983" s="214"/>
    </row>
    <row r="984">
      <c r="A984" s="180"/>
      <c r="B984" s="214"/>
      <c r="C984" s="214"/>
      <c r="D984" s="214"/>
      <c r="E984" s="214"/>
      <c r="F984" s="214"/>
      <c r="G984" s="214"/>
      <c r="H984" s="214"/>
      <c r="I984" s="214"/>
      <c r="J984" s="214"/>
      <c r="K984" s="214"/>
      <c r="L984" s="214"/>
      <c r="M984" s="214"/>
      <c r="N984" s="214"/>
      <c r="O984" s="214"/>
      <c r="P984" s="214"/>
      <c r="Q984" s="214"/>
      <c r="R984" s="214"/>
    </row>
    <row r="985">
      <c r="A985" s="180"/>
      <c r="B985" s="214"/>
      <c r="C985" s="214"/>
      <c r="D985" s="214"/>
      <c r="E985" s="214"/>
      <c r="F985" s="214"/>
      <c r="G985" s="214"/>
      <c r="H985" s="214"/>
      <c r="I985" s="214"/>
      <c r="J985" s="214"/>
      <c r="K985" s="214"/>
      <c r="L985" s="214"/>
      <c r="M985" s="214"/>
      <c r="N985" s="214"/>
      <c r="O985" s="214"/>
      <c r="P985" s="214"/>
      <c r="Q985" s="214"/>
      <c r="R985" s="214"/>
    </row>
    <row r="986">
      <c r="A986" s="180"/>
      <c r="B986" s="214"/>
      <c r="C986" s="214"/>
      <c r="D986" s="214"/>
      <c r="E986" s="214"/>
      <c r="F986" s="214"/>
      <c r="G986" s="214"/>
      <c r="H986" s="214"/>
      <c r="I986" s="214"/>
      <c r="J986" s="214"/>
      <c r="K986" s="214"/>
      <c r="L986" s="214"/>
      <c r="M986" s="214"/>
      <c r="N986" s="214"/>
      <c r="O986" s="214"/>
      <c r="P986" s="214"/>
      <c r="Q986" s="214"/>
      <c r="R986" s="214"/>
    </row>
    <row r="987">
      <c r="A987" s="180"/>
      <c r="B987" s="214"/>
      <c r="C987" s="214"/>
      <c r="D987" s="214"/>
      <c r="E987" s="214"/>
      <c r="F987" s="214"/>
      <c r="G987" s="214"/>
      <c r="H987" s="214"/>
      <c r="I987" s="214"/>
      <c r="J987" s="214"/>
      <c r="K987" s="214"/>
      <c r="L987" s="214"/>
      <c r="M987" s="214"/>
      <c r="N987" s="214"/>
      <c r="O987" s="214"/>
      <c r="P987" s="214"/>
      <c r="Q987" s="214"/>
      <c r="R987" s="214"/>
    </row>
    <row r="988">
      <c r="A988" s="180"/>
      <c r="B988" s="214"/>
      <c r="C988" s="214"/>
      <c r="D988" s="214"/>
      <c r="E988" s="214"/>
      <c r="F988" s="214"/>
      <c r="G988" s="214"/>
      <c r="H988" s="214"/>
      <c r="I988" s="214"/>
      <c r="J988" s="214"/>
      <c r="K988" s="214"/>
      <c r="L988" s="214"/>
      <c r="M988" s="214"/>
      <c r="N988" s="214"/>
      <c r="O988" s="214"/>
      <c r="P988" s="214"/>
      <c r="Q988" s="214"/>
      <c r="R988" s="214"/>
    </row>
    <row r="989">
      <c r="A989" s="180"/>
      <c r="B989" s="214"/>
      <c r="C989" s="214"/>
      <c r="D989" s="214"/>
      <c r="E989" s="214"/>
      <c r="F989" s="214"/>
      <c r="G989" s="214"/>
      <c r="H989" s="214"/>
      <c r="I989" s="214"/>
      <c r="J989" s="214"/>
      <c r="K989" s="214"/>
      <c r="L989" s="214"/>
      <c r="M989" s="214"/>
      <c r="N989" s="214"/>
      <c r="O989" s="214"/>
      <c r="P989" s="214"/>
      <c r="Q989" s="214"/>
      <c r="R989" s="214"/>
    </row>
    <row r="990">
      <c r="A990" s="180"/>
      <c r="B990" s="214"/>
      <c r="C990" s="214"/>
      <c r="D990" s="214"/>
      <c r="E990" s="214"/>
      <c r="F990" s="214"/>
      <c r="G990" s="214"/>
      <c r="H990" s="214"/>
      <c r="I990" s="214"/>
      <c r="J990" s="214"/>
      <c r="K990" s="214"/>
      <c r="L990" s="214"/>
      <c r="M990" s="214"/>
      <c r="N990" s="214"/>
      <c r="O990" s="214"/>
      <c r="P990" s="214"/>
      <c r="Q990" s="214"/>
      <c r="R990" s="214"/>
    </row>
    <row r="991">
      <c r="A991" s="180"/>
      <c r="B991" s="214"/>
      <c r="C991" s="214"/>
      <c r="D991" s="214"/>
      <c r="E991" s="214"/>
      <c r="F991" s="214"/>
      <c r="G991" s="214"/>
      <c r="H991" s="214"/>
      <c r="I991" s="214"/>
      <c r="J991" s="214"/>
      <c r="K991" s="214"/>
      <c r="L991" s="214"/>
      <c r="M991" s="214"/>
      <c r="N991" s="214"/>
      <c r="O991" s="214"/>
      <c r="P991" s="214"/>
      <c r="Q991" s="214"/>
      <c r="R991" s="214"/>
    </row>
    <row r="992">
      <c r="A992" s="180"/>
      <c r="B992" s="214"/>
      <c r="C992" s="214"/>
      <c r="D992" s="214"/>
      <c r="E992" s="214"/>
      <c r="F992" s="214"/>
      <c r="G992" s="214"/>
      <c r="H992" s="214"/>
      <c r="I992" s="214"/>
      <c r="J992" s="214"/>
      <c r="K992" s="214"/>
      <c r="L992" s="214"/>
      <c r="M992" s="214"/>
      <c r="N992" s="214"/>
      <c r="O992" s="214"/>
      <c r="P992" s="214"/>
      <c r="Q992" s="214"/>
      <c r="R992" s="214"/>
    </row>
    <row r="993">
      <c r="A993" s="180"/>
      <c r="B993" s="214"/>
      <c r="C993" s="214"/>
      <c r="D993" s="214"/>
      <c r="E993" s="214"/>
      <c r="F993" s="214"/>
      <c r="G993" s="214"/>
      <c r="H993" s="214"/>
      <c r="I993" s="214"/>
      <c r="J993" s="214"/>
      <c r="K993" s="214"/>
      <c r="L993" s="214"/>
      <c r="M993" s="214"/>
      <c r="N993" s="214"/>
      <c r="O993" s="214"/>
      <c r="P993" s="214"/>
      <c r="Q993" s="214"/>
      <c r="R993" s="214"/>
    </row>
    <row r="994">
      <c r="A994" s="180"/>
      <c r="B994" s="214"/>
      <c r="C994" s="214"/>
      <c r="D994" s="214"/>
      <c r="E994" s="214"/>
      <c r="F994" s="214"/>
      <c r="G994" s="214"/>
      <c r="H994" s="214"/>
      <c r="I994" s="214"/>
      <c r="J994" s="214"/>
      <c r="K994" s="214"/>
      <c r="L994" s="214"/>
      <c r="M994" s="214"/>
      <c r="N994" s="214"/>
      <c r="O994" s="214"/>
      <c r="P994" s="214"/>
      <c r="Q994" s="214"/>
      <c r="R994" s="214"/>
    </row>
    <row r="995">
      <c r="A995" s="180"/>
      <c r="B995" s="214"/>
      <c r="C995" s="214"/>
      <c r="D995" s="214"/>
      <c r="E995" s="214"/>
      <c r="F995" s="214"/>
      <c r="G995" s="214"/>
      <c r="H995" s="214"/>
      <c r="I995" s="214"/>
      <c r="J995" s="214"/>
      <c r="K995" s="214"/>
      <c r="L995" s="214"/>
      <c r="M995" s="214"/>
      <c r="N995" s="214"/>
      <c r="O995" s="214"/>
      <c r="P995" s="214"/>
      <c r="Q995" s="214"/>
      <c r="R995" s="214"/>
    </row>
    <row r="996">
      <c r="A996" s="180"/>
      <c r="B996" s="214"/>
      <c r="C996" s="214"/>
      <c r="D996" s="214"/>
      <c r="E996" s="214"/>
      <c r="F996" s="214"/>
      <c r="G996" s="214"/>
      <c r="H996" s="214"/>
      <c r="I996" s="214"/>
      <c r="J996" s="214"/>
      <c r="K996" s="214"/>
      <c r="L996" s="214"/>
      <c r="M996" s="214"/>
      <c r="N996" s="214"/>
      <c r="O996" s="214"/>
      <c r="P996" s="214"/>
      <c r="Q996" s="214"/>
      <c r="R996" s="214"/>
    </row>
    <row r="997">
      <c r="A997" s="180"/>
      <c r="B997" s="214"/>
      <c r="C997" s="214"/>
      <c r="D997" s="214"/>
      <c r="E997" s="214"/>
      <c r="F997" s="214"/>
      <c r="G997" s="214"/>
      <c r="H997" s="214"/>
      <c r="I997" s="214"/>
      <c r="J997" s="214"/>
      <c r="K997" s="214"/>
      <c r="L997" s="214"/>
      <c r="M997" s="214"/>
      <c r="N997" s="214"/>
      <c r="O997" s="214"/>
      <c r="P997" s="214"/>
      <c r="Q997" s="214"/>
      <c r="R997" s="214"/>
    </row>
    <row r="998">
      <c r="A998" s="180"/>
      <c r="B998" s="214"/>
      <c r="C998" s="214"/>
      <c r="D998" s="214"/>
      <c r="E998" s="214"/>
      <c r="F998" s="214"/>
      <c r="G998" s="214"/>
      <c r="H998" s="214"/>
      <c r="I998" s="214"/>
      <c r="J998" s="214"/>
      <c r="K998" s="214"/>
      <c r="L998" s="214"/>
      <c r="M998" s="214"/>
      <c r="N998" s="214"/>
      <c r="O998" s="214"/>
      <c r="P998" s="214"/>
      <c r="Q998" s="214"/>
      <c r="R998" s="214"/>
    </row>
    <row r="999">
      <c r="A999" s="180"/>
      <c r="B999" s="214"/>
      <c r="C999" s="214"/>
      <c r="D999" s="214"/>
      <c r="E999" s="214"/>
      <c r="F999" s="214"/>
      <c r="G999" s="214"/>
      <c r="H999" s="214"/>
      <c r="I999" s="214"/>
      <c r="J999" s="214"/>
      <c r="K999" s="214"/>
      <c r="L999" s="214"/>
      <c r="M999" s="214"/>
      <c r="N999" s="214"/>
      <c r="O999" s="214"/>
      <c r="P999" s="214"/>
      <c r="Q999" s="214"/>
      <c r="R999" s="214"/>
    </row>
    <row r="1000">
      <c r="A1000" s="180"/>
      <c r="B1000" s="214"/>
      <c r="C1000" s="214"/>
      <c r="D1000" s="214"/>
      <c r="E1000" s="214"/>
      <c r="F1000" s="214"/>
      <c r="G1000" s="214"/>
      <c r="H1000" s="214"/>
      <c r="I1000" s="214"/>
      <c r="J1000" s="214"/>
      <c r="K1000" s="214"/>
      <c r="L1000" s="214"/>
      <c r="M1000" s="214"/>
      <c r="N1000" s="214"/>
      <c r="O1000" s="214"/>
      <c r="P1000" s="214"/>
      <c r="Q1000" s="214"/>
      <c r="R1000" s="214"/>
    </row>
    <row r="1001">
      <c r="A1001" s="180"/>
      <c r="B1001" s="214"/>
      <c r="C1001" s="214"/>
      <c r="D1001" s="214"/>
      <c r="E1001" s="214"/>
      <c r="F1001" s="214"/>
      <c r="G1001" s="214"/>
      <c r="H1001" s="214"/>
      <c r="I1001" s="214"/>
      <c r="J1001" s="214"/>
      <c r="K1001" s="214"/>
      <c r="L1001" s="214"/>
      <c r="M1001" s="214"/>
      <c r="N1001" s="214"/>
      <c r="O1001" s="214"/>
      <c r="P1001" s="214"/>
      <c r="Q1001" s="214"/>
      <c r="R1001" s="214"/>
    </row>
    <row r="1002">
      <c r="A1002" s="180"/>
      <c r="B1002" s="214"/>
      <c r="C1002" s="214"/>
      <c r="D1002" s="214"/>
      <c r="E1002" s="214"/>
      <c r="F1002" s="214"/>
      <c r="G1002" s="214"/>
      <c r="H1002" s="214"/>
      <c r="I1002" s="214"/>
      <c r="J1002" s="214"/>
      <c r="K1002" s="214"/>
      <c r="L1002" s="214"/>
      <c r="M1002" s="214"/>
      <c r="N1002" s="214"/>
      <c r="O1002" s="214"/>
      <c r="P1002" s="214"/>
      <c r="Q1002" s="214"/>
      <c r="R1002" s="214"/>
    </row>
    <row r="1003">
      <c r="A1003" s="180"/>
      <c r="B1003" s="214"/>
      <c r="C1003" s="214"/>
      <c r="D1003" s="214"/>
      <c r="E1003" s="214"/>
      <c r="F1003" s="214"/>
      <c r="G1003" s="214"/>
      <c r="H1003" s="214"/>
      <c r="I1003" s="214"/>
      <c r="J1003" s="214"/>
      <c r="K1003" s="214"/>
      <c r="L1003" s="214"/>
      <c r="M1003" s="214"/>
      <c r="N1003" s="214"/>
      <c r="O1003" s="214"/>
      <c r="P1003" s="214"/>
      <c r="Q1003" s="214"/>
      <c r="R1003" s="214"/>
    </row>
    <row r="1004">
      <c r="A1004" s="180"/>
      <c r="B1004" s="214"/>
      <c r="C1004" s="214"/>
      <c r="D1004" s="214"/>
      <c r="E1004" s="214"/>
      <c r="F1004" s="214"/>
      <c r="G1004" s="214"/>
      <c r="H1004" s="214"/>
      <c r="I1004" s="214"/>
      <c r="J1004" s="214"/>
      <c r="K1004" s="214"/>
      <c r="L1004" s="214"/>
      <c r="M1004" s="214"/>
      <c r="N1004" s="214"/>
      <c r="O1004" s="214"/>
      <c r="P1004" s="214"/>
      <c r="Q1004" s="214"/>
      <c r="R1004" s="214"/>
    </row>
    <row r="1005">
      <c r="A1005" s="180"/>
      <c r="B1005" s="214"/>
      <c r="C1005" s="214"/>
      <c r="D1005" s="214"/>
      <c r="E1005" s="214"/>
      <c r="F1005" s="214"/>
      <c r="G1005" s="214"/>
      <c r="H1005" s="214"/>
      <c r="I1005" s="214"/>
      <c r="J1005" s="214"/>
      <c r="K1005" s="214"/>
      <c r="L1005" s="214"/>
      <c r="M1005" s="214"/>
      <c r="N1005" s="214"/>
      <c r="O1005" s="214"/>
      <c r="P1005" s="214"/>
      <c r="Q1005" s="214"/>
      <c r="R1005" s="214"/>
    </row>
    <row r="1006">
      <c r="A1006" s="180"/>
      <c r="B1006" s="214"/>
      <c r="C1006" s="214"/>
      <c r="D1006" s="214"/>
      <c r="E1006" s="214"/>
      <c r="F1006" s="214"/>
      <c r="G1006" s="214"/>
      <c r="H1006" s="214"/>
      <c r="I1006" s="214"/>
      <c r="J1006" s="214"/>
      <c r="K1006" s="214"/>
      <c r="L1006" s="214"/>
      <c r="M1006" s="214"/>
      <c r="N1006" s="214"/>
      <c r="O1006" s="214"/>
      <c r="P1006" s="214"/>
      <c r="Q1006" s="214"/>
      <c r="R1006" s="214"/>
    </row>
    <row r="1007">
      <c r="A1007" s="180"/>
      <c r="B1007" s="214"/>
      <c r="C1007" s="214"/>
      <c r="D1007" s="214"/>
      <c r="E1007" s="214"/>
      <c r="F1007" s="214"/>
      <c r="G1007" s="214"/>
      <c r="H1007" s="214"/>
      <c r="I1007" s="214"/>
      <c r="J1007" s="214"/>
      <c r="K1007" s="214"/>
      <c r="L1007" s="214"/>
      <c r="M1007" s="214"/>
      <c r="N1007" s="214"/>
      <c r="O1007" s="214"/>
      <c r="P1007" s="214"/>
      <c r="Q1007" s="214"/>
      <c r="R1007" s="214"/>
    </row>
    <row r="1008">
      <c r="A1008" s="180"/>
      <c r="B1008" s="214"/>
      <c r="C1008" s="214"/>
      <c r="D1008" s="214"/>
      <c r="E1008" s="214"/>
      <c r="F1008" s="214"/>
      <c r="G1008" s="214"/>
      <c r="H1008" s="214"/>
      <c r="I1008" s="214"/>
      <c r="J1008" s="214"/>
      <c r="K1008" s="214"/>
      <c r="L1008" s="214"/>
      <c r="M1008" s="214"/>
      <c r="N1008" s="214"/>
      <c r="O1008" s="214"/>
      <c r="P1008" s="214"/>
      <c r="Q1008" s="214"/>
      <c r="R1008" s="214"/>
    </row>
    <row r="1009">
      <c r="A1009" s="180"/>
      <c r="B1009" s="214"/>
      <c r="C1009" s="214"/>
      <c r="D1009" s="214"/>
      <c r="E1009" s="214"/>
      <c r="F1009" s="214"/>
      <c r="G1009" s="214"/>
      <c r="H1009" s="214"/>
      <c r="I1009" s="214"/>
      <c r="J1009" s="214"/>
      <c r="K1009" s="214"/>
      <c r="L1009" s="214"/>
      <c r="M1009" s="214"/>
      <c r="N1009" s="214"/>
      <c r="O1009" s="214"/>
      <c r="P1009" s="214"/>
      <c r="Q1009" s="214"/>
      <c r="R1009" s="214"/>
    </row>
    <row r="1010">
      <c r="A1010" s="180"/>
      <c r="B1010" s="214"/>
      <c r="C1010" s="214"/>
      <c r="D1010" s="214"/>
      <c r="E1010" s="214"/>
      <c r="F1010" s="214"/>
      <c r="G1010" s="214"/>
      <c r="H1010" s="214"/>
      <c r="I1010" s="214"/>
      <c r="J1010" s="214"/>
      <c r="K1010" s="214"/>
      <c r="L1010" s="214"/>
      <c r="M1010" s="214"/>
      <c r="N1010" s="214"/>
      <c r="O1010" s="214"/>
      <c r="P1010" s="214"/>
      <c r="Q1010" s="214"/>
      <c r="R1010" s="214"/>
    </row>
    <row r="1011">
      <c r="A1011" s="180"/>
      <c r="B1011" s="214"/>
      <c r="C1011" s="214"/>
      <c r="D1011" s="214"/>
      <c r="E1011" s="214"/>
      <c r="F1011" s="214"/>
      <c r="G1011" s="214"/>
      <c r="H1011" s="214"/>
      <c r="I1011" s="214"/>
      <c r="J1011" s="214"/>
      <c r="K1011" s="214"/>
      <c r="L1011" s="214"/>
      <c r="M1011" s="214"/>
      <c r="N1011" s="214"/>
      <c r="O1011" s="214"/>
      <c r="P1011" s="214"/>
      <c r="Q1011" s="214"/>
      <c r="R1011" s="214"/>
    </row>
    <row r="1012">
      <c r="A1012" s="180"/>
      <c r="B1012" s="214"/>
      <c r="C1012" s="214"/>
      <c r="D1012" s="214"/>
      <c r="E1012" s="214"/>
      <c r="F1012" s="214"/>
      <c r="G1012" s="214"/>
      <c r="H1012" s="214"/>
      <c r="I1012" s="214"/>
      <c r="J1012" s="214"/>
      <c r="K1012" s="214"/>
      <c r="L1012" s="214"/>
      <c r="M1012" s="214"/>
      <c r="N1012" s="214"/>
      <c r="O1012" s="214"/>
      <c r="P1012" s="214"/>
      <c r="Q1012" s="214"/>
      <c r="R1012" s="214"/>
    </row>
    <row r="1013">
      <c r="A1013" s="180"/>
      <c r="B1013" s="214"/>
      <c r="C1013" s="214"/>
      <c r="D1013" s="214"/>
      <c r="E1013" s="214"/>
      <c r="F1013" s="214"/>
      <c r="G1013" s="214"/>
      <c r="H1013" s="214"/>
      <c r="I1013" s="214"/>
      <c r="J1013" s="214"/>
      <c r="K1013" s="214"/>
      <c r="L1013" s="214"/>
      <c r="M1013" s="214"/>
      <c r="N1013" s="214"/>
      <c r="O1013" s="214"/>
      <c r="P1013" s="214"/>
      <c r="Q1013" s="214"/>
      <c r="R1013" s="214"/>
    </row>
    <row r="1014">
      <c r="A1014" s="180"/>
      <c r="B1014" s="214"/>
      <c r="C1014" s="214"/>
      <c r="D1014" s="214"/>
      <c r="E1014" s="214"/>
      <c r="F1014" s="214"/>
      <c r="G1014" s="214"/>
      <c r="H1014" s="214"/>
      <c r="I1014" s="214"/>
      <c r="J1014" s="214"/>
      <c r="K1014" s="214"/>
      <c r="L1014" s="214"/>
      <c r="M1014" s="214"/>
      <c r="N1014" s="214"/>
      <c r="O1014" s="214"/>
      <c r="P1014" s="214"/>
      <c r="Q1014" s="214"/>
      <c r="R1014" s="214"/>
    </row>
    <row r="1015">
      <c r="A1015" s="180"/>
      <c r="B1015" s="214"/>
      <c r="C1015" s="214"/>
      <c r="D1015" s="214"/>
      <c r="E1015" s="214"/>
      <c r="F1015" s="214"/>
      <c r="G1015" s="214"/>
      <c r="H1015" s="214"/>
      <c r="I1015" s="214"/>
      <c r="J1015" s="214"/>
      <c r="K1015" s="214"/>
      <c r="L1015" s="214"/>
      <c r="M1015" s="214"/>
      <c r="N1015" s="214"/>
      <c r="O1015" s="214"/>
      <c r="P1015" s="214"/>
      <c r="Q1015" s="214"/>
      <c r="R1015" s="214"/>
    </row>
    <row r="1016">
      <c r="A1016" s="180"/>
      <c r="B1016" s="214"/>
      <c r="C1016" s="214"/>
      <c r="D1016" s="214"/>
      <c r="E1016" s="214"/>
      <c r="F1016" s="214"/>
      <c r="G1016" s="214"/>
      <c r="H1016" s="214"/>
      <c r="I1016" s="214"/>
      <c r="J1016" s="214"/>
      <c r="K1016" s="214"/>
      <c r="L1016" s="214"/>
      <c r="M1016" s="214"/>
      <c r="N1016" s="214"/>
      <c r="O1016" s="214"/>
      <c r="P1016" s="214"/>
      <c r="Q1016" s="214"/>
      <c r="R1016" s="214"/>
    </row>
    <row r="1017">
      <c r="A1017" s="180"/>
      <c r="B1017" s="214"/>
      <c r="C1017" s="214"/>
      <c r="D1017" s="214"/>
      <c r="E1017" s="214"/>
      <c r="F1017" s="214"/>
      <c r="G1017" s="214"/>
      <c r="H1017" s="214"/>
      <c r="I1017" s="214"/>
      <c r="J1017" s="214"/>
      <c r="K1017" s="214"/>
      <c r="L1017" s="214"/>
      <c r="M1017" s="214"/>
      <c r="N1017" s="214"/>
      <c r="O1017" s="214"/>
      <c r="P1017" s="214"/>
      <c r="Q1017" s="214"/>
      <c r="R1017" s="214"/>
    </row>
    <row r="1018">
      <c r="A1018" s="180"/>
      <c r="B1018" s="214"/>
      <c r="C1018" s="214"/>
      <c r="D1018" s="214"/>
      <c r="E1018" s="214"/>
      <c r="F1018" s="214"/>
      <c r="G1018" s="214"/>
      <c r="H1018" s="214"/>
      <c r="I1018" s="214"/>
      <c r="J1018" s="214"/>
      <c r="K1018" s="214"/>
      <c r="L1018" s="214"/>
      <c r="M1018" s="214"/>
      <c r="N1018" s="214"/>
      <c r="O1018" s="214"/>
      <c r="P1018" s="214"/>
      <c r="Q1018" s="214"/>
      <c r="R1018" s="214"/>
    </row>
    <row r="1019">
      <c r="A1019" s="180"/>
      <c r="B1019" s="214"/>
      <c r="C1019" s="214"/>
      <c r="D1019" s="214"/>
      <c r="E1019" s="214"/>
      <c r="F1019" s="214"/>
      <c r="G1019" s="214"/>
      <c r="H1019" s="214"/>
      <c r="I1019" s="214"/>
      <c r="J1019" s="214"/>
      <c r="K1019" s="214"/>
      <c r="L1019" s="214"/>
      <c r="M1019" s="214"/>
      <c r="N1019" s="214"/>
      <c r="O1019" s="214"/>
      <c r="P1019" s="214"/>
      <c r="Q1019" s="214"/>
      <c r="R1019" s="214"/>
    </row>
    <row r="1020">
      <c r="A1020" s="180"/>
      <c r="B1020" s="214"/>
      <c r="C1020" s="214"/>
      <c r="D1020" s="214"/>
      <c r="E1020" s="214"/>
      <c r="F1020" s="214"/>
      <c r="G1020" s="214"/>
      <c r="H1020" s="214"/>
      <c r="I1020" s="214"/>
      <c r="J1020" s="214"/>
      <c r="K1020" s="214"/>
      <c r="L1020" s="214"/>
      <c r="M1020" s="214"/>
      <c r="N1020" s="214"/>
      <c r="O1020" s="214"/>
      <c r="P1020" s="214"/>
      <c r="Q1020" s="214"/>
      <c r="R1020" s="214"/>
    </row>
    <row r="1021">
      <c r="A1021" s="180"/>
      <c r="B1021" s="214"/>
      <c r="C1021" s="214"/>
      <c r="D1021" s="214"/>
      <c r="E1021" s="214"/>
      <c r="F1021" s="214"/>
      <c r="G1021" s="214"/>
      <c r="H1021" s="214"/>
      <c r="I1021" s="214"/>
      <c r="J1021" s="214"/>
      <c r="K1021" s="214"/>
      <c r="L1021" s="214"/>
      <c r="M1021" s="214"/>
      <c r="N1021" s="214"/>
      <c r="O1021" s="214"/>
      <c r="P1021" s="214"/>
      <c r="Q1021" s="214"/>
      <c r="R1021" s="214"/>
    </row>
    <row r="1022">
      <c r="A1022" s="180"/>
      <c r="B1022" s="214"/>
      <c r="C1022" s="214"/>
      <c r="D1022" s="214"/>
      <c r="E1022" s="214"/>
      <c r="F1022" s="214"/>
      <c r="G1022" s="214"/>
      <c r="H1022" s="214"/>
      <c r="I1022" s="214"/>
      <c r="J1022" s="214"/>
      <c r="K1022" s="214"/>
      <c r="L1022" s="214"/>
      <c r="M1022" s="214"/>
      <c r="N1022" s="214"/>
      <c r="O1022" s="214"/>
      <c r="P1022" s="214"/>
      <c r="Q1022" s="214"/>
      <c r="R1022" s="214"/>
    </row>
    <row r="1023">
      <c r="A1023" s="180"/>
      <c r="B1023" s="214"/>
      <c r="C1023" s="214"/>
      <c r="D1023" s="214"/>
      <c r="E1023" s="214"/>
      <c r="F1023" s="214"/>
      <c r="G1023" s="214"/>
      <c r="H1023" s="214"/>
      <c r="I1023" s="214"/>
      <c r="J1023" s="214"/>
      <c r="K1023" s="214"/>
      <c r="L1023" s="214"/>
      <c r="M1023" s="214"/>
      <c r="N1023" s="214"/>
      <c r="O1023" s="214"/>
      <c r="P1023" s="214"/>
      <c r="Q1023" s="214"/>
      <c r="R1023" s="214"/>
    </row>
    <row r="1024">
      <c r="A1024" s="180"/>
      <c r="B1024" s="214"/>
      <c r="C1024" s="214"/>
      <c r="D1024" s="214"/>
      <c r="E1024" s="214"/>
      <c r="F1024" s="214"/>
      <c r="G1024" s="214"/>
      <c r="H1024" s="214"/>
      <c r="I1024" s="214"/>
      <c r="J1024" s="214"/>
      <c r="K1024" s="214"/>
      <c r="L1024" s="214"/>
      <c r="M1024" s="214"/>
      <c r="N1024" s="214"/>
      <c r="O1024" s="214"/>
      <c r="P1024" s="214"/>
      <c r="Q1024" s="214"/>
      <c r="R1024" s="214"/>
    </row>
    <row r="1025">
      <c r="A1025" s="180"/>
      <c r="B1025" s="214"/>
      <c r="C1025" s="214"/>
      <c r="D1025" s="214"/>
      <c r="E1025" s="214"/>
      <c r="F1025" s="214"/>
      <c r="G1025" s="214"/>
      <c r="H1025" s="214"/>
      <c r="I1025" s="214"/>
      <c r="J1025" s="214"/>
      <c r="K1025" s="214"/>
      <c r="L1025" s="214"/>
      <c r="M1025" s="214"/>
      <c r="N1025" s="214"/>
      <c r="O1025" s="214"/>
      <c r="P1025" s="214"/>
      <c r="Q1025" s="214"/>
      <c r="R1025" s="214"/>
    </row>
    <row r="1026">
      <c r="A1026" s="180"/>
      <c r="B1026" s="214"/>
      <c r="C1026" s="214"/>
      <c r="D1026" s="214"/>
      <c r="E1026" s="214"/>
      <c r="F1026" s="214"/>
      <c r="G1026" s="214"/>
      <c r="H1026" s="214"/>
      <c r="I1026" s="214"/>
      <c r="J1026" s="214"/>
      <c r="K1026" s="214"/>
      <c r="L1026" s="214"/>
      <c r="M1026" s="214"/>
      <c r="N1026" s="214"/>
      <c r="O1026" s="214"/>
      <c r="P1026" s="214"/>
      <c r="Q1026" s="214"/>
      <c r="R1026" s="214"/>
    </row>
    <row r="1027">
      <c r="A1027" s="180"/>
      <c r="B1027" s="214"/>
      <c r="C1027" s="214"/>
      <c r="D1027" s="214"/>
      <c r="E1027" s="214"/>
      <c r="F1027" s="214"/>
      <c r="G1027" s="214"/>
      <c r="H1027" s="214"/>
      <c r="I1027" s="214"/>
      <c r="J1027" s="214"/>
      <c r="K1027" s="214"/>
      <c r="L1027" s="214"/>
      <c r="M1027" s="214"/>
      <c r="N1027" s="214"/>
      <c r="O1027" s="214"/>
      <c r="P1027" s="214"/>
      <c r="Q1027" s="214"/>
      <c r="R1027" s="214"/>
    </row>
    <row r="1028">
      <c r="A1028" s="180"/>
      <c r="B1028" s="214"/>
      <c r="C1028" s="214"/>
      <c r="D1028" s="214"/>
      <c r="E1028" s="214"/>
      <c r="F1028" s="214"/>
      <c r="G1028" s="214"/>
      <c r="H1028" s="214"/>
      <c r="I1028" s="214"/>
      <c r="J1028" s="214"/>
      <c r="K1028" s="214"/>
      <c r="L1028" s="214"/>
      <c r="M1028" s="214"/>
      <c r="N1028" s="214"/>
      <c r="O1028" s="214"/>
      <c r="P1028" s="214"/>
      <c r="Q1028" s="214"/>
      <c r="R1028" s="214"/>
    </row>
    <row r="1029">
      <c r="A1029" s="180"/>
      <c r="B1029" s="214"/>
      <c r="C1029" s="214"/>
      <c r="D1029" s="214"/>
      <c r="E1029" s="214"/>
      <c r="F1029" s="214"/>
      <c r="G1029" s="214"/>
      <c r="H1029" s="214"/>
      <c r="I1029" s="214"/>
      <c r="J1029" s="214"/>
      <c r="K1029" s="214"/>
      <c r="L1029" s="214"/>
      <c r="M1029" s="214"/>
      <c r="N1029" s="214"/>
      <c r="O1029" s="214"/>
      <c r="P1029" s="214"/>
      <c r="Q1029" s="214"/>
      <c r="R1029" s="214"/>
    </row>
    <row r="1030">
      <c r="A1030" s="180"/>
      <c r="B1030" s="214"/>
      <c r="C1030" s="214"/>
      <c r="D1030" s="214"/>
      <c r="E1030" s="214"/>
      <c r="F1030" s="214"/>
      <c r="G1030" s="214"/>
      <c r="H1030" s="214"/>
      <c r="I1030" s="214"/>
      <c r="J1030" s="214"/>
      <c r="K1030" s="214"/>
      <c r="L1030" s="214"/>
      <c r="M1030" s="214"/>
      <c r="N1030" s="214"/>
      <c r="O1030" s="214"/>
      <c r="P1030" s="214"/>
      <c r="Q1030" s="214"/>
      <c r="R1030" s="214"/>
    </row>
    <row r="1031">
      <c r="A1031" s="180"/>
      <c r="B1031" s="214"/>
      <c r="C1031" s="214"/>
      <c r="D1031" s="214"/>
      <c r="E1031" s="214"/>
      <c r="F1031" s="214"/>
      <c r="G1031" s="214"/>
      <c r="H1031" s="214"/>
      <c r="I1031" s="214"/>
      <c r="J1031" s="214"/>
      <c r="K1031" s="214"/>
      <c r="L1031" s="214"/>
      <c r="M1031" s="214"/>
      <c r="N1031" s="214"/>
      <c r="O1031" s="214"/>
      <c r="P1031" s="214"/>
      <c r="Q1031" s="214"/>
      <c r="R1031" s="214"/>
    </row>
    <row r="1032">
      <c r="A1032" s="180"/>
      <c r="B1032" s="214"/>
      <c r="C1032" s="214"/>
      <c r="D1032" s="214"/>
      <c r="E1032" s="214"/>
      <c r="F1032" s="214"/>
      <c r="G1032" s="214"/>
      <c r="H1032" s="214"/>
      <c r="I1032" s="214"/>
      <c r="J1032" s="214"/>
      <c r="K1032" s="214"/>
      <c r="L1032" s="214"/>
      <c r="M1032" s="214"/>
      <c r="N1032" s="214"/>
      <c r="O1032" s="214"/>
      <c r="P1032" s="214"/>
      <c r="Q1032" s="214"/>
      <c r="R1032" s="214"/>
    </row>
    <row r="1033">
      <c r="A1033" s="180"/>
      <c r="B1033" s="214"/>
      <c r="C1033" s="214"/>
      <c r="D1033" s="214"/>
      <c r="E1033" s="214"/>
      <c r="F1033" s="214"/>
      <c r="G1033" s="214"/>
      <c r="H1033" s="214"/>
      <c r="I1033" s="214"/>
      <c r="J1033" s="214"/>
      <c r="K1033" s="214"/>
      <c r="L1033" s="214"/>
      <c r="M1033" s="214"/>
      <c r="N1033" s="214"/>
      <c r="O1033" s="214"/>
      <c r="P1033" s="214"/>
      <c r="Q1033" s="214"/>
      <c r="R1033" s="214"/>
    </row>
    <row r="1034">
      <c r="A1034" s="180"/>
      <c r="B1034" s="214"/>
      <c r="C1034" s="214"/>
      <c r="D1034" s="214"/>
      <c r="E1034" s="214"/>
      <c r="F1034" s="214"/>
      <c r="G1034" s="214"/>
      <c r="H1034" s="214"/>
      <c r="I1034" s="214"/>
      <c r="J1034" s="214"/>
      <c r="K1034" s="214"/>
      <c r="L1034" s="214"/>
      <c r="M1034" s="214"/>
      <c r="N1034" s="214"/>
      <c r="O1034" s="214"/>
      <c r="P1034" s="214"/>
      <c r="Q1034" s="214"/>
      <c r="R1034" s="214"/>
    </row>
    <row r="1035">
      <c r="A1035" s="180"/>
      <c r="B1035" s="214"/>
      <c r="C1035" s="214"/>
      <c r="D1035" s="214"/>
      <c r="E1035" s="214"/>
      <c r="F1035" s="214"/>
      <c r="G1035" s="214"/>
      <c r="H1035" s="214"/>
      <c r="I1035" s="214"/>
      <c r="J1035" s="214"/>
      <c r="K1035" s="214"/>
      <c r="L1035" s="214"/>
      <c r="M1035" s="214"/>
      <c r="N1035" s="214"/>
      <c r="O1035" s="214"/>
      <c r="P1035" s="214"/>
      <c r="Q1035" s="214"/>
      <c r="R1035" s="214"/>
    </row>
    <row r="1036">
      <c r="A1036" s="180"/>
      <c r="B1036" s="214"/>
      <c r="C1036" s="214"/>
      <c r="D1036" s="214"/>
      <c r="E1036" s="214"/>
      <c r="F1036" s="214"/>
      <c r="G1036" s="214"/>
      <c r="H1036" s="214"/>
      <c r="I1036" s="214"/>
      <c r="J1036" s="214"/>
      <c r="K1036" s="214"/>
      <c r="L1036" s="214"/>
      <c r="M1036" s="214"/>
      <c r="N1036" s="214"/>
      <c r="O1036" s="214"/>
      <c r="P1036" s="214"/>
      <c r="Q1036" s="214"/>
      <c r="R1036" s="214"/>
    </row>
    <row r="1037">
      <c r="A1037" s="180"/>
      <c r="B1037" s="214"/>
      <c r="C1037" s="214"/>
      <c r="D1037" s="214"/>
      <c r="E1037" s="214"/>
      <c r="F1037" s="214"/>
      <c r="G1037" s="214"/>
      <c r="H1037" s="214"/>
      <c r="I1037" s="214"/>
      <c r="J1037" s="214"/>
      <c r="K1037" s="214"/>
      <c r="L1037" s="214"/>
      <c r="M1037" s="214"/>
      <c r="N1037" s="214"/>
      <c r="O1037" s="214"/>
      <c r="P1037" s="214"/>
      <c r="Q1037" s="214"/>
      <c r="R1037" s="214"/>
    </row>
    <row r="1038">
      <c r="A1038" s="180"/>
      <c r="B1038" s="214"/>
      <c r="C1038" s="214"/>
      <c r="D1038" s="214"/>
      <c r="E1038" s="214"/>
      <c r="F1038" s="214"/>
      <c r="G1038" s="214"/>
      <c r="H1038" s="214"/>
      <c r="I1038" s="214"/>
      <c r="J1038" s="214"/>
      <c r="K1038" s="214"/>
      <c r="L1038" s="214"/>
      <c r="M1038" s="214"/>
      <c r="N1038" s="214"/>
      <c r="O1038" s="214"/>
      <c r="P1038" s="214"/>
      <c r="Q1038" s="214"/>
      <c r="R1038" s="214"/>
    </row>
    <row r="1039">
      <c r="A1039" s="180"/>
      <c r="B1039" s="214"/>
      <c r="C1039" s="214"/>
      <c r="D1039" s="214"/>
      <c r="E1039" s="214"/>
      <c r="F1039" s="214"/>
      <c r="G1039" s="214"/>
      <c r="H1039" s="214"/>
      <c r="I1039" s="214"/>
      <c r="J1039" s="214"/>
      <c r="K1039" s="214"/>
      <c r="L1039" s="214"/>
      <c r="M1039" s="214"/>
      <c r="N1039" s="214"/>
      <c r="O1039" s="214"/>
      <c r="P1039" s="214"/>
      <c r="Q1039" s="214"/>
      <c r="R1039" s="214"/>
    </row>
    <row r="1040">
      <c r="A1040" s="180"/>
      <c r="B1040" s="214"/>
      <c r="C1040" s="214"/>
      <c r="D1040" s="214"/>
      <c r="E1040" s="214"/>
      <c r="F1040" s="214"/>
      <c r="G1040" s="214"/>
      <c r="H1040" s="214"/>
      <c r="I1040" s="214"/>
      <c r="J1040" s="214"/>
      <c r="K1040" s="214"/>
      <c r="L1040" s="214"/>
      <c r="M1040" s="214"/>
      <c r="N1040" s="214"/>
      <c r="O1040" s="214"/>
      <c r="P1040" s="214"/>
      <c r="Q1040" s="214"/>
      <c r="R1040" s="214"/>
    </row>
    <row r="1041">
      <c r="A1041" s="180"/>
      <c r="B1041" s="214"/>
      <c r="C1041" s="214"/>
      <c r="D1041" s="214"/>
      <c r="E1041" s="214"/>
      <c r="F1041" s="214"/>
      <c r="G1041" s="214"/>
      <c r="H1041" s="214"/>
      <c r="I1041" s="214"/>
      <c r="J1041" s="214"/>
      <c r="K1041" s="214"/>
      <c r="L1041" s="214"/>
      <c r="M1041" s="214"/>
      <c r="N1041" s="214"/>
      <c r="O1041" s="214"/>
      <c r="P1041" s="214"/>
      <c r="Q1041" s="214"/>
      <c r="R1041" s="214"/>
    </row>
    <row r="1042">
      <c r="A1042" s="180"/>
      <c r="B1042" s="214"/>
      <c r="C1042" s="214"/>
      <c r="D1042" s="214"/>
      <c r="E1042" s="214"/>
      <c r="F1042" s="214"/>
      <c r="G1042" s="214"/>
      <c r="H1042" s="214"/>
      <c r="I1042" s="214"/>
      <c r="J1042" s="214"/>
      <c r="K1042" s="214"/>
      <c r="L1042" s="214"/>
      <c r="M1042" s="214"/>
      <c r="N1042" s="214"/>
      <c r="O1042" s="214"/>
      <c r="P1042" s="214"/>
      <c r="Q1042" s="214"/>
      <c r="R1042" s="214"/>
    </row>
    <row r="1043">
      <c r="A1043" s="180"/>
      <c r="B1043" s="214"/>
      <c r="C1043" s="214"/>
      <c r="D1043" s="214"/>
      <c r="E1043" s="214"/>
      <c r="F1043" s="214"/>
      <c r="G1043" s="214"/>
      <c r="H1043" s="214"/>
      <c r="I1043" s="214"/>
      <c r="J1043" s="214"/>
      <c r="K1043" s="214"/>
      <c r="L1043" s="214"/>
      <c r="M1043" s="214"/>
      <c r="N1043" s="214"/>
      <c r="O1043" s="214"/>
      <c r="P1043" s="214"/>
      <c r="Q1043" s="214"/>
      <c r="R1043" s="214"/>
    </row>
    <row r="1044">
      <c r="A1044" s="180"/>
      <c r="B1044" s="214"/>
      <c r="C1044" s="214"/>
      <c r="D1044" s="214"/>
      <c r="E1044" s="214"/>
      <c r="F1044" s="214"/>
      <c r="G1044" s="214"/>
      <c r="H1044" s="214"/>
      <c r="I1044" s="214"/>
      <c r="J1044" s="214"/>
      <c r="K1044" s="214"/>
      <c r="L1044" s="214"/>
      <c r="M1044" s="214"/>
      <c r="N1044" s="214"/>
      <c r="O1044" s="214"/>
      <c r="P1044" s="214"/>
      <c r="Q1044" s="214"/>
      <c r="R1044" s="214"/>
    </row>
    <row r="1045">
      <c r="A1045" s="180"/>
      <c r="B1045" s="214"/>
      <c r="C1045" s="214"/>
      <c r="D1045" s="214"/>
      <c r="E1045" s="214"/>
      <c r="F1045" s="214"/>
      <c r="G1045" s="214"/>
      <c r="H1045" s="214"/>
      <c r="I1045" s="214"/>
      <c r="J1045" s="214"/>
      <c r="K1045" s="214"/>
      <c r="L1045" s="214"/>
      <c r="M1045" s="214"/>
      <c r="N1045" s="214"/>
      <c r="O1045" s="214"/>
      <c r="P1045" s="214"/>
      <c r="Q1045" s="214"/>
      <c r="R1045" s="214"/>
    </row>
    <row r="1046">
      <c r="A1046" s="180"/>
      <c r="B1046" s="214"/>
      <c r="C1046" s="214"/>
      <c r="D1046" s="214"/>
      <c r="E1046" s="214"/>
      <c r="F1046" s="214"/>
      <c r="G1046" s="214"/>
      <c r="H1046" s="214"/>
      <c r="I1046" s="214"/>
      <c r="J1046" s="214"/>
      <c r="K1046" s="214"/>
      <c r="L1046" s="214"/>
      <c r="M1046" s="214"/>
      <c r="N1046" s="214"/>
      <c r="O1046" s="214"/>
      <c r="P1046" s="214"/>
      <c r="Q1046" s="214"/>
      <c r="R1046" s="214"/>
    </row>
    <row r="1047">
      <c r="A1047" s="180"/>
      <c r="B1047" s="214"/>
      <c r="C1047" s="214"/>
      <c r="D1047" s="214"/>
      <c r="E1047" s="214"/>
      <c r="F1047" s="214"/>
      <c r="G1047" s="214"/>
      <c r="H1047" s="214"/>
      <c r="I1047" s="214"/>
      <c r="J1047" s="214"/>
      <c r="K1047" s="214"/>
      <c r="L1047" s="214"/>
      <c r="M1047" s="214"/>
      <c r="N1047" s="214"/>
      <c r="O1047" s="214"/>
      <c r="P1047" s="214"/>
      <c r="Q1047" s="214"/>
      <c r="R1047" s="214"/>
    </row>
  </sheetData>
  <autoFilter ref="$A$9:$K$1047"/>
  <dataValidations>
    <dataValidation type="list" allowBlank="1" showErrorMessage="1" sqref="F10:F151">
      <formula1>"✅ จอง,📝 ลงทะเบียน,🔄ส่งใบเสนอราคา,🛄 Backlog,ส่งใบราคา,ยกเลิก,ต้องติดตามต่อ,ลูกค้าได้ผู้เราหมาแล้ว Close lead ,งานอื่นๆ,ส่ง SMS ให้ลูกค้า ,พบลูกค้า,ติดตามครั้งที่ 1,ติดตามครั้งที่ 2 ,ติดตามครั้งที่ 3 /  Close deal  / ไม่สนใจ"</formula1>
    </dataValidation>
    <dataValidation type="list" allowBlank="1" showErrorMessage="1" sqref="I10:I106 I109:I117 I119:I123 I127:I146">
      <formula1>"20%,50%,90%,มัดจำสิทธิ์"</formula1>
    </dataValidation>
    <dataValidation type="list" allowBlank="1" showErrorMessage="1" sqref="I118">
      <formula1>"20%,50%,90%,มัดจำสิทธิ์,100%"</formula1>
    </dataValidation>
    <dataValidation type="list" allowBlank="1" showErrorMessage="1" sqref="G10:G111">
      <formula1>"Combo(S),Medium(M),Premium(L)"</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23.25"/>
    <col customWidth="1" min="3" max="3" width="35.63"/>
    <col customWidth="1" min="4" max="4" width="14.38"/>
    <col customWidth="1" min="5" max="5" width="32.38"/>
    <col customWidth="1" min="6" max="6" width="28.63"/>
    <col customWidth="1" hidden="1" min="7" max="7" width="17.38"/>
    <col customWidth="1" min="8" max="8" width="10.63"/>
    <col customWidth="1" min="9" max="9" width="17.88"/>
    <col customWidth="1" min="10" max="10" width="40.38"/>
    <col customWidth="1" min="11" max="11" width="42.25"/>
  </cols>
  <sheetData>
    <row r="1">
      <c r="A1" s="236"/>
      <c r="B1" s="237"/>
      <c r="C1" s="236"/>
      <c r="D1" s="236"/>
      <c r="E1" s="236"/>
      <c r="F1" s="236"/>
      <c r="G1" s="237"/>
      <c r="H1" s="236"/>
      <c r="I1" s="236"/>
      <c r="J1" s="236"/>
      <c r="K1" s="236"/>
      <c r="L1" s="207"/>
      <c r="M1" s="207"/>
      <c r="N1" s="207"/>
      <c r="O1" s="207"/>
      <c r="P1" s="207"/>
      <c r="Q1" s="207"/>
      <c r="R1" s="207"/>
    </row>
    <row r="2">
      <c r="A2" s="236"/>
      <c r="B2" s="238" t="s">
        <v>1105</v>
      </c>
      <c r="C2" s="238" t="s">
        <v>1106</v>
      </c>
      <c r="D2" s="236"/>
      <c r="E2" s="236"/>
      <c r="F2" s="236"/>
      <c r="G2" s="237"/>
      <c r="H2" s="236"/>
      <c r="I2" s="236"/>
      <c r="J2" s="236"/>
      <c r="K2" s="236"/>
      <c r="L2" s="207"/>
      <c r="M2" s="207"/>
      <c r="N2" s="207"/>
      <c r="O2" s="207"/>
      <c r="P2" s="207"/>
      <c r="Q2" s="207"/>
      <c r="R2" s="207"/>
    </row>
    <row r="3">
      <c r="A3" s="236"/>
      <c r="B3" s="237"/>
      <c r="C3" s="236"/>
      <c r="D3" s="236"/>
      <c r="E3" s="236"/>
      <c r="F3" s="236"/>
      <c r="G3" s="237"/>
      <c r="H3" s="236"/>
      <c r="I3" s="236"/>
      <c r="J3" s="236"/>
      <c r="K3" s="236"/>
      <c r="L3" s="207"/>
      <c r="M3" s="207"/>
      <c r="N3" s="207"/>
      <c r="O3" s="207"/>
      <c r="P3" s="207"/>
      <c r="Q3" s="207"/>
      <c r="R3" s="207"/>
    </row>
    <row r="4">
      <c r="A4" s="236"/>
      <c r="B4" s="237"/>
      <c r="C4" s="236"/>
      <c r="D4" s="236"/>
      <c r="E4" s="236"/>
      <c r="F4" s="236"/>
      <c r="G4" s="237"/>
      <c r="H4" s="236"/>
      <c r="I4" s="236"/>
      <c r="J4" s="236"/>
      <c r="K4" s="236"/>
      <c r="L4" s="207"/>
      <c r="M4" s="207"/>
      <c r="N4" s="207"/>
      <c r="O4" s="207"/>
      <c r="P4" s="207"/>
      <c r="Q4" s="207"/>
      <c r="R4" s="207"/>
    </row>
    <row r="5">
      <c r="A5" s="236"/>
      <c r="B5" s="239" t="s">
        <v>1107</v>
      </c>
      <c r="C5" s="236"/>
      <c r="D5" s="239"/>
      <c r="E5" s="239"/>
      <c r="F5" s="236"/>
      <c r="G5" s="237"/>
      <c r="H5" s="236"/>
      <c r="I5" s="236"/>
      <c r="J5" s="236"/>
      <c r="K5" s="236"/>
      <c r="L5" s="207"/>
      <c r="M5" s="207"/>
      <c r="N5" s="207"/>
      <c r="O5" s="207"/>
      <c r="P5" s="207"/>
      <c r="Q5" s="207"/>
      <c r="R5" s="207"/>
    </row>
    <row r="6">
      <c r="A6" s="236"/>
      <c r="B6" s="239" t="s">
        <v>1177</v>
      </c>
      <c r="C6" s="236"/>
      <c r="D6" s="239"/>
      <c r="E6" s="239"/>
      <c r="F6" s="236"/>
      <c r="G6" s="237"/>
      <c r="H6" s="236"/>
      <c r="I6" s="236"/>
      <c r="J6" s="236"/>
      <c r="K6" s="236"/>
      <c r="L6" s="207"/>
      <c r="M6" s="207"/>
      <c r="N6" s="207"/>
      <c r="O6" s="207"/>
      <c r="P6" s="207"/>
      <c r="Q6" s="207"/>
      <c r="R6" s="207"/>
    </row>
    <row r="7">
      <c r="A7" s="236"/>
      <c r="B7" s="237"/>
      <c r="C7" s="236"/>
      <c r="D7" s="240"/>
      <c r="E7" s="240"/>
      <c r="F7" s="236"/>
      <c r="G7" s="237"/>
      <c r="H7" s="236"/>
      <c r="I7" s="236"/>
      <c r="J7" s="236"/>
      <c r="K7" s="236"/>
      <c r="L7" s="207"/>
      <c r="M7" s="207"/>
      <c r="N7" s="207"/>
      <c r="O7" s="207"/>
      <c r="P7" s="207"/>
      <c r="Q7" s="207"/>
      <c r="R7" s="207"/>
    </row>
    <row r="8">
      <c r="A8" s="236"/>
      <c r="B8" s="237"/>
      <c r="C8" s="236"/>
      <c r="D8" s="240"/>
      <c r="E8" s="240"/>
      <c r="F8" s="236"/>
      <c r="G8" s="237"/>
      <c r="H8" s="236"/>
      <c r="I8" s="236"/>
      <c r="J8" s="236"/>
      <c r="K8" s="236"/>
      <c r="L8" s="207"/>
      <c r="M8" s="207"/>
      <c r="N8" s="207"/>
      <c r="O8" s="207"/>
      <c r="P8" s="207"/>
      <c r="Q8" s="207"/>
      <c r="R8" s="207"/>
    </row>
    <row r="9">
      <c r="A9" s="241" t="s">
        <v>866</v>
      </c>
      <c r="B9" s="242" t="s">
        <v>1109</v>
      </c>
      <c r="C9" s="241" t="s">
        <v>52</v>
      </c>
      <c r="D9" s="241" t="s">
        <v>1110</v>
      </c>
      <c r="E9" s="242" t="s">
        <v>1111</v>
      </c>
      <c r="F9" s="241" t="s">
        <v>1112</v>
      </c>
      <c r="G9" s="242" t="s">
        <v>874</v>
      </c>
      <c r="H9" s="241" t="s">
        <v>34</v>
      </c>
      <c r="I9" s="241" t="s">
        <v>1113</v>
      </c>
      <c r="J9" s="241" t="s">
        <v>1114</v>
      </c>
      <c r="K9" s="241" t="s">
        <v>114</v>
      </c>
      <c r="L9" s="207"/>
      <c r="M9" s="207"/>
      <c r="N9" s="207"/>
      <c r="O9" s="207"/>
      <c r="P9" s="207"/>
      <c r="Q9" s="207"/>
      <c r="R9" s="207"/>
    </row>
    <row r="10">
      <c r="A10" s="208">
        <v>1.0</v>
      </c>
      <c r="B10" s="209">
        <v>25334.0</v>
      </c>
      <c r="C10" s="210" t="s">
        <v>1178</v>
      </c>
      <c r="D10" s="210" t="s">
        <v>1179</v>
      </c>
      <c r="E10" s="210" t="s">
        <v>1180</v>
      </c>
      <c r="F10" s="245" t="s">
        <v>1116</v>
      </c>
      <c r="G10" s="210"/>
      <c r="H10" s="246">
        <v>21500.0</v>
      </c>
      <c r="I10" s="208" t="s">
        <v>1117</v>
      </c>
      <c r="J10" s="210" t="s">
        <v>1181</v>
      </c>
      <c r="K10" s="213"/>
      <c r="L10" s="214"/>
      <c r="M10" s="214"/>
      <c r="N10" s="214"/>
      <c r="O10" s="214"/>
      <c r="P10" s="214"/>
      <c r="Q10" s="214"/>
      <c r="R10" s="214"/>
    </row>
    <row r="11">
      <c r="A11" s="208">
        <v>2.0</v>
      </c>
      <c r="B11" s="209">
        <v>25335.0</v>
      </c>
      <c r="C11" s="210" t="s">
        <v>1178</v>
      </c>
      <c r="D11" s="210" t="s">
        <v>1182</v>
      </c>
      <c r="E11" s="210" t="s">
        <v>1183</v>
      </c>
      <c r="F11" s="245" t="s">
        <v>1131</v>
      </c>
      <c r="G11" s="210"/>
      <c r="H11" s="248">
        <v>19500.0</v>
      </c>
      <c r="I11" s="250">
        <v>0.9</v>
      </c>
      <c r="J11" s="210" t="s">
        <v>1184</v>
      </c>
      <c r="K11" s="213"/>
      <c r="L11" s="214"/>
      <c r="M11" s="214"/>
      <c r="N11" s="214"/>
      <c r="O11" s="214"/>
      <c r="P11" s="214"/>
      <c r="Q11" s="214"/>
      <c r="R11" s="214"/>
    </row>
    <row r="12">
      <c r="A12" s="208">
        <v>3.0</v>
      </c>
      <c r="B12" s="209">
        <v>25335.0</v>
      </c>
      <c r="C12" s="210" t="s">
        <v>1178</v>
      </c>
      <c r="D12" s="210" t="s">
        <v>1185</v>
      </c>
      <c r="E12" s="261" t="s">
        <v>1186</v>
      </c>
      <c r="F12" s="245" t="s">
        <v>1131</v>
      </c>
      <c r="G12" s="210"/>
      <c r="H12" s="248">
        <v>19500.0</v>
      </c>
      <c r="I12" s="250">
        <v>0.9</v>
      </c>
      <c r="J12" s="210" t="s">
        <v>1184</v>
      </c>
      <c r="K12" s="213"/>
      <c r="L12" s="214"/>
      <c r="M12" s="214"/>
      <c r="N12" s="214"/>
      <c r="O12" s="214"/>
      <c r="P12" s="214"/>
      <c r="Q12" s="214"/>
      <c r="R12" s="214"/>
    </row>
    <row r="13">
      <c r="A13" s="208">
        <v>4.0</v>
      </c>
      <c r="B13" s="209">
        <v>25336.0</v>
      </c>
      <c r="C13" s="210" t="s">
        <v>1187</v>
      </c>
      <c r="D13" s="210" t="s">
        <v>1188</v>
      </c>
      <c r="E13" s="210" t="s">
        <v>1189</v>
      </c>
      <c r="F13" s="245" t="s">
        <v>1116</v>
      </c>
      <c r="G13" s="210"/>
      <c r="H13" s="248">
        <v>330000.0</v>
      </c>
      <c r="I13" s="250">
        <v>0.5</v>
      </c>
      <c r="J13" s="210" t="s">
        <v>1190</v>
      </c>
      <c r="K13" s="213"/>
      <c r="L13" s="214"/>
      <c r="M13" s="214"/>
      <c r="N13" s="214"/>
      <c r="O13" s="214"/>
      <c r="P13" s="214"/>
      <c r="Q13" s="214"/>
      <c r="R13" s="214"/>
    </row>
    <row r="14">
      <c r="A14" s="208">
        <v>5.0</v>
      </c>
      <c r="B14" s="209">
        <v>25336.0</v>
      </c>
      <c r="C14" s="210" t="s">
        <v>1178</v>
      </c>
      <c r="D14" s="210" t="s">
        <v>1191</v>
      </c>
      <c r="E14" s="210" t="s">
        <v>1192</v>
      </c>
      <c r="F14" s="245" t="s">
        <v>863</v>
      </c>
      <c r="G14" s="210"/>
      <c r="H14" s="248">
        <v>16900.0</v>
      </c>
      <c r="I14" s="250">
        <v>0.2</v>
      </c>
      <c r="J14" s="210" t="s">
        <v>1193</v>
      </c>
      <c r="K14" s="213"/>
      <c r="L14" s="214"/>
      <c r="M14" s="214"/>
      <c r="N14" s="214"/>
      <c r="O14" s="214"/>
      <c r="P14" s="214"/>
      <c r="Q14" s="214"/>
      <c r="R14" s="214"/>
    </row>
    <row r="15">
      <c r="A15" s="208">
        <v>6.0</v>
      </c>
      <c r="B15" s="209">
        <v>25336.0</v>
      </c>
      <c r="C15" s="210" t="s">
        <v>1178</v>
      </c>
      <c r="D15" s="210" t="s">
        <v>1194</v>
      </c>
      <c r="E15" s="210" t="s">
        <v>1192</v>
      </c>
      <c r="F15" s="245" t="s">
        <v>863</v>
      </c>
      <c r="G15" s="210"/>
      <c r="H15" s="248">
        <v>16900.0</v>
      </c>
      <c r="I15" s="250">
        <v>0.2</v>
      </c>
      <c r="J15" s="210" t="s">
        <v>1193</v>
      </c>
      <c r="K15" s="213"/>
      <c r="L15" s="214"/>
      <c r="M15" s="214"/>
      <c r="N15" s="214"/>
      <c r="O15" s="214"/>
      <c r="P15" s="214"/>
      <c r="Q15" s="214"/>
      <c r="R15" s="214"/>
    </row>
    <row r="16">
      <c r="A16" s="208">
        <v>7.0</v>
      </c>
      <c r="B16" s="209">
        <v>25337.0</v>
      </c>
      <c r="C16" s="210" t="s">
        <v>1178</v>
      </c>
      <c r="D16" s="210" t="s">
        <v>1195</v>
      </c>
      <c r="E16" s="210" t="s">
        <v>1196</v>
      </c>
      <c r="F16" s="245" t="s">
        <v>863</v>
      </c>
      <c r="G16" s="210"/>
      <c r="H16" s="248">
        <v>50000.0</v>
      </c>
      <c r="I16" s="250">
        <v>0.5</v>
      </c>
      <c r="J16" s="210" t="s">
        <v>1197</v>
      </c>
      <c r="K16" s="213"/>
      <c r="L16" s="214"/>
      <c r="M16" s="214"/>
      <c r="N16" s="214"/>
      <c r="O16" s="214"/>
      <c r="P16" s="214"/>
      <c r="Q16" s="214"/>
      <c r="R16" s="214"/>
    </row>
    <row r="17">
      <c r="A17" s="208">
        <v>8.0</v>
      </c>
      <c r="B17" s="209">
        <v>25337.0</v>
      </c>
      <c r="C17" s="210" t="s">
        <v>1178</v>
      </c>
      <c r="D17" s="210" t="s">
        <v>490</v>
      </c>
      <c r="E17" s="210" t="s">
        <v>1198</v>
      </c>
      <c r="F17" s="245" t="s">
        <v>1116</v>
      </c>
      <c r="G17" s="210"/>
      <c r="H17" s="248">
        <v>152513.0</v>
      </c>
      <c r="I17" s="250">
        <v>0.9</v>
      </c>
      <c r="J17" s="213"/>
      <c r="K17" s="213"/>
      <c r="L17" s="214"/>
      <c r="M17" s="214"/>
      <c r="N17" s="214"/>
      <c r="O17" s="214"/>
      <c r="P17" s="214"/>
      <c r="Q17" s="214"/>
      <c r="R17" s="214"/>
    </row>
    <row r="18">
      <c r="A18" s="208">
        <v>9.0</v>
      </c>
      <c r="B18" s="209">
        <v>25338.0</v>
      </c>
      <c r="C18" s="210" t="s">
        <v>1178</v>
      </c>
      <c r="D18" s="210" t="s">
        <v>1199</v>
      </c>
      <c r="E18" s="210" t="s">
        <v>1200</v>
      </c>
      <c r="F18" s="245" t="s">
        <v>1131</v>
      </c>
      <c r="G18" s="210"/>
      <c r="H18" s="248">
        <v>360000.0</v>
      </c>
      <c r="I18" s="250">
        <v>0.5</v>
      </c>
      <c r="J18" s="213"/>
      <c r="K18" s="213"/>
      <c r="L18" s="214"/>
      <c r="M18" s="214"/>
      <c r="N18" s="214"/>
      <c r="O18" s="214"/>
      <c r="P18" s="214"/>
      <c r="Q18" s="214"/>
      <c r="R18" s="214"/>
    </row>
    <row r="19">
      <c r="A19" s="208">
        <v>10.0</v>
      </c>
      <c r="B19" s="209">
        <v>25341.0</v>
      </c>
      <c r="C19" s="210" t="s">
        <v>1178</v>
      </c>
      <c r="D19" s="210" t="s">
        <v>1201</v>
      </c>
      <c r="E19" s="210" t="s">
        <v>1198</v>
      </c>
      <c r="F19" s="245" t="s">
        <v>1116</v>
      </c>
      <c r="G19" s="210"/>
      <c r="H19" s="248">
        <v>69950.0</v>
      </c>
      <c r="I19" s="250">
        <v>0.9</v>
      </c>
      <c r="J19" s="213"/>
      <c r="K19" s="213"/>
      <c r="L19" s="214"/>
      <c r="M19" s="214"/>
      <c r="N19" s="214"/>
      <c r="O19" s="214"/>
      <c r="P19" s="214"/>
      <c r="Q19" s="214"/>
      <c r="R19" s="214"/>
    </row>
    <row r="20">
      <c r="A20" s="208">
        <v>11.0</v>
      </c>
      <c r="B20" s="209">
        <v>25341.0</v>
      </c>
      <c r="C20" s="210" t="s">
        <v>1178</v>
      </c>
      <c r="D20" s="210" t="s">
        <v>1202</v>
      </c>
      <c r="E20" s="210" t="s">
        <v>1203</v>
      </c>
      <c r="F20" s="245" t="s">
        <v>1116</v>
      </c>
      <c r="G20" s="210"/>
      <c r="H20" s="248">
        <v>69000.0</v>
      </c>
      <c r="I20" s="250">
        <v>0.9</v>
      </c>
      <c r="J20" s="213"/>
      <c r="K20" s="213"/>
      <c r="L20" s="214"/>
      <c r="M20" s="214"/>
      <c r="N20" s="214"/>
      <c r="O20" s="214"/>
      <c r="P20" s="214"/>
      <c r="Q20" s="214"/>
      <c r="R20" s="214"/>
    </row>
    <row r="21">
      <c r="A21" s="208">
        <v>12.0</v>
      </c>
      <c r="B21" s="209">
        <v>25342.0</v>
      </c>
      <c r="C21" s="210" t="s">
        <v>1178</v>
      </c>
      <c r="D21" s="210" t="s">
        <v>890</v>
      </c>
      <c r="E21" s="210" t="s">
        <v>1204</v>
      </c>
      <c r="F21" s="245" t="s">
        <v>1116</v>
      </c>
      <c r="G21" s="210"/>
      <c r="H21" s="248">
        <v>34080.0</v>
      </c>
      <c r="I21" s="250">
        <v>0.9</v>
      </c>
      <c r="J21" s="213"/>
      <c r="K21" s="213"/>
      <c r="L21" s="214"/>
      <c r="M21" s="214"/>
      <c r="N21" s="214"/>
      <c r="O21" s="214"/>
      <c r="P21" s="214"/>
      <c r="Q21" s="214"/>
      <c r="R21" s="214"/>
    </row>
    <row r="22">
      <c r="A22" s="208">
        <v>13.0</v>
      </c>
      <c r="B22" s="209">
        <v>25343.0</v>
      </c>
      <c r="C22" s="210" t="s">
        <v>1178</v>
      </c>
      <c r="D22" s="210" t="s">
        <v>1024</v>
      </c>
      <c r="E22" s="210" t="s">
        <v>1205</v>
      </c>
      <c r="F22" s="245" t="s">
        <v>1116</v>
      </c>
      <c r="G22" s="213"/>
      <c r="H22" s="248">
        <v>200000.0</v>
      </c>
      <c r="I22" s="250">
        <v>0.9</v>
      </c>
      <c r="J22" s="213"/>
      <c r="K22" s="213"/>
      <c r="L22" s="214"/>
      <c r="M22" s="214"/>
      <c r="N22" s="214"/>
      <c r="O22" s="214"/>
      <c r="P22" s="214"/>
      <c r="Q22" s="214"/>
      <c r="R22" s="214"/>
    </row>
    <row r="23">
      <c r="A23" s="208">
        <v>14.0</v>
      </c>
      <c r="B23" s="209">
        <v>25344.0</v>
      </c>
      <c r="C23" s="210" t="s">
        <v>1178</v>
      </c>
      <c r="D23" s="210" t="s">
        <v>1206</v>
      </c>
      <c r="E23" s="210" t="s">
        <v>1207</v>
      </c>
      <c r="F23" s="245" t="s">
        <v>1116</v>
      </c>
      <c r="G23" s="213"/>
      <c r="H23" s="248">
        <v>21500.0</v>
      </c>
      <c r="I23" s="250">
        <v>0.9</v>
      </c>
      <c r="J23" s="213"/>
      <c r="K23" s="213"/>
      <c r="L23" s="214"/>
      <c r="M23" s="214"/>
      <c r="N23" s="214"/>
      <c r="O23" s="214"/>
      <c r="P23" s="214"/>
      <c r="Q23" s="214"/>
      <c r="R23" s="214"/>
    </row>
    <row r="24">
      <c r="A24" s="208">
        <v>15.0</v>
      </c>
      <c r="B24" s="209">
        <v>25345.0</v>
      </c>
      <c r="C24" s="210" t="s">
        <v>1178</v>
      </c>
      <c r="D24" s="210" t="s">
        <v>1179</v>
      </c>
      <c r="E24" s="210" t="s">
        <v>1180</v>
      </c>
      <c r="F24" s="245" t="s">
        <v>1131</v>
      </c>
      <c r="G24" s="213"/>
      <c r="H24" s="248">
        <v>21500.0</v>
      </c>
      <c r="I24" s="250">
        <v>0.5</v>
      </c>
      <c r="J24" s="213"/>
      <c r="K24" s="213"/>
      <c r="L24" s="214"/>
      <c r="M24" s="214"/>
      <c r="N24" s="214"/>
      <c r="O24" s="214"/>
      <c r="P24" s="214"/>
      <c r="Q24" s="214"/>
      <c r="R24" s="214"/>
    </row>
    <row r="25">
      <c r="A25" s="208">
        <v>16.0</v>
      </c>
      <c r="B25" s="209">
        <v>25346.0</v>
      </c>
      <c r="C25" s="210" t="s">
        <v>1178</v>
      </c>
      <c r="D25" s="210" t="s">
        <v>1208</v>
      </c>
      <c r="E25" s="210" t="s">
        <v>1209</v>
      </c>
      <c r="F25" s="245" t="s">
        <v>1131</v>
      </c>
      <c r="G25" s="213"/>
      <c r="H25" s="248">
        <v>160000.0</v>
      </c>
      <c r="I25" s="250">
        <v>0.5</v>
      </c>
      <c r="J25" s="213"/>
      <c r="K25" s="213"/>
      <c r="L25" s="214"/>
      <c r="M25" s="214"/>
      <c r="N25" s="214"/>
      <c r="O25" s="214"/>
      <c r="P25" s="214"/>
      <c r="Q25" s="214"/>
      <c r="R25" s="214"/>
    </row>
    <row r="26">
      <c r="A26" s="208">
        <v>17.0</v>
      </c>
      <c r="B26" s="209">
        <v>25351.0</v>
      </c>
      <c r="C26" s="210" t="s">
        <v>1178</v>
      </c>
      <c r="D26" s="210" t="s">
        <v>1210</v>
      </c>
      <c r="E26" s="210" t="s">
        <v>1211</v>
      </c>
      <c r="F26" s="245" t="s">
        <v>1116</v>
      </c>
      <c r="G26" s="210"/>
      <c r="H26" s="248">
        <v>20800.0</v>
      </c>
      <c r="I26" s="250">
        <v>0.9</v>
      </c>
      <c r="J26" s="213"/>
      <c r="K26" s="213"/>
      <c r="L26" s="214"/>
      <c r="M26" s="214"/>
      <c r="N26" s="214"/>
      <c r="O26" s="214"/>
      <c r="P26" s="214"/>
      <c r="Q26" s="214"/>
      <c r="R26" s="214"/>
    </row>
    <row r="27">
      <c r="A27" s="208">
        <v>18.0</v>
      </c>
      <c r="B27" s="209">
        <v>25351.0</v>
      </c>
      <c r="C27" s="210" t="s">
        <v>1178</v>
      </c>
      <c r="D27" s="210" t="s">
        <v>1212</v>
      </c>
      <c r="E27" s="210" t="s">
        <v>1213</v>
      </c>
      <c r="F27" s="245" t="s">
        <v>1116</v>
      </c>
      <c r="G27" s="210"/>
      <c r="H27" s="248">
        <v>31500.0</v>
      </c>
      <c r="I27" s="250">
        <v>0.9</v>
      </c>
      <c r="J27" s="213"/>
      <c r="K27" s="213"/>
      <c r="L27" s="214"/>
      <c r="M27" s="214"/>
      <c r="N27" s="214"/>
      <c r="O27" s="214"/>
      <c r="P27" s="214"/>
      <c r="Q27" s="214"/>
      <c r="R27" s="214"/>
    </row>
    <row r="28">
      <c r="A28" s="208">
        <v>19.0</v>
      </c>
      <c r="B28" s="209">
        <v>25351.0</v>
      </c>
      <c r="C28" s="210" t="s">
        <v>1178</v>
      </c>
      <c r="D28" s="210" t="s">
        <v>1214</v>
      </c>
      <c r="E28" s="210" t="s">
        <v>1215</v>
      </c>
      <c r="F28" s="245" t="s">
        <v>1116</v>
      </c>
      <c r="G28" s="210"/>
      <c r="H28" s="248">
        <v>470000.0</v>
      </c>
      <c r="I28" s="250">
        <v>0.5</v>
      </c>
      <c r="J28" s="213"/>
      <c r="K28" s="213"/>
      <c r="L28" s="214"/>
      <c r="M28" s="214"/>
      <c r="N28" s="214"/>
      <c r="O28" s="214"/>
      <c r="P28" s="214"/>
      <c r="Q28" s="214"/>
      <c r="R28" s="214"/>
    </row>
    <row r="29">
      <c r="A29" s="208">
        <v>20.0</v>
      </c>
      <c r="B29" s="209">
        <v>25351.0</v>
      </c>
      <c r="C29" s="210" t="s">
        <v>1178</v>
      </c>
      <c r="D29" s="210" t="s">
        <v>1216</v>
      </c>
      <c r="E29" s="210" t="s">
        <v>1217</v>
      </c>
      <c r="F29" s="245" t="s">
        <v>1116</v>
      </c>
      <c r="G29" s="210"/>
      <c r="H29" s="248">
        <v>132380.0</v>
      </c>
      <c r="I29" s="250">
        <v>0.9</v>
      </c>
      <c r="J29" s="213"/>
      <c r="K29" s="213"/>
      <c r="L29" s="214"/>
      <c r="M29" s="214"/>
      <c r="N29" s="214"/>
      <c r="O29" s="214"/>
      <c r="P29" s="214"/>
      <c r="Q29" s="214"/>
      <c r="R29" s="214"/>
    </row>
    <row r="30">
      <c r="A30" s="208">
        <v>21.0</v>
      </c>
      <c r="B30" s="209">
        <v>25352.0</v>
      </c>
      <c r="C30" s="210" t="s">
        <v>1178</v>
      </c>
      <c r="D30" s="210" t="s">
        <v>1218</v>
      </c>
      <c r="E30" s="210" t="s">
        <v>1219</v>
      </c>
      <c r="F30" s="245" t="s">
        <v>1116</v>
      </c>
      <c r="G30" s="210"/>
      <c r="H30" s="248">
        <v>55890.0</v>
      </c>
      <c r="I30" s="250">
        <v>0.9</v>
      </c>
      <c r="J30" s="213"/>
      <c r="K30" s="213"/>
      <c r="L30" s="214"/>
      <c r="M30" s="214"/>
      <c r="N30" s="214"/>
      <c r="O30" s="214"/>
      <c r="P30" s="214"/>
      <c r="Q30" s="214"/>
      <c r="R30" s="214"/>
    </row>
    <row r="31">
      <c r="A31" s="208">
        <v>22.0</v>
      </c>
      <c r="B31" s="209">
        <v>25352.0</v>
      </c>
      <c r="C31" s="210" t="s">
        <v>1178</v>
      </c>
      <c r="D31" s="210" t="s">
        <v>1220</v>
      </c>
      <c r="E31" s="210" t="s">
        <v>1221</v>
      </c>
      <c r="F31" s="245" t="s">
        <v>1116</v>
      </c>
      <c r="G31" s="210"/>
      <c r="H31" s="248">
        <v>167258.0</v>
      </c>
      <c r="I31" s="250">
        <v>0.9</v>
      </c>
      <c r="J31" s="213"/>
      <c r="K31" s="213"/>
      <c r="L31" s="214"/>
      <c r="M31" s="214"/>
      <c r="N31" s="214"/>
      <c r="O31" s="214"/>
      <c r="P31" s="214"/>
      <c r="Q31" s="214"/>
      <c r="R31" s="214"/>
    </row>
    <row r="32">
      <c r="A32" s="208">
        <v>23.0</v>
      </c>
      <c r="B32" s="209">
        <v>25352.0</v>
      </c>
      <c r="C32" s="210" t="s">
        <v>1178</v>
      </c>
      <c r="D32" s="210" t="s">
        <v>1222</v>
      </c>
      <c r="E32" s="210" t="s">
        <v>1223</v>
      </c>
      <c r="F32" s="245" t="s">
        <v>1131</v>
      </c>
      <c r="G32" s="210"/>
      <c r="H32" s="248">
        <v>13700.0</v>
      </c>
      <c r="I32" s="250">
        <v>0.5</v>
      </c>
      <c r="J32" s="213"/>
      <c r="K32" s="213"/>
      <c r="L32" s="214"/>
      <c r="M32" s="214"/>
      <c r="N32" s="214"/>
      <c r="O32" s="214"/>
      <c r="P32" s="214"/>
      <c r="Q32" s="214"/>
      <c r="R32" s="214"/>
    </row>
    <row r="33">
      <c r="A33" s="208">
        <v>24.0</v>
      </c>
      <c r="B33" s="209">
        <v>25352.0</v>
      </c>
      <c r="C33" s="210" t="s">
        <v>1178</v>
      </c>
      <c r="D33" s="210" t="s">
        <v>894</v>
      </c>
      <c r="E33" s="210" t="s">
        <v>1224</v>
      </c>
      <c r="F33" s="245" t="s">
        <v>1131</v>
      </c>
      <c r="G33" s="210"/>
      <c r="H33" s="248">
        <v>9800.0</v>
      </c>
      <c r="I33" s="250">
        <v>0.5</v>
      </c>
      <c r="J33" s="213"/>
      <c r="K33" s="213"/>
      <c r="L33" s="214"/>
      <c r="M33" s="214"/>
      <c r="N33" s="214"/>
      <c r="O33" s="214"/>
      <c r="P33" s="214"/>
      <c r="Q33" s="214"/>
      <c r="R33" s="214"/>
    </row>
    <row r="34">
      <c r="A34" s="208">
        <v>25.0</v>
      </c>
      <c r="B34" s="209">
        <v>25355.0</v>
      </c>
      <c r="C34" s="210" t="s">
        <v>1178</v>
      </c>
      <c r="D34" s="210" t="s">
        <v>1225</v>
      </c>
      <c r="E34" s="210" t="s">
        <v>1226</v>
      </c>
      <c r="F34" s="245" t="s">
        <v>1116</v>
      </c>
      <c r="G34" s="210"/>
      <c r="H34" s="248">
        <v>31000.0</v>
      </c>
      <c r="I34" s="250">
        <v>0.9</v>
      </c>
      <c r="J34" s="213"/>
      <c r="K34" s="213"/>
      <c r="L34" s="214"/>
      <c r="M34" s="214"/>
      <c r="N34" s="214"/>
      <c r="O34" s="214"/>
      <c r="P34" s="214"/>
      <c r="Q34" s="214"/>
      <c r="R34" s="214"/>
    </row>
    <row r="35">
      <c r="A35" s="208">
        <v>26.0</v>
      </c>
      <c r="B35" s="209">
        <v>25355.0</v>
      </c>
      <c r="C35" s="210" t="s">
        <v>1178</v>
      </c>
      <c r="D35" s="210" t="s">
        <v>1225</v>
      </c>
      <c r="E35" s="210" t="s">
        <v>1227</v>
      </c>
      <c r="F35" s="245" t="s">
        <v>1131</v>
      </c>
      <c r="G35" s="210"/>
      <c r="H35" s="248">
        <v>3500.0</v>
      </c>
      <c r="I35" s="250">
        <v>0.5</v>
      </c>
      <c r="J35" s="213"/>
      <c r="K35" s="213"/>
      <c r="L35" s="214"/>
      <c r="M35" s="214"/>
      <c r="N35" s="214"/>
      <c r="O35" s="214"/>
      <c r="P35" s="214"/>
      <c r="Q35" s="214"/>
      <c r="R35" s="214"/>
    </row>
    <row r="36">
      <c r="A36" s="208">
        <v>27.0</v>
      </c>
      <c r="B36" s="209">
        <v>25355.0</v>
      </c>
      <c r="C36" s="210" t="s">
        <v>1178</v>
      </c>
      <c r="D36" s="210" t="s">
        <v>978</v>
      </c>
      <c r="E36" s="210" t="s">
        <v>977</v>
      </c>
      <c r="F36" s="245" t="s">
        <v>1116</v>
      </c>
      <c r="G36" s="210"/>
      <c r="H36" s="248">
        <v>120780.0</v>
      </c>
      <c r="I36" s="250">
        <v>0.9</v>
      </c>
      <c r="J36" s="213"/>
      <c r="K36" s="213"/>
      <c r="L36" s="214"/>
      <c r="M36" s="214"/>
      <c r="N36" s="214"/>
      <c r="O36" s="214"/>
      <c r="P36" s="214"/>
      <c r="Q36" s="214"/>
      <c r="R36" s="214"/>
    </row>
    <row r="37">
      <c r="A37" s="208">
        <v>28.0</v>
      </c>
      <c r="B37" s="209">
        <v>25355.0</v>
      </c>
      <c r="C37" s="210" t="s">
        <v>1178</v>
      </c>
      <c r="D37" s="210" t="s">
        <v>1228</v>
      </c>
      <c r="E37" s="210" t="s">
        <v>1229</v>
      </c>
      <c r="F37" s="245" t="s">
        <v>1131</v>
      </c>
      <c r="G37" s="210"/>
      <c r="H37" s="248">
        <v>42900.0</v>
      </c>
      <c r="I37" s="250">
        <v>0.5</v>
      </c>
      <c r="J37" s="213"/>
      <c r="K37" s="213"/>
      <c r="L37" s="214"/>
      <c r="M37" s="214"/>
      <c r="N37" s="214"/>
      <c r="O37" s="214"/>
      <c r="P37" s="214"/>
      <c r="Q37" s="214"/>
      <c r="R37" s="214"/>
    </row>
    <row r="38">
      <c r="A38" s="208">
        <v>29.0</v>
      </c>
      <c r="B38" s="209">
        <v>25355.0</v>
      </c>
      <c r="C38" s="210" t="s">
        <v>1178</v>
      </c>
      <c r="D38" s="210" t="s">
        <v>1230</v>
      </c>
      <c r="E38" s="210" t="s">
        <v>1229</v>
      </c>
      <c r="F38" s="245" t="s">
        <v>1131</v>
      </c>
      <c r="G38" s="210"/>
      <c r="H38" s="248">
        <v>42900.0</v>
      </c>
      <c r="I38" s="250">
        <v>0.5</v>
      </c>
      <c r="J38" s="213"/>
      <c r="K38" s="213"/>
      <c r="L38" s="214"/>
      <c r="M38" s="214"/>
      <c r="N38" s="214"/>
      <c r="O38" s="214"/>
      <c r="P38" s="214"/>
      <c r="Q38" s="214"/>
      <c r="R38" s="214"/>
    </row>
    <row r="39">
      <c r="A39" s="208">
        <v>30.0</v>
      </c>
      <c r="B39" s="209">
        <v>25358.0</v>
      </c>
      <c r="C39" s="210" t="s">
        <v>1178</v>
      </c>
      <c r="D39" s="210" t="s">
        <v>1075</v>
      </c>
      <c r="E39" s="210" t="s">
        <v>1231</v>
      </c>
      <c r="F39" s="245" t="s">
        <v>865</v>
      </c>
      <c r="G39" s="210"/>
      <c r="H39" s="248"/>
      <c r="I39" s="250"/>
      <c r="J39" s="213"/>
      <c r="K39" s="213"/>
      <c r="L39" s="214"/>
      <c r="M39" s="214"/>
      <c r="N39" s="214"/>
      <c r="O39" s="214"/>
      <c r="P39" s="214"/>
      <c r="Q39" s="214"/>
      <c r="R39" s="214"/>
    </row>
    <row r="40">
      <c r="A40" s="208">
        <v>31.0</v>
      </c>
      <c r="B40" s="209">
        <v>25358.0</v>
      </c>
      <c r="C40" s="210" t="s">
        <v>1178</v>
      </c>
      <c r="D40" s="210" t="s">
        <v>1075</v>
      </c>
      <c r="E40" s="210" t="s">
        <v>1232</v>
      </c>
      <c r="F40" s="245" t="s">
        <v>865</v>
      </c>
      <c r="G40" s="210"/>
      <c r="H40" s="248"/>
      <c r="I40" s="250"/>
      <c r="J40" s="213"/>
      <c r="K40" s="213"/>
      <c r="L40" s="214"/>
      <c r="M40" s="214"/>
      <c r="N40" s="214"/>
      <c r="O40" s="214"/>
      <c r="P40" s="214"/>
      <c r="Q40" s="214"/>
      <c r="R40" s="214"/>
    </row>
    <row r="41">
      <c r="A41" s="208">
        <v>32.0</v>
      </c>
      <c r="B41" s="209">
        <v>25358.0</v>
      </c>
      <c r="C41" s="210" t="s">
        <v>1233</v>
      </c>
      <c r="D41" s="210" t="s">
        <v>915</v>
      </c>
      <c r="E41" s="210" t="s">
        <v>1234</v>
      </c>
      <c r="F41" s="245" t="s">
        <v>1116</v>
      </c>
      <c r="G41" s="210"/>
      <c r="H41" s="248">
        <v>1500000.0</v>
      </c>
      <c r="I41" s="250">
        <v>0.5</v>
      </c>
      <c r="J41" s="213"/>
      <c r="K41" s="213"/>
      <c r="L41" s="214"/>
      <c r="M41" s="214"/>
      <c r="N41" s="214"/>
      <c r="O41" s="214"/>
      <c r="P41" s="214"/>
      <c r="Q41" s="214"/>
      <c r="R41" s="214"/>
    </row>
    <row r="42">
      <c r="A42" s="208">
        <v>33.0</v>
      </c>
      <c r="B42" s="209">
        <v>25358.0</v>
      </c>
      <c r="C42" s="210" t="s">
        <v>1178</v>
      </c>
      <c r="D42" s="210" t="s">
        <v>1075</v>
      </c>
      <c r="E42" s="210" t="s">
        <v>1235</v>
      </c>
      <c r="F42" s="245" t="s">
        <v>865</v>
      </c>
      <c r="G42" s="210"/>
      <c r="H42" s="248">
        <v>150000.0</v>
      </c>
      <c r="I42" s="250">
        <v>0.9</v>
      </c>
      <c r="J42" s="213"/>
      <c r="K42" s="213"/>
      <c r="L42" s="214"/>
      <c r="M42" s="214"/>
      <c r="N42" s="214"/>
      <c r="O42" s="214"/>
      <c r="P42" s="214"/>
      <c r="Q42" s="214"/>
      <c r="R42" s="214"/>
    </row>
    <row r="43">
      <c r="A43" s="208">
        <v>34.0</v>
      </c>
      <c r="B43" s="209">
        <v>25358.0</v>
      </c>
      <c r="C43" s="210" t="s">
        <v>1178</v>
      </c>
      <c r="D43" s="210" t="s">
        <v>537</v>
      </c>
      <c r="E43" s="210" t="s">
        <v>535</v>
      </c>
      <c r="F43" s="245" t="s">
        <v>865</v>
      </c>
      <c r="G43" s="210"/>
      <c r="H43" s="248">
        <v>150000.0</v>
      </c>
      <c r="I43" s="250">
        <v>0.9</v>
      </c>
      <c r="J43" s="213"/>
      <c r="K43" s="213"/>
      <c r="L43" s="214"/>
      <c r="M43" s="214"/>
      <c r="N43" s="214"/>
      <c r="O43" s="214"/>
      <c r="P43" s="214"/>
      <c r="Q43" s="214"/>
      <c r="R43" s="214"/>
    </row>
    <row r="44">
      <c r="A44" s="208">
        <v>35.0</v>
      </c>
      <c r="B44" s="209">
        <v>25359.0</v>
      </c>
      <c r="C44" s="210" t="s">
        <v>1178</v>
      </c>
      <c r="D44" s="210" t="s">
        <v>1236</v>
      </c>
      <c r="E44" s="210" t="s">
        <v>1237</v>
      </c>
      <c r="F44" s="245" t="s">
        <v>1131</v>
      </c>
      <c r="G44" s="210"/>
      <c r="H44" s="248">
        <v>58200.0</v>
      </c>
      <c r="I44" s="250">
        <v>0.5</v>
      </c>
      <c r="J44" s="213"/>
      <c r="K44" s="213"/>
      <c r="L44" s="214"/>
      <c r="M44" s="214"/>
      <c r="N44" s="214"/>
      <c r="O44" s="214"/>
      <c r="P44" s="214"/>
      <c r="Q44" s="214"/>
      <c r="R44" s="214"/>
    </row>
    <row r="45">
      <c r="A45" s="208">
        <v>36.0</v>
      </c>
      <c r="B45" s="209">
        <v>25359.0</v>
      </c>
      <c r="C45" s="210" t="s">
        <v>1178</v>
      </c>
      <c r="D45" s="210" t="s">
        <v>1214</v>
      </c>
      <c r="E45" s="210" t="s">
        <v>1238</v>
      </c>
      <c r="F45" s="245" t="s">
        <v>865</v>
      </c>
      <c r="G45" s="210"/>
      <c r="H45" s="248"/>
      <c r="I45" s="250"/>
      <c r="J45" s="213"/>
      <c r="K45" s="213"/>
      <c r="L45" s="214"/>
      <c r="M45" s="214"/>
      <c r="N45" s="214"/>
      <c r="O45" s="214"/>
      <c r="P45" s="214"/>
      <c r="Q45" s="214"/>
      <c r="R45" s="214"/>
    </row>
    <row r="46">
      <c r="A46" s="208">
        <v>37.0</v>
      </c>
      <c r="B46" s="209">
        <v>25359.0</v>
      </c>
      <c r="C46" s="210" t="s">
        <v>1178</v>
      </c>
      <c r="D46" s="210" t="s">
        <v>906</v>
      </c>
      <c r="E46" s="210" t="s">
        <v>1239</v>
      </c>
      <c r="F46" s="245" t="s">
        <v>1116</v>
      </c>
      <c r="G46" s="210"/>
      <c r="H46" s="248">
        <v>83202.0</v>
      </c>
      <c r="I46" s="250">
        <v>0.9</v>
      </c>
      <c r="J46" s="213"/>
      <c r="K46" s="213"/>
      <c r="L46" s="214"/>
      <c r="M46" s="214"/>
      <c r="N46" s="214"/>
      <c r="O46" s="214"/>
      <c r="P46" s="214"/>
      <c r="Q46" s="214"/>
      <c r="R46" s="214"/>
    </row>
    <row r="47">
      <c r="A47" s="208">
        <v>38.0</v>
      </c>
      <c r="B47" s="209">
        <v>25359.0</v>
      </c>
      <c r="C47" s="210" t="s">
        <v>1178</v>
      </c>
      <c r="D47" s="210" t="s">
        <v>582</v>
      </c>
      <c r="E47" s="210" t="s">
        <v>581</v>
      </c>
      <c r="F47" s="245" t="s">
        <v>1116</v>
      </c>
      <c r="G47" s="210"/>
      <c r="H47" s="248">
        <v>224000.0</v>
      </c>
      <c r="I47" s="250">
        <v>0.9</v>
      </c>
      <c r="J47" s="213"/>
      <c r="K47" s="213"/>
      <c r="L47" s="214"/>
      <c r="M47" s="214"/>
      <c r="N47" s="214"/>
      <c r="O47" s="214"/>
      <c r="P47" s="214"/>
      <c r="Q47" s="214"/>
      <c r="R47" s="214"/>
    </row>
    <row r="48">
      <c r="A48" s="208">
        <v>39.0</v>
      </c>
      <c r="B48" s="209">
        <v>25359.0</v>
      </c>
      <c r="C48" s="210" t="s">
        <v>1178</v>
      </c>
      <c r="D48" s="210" t="s">
        <v>1240</v>
      </c>
      <c r="E48" s="210" t="s">
        <v>1241</v>
      </c>
      <c r="F48" s="245" t="s">
        <v>863</v>
      </c>
      <c r="G48" s="213"/>
      <c r="H48" s="213"/>
      <c r="I48" s="250"/>
      <c r="J48" s="213"/>
      <c r="K48" s="213"/>
      <c r="L48" s="214"/>
      <c r="M48" s="214"/>
      <c r="N48" s="214"/>
      <c r="O48" s="214"/>
      <c r="P48" s="214"/>
      <c r="Q48" s="214"/>
      <c r="R48" s="214"/>
    </row>
    <row r="49">
      <c r="A49" s="208">
        <v>40.0</v>
      </c>
      <c r="B49" s="209">
        <v>25359.0</v>
      </c>
      <c r="C49" s="210" t="s">
        <v>1178</v>
      </c>
      <c r="D49" s="210" t="s">
        <v>1075</v>
      </c>
      <c r="E49" s="210" t="s">
        <v>1242</v>
      </c>
      <c r="F49" s="245" t="s">
        <v>865</v>
      </c>
      <c r="G49" s="213"/>
      <c r="H49" s="213"/>
      <c r="I49" s="250"/>
      <c r="J49" s="213"/>
      <c r="K49" s="213"/>
      <c r="L49" s="214"/>
      <c r="M49" s="214"/>
      <c r="N49" s="214"/>
      <c r="O49" s="214"/>
      <c r="P49" s="214"/>
      <c r="Q49" s="214"/>
      <c r="R49" s="214"/>
    </row>
    <row r="50">
      <c r="A50" s="208">
        <v>41.0</v>
      </c>
      <c r="B50" s="209">
        <v>25359.0</v>
      </c>
      <c r="C50" s="210" t="s">
        <v>1178</v>
      </c>
      <c r="D50" s="210" t="s">
        <v>1075</v>
      </c>
      <c r="E50" s="210" t="s">
        <v>1243</v>
      </c>
      <c r="F50" s="245" t="s">
        <v>865</v>
      </c>
      <c r="G50" s="210"/>
      <c r="H50" s="213"/>
      <c r="I50" s="250"/>
      <c r="J50" s="213"/>
      <c r="K50" s="213"/>
      <c r="L50" s="214"/>
      <c r="M50" s="214"/>
      <c r="N50" s="214"/>
      <c r="O50" s="214"/>
      <c r="P50" s="214"/>
      <c r="Q50" s="214"/>
      <c r="R50" s="214"/>
    </row>
    <row r="51">
      <c r="A51" s="208">
        <v>42.0</v>
      </c>
      <c r="B51" s="252"/>
      <c r="C51" s="210"/>
      <c r="D51" s="210"/>
      <c r="E51" s="210"/>
      <c r="F51" s="245"/>
      <c r="G51" s="210"/>
      <c r="H51" s="248"/>
      <c r="I51" s="250"/>
      <c r="J51" s="213"/>
      <c r="K51" s="213"/>
      <c r="L51" s="214"/>
      <c r="M51" s="214"/>
      <c r="N51" s="214"/>
      <c r="O51" s="214"/>
      <c r="P51" s="214"/>
      <c r="Q51" s="214"/>
      <c r="R51" s="214"/>
    </row>
    <row r="52">
      <c r="A52" s="208">
        <v>43.0</v>
      </c>
      <c r="B52" s="252"/>
      <c r="C52" s="210"/>
      <c r="D52" s="210"/>
      <c r="E52" s="210"/>
      <c r="F52" s="245"/>
      <c r="G52" s="210"/>
      <c r="H52" s="248"/>
      <c r="I52" s="250"/>
      <c r="J52" s="213"/>
      <c r="K52" s="213"/>
      <c r="L52" s="214"/>
      <c r="M52" s="214"/>
      <c r="N52" s="214"/>
      <c r="O52" s="214"/>
      <c r="P52" s="214"/>
      <c r="Q52" s="214"/>
      <c r="R52" s="214"/>
    </row>
    <row r="53">
      <c r="A53" s="208">
        <v>44.0</v>
      </c>
      <c r="B53" s="252"/>
      <c r="C53" s="210"/>
      <c r="D53" s="210"/>
      <c r="E53" s="210"/>
      <c r="F53" s="245"/>
      <c r="G53" s="210"/>
      <c r="H53" s="248"/>
      <c r="I53" s="250"/>
      <c r="J53" s="213"/>
      <c r="K53" s="213"/>
      <c r="L53" s="214"/>
      <c r="M53" s="214"/>
      <c r="N53" s="214"/>
      <c r="O53" s="214"/>
      <c r="P53" s="214"/>
      <c r="Q53" s="214"/>
      <c r="R53" s="214"/>
    </row>
    <row r="54">
      <c r="A54" s="208">
        <v>45.0</v>
      </c>
      <c r="B54" s="252"/>
      <c r="C54" s="210"/>
      <c r="D54" s="210"/>
      <c r="E54" s="210"/>
      <c r="F54" s="245"/>
      <c r="G54" s="213"/>
      <c r="H54" s="248"/>
      <c r="I54" s="250"/>
      <c r="J54" s="213"/>
      <c r="K54" s="213"/>
      <c r="L54" s="214"/>
      <c r="M54" s="214"/>
      <c r="N54" s="214"/>
      <c r="O54" s="214"/>
      <c r="P54" s="214"/>
      <c r="Q54" s="214"/>
      <c r="R54" s="214"/>
    </row>
    <row r="55">
      <c r="A55" s="208">
        <v>46.0</v>
      </c>
      <c r="B55" s="252"/>
      <c r="C55" s="210"/>
      <c r="D55" s="210"/>
      <c r="E55" s="210"/>
      <c r="F55" s="245"/>
      <c r="G55" s="213"/>
      <c r="H55" s="213"/>
      <c r="I55" s="250"/>
      <c r="J55" s="213"/>
      <c r="K55" s="213"/>
      <c r="L55" s="214"/>
      <c r="M55" s="214"/>
      <c r="N55" s="214"/>
      <c r="O55" s="214"/>
      <c r="P55" s="214"/>
      <c r="Q55" s="214"/>
      <c r="R55" s="214"/>
    </row>
    <row r="56">
      <c r="A56" s="208">
        <v>47.0</v>
      </c>
      <c r="B56" s="252"/>
      <c r="C56" s="210"/>
      <c r="D56" s="210"/>
      <c r="E56" s="210"/>
      <c r="F56" s="245"/>
      <c r="G56" s="213"/>
      <c r="H56" s="213"/>
      <c r="I56" s="250"/>
      <c r="J56" s="213"/>
      <c r="K56" s="213"/>
      <c r="L56" s="214"/>
      <c r="M56" s="214"/>
      <c r="N56" s="214"/>
      <c r="O56" s="214"/>
      <c r="P56" s="214"/>
      <c r="Q56" s="214"/>
      <c r="R56" s="214"/>
    </row>
    <row r="57">
      <c r="A57" s="208">
        <v>48.0</v>
      </c>
      <c r="B57" s="252"/>
      <c r="C57" s="210"/>
      <c r="D57" s="210"/>
      <c r="E57" s="210"/>
      <c r="F57" s="245"/>
      <c r="G57" s="213"/>
      <c r="H57" s="213"/>
      <c r="I57" s="250"/>
      <c r="J57" s="213"/>
      <c r="K57" s="213"/>
      <c r="L57" s="214"/>
      <c r="M57" s="214"/>
      <c r="N57" s="214"/>
      <c r="O57" s="214"/>
      <c r="P57" s="214"/>
      <c r="Q57" s="214"/>
      <c r="R57" s="214"/>
    </row>
    <row r="58">
      <c r="A58" s="208">
        <v>49.0</v>
      </c>
      <c r="B58" s="252"/>
      <c r="C58" s="210"/>
      <c r="D58" s="210"/>
      <c r="E58" s="210"/>
      <c r="F58" s="245"/>
      <c r="G58" s="213"/>
      <c r="H58" s="248"/>
      <c r="I58" s="213"/>
      <c r="J58" s="216"/>
      <c r="K58" s="208" t="s">
        <v>953</v>
      </c>
      <c r="L58" s="214"/>
      <c r="M58" s="214"/>
      <c r="N58" s="214"/>
      <c r="O58" s="214"/>
      <c r="P58" s="214"/>
      <c r="Q58" s="214"/>
      <c r="R58" s="214"/>
    </row>
    <row r="59">
      <c r="A59" s="208">
        <v>50.0</v>
      </c>
      <c r="B59" s="252"/>
      <c r="C59" s="210"/>
      <c r="D59" s="210"/>
      <c r="E59" s="210"/>
      <c r="F59" s="245"/>
      <c r="G59" s="213"/>
      <c r="H59" s="248"/>
      <c r="I59" s="213"/>
      <c r="J59" s="216"/>
      <c r="K59" s="208" t="s">
        <v>958</v>
      </c>
      <c r="L59" s="214"/>
      <c r="M59" s="214"/>
      <c r="N59" s="214"/>
      <c r="O59" s="214"/>
      <c r="P59" s="214"/>
      <c r="Q59" s="214"/>
      <c r="R59" s="214"/>
    </row>
    <row r="60">
      <c r="A60" s="208">
        <v>51.0</v>
      </c>
      <c r="B60" s="252"/>
      <c r="C60" s="210"/>
      <c r="D60" s="210"/>
      <c r="E60" s="210"/>
      <c r="F60" s="245"/>
      <c r="G60" s="213"/>
      <c r="H60" s="248"/>
      <c r="I60" s="213"/>
      <c r="J60" s="216"/>
      <c r="K60" s="208" t="s">
        <v>962</v>
      </c>
      <c r="L60" s="214"/>
      <c r="M60" s="214"/>
      <c r="N60" s="214"/>
      <c r="O60" s="214"/>
      <c r="P60" s="214"/>
      <c r="Q60" s="214"/>
      <c r="R60" s="214"/>
    </row>
    <row r="61">
      <c r="A61" s="208">
        <v>52.0</v>
      </c>
      <c r="B61" s="252"/>
      <c r="C61" s="210"/>
      <c r="D61" s="210"/>
      <c r="E61" s="210"/>
      <c r="F61" s="245"/>
      <c r="G61" s="213"/>
      <c r="H61" s="248"/>
      <c r="I61" s="213"/>
      <c r="J61" s="216"/>
      <c r="K61" s="208"/>
      <c r="L61" s="214"/>
      <c r="M61" s="214"/>
      <c r="N61" s="214"/>
      <c r="O61" s="214"/>
      <c r="P61" s="214"/>
      <c r="Q61" s="214"/>
      <c r="R61" s="214"/>
    </row>
    <row r="62">
      <c r="A62" s="208">
        <v>53.0</v>
      </c>
      <c r="B62" s="252"/>
      <c r="C62" s="210"/>
      <c r="D62" s="210"/>
      <c r="E62" s="210"/>
      <c r="F62" s="245"/>
      <c r="G62" s="213"/>
      <c r="H62" s="248"/>
      <c r="I62" s="213"/>
      <c r="J62" s="216"/>
      <c r="K62" s="208"/>
      <c r="L62" s="214"/>
      <c r="M62" s="214"/>
      <c r="N62" s="214"/>
      <c r="O62" s="214"/>
      <c r="P62" s="214"/>
      <c r="Q62" s="214"/>
      <c r="R62" s="214"/>
    </row>
    <row r="63">
      <c r="A63" s="208">
        <v>54.0</v>
      </c>
      <c r="B63" s="252"/>
      <c r="C63" s="210"/>
      <c r="D63" s="210"/>
      <c r="E63" s="210"/>
      <c r="F63" s="245"/>
      <c r="G63" s="213"/>
      <c r="H63" s="248"/>
      <c r="I63" s="213"/>
      <c r="J63" s="216"/>
      <c r="K63" s="208"/>
      <c r="L63" s="214"/>
      <c r="M63" s="214"/>
      <c r="N63" s="214"/>
      <c r="O63" s="214"/>
      <c r="P63" s="214"/>
      <c r="Q63" s="214"/>
      <c r="R63" s="214"/>
    </row>
    <row r="64">
      <c r="A64" s="208">
        <v>55.0</v>
      </c>
      <c r="B64" s="252"/>
      <c r="C64" s="210"/>
      <c r="D64" s="210"/>
      <c r="E64" s="210"/>
      <c r="F64" s="245"/>
      <c r="G64" s="210"/>
      <c r="H64" s="248"/>
      <c r="I64" s="250"/>
      <c r="J64" s="213"/>
      <c r="K64" s="213"/>
      <c r="L64" s="214"/>
      <c r="M64" s="214"/>
      <c r="N64" s="214"/>
      <c r="O64" s="214"/>
      <c r="P64" s="214"/>
      <c r="Q64" s="214"/>
      <c r="R64" s="214"/>
    </row>
    <row r="65">
      <c r="A65" s="208">
        <v>56.0</v>
      </c>
      <c r="B65" s="252"/>
      <c r="C65" s="210"/>
      <c r="D65" s="217"/>
      <c r="E65" s="217"/>
      <c r="F65" s="245"/>
      <c r="G65" s="210"/>
      <c r="H65" s="248"/>
      <c r="I65" s="250"/>
      <c r="J65" s="213"/>
      <c r="K65" s="213"/>
      <c r="L65" s="214"/>
      <c r="M65" s="214"/>
      <c r="N65" s="214"/>
      <c r="O65" s="214"/>
      <c r="P65" s="214"/>
      <c r="Q65" s="214"/>
      <c r="R65" s="214"/>
    </row>
    <row r="66">
      <c r="A66" s="208">
        <v>55.0</v>
      </c>
      <c r="B66" s="252"/>
      <c r="C66" s="210"/>
      <c r="D66" s="217"/>
      <c r="E66" s="217"/>
      <c r="F66" s="245"/>
      <c r="G66" s="210"/>
      <c r="H66" s="253"/>
      <c r="I66" s="250"/>
      <c r="J66" s="213"/>
      <c r="K66" s="213"/>
      <c r="L66" s="214"/>
      <c r="M66" s="214"/>
      <c r="N66" s="214"/>
      <c r="O66" s="214"/>
      <c r="P66" s="214"/>
      <c r="Q66" s="214"/>
      <c r="R66" s="214"/>
    </row>
    <row r="67">
      <c r="A67" s="208">
        <v>56.0</v>
      </c>
      <c r="B67" s="252"/>
      <c r="C67" s="210"/>
      <c r="D67" s="217"/>
      <c r="E67" s="217"/>
      <c r="F67" s="245"/>
      <c r="G67" s="210"/>
      <c r="H67" s="248"/>
      <c r="I67" s="250"/>
      <c r="J67" s="213"/>
      <c r="K67" s="213"/>
      <c r="L67" s="214"/>
      <c r="M67" s="214"/>
      <c r="N67" s="214"/>
      <c r="O67" s="214"/>
      <c r="P67" s="214"/>
      <c r="Q67" s="214"/>
      <c r="R67" s="214"/>
    </row>
    <row r="68">
      <c r="A68" s="208">
        <v>57.0</v>
      </c>
      <c r="B68" s="252"/>
      <c r="C68" s="210"/>
      <c r="D68" s="210"/>
      <c r="E68" s="210"/>
      <c r="F68" s="245"/>
      <c r="G68" s="210"/>
      <c r="H68" s="248"/>
      <c r="I68" s="250"/>
      <c r="J68" s="213"/>
      <c r="K68" s="213"/>
      <c r="L68" s="214"/>
      <c r="M68" s="214"/>
      <c r="N68" s="214"/>
      <c r="O68" s="214"/>
      <c r="P68" s="214"/>
      <c r="Q68" s="214"/>
      <c r="R68" s="214"/>
    </row>
    <row r="69">
      <c r="A69" s="208">
        <v>58.0</v>
      </c>
      <c r="B69" s="252"/>
      <c r="C69" s="210"/>
      <c r="D69" s="217"/>
      <c r="E69" s="217"/>
      <c r="F69" s="245"/>
      <c r="G69" s="210"/>
      <c r="H69" s="248"/>
      <c r="I69" s="250"/>
      <c r="J69" s="213"/>
      <c r="K69" s="213"/>
      <c r="L69" s="214"/>
      <c r="M69" s="214"/>
      <c r="N69" s="214"/>
      <c r="O69" s="214"/>
      <c r="P69" s="214"/>
      <c r="Q69" s="214"/>
      <c r="R69" s="214"/>
    </row>
    <row r="70">
      <c r="A70" s="208">
        <v>59.0</v>
      </c>
      <c r="B70" s="252"/>
      <c r="C70" s="210"/>
      <c r="D70" s="210"/>
      <c r="E70" s="210"/>
      <c r="F70" s="245"/>
      <c r="G70" s="210"/>
      <c r="H70" s="248"/>
      <c r="I70" s="250"/>
      <c r="J70" s="213"/>
      <c r="K70" s="213"/>
      <c r="L70" s="214"/>
      <c r="M70" s="214"/>
      <c r="N70" s="214"/>
      <c r="O70" s="214"/>
      <c r="P70" s="214"/>
      <c r="Q70" s="214"/>
      <c r="R70" s="214"/>
    </row>
    <row r="71">
      <c r="A71" s="208">
        <v>60.0</v>
      </c>
      <c r="B71" s="252"/>
      <c r="C71" s="210"/>
      <c r="D71" s="210"/>
      <c r="E71" s="210"/>
      <c r="F71" s="245"/>
      <c r="G71" s="210"/>
      <c r="H71" s="248"/>
      <c r="I71" s="250"/>
      <c r="J71" s="213"/>
      <c r="K71" s="213"/>
      <c r="L71" s="214"/>
      <c r="M71" s="214"/>
      <c r="N71" s="214"/>
      <c r="O71" s="214"/>
      <c r="P71" s="214"/>
      <c r="Q71" s="214"/>
      <c r="R71" s="214"/>
    </row>
    <row r="72">
      <c r="A72" s="208">
        <v>61.0</v>
      </c>
      <c r="B72" s="252"/>
      <c r="C72" s="210"/>
      <c r="D72" s="210"/>
      <c r="E72" s="210"/>
      <c r="F72" s="245"/>
      <c r="G72" s="210"/>
      <c r="H72" s="248"/>
      <c r="I72" s="250"/>
      <c r="J72" s="213"/>
      <c r="K72" s="213"/>
      <c r="L72" s="214"/>
      <c r="M72" s="214"/>
      <c r="N72" s="214"/>
      <c r="O72" s="214"/>
      <c r="P72" s="214"/>
      <c r="Q72" s="214"/>
      <c r="R72" s="214"/>
    </row>
    <row r="73">
      <c r="A73" s="208">
        <v>62.0</v>
      </c>
      <c r="B73" s="252"/>
      <c r="C73" s="210"/>
      <c r="D73" s="210"/>
      <c r="E73" s="210"/>
      <c r="F73" s="245"/>
      <c r="G73" s="210"/>
      <c r="H73" s="248"/>
      <c r="I73" s="250"/>
      <c r="J73" s="213"/>
      <c r="K73" s="213"/>
      <c r="L73" s="214"/>
      <c r="M73" s="214"/>
      <c r="N73" s="214"/>
      <c r="O73" s="214"/>
      <c r="P73" s="214"/>
      <c r="Q73" s="214"/>
      <c r="R73" s="214"/>
    </row>
    <row r="74">
      <c r="A74" s="208">
        <v>63.0</v>
      </c>
      <c r="B74" s="252"/>
      <c r="C74" s="210"/>
      <c r="D74" s="210"/>
      <c r="E74" s="210"/>
      <c r="F74" s="245"/>
      <c r="G74" s="210"/>
      <c r="H74" s="248"/>
      <c r="I74" s="250"/>
      <c r="J74" s="213"/>
      <c r="K74" s="213"/>
      <c r="L74" s="214"/>
      <c r="M74" s="214"/>
      <c r="N74" s="214"/>
      <c r="O74" s="214"/>
      <c r="P74" s="214"/>
      <c r="Q74" s="214"/>
      <c r="R74" s="214"/>
    </row>
    <row r="75">
      <c r="A75" s="208">
        <v>64.0</v>
      </c>
      <c r="B75" s="252"/>
      <c r="C75" s="210"/>
      <c r="D75" s="210"/>
      <c r="E75" s="210"/>
      <c r="F75" s="245"/>
      <c r="G75" s="210"/>
      <c r="H75" s="248"/>
      <c r="I75" s="250"/>
      <c r="J75" s="213"/>
      <c r="K75" s="213"/>
      <c r="L75" s="214"/>
      <c r="M75" s="214"/>
      <c r="N75" s="214"/>
      <c r="O75" s="214"/>
      <c r="P75" s="214"/>
      <c r="Q75" s="214"/>
      <c r="R75" s="214"/>
    </row>
    <row r="76">
      <c r="A76" s="208">
        <v>65.0</v>
      </c>
      <c r="B76" s="252"/>
      <c r="C76" s="210"/>
      <c r="D76" s="210"/>
      <c r="E76" s="210"/>
      <c r="F76" s="245"/>
      <c r="G76" s="210"/>
      <c r="H76" s="248"/>
      <c r="I76" s="250"/>
      <c r="J76" s="213"/>
      <c r="K76" s="213"/>
      <c r="L76" s="214"/>
      <c r="M76" s="214"/>
      <c r="N76" s="214"/>
      <c r="O76" s="214"/>
      <c r="P76" s="214"/>
      <c r="Q76" s="214"/>
      <c r="R76" s="214"/>
    </row>
    <row r="77">
      <c r="A77" s="208">
        <v>66.0</v>
      </c>
      <c r="B77" s="252"/>
      <c r="C77" s="210"/>
      <c r="D77" s="210"/>
      <c r="E77" s="210"/>
      <c r="F77" s="245"/>
      <c r="G77" s="210"/>
      <c r="H77" s="248"/>
      <c r="I77" s="250"/>
      <c r="J77" s="213"/>
      <c r="K77" s="213"/>
      <c r="L77" s="214"/>
      <c r="M77" s="214"/>
      <c r="N77" s="214"/>
      <c r="O77" s="214"/>
      <c r="P77" s="214"/>
      <c r="Q77" s="214"/>
      <c r="R77" s="214"/>
    </row>
    <row r="78">
      <c r="A78" s="208">
        <v>67.0</v>
      </c>
      <c r="B78" s="252"/>
      <c r="C78" s="210"/>
      <c r="D78" s="210"/>
      <c r="E78" s="210"/>
      <c r="F78" s="245"/>
      <c r="G78" s="213"/>
      <c r="H78" s="213"/>
      <c r="I78" s="250"/>
      <c r="J78" s="213"/>
      <c r="K78" s="213"/>
      <c r="L78" s="214"/>
      <c r="M78" s="214"/>
      <c r="N78" s="214"/>
      <c r="O78" s="214"/>
      <c r="P78" s="214"/>
      <c r="Q78" s="214"/>
      <c r="R78" s="214"/>
    </row>
    <row r="79">
      <c r="A79" s="208">
        <v>68.0</v>
      </c>
      <c r="B79" s="252"/>
      <c r="C79" s="210"/>
      <c r="D79" s="210"/>
      <c r="E79" s="210"/>
      <c r="F79" s="245"/>
      <c r="G79" s="210"/>
      <c r="H79" s="248"/>
      <c r="I79" s="250"/>
      <c r="J79" s="213"/>
      <c r="K79" s="213"/>
      <c r="L79" s="214"/>
      <c r="M79" s="214"/>
      <c r="N79" s="214"/>
      <c r="O79" s="214"/>
      <c r="P79" s="214"/>
      <c r="Q79" s="214"/>
      <c r="R79" s="214"/>
    </row>
    <row r="80">
      <c r="A80" s="208">
        <v>69.0</v>
      </c>
      <c r="B80" s="252"/>
      <c r="C80" s="210"/>
      <c r="D80" s="210"/>
      <c r="E80" s="210"/>
      <c r="F80" s="245"/>
      <c r="G80" s="213"/>
      <c r="H80" s="213"/>
      <c r="I80" s="250"/>
      <c r="J80" s="213"/>
      <c r="K80" s="213"/>
      <c r="L80" s="214"/>
      <c r="M80" s="214"/>
      <c r="N80" s="214"/>
      <c r="O80" s="214"/>
      <c r="P80" s="214"/>
      <c r="Q80" s="214"/>
      <c r="R80" s="214"/>
    </row>
    <row r="81">
      <c r="A81" s="208">
        <v>70.0</v>
      </c>
      <c r="B81" s="252"/>
      <c r="C81" s="210"/>
      <c r="D81" s="210"/>
      <c r="E81" s="210"/>
      <c r="F81" s="245"/>
      <c r="G81" s="213"/>
      <c r="H81" s="213"/>
      <c r="I81" s="250"/>
      <c r="J81" s="213"/>
      <c r="K81" s="213"/>
      <c r="L81" s="214"/>
      <c r="M81" s="214"/>
      <c r="N81" s="214"/>
      <c r="O81" s="214"/>
      <c r="P81" s="214"/>
      <c r="Q81" s="214"/>
      <c r="R81" s="214"/>
    </row>
    <row r="82">
      <c r="A82" s="208">
        <v>71.0</v>
      </c>
      <c r="B82" s="252"/>
      <c r="C82" s="210"/>
      <c r="D82" s="210"/>
      <c r="E82" s="210"/>
      <c r="F82" s="245"/>
      <c r="G82" s="213"/>
      <c r="H82" s="213"/>
      <c r="I82" s="250"/>
      <c r="J82" s="213"/>
      <c r="K82" s="213"/>
      <c r="L82" s="214"/>
      <c r="M82" s="214"/>
      <c r="N82" s="214"/>
      <c r="O82" s="214"/>
      <c r="P82" s="214"/>
      <c r="Q82" s="214"/>
      <c r="R82" s="214"/>
    </row>
    <row r="83">
      <c r="A83" s="208">
        <v>72.0</v>
      </c>
      <c r="B83" s="252"/>
      <c r="C83" s="210"/>
      <c r="D83" s="210"/>
      <c r="E83" s="210"/>
      <c r="F83" s="245"/>
      <c r="G83" s="213"/>
      <c r="H83" s="213"/>
      <c r="I83" s="250"/>
      <c r="J83" s="213"/>
      <c r="K83" s="213"/>
      <c r="L83" s="214"/>
      <c r="M83" s="214"/>
      <c r="N83" s="214"/>
      <c r="O83" s="214"/>
      <c r="P83" s="214"/>
      <c r="Q83" s="214"/>
      <c r="R83" s="214"/>
    </row>
    <row r="84">
      <c r="A84" s="208">
        <v>73.0</v>
      </c>
      <c r="B84" s="252"/>
      <c r="C84" s="210"/>
      <c r="D84" s="210"/>
      <c r="E84" s="210"/>
      <c r="F84" s="245"/>
      <c r="G84" s="213"/>
      <c r="H84" s="213"/>
      <c r="I84" s="250"/>
      <c r="J84" s="213"/>
      <c r="K84" s="213"/>
      <c r="L84" s="214"/>
      <c r="M84" s="214"/>
      <c r="N84" s="214"/>
      <c r="O84" s="214"/>
      <c r="P84" s="214"/>
      <c r="Q84" s="214"/>
      <c r="R84" s="214"/>
    </row>
    <row r="85">
      <c r="A85" s="208">
        <v>74.0</v>
      </c>
      <c r="B85" s="252"/>
      <c r="C85" s="210"/>
      <c r="D85" s="210"/>
      <c r="E85" s="210"/>
      <c r="F85" s="245"/>
      <c r="G85" s="213"/>
      <c r="H85" s="213"/>
      <c r="I85" s="250"/>
      <c r="J85" s="213"/>
      <c r="K85" s="213"/>
      <c r="L85" s="214"/>
      <c r="M85" s="214"/>
      <c r="N85" s="214"/>
      <c r="O85" s="214"/>
      <c r="P85" s="214"/>
      <c r="Q85" s="214"/>
      <c r="R85" s="214"/>
    </row>
    <row r="86">
      <c r="A86" s="208">
        <v>75.0</v>
      </c>
      <c r="B86" s="252"/>
      <c r="C86" s="210"/>
      <c r="D86" s="210"/>
      <c r="E86" s="210"/>
      <c r="F86" s="245"/>
      <c r="G86" s="213"/>
      <c r="H86" s="213"/>
      <c r="I86" s="250"/>
      <c r="J86" s="213"/>
      <c r="K86" s="213"/>
      <c r="L86" s="214"/>
      <c r="M86" s="214"/>
      <c r="N86" s="214"/>
      <c r="O86" s="214"/>
      <c r="P86" s="214"/>
      <c r="Q86" s="214"/>
      <c r="R86" s="214"/>
    </row>
    <row r="87">
      <c r="A87" s="208">
        <v>76.0</v>
      </c>
      <c r="B87" s="252"/>
      <c r="C87" s="210"/>
      <c r="D87" s="210"/>
      <c r="E87" s="210"/>
      <c r="F87" s="245"/>
      <c r="G87" s="213"/>
      <c r="H87" s="213"/>
      <c r="I87" s="250"/>
      <c r="J87" s="213"/>
      <c r="K87" s="213"/>
      <c r="L87" s="214"/>
      <c r="M87" s="214"/>
      <c r="N87" s="214"/>
      <c r="O87" s="214"/>
      <c r="P87" s="214"/>
      <c r="Q87" s="214"/>
      <c r="R87" s="214"/>
    </row>
    <row r="88">
      <c r="A88" s="208">
        <v>77.0</v>
      </c>
      <c r="B88" s="252"/>
      <c r="C88" s="210"/>
      <c r="D88" s="210"/>
      <c r="E88" s="210"/>
      <c r="F88" s="245"/>
      <c r="G88" s="213"/>
      <c r="H88" s="213"/>
      <c r="I88" s="250"/>
      <c r="J88" s="213"/>
      <c r="K88" s="213"/>
      <c r="L88" s="214"/>
      <c r="M88" s="214"/>
      <c r="N88" s="214"/>
      <c r="O88" s="214"/>
      <c r="P88" s="214"/>
      <c r="Q88" s="214"/>
      <c r="R88" s="214"/>
    </row>
    <row r="89">
      <c r="A89" s="208">
        <v>78.0</v>
      </c>
      <c r="B89" s="252"/>
      <c r="C89" s="210"/>
      <c r="D89" s="210"/>
      <c r="E89" s="210"/>
      <c r="F89" s="245"/>
      <c r="G89" s="213"/>
      <c r="H89" s="213"/>
      <c r="I89" s="250"/>
      <c r="J89" s="213"/>
      <c r="K89" s="213"/>
      <c r="L89" s="214"/>
      <c r="M89" s="214"/>
      <c r="N89" s="214"/>
      <c r="O89" s="214"/>
      <c r="P89" s="214"/>
      <c r="Q89" s="214"/>
      <c r="R89" s="214"/>
    </row>
    <row r="90">
      <c r="A90" s="208">
        <v>79.0</v>
      </c>
      <c r="B90" s="252"/>
      <c r="C90" s="210"/>
      <c r="D90" s="210"/>
      <c r="E90" s="210"/>
      <c r="F90" s="245"/>
      <c r="G90" s="213"/>
      <c r="H90" s="213"/>
      <c r="I90" s="250"/>
      <c r="J90" s="213"/>
      <c r="K90" s="213"/>
      <c r="L90" s="214"/>
      <c r="M90" s="214"/>
      <c r="N90" s="214"/>
      <c r="O90" s="214"/>
      <c r="P90" s="214"/>
      <c r="Q90" s="214"/>
      <c r="R90" s="214"/>
    </row>
    <row r="91">
      <c r="A91" s="208">
        <v>80.0</v>
      </c>
      <c r="B91" s="252"/>
      <c r="C91" s="210"/>
      <c r="D91" s="210"/>
      <c r="E91" s="210"/>
      <c r="F91" s="245"/>
      <c r="G91" s="213"/>
      <c r="H91" s="213"/>
      <c r="I91" s="250"/>
      <c r="J91" s="213"/>
      <c r="K91" s="213"/>
      <c r="L91" s="214"/>
      <c r="M91" s="214"/>
      <c r="N91" s="214"/>
      <c r="O91" s="214"/>
      <c r="P91" s="214"/>
      <c r="Q91" s="214"/>
      <c r="R91" s="214"/>
    </row>
    <row r="92">
      <c r="A92" s="208">
        <v>81.0</v>
      </c>
      <c r="B92" s="252"/>
      <c r="C92" s="210"/>
      <c r="D92" s="210"/>
      <c r="E92" s="210"/>
      <c r="F92" s="245"/>
      <c r="G92" s="213"/>
      <c r="H92" s="213"/>
      <c r="I92" s="250"/>
      <c r="J92" s="213"/>
      <c r="K92" s="213"/>
      <c r="L92" s="214"/>
      <c r="M92" s="214"/>
      <c r="N92" s="214"/>
      <c r="O92" s="214"/>
      <c r="P92" s="214"/>
      <c r="Q92" s="214"/>
      <c r="R92" s="214"/>
    </row>
    <row r="93">
      <c r="A93" s="208">
        <v>82.0</v>
      </c>
      <c r="B93" s="252"/>
      <c r="C93" s="210"/>
      <c r="D93" s="210"/>
      <c r="E93" s="210"/>
      <c r="F93" s="245"/>
      <c r="G93" s="213"/>
      <c r="H93" s="248"/>
      <c r="I93" s="250"/>
      <c r="J93" s="213"/>
      <c r="K93" s="213"/>
      <c r="L93" s="214"/>
      <c r="M93" s="214"/>
      <c r="N93" s="214"/>
      <c r="O93" s="214"/>
      <c r="P93" s="214"/>
      <c r="Q93" s="214"/>
      <c r="R93" s="214"/>
    </row>
    <row r="94">
      <c r="A94" s="208">
        <v>83.0</v>
      </c>
      <c r="B94" s="252"/>
      <c r="C94" s="210"/>
      <c r="D94" s="210"/>
      <c r="E94" s="210"/>
      <c r="F94" s="245"/>
      <c r="G94" s="213"/>
      <c r="H94" s="248"/>
      <c r="I94" s="250"/>
      <c r="J94" s="213"/>
      <c r="K94" s="213"/>
      <c r="L94" s="214"/>
      <c r="M94" s="214"/>
      <c r="N94" s="214"/>
      <c r="O94" s="214"/>
      <c r="P94" s="214"/>
      <c r="Q94" s="214"/>
      <c r="R94" s="214"/>
    </row>
    <row r="95">
      <c r="A95" s="208">
        <v>84.0</v>
      </c>
      <c r="B95" s="252"/>
      <c r="C95" s="210"/>
      <c r="D95" s="210"/>
      <c r="E95" s="210"/>
      <c r="F95" s="245"/>
      <c r="G95" s="213"/>
      <c r="H95" s="248"/>
      <c r="I95" s="250"/>
      <c r="J95" s="213"/>
      <c r="K95" s="213"/>
      <c r="L95" s="214"/>
      <c r="M95" s="214"/>
      <c r="N95" s="214"/>
      <c r="O95" s="214"/>
      <c r="P95" s="214"/>
      <c r="Q95" s="214"/>
      <c r="R95" s="214"/>
    </row>
    <row r="96">
      <c r="A96" s="208">
        <v>85.0</v>
      </c>
      <c r="B96" s="252"/>
      <c r="C96" s="210"/>
      <c r="D96" s="210"/>
      <c r="E96" s="210"/>
      <c r="F96" s="245"/>
      <c r="G96" s="213"/>
      <c r="H96" s="213"/>
      <c r="I96" s="250"/>
      <c r="J96" s="213"/>
      <c r="K96" s="213"/>
      <c r="L96" s="214"/>
      <c r="M96" s="214"/>
      <c r="N96" s="214"/>
      <c r="O96" s="214"/>
      <c r="P96" s="214"/>
      <c r="Q96" s="214"/>
      <c r="R96" s="214"/>
    </row>
    <row r="97">
      <c r="A97" s="208">
        <v>86.0</v>
      </c>
      <c r="B97" s="252"/>
      <c r="C97" s="210"/>
      <c r="D97" s="210"/>
      <c r="E97" s="210"/>
      <c r="F97" s="245"/>
      <c r="G97" s="213"/>
      <c r="H97" s="213"/>
      <c r="I97" s="250"/>
      <c r="J97" s="213"/>
      <c r="K97" s="213"/>
      <c r="L97" s="214"/>
      <c r="M97" s="214"/>
      <c r="N97" s="214"/>
      <c r="O97" s="214"/>
      <c r="P97" s="214"/>
      <c r="Q97" s="214"/>
      <c r="R97" s="214"/>
    </row>
    <row r="98">
      <c r="A98" s="208">
        <v>87.0</v>
      </c>
      <c r="B98" s="252"/>
      <c r="C98" s="210"/>
      <c r="D98" s="210"/>
      <c r="E98" s="210"/>
      <c r="F98" s="245"/>
      <c r="G98" s="213"/>
      <c r="H98" s="213"/>
      <c r="I98" s="250"/>
      <c r="J98" s="213"/>
      <c r="K98" s="213"/>
      <c r="L98" s="214"/>
      <c r="M98" s="214"/>
      <c r="N98" s="214"/>
      <c r="O98" s="214"/>
      <c r="P98" s="214"/>
      <c r="Q98" s="214"/>
      <c r="R98" s="214"/>
    </row>
    <row r="99">
      <c r="A99" s="208">
        <v>88.0</v>
      </c>
      <c r="B99" s="252"/>
      <c r="C99" s="210"/>
      <c r="D99" s="210"/>
      <c r="E99" s="210"/>
      <c r="F99" s="245"/>
      <c r="G99" s="213"/>
      <c r="H99" s="213"/>
      <c r="I99" s="250"/>
      <c r="J99" s="213"/>
      <c r="K99" s="213"/>
      <c r="L99" s="214"/>
      <c r="M99" s="214"/>
      <c r="N99" s="214"/>
      <c r="O99" s="214"/>
      <c r="P99" s="214"/>
      <c r="Q99" s="214"/>
      <c r="R99" s="214"/>
    </row>
    <row r="100">
      <c r="A100" s="208">
        <v>89.0</v>
      </c>
      <c r="B100" s="252"/>
      <c r="C100" s="210"/>
      <c r="D100" s="210"/>
      <c r="E100" s="210"/>
      <c r="F100" s="245"/>
      <c r="G100" s="213"/>
      <c r="H100" s="210"/>
      <c r="I100" s="250"/>
      <c r="J100" s="213"/>
      <c r="K100" s="213"/>
      <c r="L100" s="214"/>
      <c r="M100" s="214"/>
      <c r="N100" s="214"/>
      <c r="O100" s="214"/>
      <c r="P100" s="214"/>
      <c r="Q100" s="214"/>
      <c r="R100" s="214"/>
    </row>
    <row r="101">
      <c r="A101" s="208">
        <v>90.0</v>
      </c>
      <c r="B101" s="252"/>
      <c r="C101" s="210"/>
      <c r="D101" s="210"/>
      <c r="E101" s="210"/>
      <c r="F101" s="245"/>
      <c r="G101" s="213"/>
      <c r="H101" s="248"/>
      <c r="I101" s="250"/>
      <c r="J101" s="213"/>
      <c r="K101" s="213"/>
      <c r="L101" s="214"/>
      <c r="M101" s="214"/>
      <c r="N101" s="214"/>
      <c r="O101" s="214"/>
      <c r="P101" s="214"/>
      <c r="Q101" s="214"/>
      <c r="R101" s="214"/>
    </row>
    <row r="102">
      <c r="A102" s="208">
        <v>91.0</v>
      </c>
      <c r="B102" s="252"/>
      <c r="C102" s="210"/>
      <c r="D102" s="210"/>
      <c r="E102" s="210"/>
      <c r="F102" s="245"/>
      <c r="G102" s="213"/>
      <c r="H102" s="248"/>
      <c r="I102" s="250"/>
      <c r="J102" s="213"/>
      <c r="K102" s="213"/>
      <c r="L102" s="214"/>
      <c r="M102" s="214"/>
      <c r="N102" s="214"/>
      <c r="O102" s="214"/>
      <c r="P102" s="214"/>
      <c r="Q102" s="214"/>
      <c r="R102" s="214"/>
    </row>
    <row r="103">
      <c r="A103" s="208">
        <v>92.0</v>
      </c>
      <c r="B103" s="252"/>
      <c r="C103" s="210"/>
      <c r="D103" s="210"/>
      <c r="E103" s="210"/>
      <c r="F103" s="245"/>
      <c r="G103" s="213"/>
      <c r="H103" s="248"/>
      <c r="I103" s="250"/>
      <c r="J103" s="213"/>
      <c r="K103" s="213"/>
      <c r="L103" s="214"/>
      <c r="M103" s="214"/>
      <c r="N103" s="214"/>
      <c r="O103" s="214"/>
      <c r="P103" s="214"/>
      <c r="Q103" s="214"/>
      <c r="R103" s="214"/>
    </row>
    <row r="104">
      <c r="A104" s="208">
        <v>93.0</v>
      </c>
      <c r="B104" s="252"/>
      <c r="C104" s="210"/>
      <c r="D104" s="210"/>
      <c r="E104" s="210"/>
      <c r="F104" s="245"/>
      <c r="G104" s="213"/>
      <c r="H104" s="248"/>
      <c r="I104" s="250"/>
      <c r="J104" s="213"/>
      <c r="K104" s="213"/>
      <c r="L104" s="214"/>
      <c r="M104" s="214"/>
      <c r="N104" s="214"/>
      <c r="O104" s="214"/>
      <c r="P104" s="214"/>
      <c r="Q104" s="214"/>
      <c r="R104" s="214"/>
    </row>
    <row r="105">
      <c r="A105" s="208">
        <v>94.0</v>
      </c>
      <c r="B105" s="252"/>
      <c r="C105" s="210"/>
      <c r="D105" s="210"/>
      <c r="E105" s="210"/>
      <c r="F105" s="245"/>
      <c r="G105" s="213"/>
      <c r="H105" s="213"/>
      <c r="I105" s="250"/>
      <c r="J105" s="213"/>
      <c r="K105" s="213"/>
      <c r="L105" s="214"/>
      <c r="M105" s="214"/>
      <c r="N105" s="214"/>
      <c r="O105" s="214"/>
      <c r="P105" s="214"/>
      <c r="Q105" s="214"/>
      <c r="R105" s="214"/>
    </row>
    <row r="106">
      <c r="A106" s="208">
        <v>95.0</v>
      </c>
      <c r="B106" s="252"/>
      <c r="C106" s="210"/>
      <c r="D106" s="210"/>
      <c r="E106" s="210"/>
      <c r="F106" s="245"/>
      <c r="G106" s="213"/>
      <c r="H106" s="213"/>
      <c r="I106" s="250"/>
      <c r="J106" s="213"/>
      <c r="K106" s="213"/>
      <c r="L106" s="214"/>
      <c r="M106" s="214"/>
      <c r="N106" s="214"/>
      <c r="O106" s="214"/>
      <c r="P106" s="214"/>
      <c r="Q106" s="214"/>
      <c r="R106" s="214"/>
    </row>
    <row r="107">
      <c r="A107" s="208">
        <v>96.0</v>
      </c>
      <c r="B107" s="252"/>
      <c r="C107" s="210"/>
      <c r="D107" s="210"/>
      <c r="E107" s="210"/>
      <c r="F107" s="245"/>
      <c r="G107" s="213"/>
      <c r="H107" s="248"/>
      <c r="I107" s="213"/>
      <c r="J107" s="213"/>
      <c r="K107" s="213"/>
      <c r="L107" s="214"/>
      <c r="M107" s="214"/>
      <c r="N107" s="214"/>
      <c r="O107" s="214"/>
      <c r="P107" s="214"/>
      <c r="Q107" s="214"/>
      <c r="R107" s="214"/>
    </row>
    <row r="108">
      <c r="A108" s="208">
        <v>97.0</v>
      </c>
      <c r="B108" s="252"/>
      <c r="C108" s="210"/>
      <c r="D108" s="210"/>
      <c r="E108" s="210"/>
      <c r="F108" s="245"/>
      <c r="G108" s="213"/>
      <c r="H108" s="248"/>
      <c r="I108" s="213"/>
      <c r="J108" s="213"/>
      <c r="K108" s="213"/>
      <c r="L108" s="214"/>
      <c r="M108" s="214"/>
      <c r="N108" s="214"/>
      <c r="O108" s="214"/>
      <c r="P108" s="214"/>
      <c r="Q108" s="214"/>
      <c r="R108" s="214"/>
    </row>
    <row r="109">
      <c r="A109" s="208">
        <v>98.0</v>
      </c>
      <c r="B109" s="252"/>
      <c r="C109" s="210"/>
      <c r="D109" s="210"/>
      <c r="E109" s="210"/>
      <c r="F109" s="245"/>
      <c r="G109" s="213"/>
      <c r="H109" s="248"/>
      <c r="I109" s="250"/>
      <c r="J109" s="213"/>
      <c r="K109" s="213"/>
      <c r="L109" s="214"/>
      <c r="M109" s="214"/>
      <c r="N109" s="214"/>
      <c r="O109" s="214"/>
      <c r="P109" s="214"/>
      <c r="Q109" s="214"/>
      <c r="R109" s="214"/>
    </row>
    <row r="110">
      <c r="A110" s="208">
        <v>99.0</v>
      </c>
      <c r="B110" s="254"/>
      <c r="C110" s="210"/>
      <c r="D110" s="210"/>
      <c r="E110" s="210"/>
      <c r="F110" s="245"/>
      <c r="G110" s="213"/>
      <c r="H110" s="210"/>
      <c r="I110" s="250"/>
      <c r="J110" s="213"/>
      <c r="K110" s="213"/>
      <c r="L110" s="214"/>
      <c r="M110" s="214"/>
      <c r="N110" s="214"/>
      <c r="O110" s="214"/>
      <c r="P110" s="214"/>
      <c r="Q110" s="214"/>
      <c r="R110" s="214"/>
    </row>
    <row r="111">
      <c r="A111" s="208">
        <v>100.0</v>
      </c>
      <c r="B111" s="254"/>
      <c r="C111" s="210"/>
      <c r="D111" s="210"/>
      <c r="E111" s="210"/>
      <c r="F111" s="245"/>
      <c r="G111" s="213"/>
      <c r="H111" s="248"/>
      <c r="I111" s="250"/>
      <c r="J111" s="213"/>
      <c r="K111" s="213"/>
      <c r="L111" s="214"/>
      <c r="M111" s="214"/>
      <c r="N111" s="214"/>
      <c r="O111" s="214"/>
      <c r="P111" s="214"/>
      <c r="Q111" s="214"/>
      <c r="R111" s="214"/>
    </row>
    <row r="112">
      <c r="A112" s="208">
        <v>101.0</v>
      </c>
      <c r="B112" s="254"/>
      <c r="C112" s="210"/>
      <c r="D112" s="210"/>
      <c r="E112" s="210"/>
      <c r="F112" s="245"/>
      <c r="G112" s="213"/>
      <c r="H112" s="248"/>
      <c r="I112" s="250"/>
      <c r="J112" s="213"/>
      <c r="K112" s="213"/>
      <c r="L112" s="214"/>
      <c r="M112" s="214"/>
      <c r="N112" s="214"/>
      <c r="O112" s="214"/>
      <c r="P112" s="214"/>
      <c r="Q112" s="214"/>
      <c r="R112" s="214"/>
    </row>
    <row r="113">
      <c r="A113" s="208">
        <v>102.0</v>
      </c>
      <c r="B113" s="254"/>
      <c r="C113" s="210"/>
      <c r="D113" s="210"/>
      <c r="E113" s="210"/>
      <c r="F113" s="245"/>
      <c r="G113" s="213"/>
      <c r="H113" s="248"/>
      <c r="I113" s="250"/>
      <c r="J113" s="213"/>
      <c r="K113" s="213"/>
      <c r="L113" s="214"/>
      <c r="M113" s="214"/>
      <c r="N113" s="214"/>
      <c r="O113" s="214"/>
      <c r="P113" s="214"/>
      <c r="Q113" s="214"/>
      <c r="R113" s="214"/>
    </row>
    <row r="114">
      <c r="A114" s="208">
        <v>103.0</v>
      </c>
      <c r="B114" s="254"/>
      <c r="C114" s="210"/>
      <c r="D114" s="210"/>
      <c r="E114" s="210"/>
      <c r="F114" s="245"/>
      <c r="G114" s="213"/>
      <c r="H114" s="248"/>
      <c r="I114" s="250"/>
      <c r="J114" s="213"/>
      <c r="K114" s="213"/>
      <c r="L114" s="214"/>
      <c r="M114" s="214"/>
      <c r="N114" s="214"/>
      <c r="O114" s="214"/>
      <c r="P114" s="214"/>
      <c r="Q114" s="214"/>
      <c r="R114" s="214"/>
    </row>
    <row r="115">
      <c r="A115" s="208">
        <v>104.0</v>
      </c>
      <c r="B115" s="254"/>
      <c r="C115" s="210"/>
      <c r="D115" s="210"/>
      <c r="E115" s="210"/>
      <c r="F115" s="245"/>
      <c r="G115" s="213"/>
      <c r="H115" s="248"/>
      <c r="I115" s="250"/>
      <c r="J115" s="213"/>
      <c r="K115" s="213"/>
      <c r="L115" s="214"/>
      <c r="M115" s="214"/>
      <c r="N115" s="214"/>
      <c r="O115" s="214"/>
      <c r="P115" s="214"/>
      <c r="Q115" s="214"/>
      <c r="R115" s="214"/>
    </row>
    <row r="116">
      <c r="A116" s="208">
        <v>105.0</v>
      </c>
      <c r="B116" s="254"/>
      <c r="C116" s="210"/>
      <c r="D116" s="210"/>
      <c r="E116" s="210"/>
      <c r="F116" s="245"/>
      <c r="G116" s="213"/>
      <c r="H116" s="248"/>
      <c r="I116" s="250"/>
      <c r="J116" s="213"/>
      <c r="K116" s="213"/>
      <c r="L116" s="214"/>
      <c r="M116" s="214"/>
      <c r="N116" s="214"/>
      <c r="O116" s="214"/>
      <c r="P116" s="214"/>
      <c r="Q116" s="214"/>
      <c r="R116" s="214"/>
    </row>
    <row r="117">
      <c r="A117" s="208">
        <v>106.0</v>
      </c>
      <c r="B117" s="254"/>
      <c r="C117" s="210"/>
      <c r="D117" s="210"/>
      <c r="E117" s="210"/>
      <c r="F117" s="245"/>
      <c r="G117" s="213"/>
      <c r="H117" s="248"/>
      <c r="I117" s="250"/>
      <c r="J117" s="213"/>
      <c r="K117" s="213"/>
      <c r="L117" s="214"/>
      <c r="M117" s="214"/>
      <c r="N117" s="214"/>
      <c r="O117" s="214"/>
      <c r="P117" s="214"/>
      <c r="Q117" s="214"/>
      <c r="R117" s="214"/>
    </row>
    <row r="118">
      <c r="A118" s="208">
        <v>107.0</v>
      </c>
      <c r="B118" s="254"/>
      <c r="C118" s="210"/>
      <c r="D118" s="210"/>
      <c r="E118" s="210"/>
      <c r="F118" s="245"/>
      <c r="G118" s="213"/>
      <c r="H118" s="248"/>
      <c r="I118" s="250"/>
      <c r="J118" s="213"/>
      <c r="K118" s="213"/>
      <c r="L118" s="214"/>
      <c r="M118" s="214"/>
      <c r="N118" s="214"/>
      <c r="O118" s="214"/>
      <c r="P118" s="214"/>
      <c r="Q118" s="214"/>
      <c r="R118" s="214"/>
    </row>
    <row r="119">
      <c r="A119" s="208">
        <v>108.0</v>
      </c>
      <c r="B119" s="254"/>
      <c r="C119" s="210"/>
      <c r="D119" s="210"/>
      <c r="E119" s="210"/>
      <c r="F119" s="245"/>
      <c r="G119" s="213"/>
      <c r="H119" s="248"/>
      <c r="I119" s="250"/>
      <c r="J119" s="213"/>
      <c r="K119" s="213"/>
      <c r="L119" s="214"/>
      <c r="M119" s="214"/>
      <c r="N119" s="214"/>
      <c r="O119" s="214"/>
      <c r="P119" s="214"/>
      <c r="Q119" s="214"/>
      <c r="R119" s="214"/>
    </row>
    <row r="120">
      <c r="A120" s="208">
        <v>109.0</v>
      </c>
      <c r="B120" s="254"/>
      <c r="C120" s="210"/>
      <c r="D120" s="210"/>
      <c r="E120" s="210"/>
      <c r="F120" s="245"/>
      <c r="G120" s="213"/>
      <c r="H120" s="248"/>
      <c r="I120" s="250"/>
      <c r="J120" s="213"/>
      <c r="K120" s="213"/>
      <c r="L120" s="214"/>
      <c r="M120" s="214"/>
      <c r="N120" s="214"/>
      <c r="O120" s="214"/>
      <c r="P120" s="214"/>
      <c r="Q120" s="214"/>
      <c r="R120" s="214"/>
    </row>
    <row r="121">
      <c r="A121" s="208">
        <v>110.0</v>
      </c>
      <c r="B121" s="254"/>
      <c r="C121" s="210"/>
      <c r="D121" s="210"/>
      <c r="E121" s="210"/>
      <c r="F121" s="245"/>
      <c r="G121" s="213"/>
      <c r="H121" s="248"/>
      <c r="I121" s="250"/>
      <c r="J121" s="213"/>
      <c r="K121" s="213"/>
      <c r="L121" s="214"/>
      <c r="M121" s="214"/>
      <c r="N121" s="214"/>
      <c r="O121" s="214"/>
      <c r="P121" s="214"/>
      <c r="Q121" s="214"/>
      <c r="R121" s="214"/>
    </row>
    <row r="122">
      <c r="A122" s="208">
        <v>111.0</v>
      </c>
      <c r="B122" s="254"/>
      <c r="C122" s="210"/>
      <c r="D122" s="210"/>
      <c r="E122" s="210"/>
      <c r="F122" s="245"/>
      <c r="G122" s="213"/>
      <c r="H122" s="248"/>
      <c r="I122" s="250"/>
      <c r="J122" s="213"/>
      <c r="K122" s="213"/>
      <c r="L122" s="214"/>
      <c r="M122" s="214"/>
      <c r="N122" s="214"/>
      <c r="O122" s="214"/>
      <c r="P122" s="214"/>
      <c r="Q122" s="214"/>
      <c r="R122" s="214"/>
    </row>
    <row r="123">
      <c r="A123" s="208">
        <v>112.0</v>
      </c>
      <c r="B123" s="254"/>
      <c r="C123" s="210"/>
      <c r="D123" s="210"/>
      <c r="E123" s="210"/>
      <c r="F123" s="245"/>
      <c r="G123" s="213"/>
      <c r="H123" s="248"/>
      <c r="I123" s="250"/>
      <c r="J123" s="213"/>
      <c r="K123" s="213"/>
      <c r="L123" s="214"/>
      <c r="M123" s="214"/>
      <c r="N123" s="214"/>
      <c r="O123" s="214"/>
      <c r="P123" s="214"/>
      <c r="Q123" s="214"/>
      <c r="R123" s="214"/>
    </row>
    <row r="124">
      <c r="A124" s="208">
        <v>113.0</v>
      </c>
      <c r="B124" s="254"/>
      <c r="C124" s="210"/>
      <c r="D124" s="210"/>
      <c r="E124" s="210"/>
      <c r="F124" s="245"/>
      <c r="G124" s="213"/>
      <c r="H124" s="213"/>
      <c r="I124" s="213"/>
      <c r="J124" s="213"/>
      <c r="K124" s="213"/>
      <c r="L124" s="214"/>
      <c r="M124" s="214"/>
      <c r="N124" s="214"/>
      <c r="O124" s="214"/>
      <c r="P124" s="214"/>
      <c r="Q124" s="214"/>
      <c r="R124" s="214"/>
    </row>
    <row r="125">
      <c r="A125" s="208">
        <v>114.0</v>
      </c>
      <c r="B125" s="254"/>
      <c r="C125" s="210"/>
      <c r="D125" s="210"/>
      <c r="E125" s="210"/>
      <c r="F125" s="245"/>
      <c r="G125" s="213"/>
      <c r="H125" s="213"/>
      <c r="I125" s="213"/>
      <c r="J125" s="213"/>
      <c r="K125" s="213"/>
      <c r="L125" s="214"/>
      <c r="M125" s="214"/>
      <c r="N125" s="214"/>
      <c r="O125" s="214"/>
      <c r="P125" s="214"/>
      <c r="Q125" s="214"/>
      <c r="R125" s="214"/>
    </row>
    <row r="126">
      <c r="A126" s="208">
        <v>115.0</v>
      </c>
      <c r="B126" s="254"/>
      <c r="C126" s="210"/>
      <c r="D126" s="210"/>
      <c r="E126" s="210"/>
      <c r="F126" s="245"/>
      <c r="G126" s="213"/>
      <c r="H126" s="213"/>
      <c r="I126" s="213"/>
      <c r="J126" s="213"/>
      <c r="K126" s="213"/>
      <c r="L126" s="214"/>
      <c r="M126" s="214"/>
      <c r="N126" s="214"/>
      <c r="O126" s="214"/>
      <c r="P126" s="214"/>
      <c r="Q126" s="214"/>
      <c r="R126" s="214"/>
    </row>
    <row r="127">
      <c r="A127" s="208">
        <v>116.0</v>
      </c>
      <c r="B127" s="254"/>
      <c r="C127" s="210"/>
      <c r="D127" s="210"/>
      <c r="E127" s="210"/>
      <c r="F127" s="245"/>
      <c r="G127" s="213"/>
      <c r="H127" s="248"/>
      <c r="I127" s="250"/>
      <c r="J127" s="213"/>
      <c r="K127" s="213"/>
      <c r="L127" s="214"/>
      <c r="M127" s="214"/>
      <c r="N127" s="214"/>
      <c r="O127" s="214"/>
      <c r="P127" s="214"/>
      <c r="Q127" s="214"/>
      <c r="R127" s="214"/>
    </row>
    <row r="128">
      <c r="A128" s="208">
        <v>117.0</v>
      </c>
      <c r="B128" s="254"/>
      <c r="C128" s="210"/>
      <c r="D128" s="210"/>
      <c r="E128" s="210"/>
      <c r="F128" s="245"/>
      <c r="G128" s="213"/>
      <c r="H128" s="248"/>
      <c r="I128" s="250"/>
      <c r="J128" s="213"/>
      <c r="K128" s="213"/>
      <c r="L128" s="214"/>
      <c r="M128" s="214"/>
      <c r="N128" s="214"/>
      <c r="O128" s="214"/>
      <c r="P128" s="214"/>
      <c r="Q128" s="214"/>
      <c r="R128" s="214"/>
    </row>
    <row r="129">
      <c r="A129" s="208">
        <v>118.0</v>
      </c>
      <c r="B129" s="254"/>
      <c r="C129" s="210"/>
      <c r="D129" s="210"/>
      <c r="E129" s="210"/>
      <c r="F129" s="245"/>
      <c r="G129" s="213"/>
      <c r="H129" s="248"/>
      <c r="I129" s="250"/>
      <c r="J129" s="213"/>
      <c r="K129" s="213"/>
      <c r="L129" s="214"/>
      <c r="M129" s="214"/>
      <c r="N129" s="214"/>
      <c r="O129" s="214"/>
      <c r="P129" s="214"/>
      <c r="Q129" s="214"/>
      <c r="R129" s="214"/>
    </row>
    <row r="130">
      <c r="A130" s="208">
        <v>119.0</v>
      </c>
      <c r="B130" s="254"/>
      <c r="C130" s="210"/>
      <c r="D130" s="210"/>
      <c r="E130" s="210"/>
      <c r="F130" s="245"/>
      <c r="G130" s="213"/>
      <c r="H130" s="248"/>
      <c r="I130" s="250"/>
      <c r="J130" s="213"/>
      <c r="K130" s="213"/>
      <c r="L130" s="214"/>
      <c r="M130" s="214"/>
      <c r="N130" s="214"/>
      <c r="O130" s="214"/>
      <c r="P130" s="214"/>
      <c r="Q130" s="214"/>
      <c r="R130" s="214"/>
    </row>
    <row r="131">
      <c r="A131" s="208">
        <v>120.0</v>
      </c>
      <c r="B131" s="254"/>
      <c r="C131" s="210"/>
      <c r="D131" s="210"/>
      <c r="E131" s="210"/>
      <c r="F131" s="245"/>
      <c r="G131" s="213"/>
      <c r="H131" s="248"/>
      <c r="I131" s="250"/>
      <c r="J131" s="213"/>
      <c r="K131" s="213"/>
      <c r="L131" s="214"/>
      <c r="M131" s="214"/>
      <c r="N131" s="214"/>
      <c r="O131" s="214"/>
      <c r="P131" s="214"/>
      <c r="Q131" s="214"/>
      <c r="R131" s="214"/>
    </row>
    <row r="132">
      <c r="A132" s="208">
        <v>121.0</v>
      </c>
      <c r="B132" s="254"/>
      <c r="C132" s="210"/>
      <c r="D132" s="210"/>
      <c r="E132" s="210"/>
      <c r="F132" s="245"/>
      <c r="G132" s="213"/>
      <c r="H132" s="248"/>
      <c r="I132" s="250"/>
      <c r="J132" s="213"/>
      <c r="K132" s="213"/>
      <c r="L132" s="214"/>
      <c r="M132" s="214"/>
      <c r="N132" s="214"/>
      <c r="O132" s="214"/>
      <c r="P132" s="214"/>
      <c r="Q132" s="214"/>
      <c r="R132" s="214"/>
    </row>
    <row r="133">
      <c r="A133" s="208">
        <v>122.0</v>
      </c>
      <c r="B133" s="254"/>
      <c r="C133" s="210"/>
      <c r="D133" s="210"/>
      <c r="E133" s="210"/>
      <c r="F133" s="245"/>
      <c r="G133" s="213"/>
      <c r="H133" s="248"/>
      <c r="I133" s="250"/>
      <c r="J133" s="213"/>
      <c r="K133" s="213"/>
      <c r="L133" s="214"/>
      <c r="M133" s="214"/>
      <c r="N133" s="214"/>
      <c r="O133" s="214"/>
      <c r="P133" s="214"/>
      <c r="Q133" s="214"/>
      <c r="R133" s="214"/>
    </row>
    <row r="134">
      <c r="A134" s="208">
        <v>123.0</v>
      </c>
      <c r="B134" s="254"/>
      <c r="C134" s="210"/>
      <c r="D134" s="210"/>
      <c r="E134" s="210"/>
      <c r="F134" s="245"/>
      <c r="G134" s="213"/>
      <c r="H134" s="248"/>
      <c r="I134" s="250"/>
      <c r="J134" s="213"/>
      <c r="K134" s="213"/>
      <c r="L134" s="214"/>
      <c r="M134" s="214"/>
      <c r="N134" s="214"/>
      <c r="O134" s="214"/>
      <c r="P134" s="214"/>
      <c r="Q134" s="214"/>
      <c r="R134" s="214"/>
    </row>
    <row r="135">
      <c r="A135" s="208">
        <v>124.0</v>
      </c>
      <c r="B135" s="254"/>
      <c r="C135" s="210"/>
      <c r="D135" s="210"/>
      <c r="E135" s="210"/>
      <c r="F135" s="245"/>
      <c r="G135" s="213"/>
      <c r="H135" s="248"/>
      <c r="I135" s="250"/>
      <c r="J135" s="213"/>
      <c r="K135" s="213"/>
      <c r="L135" s="214"/>
      <c r="M135" s="214"/>
      <c r="N135" s="214"/>
      <c r="O135" s="214"/>
      <c r="P135" s="214"/>
      <c r="Q135" s="214"/>
      <c r="R135" s="214"/>
    </row>
    <row r="136">
      <c r="A136" s="208">
        <v>125.0</v>
      </c>
      <c r="B136" s="254"/>
      <c r="C136" s="210"/>
      <c r="D136" s="210"/>
      <c r="E136" s="210"/>
      <c r="F136" s="245"/>
      <c r="G136" s="213"/>
      <c r="H136" s="248"/>
      <c r="I136" s="250"/>
      <c r="J136" s="213"/>
      <c r="K136" s="213"/>
      <c r="L136" s="214"/>
      <c r="M136" s="214"/>
      <c r="N136" s="214"/>
      <c r="O136" s="214"/>
      <c r="P136" s="214"/>
      <c r="Q136" s="214"/>
      <c r="R136" s="214"/>
    </row>
    <row r="137">
      <c r="A137" s="208">
        <v>126.0</v>
      </c>
      <c r="B137" s="254"/>
      <c r="C137" s="210"/>
      <c r="D137" s="210"/>
      <c r="E137" s="210"/>
      <c r="F137" s="245"/>
      <c r="G137" s="213"/>
      <c r="H137" s="248"/>
      <c r="I137" s="250"/>
      <c r="J137" s="213"/>
      <c r="K137" s="213"/>
      <c r="L137" s="214"/>
      <c r="M137" s="214"/>
      <c r="N137" s="214"/>
      <c r="O137" s="214"/>
      <c r="P137" s="214"/>
      <c r="Q137" s="214"/>
      <c r="R137" s="214"/>
    </row>
    <row r="138">
      <c r="A138" s="208">
        <v>127.0</v>
      </c>
      <c r="B138" s="254"/>
      <c r="C138" s="210"/>
      <c r="D138" s="210"/>
      <c r="E138" s="210"/>
      <c r="F138" s="245"/>
      <c r="G138" s="213"/>
      <c r="H138" s="248"/>
      <c r="I138" s="250"/>
      <c r="J138" s="213"/>
      <c r="K138" s="213"/>
      <c r="L138" s="214"/>
      <c r="M138" s="214"/>
      <c r="N138" s="214"/>
      <c r="O138" s="214"/>
      <c r="P138" s="214"/>
      <c r="Q138" s="214"/>
      <c r="R138" s="214"/>
    </row>
    <row r="139">
      <c r="A139" s="208">
        <v>128.0</v>
      </c>
      <c r="B139" s="254"/>
      <c r="C139" s="210"/>
      <c r="D139" s="210"/>
      <c r="E139" s="210"/>
      <c r="F139" s="245"/>
      <c r="G139" s="213"/>
      <c r="H139" s="248"/>
      <c r="I139" s="250"/>
      <c r="J139" s="213"/>
      <c r="K139" s="213"/>
      <c r="L139" s="214"/>
      <c r="M139" s="214"/>
      <c r="N139" s="214"/>
      <c r="O139" s="214"/>
      <c r="P139" s="214"/>
      <c r="Q139" s="214"/>
      <c r="R139" s="214"/>
    </row>
    <row r="140">
      <c r="A140" s="255"/>
      <c r="B140" s="256"/>
      <c r="C140" s="257"/>
      <c r="D140" s="257"/>
      <c r="E140" s="257"/>
      <c r="F140" s="245"/>
      <c r="G140" s="256"/>
      <c r="H140" s="258"/>
      <c r="I140" s="259"/>
      <c r="J140" s="213"/>
      <c r="K140" s="213"/>
      <c r="L140" s="214"/>
      <c r="M140" s="214"/>
      <c r="N140" s="214"/>
      <c r="O140" s="214"/>
      <c r="P140" s="214"/>
      <c r="Q140" s="214"/>
      <c r="R140" s="214"/>
    </row>
    <row r="141">
      <c r="A141" s="255"/>
      <c r="B141" s="256"/>
      <c r="C141" s="257"/>
      <c r="D141" s="257"/>
      <c r="E141" s="257"/>
      <c r="F141" s="245"/>
      <c r="G141" s="256"/>
      <c r="H141" s="258"/>
      <c r="I141" s="259"/>
      <c r="J141" s="213"/>
      <c r="K141" s="213"/>
      <c r="L141" s="214"/>
      <c r="M141" s="214"/>
      <c r="N141" s="214"/>
      <c r="O141" s="214"/>
      <c r="P141" s="214"/>
      <c r="Q141" s="214"/>
      <c r="R141" s="214"/>
    </row>
    <row r="142">
      <c r="A142" s="255"/>
      <c r="B142" s="256"/>
      <c r="C142" s="257"/>
      <c r="D142" s="257"/>
      <c r="E142" s="257"/>
      <c r="F142" s="245"/>
      <c r="G142" s="256"/>
      <c r="H142" s="258"/>
      <c r="I142" s="259"/>
      <c r="J142" s="213"/>
      <c r="K142" s="213"/>
      <c r="L142" s="214"/>
      <c r="M142" s="214"/>
      <c r="N142" s="214"/>
      <c r="O142" s="214"/>
      <c r="P142" s="214"/>
      <c r="Q142" s="214"/>
      <c r="R142" s="214"/>
    </row>
    <row r="143">
      <c r="A143" s="255"/>
      <c r="B143" s="256"/>
      <c r="C143" s="257"/>
      <c r="D143" s="257"/>
      <c r="E143" s="257"/>
      <c r="F143" s="245"/>
      <c r="G143" s="256"/>
      <c r="H143" s="258"/>
      <c r="I143" s="259"/>
      <c r="J143" s="213"/>
      <c r="K143" s="213"/>
      <c r="L143" s="214"/>
      <c r="M143" s="214"/>
      <c r="N143" s="214"/>
      <c r="O143" s="214"/>
      <c r="P143" s="214"/>
      <c r="Q143" s="214"/>
      <c r="R143" s="214"/>
    </row>
    <row r="144">
      <c r="A144" s="255"/>
      <c r="B144" s="256"/>
      <c r="C144" s="257"/>
      <c r="D144" s="257"/>
      <c r="E144" s="257"/>
      <c r="F144" s="245"/>
      <c r="G144" s="256"/>
      <c r="H144" s="258"/>
      <c r="I144" s="259"/>
      <c r="J144" s="213"/>
      <c r="K144" s="213"/>
      <c r="L144" s="214"/>
      <c r="M144" s="214"/>
      <c r="N144" s="214"/>
      <c r="O144" s="214"/>
      <c r="P144" s="214"/>
      <c r="Q144" s="214"/>
      <c r="R144" s="214"/>
    </row>
    <row r="145">
      <c r="A145" s="255"/>
      <c r="B145" s="256"/>
      <c r="C145" s="260"/>
      <c r="D145" s="260"/>
      <c r="E145" s="260"/>
      <c r="F145" s="245"/>
      <c r="G145" s="256"/>
      <c r="H145" s="258"/>
      <c r="I145" s="259"/>
      <c r="J145" s="213"/>
      <c r="K145" s="213"/>
      <c r="L145" s="214"/>
      <c r="M145" s="214"/>
      <c r="N145" s="214"/>
      <c r="O145" s="214"/>
      <c r="P145" s="214"/>
      <c r="Q145" s="214"/>
      <c r="R145" s="214"/>
    </row>
    <row r="146">
      <c r="A146" s="255"/>
      <c r="B146" s="256"/>
      <c r="C146" s="257"/>
      <c r="D146" s="257"/>
      <c r="E146" s="257"/>
      <c r="F146" s="245"/>
      <c r="G146" s="256"/>
      <c r="H146" s="258"/>
      <c r="I146" s="259"/>
      <c r="J146" s="213"/>
      <c r="K146" s="213"/>
      <c r="L146" s="214"/>
      <c r="M146" s="214"/>
      <c r="N146" s="214"/>
      <c r="O146" s="214"/>
      <c r="P146" s="214"/>
      <c r="Q146" s="214"/>
      <c r="R146" s="214"/>
    </row>
    <row r="147">
      <c r="A147" s="255"/>
      <c r="B147" s="256"/>
      <c r="C147" s="256"/>
      <c r="D147" s="256"/>
      <c r="E147" s="256"/>
      <c r="F147" s="245"/>
      <c r="G147" s="256"/>
      <c r="H147" s="256"/>
      <c r="I147" s="256"/>
      <c r="J147" s="213"/>
      <c r="K147" s="213"/>
      <c r="L147" s="214"/>
      <c r="M147" s="214"/>
      <c r="N147" s="214"/>
      <c r="O147" s="214"/>
      <c r="P147" s="214"/>
      <c r="Q147" s="214"/>
      <c r="R147" s="214"/>
    </row>
    <row r="148">
      <c r="A148" s="255"/>
      <c r="B148" s="256"/>
      <c r="C148" s="256"/>
      <c r="D148" s="256"/>
      <c r="E148" s="256"/>
      <c r="F148" s="245"/>
      <c r="G148" s="256"/>
      <c r="H148" s="256"/>
      <c r="I148" s="256"/>
      <c r="J148" s="213"/>
      <c r="K148" s="213"/>
      <c r="L148" s="214"/>
      <c r="M148" s="214"/>
      <c r="N148" s="214"/>
      <c r="O148" s="214"/>
      <c r="P148" s="214"/>
      <c r="Q148" s="214"/>
      <c r="R148" s="214"/>
    </row>
    <row r="149">
      <c r="A149" s="255"/>
      <c r="B149" s="256"/>
      <c r="C149" s="256"/>
      <c r="D149" s="256"/>
      <c r="E149" s="256"/>
      <c r="F149" s="245"/>
      <c r="G149" s="256"/>
      <c r="H149" s="256"/>
      <c r="I149" s="256"/>
      <c r="J149" s="213"/>
      <c r="K149" s="213"/>
      <c r="L149" s="214"/>
      <c r="M149" s="214"/>
      <c r="N149" s="214"/>
      <c r="O149" s="214"/>
      <c r="P149" s="214"/>
      <c r="Q149" s="214"/>
      <c r="R149" s="214"/>
    </row>
    <row r="150">
      <c r="A150" s="255"/>
      <c r="B150" s="256"/>
      <c r="C150" s="256"/>
      <c r="D150" s="256"/>
      <c r="E150" s="256"/>
      <c r="F150" s="245"/>
      <c r="G150" s="256"/>
      <c r="H150" s="256"/>
      <c r="I150" s="256"/>
      <c r="J150" s="213"/>
      <c r="K150" s="213"/>
      <c r="L150" s="214"/>
      <c r="M150" s="214"/>
      <c r="N150" s="214"/>
      <c r="O150" s="214"/>
      <c r="P150" s="214"/>
      <c r="Q150" s="214"/>
      <c r="R150" s="214"/>
    </row>
    <row r="151">
      <c r="A151" s="255"/>
      <c r="B151" s="256"/>
      <c r="C151" s="256"/>
      <c r="D151" s="256"/>
      <c r="E151" s="256"/>
      <c r="F151" s="245"/>
      <c r="G151" s="256"/>
      <c r="H151" s="256"/>
      <c r="I151" s="256"/>
      <c r="J151" s="213"/>
      <c r="K151" s="213"/>
      <c r="L151" s="214"/>
      <c r="M151" s="214"/>
      <c r="N151" s="214"/>
      <c r="O151" s="214"/>
      <c r="P151" s="214"/>
      <c r="Q151" s="214"/>
      <c r="R151" s="214"/>
    </row>
    <row r="152">
      <c r="A152" s="177"/>
      <c r="B152" s="214"/>
      <c r="C152" s="214"/>
      <c r="D152" s="214"/>
      <c r="E152" s="214"/>
      <c r="F152" s="214"/>
      <c r="G152" s="214"/>
      <c r="H152" s="214"/>
      <c r="I152" s="214"/>
      <c r="J152" s="214"/>
      <c r="K152" s="214"/>
      <c r="L152" s="214"/>
      <c r="M152" s="214"/>
      <c r="N152" s="214"/>
      <c r="O152" s="214"/>
      <c r="P152" s="214"/>
      <c r="Q152" s="214"/>
      <c r="R152" s="214"/>
    </row>
    <row r="153">
      <c r="A153" s="177"/>
      <c r="B153" s="214"/>
      <c r="C153" s="214"/>
      <c r="D153" s="214"/>
      <c r="E153" s="214"/>
      <c r="F153" s="214"/>
      <c r="G153" s="214"/>
      <c r="H153" s="214"/>
      <c r="I153" s="214"/>
      <c r="J153" s="214"/>
      <c r="K153" s="214"/>
      <c r="L153" s="214"/>
      <c r="M153" s="214"/>
      <c r="N153" s="214"/>
      <c r="O153" s="214"/>
      <c r="P153" s="214"/>
      <c r="Q153" s="214"/>
      <c r="R153" s="214"/>
    </row>
    <row r="154">
      <c r="A154" s="177"/>
      <c r="B154" s="214"/>
      <c r="C154" s="214"/>
      <c r="D154" s="214"/>
      <c r="E154" s="214"/>
      <c r="F154" s="214"/>
      <c r="G154" s="214"/>
      <c r="H154" s="214"/>
      <c r="I154" s="214"/>
      <c r="J154" s="214"/>
      <c r="K154" s="214"/>
      <c r="L154" s="214"/>
      <c r="M154" s="214"/>
      <c r="N154" s="214"/>
      <c r="O154" s="214"/>
      <c r="P154" s="214"/>
      <c r="Q154" s="214"/>
      <c r="R154" s="214"/>
    </row>
    <row r="155">
      <c r="A155" s="177"/>
      <c r="B155" s="214"/>
      <c r="C155" s="214"/>
      <c r="D155" s="214"/>
      <c r="E155" s="214"/>
      <c r="F155" s="214"/>
      <c r="G155" s="214"/>
      <c r="H155" s="214"/>
      <c r="I155" s="214"/>
      <c r="J155" s="214"/>
      <c r="K155" s="214"/>
      <c r="L155" s="214"/>
      <c r="M155" s="214"/>
      <c r="N155" s="214"/>
      <c r="O155" s="214"/>
      <c r="P155" s="214"/>
      <c r="Q155" s="214"/>
      <c r="R155" s="214"/>
    </row>
    <row r="156">
      <c r="A156" s="177"/>
      <c r="B156" s="214"/>
      <c r="C156" s="214"/>
      <c r="D156" s="214"/>
      <c r="E156" s="214"/>
      <c r="F156" s="214"/>
      <c r="G156" s="214"/>
      <c r="H156" s="214"/>
      <c r="I156" s="214"/>
      <c r="J156" s="214"/>
      <c r="K156" s="214"/>
      <c r="L156" s="214"/>
      <c r="M156" s="214"/>
      <c r="N156" s="214"/>
      <c r="O156" s="214"/>
      <c r="P156" s="214"/>
      <c r="Q156" s="214"/>
      <c r="R156" s="214"/>
    </row>
    <row r="157">
      <c r="A157" s="177"/>
      <c r="B157" s="214"/>
      <c r="C157" s="214"/>
      <c r="D157" s="214"/>
      <c r="E157" s="214"/>
      <c r="F157" s="214"/>
      <c r="G157" s="214"/>
      <c r="H157" s="214"/>
      <c r="I157" s="214"/>
      <c r="J157" s="214"/>
      <c r="K157" s="214"/>
      <c r="L157" s="214"/>
      <c r="M157" s="214"/>
      <c r="N157" s="214"/>
      <c r="O157" s="214"/>
      <c r="P157" s="214"/>
      <c r="Q157" s="214"/>
      <c r="R157" s="214"/>
    </row>
    <row r="158">
      <c r="A158" s="177"/>
      <c r="B158" s="214"/>
      <c r="C158" s="214"/>
      <c r="D158" s="214"/>
      <c r="E158" s="214"/>
      <c r="F158" s="214"/>
      <c r="G158" s="214"/>
      <c r="H158" s="214"/>
      <c r="I158" s="214"/>
      <c r="J158" s="214"/>
      <c r="K158" s="214"/>
      <c r="L158" s="214"/>
      <c r="M158" s="214"/>
      <c r="N158" s="214"/>
      <c r="O158" s="214"/>
      <c r="P158" s="214"/>
      <c r="Q158" s="214"/>
      <c r="R158" s="214"/>
    </row>
    <row r="159">
      <c r="A159" s="177"/>
      <c r="B159" s="214"/>
      <c r="C159" s="214"/>
      <c r="D159" s="214"/>
      <c r="E159" s="214"/>
      <c r="F159" s="214"/>
      <c r="G159" s="214"/>
      <c r="H159" s="214"/>
      <c r="I159" s="214"/>
      <c r="J159" s="214"/>
      <c r="K159" s="214"/>
      <c r="L159" s="214"/>
      <c r="M159" s="214"/>
      <c r="N159" s="214"/>
      <c r="O159" s="214"/>
      <c r="P159" s="214"/>
      <c r="Q159" s="214"/>
      <c r="R159" s="214"/>
    </row>
    <row r="160">
      <c r="A160" s="177"/>
      <c r="B160" s="214"/>
      <c r="C160" s="214"/>
      <c r="D160" s="214"/>
      <c r="E160" s="214"/>
      <c r="F160" s="214"/>
      <c r="G160" s="214"/>
      <c r="H160" s="214"/>
      <c r="I160" s="214"/>
      <c r="J160" s="214"/>
      <c r="K160" s="214"/>
      <c r="L160" s="214"/>
      <c r="M160" s="214"/>
      <c r="N160" s="214"/>
      <c r="O160" s="214"/>
      <c r="P160" s="214"/>
      <c r="Q160" s="214"/>
      <c r="R160" s="214"/>
    </row>
    <row r="161">
      <c r="A161" s="177"/>
      <c r="B161" s="214"/>
      <c r="C161" s="214"/>
      <c r="D161" s="214"/>
      <c r="E161" s="214"/>
      <c r="F161" s="214"/>
      <c r="G161" s="214"/>
      <c r="H161" s="214"/>
      <c r="I161" s="214"/>
      <c r="J161" s="214"/>
      <c r="K161" s="214"/>
      <c r="L161" s="214"/>
      <c r="M161" s="214"/>
      <c r="N161" s="214"/>
      <c r="O161" s="214"/>
      <c r="P161" s="214"/>
      <c r="Q161" s="214"/>
      <c r="R161" s="214"/>
    </row>
    <row r="162">
      <c r="A162" s="177"/>
      <c r="B162" s="214"/>
      <c r="C162" s="214"/>
      <c r="D162" s="214"/>
      <c r="E162" s="214"/>
      <c r="F162" s="214"/>
      <c r="G162" s="214"/>
      <c r="H162" s="214"/>
      <c r="I162" s="214"/>
      <c r="J162" s="214"/>
      <c r="K162" s="214"/>
      <c r="L162" s="214"/>
      <c r="M162" s="214"/>
      <c r="N162" s="214"/>
      <c r="O162" s="214"/>
      <c r="P162" s="214"/>
      <c r="Q162" s="214"/>
      <c r="R162" s="214"/>
    </row>
    <row r="163">
      <c r="A163" s="177"/>
      <c r="B163" s="214"/>
      <c r="C163" s="214"/>
      <c r="D163" s="214"/>
      <c r="E163" s="214"/>
      <c r="F163" s="214"/>
      <c r="G163" s="214"/>
      <c r="H163" s="214"/>
      <c r="I163" s="214"/>
      <c r="J163" s="214"/>
      <c r="K163" s="214"/>
      <c r="L163" s="214"/>
      <c r="M163" s="214"/>
      <c r="N163" s="214"/>
      <c r="O163" s="214"/>
      <c r="P163" s="214"/>
      <c r="Q163" s="214"/>
      <c r="R163" s="214"/>
    </row>
    <row r="164">
      <c r="A164" s="177"/>
      <c r="B164" s="214"/>
      <c r="C164" s="214"/>
      <c r="D164" s="214"/>
      <c r="E164" s="214"/>
      <c r="F164" s="214"/>
      <c r="G164" s="214"/>
      <c r="H164" s="214"/>
      <c r="I164" s="214"/>
      <c r="J164" s="214"/>
      <c r="K164" s="214"/>
      <c r="L164" s="214"/>
      <c r="M164" s="214"/>
      <c r="N164" s="214"/>
      <c r="O164" s="214"/>
      <c r="P164" s="214"/>
      <c r="Q164" s="214"/>
      <c r="R164" s="214"/>
    </row>
    <row r="165">
      <c r="A165" s="177"/>
      <c r="B165" s="214"/>
      <c r="C165" s="214"/>
      <c r="D165" s="214"/>
      <c r="E165" s="214"/>
      <c r="F165" s="214"/>
      <c r="G165" s="214"/>
      <c r="H165" s="214"/>
      <c r="I165" s="214"/>
      <c r="J165" s="214"/>
      <c r="K165" s="214"/>
      <c r="L165" s="214"/>
      <c r="M165" s="214"/>
      <c r="N165" s="214"/>
      <c r="O165" s="214"/>
      <c r="P165" s="214"/>
      <c r="Q165" s="214"/>
      <c r="R165" s="214"/>
    </row>
    <row r="166">
      <c r="A166" s="177"/>
      <c r="B166" s="214"/>
      <c r="C166" s="214"/>
      <c r="D166" s="214"/>
      <c r="E166" s="214"/>
      <c r="F166" s="214"/>
      <c r="G166" s="214"/>
      <c r="H166" s="214"/>
      <c r="I166" s="214"/>
      <c r="J166" s="214"/>
      <c r="K166" s="214"/>
      <c r="L166" s="214"/>
      <c r="M166" s="214"/>
      <c r="N166" s="214"/>
      <c r="O166" s="214"/>
      <c r="P166" s="214"/>
      <c r="Q166" s="214"/>
      <c r="R166" s="214"/>
    </row>
    <row r="167">
      <c r="A167" s="177"/>
      <c r="B167" s="214"/>
      <c r="C167" s="214"/>
      <c r="D167" s="214"/>
      <c r="E167" s="214"/>
      <c r="F167" s="214"/>
      <c r="G167" s="214"/>
      <c r="H167" s="214"/>
      <c r="I167" s="214"/>
      <c r="J167" s="214"/>
      <c r="K167" s="214"/>
      <c r="L167" s="214"/>
      <c r="M167" s="214"/>
      <c r="N167" s="214"/>
      <c r="O167" s="214"/>
      <c r="P167" s="214"/>
      <c r="Q167" s="214"/>
      <c r="R167" s="214"/>
    </row>
    <row r="168">
      <c r="A168" s="177"/>
      <c r="B168" s="214"/>
      <c r="C168" s="214"/>
      <c r="D168" s="214"/>
      <c r="E168" s="214"/>
      <c r="F168" s="214"/>
      <c r="G168" s="214"/>
      <c r="H168" s="214"/>
      <c r="I168" s="214"/>
      <c r="J168" s="214"/>
      <c r="K168" s="214"/>
      <c r="L168" s="214"/>
      <c r="M168" s="214"/>
      <c r="N168" s="214"/>
      <c r="O168" s="214"/>
      <c r="P168" s="214"/>
      <c r="Q168" s="214"/>
      <c r="R168" s="214"/>
    </row>
    <row r="169">
      <c r="A169" s="177"/>
      <c r="B169" s="214"/>
      <c r="C169" s="214"/>
      <c r="D169" s="214"/>
      <c r="E169" s="214"/>
      <c r="F169" s="214"/>
      <c r="G169" s="214"/>
      <c r="H169" s="214"/>
      <c r="I169" s="214"/>
      <c r="J169" s="214"/>
      <c r="K169" s="214"/>
      <c r="L169" s="214"/>
      <c r="M169" s="214"/>
      <c r="N169" s="214"/>
      <c r="O169" s="214"/>
      <c r="P169" s="214"/>
      <c r="Q169" s="214"/>
      <c r="R169" s="214"/>
    </row>
    <row r="170">
      <c r="A170" s="177"/>
      <c r="B170" s="214"/>
      <c r="C170" s="214"/>
      <c r="D170" s="214"/>
      <c r="E170" s="214"/>
      <c r="F170" s="214"/>
      <c r="G170" s="214"/>
      <c r="H170" s="214"/>
      <c r="I170" s="214"/>
      <c r="J170" s="214"/>
      <c r="K170" s="214"/>
      <c r="L170" s="214"/>
      <c r="M170" s="214"/>
      <c r="N170" s="214"/>
      <c r="O170" s="214"/>
      <c r="P170" s="214"/>
      <c r="Q170" s="214"/>
      <c r="R170" s="214"/>
    </row>
    <row r="171">
      <c r="A171" s="177"/>
      <c r="B171" s="214"/>
      <c r="C171" s="214"/>
      <c r="D171" s="214"/>
      <c r="E171" s="214"/>
      <c r="F171" s="214"/>
      <c r="G171" s="214"/>
      <c r="H171" s="214"/>
      <c r="I171" s="214"/>
      <c r="J171" s="214"/>
      <c r="K171" s="214"/>
      <c r="L171" s="214"/>
      <c r="M171" s="214"/>
      <c r="N171" s="214"/>
      <c r="O171" s="214"/>
      <c r="P171" s="214"/>
      <c r="Q171" s="214"/>
      <c r="R171" s="214"/>
    </row>
    <row r="172">
      <c r="A172" s="177"/>
      <c r="B172" s="214"/>
      <c r="C172" s="214"/>
      <c r="D172" s="214"/>
      <c r="E172" s="214"/>
      <c r="F172" s="214"/>
      <c r="G172" s="214"/>
      <c r="H172" s="214"/>
      <c r="I172" s="214"/>
      <c r="J172" s="214"/>
      <c r="K172" s="214"/>
      <c r="L172" s="214"/>
      <c r="M172" s="214"/>
      <c r="N172" s="214"/>
      <c r="O172" s="214"/>
      <c r="P172" s="214"/>
      <c r="Q172" s="214"/>
      <c r="R172" s="214"/>
    </row>
    <row r="173">
      <c r="A173" s="177"/>
      <c r="B173" s="214"/>
      <c r="C173" s="214"/>
      <c r="D173" s="214"/>
      <c r="E173" s="214"/>
      <c r="F173" s="214"/>
      <c r="G173" s="214"/>
      <c r="H173" s="214"/>
      <c r="I173" s="214"/>
      <c r="J173" s="214"/>
      <c r="K173" s="214"/>
      <c r="L173" s="214"/>
      <c r="M173" s="214"/>
      <c r="N173" s="214"/>
      <c r="O173" s="214"/>
      <c r="P173" s="214"/>
      <c r="Q173" s="214"/>
      <c r="R173" s="214"/>
    </row>
    <row r="174">
      <c r="A174" s="177"/>
      <c r="B174" s="214"/>
      <c r="C174" s="214"/>
      <c r="D174" s="214"/>
      <c r="E174" s="214"/>
      <c r="F174" s="214"/>
      <c r="G174" s="214"/>
      <c r="H174" s="214"/>
      <c r="I174" s="214"/>
      <c r="J174" s="214"/>
      <c r="K174" s="214"/>
      <c r="L174" s="214"/>
      <c r="M174" s="214"/>
      <c r="N174" s="214"/>
      <c r="O174" s="214"/>
      <c r="P174" s="214"/>
      <c r="Q174" s="214"/>
      <c r="R174" s="214"/>
    </row>
    <row r="175">
      <c r="A175" s="177"/>
      <c r="B175" s="214"/>
      <c r="C175" s="214"/>
      <c r="D175" s="214"/>
      <c r="E175" s="214"/>
      <c r="F175" s="214"/>
      <c r="G175" s="214"/>
      <c r="H175" s="214"/>
      <c r="I175" s="214"/>
      <c r="J175" s="214"/>
      <c r="K175" s="214"/>
      <c r="L175" s="214"/>
      <c r="M175" s="214"/>
      <c r="N175" s="214"/>
      <c r="O175" s="214"/>
      <c r="P175" s="214"/>
      <c r="Q175" s="214"/>
      <c r="R175" s="214"/>
    </row>
    <row r="176">
      <c r="A176" s="177"/>
      <c r="B176" s="214"/>
      <c r="C176" s="214"/>
      <c r="D176" s="214"/>
      <c r="E176" s="214"/>
      <c r="F176" s="214"/>
      <c r="G176" s="214"/>
      <c r="H176" s="214"/>
      <c r="I176" s="214"/>
      <c r="J176" s="214"/>
      <c r="K176" s="214"/>
      <c r="L176" s="214"/>
      <c r="M176" s="214"/>
      <c r="N176" s="214"/>
      <c r="O176" s="214"/>
      <c r="P176" s="214"/>
      <c r="Q176" s="214"/>
      <c r="R176" s="214"/>
    </row>
    <row r="177">
      <c r="A177" s="177"/>
      <c r="B177" s="214"/>
      <c r="C177" s="214"/>
      <c r="D177" s="214"/>
      <c r="E177" s="214"/>
      <c r="F177" s="214"/>
      <c r="G177" s="214"/>
      <c r="H177" s="214"/>
      <c r="I177" s="214"/>
      <c r="J177" s="214"/>
      <c r="K177" s="214"/>
      <c r="L177" s="214"/>
      <c r="M177" s="214"/>
      <c r="N177" s="214"/>
      <c r="O177" s="214"/>
      <c r="P177" s="214"/>
      <c r="Q177" s="214"/>
      <c r="R177" s="214"/>
    </row>
    <row r="178">
      <c r="A178" s="177"/>
      <c r="B178" s="214"/>
      <c r="C178" s="214"/>
      <c r="D178" s="214"/>
      <c r="E178" s="214"/>
      <c r="F178" s="214"/>
      <c r="G178" s="214"/>
      <c r="H178" s="214"/>
      <c r="I178" s="214"/>
      <c r="J178" s="214"/>
      <c r="K178" s="214"/>
      <c r="L178" s="214"/>
      <c r="M178" s="214"/>
      <c r="N178" s="214"/>
      <c r="O178" s="214"/>
      <c r="P178" s="214"/>
      <c r="Q178" s="214"/>
      <c r="R178" s="214"/>
    </row>
    <row r="179">
      <c r="A179" s="177"/>
      <c r="B179" s="214"/>
      <c r="C179" s="214"/>
      <c r="D179" s="214"/>
      <c r="E179" s="214"/>
      <c r="F179" s="214"/>
      <c r="G179" s="214"/>
      <c r="H179" s="214"/>
      <c r="I179" s="214"/>
      <c r="J179" s="214"/>
      <c r="K179" s="214"/>
      <c r="L179" s="214"/>
      <c r="M179" s="214"/>
      <c r="N179" s="214"/>
      <c r="O179" s="214"/>
      <c r="P179" s="214"/>
      <c r="Q179" s="214"/>
      <c r="R179" s="214"/>
    </row>
    <row r="180">
      <c r="A180" s="177"/>
      <c r="B180" s="214"/>
      <c r="C180" s="214"/>
      <c r="D180" s="214"/>
      <c r="E180" s="214"/>
      <c r="F180" s="214"/>
      <c r="G180" s="214"/>
      <c r="H180" s="214"/>
      <c r="I180" s="214"/>
      <c r="J180" s="214"/>
      <c r="K180" s="214"/>
      <c r="L180" s="214"/>
      <c r="M180" s="214"/>
      <c r="N180" s="214"/>
      <c r="O180" s="214"/>
      <c r="P180" s="214"/>
      <c r="Q180" s="214"/>
      <c r="R180" s="214"/>
    </row>
    <row r="181">
      <c r="A181" s="177"/>
      <c r="B181" s="214"/>
      <c r="C181" s="214"/>
      <c r="D181" s="214"/>
      <c r="E181" s="214"/>
      <c r="F181" s="214"/>
      <c r="G181" s="214"/>
      <c r="H181" s="214"/>
      <c r="I181" s="214"/>
      <c r="J181" s="214"/>
      <c r="K181" s="214"/>
      <c r="L181" s="214"/>
      <c r="M181" s="214"/>
      <c r="N181" s="214"/>
      <c r="O181" s="214"/>
      <c r="P181" s="214"/>
      <c r="Q181" s="214"/>
      <c r="R181" s="214"/>
    </row>
    <row r="182">
      <c r="A182" s="177"/>
      <c r="B182" s="214"/>
      <c r="C182" s="214"/>
      <c r="D182" s="214"/>
      <c r="E182" s="214"/>
      <c r="F182" s="214"/>
      <c r="G182" s="214"/>
      <c r="H182" s="214"/>
      <c r="I182" s="214"/>
      <c r="J182" s="214"/>
      <c r="K182" s="214"/>
      <c r="L182" s="214"/>
      <c r="M182" s="214"/>
      <c r="N182" s="214"/>
      <c r="O182" s="214"/>
      <c r="P182" s="214"/>
      <c r="Q182" s="214"/>
      <c r="R182" s="214"/>
    </row>
    <row r="183">
      <c r="A183" s="177"/>
      <c r="B183" s="214"/>
      <c r="C183" s="214"/>
      <c r="D183" s="214"/>
      <c r="E183" s="214"/>
      <c r="F183" s="214"/>
      <c r="G183" s="214"/>
      <c r="H183" s="214"/>
      <c r="I183" s="214"/>
      <c r="J183" s="214"/>
      <c r="K183" s="214"/>
      <c r="L183" s="214"/>
      <c r="M183" s="214"/>
      <c r="N183" s="214"/>
      <c r="O183" s="214"/>
      <c r="P183" s="214"/>
      <c r="Q183" s="214"/>
      <c r="R183" s="214"/>
    </row>
    <row r="184">
      <c r="A184" s="177"/>
      <c r="B184" s="214"/>
      <c r="C184" s="214"/>
      <c r="D184" s="214"/>
      <c r="E184" s="214"/>
      <c r="F184" s="214"/>
      <c r="G184" s="214"/>
      <c r="H184" s="214"/>
      <c r="I184" s="214"/>
      <c r="J184" s="214"/>
      <c r="K184" s="214"/>
      <c r="L184" s="214"/>
      <c r="M184" s="214"/>
      <c r="N184" s="214"/>
      <c r="O184" s="214"/>
      <c r="P184" s="214"/>
      <c r="Q184" s="214"/>
      <c r="R184" s="214"/>
    </row>
    <row r="185">
      <c r="A185" s="177"/>
      <c r="B185" s="214"/>
      <c r="C185" s="214"/>
      <c r="D185" s="214"/>
      <c r="E185" s="214"/>
      <c r="F185" s="214"/>
      <c r="G185" s="214"/>
      <c r="H185" s="214"/>
      <c r="I185" s="214"/>
      <c r="J185" s="214"/>
      <c r="K185" s="214"/>
      <c r="L185" s="214"/>
      <c r="M185" s="214"/>
      <c r="N185" s="214"/>
      <c r="O185" s="214"/>
      <c r="P185" s="214"/>
      <c r="Q185" s="214"/>
      <c r="R185" s="214"/>
    </row>
    <row r="186">
      <c r="A186" s="177"/>
      <c r="B186" s="214"/>
      <c r="C186" s="214"/>
      <c r="D186" s="214"/>
      <c r="E186" s="214"/>
      <c r="F186" s="214"/>
      <c r="G186" s="214"/>
      <c r="H186" s="214"/>
      <c r="I186" s="214"/>
      <c r="J186" s="214"/>
      <c r="K186" s="214"/>
      <c r="L186" s="214"/>
      <c r="M186" s="214"/>
      <c r="N186" s="214"/>
      <c r="O186" s="214"/>
      <c r="P186" s="214"/>
      <c r="Q186" s="214"/>
      <c r="R186" s="214"/>
    </row>
    <row r="187">
      <c r="A187" s="177"/>
      <c r="B187" s="214"/>
      <c r="C187" s="214"/>
      <c r="D187" s="214"/>
      <c r="E187" s="214"/>
      <c r="F187" s="214"/>
      <c r="G187" s="214"/>
      <c r="H187" s="214"/>
      <c r="I187" s="214"/>
      <c r="J187" s="214"/>
      <c r="K187" s="214"/>
      <c r="L187" s="214"/>
      <c r="M187" s="214"/>
      <c r="N187" s="214"/>
      <c r="O187" s="214"/>
      <c r="P187" s="214"/>
      <c r="Q187" s="214"/>
      <c r="R187" s="214"/>
    </row>
    <row r="188">
      <c r="A188" s="180"/>
      <c r="B188" s="214"/>
      <c r="C188" s="214"/>
      <c r="D188" s="214"/>
      <c r="E188" s="214"/>
      <c r="F188" s="214"/>
      <c r="G188" s="214"/>
      <c r="H188" s="214"/>
      <c r="I188" s="214"/>
      <c r="J188" s="214"/>
      <c r="K188" s="214"/>
      <c r="L188" s="214"/>
      <c r="M188" s="214"/>
      <c r="N188" s="214"/>
      <c r="O188" s="214"/>
      <c r="P188" s="214"/>
      <c r="Q188" s="214"/>
      <c r="R188" s="214"/>
    </row>
    <row r="189">
      <c r="A189" s="180"/>
      <c r="B189" s="214"/>
      <c r="C189" s="214"/>
      <c r="D189" s="214"/>
      <c r="E189" s="214"/>
      <c r="F189" s="214"/>
      <c r="G189" s="214"/>
      <c r="H189" s="214"/>
      <c r="I189" s="214"/>
      <c r="J189" s="214"/>
      <c r="K189" s="214"/>
      <c r="L189" s="214"/>
      <c r="M189" s="214"/>
      <c r="N189" s="214"/>
      <c r="O189" s="214"/>
      <c r="P189" s="214"/>
      <c r="Q189" s="214"/>
      <c r="R189" s="214"/>
    </row>
    <row r="190">
      <c r="A190" s="180"/>
      <c r="B190" s="214"/>
      <c r="C190" s="214"/>
      <c r="D190" s="214"/>
      <c r="E190" s="214"/>
      <c r="F190" s="214"/>
      <c r="G190" s="214"/>
      <c r="H190" s="214"/>
      <c r="I190" s="214"/>
      <c r="J190" s="214"/>
      <c r="K190" s="214"/>
      <c r="L190" s="214"/>
      <c r="M190" s="214"/>
      <c r="N190" s="214"/>
      <c r="O190" s="214"/>
      <c r="P190" s="214"/>
      <c r="Q190" s="214"/>
      <c r="R190" s="214"/>
    </row>
    <row r="191">
      <c r="A191" s="180"/>
      <c r="B191" s="214"/>
      <c r="C191" s="214"/>
      <c r="D191" s="214"/>
      <c r="E191" s="214"/>
      <c r="F191" s="214"/>
      <c r="G191" s="214"/>
      <c r="H191" s="214"/>
      <c r="I191" s="214"/>
      <c r="J191" s="214"/>
      <c r="K191" s="214"/>
      <c r="L191" s="214"/>
      <c r="M191" s="214"/>
      <c r="N191" s="214"/>
      <c r="O191" s="214"/>
      <c r="P191" s="214"/>
      <c r="Q191" s="214"/>
      <c r="R191" s="214"/>
    </row>
    <row r="192">
      <c r="A192" s="180"/>
      <c r="B192" s="214"/>
      <c r="C192" s="214"/>
      <c r="D192" s="214"/>
      <c r="E192" s="214"/>
      <c r="F192" s="214"/>
      <c r="G192" s="214"/>
      <c r="H192" s="214"/>
      <c r="I192" s="214"/>
      <c r="J192" s="214"/>
      <c r="K192" s="214"/>
      <c r="L192" s="214"/>
      <c r="M192" s="214"/>
      <c r="N192" s="214"/>
      <c r="O192" s="214"/>
      <c r="P192" s="214"/>
      <c r="Q192" s="214"/>
      <c r="R192" s="214"/>
    </row>
    <row r="193">
      <c r="A193" s="180"/>
      <c r="B193" s="214"/>
      <c r="C193" s="214"/>
      <c r="D193" s="214"/>
      <c r="E193" s="214"/>
      <c r="F193" s="214"/>
      <c r="G193" s="214"/>
      <c r="H193" s="214"/>
      <c r="I193" s="214"/>
      <c r="J193" s="214"/>
      <c r="K193" s="214"/>
      <c r="L193" s="214"/>
      <c r="M193" s="214"/>
      <c r="N193" s="214"/>
      <c r="O193" s="214"/>
      <c r="P193" s="214"/>
      <c r="Q193" s="214"/>
      <c r="R193" s="214"/>
    </row>
    <row r="194">
      <c r="A194" s="180"/>
      <c r="B194" s="214"/>
      <c r="C194" s="214"/>
      <c r="D194" s="214"/>
      <c r="E194" s="214"/>
      <c r="F194" s="214"/>
      <c r="G194" s="214"/>
      <c r="H194" s="214"/>
      <c r="I194" s="214"/>
      <c r="J194" s="214"/>
      <c r="K194" s="214"/>
      <c r="L194" s="214"/>
      <c r="M194" s="214"/>
      <c r="N194" s="214"/>
      <c r="O194" s="214"/>
      <c r="P194" s="214"/>
      <c r="Q194" s="214"/>
      <c r="R194" s="214"/>
    </row>
    <row r="195">
      <c r="A195" s="180"/>
      <c r="B195" s="214"/>
      <c r="C195" s="214"/>
      <c r="D195" s="214"/>
      <c r="E195" s="214"/>
      <c r="F195" s="214"/>
      <c r="G195" s="214"/>
      <c r="H195" s="214"/>
      <c r="I195" s="214"/>
      <c r="J195" s="214"/>
      <c r="K195" s="214"/>
      <c r="L195" s="214"/>
      <c r="M195" s="214"/>
      <c r="N195" s="214"/>
      <c r="O195" s="214"/>
      <c r="P195" s="214"/>
      <c r="Q195" s="214"/>
      <c r="R195" s="214"/>
    </row>
    <row r="196">
      <c r="A196" s="180"/>
      <c r="B196" s="214"/>
      <c r="C196" s="214"/>
      <c r="D196" s="214"/>
      <c r="E196" s="214"/>
      <c r="F196" s="214"/>
      <c r="G196" s="214"/>
      <c r="H196" s="214"/>
      <c r="I196" s="214"/>
      <c r="J196" s="214"/>
      <c r="K196" s="214"/>
      <c r="L196" s="214"/>
      <c r="M196" s="214"/>
      <c r="N196" s="214"/>
      <c r="O196" s="214"/>
      <c r="P196" s="214"/>
      <c r="Q196" s="214"/>
      <c r="R196" s="214"/>
    </row>
    <row r="197">
      <c r="A197" s="180"/>
      <c r="B197" s="214"/>
      <c r="C197" s="214"/>
      <c r="D197" s="214"/>
      <c r="E197" s="214"/>
      <c r="F197" s="214"/>
      <c r="G197" s="214"/>
      <c r="H197" s="214"/>
      <c r="I197" s="214"/>
      <c r="J197" s="214"/>
      <c r="K197" s="214"/>
      <c r="L197" s="214"/>
      <c r="M197" s="214"/>
      <c r="N197" s="214"/>
      <c r="O197" s="214"/>
      <c r="P197" s="214"/>
      <c r="Q197" s="214"/>
      <c r="R197" s="214"/>
    </row>
    <row r="198">
      <c r="A198" s="180"/>
      <c r="B198" s="214"/>
      <c r="C198" s="214"/>
      <c r="D198" s="214"/>
      <c r="E198" s="214"/>
      <c r="F198" s="214"/>
      <c r="G198" s="214"/>
      <c r="H198" s="214"/>
      <c r="I198" s="214"/>
      <c r="J198" s="214"/>
      <c r="K198" s="214"/>
      <c r="L198" s="214"/>
      <c r="M198" s="214"/>
      <c r="N198" s="214"/>
      <c r="O198" s="214"/>
      <c r="P198" s="214"/>
      <c r="Q198" s="214"/>
      <c r="R198" s="214"/>
    </row>
    <row r="199">
      <c r="A199" s="180"/>
      <c r="B199" s="214"/>
      <c r="C199" s="214"/>
      <c r="D199" s="214"/>
      <c r="E199" s="214"/>
      <c r="F199" s="214"/>
      <c r="G199" s="214"/>
      <c r="H199" s="214"/>
      <c r="I199" s="214"/>
      <c r="J199" s="214"/>
      <c r="K199" s="214"/>
      <c r="L199" s="214"/>
      <c r="M199" s="214"/>
      <c r="N199" s="214"/>
      <c r="O199" s="214"/>
      <c r="P199" s="214"/>
      <c r="Q199" s="214"/>
      <c r="R199" s="214"/>
    </row>
    <row r="200">
      <c r="A200" s="180"/>
      <c r="B200" s="214"/>
      <c r="C200" s="214"/>
      <c r="D200" s="214"/>
      <c r="E200" s="214"/>
      <c r="F200" s="214"/>
      <c r="G200" s="214"/>
      <c r="H200" s="214"/>
      <c r="I200" s="214"/>
      <c r="J200" s="214"/>
      <c r="K200" s="214"/>
      <c r="L200" s="214"/>
      <c r="M200" s="214"/>
      <c r="N200" s="214"/>
      <c r="O200" s="214"/>
      <c r="P200" s="214"/>
      <c r="Q200" s="214"/>
      <c r="R200" s="214"/>
    </row>
    <row r="201">
      <c r="A201" s="180"/>
      <c r="B201" s="214"/>
      <c r="C201" s="214"/>
      <c r="D201" s="214"/>
      <c r="E201" s="214"/>
      <c r="F201" s="214"/>
      <c r="G201" s="214"/>
      <c r="H201" s="214"/>
      <c r="I201" s="214"/>
      <c r="J201" s="214"/>
      <c r="K201" s="214"/>
      <c r="L201" s="214"/>
      <c r="M201" s="214"/>
      <c r="N201" s="214"/>
      <c r="O201" s="214"/>
      <c r="P201" s="214"/>
      <c r="Q201" s="214"/>
      <c r="R201" s="214"/>
    </row>
    <row r="202">
      <c r="A202" s="180"/>
      <c r="B202" s="214"/>
      <c r="C202" s="214"/>
      <c r="D202" s="214"/>
      <c r="E202" s="214"/>
      <c r="F202" s="214"/>
      <c r="G202" s="214"/>
      <c r="H202" s="214"/>
      <c r="I202" s="214"/>
      <c r="J202" s="214"/>
      <c r="K202" s="214"/>
      <c r="L202" s="214"/>
      <c r="M202" s="214"/>
      <c r="N202" s="214"/>
      <c r="O202" s="214"/>
      <c r="P202" s="214"/>
      <c r="Q202" s="214"/>
      <c r="R202" s="214"/>
    </row>
    <row r="203">
      <c r="A203" s="180"/>
      <c r="B203" s="214"/>
      <c r="C203" s="214"/>
      <c r="D203" s="214"/>
      <c r="E203" s="214"/>
      <c r="F203" s="214"/>
      <c r="G203" s="214"/>
      <c r="H203" s="214"/>
      <c r="I203" s="214"/>
      <c r="J203" s="214"/>
      <c r="K203" s="214"/>
      <c r="L203" s="214"/>
      <c r="M203" s="214"/>
      <c r="N203" s="214"/>
      <c r="O203" s="214"/>
      <c r="P203" s="214"/>
      <c r="Q203" s="214"/>
      <c r="R203" s="214"/>
    </row>
    <row r="204">
      <c r="A204" s="180"/>
      <c r="B204" s="214"/>
      <c r="C204" s="214"/>
      <c r="D204" s="214"/>
      <c r="E204" s="214"/>
      <c r="F204" s="214"/>
      <c r="G204" s="214"/>
      <c r="H204" s="214"/>
      <c r="I204" s="214"/>
      <c r="J204" s="214"/>
      <c r="K204" s="214"/>
      <c r="L204" s="214"/>
      <c r="M204" s="214"/>
      <c r="N204" s="214"/>
      <c r="O204" s="214"/>
      <c r="P204" s="214"/>
      <c r="Q204" s="214"/>
      <c r="R204" s="214"/>
    </row>
    <row r="205">
      <c r="A205" s="180"/>
      <c r="B205" s="214"/>
      <c r="C205" s="214"/>
      <c r="D205" s="214"/>
      <c r="E205" s="214"/>
      <c r="F205" s="214"/>
      <c r="G205" s="214"/>
      <c r="H205" s="214"/>
      <c r="I205" s="214"/>
      <c r="J205" s="214"/>
      <c r="K205" s="214"/>
      <c r="L205" s="214"/>
      <c r="M205" s="214"/>
      <c r="N205" s="214"/>
      <c r="O205" s="214"/>
      <c r="P205" s="214"/>
      <c r="Q205" s="214"/>
      <c r="R205" s="214"/>
    </row>
    <row r="206">
      <c r="A206" s="180"/>
      <c r="B206" s="214"/>
      <c r="C206" s="214"/>
      <c r="D206" s="214"/>
      <c r="E206" s="214"/>
      <c r="F206" s="214"/>
      <c r="G206" s="214"/>
      <c r="H206" s="214"/>
      <c r="I206" s="214"/>
      <c r="J206" s="214"/>
      <c r="K206" s="214"/>
      <c r="L206" s="214"/>
      <c r="M206" s="214"/>
      <c r="N206" s="214"/>
      <c r="O206" s="214"/>
      <c r="P206" s="214"/>
      <c r="Q206" s="214"/>
      <c r="R206" s="214"/>
    </row>
    <row r="207">
      <c r="A207" s="180"/>
      <c r="B207" s="214"/>
      <c r="C207" s="214"/>
      <c r="D207" s="214"/>
      <c r="E207" s="214"/>
      <c r="F207" s="214"/>
      <c r="G207" s="214"/>
      <c r="H207" s="214"/>
      <c r="I207" s="214"/>
      <c r="J207" s="214"/>
      <c r="K207" s="214"/>
      <c r="L207" s="214"/>
      <c r="M207" s="214"/>
      <c r="N207" s="214"/>
      <c r="O207" s="214"/>
      <c r="P207" s="214"/>
      <c r="Q207" s="214"/>
      <c r="R207" s="214"/>
    </row>
    <row r="208">
      <c r="A208" s="180"/>
      <c r="B208" s="214"/>
      <c r="C208" s="214"/>
      <c r="D208" s="214"/>
      <c r="E208" s="214"/>
      <c r="F208" s="214"/>
      <c r="G208" s="214"/>
      <c r="H208" s="214"/>
      <c r="I208" s="214"/>
      <c r="J208" s="214"/>
      <c r="K208" s="214"/>
      <c r="L208" s="214"/>
      <c r="M208" s="214"/>
      <c r="N208" s="214"/>
      <c r="O208" s="214"/>
      <c r="P208" s="214"/>
      <c r="Q208" s="214"/>
      <c r="R208" s="214"/>
    </row>
    <row r="209">
      <c r="A209" s="180"/>
      <c r="B209" s="214"/>
      <c r="C209" s="214"/>
      <c r="D209" s="214"/>
      <c r="E209" s="214"/>
      <c r="F209" s="214"/>
      <c r="G209" s="214"/>
      <c r="H209" s="214"/>
      <c r="I209" s="214"/>
      <c r="J209" s="214"/>
      <c r="K209" s="214"/>
      <c r="L209" s="214"/>
      <c r="M209" s="214"/>
      <c r="N209" s="214"/>
      <c r="O209" s="214"/>
      <c r="P209" s="214"/>
      <c r="Q209" s="214"/>
      <c r="R209" s="214"/>
    </row>
    <row r="210">
      <c r="A210" s="180"/>
      <c r="B210" s="214"/>
      <c r="C210" s="214"/>
      <c r="D210" s="214"/>
      <c r="E210" s="214"/>
      <c r="F210" s="214"/>
      <c r="G210" s="214"/>
      <c r="H210" s="214"/>
      <c r="I210" s="214"/>
      <c r="J210" s="214"/>
      <c r="K210" s="214"/>
      <c r="L210" s="214"/>
      <c r="M210" s="214"/>
      <c r="N210" s="214"/>
      <c r="O210" s="214"/>
      <c r="P210" s="214"/>
      <c r="Q210" s="214"/>
      <c r="R210" s="214"/>
    </row>
    <row r="211">
      <c r="A211" s="180"/>
      <c r="B211" s="214"/>
      <c r="C211" s="214"/>
      <c r="D211" s="214"/>
      <c r="E211" s="214"/>
      <c r="F211" s="214"/>
      <c r="G211" s="214"/>
      <c r="H211" s="214"/>
      <c r="I211" s="214"/>
      <c r="J211" s="214"/>
      <c r="K211" s="214"/>
      <c r="L211" s="214"/>
      <c r="M211" s="214"/>
      <c r="N211" s="214"/>
      <c r="O211" s="214"/>
      <c r="P211" s="214"/>
      <c r="Q211" s="214"/>
      <c r="R211" s="214"/>
    </row>
    <row r="212">
      <c r="A212" s="180"/>
      <c r="B212" s="214"/>
      <c r="C212" s="214"/>
      <c r="D212" s="214"/>
      <c r="E212" s="214"/>
      <c r="F212" s="214"/>
      <c r="G212" s="214"/>
      <c r="H212" s="214"/>
      <c r="I212" s="214"/>
      <c r="J212" s="214"/>
      <c r="K212" s="214"/>
      <c r="L212" s="214"/>
      <c r="M212" s="214"/>
      <c r="N212" s="214"/>
      <c r="O212" s="214"/>
      <c r="P212" s="214"/>
      <c r="Q212" s="214"/>
      <c r="R212" s="214"/>
    </row>
    <row r="213">
      <c r="A213" s="180"/>
      <c r="B213" s="214"/>
      <c r="C213" s="214"/>
      <c r="D213" s="214"/>
      <c r="E213" s="214"/>
      <c r="F213" s="214"/>
      <c r="G213" s="214"/>
      <c r="H213" s="214"/>
      <c r="I213" s="214"/>
      <c r="J213" s="214"/>
      <c r="K213" s="214"/>
      <c r="L213" s="214"/>
      <c r="M213" s="214"/>
      <c r="N213" s="214"/>
      <c r="O213" s="214"/>
      <c r="P213" s="214"/>
      <c r="Q213" s="214"/>
      <c r="R213" s="214"/>
    </row>
    <row r="214">
      <c r="A214" s="180"/>
      <c r="B214" s="214"/>
      <c r="C214" s="214"/>
      <c r="D214" s="214"/>
      <c r="E214" s="214"/>
      <c r="F214" s="214"/>
      <c r="G214" s="214"/>
      <c r="H214" s="214"/>
      <c r="I214" s="214"/>
      <c r="J214" s="214"/>
      <c r="K214" s="214"/>
      <c r="L214" s="214"/>
      <c r="M214" s="214"/>
      <c r="N214" s="214"/>
      <c r="O214" s="214"/>
      <c r="P214" s="214"/>
      <c r="Q214" s="214"/>
      <c r="R214" s="214"/>
    </row>
    <row r="215">
      <c r="A215" s="180"/>
      <c r="B215" s="214"/>
      <c r="C215" s="214"/>
      <c r="D215" s="214"/>
      <c r="E215" s="214"/>
      <c r="F215" s="214"/>
      <c r="G215" s="214"/>
      <c r="H215" s="214"/>
      <c r="I215" s="214"/>
      <c r="J215" s="214"/>
      <c r="K215" s="214"/>
      <c r="L215" s="214"/>
      <c r="M215" s="214"/>
      <c r="N215" s="214"/>
      <c r="O215" s="214"/>
      <c r="P215" s="214"/>
      <c r="Q215" s="214"/>
      <c r="R215" s="214"/>
    </row>
    <row r="216">
      <c r="A216" s="180"/>
      <c r="B216" s="214"/>
      <c r="C216" s="214"/>
      <c r="D216" s="214"/>
      <c r="E216" s="214"/>
      <c r="F216" s="214"/>
      <c r="G216" s="214"/>
      <c r="H216" s="214"/>
      <c r="I216" s="214"/>
      <c r="J216" s="214"/>
      <c r="K216" s="214"/>
      <c r="L216" s="214"/>
      <c r="M216" s="214"/>
      <c r="N216" s="214"/>
      <c r="O216" s="214"/>
      <c r="P216" s="214"/>
      <c r="Q216" s="214"/>
      <c r="R216" s="214"/>
    </row>
    <row r="217">
      <c r="A217" s="180"/>
      <c r="B217" s="214"/>
      <c r="C217" s="214"/>
      <c r="D217" s="214"/>
      <c r="E217" s="214"/>
      <c r="F217" s="214"/>
      <c r="G217" s="214"/>
      <c r="H217" s="214"/>
      <c r="I217" s="214"/>
      <c r="J217" s="214"/>
      <c r="K217" s="214"/>
      <c r="L217" s="214"/>
      <c r="M217" s="214"/>
      <c r="N217" s="214"/>
      <c r="O217" s="214"/>
      <c r="P217" s="214"/>
      <c r="Q217" s="214"/>
      <c r="R217" s="214"/>
    </row>
    <row r="218">
      <c r="A218" s="180"/>
      <c r="B218" s="214"/>
      <c r="C218" s="214"/>
      <c r="D218" s="214"/>
      <c r="E218" s="214"/>
      <c r="F218" s="214"/>
      <c r="G218" s="214"/>
      <c r="H218" s="214"/>
      <c r="I218" s="214"/>
      <c r="J218" s="214"/>
      <c r="K218" s="214"/>
      <c r="L218" s="214"/>
      <c r="M218" s="214"/>
      <c r="N218" s="214"/>
      <c r="O218" s="214"/>
      <c r="P218" s="214"/>
      <c r="Q218" s="214"/>
      <c r="R218" s="214"/>
    </row>
    <row r="219">
      <c r="A219" s="180"/>
      <c r="B219" s="214"/>
      <c r="C219" s="214"/>
      <c r="D219" s="214"/>
      <c r="E219" s="214"/>
      <c r="F219" s="214"/>
      <c r="G219" s="214"/>
      <c r="H219" s="214"/>
      <c r="I219" s="214"/>
      <c r="J219" s="214"/>
      <c r="K219" s="214"/>
      <c r="L219" s="214"/>
      <c r="M219" s="214"/>
      <c r="N219" s="214"/>
      <c r="O219" s="214"/>
      <c r="P219" s="214"/>
      <c r="Q219" s="214"/>
      <c r="R219" s="214"/>
    </row>
    <row r="220">
      <c r="A220" s="180"/>
      <c r="B220" s="214"/>
      <c r="C220" s="214"/>
      <c r="D220" s="214"/>
      <c r="E220" s="214"/>
      <c r="F220" s="214"/>
      <c r="G220" s="214"/>
      <c r="H220" s="214"/>
      <c r="I220" s="214"/>
      <c r="J220" s="214"/>
      <c r="K220" s="214"/>
      <c r="L220" s="214"/>
      <c r="M220" s="214"/>
      <c r="N220" s="214"/>
      <c r="O220" s="214"/>
      <c r="P220" s="214"/>
      <c r="Q220" s="214"/>
      <c r="R220" s="214"/>
    </row>
    <row r="221">
      <c r="A221" s="180"/>
      <c r="B221" s="214"/>
      <c r="C221" s="214"/>
      <c r="D221" s="214"/>
      <c r="E221" s="214"/>
      <c r="F221" s="214"/>
      <c r="G221" s="214"/>
      <c r="H221" s="214"/>
      <c r="I221" s="214"/>
      <c r="J221" s="214"/>
      <c r="K221" s="214"/>
      <c r="L221" s="214"/>
      <c r="M221" s="214"/>
      <c r="N221" s="214"/>
      <c r="O221" s="214"/>
      <c r="P221" s="214"/>
      <c r="Q221" s="214"/>
      <c r="R221" s="214"/>
    </row>
    <row r="222">
      <c r="A222" s="180"/>
      <c r="B222" s="214"/>
      <c r="C222" s="214"/>
      <c r="D222" s="214"/>
      <c r="E222" s="214"/>
      <c r="F222" s="214"/>
      <c r="G222" s="214"/>
      <c r="H222" s="214"/>
      <c r="I222" s="214"/>
      <c r="J222" s="214"/>
      <c r="K222" s="214"/>
      <c r="L222" s="214"/>
      <c r="M222" s="214"/>
      <c r="N222" s="214"/>
      <c r="O222" s="214"/>
      <c r="P222" s="214"/>
      <c r="Q222" s="214"/>
      <c r="R222" s="214"/>
    </row>
    <row r="223">
      <c r="A223" s="180"/>
      <c r="B223" s="214"/>
      <c r="C223" s="214"/>
      <c r="D223" s="214"/>
      <c r="E223" s="214"/>
      <c r="F223" s="214"/>
      <c r="G223" s="214"/>
      <c r="H223" s="214"/>
      <c r="I223" s="214"/>
      <c r="J223" s="214"/>
      <c r="K223" s="214"/>
      <c r="L223" s="214"/>
      <c r="M223" s="214"/>
      <c r="N223" s="214"/>
      <c r="O223" s="214"/>
      <c r="P223" s="214"/>
      <c r="Q223" s="214"/>
      <c r="R223" s="214"/>
    </row>
    <row r="224">
      <c r="A224" s="180"/>
      <c r="B224" s="214"/>
      <c r="C224" s="214"/>
      <c r="D224" s="214"/>
      <c r="E224" s="214"/>
      <c r="F224" s="214"/>
      <c r="G224" s="214"/>
      <c r="H224" s="214"/>
      <c r="I224" s="214"/>
      <c r="J224" s="214"/>
      <c r="K224" s="214"/>
      <c r="L224" s="214"/>
      <c r="M224" s="214"/>
      <c r="N224" s="214"/>
      <c r="O224" s="214"/>
      <c r="P224" s="214"/>
      <c r="Q224" s="214"/>
      <c r="R224" s="214"/>
    </row>
    <row r="225">
      <c r="A225" s="180"/>
      <c r="B225" s="214"/>
      <c r="C225" s="214"/>
      <c r="D225" s="214"/>
      <c r="E225" s="214"/>
      <c r="F225" s="214"/>
      <c r="G225" s="214"/>
      <c r="H225" s="214"/>
      <c r="I225" s="214"/>
      <c r="J225" s="214"/>
      <c r="K225" s="214"/>
      <c r="L225" s="214"/>
      <c r="M225" s="214"/>
      <c r="N225" s="214"/>
      <c r="O225" s="214"/>
      <c r="P225" s="214"/>
      <c r="Q225" s="214"/>
      <c r="R225" s="214"/>
    </row>
    <row r="226">
      <c r="A226" s="180"/>
      <c r="B226" s="214"/>
      <c r="C226" s="214"/>
      <c r="D226" s="214"/>
      <c r="E226" s="214"/>
      <c r="F226" s="214"/>
      <c r="G226" s="214"/>
      <c r="H226" s="214"/>
      <c r="I226" s="214"/>
      <c r="J226" s="214"/>
      <c r="K226" s="214"/>
      <c r="L226" s="214"/>
      <c r="M226" s="214"/>
      <c r="N226" s="214"/>
      <c r="O226" s="214"/>
      <c r="P226" s="214"/>
      <c r="Q226" s="214"/>
      <c r="R226" s="214"/>
    </row>
    <row r="227">
      <c r="A227" s="180"/>
      <c r="B227" s="214"/>
      <c r="C227" s="214"/>
      <c r="D227" s="214"/>
      <c r="E227" s="214"/>
      <c r="F227" s="214"/>
      <c r="G227" s="214"/>
      <c r="H227" s="214"/>
      <c r="I227" s="214"/>
      <c r="J227" s="214"/>
      <c r="K227" s="214"/>
      <c r="L227" s="214"/>
      <c r="M227" s="214"/>
      <c r="N227" s="214"/>
      <c r="O227" s="214"/>
      <c r="P227" s="214"/>
      <c r="Q227" s="214"/>
      <c r="R227" s="214"/>
    </row>
    <row r="228">
      <c r="A228" s="180"/>
      <c r="B228" s="214"/>
      <c r="C228" s="214"/>
      <c r="D228" s="214"/>
      <c r="E228" s="214"/>
      <c r="F228" s="214"/>
      <c r="G228" s="214"/>
      <c r="H228" s="214"/>
      <c r="I228" s="214"/>
      <c r="J228" s="214"/>
      <c r="K228" s="214"/>
      <c r="L228" s="214"/>
      <c r="M228" s="214"/>
      <c r="N228" s="214"/>
      <c r="O228" s="214"/>
      <c r="P228" s="214"/>
      <c r="Q228" s="214"/>
      <c r="R228" s="214"/>
    </row>
    <row r="229">
      <c r="A229" s="180"/>
      <c r="B229" s="214"/>
      <c r="C229" s="214"/>
      <c r="D229" s="214"/>
      <c r="E229" s="214"/>
      <c r="F229" s="214"/>
      <c r="G229" s="214"/>
      <c r="H229" s="214"/>
      <c r="I229" s="214"/>
      <c r="J229" s="214"/>
      <c r="K229" s="214"/>
      <c r="L229" s="214"/>
      <c r="M229" s="214"/>
      <c r="N229" s="214"/>
      <c r="O229" s="214"/>
      <c r="P229" s="214"/>
      <c r="Q229" s="214"/>
      <c r="R229" s="214"/>
    </row>
    <row r="230">
      <c r="A230" s="180"/>
      <c r="B230" s="214"/>
      <c r="C230" s="214"/>
      <c r="D230" s="214"/>
      <c r="E230" s="214"/>
      <c r="F230" s="214"/>
      <c r="G230" s="214"/>
      <c r="H230" s="214"/>
      <c r="I230" s="214"/>
      <c r="J230" s="214"/>
      <c r="K230" s="214"/>
      <c r="L230" s="214"/>
      <c r="M230" s="214"/>
      <c r="N230" s="214"/>
      <c r="O230" s="214"/>
      <c r="P230" s="214"/>
      <c r="Q230" s="214"/>
      <c r="R230" s="214"/>
    </row>
    <row r="231">
      <c r="A231" s="180"/>
      <c r="B231" s="214"/>
      <c r="C231" s="214"/>
      <c r="D231" s="214"/>
      <c r="E231" s="214"/>
      <c r="F231" s="214"/>
      <c r="G231" s="214"/>
      <c r="H231" s="214"/>
      <c r="I231" s="214"/>
      <c r="J231" s="214"/>
      <c r="K231" s="214"/>
      <c r="L231" s="214"/>
      <c r="M231" s="214"/>
      <c r="N231" s="214"/>
      <c r="O231" s="214"/>
      <c r="P231" s="214"/>
      <c r="Q231" s="214"/>
      <c r="R231" s="214"/>
    </row>
    <row r="232">
      <c r="A232" s="180"/>
      <c r="B232" s="214"/>
      <c r="C232" s="214"/>
      <c r="D232" s="214"/>
      <c r="E232" s="214"/>
      <c r="F232" s="214"/>
      <c r="G232" s="214"/>
      <c r="H232" s="214"/>
      <c r="I232" s="214"/>
      <c r="J232" s="214"/>
      <c r="K232" s="214"/>
      <c r="L232" s="214"/>
      <c r="M232" s="214"/>
      <c r="N232" s="214"/>
      <c r="O232" s="214"/>
      <c r="P232" s="214"/>
      <c r="Q232" s="214"/>
      <c r="R232" s="214"/>
    </row>
    <row r="233">
      <c r="A233" s="180"/>
      <c r="B233" s="214"/>
      <c r="C233" s="214"/>
      <c r="D233" s="214"/>
      <c r="E233" s="214"/>
      <c r="F233" s="214"/>
      <c r="G233" s="214"/>
      <c r="H233" s="214"/>
      <c r="I233" s="214"/>
      <c r="J233" s="214"/>
      <c r="K233" s="214"/>
      <c r="L233" s="214"/>
      <c r="M233" s="214"/>
      <c r="N233" s="214"/>
      <c r="O233" s="214"/>
      <c r="P233" s="214"/>
      <c r="Q233" s="214"/>
      <c r="R233" s="214"/>
    </row>
    <row r="234">
      <c r="A234" s="180"/>
      <c r="B234" s="214"/>
      <c r="C234" s="214"/>
      <c r="D234" s="214"/>
      <c r="E234" s="214"/>
      <c r="F234" s="214"/>
      <c r="G234" s="214"/>
      <c r="H234" s="214"/>
      <c r="I234" s="214"/>
      <c r="J234" s="214"/>
      <c r="K234" s="214"/>
      <c r="L234" s="214"/>
      <c r="M234" s="214"/>
      <c r="N234" s="214"/>
      <c r="O234" s="214"/>
      <c r="P234" s="214"/>
      <c r="Q234" s="214"/>
      <c r="R234" s="214"/>
    </row>
    <row r="235">
      <c r="A235" s="180"/>
      <c r="B235" s="214"/>
      <c r="C235" s="214"/>
      <c r="D235" s="214"/>
      <c r="E235" s="214"/>
      <c r="F235" s="214"/>
      <c r="G235" s="214"/>
      <c r="H235" s="214"/>
      <c r="I235" s="214"/>
      <c r="J235" s="214"/>
      <c r="K235" s="214"/>
      <c r="L235" s="214"/>
      <c r="M235" s="214"/>
      <c r="N235" s="214"/>
      <c r="O235" s="214"/>
      <c r="P235" s="214"/>
      <c r="Q235" s="214"/>
      <c r="R235" s="214"/>
    </row>
    <row r="236">
      <c r="A236" s="180"/>
      <c r="B236" s="214"/>
      <c r="C236" s="214"/>
      <c r="D236" s="214"/>
      <c r="E236" s="214"/>
      <c r="F236" s="214"/>
      <c r="G236" s="214"/>
      <c r="H236" s="214"/>
      <c r="I236" s="214"/>
      <c r="J236" s="214"/>
      <c r="K236" s="214"/>
      <c r="L236" s="214"/>
      <c r="M236" s="214"/>
      <c r="N236" s="214"/>
      <c r="O236" s="214"/>
      <c r="P236" s="214"/>
      <c r="Q236" s="214"/>
      <c r="R236" s="214"/>
    </row>
    <row r="237">
      <c r="A237" s="180"/>
      <c r="B237" s="214"/>
      <c r="C237" s="214"/>
      <c r="D237" s="214"/>
      <c r="E237" s="214"/>
      <c r="F237" s="214"/>
      <c r="G237" s="214"/>
      <c r="H237" s="214"/>
      <c r="I237" s="214"/>
      <c r="J237" s="214"/>
      <c r="K237" s="214"/>
      <c r="L237" s="214"/>
      <c r="M237" s="214"/>
      <c r="N237" s="214"/>
      <c r="O237" s="214"/>
      <c r="P237" s="214"/>
      <c r="Q237" s="214"/>
      <c r="R237" s="214"/>
    </row>
    <row r="238">
      <c r="A238" s="180"/>
      <c r="B238" s="214"/>
      <c r="C238" s="214"/>
      <c r="D238" s="214"/>
      <c r="E238" s="214"/>
      <c r="F238" s="214"/>
      <c r="G238" s="214"/>
      <c r="H238" s="214"/>
      <c r="I238" s="214"/>
      <c r="J238" s="214"/>
      <c r="K238" s="214"/>
      <c r="L238" s="214"/>
      <c r="M238" s="214"/>
      <c r="N238" s="214"/>
      <c r="O238" s="214"/>
      <c r="P238" s="214"/>
      <c r="Q238" s="214"/>
      <c r="R238" s="214"/>
    </row>
    <row r="239">
      <c r="A239" s="180"/>
      <c r="B239" s="214"/>
      <c r="C239" s="214"/>
      <c r="D239" s="214"/>
      <c r="E239" s="214"/>
      <c r="F239" s="214"/>
      <c r="G239" s="214"/>
      <c r="H239" s="214"/>
      <c r="I239" s="214"/>
      <c r="J239" s="214"/>
      <c r="K239" s="214"/>
      <c r="L239" s="214"/>
      <c r="M239" s="214"/>
      <c r="N239" s="214"/>
      <c r="O239" s="214"/>
      <c r="P239" s="214"/>
      <c r="Q239" s="214"/>
      <c r="R239" s="214"/>
    </row>
    <row r="240">
      <c r="A240" s="180"/>
      <c r="B240" s="214"/>
      <c r="C240" s="214"/>
      <c r="D240" s="214"/>
      <c r="E240" s="214"/>
      <c r="F240" s="214"/>
      <c r="G240" s="214"/>
      <c r="H240" s="214"/>
      <c r="I240" s="214"/>
      <c r="J240" s="214"/>
      <c r="K240" s="214"/>
      <c r="L240" s="214"/>
      <c r="M240" s="214"/>
      <c r="N240" s="214"/>
      <c r="O240" s="214"/>
      <c r="P240" s="214"/>
      <c r="Q240" s="214"/>
      <c r="R240" s="214"/>
    </row>
    <row r="241">
      <c r="A241" s="180"/>
      <c r="B241" s="214"/>
      <c r="C241" s="214"/>
      <c r="D241" s="214"/>
      <c r="E241" s="214"/>
      <c r="F241" s="214"/>
      <c r="G241" s="214"/>
      <c r="H241" s="214"/>
      <c r="I241" s="214"/>
      <c r="J241" s="214"/>
      <c r="K241" s="214"/>
      <c r="L241" s="214"/>
      <c r="M241" s="214"/>
      <c r="N241" s="214"/>
      <c r="O241" s="214"/>
      <c r="P241" s="214"/>
      <c r="Q241" s="214"/>
      <c r="R241" s="214"/>
    </row>
    <row r="242">
      <c r="A242" s="180"/>
      <c r="B242" s="214"/>
      <c r="C242" s="214"/>
      <c r="D242" s="214"/>
      <c r="E242" s="214"/>
      <c r="F242" s="214"/>
      <c r="G242" s="214"/>
      <c r="H242" s="214"/>
      <c r="I242" s="214"/>
      <c r="J242" s="214"/>
      <c r="K242" s="214"/>
      <c r="L242" s="214"/>
      <c r="M242" s="214"/>
      <c r="N242" s="214"/>
      <c r="O242" s="214"/>
      <c r="P242" s="214"/>
      <c r="Q242" s="214"/>
      <c r="R242" s="214"/>
    </row>
    <row r="243">
      <c r="A243" s="180"/>
      <c r="B243" s="214"/>
      <c r="C243" s="214"/>
      <c r="D243" s="214"/>
      <c r="E243" s="214"/>
      <c r="F243" s="214"/>
      <c r="G243" s="214"/>
      <c r="H243" s="214"/>
      <c r="I243" s="214"/>
      <c r="J243" s="214"/>
      <c r="K243" s="214"/>
      <c r="L243" s="214"/>
      <c r="M243" s="214"/>
      <c r="N243" s="214"/>
      <c r="O243" s="214"/>
      <c r="P243" s="214"/>
      <c r="Q243" s="214"/>
      <c r="R243" s="214"/>
    </row>
    <row r="244">
      <c r="A244" s="180"/>
      <c r="B244" s="214"/>
      <c r="C244" s="214"/>
      <c r="D244" s="214"/>
      <c r="E244" s="214"/>
      <c r="F244" s="214"/>
      <c r="G244" s="214"/>
      <c r="H244" s="214"/>
      <c r="I244" s="214"/>
      <c r="J244" s="214"/>
      <c r="K244" s="214"/>
      <c r="L244" s="214"/>
      <c r="M244" s="214"/>
      <c r="N244" s="214"/>
      <c r="O244" s="214"/>
      <c r="P244" s="214"/>
      <c r="Q244" s="214"/>
      <c r="R244" s="214"/>
    </row>
    <row r="245">
      <c r="A245" s="180"/>
      <c r="B245" s="214"/>
      <c r="C245" s="214"/>
      <c r="D245" s="214"/>
      <c r="E245" s="214"/>
      <c r="F245" s="214"/>
      <c r="G245" s="214"/>
      <c r="H245" s="214"/>
      <c r="I245" s="214"/>
      <c r="J245" s="214"/>
      <c r="K245" s="214"/>
      <c r="L245" s="214"/>
      <c r="M245" s="214"/>
      <c r="N245" s="214"/>
      <c r="O245" s="214"/>
      <c r="P245" s="214"/>
      <c r="Q245" s="214"/>
      <c r="R245" s="214"/>
    </row>
    <row r="246">
      <c r="A246" s="180"/>
      <c r="B246" s="214"/>
      <c r="C246" s="214"/>
      <c r="D246" s="214"/>
      <c r="E246" s="214"/>
      <c r="F246" s="214"/>
      <c r="G246" s="214"/>
      <c r="H246" s="214"/>
      <c r="I246" s="214"/>
      <c r="J246" s="214"/>
      <c r="K246" s="214"/>
      <c r="L246" s="214"/>
      <c r="M246" s="214"/>
      <c r="N246" s="214"/>
      <c r="O246" s="214"/>
      <c r="P246" s="214"/>
      <c r="Q246" s="214"/>
      <c r="R246" s="214"/>
    </row>
    <row r="247">
      <c r="A247" s="180"/>
      <c r="B247" s="214"/>
      <c r="C247" s="214"/>
      <c r="D247" s="214"/>
      <c r="E247" s="214"/>
      <c r="F247" s="214"/>
      <c r="G247" s="214"/>
      <c r="H247" s="214"/>
      <c r="I247" s="214"/>
      <c r="J247" s="214"/>
      <c r="K247" s="214"/>
      <c r="L247" s="214"/>
      <c r="M247" s="214"/>
      <c r="N247" s="214"/>
      <c r="O247" s="214"/>
      <c r="P247" s="214"/>
      <c r="Q247" s="214"/>
      <c r="R247" s="214"/>
    </row>
    <row r="248">
      <c r="A248" s="180"/>
      <c r="B248" s="214"/>
      <c r="C248" s="214"/>
      <c r="D248" s="214"/>
      <c r="E248" s="214"/>
      <c r="F248" s="214"/>
      <c r="G248" s="214"/>
      <c r="H248" s="214"/>
      <c r="I248" s="214"/>
      <c r="J248" s="214"/>
      <c r="K248" s="214"/>
      <c r="L248" s="214"/>
      <c r="M248" s="214"/>
      <c r="N248" s="214"/>
      <c r="O248" s="214"/>
      <c r="P248" s="214"/>
      <c r="Q248" s="214"/>
      <c r="R248" s="214"/>
    </row>
    <row r="249">
      <c r="A249" s="180"/>
      <c r="B249" s="214"/>
      <c r="C249" s="214"/>
      <c r="D249" s="214"/>
      <c r="E249" s="214"/>
      <c r="F249" s="214"/>
      <c r="G249" s="214"/>
      <c r="H249" s="214"/>
      <c r="I249" s="214"/>
      <c r="J249" s="214"/>
      <c r="K249" s="214"/>
      <c r="L249" s="214"/>
      <c r="M249" s="214"/>
      <c r="N249" s="214"/>
      <c r="O249" s="214"/>
      <c r="P249" s="214"/>
      <c r="Q249" s="214"/>
      <c r="R249" s="214"/>
    </row>
    <row r="250">
      <c r="A250" s="180"/>
      <c r="B250" s="214"/>
      <c r="C250" s="214"/>
      <c r="D250" s="214"/>
      <c r="E250" s="214"/>
      <c r="F250" s="214"/>
      <c r="G250" s="214"/>
      <c r="H250" s="214"/>
      <c r="I250" s="214"/>
      <c r="J250" s="214"/>
      <c r="K250" s="214"/>
      <c r="L250" s="214"/>
      <c r="M250" s="214"/>
      <c r="N250" s="214"/>
      <c r="O250" s="214"/>
      <c r="P250" s="214"/>
      <c r="Q250" s="214"/>
      <c r="R250" s="214"/>
    </row>
    <row r="251">
      <c r="A251" s="180"/>
      <c r="B251" s="214"/>
      <c r="C251" s="214"/>
      <c r="D251" s="214"/>
      <c r="E251" s="214"/>
      <c r="F251" s="214"/>
      <c r="G251" s="214"/>
      <c r="H251" s="214"/>
      <c r="I251" s="214"/>
      <c r="J251" s="214"/>
      <c r="K251" s="214"/>
      <c r="L251" s="214"/>
      <c r="M251" s="214"/>
      <c r="N251" s="214"/>
      <c r="O251" s="214"/>
      <c r="P251" s="214"/>
      <c r="Q251" s="214"/>
      <c r="R251" s="214"/>
    </row>
    <row r="252">
      <c r="A252" s="180"/>
      <c r="B252" s="214"/>
      <c r="C252" s="214"/>
      <c r="D252" s="214"/>
      <c r="E252" s="214"/>
      <c r="F252" s="214"/>
      <c r="G252" s="214"/>
      <c r="H252" s="214"/>
      <c r="I252" s="214"/>
      <c r="J252" s="214"/>
      <c r="K252" s="214"/>
      <c r="L252" s="214"/>
      <c r="M252" s="214"/>
      <c r="N252" s="214"/>
      <c r="O252" s="214"/>
      <c r="P252" s="214"/>
      <c r="Q252" s="214"/>
      <c r="R252" s="214"/>
    </row>
    <row r="253">
      <c r="A253" s="180"/>
      <c r="B253" s="214"/>
      <c r="C253" s="214"/>
      <c r="D253" s="214"/>
      <c r="E253" s="214"/>
      <c r="F253" s="214"/>
      <c r="G253" s="214"/>
      <c r="H253" s="214"/>
      <c r="I253" s="214"/>
      <c r="J253" s="214"/>
      <c r="K253" s="214"/>
      <c r="L253" s="214"/>
      <c r="M253" s="214"/>
      <c r="N253" s="214"/>
      <c r="O253" s="214"/>
      <c r="P253" s="214"/>
      <c r="Q253" s="214"/>
      <c r="R253" s="214"/>
    </row>
    <row r="254">
      <c r="A254" s="180"/>
      <c r="B254" s="214"/>
      <c r="C254" s="214"/>
      <c r="D254" s="214"/>
      <c r="E254" s="214"/>
      <c r="F254" s="214"/>
      <c r="G254" s="214"/>
      <c r="H254" s="214"/>
      <c r="I254" s="214"/>
      <c r="J254" s="214"/>
      <c r="K254" s="214"/>
      <c r="L254" s="214"/>
      <c r="M254" s="214"/>
      <c r="N254" s="214"/>
      <c r="O254" s="214"/>
      <c r="P254" s="214"/>
      <c r="Q254" s="214"/>
      <c r="R254" s="214"/>
    </row>
    <row r="255">
      <c r="A255" s="180"/>
      <c r="B255" s="214"/>
      <c r="C255" s="214"/>
      <c r="D255" s="214"/>
      <c r="E255" s="214"/>
      <c r="F255" s="214"/>
      <c r="G255" s="214"/>
      <c r="H255" s="214"/>
      <c r="I255" s="214"/>
      <c r="J255" s="214"/>
      <c r="K255" s="214"/>
      <c r="L255" s="214"/>
      <c r="M255" s="214"/>
      <c r="N255" s="214"/>
      <c r="O255" s="214"/>
      <c r="P255" s="214"/>
      <c r="Q255" s="214"/>
      <c r="R255" s="214"/>
    </row>
    <row r="256">
      <c r="A256" s="180"/>
      <c r="B256" s="214"/>
      <c r="C256" s="214"/>
      <c r="D256" s="214"/>
      <c r="E256" s="214"/>
      <c r="F256" s="214"/>
      <c r="G256" s="214"/>
      <c r="H256" s="214"/>
      <c r="I256" s="214"/>
      <c r="J256" s="214"/>
      <c r="K256" s="214"/>
      <c r="L256" s="214"/>
      <c r="M256" s="214"/>
      <c r="N256" s="214"/>
      <c r="O256" s="214"/>
      <c r="P256" s="214"/>
      <c r="Q256" s="214"/>
      <c r="R256" s="214"/>
    </row>
    <row r="257">
      <c r="A257" s="180"/>
      <c r="B257" s="214"/>
      <c r="C257" s="214"/>
      <c r="D257" s="214"/>
      <c r="E257" s="214"/>
      <c r="F257" s="214"/>
      <c r="G257" s="214"/>
      <c r="H257" s="214"/>
      <c r="I257" s="214"/>
      <c r="J257" s="214"/>
      <c r="K257" s="214"/>
      <c r="L257" s="214"/>
      <c r="M257" s="214"/>
      <c r="N257" s="214"/>
      <c r="O257" s="214"/>
      <c r="P257" s="214"/>
      <c r="Q257" s="214"/>
      <c r="R257" s="214"/>
    </row>
    <row r="258">
      <c r="A258" s="180"/>
      <c r="B258" s="214"/>
      <c r="C258" s="214"/>
      <c r="D258" s="214"/>
      <c r="E258" s="214"/>
      <c r="F258" s="214"/>
      <c r="G258" s="214"/>
      <c r="H258" s="214"/>
      <c r="I258" s="214"/>
      <c r="J258" s="214"/>
      <c r="K258" s="214"/>
      <c r="L258" s="214"/>
      <c r="M258" s="214"/>
      <c r="N258" s="214"/>
      <c r="O258" s="214"/>
      <c r="P258" s="214"/>
      <c r="Q258" s="214"/>
      <c r="R258" s="214"/>
    </row>
    <row r="259">
      <c r="A259" s="180"/>
      <c r="B259" s="214"/>
      <c r="C259" s="214"/>
      <c r="D259" s="214"/>
      <c r="E259" s="214"/>
      <c r="F259" s="214"/>
      <c r="G259" s="214"/>
      <c r="H259" s="214"/>
      <c r="I259" s="214"/>
      <c r="J259" s="214"/>
      <c r="K259" s="214"/>
      <c r="L259" s="214"/>
      <c r="M259" s="214"/>
      <c r="N259" s="214"/>
      <c r="O259" s="214"/>
      <c r="P259" s="214"/>
      <c r="Q259" s="214"/>
      <c r="R259" s="214"/>
    </row>
    <row r="260">
      <c r="A260" s="180"/>
      <c r="B260" s="214"/>
      <c r="C260" s="214"/>
      <c r="D260" s="214"/>
      <c r="E260" s="214"/>
      <c r="F260" s="214"/>
      <c r="G260" s="214"/>
      <c r="H260" s="214"/>
      <c r="I260" s="214"/>
      <c r="J260" s="214"/>
      <c r="K260" s="214"/>
      <c r="L260" s="214"/>
      <c r="M260" s="214"/>
      <c r="N260" s="214"/>
      <c r="O260" s="214"/>
      <c r="P260" s="214"/>
      <c r="Q260" s="214"/>
      <c r="R260" s="214"/>
    </row>
    <row r="261">
      <c r="A261" s="180"/>
      <c r="B261" s="214"/>
      <c r="C261" s="214"/>
      <c r="D261" s="214"/>
      <c r="E261" s="214"/>
      <c r="F261" s="214"/>
      <c r="G261" s="214"/>
      <c r="H261" s="214"/>
      <c r="I261" s="214"/>
      <c r="J261" s="214"/>
      <c r="K261" s="214"/>
      <c r="L261" s="214"/>
      <c r="M261" s="214"/>
      <c r="N261" s="214"/>
      <c r="O261" s="214"/>
      <c r="P261" s="214"/>
      <c r="Q261" s="214"/>
      <c r="R261" s="214"/>
    </row>
    <row r="262">
      <c r="A262" s="180"/>
      <c r="B262" s="214"/>
      <c r="C262" s="214"/>
      <c r="D262" s="214"/>
      <c r="E262" s="214"/>
      <c r="F262" s="214"/>
      <c r="G262" s="214"/>
      <c r="H262" s="214"/>
      <c r="I262" s="214"/>
      <c r="J262" s="214"/>
      <c r="K262" s="214"/>
      <c r="L262" s="214"/>
      <c r="M262" s="214"/>
      <c r="N262" s="214"/>
      <c r="O262" s="214"/>
      <c r="P262" s="214"/>
      <c r="Q262" s="214"/>
      <c r="R262" s="214"/>
    </row>
    <row r="263">
      <c r="A263" s="180"/>
      <c r="B263" s="214"/>
      <c r="C263" s="214"/>
      <c r="D263" s="214"/>
      <c r="E263" s="214"/>
      <c r="F263" s="214"/>
      <c r="G263" s="214"/>
      <c r="H263" s="214"/>
      <c r="I263" s="214"/>
      <c r="J263" s="214"/>
      <c r="K263" s="214"/>
      <c r="L263" s="214"/>
      <c r="M263" s="214"/>
      <c r="N263" s="214"/>
      <c r="O263" s="214"/>
      <c r="P263" s="214"/>
      <c r="Q263" s="214"/>
      <c r="R263" s="214"/>
    </row>
    <row r="264">
      <c r="A264" s="180"/>
      <c r="B264" s="214"/>
      <c r="C264" s="214"/>
      <c r="D264" s="214"/>
      <c r="E264" s="214"/>
      <c r="F264" s="214"/>
      <c r="G264" s="214"/>
      <c r="H264" s="214"/>
      <c r="I264" s="214"/>
      <c r="J264" s="214"/>
      <c r="K264" s="214"/>
      <c r="L264" s="214"/>
      <c r="M264" s="214"/>
      <c r="N264" s="214"/>
      <c r="O264" s="214"/>
      <c r="P264" s="214"/>
      <c r="Q264" s="214"/>
      <c r="R264" s="214"/>
    </row>
    <row r="265">
      <c r="A265" s="180"/>
      <c r="B265" s="214"/>
      <c r="C265" s="214"/>
      <c r="D265" s="214"/>
      <c r="E265" s="214"/>
      <c r="F265" s="214"/>
      <c r="G265" s="214"/>
      <c r="H265" s="214"/>
      <c r="I265" s="214"/>
      <c r="J265" s="214"/>
      <c r="K265" s="214"/>
      <c r="L265" s="214"/>
      <c r="M265" s="214"/>
      <c r="N265" s="214"/>
      <c r="O265" s="214"/>
      <c r="P265" s="214"/>
      <c r="Q265" s="214"/>
      <c r="R265" s="214"/>
    </row>
    <row r="266">
      <c r="A266" s="180"/>
      <c r="B266" s="214"/>
      <c r="C266" s="214"/>
      <c r="D266" s="214"/>
      <c r="E266" s="214"/>
      <c r="F266" s="214"/>
      <c r="G266" s="214"/>
      <c r="H266" s="214"/>
      <c r="I266" s="214"/>
      <c r="J266" s="214"/>
      <c r="K266" s="214"/>
      <c r="L266" s="214"/>
      <c r="M266" s="214"/>
      <c r="N266" s="214"/>
      <c r="O266" s="214"/>
      <c r="P266" s="214"/>
      <c r="Q266" s="214"/>
      <c r="R266" s="214"/>
    </row>
    <row r="267">
      <c r="A267" s="180"/>
      <c r="B267" s="214"/>
      <c r="C267" s="214"/>
      <c r="D267" s="214"/>
      <c r="E267" s="214"/>
      <c r="F267" s="214"/>
      <c r="G267" s="214"/>
      <c r="H267" s="214"/>
      <c r="I267" s="214"/>
      <c r="J267" s="214"/>
      <c r="K267" s="214"/>
      <c r="L267" s="214"/>
      <c r="M267" s="214"/>
      <c r="N267" s="214"/>
      <c r="O267" s="214"/>
      <c r="P267" s="214"/>
      <c r="Q267" s="214"/>
      <c r="R267" s="214"/>
    </row>
    <row r="268">
      <c r="A268" s="180"/>
      <c r="B268" s="214"/>
      <c r="C268" s="214"/>
      <c r="D268" s="214"/>
      <c r="E268" s="214"/>
      <c r="F268" s="214"/>
      <c r="G268" s="214"/>
      <c r="H268" s="214"/>
      <c r="I268" s="214"/>
      <c r="J268" s="214"/>
      <c r="K268" s="214"/>
      <c r="L268" s="214"/>
      <c r="M268" s="214"/>
      <c r="N268" s="214"/>
      <c r="O268" s="214"/>
      <c r="P268" s="214"/>
      <c r="Q268" s="214"/>
      <c r="R268" s="214"/>
    </row>
    <row r="269">
      <c r="A269" s="180"/>
      <c r="B269" s="214"/>
      <c r="C269" s="214"/>
      <c r="D269" s="214"/>
      <c r="E269" s="214"/>
      <c r="F269" s="214"/>
      <c r="G269" s="214"/>
      <c r="H269" s="214"/>
      <c r="I269" s="214"/>
      <c r="J269" s="214"/>
      <c r="K269" s="214"/>
      <c r="L269" s="214"/>
      <c r="M269" s="214"/>
      <c r="N269" s="214"/>
      <c r="O269" s="214"/>
      <c r="P269" s="214"/>
      <c r="Q269" s="214"/>
      <c r="R269" s="214"/>
    </row>
    <row r="270">
      <c r="A270" s="180"/>
      <c r="B270" s="214"/>
      <c r="C270" s="214"/>
      <c r="D270" s="214"/>
      <c r="E270" s="214"/>
      <c r="F270" s="214"/>
      <c r="G270" s="214"/>
      <c r="H270" s="214"/>
      <c r="I270" s="214"/>
      <c r="J270" s="214"/>
      <c r="K270" s="214"/>
      <c r="L270" s="214"/>
      <c r="M270" s="214"/>
      <c r="N270" s="214"/>
      <c r="O270" s="214"/>
      <c r="P270" s="214"/>
      <c r="Q270" s="214"/>
      <c r="R270" s="214"/>
    </row>
    <row r="271">
      <c r="A271" s="180"/>
      <c r="B271" s="214"/>
      <c r="C271" s="214"/>
      <c r="D271" s="214"/>
      <c r="E271" s="214"/>
      <c r="F271" s="214"/>
      <c r="G271" s="214"/>
      <c r="H271" s="214"/>
      <c r="I271" s="214"/>
      <c r="J271" s="214"/>
      <c r="K271" s="214"/>
      <c r="L271" s="214"/>
      <c r="M271" s="214"/>
      <c r="N271" s="214"/>
      <c r="O271" s="214"/>
      <c r="P271" s="214"/>
      <c r="Q271" s="214"/>
      <c r="R271" s="214"/>
    </row>
    <row r="272">
      <c r="A272" s="180"/>
      <c r="B272" s="214"/>
      <c r="C272" s="214"/>
      <c r="D272" s="214"/>
      <c r="E272" s="214"/>
      <c r="F272" s="214"/>
      <c r="G272" s="214"/>
      <c r="H272" s="214"/>
      <c r="I272" s="214"/>
      <c r="J272" s="214"/>
      <c r="K272" s="214"/>
      <c r="L272" s="214"/>
      <c r="M272" s="214"/>
      <c r="N272" s="214"/>
      <c r="O272" s="214"/>
      <c r="P272" s="214"/>
      <c r="Q272" s="214"/>
      <c r="R272" s="214"/>
    </row>
    <row r="273">
      <c r="A273" s="180"/>
      <c r="B273" s="214"/>
      <c r="C273" s="214"/>
      <c r="D273" s="214"/>
      <c r="E273" s="214"/>
      <c r="F273" s="214"/>
      <c r="G273" s="214"/>
      <c r="H273" s="214"/>
      <c r="I273" s="214"/>
      <c r="J273" s="214"/>
      <c r="K273" s="214"/>
      <c r="L273" s="214"/>
      <c r="M273" s="214"/>
      <c r="N273" s="214"/>
      <c r="O273" s="214"/>
      <c r="P273" s="214"/>
      <c r="Q273" s="214"/>
      <c r="R273" s="214"/>
    </row>
    <row r="274">
      <c r="A274" s="180"/>
      <c r="B274" s="214"/>
      <c r="C274" s="214"/>
      <c r="D274" s="214"/>
      <c r="E274" s="214"/>
      <c r="F274" s="214"/>
      <c r="G274" s="214"/>
      <c r="H274" s="214"/>
      <c r="I274" s="214"/>
      <c r="J274" s="214"/>
      <c r="K274" s="214"/>
      <c r="L274" s="214"/>
      <c r="M274" s="214"/>
      <c r="N274" s="214"/>
      <c r="O274" s="214"/>
      <c r="P274" s="214"/>
      <c r="Q274" s="214"/>
      <c r="R274" s="214"/>
    </row>
    <row r="275">
      <c r="A275" s="180"/>
      <c r="B275" s="214"/>
      <c r="C275" s="214"/>
      <c r="D275" s="214"/>
      <c r="E275" s="214"/>
      <c r="F275" s="214"/>
      <c r="G275" s="214"/>
      <c r="H275" s="214"/>
      <c r="I275" s="214"/>
      <c r="J275" s="214"/>
      <c r="K275" s="214"/>
      <c r="L275" s="214"/>
      <c r="M275" s="214"/>
      <c r="N275" s="214"/>
      <c r="O275" s="214"/>
      <c r="P275" s="214"/>
      <c r="Q275" s="214"/>
      <c r="R275" s="214"/>
    </row>
    <row r="276">
      <c r="A276" s="180"/>
      <c r="B276" s="214"/>
      <c r="C276" s="214"/>
      <c r="D276" s="214"/>
      <c r="E276" s="214"/>
      <c r="F276" s="214"/>
      <c r="G276" s="214"/>
      <c r="H276" s="214"/>
      <c r="I276" s="214"/>
      <c r="J276" s="214"/>
      <c r="K276" s="214"/>
      <c r="L276" s="214"/>
      <c r="M276" s="214"/>
      <c r="N276" s="214"/>
      <c r="O276" s="214"/>
      <c r="P276" s="214"/>
      <c r="Q276" s="214"/>
      <c r="R276" s="214"/>
    </row>
    <row r="277">
      <c r="A277" s="180"/>
      <c r="B277" s="214"/>
      <c r="C277" s="214"/>
      <c r="D277" s="214"/>
      <c r="E277" s="214"/>
      <c r="F277" s="214"/>
      <c r="G277" s="214"/>
      <c r="H277" s="214"/>
      <c r="I277" s="214"/>
      <c r="J277" s="214"/>
      <c r="K277" s="214"/>
      <c r="L277" s="214"/>
      <c r="M277" s="214"/>
      <c r="N277" s="214"/>
      <c r="O277" s="214"/>
      <c r="P277" s="214"/>
      <c r="Q277" s="214"/>
      <c r="R277" s="214"/>
    </row>
    <row r="278">
      <c r="A278" s="180"/>
      <c r="B278" s="214"/>
      <c r="C278" s="214"/>
      <c r="D278" s="214"/>
      <c r="E278" s="214"/>
      <c r="F278" s="214"/>
      <c r="G278" s="214"/>
      <c r="H278" s="214"/>
      <c r="I278" s="214"/>
      <c r="J278" s="214"/>
      <c r="K278" s="214"/>
      <c r="L278" s="214"/>
      <c r="M278" s="214"/>
      <c r="N278" s="214"/>
      <c r="O278" s="214"/>
      <c r="P278" s="214"/>
      <c r="Q278" s="214"/>
      <c r="R278" s="214"/>
    </row>
    <row r="279">
      <c r="A279" s="180"/>
      <c r="B279" s="214"/>
      <c r="C279" s="214"/>
      <c r="D279" s="214"/>
      <c r="E279" s="214"/>
      <c r="F279" s="214"/>
      <c r="G279" s="214"/>
      <c r="H279" s="214"/>
      <c r="I279" s="214"/>
      <c r="J279" s="214"/>
      <c r="K279" s="214"/>
      <c r="L279" s="214"/>
      <c r="M279" s="214"/>
      <c r="N279" s="214"/>
      <c r="O279" s="214"/>
      <c r="P279" s="214"/>
      <c r="Q279" s="214"/>
      <c r="R279" s="214"/>
    </row>
    <row r="280">
      <c r="A280" s="180"/>
      <c r="B280" s="214"/>
      <c r="C280" s="214"/>
      <c r="D280" s="214"/>
      <c r="E280" s="214"/>
      <c r="F280" s="214"/>
      <c r="G280" s="214"/>
      <c r="H280" s="214"/>
      <c r="I280" s="214"/>
      <c r="J280" s="214"/>
      <c r="K280" s="214"/>
      <c r="L280" s="214"/>
      <c r="M280" s="214"/>
      <c r="N280" s="214"/>
      <c r="O280" s="214"/>
      <c r="P280" s="214"/>
      <c r="Q280" s="214"/>
      <c r="R280" s="214"/>
    </row>
    <row r="281">
      <c r="A281" s="180"/>
      <c r="B281" s="214"/>
      <c r="C281" s="214"/>
      <c r="D281" s="214"/>
      <c r="E281" s="214"/>
      <c r="F281" s="214"/>
      <c r="G281" s="214"/>
      <c r="H281" s="214"/>
      <c r="I281" s="214"/>
      <c r="J281" s="214"/>
      <c r="K281" s="214"/>
      <c r="L281" s="214"/>
      <c r="M281" s="214"/>
      <c r="N281" s="214"/>
      <c r="O281" s="214"/>
      <c r="P281" s="214"/>
      <c r="Q281" s="214"/>
      <c r="R281" s="214"/>
    </row>
    <row r="282">
      <c r="A282" s="180"/>
      <c r="B282" s="214"/>
      <c r="C282" s="214"/>
      <c r="D282" s="214"/>
      <c r="E282" s="214"/>
      <c r="F282" s="214"/>
      <c r="G282" s="214"/>
      <c r="H282" s="214"/>
      <c r="I282" s="214"/>
      <c r="J282" s="214"/>
      <c r="K282" s="214"/>
      <c r="L282" s="214"/>
      <c r="M282" s="214"/>
      <c r="N282" s="214"/>
      <c r="O282" s="214"/>
      <c r="P282" s="214"/>
      <c r="Q282" s="214"/>
      <c r="R282" s="214"/>
    </row>
    <row r="283">
      <c r="A283" s="180"/>
      <c r="B283" s="214"/>
      <c r="C283" s="214"/>
      <c r="D283" s="214"/>
      <c r="E283" s="214"/>
      <c r="F283" s="214"/>
      <c r="G283" s="214"/>
      <c r="H283" s="214"/>
      <c r="I283" s="214"/>
      <c r="J283" s="214"/>
      <c r="K283" s="214"/>
      <c r="L283" s="214"/>
      <c r="M283" s="214"/>
      <c r="N283" s="214"/>
      <c r="O283" s="214"/>
      <c r="P283" s="214"/>
      <c r="Q283" s="214"/>
      <c r="R283" s="214"/>
    </row>
    <row r="284">
      <c r="A284" s="180"/>
      <c r="B284" s="214"/>
      <c r="C284" s="214"/>
      <c r="D284" s="214"/>
      <c r="E284" s="214"/>
      <c r="F284" s="214"/>
      <c r="G284" s="214"/>
      <c r="H284" s="214"/>
      <c r="I284" s="214"/>
      <c r="J284" s="214"/>
      <c r="K284" s="214"/>
      <c r="L284" s="214"/>
      <c r="M284" s="214"/>
      <c r="N284" s="214"/>
      <c r="O284" s="214"/>
      <c r="P284" s="214"/>
      <c r="Q284" s="214"/>
      <c r="R284" s="214"/>
    </row>
    <row r="285">
      <c r="A285" s="180"/>
      <c r="B285" s="214"/>
      <c r="C285" s="214"/>
      <c r="D285" s="214"/>
      <c r="E285" s="214"/>
      <c r="F285" s="214"/>
      <c r="G285" s="214"/>
      <c r="H285" s="214"/>
      <c r="I285" s="214"/>
      <c r="J285" s="214"/>
      <c r="K285" s="214"/>
      <c r="L285" s="214"/>
      <c r="M285" s="214"/>
      <c r="N285" s="214"/>
      <c r="O285" s="214"/>
      <c r="P285" s="214"/>
      <c r="Q285" s="214"/>
      <c r="R285" s="214"/>
    </row>
    <row r="286">
      <c r="A286" s="180"/>
      <c r="B286" s="214"/>
      <c r="C286" s="214"/>
      <c r="D286" s="214"/>
      <c r="E286" s="214"/>
      <c r="F286" s="214"/>
      <c r="G286" s="214"/>
      <c r="H286" s="214"/>
      <c r="I286" s="214"/>
      <c r="J286" s="214"/>
      <c r="K286" s="214"/>
      <c r="L286" s="214"/>
      <c r="M286" s="214"/>
      <c r="N286" s="214"/>
      <c r="O286" s="214"/>
      <c r="P286" s="214"/>
      <c r="Q286" s="214"/>
      <c r="R286" s="214"/>
    </row>
    <row r="287">
      <c r="A287" s="180"/>
      <c r="B287" s="214"/>
      <c r="C287" s="214"/>
      <c r="D287" s="214"/>
      <c r="E287" s="214"/>
      <c r="F287" s="214"/>
      <c r="G287" s="214"/>
      <c r="H287" s="214"/>
      <c r="I287" s="214"/>
      <c r="J287" s="214"/>
      <c r="K287" s="214"/>
      <c r="L287" s="214"/>
      <c r="M287" s="214"/>
      <c r="N287" s="214"/>
      <c r="O287" s="214"/>
      <c r="P287" s="214"/>
      <c r="Q287" s="214"/>
      <c r="R287" s="214"/>
    </row>
    <row r="288">
      <c r="A288" s="180"/>
      <c r="B288" s="214"/>
      <c r="C288" s="214"/>
      <c r="D288" s="214"/>
      <c r="E288" s="214"/>
      <c r="F288" s="214"/>
      <c r="G288" s="214"/>
      <c r="H288" s="214"/>
      <c r="I288" s="214"/>
      <c r="J288" s="214"/>
      <c r="K288" s="214"/>
      <c r="L288" s="214"/>
      <c r="M288" s="214"/>
      <c r="N288" s="214"/>
      <c r="O288" s="214"/>
      <c r="P288" s="214"/>
      <c r="Q288" s="214"/>
      <c r="R288" s="214"/>
    </row>
    <row r="289">
      <c r="A289" s="180"/>
      <c r="B289" s="214"/>
      <c r="C289" s="214"/>
      <c r="D289" s="214"/>
      <c r="E289" s="214"/>
      <c r="F289" s="214"/>
      <c r="G289" s="214"/>
      <c r="H289" s="214"/>
      <c r="I289" s="214"/>
      <c r="J289" s="214"/>
      <c r="K289" s="214"/>
      <c r="L289" s="214"/>
      <c r="M289" s="214"/>
      <c r="N289" s="214"/>
      <c r="O289" s="214"/>
      <c r="P289" s="214"/>
      <c r="Q289" s="214"/>
      <c r="R289" s="214"/>
    </row>
    <row r="290">
      <c r="A290" s="180"/>
      <c r="B290" s="214"/>
      <c r="C290" s="214"/>
      <c r="D290" s="214"/>
      <c r="E290" s="214"/>
      <c r="F290" s="214"/>
      <c r="G290" s="214"/>
      <c r="H290" s="214"/>
      <c r="I290" s="214"/>
      <c r="J290" s="214"/>
      <c r="K290" s="214"/>
      <c r="L290" s="214"/>
      <c r="M290" s="214"/>
      <c r="N290" s="214"/>
      <c r="O290" s="214"/>
      <c r="P290" s="214"/>
      <c r="Q290" s="214"/>
      <c r="R290" s="214"/>
    </row>
    <row r="291">
      <c r="A291" s="180"/>
      <c r="B291" s="214"/>
      <c r="C291" s="214"/>
      <c r="D291" s="214"/>
      <c r="E291" s="214"/>
      <c r="F291" s="214"/>
      <c r="G291" s="214"/>
      <c r="H291" s="214"/>
      <c r="I291" s="214"/>
      <c r="J291" s="214"/>
      <c r="K291" s="214"/>
      <c r="L291" s="214"/>
      <c r="M291" s="214"/>
      <c r="N291" s="214"/>
      <c r="O291" s="214"/>
      <c r="P291" s="214"/>
      <c r="Q291" s="214"/>
      <c r="R291" s="214"/>
    </row>
    <row r="292">
      <c r="A292" s="180"/>
      <c r="B292" s="214"/>
      <c r="C292" s="214"/>
      <c r="D292" s="214"/>
      <c r="E292" s="214"/>
      <c r="F292" s="214"/>
      <c r="G292" s="214"/>
      <c r="H292" s="214"/>
      <c r="I292" s="214"/>
      <c r="J292" s="214"/>
      <c r="K292" s="214"/>
      <c r="L292" s="214"/>
      <c r="M292" s="214"/>
      <c r="N292" s="214"/>
      <c r="O292" s="214"/>
      <c r="P292" s="214"/>
      <c r="Q292" s="214"/>
      <c r="R292" s="214"/>
    </row>
    <row r="293">
      <c r="A293" s="180"/>
      <c r="B293" s="214"/>
      <c r="C293" s="214"/>
      <c r="D293" s="214"/>
      <c r="E293" s="214"/>
      <c r="F293" s="214"/>
      <c r="G293" s="214"/>
      <c r="H293" s="214"/>
      <c r="I293" s="214"/>
      <c r="J293" s="214"/>
      <c r="K293" s="214"/>
      <c r="L293" s="214"/>
      <c r="M293" s="214"/>
      <c r="N293" s="214"/>
      <c r="O293" s="214"/>
      <c r="P293" s="214"/>
      <c r="Q293" s="214"/>
      <c r="R293" s="214"/>
    </row>
    <row r="294">
      <c r="A294" s="180"/>
      <c r="B294" s="214"/>
      <c r="C294" s="214"/>
      <c r="D294" s="214"/>
      <c r="E294" s="214"/>
      <c r="F294" s="214"/>
      <c r="G294" s="214"/>
      <c r="H294" s="214"/>
      <c r="I294" s="214"/>
      <c r="J294" s="214"/>
      <c r="K294" s="214"/>
      <c r="L294" s="214"/>
      <c r="M294" s="214"/>
      <c r="N294" s="214"/>
      <c r="O294" s="214"/>
      <c r="P294" s="214"/>
      <c r="Q294" s="214"/>
      <c r="R294" s="214"/>
    </row>
    <row r="295">
      <c r="A295" s="180"/>
      <c r="B295" s="214"/>
      <c r="C295" s="214"/>
      <c r="D295" s="214"/>
      <c r="E295" s="214"/>
      <c r="F295" s="214"/>
      <c r="G295" s="214"/>
      <c r="H295" s="214"/>
      <c r="I295" s="214"/>
      <c r="J295" s="214"/>
      <c r="K295" s="214"/>
      <c r="L295" s="214"/>
      <c r="M295" s="214"/>
      <c r="N295" s="214"/>
      <c r="O295" s="214"/>
      <c r="P295" s="214"/>
      <c r="Q295" s="214"/>
      <c r="R295" s="214"/>
    </row>
    <row r="296">
      <c r="A296" s="180"/>
      <c r="B296" s="214"/>
      <c r="C296" s="214"/>
      <c r="D296" s="214"/>
      <c r="E296" s="214"/>
      <c r="F296" s="214"/>
      <c r="G296" s="214"/>
      <c r="H296" s="214"/>
      <c r="I296" s="214"/>
      <c r="J296" s="214"/>
      <c r="K296" s="214"/>
      <c r="L296" s="214"/>
      <c r="M296" s="214"/>
      <c r="N296" s="214"/>
      <c r="O296" s="214"/>
      <c r="P296" s="214"/>
      <c r="Q296" s="214"/>
      <c r="R296" s="214"/>
    </row>
    <row r="297">
      <c r="A297" s="180"/>
      <c r="B297" s="214"/>
      <c r="C297" s="214"/>
      <c r="D297" s="214"/>
      <c r="E297" s="214"/>
      <c r="F297" s="214"/>
      <c r="G297" s="214"/>
      <c r="H297" s="214"/>
      <c r="I297" s="214"/>
      <c r="J297" s="214"/>
      <c r="K297" s="214"/>
      <c r="L297" s="214"/>
      <c r="M297" s="214"/>
      <c r="N297" s="214"/>
      <c r="O297" s="214"/>
      <c r="P297" s="214"/>
      <c r="Q297" s="214"/>
      <c r="R297" s="214"/>
    </row>
    <row r="298">
      <c r="A298" s="180"/>
      <c r="B298" s="214"/>
      <c r="C298" s="214"/>
      <c r="D298" s="214"/>
      <c r="E298" s="214"/>
      <c r="F298" s="214"/>
      <c r="G298" s="214"/>
      <c r="H298" s="214"/>
      <c r="I298" s="214"/>
      <c r="J298" s="214"/>
      <c r="K298" s="214"/>
      <c r="L298" s="214"/>
      <c r="M298" s="214"/>
      <c r="N298" s="214"/>
      <c r="O298" s="214"/>
      <c r="P298" s="214"/>
      <c r="Q298" s="214"/>
      <c r="R298" s="214"/>
    </row>
    <row r="299">
      <c r="A299" s="180"/>
      <c r="B299" s="214"/>
      <c r="C299" s="214"/>
      <c r="D299" s="214"/>
      <c r="E299" s="214"/>
      <c r="F299" s="214"/>
      <c r="G299" s="214"/>
      <c r="H299" s="214"/>
      <c r="I299" s="214"/>
      <c r="J299" s="214"/>
      <c r="K299" s="214"/>
      <c r="L299" s="214"/>
      <c r="M299" s="214"/>
      <c r="N299" s="214"/>
      <c r="O299" s="214"/>
      <c r="P299" s="214"/>
      <c r="Q299" s="214"/>
      <c r="R299" s="214"/>
    </row>
    <row r="300">
      <c r="A300" s="180"/>
      <c r="B300" s="214"/>
      <c r="C300" s="214"/>
      <c r="D300" s="214"/>
      <c r="E300" s="214"/>
      <c r="F300" s="214"/>
      <c r="G300" s="214"/>
      <c r="H300" s="214"/>
      <c r="I300" s="214"/>
      <c r="J300" s="214"/>
      <c r="K300" s="214"/>
      <c r="L300" s="214"/>
      <c r="M300" s="214"/>
      <c r="N300" s="214"/>
      <c r="O300" s="214"/>
      <c r="P300" s="214"/>
      <c r="Q300" s="214"/>
      <c r="R300" s="214"/>
    </row>
    <row r="301">
      <c r="A301" s="180"/>
      <c r="B301" s="214"/>
      <c r="C301" s="214"/>
      <c r="D301" s="214"/>
      <c r="E301" s="214"/>
      <c r="F301" s="214"/>
      <c r="G301" s="214"/>
      <c r="H301" s="214"/>
      <c r="I301" s="214"/>
      <c r="J301" s="214"/>
      <c r="K301" s="214"/>
      <c r="L301" s="214"/>
      <c r="M301" s="214"/>
      <c r="N301" s="214"/>
      <c r="O301" s="214"/>
      <c r="P301" s="214"/>
      <c r="Q301" s="214"/>
      <c r="R301" s="214"/>
    </row>
    <row r="302">
      <c r="A302" s="180"/>
      <c r="B302" s="214"/>
      <c r="C302" s="214"/>
      <c r="D302" s="214"/>
      <c r="E302" s="214"/>
      <c r="F302" s="214"/>
      <c r="G302" s="214"/>
      <c r="H302" s="214"/>
      <c r="I302" s="214"/>
      <c r="J302" s="214"/>
      <c r="K302" s="214"/>
      <c r="L302" s="214"/>
      <c r="M302" s="214"/>
      <c r="N302" s="214"/>
      <c r="O302" s="214"/>
      <c r="P302" s="214"/>
      <c r="Q302" s="214"/>
      <c r="R302" s="214"/>
    </row>
    <row r="303">
      <c r="A303" s="180"/>
      <c r="B303" s="214"/>
      <c r="C303" s="214"/>
      <c r="D303" s="214"/>
      <c r="E303" s="214"/>
      <c r="F303" s="214"/>
      <c r="G303" s="214"/>
      <c r="H303" s="214"/>
      <c r="I303" s="214"/>
      <c r="J303" s="214"/>
      <c r="K303" s="214"/>
      <c r="L303" s="214"/>
      <c r="M303" s="214"/>
      <c r="N303" s="214"/>
      <c r="O303" s="214"/>
      <c r="P303" s="214"/>
      <c r="Q303" s="214"/>
      <c r="R303" s="214"/>
    </row>
    <row r="304">
      <c r="A304" s="180"/>
      <c r="B304" s="214"/>
      <c r="C304" s="214"/>
      <c r="D304" s="214"/>
      <c r="E304" s="214"/>
      <c r="F304" s="214"/>
      <c r="G304" s="214"/>
      <c r="H304" s="214"/>
      <c r="I304" s="214"/>
      <c r="J304" s="214"/>
      <c r="K304" s="214"/>
      <c r="L304" s="214"/>
      <c r="M304" s="214"/>
      <c r="N304" s="214"/>
      <c r="O304" s="214"/>
      <c r="P304" s="214"/>
      <c r="Q304" s="214"/>
      <c r="R304" s="214"/>
    </row>
    <row r="305">
      <c r="A305" s="180"/>
      <c r="B305" s="214"/>
      <c r="C305" s="214"/>
      <c r="D305" s="214"/>
      <c r="E305" s="214"/>
      <c r="F305" s="214"/>
      <c r="G305" s="214"/>
      <c r="H305" s="214"/>
      <c r="I305" s="214"/>
      <c r="J305" s="214"/>
      <c r="K305" s="214"/>
      <c r="L305" s="214"/>
      <c r="M305" s="214"/>
      <c r="N305" s="214"/>
      <c r="O305" s="214"/>
      <c r="P305" s="214"/>
      <c r="Q305" s="214"/>
      <c r="R305" s="214"/>
    </row>
    <row r="306">
      <c r="A306" s="180"/>
      <c r="B306" s="214"/>
      <c r="C306" s="214"/>
      <c r="D306" s="214"/>
      <c r="E306" s="214"/>
      <c r="F306" s="214"/>
      <c r="G306" s="214"/>
      <c r="H306" s="214"/>
      <c r="I306" s="214"/>
      <c r="J306" s="214"/>
      <c r="K306" s="214"/>
      <c r="L306" s="214"/>
      <c r="M306" s="214"/>
      <c r="N306" s="214"/>
      <c r="O306" s="214"/>
      <c r="P306" s="214"/>
      <c r="Q306" s="214"/>
      <c r="R306" s="214"/>
    </row>
    <row r="307">
      <c r="A307" s="180"/>
      <c r="B307" s="214"/>
      <c r="C307" s="214"/>
      <c r="D307" s="214"/>
      <c r="E307" s="214"/>
      <c r="F307" s="214"/>
      <c r="G307" s="214"/>
      <c r="H307" s="214"/>
      <c r="I307" s="214"/>
      <c r="J307" s="214"/>
      <c r="K307" s="214"/>
      <c r="L307" s="214"/>
      <c r="M307" s="214"/>
      <c r="N307" s="214"/>
      <c r="O307" s="214"/>
      <c r="P307" s="214"/>
      <c r="Q307" s="214"/>
      <c r="R307" s="214"/>
    </row>
    <row r="308">
      <c r="A308" s="180"/>
      <c r="B308" s="214"/>
      <c r="C308" s="214"/>
      <c r="D308" s="214"/>
      <c r="E308" s="214"/>
      <c r="F308" s="214"/>
      <c r="G308" s="214"/>
      <c r="H308" s="214"/>
      <c r="I308" s="214"/>
      <c r="J308" s="214"/>
      <c r="K308" s="214"/>
      <c r="L308" s="214"/>
      <c r="M308" s="214"/>
      <c r="N308" s="214"/>
      <c r="O308" s="214"/>
      <c r="P308" s="214"/>
      <c r="Q308" s="214"/>
      <c r="R308" s="214"/>
    </row>
    <row r="309">
      <c r="A309" s="180"/>
      <c r="B309" s="214"/>
      <c r="C309" s="214"/>
      <c r="D309" s="214"/>
      <c r="E309" s="214"/>
      <c r="F309" s="214"/>
      <c r="G309" s="214"/>
      <c r="H309" s="214"/>
      <c r="I309" s="214"/>
      <c r="J309" s="214"/>
      <c r="K309" s="214"/>
      <c r="L309" s="214"/>
      <c r="M309" s="214"/>
      <c r="N309" s="214"/>
      <c r="O309" s="214"/>
      <c r="P309" s="214"/>
      <c r="Q309" s="214"/>
      <c r="R309" s="214"/>
    </row>
    <row r="310">
      <c r="A310" s="180"/>
      <c r="B310" s="214"/>
      <c r="C310" s="214"/>
      <c r="D310" s="214"/>
      <c r="E310" s="214"/>
      <c r="F310" s="214"/>
      <c r="G310" s="214"/>
      <c r="H310" s="214"/>
      <c r="I310" s="214"/>
      <c r="J310" s="214"/>
      <c r="K310" s="214"/>
      <c r="L310" s="214"/>
      <c r="M310" s="214"/>
      <c r="N310" s="214"/>
      <c r="O310" s="214"/>
      <c r="P310" s="214"/>
      <c r="Q310" s="214"/>
      <c r="R310" s="214"/>
    </row>
    <row r="311">
      <c r="A311" s="180"/>
      <c r="B311" s="214"/>
      <c r="C311" s="214"/>
      <c r="D311" s="214"/>
      <c r="E311" s="214"/>
      <c r="F311" s="214"/>
      <c r="G311" s="214"/>
      <c r="H311" s="214"/>
      <c r="I311" s="214"/>
      <c r="J311" s="214"/>
      <c r="K311" s="214"/>
      <c r="L311" s="214"/>
      <c r="M311" s="214"/>
      <c r="N311" s="214"/>
      <c r="O311" s="214"/>
      <c r="P311" s="214"/>
      <c r="Q311" s="214"/>
      <c r="R311" s="214"/>
    </row>
    <row r="312">
      <c r="A312" s="180"/>
      <c r="B312" s="214"/>
      <c r="C312" s="214"/>
      <c r="D312" s="214"/>
      <c r="E312" s="214"/>
      <c r="F312" s="214"/>
      <c r="G312" s="214"/>
      <c r="H312" s="214"/>
      <c r="I312" s="214"/>
      <c r="J312" s="214"/>
      <c r="K312" s="214"/>
      <c r="L312" s="214"/>
      <c r="M312" s="214"/>
      <c r="N312" s="214"/>
      <c r="O312" s="214"/>
      <c r="P312" s="214"/>
      <c r="Q312" s="214"/>
      <c r="R312" s="214"/>
    </row>
    <row r="313">
      <c r="A313" s="180"/>
      <c r="B313" s="214"/>
      <c r="C313" s="214"/>
      <c r="D313" s="214"/>
      <c r="E313" s="214"/>
      <c r="F313" s="214"/>
      <c r="G313" s="214"/>
      <c r="H313" s="214"/>
      <c r="I313" s="214"/>
      <c r="J313" s="214"/>
      <c r="K313" s="214"/>
      <c r="L313" s="214"/>
      <c r="M313" s="214"/>
      <c r="N313" s="214"/>
      <c r="O313" s="214"/>
      <c r="P313" s="214"/>
      <c r="Q313" s="214"/>
      <c r="R313" s="214"/>
    </row>
    <row r="314">
      <c r="A314" s="180"/>
      <c r="B314" s="214"/>
      <c r="C314" s="214"/>
      <c r="D314" s="214"/>
      <c r="E314" s="214"/>
      <c r="F314" s="214"/>
      <c r="G314" s="214"/>
      <c r="H314" s="214"/>
      <c r="I314" s="214"/>
      <c r="J314" s="214"/>
      <c r="K314" s="214"/>
      <c r="L314" s="214"/>
      <c r="M314" s="214"/>
      <c r="N314" s="214"/>
      <c r="O314" s="214"/>
      <c r="P314" s="214"/>
      <c r="Q314" s="214"/>
      <c r="R314" s="214"/>
    </row>
    <row r="315">
      <c r="A315" s="180"/>
      <c r="B315" s="214"/>
      <c r="C315" s="214"/>
      <c r="D315" s="214"/>
      <c r="E315" s="214"/>
      <c r="F315" s="214"/>
      <c r="G315" s="214"/>
      <c r="H315" s="214"/>
      <c r="I315" s="214"/>
      <c r="J315" s="214"/>
      <c r="K315" s="214"/>
      <c r="L315" s="214"/>
      <c r="M315" s="214"/>
      <c r="N315" s="214"/>
      <c r="O315" s="214"/>
      <c r="P315" s="214"/>
      <c r="Q315" s="214"/>
      <c r="R315" s="214"/>
    </row>
    <row r="316">
      <c r="A316" s="180"/>
      <c r="B316" s="214"/>
      <c r="C316" s="214"/>
      <c r="D316" s="214"/>
      <c r="E316" s="214"/>
      <c r="F316" s="214"/>
      <c r="G316" s="214"/>
      <c r="H316" s="214"/>
      <c r="I316" s="214"/>
      <c r="J316" s="214"/>
      <c r="K316" s="214"/>
      <c r="L316" s="214"/>
      <c r="M316" s="214"/>
      <c r="N316" s="214"/>
      <c r="O316" s="214"/>
      <c r="P316" s="214"/>
      <c r="Q316" s="214"/>
      <c r="R316" s="214"/>
    </row>
    <row r="317">
      <c r="A317" s="180"/>
      <c r="B317" s="214"/>
      <c r="C317" s="214"/>
      <c r="D317" s="214"/>
      <c r="E317" s="214"/>
      <c r="F317" s="214"/>
      <c r="G317" s="214"/>
      <c r="H317" s="214"/>
      <c r="I317" s="214"/>
      <c r="J317" s="214"/>
      <c r="K317" s="214"/>
      <c r="L317" s="214"/>
      <c r="M317" s="214"/>
      <c r="N317" s="214"/>
      <c r="O317" s="214"/>
      <c r="P317" s="214"/>
      <c r="Q317" s="214"/>
      <c r="R317" s="214"/>
    </row>
    <row r="318">
      <c r="A318" s="180"/>
      <c r="B318" s="214"/>
      <c r="C318" s="214"/>
      <c r="D318" s="214"/>
      <c r="E318" s="214"/>
      <c r="F318" s="214"/>
      <c r="G318" s="214"/>
      <c r="H318" s="214"/>
      <c r="I318" s="214"/>
      <c r="J318" s="214"/>
      <c r="K318" s="214"/>
      <c r="L318" s="214"/>
      <c r="M318" s="214"/>
      <c r="N318" s="214"/>
      <c r="O318" s="214"/>
      <c r="P318" s="214"/>
      <c r="Q318" s="214"/>
      <c r="R318" s="214"/>
    </row>
    <row r="319">
      <c r="A319" s="180"/>
      <c r="B319" s="214"/>
      <c r="C319" s="214"/>
      <c r="D319" s="214"/>
      <c r="E319" s="214"/>
      <c r="F319" s="214"/>
      <c r="G319" s="214"/>
      <c r="H319" s="214"/>
      <c r="I319" s="214"/>
      <c r="J319" s="214"/>
      <c r="K319" s="214"/>
      <c r="L319" s="214"/>
      <c r="M319" s="214"/>
      <c r="N319" s="214"/>
      <c r="O319" s="214"/>
      <c r="P319" s="214"/>
      <c r="Q319" s="214"/>
      <c r="R319" s="214"/>
    </row>
    <row r="320">
      <c r="A320" s="180"/>
      <c r="B320" s="214"/>
      <c r="C320" s="214"/>
      <c r="D320" s="214"/>
      <c r="E320" s="214"/>
      <c r="F320" s="214"/>
      <c r="G320" s="214"/>
      <c r="H320" s="214"/>
      <c r="I320" s="214"/>
      <c r="J320" s="214"/>
      <c r="K320" s="214"/>
      <c r="L320" s="214"/>
      <c r="M320" s="214"/>
      <c r="N320" s="214"/>
      <c r="O320" s="214"/>
      <c r="P320" s="214"/>
      <c r="Q320" s="214"/>
      <c r="R320" s="214"/>
    </row>
    <row r="321">
      <c r="A321" s="180"/>
      <c r="B321" s="214"/>
      <c r="C321" s="214"/>
      <c r="D321" s="214"/>
      <c r="E321" s="214"/>
      <c r="F321" s="214"/>
      <c r="G321" s="214"/>
      <c r="H321" s="214"/>
      <c r="I321" s="214"/>
      <c r="J321" s="214"/>
      <c r="K321" s="214"/>
      <c r="L321" s="214"/>
      <c r="M321" s="214"/>
      <c r="N321" s="214"/>
      <c r="O321" s="214"/>
      <c r="P321" s="214"/>
      <c r="Q321" s="214"/>
      <c r="R321" s="214"/>
    </row>
    <row r="322">
      <c r="A322" s="180"/>
      <c r="B322" s="214"/>
      <c r="C322" s="214"/>
      <c r="D322" s="214"/>
      <c r="E322" s="214"/>
      <c r="F322" s="214"/>
      <c r="G322" s="214"/>
      <c r="H322" s="214"/>
      <c r="I322" s="214"/>
      <c r="J322" s="214"/>
      <c r="K322" s="214"/>
      <c r="L322" s="214"/>
      <c r="M322" s="214"/>
      <c r="N322" s="214"/>
      <c r="O322" s="214"/>
      <c r="P322" s="214"/>
      <c r="Q322" s="214"/>
      <c r="R322" s="214"/>
    </row>
    <row r="323">
      <c r="A323" s="180"/>
      <c r="B323" s="214"/>
      <c r="C323" s="214"/>
      <c r="D323" s="214"/>
      <c r="E323" s="214"/>
      <c r="F323" s="214"/>
      <c r="G323" s="214"/>
      <c r="H323" s="214"/>
      <c r="I323" s="214"/>
      <c r="J323" s="214"/>
      <c r="K323" s="214"/>
      <c r="L323" s="214"/>
      <c r="M323" s="214"/>
      <c r="N323" s="214"/>
      <c r="O323" s="214"/>
      <c r="P323" s="214"/>
      <c r="Q323" s="214"/>
      <c r="R323" s="214"/>
    </row>
    <row r="324">
      <c r="A324" s="180"/>
      <c r="B324" s="214"/>
      <c r="C324" s="214"/>
      <c r="D324" s="214"/>
      <c r="E324" s="214"/>
      <c r="F324" s="214"/>
      <c r="G324" s="214"/>
      <c r="H324" s="214"/>
      <c r="I324" s="214"/>
      <c r="J324" s="214"/>
      <c r="K324" s="214"/>
      <c r="L324" s="214"/>
      <c r="M324" s="214"/>
      <c r="N324" s="214"/>
      <c r="O324" s="214"/>
      <c r="P324" s="214"/>
      <c r="Q324" s="214"/>
      <c r="R324" s="214"/>
    </row>
    <row r="325">
      <c r="A325" s="180"/>
      <c r="B325" s="214"/>
      <c r="C325" s="214"/>
      <c r="D325" s="214"/>
      <c r="E325" s="214"/>
      <c r="F325" s="214"/>
      <c r="G325" s="214"/>
      <c r="H325" s="214"/>
      <c r="I325" s="214"/>
      <c r="J325" s="214"/>
      <c r="K325" s="214"/>
      <c r="L325" s="214"/>
      <c r="M325" s="214"/>
      <c r="N325" s="214"/>
      <c r="O325" s="214"/>
      <c r="P325" s="214"/>
      <c r="Q325" s="214"/>
      <c r="R325" s="214"/>
    </row>
    <row r="326">
      <c r="A326" s="180"/>
      <c r="B326" s="214"/>
      <c r="C326" s="214"/>
      <c r="D326" s="214"/>
      <c r="E326" s="214"/>
      <c r="F326" s="214"/>
      <c r="G326" s="214"/>
      <c r="H326" s="214"/>
      <c r="I326" s="214"/>
      <c r="J326" s="214"/>
      <c r="K326" s="214"/>
      <c r="L326" s="214"/>
      <c r="M326" s="214"/>
      <c r="N326" s="214"/>
      <c r="O326" s="214"/>
      <c r="P326" s="214"/>
      <c r="Q326" s="214"/>
      <c r="R326" s="214"/>
    </row>
    <row r="327">
      <c r="A327" s="180"/>
      <c r="B327" s="214"/>
      <c r="C327" s="214"/>
      <c r="D327" s="214"/>
      <c r="E327" s="214"/>
      <c r="F327" s="214"/>
      <c r="G327" s="214"/>
      <c r="H327" s="214"/>
      <c r="I327" s="214"/>
      <c r="J327" s="214"/>
      <c r="K327" s="214"/>
      <c r="L327" s="214"/>
      <c r="M327" s="214"/>
      <c r="N327" s="214"/>
      <c r="O327" s="214"/>
      <c r="P327" s="214"/>
      <c r="Q327" s="214"/>
      <c r="R327" s="214"/>
    </row>
    <row r="328">
      <c r="A328" s="180"/>
      <c r="B328" s="214"/>
      <c r="C328" s="214"/>
      <c r="D328" s="214"/>
      <c r="E328" s="214"/>
      <c r="F328" s="214"/>
      <c r="G328" s="214"/>
      <c r="H328" s="214"/>
      <c r="I328" s="214"/>
      <c r="J328" s="214"/>
      <c r="K328" s="214"/>
      <c r="L328" s="214"/>
      <c r="M328" s="214"/>
      <c r="N328" s="214"/>
      <c r="O328" s="214"/>
      <c r="P328" s="214"/>
      <c r="Q328" s="214"/>
      <c r="R328" s="214"/>
    </row>
    <row r="329">
      <c r="A329" s="180"/>
      <c r="B329" s="214"/>
      <c r="C329" s="214"/>
      <c r="D329" s="214"/>
      <c r="E329" s="214"/>
      <c r="F329" s="214"/>
      <c r="G329" s="214"/>
      <c r="H329" s="214"/>
      <c r="I329" s="214"/>
      <c r="J329" s="214"/>
      <c r="K329" s="214"/>
      <c r="L329" s="214"/>
      <c r="M329" s="214"/>
      <c r="N329" s="214"/>
      <c r="O329" s="214"/>
      <c r="P329" s="214"/>
      <c r="Q329" s="214"/>
      <c r="R329" s="214"/>
    </row>
    <row r="330">
      <c r="A330" s="180"/>
      <c r="B330" s="214"/>
      <c r="C330" s="214"/>
      <c r="D330" s="214"/>
      <c r="E330" s="214"/>
      <c r="F330" s="214"/>
      <c r="G330" s="214"/>
      <c r="H330" s="214"/>
      <c r="I330" s="214"/>
      <c r="J330" s="214"/>
      <c r="K330" s="214"/>
      <c r="L330" s="214"/>
      <c r="M330" s="214"/>
      <c r="N330" s="214"/>
      <c r="O330" s="214"/>
      <c r="P330" s="214"/>
      <c r="Q330" s="214"/>
      <c r="R330" s="214"/>
    </row>
    <row r="331">
      <c r="A331" s="180"/>
      <c r="B331" s="214"/>
      <c r="C331" s="214"/>
      <c r="D331" s="214"/>
      <c r="E331" s="214"/>
      <c r="F331" s="214"/>
      <c r="G331" s="214"/>
      <c r="H331" s="214"/>
      <c r="I331" s="214"/>
      <c r="J331" s="214"/>
      <c r="K331" s="214"/>
      <c r="L331" s="214"/>
      <c r="M331" s="214"/>
      <c r="N331" s="214"/>
      <c r="O331" s="214"/>
      <c r="P331" s="214"/>
      <c r="Q331" s="214"/>
      <c r="R331" s="214"/>
    </row>
    <row r="332">
      <c r="A332" s="180"/>
      <c r="B332" s="214"/>
      <c r="C332" s="214"/>
      <c r="D332" s="214"/>
      <c r="E332" s="214"/>
      <c r="F332" s="214"/>
      <c r="G332" s="214"/>
      <c r="H332" s="214"/>
      <c r="I332" s="214"/>
      <c r="J332" s="214"/>
      <c r="K332" s="214"/>
      <c r="L332" s="214"/>
      <c r="M332" s="214"/>
      <c r="N332" s="214"/>
      <c r="O332" s="214"/>
      <c r="P332" s="214"/>
      <c r="Q332" s="214"/>
      <c r="R332" s="214"/>
    </row>
    <row r="333">
      <c r="A333" s="180"/>
      <c r="B333" s="214"/>
      <c r="C333" s="214"/>
      <c r="D333" s="214"/>
      <c r="E333" s="214"/>
      <c r="F333" s="214"/>
      <c r="G333" s="214"/>
      <c r="H333" s="214"/>
      <c r="I333" s="214"/>
      <c r="J333" s="214"/>
      <c r="K333" s="214"/>
      <c r="L333" s="214"/>
      <c r="M333" s="214"/>
      <c r="N333" s="214"/>
      <c r="O333" s="214"/>
      <c r="P333" s="214"/>
      <c r="Q333" s="214"/>
      <c r="R333" s="214"/>
    </row>
    <row r="334">
      <c r="A334" s="180"/>
      <c r="B334" s="214"/>
      <c r="C334" s="214"/>
      <c r="D334" s="214"/>
      <c r="E334" s="214"/>
      <c r="F334" s="214"/>
      <c r="G334" s="214"/>
      <c r="H334" s="214"/>
      <c r="I334" s="214"/>
      <c r="J334" s="214"/>
      <c r="K334" s="214"/>
      <c r="L334" s="214"/>
      <c r="M334" s="214"/>
      <c r="N334" s="214"/>
      <c r="O334" s="214"/>
      <c r="P334" s="214"/>
      <c r="Q334" s="214"/>
      <c r="R334" s="214"/>
    </row>
    <row r="335">
      <c r="A335" s="180"/>
      <c r="B335" s="214"/>
      <c r="C335" s="214"/>
      <c r="D335" s="214"/>
      <c r="E335" s="214"/>
      <c r="F335" s="214"/>
      <c r="G335" s="214"/>
      <c r="H335" s="214"/>
      <c r="I335" s="214"/>
      <c r="J335" s="214"/>
      <c r="K335" s="214"/>
      <c r="L335" s="214"/>
      <c r="M335" s="214"/>
      <c r="N335" s="214"/>
      <c r="O335" s="214"/>
      <c r="P335" s="214"/>
      <c r="Q335" s="214"/>
      <c r="R335" s="214"/>
    </row>
    <row r="336">
      <c r="A336" s="180"/>
      <c r="B336" s="214"/>
      <c r="C336" s="214"/>
      <c r="D336" s="214"/>
      <c r="E336" s="214"/>
      <c r="F336" s="214"/>
      <c r="G336" s="214"/>
      <c r="H336" s="214"/>
      <c r="I336" s="214"/>
      <c r="J336" s="214"/>
      <c r="K336" s="214"/>
      <c r="L336" s="214"/>
      <c r="M336" s="214"/>
      <c r="N336" s="214"/>
      <c r="O336" s="214"/>
      <c r="P336" s="214"/>
      <c r="Q336" s="214"/>
      <c r="R336" s="214"/>
    </row>
    <row r="337">
      <c r="A337" s="180"/>
      <c r="B337" s="214"/>
      <c r="C337" s="214"/>
      <c r="D337" s="214"/>
      <c r="E337" s="214"/>
      <c r="F337" s="214"/>
      <c r="G337" s="214"/>
      <c r="H337" s="214"/>
      <c r="I337" s="214"/>
      <c r="J337" s="214"/>
      <c r="K337" s="214"/>
      <c r="L337" s="214"/>
      <c r="M337" s="214"/>
      <c r="N337" s="214"/>
      <c r="O337" s="214"/>
      <c r="P337" s="214"/>
      <c r="Q337" s="214"/>
      <c r="R337" s="214"/>
    </row>
    <row r="338">
      <c r="A338" s="180"/>
      <c r="B338" s="214"/>
      <c r="C338" s="214"/>
      <c r="D338" s="214"/>
      <c r="E338" s="214"/>
      <c r="F338" s="214"/>
      <c r="G338" s="214"/>
      <c r="H338" s="214"/>
      <c r="I338" s="214"/>
      <c r="J338" s="214"/>
      <c r="K338" s="214"/>
      <c r="L338" s="214"/>
      <c r="M338" s="214"/>
      <c r="N338" s="214"/>
      <c r="O338" s="214"/>
      <c r="P338" s="214"/>
      <c r="Q338" s="214"/>
      <c r="R338" s="214"/>
    </row>
    <row r="339">
      <c r="A339" s="180"/>
      <c r="B339" s="214"/>
      <c r="C339" s="214"/>
      <c r="D339" s="214"/>
      <c r="E339" s="214"/>
      <c r="F339" s="214"/>
      <c r="G339" s="214"/>
      <c r="H339" s="214"/>
      <c r="I339" s="214"/>
      <c r="J339" s="214"/>
      <c r="K339" s="214"/>
      <c r="L339" s="214"/>
      <c r="M339" s="214"/>
      <c r="N339" s="214"/>
      <c r="O339" s="214"/>
      <c r="P339" s="214"/>
      <c r="Q339" s="214"/>
      <c r="R339" s="214"/>
    </row>
    <row r="340">
      <c r="A340" s="180"/>
      <c r="B340" s="214"/>
      <c r="C340" s="214"/>
      <c r="D340" s="214"/>
      <c r="E340" s="214"/>
      <c r="F340" s="214"/>
      <c r="G340" s="214"/>
      <c r="H340" s="214"/>
      <c r="I340" s="214"/>
      <c r="J340" s="214"/>
      <c r="K340" s="214"/>
      <c r="L340" s="214"/>
      <c r="M340" s="214"/>
      <c r="N340" s="214"/>
      <c r="O340" s="214"/>
      <c r="P340" s="214"/>
      <c r="Q340" s="214"/>
      <c r="R340" s="214"/>
    </row>
    <row r="341">
      <c r="A341" s="180"/>
      <c r="B341" s="214"/>
      <c r="C341" s="214"/>
      <c r="D341" s="214"/>
      <c r="E341" s="214"/>
      <c r="F341" s="214"/>
      <c r="G341" s="214"/>
      <c r="H341" s="214"/>
      <c r="I341" s="214"/>
      <c r="J341" s="214"/>
      <c r="K341" s="214"/>
      <c r="L341" s="214"/>
      <c r="M341" s="214"/>
      <c r="N341" s="214"/>
      <c r="O341" s="214"/>
      <c r="P341" s="214"/>
      <c r="Q341" s="214"/>
      <c r="R341" s="214"/>
    </row>
    <row r="342">
      <c r="A342" s="180"/>
      <c r="B342" s="214"/>
      <c r="C342" s="214"/>
      <c r="D342" s="214"/>
      <c r="E342" s="214"/>
      <c r="F342" s="214"/>
      <c r="G342" s="214"/>
      <c r="H342" s="214"/>
      <c r="I342" s="214"/>
      <c r="J342" s="214"/>
      <c r="K342" s="214"/>
      <c r="L342" s="214"/>
      <c r="M342" s="214"/>
      <c r="N342" s="214"/>
      <c r="O342" s="214"/>
      <c r="P342" s="214"/>
      <c r="Q342" s="214"/>
      <c r="R342" s="214"/>
    </row>
    <row r="343">
      <c r="A343" s="180"/>
      <c r="B343" s="214"/>
      <c r="C343" s="214"/>
      <c r="D343" s="214"/>
      <c r="E343" s="214"/>
      <c r="F343" s="214"/>
      <c r="G343" s="214"/>
      <c r="H343" s="214"/>
      <c r="I343" s="214"/>
      <c r="J343" s="214"/>
      <c r="K343" s="214"/>
      <c r="L343" s="214"/>
      <c r="M343" s="214"/>
      <c r="N343" s="214"/>
      <c r="O343" s="214"/>
      <c r="P343" s="214"/>
      <c r="Q343" s="214"/>
      <c r="R343" s="214"/>
    </row>
    <row r="344">
      <c r="A344" s="180"/>
      <c r="B344" s="214"/>
      <c r="C344" s="214"/>
      <c r="D344" s="214"/>
      <c r="E344" s="214"/>
      <c r="F344" s="214"/>
      <c r="G344" s="214"/>
      <c r="H344" s="214"/>
      <c r="I344" s="214"/>
      <c r="J344" s="214"/>
      <c r="K344" s="214"/>
      <c r="L344" s="214"/>
      <c r="M344" s="214"/>
      <c r="N344" s="214"/>
      <c r="O344" s="214"/>
      <c r="P344" s="214"/>
      <c r="Q344" s="214"/>
      <c r="R344" s="214"/>
    </row>
    <row r="345">
      <c r="A345" s="180"/>
      <c r="B345" s="214"/>
      <c r="C345" s="214"/>
      <c r="D345" s="214"/>
      <c r="E345" s="214"/>
      <c r="F345" s="214"/>
      <c r="G345" s="214"/>
      <c r="H345" s="214"/>
      <c r="I345" s="214"/>
      <c r="J345" s="214"/>
      <c r="K345" s="214"/>
      <c r="L345" s="214"/>
      <c r="M345" s="214"/>
      <c r="N345" s="214"/>
      <c r="O345" s="214"/>
      <c r="P345" s="214"/>
      <c r="Q345" s="214"/>
      <c r="R345" s="214"/>
    </row>
    <row r="346">
      <c r="A346" s="180"/>
      <c r="B346" s="214"/>
      <c r="C346" s="214"/>
      <c r="D346" s="214"/>
      <c r="E346" s="214"/>
      <c r="F346" s="214"/>
      <c r="G346" s="214"/>
      <c r="H346" s="214"/>
      <c r="I346" s="214"/>
      <c r="J346" s="214"/>
      <c r="K346" s="214"/>
      <c r="L346" s="214"/>
      <c r="M346" s="214"/>
      <c r="N346" s="214"/>
      <c r="O346" s="214"/>
      <c r="P346" s="214"/>
      <c r="Q346" s="214"/>
      <c r="R346" s="214"/>
    </row>
    <row r="347">
      <c r="A347" s="180"/>
      <c r="B347" s="214"/>
      <c r="C347" s="214"/>
      <c r="D347" s="214"/>
      <c r="E347" s="214"/>
      <c r="F347" s="214"/>
      <c r="G347" s="214"/>
      <c r="H347" s="214"/>
      <c r="I347" s="214"/>
      <c r="J347" s="214"/>
      <c r="K347" s="214"/>
      <c r="L347" s="214"/>
      <c r="M347" s="214"/>
      <c r="N347" s="214"/>
      <c r="O347" s="214"/>
      <c r="P347" s="214"/>
      <c r="Q347" s="214"/>
      <c r="R347" s="214"/>
    </row>
    <row r="348">
      <c r="A348" s="180"/>
      <c r="B348" s="214"/>
      <c r="C348" s="214"/>
      <c r="D348" s="214"/>
      <c r="E348" s="214"/>
      <c r="F348" s="214"/>
      <c r="G348" s="214"/>
      <c r="H348" s="214"/>
      <c r="I348" s="214"/>
      <c r="J348" s="214"/>
      <c r="K348" s="214"/>
      <c r="L348" s="214"/>
      <c r="M348" s="214"/>
      <c r="N348" s="214"/>
      <c r="O348" s="214"/>
      <c r="P348" s="214"/>
      <c r="Q348" s="214"/>
      <c r="R348" s="214"/>
    </row>
    <row r="349">
      <c r="A349" s="180"/>
      <c r="B349" s="214"/>
      <c r="C349" s="214"/>
      <c r="D349" s="214"/>
      <c r="E349" s="214"/>
      <c r="F349" s="214"/>
      <c r="G349" s="214"/>
      <c r="H349" s="214"/>
      <c r="I349" s="214"/>
      <c r="J349" s="214"/>
      <c r="K349" s="214"/>
      <c r="L349" s="214"/>
      <c r="M349" s="214"/>
      <c r="N349" s="214"/>
      <c r="O349" s="214"/>
      <c r="P349" s="214"/>
      <c r="Q349" s="214"/>
      <c r="R349" s="214"/>
    </row>
    <row r="350">
      <c r="A350" s="180"/>
      <c r="B350" s="214"/>
      <c r="C350" s="214"/>
      <c r="D350" s="214"/>
      <c r="E350" s="214"/>
      <c r="F350" s="214"/>
      <c r="G350" s="214"/>
      <c r="H350" s="214"/>
      <c r="I350" s="214"/>
      <c r="J350" s="214"/>
      <c r="K350" s="214"/>
      <c r="L350" s="214"/>
      <c r="M350" s="214"/>
      <c r="N350" s="214"/>
      <c r="O350" s="214"/>
      <c r="P350" s="214"/>
      <c r="Q350" s="214"/>
      <c r="R350" s="214"/>
    </row>
    <row r="351">
      <c r="A351" s="180"/>
      <c r="B351" s="214"/>
      <c r="C351" s="214"/>
      <c r="D351" s="214"/>
      <c r="E351" s="214"/>
      <c r="F351" s="214"/>
      <c r="G351" s="214"/>
      <c r="H351" s="214"/>
      <c r="I351" s="214"/>
      <c r="J351" s="214"/>
      <c r="K351" s="214"/>
      <c r="L351" s="214"/>
      <c r="M351" s="214"/>
      <c r="N351" s="214"/>
      <c r="O351" s="214"/>
      <c r="P351" s="214"/>
      <c r="Q351" s="214"/>
      <c r="R351" s="214"/>
    </row>
    <row r="352">
      <c r="A352" s="180"/>
      <c r="B352" s="214"/>
      <c r="C352" s="214"/>
      <c r="D352" s="214"/>
      <c r="E352" s="214"/>
      <c r="F352" s="214"/>
      <c r="G352" s="214"/>
      <c r="H352" s="214"/>
      <c r="I352" s="214"/>
      <c r="J352" s="214"/>
      <c r="K352" s="214"/>
      <c r="L352" s="214"/>
      <c r="M352" s="214"/>
      <c r="N352" s="214"/>
      <c r="O352" s="214"/>
      <c r="P352" s="214"/>
      <c r="Q352" s="214"/>
      <c r="R352" s="214"/>
    </row>
    <row r="353">
      <c r="A353" s="180"/>
      <c r="B353" s="214"/>
      <c r="C353" s="214"/>
      <c r="D353" s="214"/>
      <c r="E353" s="214"/>
      <c r="F353" s="214"/>
      <c r="G353" s="214"/>
      <c r="H353" s="214"/>
      <c r="I353" s="214"/>
      <c r="J353" s="214"/>
      <c r="K353" s="214"/>
      <c r="L353" s="214"/>
      <c r="M353" s="214"/>
      <c r="N353" s="214"/>
      <c r="O353" s="214"/>
      <c r="P353" s="214"/>
      <c r="Q353" s="214"/>
      <c r="R353" s="214"/>
    </row>
    <row r="354">
      <c r="A354" s="180"/>
      <c r="B354" s="214"/>
      <c r="C354" s="214"/>
      <c r="D354" s="214"/>
      <c r="E354" s="214"/>
      <c r="F354" s="214"/>
      <c r="G354" s="214"/>
      <c r="H354" s="214"/>
      <c r="I354" s="214"/>
      <c r="J354" s="214"/>
      <c r="K354" s="214"/>
      <c r="L354" s="214"/>
      <c r="M354" s="214"/>
      <c r="N354" s="214"/>
      <c r="O354" s="214"/>
      <c r="P354" s="214"/>
      <c r="Q354" s="214"/>
      <c r="R354" s="214"/>
    </row>
    <row r="355">
      <c r="A355" s="180"/>
      <c r="B355" s="214"/>
      <c r="C355" s="214"/>
      <c r="D355" s="214"/>
      <c r="E355" s="214"/>
      <c r="F355" s="214"/>
      <c r="G355" s="214"/>
      <c r="H355" s="214"/>
      <c r="I355" s="214"/>
      <c r="J355" s="214"/>
      <c r="K355" s="214"/>
      <c r="L355" s="214"/>
      <c r="M355" s="214"/>
      <c r="N355" s="214"/>
      <c r="O355" s="214"/>
      <c r="P355" s="214"/>
      <c r="Q355" s="214"/>
      <c r="R355" s="214"/>
    </row>
    <row r="356">
      <c r="A356" s="180"/>
      <c r="B356" s="214"/>
      <c r="C356" s="214"/>
      <c r="D356" s="214"/>
      <c r="E356" s="214"/>
      <c r="F356" s="214"/>
      <c r="G356" s="214"/>
      <c r="H356" s="214"/>
      <c r="I356" s="214"/>
      <c r="J356" s="214"/>
      <c r="K356" s="214"/>
      <c r="L356" s="214"/>
      <c r="M356" s="214"/>
      <c r="N356" s="214"/>
      <c r="O356" s="214"/>
      <c r="P356" s="214"/>
      <c r="Q356" s="214"/>
      <c r="R356" s="214"/>
    </row>
    <row r="357">
      <c r="A357" s="180"/>
      <c r="B357" s="214"/>
      <c r="C357" s="214"/>
      <c r="D357" s="214"/>
      <c r="E357" s="214"/>
      <c r="F357" s="214"/>
      <c r="G357" s="214"/>
      <c r="H357" s="214"/>
      <c r="I357" s="214"/>
      <c r="J357" s="214"/>
      <c r="K357" s="214"/>
      <c r="L357" s="214"/>
      <c r="M357" s="214"/>
      <c r="N357" s="214"/>
      <c r="O357" s="214"/>
      <c r="P357" s="214"/>
      <c r="Q357" s="214"/>
      <c r="R357" s="214"/>
    </row>
    <row r="358">
      <c r="A358" s="180"/>
      <c r="B358" s="214"/>
      <c r="C358" s="214"/>
      <c r="D358" s="214"/>
      <c r="E358" s="214"/>
      <c r="F358" s="214"/>
      <c r="G358" s="214"/>
      <c r="H358" s="214"/>
      <c r="I358" s="214"/>
      <c r="J358" s="214"/>
      <c r="K358" s="214"/>
      <c r="L358" s="214"/>
      <c r="M358" s="214"/>
      <c r="N358" s="214"/>
      <c r="O358" s="214"/>
      <c r="P358" s="214"/>
      <c r="Q358" s="214"/>
      <c r="R358" s="214"/>
    </row>
    <row r="359">
      <c r="A359" s="180"/>
      <c r="B359" s="214"/>
      <c r="C359" s="214"/>
      <c r="D359" s="214"/>
      <c r="E359" s="214"/>
      <c r="F359" s="214"/>
      <c r="G359" s="214"/>
      <c r="H359" s="214"/>
      <c r="I359" s="214"/>
      <c r="J359" s="214"/>
      <c r="K359" s="214"/>
      <c r="L359" s="214"/>
      <c r="M359" s="214"/>
      <c r="N359" s="214"/>
      <c r="O359" s="214"/>
      <c r="P359" s="214"/>
      <c r="Q359" s="214"/>
      <c r="R359" s="214"/>
    </row>
    <row r="360">
      <c r="A360" s="180"/>
      <c r="B360" s="214"/>
      <c r="C360" s="214"/>
      <c r="D360" s="214"/>
      <c r="E360" s="214"/>
      <c r="F360" s="214"/>
      <c r="G360" s="214"/>
      <c r="H360" s="214"/>
      <c r="I360" s="214"/>
      <c r="J360" s="214"/>
      <c r="K360" s="214"/>
      <c r="L360" s="214"/>
      <c r="M360" s="214"/>
      <c r="N360" s="214"/>
      <c r="O360" s="214"/>
      <c r="P360" s="214"/>
      <c r="Q360" s="214"/>
      <c r="R360" s="214"/>
    </row>
    <row r="361">
      <c r="A361" s="180"/>
      <c r="B361" s="214"/>
      <c r="C361" s="214"/>
      <c r="D361" s="214"/>
      <c r="E361" s="214"/>
      <c r="F361" s="214"/>
      <c r="G361" s="214"/>
      <c r="H361" s="214"/>
      <c r="I361" s="214"/>
      <c r="J361" s="214"/>
      <c r="K361" s="214"/>
      <c r="L361" s="214"/>
      <c r="M361" s="214"/>
      <c r="N361" s="214"/>
      <c r="O361" s="214"/>
      <c r="P361" s="214"/>
      <c r="Q361" s="214"/>
      <c r="R361" s="214"/>
    </row>
    <row r="362">
      <c r="A362" s="180"/>
      <c r="B362" s="214"/>
      <c r="C362" s="214"/>
      <c r="D362" s="214"/>
      <c r="E362" s="214"/>
      <c r="F362" s="214"/>
      <c r="G362" s="214"/>
      <c r="H362" s="214"/>
      <c r="I362" s="214"/>
      <c r="J362" s="214"/>
      <c r="K362" s="214"/>
      <c r="L362" s="214"/>
      <c r="M362" s="214"/>
      <c r="N362" s="214"/>
      <c r="O362" s="214"/>
      <c r="P362" s="214"/>
      <c r="Q362" s="214"/>
      <c r="R362" s="214"/>
    </row>
    <row r="363">
      <c r="A363" s="180"/>
      <c r="B363" s="214"/>
      <c r="C363" s="214"/>
      <c r="D363" s="214"/>
      <c r="E363" s="214"/>
      <c r="F363" s="214"/>
      <c r="G363" s="214"/>
      <c r="H363" s="214"/>
      <c r="I363" s="214"/>
      <c r="J363" s="214"/>
      <c r="K363" s="214"/>
      <c r="L363" s="214"/>
      <c r="M363" s="214"/>
      <c r="N363" s="214"/>
      <c r="O363" s="214"/>
      <c r="P363" s="214"/>
      <c r="Q363" s="214"/>
      <c r="R363" s="214"/>
    </row>
    <row r="364">
      <c r="A364" s="180"/>
      <c r="B364" s="214"/>
      <c r="C364" s="214"/>
      <c r="D364" s="214"/>
      <c r="E364" s="214"/>
      <c r="F364" s="214"/>
      <c r="G364" s="214"/>
      <c r="H364" s="214"/>
      <c r="I364" s="214"/>
      <c r="J364" s="214"/>
      <c r="K364" s="214"/>
      <c r="L364" s="214"/>
      <c r="M364" s="214"/>
      <c r="N364" s="214"/>
      <c r="O364" s="214"/>
      <c r="P364" s="214"/>
      <c r="Q364" s="214"/>
      <c r="R364" s="214"/>
    </row>
    <row r="365">
      <c r="A365" s="180"/>
      <c r="B365" s="214"/>
      <c r="C365" s="214"/>
      <c r="D365" s="214"/>
      <c r="E365" s="214"/>
      <c r="F365" s="214"/>
      <c r="G365" s="214"/>
      <c r="H365" s="214"/>
      <c r="I365" s="214"/>
      <c r="J365" s="214"/>
      <c r="K365" s="214"/>
      <c r="L365" s="214"/>
      <c r="M365" s="214"/>
      <c r="N365" s="214"/>
      <c r="O365" s="214"/>
      <c r="P365" s="214"/>
      <c r="Q365" s="214"/>
      <c r="R365" s="214"/>
    </row>
    <row r="366">
      <c r="A366" s="180"/>
      <c r="B366" s="214"/>
      <c r="C366" s="214"/>
      <c r="D366" s="214"/>
      <c r="E366" s="214"/>
      <c r="F366" s="214"/>
      <c r="G366" s="214"/>
      <c r="H366" s="214"/>
      <c r="I366" s="214"/>
      <c r="J366" s="214"/>
      <c r="K366" s="214"/>
      <c r="L366" s="214"/>
      <c r="M366" s="214"/>
      <c r="N366" s="214"/>
      <c r="O366" s="214"/>
      <c r="P366" s="214"/>
      <c r="Q366" s="214"/>
      <c r="R366" s="214"/>
    </row>
    <row r="367">
      <c r="A367" s="180"/>
      <c r="B367" s="214"/>
      <c r="C367" s="214"/>
      <c r="D367" s="214"/>
      <c r="E367" s="214"/>
      <c r="F367" s="214"/>
      <c r="G367" s="214"/>
      <c r="H367" s="214"/>
      <c r="I367" s="214"/>
      <c r="J367" s="214"/>
      <c r="K367" s="214"/>
      <c r="L367" s="214"/>
      <c r="M367" s="214"/>
      <c r="N367" s="214"/>
      <c r="O367" s="214"/>
      <c r="P367" s="214"/>
      <c r="Q367" s="214"/>
      <c r="R367" s="214"/>
    </row>
    <row r="368">
      <c r="A368" s="180"/>
      <c r="B368" s="214"/>
      <c r="C368" s="214"/>
      <c r="D368" s="214"/>
      <c r="E368" s="214"/>
      <c r="F368" s="214"/>
      <c r="G368" s="214"/>
      <c r="H368" s="214"/>
      <c r="I368" s="214"/>
      <c r="J368" s="214"/>
      <c r="K368" s="214"/>
      <c r="L368" s="214"/>
      <c r="M368" s="214"/>
      <c r="N368" s="214"/>
      <c r="O368" s="214"/>
      <c r="P368" s="214"/>
      <c r="Q368" s="214"/>
      <c r="R368" s="214"/>
    </row>
    <row r="369">
      <c r="A369" s="180"/>
      <c r="B369" s="214"/>
      <c r="C369" s="214"/>
      <c r="D369" s="214"/>
      <c r="E369" s="214"/>
      <c r="F369" s="214"/>
      <c r="G369" s="214"/>
      <c r="H369" s="214"/>
      <c r="I369" s="214"/>
      <c r="J369" s="214"/>
      <c r="K369" s="214"/>
      <c r="L369" s="214"/>
      <c r="M369" s="214"/>
      <c r="N369" s="214"/>
      <c r="O369" s="214"/>
      <c r="P369" s="214"/>
      <c r="Q369" s="214"/>
      <c r="R369" s="214"/>
    </row>
    <row r="370">
      <c r="A370" s="180"/>
      <c r="B370" s="214"/>
      <c r="C370" s="214"/>
      <c r="D370" s="214"/>
      <c r="E370" s="214"/>
      <c r="F370" s="214"/>
      <c r="G370" s="214"/>
      <c r="H370" s="214"/>
      <c r="I370" s="214"/>
      <c r="J370" s="214"/>
      <c r="K370" s="214"/>
      <c r="L370" s="214"/>
      <c r="M370" s="214"/>
      <c r="N370" s="214"/>
      <c r="O370" s="214"/>
      <c r="P370" s="214"/>
      <c r="Q370" s="214"/>
      <c r="R370" s="214"/>
    </row>
    <row r="371">
      <c r="A371" s="180"/>
      <c r="B371" s="214"/>
      <c r="C371" s="214"/>
      <c r="D371" s="214"/>
      <c r="E371" s="214"/>
      <c r="F371" s="214"/>
      <c r="G371" s="214"/>
      <c r="H371" s="214"/>
      <c r="I371" s="214"/>
      <c r="J371" s="214"/>
      <c r="K371" s="214"/>
      <c r="L371" s="214"/>
      <c r="M371" s="214"/>
      <c r="N371" s="214"/>
      <c r="O371" s="214"/>
      <c r="P371" s="214"/>
      <c r="Q371" s="214"/>
      <c r="R371" s="214"/>
    </row>
    <row r="372">
      <c r="A372" s="180"/>
      <c r="B372" s="214"/>
      <c r="C372" s="214"/>
      <c r="D372" s="214"/>
      <c r="E372" s="214"/>
      <c r="F372" s="214"/>
      <c r="G372" s="214"/>
      <c r="H372" s="214"/>
      <c r="I372" s="214"/>
      <c r="J372" s="214"/>
      <c r="K372" s="214"/>
      <c r="L372" s="214"/>
      <c r="M372" s="214"/>
      <c r="N372" s="214"/>
      <c r="O372" s="214"/>
      <c r="P372" s="214"/>
      <c r="Q372" s="214"/>
      <c r="R372" s="214"/>
    </row>
    <row r="373">
      <c r="A373" s="180"/>
      <c r="B373" s="214"/>
      <c r="C373" s="214"/>
      <c r="D373" s="214"/>
      <c r="E373" s="214"/>
      <c r="F373" s="214"/>
      <c r="G373" s="214"/>
      <c r="H373" s="214"/>
      <c r="I373" s="214"/>
      <c r="J373" s="214"/>
      <c r="K373" s="214"/>
      <c r="L373" s="214"/>
      <c r="M373" s="214"/>
      <c r="N373" s="214"/>
      <c r="O373" s="214"/>
      <c r="P373" s="214"/>
      <c r="Q373" s="214"/>
      <c r="R373" s="214"/>
    </row>
    <row r="374">
      <c r="A374" s="180"/>
      <c r="B374" s="214"/>
      <c r="C374" s="214"/>
      <c r="D374" s="214"/>
      <c r="E374" s="214"/>
      <c r="F374" s="214"/>
      <c r="G374" s="214"/>
      <c r="H374" s="214"/>
      <c r="I374" s="214"/>
      <c r="J374" s="214"/>
      <c r="K374" s="214"/>
      <c r="L374" s="214"/>
      <c r="M374" s="214"/>
      <c r="N374" s="214"/>
      <c r="O374" s="214"/>
      <c r="P374" s="214"/>
      <c r="Q374" s="214"/>
      <c r="R374" s="214"/>
    </row>
    <row r="375">
      <c r="A375" s="180"/>
      <c r="B375" s="214"/>
      <c r="C375" s="214"/>
      <c r="D375" s="214"/>
      <c r="E375" s="214"/>
      <c r="F375" s="214"/>
      <c r="G375" s="214"/>
      <c r="H375" s="214"/>
      <c r="I375" s="214"/>
      <c r="J375" s="214"/>
      <c r="K375" s="214"/>
      <c r="L375" s="214"/>
      <c r="M375" s="214"/>
      <c r="N375" s="214"/>
      <c r="O375" s="214"/>
      <c r="P375" s="214"/>
      <c r="Q375" s="214"/>
      <c r="R375" s="214"/>
    </row>
    <row r="376">
      <c r="A376" s="180"/>
      <c r="B376" s="214"/>
      <c r="C376" s="214"/>
      <c r="D376" s="214"/>
      <c r="E376" s="214"/>
      <c r="F376" s="214"/>
      <c r="G376" s="214"/>
      <c r="H376" s="214"/>
      <c r="I376" s="214"/>
      <c r="J376" s="214"/>
      <c r="K376" s="214"/>
      <c r="L376" s="214"/>
      <c r="M376" s="214"/>
      <c r="N376" s="214"/>
      <c r="O376" s="214"/>
      <c r="P376" s="214"/>
      <c r="Q376" s="214"/>
      <c r="R376" s="214"/>
    </row>
    <row r="377">
      <c r="A377" s="180"/>
      <c r="B377" s="214"/>
      <c r="C377" s="214"/>
      <c r="D377" s="214"/>
      <c r="E377" s="214"/>
      <c r="F377" s="214"/>
      <c r="G377" s="214"/>
      <c r="H377" s="214"/>
      <c r="I377" s="214"/>
      <c r="J377" s="214"/>
      <c r="K377" s="214"/>
      <c r="L377" s="214"/>
      <c r="M377" s="214"/>
      <c r="N377" s="214"/>
      <c r="O377" s="214"/>
      <c r="P377" s="214"/>
      <c r="Q377" s="214"/>
      <c r="R377" s="214"/>
    </row>
    <row r="378">
      <c r="A378" s="180"/>
      <c r="B378" s="214"/>
      <c r="C378" s="214"/>
      <c r="D378" s="214"/>
      <c r="E378" s="214"/>
      <c r="F378" s="214"/>
      <c r="G378" s="214"/>
      <c r="H378" s="214"/>
      <c r="I378" s="214"/>
      <c r="J378" s="214"/>
      <c r="K378" s="214"/>
      <c r="L378" s="214"/>
      <c r="M378" s="214"/>
      <c r="N378" s="214"/>
      <c r="O378" s="214"/>
      <c r="P378" s="214"/>
      <c r="Q378" s="214"/>
      <c r="R378" s="214"/>
    </row>
    <row r="379">
      <c r="A379" s="180"/>
      <c r="B379" s="214"/>
      <c r="C379" s="214"/>
      <c r="D379" s="214"/>
      <c r="E379" s="214"/>
      <c r="F379" s="214"/>
      <c r="G379" s="214"/>
      <c r="H379" s="214"/>
      <c r="I379" s="214"/>
      <c r="J379" s="214"/>
      <c r="K379" s="214"/>
      <c r="L379" s="214"/>
      <c r="M379" s="214"/>
      <c r="N379" s="214"/>
      <c r="O379" s="214"/>
      <c r="P379" s="214"/>
      <c r="Q379" s="214"/>
      <c r="R379" s="214"/>
    </row>
    <row r="380">
      <c r="A380" s="180"/>
      <c r="B380" s="214"/>
      <c r="C380" s="214"/>
      <c r="D380" s="214"/>
      <c r="E380" s="214"/>
      <c r="F380" s="214"/>
      <c r="G380" s="214"/>
      <c r="H380" s="214"/>
      <c r="I380" s="214"/>
      <c r="J380" s="214"/>
      <c r="K380" s="214"/>
      <c r="L380" s="214"/>
      <c r="M380" s="214"/>
      <c r="N380" s="214"/>
      <c r="O380" s="214"/>
      <c r="P380" s="214"/>
      <c r="Q380" s="214"/>
      <c r="R380" s="214"/>
    </row>
    <row r="381">
      <c r="A381" s="180"/>
      <c r="B381" s="214"/>
      <c r="C381" s="214"/>
      <c r="D381" s="214"/>
      <c r="E381" s="214"/>
      <c r="F381" s="214"/>
      <c r="G381" s="214"/>
      <c r="H381" s="214"/>
      <c r="I381" s="214"/>
      <c r="J381" s="214"/>
      <c r="K381" s="214"/>
      <c r="L381" s="214"/>
      <c r="M381" s="214"/>
      <c r="N381" s="214"/>
      <c r="O381" s="214"/>
      <c r="P381" s="214"/>
      <c r="Q381" s="214"/>
      <c r="R381" s="214"/>
    </row>
    <row r="382">
      <c r="A382" s="180"/>
      <c r="B382" s="214"/>
      <c r="C382" s="214"/>
      <c r="D382" s="214"/>
      <c r="E382" s="214"/>
      <c r="F382" s="214"/>
      <c r="G382" s="214"/>
      <c r="H382" s="214"/>
      <c r="I382" s="214"/>
      <c r="J382" s="214"/>
      <c r="K382" s="214"/>
      <c r="L382" s="214"/>
      <c r="M382" s="214"/>
      <c r="N382" s="214"/>
      <c r="O382" s="214"/>
      <c r="P382" s="214"/>
      <c r="Q382" s="214"/>
      <c r="R382" s="214"/>
    </row>
    <row r="383">
      <c r="A383" s="180"/>
      <c r="B383" s="214"/>
      <c r="C383" s="214"/>
      <c r="D383" s="214"/>
      <c r="E383" s="214"/>
      <c r="F383" s="214"/>
      <c r="G383" s="214"/>
      <c r="H383" s="214"/>
      <c r="I383" s="214"/>
      <c r="J383" s="214"/>
      <c r="K383" s="214"/>
      <c r="L383" s="214"/>
      <c r="M383" s="214"/>
      <c r="N383" s="214"/>
      <c r="O383" s="214"/>
      <c r="P383" s="214"/>
      <c r="Q383" s="214"/>
      <c r="R383" s="214"/>
    </row>
    <row r="384">
      <c r="A384" s="180"/>
      <c r="B384" s="214"/>
      <c r="C384" s="214"/>
      <c r="D384" s="214"/>
      <c r="E384" s="214"/>
      <c r="F384" s="214"/>
      <c r="G384" s="214"/>
      <c r="H384" s="214"/>
      <c r="I384" s="214"/>
      <c r="J384" s="214"/>
      <c r="K384" s="214"/>
      <c r="L384" s="214"/>
      <c r="M384" s="214"/>
      <c r="N384" s="214"/>
      <c r="O384" s="214"/>
      <c r="P384" s="214"/>
      <c r="Q384" s="214"/>
      <c r="R384" s="214"/>
    </row>
    <row r="385">
      <c r="A385" s="180"/>
      <c r="B385" s="214"/>
      <c r="C385" s="214"/>
      <c r="D385" s="214"/>
      <c r="E385" s="214"/>
      <c r="F385" s="214"/>
      <c r="G385" s="214"/>
      <c r="H385" s="214"/>
      <c r="I385" s="214"/>
      <c r="J385" s="214"/>
      <c r="K385" s="214"/>
      <c r="L385" s="214"/>
      <c r="M385" s="214"/>
      <c r="N385" s="214"/>
      <c r="O385" s="214"/>
      <c r="P385" s="214"/>
      <c r="Q385" s="214"/>
      <c r="R385" s="214"/>
    </row>
    <row r="386">
      <c r="A386" s="180"/>
      <c r="B386" s="214"/>
      <c r="C386" s="214"/>
      <c r="D386" s="214"/>
      <c r="E386" s="214"/>
      <c r="F386" s="214"/>
      <c r="G386" s="214"/>
      <c r="H386" s="214"/>
      <c r="I386" s="214"/>
      <c r="J386" s="214"/>
      <c r="K386" s="214"/>
      <c r="L386" s="214"/>
      <c r="M386" s="214"/>
      <c r="N386" s="214"/>
      <c r="O386" s="214"/>
      <c r="P386" s="214"/>
      <c r="Q386" s="214"/>
      <c r="R386" s="214"/>
    </row>
    <row r="387">
      <c r="A387" s="180"/>
      <c r="B387" s="214"/>
      <c r="C387" s="214"/>
      <c r="D387" s="214"/>
      <c r="E387" s="214"/>
      <c r="F387" s="214"/>
      <c r="G387" s="214"/>
      <c r="H387" s="214"/>
      <c r="I387" s="214"/>
      <c r="J387" s="214"/>
      <c r="K387" s="214"/>
      <c r="L387" s="214"/>
      <c r="M387" s="214"/>
      <c r="N387" s="214"/>
      <c r="O387" s="214"/>
      <c r="P387" s="214"/>
      <c r="Q387" s="214"/>
      <c r="R387" s="214"/>
    </row>
    <row r="388">
      <c r="A388" s="180"/>
      <c r="B388" s="214"/>
      <c r="C388" s="214"/>
      <c r="D388" s="214"/>
      <c r="E388" s="214"/>
      <c r="F388" s="214"/>
      <c r="G388" s="214"/>
      <c r="H388" s="214"/>
      <c r="I388" s="214"/>
      <c r="J388" s="214"/>
      <c r="K388" s="214"/>
      <c r="L388" s="214"/>
      <c r="M388" s="214"/>
      <c r="N388" s="214"/>
      <c r="O388" s="214"/>
      <c r="P388" s="214"/>
      <c r="Q388" s="214"/>
      <c r="R388" s="214"/>
    </row>
    <row r="389">
      <c r="A389" s="180"/>
      <c r="B389" s="214"/>
      <c r="C389" s="214"/>
      <c r="D389" s="214"/>
      <c r="E389" s="214"/>
      <c r="F389" s="214"/>
      <c r="G389" s="214"/>
      <c r="H389" s="214"/>
      <c r="I389" s="214"/>
      <c r="J389" s="214"/>
      <c r="K389" s="214"/>
      <c r="L389" s="214"/>
      <c r="M389" s="214"/>
      <c r="N389" s="214"/>
      <c r="O389" s="214"/>
      <c r="P389" s="214"/>
      <c r="Q389" s="214"/>
      <c r="R389" s="214"/>
    </row>
    <row r="390">
      <c r="A390" s="180"/>
      <c r="B390" s="214"/>
      <c r="C390" s="214"/>
      <c r="D390" s="214"/>
      <c r="E390" s="214"/>
      <c r="F390" s="214"/>
      <c r="G390" s="214"/>
      <c r="H390" s="214"/>
      <c r="I390" s="214"/>
      <c r="J390" s="214"/>
      <c r="K390" s="214"/>
      <c r="L390" s="214"/>
      <c r="M390" s="214"/>
      <c r="N390" s="214"/>
      <c r="O390" s="214"/>
      <c r="P390" s="214"/>
      <c r="Q390" s="214"/>
      <c r="R390" s="214"/>
    </row>
    <row r="391">
      <c r="A391" s="180"/>
      <c r="B391" s="214"/>
      <c r="C391" s="214"/>
      <c r="D391" s="214"/>
      <c r="E391" s="214"/>
      <c r="F391" s="214"/>
      <c r="G391" s="214"/>
      <c r="H391" s="214"/>
      <c r="I391" s="214"/>
      <c r="J391" s="214"/>
      <c r="K391" s="214"/>
      <c r="L391" s="214"/>
      <c r="M391" s="214"/>
      <c r="N391" s="214"/>
      <c r="O391" s="214"/>
      <c r="P391" s="214"/>
      <c r="Q391" s="214"/>
      <c r="R391" s="214"/>
    </row>
    <row r="392">
      <c r="A392" s="180"/>
      <c r="B392" s="214"/>
      <c r="C392" s="214"/>
      <c r="D392" s="214"/>
      <c r="E392" s="214"/>
      <c r="F392" s="214"/>
      <c r="G392" s="214"/>
      <c r="H392" s="214"/>
      <c r="I392" s="214"/>
      <c r="J392" s="214"/>
      <c r="K392" s="214"/>
      <c r="L392" s="214"/>
      <c r="M392" s="214"/>
      <c r="N392" s="214"/>
      <c r="O392" s="214"/>
      <c r="P392" s="214"/>
      <c r="Q392" s="214"/>
      <c r="R392" s="214"/>
    </row>
    <row r="393">
      <c r="A393" s="180"/>
      <c r="B393" s="214"/>
      <c r="C393" s="214"/>
      <c r="D393" s="214"/>
      <c r="E393" s="214"/>
      <c r="F393" s="214"/>
      <c r="G393" s="214"/>
      <c r="H393" s="214"/>
      <c r="I393" s="214"/>
      <c r="J393" s="214"/>
      <c r="K393" s="214"/>
      <c r="L393" s="214"/>
      <c r="M393" s="214"/>
      <c r="N393" s="214"/>
      <c r="O393" s="214"/>
      <c r="P393" s="214"/>
      <c r="Q393" s="214"/>
      <c r="R393" s="214"/>
    </row>
    <row r="394">
      <c r="A394" s="180"/>
      <c r="B394" s="214"/>
      <c r="C394" s="214"/>
      <c r="D394" s="214"/>
      <c r="E394" s="214"/>
      <c r="F394" s="214"/>
      <c r="G394" s="214"/>
      <c r="H394" s="214"/>
      <c r="I394" s="214"/>
      <c r="J394" s="214"/>
      <c r="K394" s="214"/>
      <c r="L394" s="214"/>
      <c r="M394" s="214"/>
      <c r="N394" s="214"/>
      <c r="O394" s="214"/>
      <c r="P394" s="214"/>
      <c r="Q394" s="214"/>
      <c r="R394" s="214"/>
    </row>
    <row r="395">
      <c r="A395" s="180"/>
      <c r="B395" s="214"/>
      <c r="C395" s="214"/>
      <c r="D395" s="214"/>
      <c r="E395" s="214"/>
      <c r="F395" s="214"/>
      <c r="G395" s="214"/>
      <c r="H395" s="214"/>
      <c r="I395" s="214"/>
      <c r="J395" s="214"/>
      <c r="K395" s="214"/>
      <c r="L395" s="214"/>
      <c r="M395" s="214"/>
      <c r="N395" s="214"/>
      <c r="O395" s="214"/>
      <c r="P395" s="214"/>
      <c r="Q395" s="214"/>
      <c r="R395" s="214"/>
    </row>
    <row r="396">
      <c r="A396" s="180"/>
      <c r="B396" s="214"/>
      <c r="C396" s="214"/>
      <c r="D396" s="214"/>
      <c r="E396" s="214"/>
      <c r="F396" s="214"/>
      <c r="G396" s="214"/>
      <c r="H396" s="214"/>
      <c r="I396" s="214"/>
      <c r="J396" s="214"/>
      <c r="K396" s="214"/>
      <c r="L396" s="214"/>
      <c r="M396" s="214"/>
      <c r="N396" s="214"/>
      <c r="O396" s="214"/>
      <c r="P396" s="214"/>
      <c r="Q396" s="214"/>
      <c r="R396" s="214"/>
    </row>
    <row r="397">
      <c r="A397" s="180"/>
      <c r="B397" s="214"/>
      <c r="C397" s="214"/>
      <c r="D397" s="214"/>
      <c r="E397" s="214"/>
      <c r="F397" s="214"/>
      <c r="G397" s="214"/>
      <c r="H397" s="214"/>
      <c r="I397" s="214"/>
      <c r="J397" s="214"/>
      <c r="K397" s="214"/>
      <c r="L397" s="214"/>
      <c r="M397" s="214"/>
      <c r="N397" s="214"/>
      <c r="O397" s="214"/>
      <c r="P397" s="214"/>
      <c r="Q397" s="214"/>
      <c r="R397" s="214"/>
    </row>
    <row r="398">
      <c r="A398" s="180"/>
      <c r="B398" s="214"/>
      <c r="C398" s="214"/>
      <c r="D398" s="214"/>
      <c r="E398" s="214"/>
      <c r="F398" s="214"/>
      <c r="G398" s="214"/>
      <c r="H398" s="214"/>
      <c r="I398" s="214"/>
      <c r="J398" s="214"/>
      <c r="K398" s="214"/>
      <c r="L398" s="214"/>
      <c r="M398" s="214"/>
      <c r="N398" s="214"/>
      <c r="O398" s="214"/>
      <c r="P398" s="214"/>
      <c r="Q398" s="214"/>
      <c r="R398" s="214"/>
    </row>
    <row r="399">
      <c r="A399" s="180"/>
      <c r="B399" s="214"/>
      <c r="C399" s="214"/>
      <c r="D399" s="214"/>
      <c r="E399" s="214"/>
      <c r="F399" s="214"/>
      <c r="G399" s="214"/>
      <c r="H399" s="214"/>
      <c r="I399" s="214"/>
      <c r="J399" s="214"/>
      <c r="K399" s="214"/>
      <c r="L399" s="214"/>
      <c r="M399" s="214"/>
      <c r="N399" s="214"/>
      <c r="O399" s="214"/>
      <c r="P399" s="214"/>
      <c r="Q399" s="214"/>
      <c r="R399" s="214"/>
    </row>
    <row r="400">
      <c r="A400" s="180"/>
      <c r="B400" s="214"/>
      <c r="C400" s="214"/>
      <c r="D400" s="214"/>
      <c r="E400" s="214"/>
      <c r="F400" s="214"/>
      <c r="G400" s="214"/>
      <c r="H400" s="214"/>
      <c r="I400" s="214"/>
      <c r="J400" s="214"/>
      <c r="K400" s="214"/>
      <c r="L400" s="214"/>
      <c r="M400" s="214"/>
      <c r="N400" s="214"/>
      <c r="O400" s="214"/>
      <c r="P400" s="214"/>
      <c r="Q400" s="214"/>
      <c r="R400" s="214"/>
    </row>
    <row r="401">
      <c r="A401" s="180"/>
      <c r="B401" s="214"/>
      <c r="C401" s="214"/>
      <c r="D401" s="214"/>
      <c r="E401" s="214"/>
      <c r="F401" s="214"/>
      <c r="G401" s="214"/>
      <c r="H401" s="214"/>
      <c r="I401" s="214"/>
      <c r="J401" s="214"/>
      <c r="K401" s="214"/>
      <c r="L401" s="214"/>
      <c r="M401" s="214"/>
      <c r="N401" s="214"/>
      <c r="O401" s="214"/>
      <c r="P401" s="214"/>
      <c r="Q401" s="214"/>
      <c r="R401" s="214"/>
    </row>
    <row r="402">
      <c r="A402" s="180"/>
      <c r="B402" s="214"/>
      <c r="C402" s="214"/>
      <c r="D402" s="214"/>
      <c r="E402" s="214"/>
      <c r="F402" s="214"/>
      <c r="G402" s="214"/>
      <c r="H402" s="214"/>
      <c r="I402" s="214"/>
      <c r="J402" s="214"/>
      <c r="K402" s="214"/>
      <c r="L402" s="214"/>
      <c r="M402" s="214"/>
      <c r="N402" s="214"/>
      <c r="O402" s="214"/>
      <c r="P402" s="214"/>
      <c r="Q402" s="214"/>
      <c r="R402" s="214"/>
    </row>
    <row r="403">
      <c r="A403" s="180"/>
      <c r="B403" s="214"/>
      <c r="C403" s="214"/>
      <c r="D403" s="214"/>
      <c r="E403" s="214"/>
      <c r="F403" s="214"/>
      <c r="G403" s="214"/>
      <c r="H403" s="214"/>
      <c r="I403" s="214"/>
      <c r="J403" s="214"/>
      <c r="K403" s="214"/>
      <c r="L403" s="214"/>
      <c r="M403" s="214"/>
      <c r="N403" s="214"/>
      <c r="O403" s="214"/>
      <c r="P403" s="214"/>
      <c r="Q403" s="214"/>
      <c r="R403" s="214"/>
    </row>
    <row r="404">
      <c r="A404" s="180"/>
      <c r="B404" s="214"/>
      <c r="C404" s="214"/>
      <c r="D404" s="214"/>
      <c r="E404" s="214"/>
      <c r="F404" s="214"/>
      <c r="G404" s="214"/>
      <c r="H404" s="214"/>
      <c r="I404" s="214"/>
      <c r="J404" s="214"/>
      <c r="K404" s="214"/>
      <c r="L404" s="214"/>
      <c r="M404" s="214"/>
      <c r="N404" s="214"/>
      <c r="O404" s="214"/>
      <c r="P404" s="214"/>
      <c r="Q404" s="214"/>
      <c r="R404" s="214"/>
    </row>
    <row r="405">
      <c r="A405" s="180"/>
      <c r="B405" s="214"/>
      <c r="C405" s="214"/>
      <c r="D405" s="214"/>
      <c r="E405" s="214"/>
      <c r="F405" s="214"/>
      <c r="G405" s="214"/>
      <c r="H405" s="214"/>
      <c r="I405" s="214"/>
      <c r="J405" s="214"/>
      <c r="K405" s="214"/>
      <c r="L405" s="214"/>
      <c r="M405" s="214"/>
      <c r="N405" s="214"/>
      <c r="O405" s="214"/>
      <c r="P405" s="214"/>
      <c r="Q405" s="214"/>
      <c r="R405" s="214"/>
    </row>
    <row r="406">
      <c r="A406" s="180"/>
      <c r="B406" s="214"/>
      <c r="C406" s="214"/>
      <c r="D406" s="214"/>
      <c r="E406" s="214"/>
      <c r="F406" s="214"/>
      <c r="G406" s="214"/>
      <c r="H406" s="214"/>
      <c r="I406" s="214"/>
      <c r="J406" s="214"/>
      <c r="K406" s="214"/>
      <c r="L406" s="214"/>
      <c r="M406" s="214"/>
      <c r="N406" s="214"/>
      <c r="O406" s="214"/>
      <c r="P406" s="214"/>
      <c r="Q406" s="214"/>
      <c r="R406" s="214"/>
    </row>
    <row r="407">
      <c r="A407" s="180"/>
      <c r="B407" s="214"/>
      <c r="C407" s="214"/>
      <c r="D407" s="214"/>
      <c r="E407" s="214"/>
      <c r="F407" s="214"/>
      <c r="G407" s="214"/>
      <c r="H407" s="214"/>
      <c r="I407" s="214"/>
      <c r="J407" s="214"/>
      <c r="K407" s="214"/>
      <c r="L407" s="214"/>
      <c r="M407" s="214"/>
      <c r="N407" s="214"/>
      <c r="O407" s="214"/>
      <c r="P407" s="214"/>
      <c r="Q407" s="214"/>
      <c r="R407" s="214"/>
    </row>
    <row r="408">
      <c r="A408" s="180"/>
      <c r="B408" s="214"/>
      <c r="C408" s="214"/>
      <c r="D408" s="214"/>
      <c r="E408" s="214"/>
      <c r="F408" s="214"/>
      <c r="G408" s="214"/>
      <c r="H408" s="214"/>
      <c r="I408" s="214"/>
      <c r="J408" s="214"/>
      <c r="K408" s="214"/>
      <c r="L408" s="214"/>
      <c r="M408" s="214"/>
      <c r="N408" s="214"/>
      <c r="O408" s="214"/>
      <c r="P408" s="214"/>
      <c r="Q408" s="214"/>
      <c r="R408" s="214"/>
    </row>
    <row r="409">
      <c r="A409" s="180"/>
      <c r="B409" s="214"/>
      <c r="C409" s="214"/>
      <c r="D409" s="214"/>
      <c r="E409" s="214"/>
      <c r="F409" s="214"/>
      <c r="G409" s="214"/>
      <c r="H409" s="214"/>
      <c r="I409" s="214"/>
      <c r="J409" s="214"/>
      <c r="K409" s="214"/>
      <c r="L409" s="214"/>
      <c r="M409" s="214"/>
      <c r="N409" s="214"/>
      <c r="O409" s="214"/>
      <c r="P409" s="214"/>
      <c r="Q409" s="214"/>
      <c r="R409" s="214"/>
    </row>
    <row r="410">
      <c r="A410" s="180"/>
      <c r="B410" s="214"/>
      <c r="C410" s="214"/>
      <c r="D410" s="214"/>
      <c r="E410" s="214"/>
      <c r="F410" s="214"/>
      <c r="G410" s="214"/>
      <c r="H410" s="214"/>
      <c r="I410" s="214"/>
      <c r="J410" s="214"/>
      <c r="K410" s="214"/>
      <c r="L410" s="214"/>
      <c r="M410" s="214"/>
      <c r="N410" s="214"/>
      <c r="O410" s="214"/>
      <c r="P410" s="214"/>
      <c r="Q410" s="214"/>
      <c r="R410" s="214"/>
    </row>
    <row r="411">
      <c r="A411" s="180"/>
      <c r="B411" s="214"/>
      <c r="C411" s="214"/>
      <c r="D411" s="214"/>
      <c r="E411" s="214"/>
      <c r="F411" s="214"/>
      <c r="G411" s="214"/>
      <c r="H411" s="214"/>
      <c r="I411" s="214"/>
      <c r="J411" s="214"/>
      <c r="K411" s="214"/>
      <c r="L411" s="214"/>
      <c r="M411" s="214"/>
      <c r="N411" s="214"/>
      <c r="O411" s="214"/>
      <c r="P411" s="214"/>
      <c r="Q411" s="214"/>
      <c r="R411" s="214"/>
    </row>
    <row r="412">
      <c r="A412" s="180"/>
      <c r="B412" s="214"/>
      <c r="C412" s="214"/>
      <c r="D412" s="214"/>
      <c r="E412" s="214"/>
      <c r="F412" s="214"/>
      <c r="G412" s="214"/>
      <c r="H412" s="214"/>
      <c r="I412" s="214"/>
      <c r="J412" s="214"/>
      <c r="K412" s="214"/>
      <c r="L412" s="214"/>
      <c r="M412" s="214"/>
      <c r="N412" s="214"/>
      <c r="O412" s="214"/>
      <c r="P412" s="214"/>
      <c r="Q412" s="214"/>
      <c r="R412" s="214"/>
    </row>
    <row r="413">
      <c r="A413" s="180"/>
      <c r="B413" s="214"/>
      <c r="C413" s="214"/>
      <c r="D413" s="214"/>
      <c r="E413" s="214"/>
      <c r="F413" s="214"/>
      <c r="G413" s="214"/>
      <c r="H413" s="214"/>
      <c r="I413" s="214"/>
      <c r="J413" s="214"/>
      <c r="K413" s="214"/>
      <c r="L413" s="214"/>
      <c r="M413" s="214"/>
      <c r="N413" s="214"/>
      <c r="O413" s="214"/>
      <c r="P413" s="214"/>
      <c r="Q413" s="214"/>
      <c r="R413" s="214"/>
    </row>
    <row r="414">
      <c r="A414" s="180"/>
      <c r="B414" s="214"/>
      <c r="C414" s="214"/>
      <c r="D414" s="214"/>
      <c r="E414" s="214"/>
      <c r="F414" s="214"/>
      <c r="G414" s="214"/>
      <c r="H414" s="214"/>
      <c r="I414" s="214"/>
      <c r="J414" s="214"/>
      <c r="K414" s="214"/>
      <c r="L414" s="214"/>
      <c r="M414" s="214"/>
      <c r="N414" s="214"/>
      <c r="O414" s="214"/>
      <c r="P414" s="214"/>
      <c r="Q414" s="214"/>
      <c r="R414" s="214"/>
    </row>
    <row r="415">
      <c r="A415" s="180"/>
      <c r="B415" s="214"/>
      <c r="C415" s="214"/>
      <c r="D415" s="214"/>
      <c r="E415" s="214"/>
      <c r="F415" s="214"/>
      <c r="G415" s="214"/>
      <c r="H415" s="214"/>
      <c r="I415" s="214"/>
      <c r="J415" s="214"/>
      <c r="K415" s="214"/>
      <c r="L415" s="214"/>
      <c r="M415" s="214"/>
      <c r="N415" s="214"/>
      <c r="O415" s="214"/>
      <c r="P415" s="214"/>
      <c r="Q415" s="214"/>
      <c r="R415" s="214"/>
    </row>
    <row r="416">
      <c r="A416" s="180"/>
      <c r="B416" s="214"/>
      <c r="C416" s="214"/>
      <c r="D416" s="214"/>
      <c r="E416" s="214"/>
      <c r="F416" s="214"/>
      <c r="G416" s="214"/>
      <c r="H416" s="214"/>
      <c r="I416" s="214"/>
      <c r="J416" s="214"/>
      <c r="K416" s="214"/>
      <c r="L416" s="214"/>
      <c r="M416" s="214"/>
      <c r="N416" s="214"/>
      <c r="O416" s="214"/>
      <c r="P416" s="214"/>
      <c r="Q416" s="214"/>
      <c r="R416" s="214"/>
    </row>
    <row r="417">
      <c r="A417" s="180"/>
      <c r="B417" s="214"/>
      <c r="C417" s="214"/>
      <c r="D417" s="214"/>
      <c r="E417" s="214"/>
      <c r="F417" s="214"/>
      <c r="G417" s="214"/>
      <c r="H417" s="214"/>
      <c r="I417" s="214"/>
      <c r="J417" s="214"/>
      <c r="K417" s="214"/>
      <c r="L417" s="214"/>
      <c r="M417" s="214"/>
      <c r="N417" s="214"/>
      <c r="O417" s="214"/>
      <c r="P417" s="214"/>
      <c r="Q417" s="214"/>
      <c r="R417" s="214"/>
    </row>
    <row r="418">
      <c r="A418" s="180"/>
      <c r="B418" s="214"/>
      <c r="C418" s="214"/>
      <c r="D418" s="214"/>
      <c r="E418" s="214"/>
      <c r="F418" s="214"/>
      <c r="G418" s="214"/>
      <c r="H418" s="214"/>
      <c r="I418" s="214"/>
      <c r="J418" s="214"/>
      <c r="K418" s="214"/>
      <c r="L418" s="214"/>
      <c r="M418" s="214"/>
      <c r="N418" s="214"/>
      <c r="O418" s="214"/>
      <c r="P418" s="214"/>
      <c r="Q418" s="214"/>
      <c r="R418" s="214"/>
    </row>
    <row r="419">
      <c r="A419" s="180"/>
      <c r="B419" s="214"/>
      <c r="C419" s="214"/>
      <c r="D419" s="214"/>
      <c r="E419" s="214"/>
      <c r="F419" s="214"/>
      <c r="G419" s="214"/>
      <c r="H419" s="214"/>
      <c r="I419" s="214"/>
      <c r="J419" s="214"/>
      <c r="K419" s="214"/>
      <c r="L419" s="214"/>
      <c r="M419" s="214"/>
      <c r="N419" s="214"/>
      <c r="O419" s="214"/>
      <c r="P419" s="214"/>
      <c r="Q419" s="214"/>
      <c r="R419" s="214"/>
    </row>
    <row r="420">
      <c r="A420" s="180"/>
      <c r="B420" s="214"/>
      <c r="C420" s="214"/>
      <c r="D420" s="214"/>
      <c r="E420" s="214"/>
      <c r="F420" s="214"/>
      <c r="G420" s="214"/>
      <c r="H420" s="214"/>
      <c r="I420" s="214"/>
      <c r="J420" s="214"/>
      <c r="K420" s="214"/>
      <c r="L420" s="214"/>
      <c r="M420" s="214"/>
      <c r="N420" s="214"/>
      <c r="O420" s="214"/>
      <c r="P420" s="214"/>
      <c r="Q420" s="214"/>
      <c r="R420" s="214"/>
    </row>
    <row r="421">
      <c r="A421" s="180"/>
      <c r="B421" s="214"/>
      <c r="C421" s="214"/>
      <c r="D421" s="214"/>
      <c r="E421" s="214"/>
      <c r="F421" s="214"/>
      <c r="G421" s="214"/>
      <c r="H421" s="214"/>
      <c r="I421" s="214"/>
      <c r="J421" s="214"/>
      <c r="K421" s="214"/>
      <c r="L421" s="214"/>
      <c r="M421" s="214"/>
      <c r="N421" s="214"/>
      <c r="O421" s="214"/>
      <c r="P421" s="214"/>
      <c r="Q421" s="214"/>
      <c r="R421" s="214"/>
    </row>
    <row r="422">
      <c r="A422" s="180"/>
      <c r="B422" s="214"/>
      <c r="C422" s="214"/>
      <c r="D422" s="214"/>
      <c r="E422" s="214"/>
      <c r="F422" s="214"/>
      <c r="G422" s="214"/>
      <c r="H422" s="214"/>
      <c r="I422" s="214"/>
      <c r="J422" s="214"/>
      <c r="K422" s="214"/>
      <c r="L422" s="214"/>
      <c r="M422" s="214"/>
      <c r="N422" s="214"/>
      <c r="O422" s="214"/>
      <c r="P422" s="214"/>
      <c r="Q422" s="214"/>
      <c r="R422" s="214"/>
    </row>
    <row r="423">
      <c r="A423" s="180"/>
      <c r="B423" s="214"/>
      <c r="C423" s="214"/>
      <c r="D423" s="214"/>
      <c r="E423" s="214"/>
      <c r="F423" s="214"/>
      <c r="G423" s="214"/>
      <c r="H423" s="214"/>
      <c r="I423" s="214"/>
      <c r="J423" s="214"/>
      <c r="K423" s="214"/>
      <c r="L423" s="214"/>
      <c r="M423" s="214"/>
      <c r="N423" s="214"/>
      <c r="O423" s="214"/>
      <c r="P423" s="214"/>
      <c r="Q423" s="214"/>
      <c r="R423" s="214"/>
    </row>
    <row r="424">
      <c r="A424" s="180"/>
      <c r="B424" s="214"/>
      <c r="C424" s="214"/>
      <c r="D424" s="214"/>
      <c r="E424" s="214"/>
      <c r="F424" s="214"/>
      <c r="G424" s="214"/>
      <c r="H424" s="214"/>
      <c r="I424" s="214"/>
      <c r="J424" s="214"/>
      <c r="K424" s="214"/>
      <c r="L424" s="214"/>
      <c r="M424" s="214"/>
      <c r="N424" s="214"/>
      <c r="O424" s="214"/>
      <c r="P424" s="214"/>
      <c r="Q424" s="214"/>
      <c r="R424" s="214"/>
    </row>
    <row r="425">
      <c r="A425" s="180"/>
      <c r="B425" s="214"/>
      <c r="C425" s="214"/>
      <c r="D425" s="214"/>
      <c r="E425" s="214"/>
      <c r="F425" s="214"/>
      <c r="G425" s="214"/>
      <c r="H425" s="214"/>
      <c r="I425" s="214"/>
      <c r="J425" s="214"/>
      <c r="K425" s="214"/>
      <c r="L425" s="214"/>
      <c r="M425" s="214"/>
      <c r="N425" s="214"/>
      <c r="O425" s="214"/>
      <c r="P425" s="214"/>
      <c r="Q425" s="214"/>
      <c r="R425" s="214"/>
    </row>
    <row r="426">
      <c r="A426" s="180"/>
      <c r="B426" s="214"/>
      <c r="C426" s="214"/>
      <c r="D426" s="214"/>
      <c r="E426" s="214"/>
      <c r="F426" s="214"/>
      <c r="G426" s="214"/>
      <c r="H426" s="214"/>
      <c r="I426" s="214"/>
      <c r="J426" s="214"/>
      <c r="K426" s="214"/>
      <c r="L426" s="214"/>
      <c r="M426" s="214"/>
      <c r="N426" s="214"/>
      <c r="O426" s="214"/>
      <c r="P426" s="214"/>
      <c r="Q426" s="214"/>
      <c r="R426" s="214"/>
    </row>
    <row r="427">
      <c r="A427" s="180"/>
      <c r="B427" s="214"/>
      <c r="C427" s="214"/>
      <c r="D427" s="214"/>
      <c r="E427" s="214"/>
      <c r="F427" s="214"/>
      <c r="G427" s="214"/>
      <c r="H427" s="214"/>
      <c r="I427" s="214"/>
      <c r="J427" s="214"/>
      <c r="K427" s="214"/>
      <c r="L427" s="214"/>
      <c r="M427" s="214"/>
      <c r="N427" s="214"/>
      <c r="O427" s="214"/>
      <c r="P427" s="214"/>
      <c r="Q427" s="214"/>
      <c r="R427" s="214"/>
    </row>
    <row r="428">
      <c r="A428" s="180"/>
      <c r="B428" s="214"/>
      <c r="C428" s="214"/>
      <c r="D428" s="214"/>
      <c r="E428" s="214"/>
      <c r="F428" s="214"/>
      <c r="G428" s="214"/>
      <c r="H428" s="214"/>
      <c r="I428" s="214"/>
      <c r="J428" s="214"/>
      <c r="K428" s="214"/>
      <c r="L428" s="214"/>
      <c r="M428" s="214"/>
      <c r="N428" s="214"/>
      <c r="O428" s="214"/>
      <c r="P428" s="214"/>
      <c r="Q428" s="214"/>
      <c r="R428" s="214"/>
    </row>
    <row r="429">
      <c r="A429" s="180"/>
      <c r="B429" s="214"/>
      <c r="C429" s="214"/>
      <c r="D429" s="214"/>
      <c r="E429" s="214"/>
      <c r="F429" s="214"/>
      <c r="G429" s="214"/>
      <c r="H429" s="214"/>
      <c r="I429" s="214"/>
      <c r="J429" s="214"/>
      <c r="K429" s="214"/>
      <c r="L429" s="214"/>
      <c r="M429" s="214"/>
      <c r="N429" s="214"/>
      <c r="O429" s="214"/>
      <c r="P429" s="214"/>
      <c r="Q429" s="214"/>
      <c r="R429" s="214"/>
    </row>
    <row r="430">
      <c r="A430" s="180"/>
      <c r="B430" s="214"/>
      <c r="C430" s="214"/>
      <c r="D430" s="214"/>
      <c r="E430" s="214"/>
      <c r="F430" s="214"/>
      <c r="G430" s="214"/>
      <c r="H430" s="214"/>
      <c r="I430" s="214"/>
      <c r="J430" s="214"/>
      <c r="K430" s="214"/>
      <c r="L430" s="214"/>
      <c r="M430" s="214"/>
      <c r="N430" s="214"/>
      <c r="O430" s="214"/>
      <c r="P430" s="214"/>
      <c r="Q430" s="214"/>
      <c r="R430" s="214"/>
    </row>
    <row r="431">
      <c r="A431" s="180"/>
      <c r="B431" s="214"/>
      <c r="C431" s="214"/>
      <c r="D431" s="214"/>
      <c r="E431" s="214"/>
      <c r="F431" s="214"/>
      <c r="G431" s="214"/>
      <c r="H431" s="214"/>
      <c r="I431" s="214"/>
      <c r="J431" s="214"/>
      <c r="K431" s="214"/>
      <c r="L431" s="214"/>
      <c r="M431" s="214"/>
      <c r="N431" s="214"/>
      <c r="O431" s="214"/>
      <c r="P431" s="214"/>
      <c r="Q431" s="214"/>
      <c r="R431" s="214"/>
    </row>
    <row r="432">
      <c r="A432" s="180"/>
      <c r="B432" s="214"/>
      <c r="C432" s="214"/>
      <c r="D432" s="214"/>
      <c r="E432" s="214"/>
      <c r="F432" s="214"/>
      <c r="G432" s="214"/>
      <c r="H432" s="214"/>
      <c r="I432" s="214"/>
      <c r="J432" s="214"/>
      <c r="K432" s="214"/>
      <c r="L432" s="214"/>
      <c r="M432" s="214"/>
      <c r="N432" s="214"/>
      <c r="O432" s="214"/>
      <c r="P432" s="214"/>
      <c r="Q432" s="214"/>
      <c r="R432" s="214"/>
    </row>
    <row r="433">
      <c r="A433" s="180"/>
      <c r="B433" s="214"/>
      <c r="C433" s="214"/>
      <c r="D433" s="214"/>
      <c r="E433" s="214"/>
      <c r="F433" s="214"/>
      <c r="G433" s="214"/>
      <c r="H433" s="214"/>
      <c r="I433" s="214"/>
      <c r="J433" s="214"/>
      <c r="K433" s="214"/>
      <c r="L433" s="214"/>
      <c r="M433" s="214"/>
      <c r="N433" s="214"/>
      <c r="O433" s="214"/>
      <c r="P433" s="214"/>
      <c r="Q433" s="214"/>
      <c r="R433" s="214"/>
    </row>
    <row r="434">
      <c r="A434" s="180"/>
      <c r="B434" s="214"/>
      <c r="C434" s="214"/>
      <c r="D434" s="214"/>
      <c r="E434" s="214"/>
      <c r="F434" s="214"/>
      <c r="G434" s="214"/>
      <c r="H434" s="214"/>
      <c r="I434" s="214"/>
      <c r="J434" s="214"/>
      <c r="K434" s="214"/>
      <c r="L434" s="214"/>
      <c r="M434" s="214"/>
      <c r="N434" s="214"/>
      <c r="O434" s="214"/>
      <c r="P434" s="214"/>
      <c r="Q434" s="214"/>
      <c r="R434" s="214"/>
    </row>
    <row r="435">
      <c r="A435" s="180"/>
      <c r="B435" s="214"/>
      <c r="C435" s="214"/>
      <c r="D435" s="214"/>
      <c r="E435" s="214"/>
      <c r="F435" s="214"/>
      <c r="G435" s="214"/>
      <c r="H435" s="214"/>
      <c r="I435" s="214"/>
      <c r="J435" s="214"/>
      <c r="K435" s="214"/>
      <c r="L435" s="214"/>
      <c r="M435" s="214"/>
      <c r="N435" s="214"/>
      <c r="O435" s="214"/>
      <c r="P435" s="214"/>
      <c r="Q435" s="214"/>
      <c r="R435" s="214"/>
    </row>
    <row r="436">
      <c r="A436" s="180"/>
      <c r="B436" s="214"/>
      <c r="C436" s="214"/>
      <c r="D436" s="214"/>
      <c r="E436" s="214"/>
      <c r="F436" s="214"/>
      <c r="G436" s="214"/>
      <c r="H436" s="214"/>
      <c r="I436" s="214"/>
      <c r="J436" s="214"/>
      <c r="K436" s="214"/>
      <c r="L436" s="214"/>
      <c r="M436" s="214"/>
      <c r="N436" s="214"/>
      <c r="O436" s="214"/>
      <c r="P436" s="214"/>
      <c r="Q436" s="214"/>
      <c r="R436" s="214"/>
    </row>
    <row r="437">
      <c r="A437" s="180"/>
      <c r="B437" s="214"/>
      <c r="C437" s="214"/>
      <c r="D437" s="214"/>
      <c r="E437" s="214"/>
      <c r="F437" s="214"/>
      <c r="G437" s="214"/>
      <c r="H437" s="214"/>
      <c r="I437" s="214"/>
      <c r="J437" s="214"/>
      <c r="K437" s="214"/>
      <c r="L437" s="214"/>
      <c r="M437" s="214"/>
      <c r="N437" s="214"/>
      <c r="O437" s="214"/>
      <c r="P437" s="214"/>
      <c r="Q437" s="214"/>
      <c r="R437" s="214"/>
    </row>
    <row r="438">
      <c r="A438" s="180"/>
      <c r="B438" s="214"/>
      <c r="C438" s="214"/>
      <c r="D438" s="214"/>
      <c r="E438" s="214"/>
      <c r="F438" s="214"/>
      <c r="G438" s="214"/>
      <c r="H438" s="214"/>
      <c r="I438" s="214"/>
      <c r="J438" s="214"/>
      <c r="K438" s="214"/>
      <c r="L438" s="214"/>
      <c r="M438" s="214"/>
      <c r="N438" s="214"/>
      <c r="O438" s="214"/>
      <c r="P438" s="214"/>
      <c r="Q438" s="214"/>
      <c r="R438" s="214"/>
    </row>
    <row r="439">
      <c r="A439" s="180"/>
      <c r="B439" s="214"/>
      <c r="C439" s="214"/>
      <c r="D439" s="214"/>
      <c r="E439" s="214"/>
      <c r="F439" s="214"/>
      <c r="G439" s="214"/>
      <c r="H439" s="214"/>
      <c r="I439" s="214"/>
      <c r="J439" s="214"/>
      <c r="K439" s="214"/>
      <c r="L439" s="214"/>
      <c r="M439" s="214"/>
      <c r="N439" s="214"/>
      <c r="O439" s="214"/>
      <c r="P439" s="214"/>
      <c r="Q439" s="214"/>
      <c r="R439" s="214"/>
    </row>
    <row r="440">
      <c r="A440" s="180"/>
      <c r="B440" s="214"/>
      <c r="C440" s="214"/>
      <c r="D440" s="214"/>
      <c r="E440" s="214"/>
      <c r="F440" s="214"/>
      <c r="G440" s="214"/>
      <c r="H440" s="214"/>
      <c r="I440" s="214"/>
      <c r="J440" s="214"/>
      <c r="K440" s="214"/>
      <c r="L440" s="214"/>
      <c r="M440" s="214"/>
      <c r="N440" s="214"/>
      <c r="O440" s="214"/>
      <c r="P440" s="214"/>
      <c r="Q440" s="214"/>
      <c r="R440" s="214"/>
    </row>
    <row r="441">
      <c r="A441" s="180"/>
      <c r="B441" s="214"/>
      <c r="C441" s="214"/>
      <c r="D441" s="214"/>
      <c r="E441" s="214"/>
      <c r="F441" s="214"/>
      <c r="G441" s="214"/>
      <c r="H441" s="214"/>
      <c r="I441" s="214"/>
      <c r="J441" s="214"/>
      <c r="K441" s="214"/>
      <c r="L441" s="214"/>
      <c r="M441" s="214"/>
      <c r="N441" s="214"/>
      <c r="O441" s="214"/>
      <c r="P441" s="214"/>
      <c r="Q441" s="214"/>
      <c r="R441" s="214"/>
    </row>
    <row r="442">
      <c r="A442" s="180"/>
      <c r="B442" s="214"/>
      <c r="C442" s="214"/>
      <c r="D442" s="214"/>
      <c r="E442" s="214"/>
      <c r="F442" s="214"/>
      <c r="G442" s="214"/>
      <c r="H442" s="214"/>
      <c r="I442" s="214"/>
      <c r="J442" s="214"/>
      <c r="K442" s="214"/>
      <c r="L442" s="214"/>
      <c r="M442" s="214"/>
      <c r="N442" s="214"/>
      <c r="O442" s="214"/>
      <c r="P442" s="214"/>
      <c r="Q442" s="214"/>
      <c r="R442" s="214"/>
    </row>
    <row r="443">
      <c r="A443" s="180"/>
      <c r="B443" s="214"/>
      <c r="C443" s="214"/>
      <c r="D443" s="214"/>
      <c r="E443" s="214"/>
      <c r="F443" s="214"/>
      <c r="G443" s="214"/>
      <c r="H443" s="214"/>
      <c r="I443" s="214"/>
      <c r="J443" s="214"/>
      <c r="K443" s="214"/>
      <c r="L443" s="214"/>
      <c r="M443" s="214"/>
      <c r="N443" s="214"/>
      <c r="O443" s="214"/>
      <c r="P443" s="214"/>
      <c r="Q443" s="214"/>
      <c r="R443" s="214"/>
    </row>
    <row r="444">
      <c r="A444" s="180"/>
      <c r="B444" s="214"/>
      <c r="C444" s="214"/>
      <c r="D444" s="214"/>
      <c r="E444" s="214"/>
      <c r="F444" s="214"/>
      <c r="G444" s="214"/>
      <c r="H444" s="214"/>
      <c r="I444" s="214"/>
      <c r="J444" s="214"/>
      <c r="K444" s="214"/>
      <c r="L444" s="214"/>
      <c r="M444" s="214"/>
      <c r="N444" s="214"/>
      <c r="O444" s="214"/>
      <c r="P444" s="214"/>
      <c r="Q444" s="214"/>
      <c r="R444" s="214"/>
    </row>
    <row r="445">
      <c r="A445" s="180"/>
      <c r="B445" s="214"/>
      <c r="C445" s="214"/>
      <c r="D445" s="214"/>
      <c r="E445" s="214"/>
      <c r="F445" s="214"/>
      <c r="G445" s="214"/>
      <c r="H445" s="214"/>
      <c r="I445" s="214"/>
      <c r="J445" s="214"/>
      <c r="K445" s="214"/>
      <c r="L445" s="214"/>
      <c r="M445" s="214"/>
      <c r="N445" s="214"/>
      <c r="O445" s="214"/>
      <c r="P445" s="214"/>
      <c r="Q445" s="214"/>
      <c r="R445" s="214"/>
    </row>
    <row r="446">
      <c r="A446" s="180"/>
      <c r="B446" s="214"/>
      <c r="C446" s="214"/>
      <c r="D446" s="214"/>
      <c r="E446" s="214"/>
      <c r="F446" s="214"/>
      <c r="G446" s="214"/>
      <c r="H446" s="214"/>
      <c r="I446" s="214"/>
      <c r="J446" s="214"/>
      <c r="K446" s="214"/>
      <c r="L446" s="214"/>
      <c r="M446" s="214"/>
      <c r="N446" s="214"/>
      <c r="O446" s="214"/>
      <c r="P446" s="214"/>
      <c r="Q446" s="214"/>
      <c r="R446" s="214"/>
    </row>
    <row r="447">
      <c r="A447" s="180"/>
      <c r="B447" s="214"/>
      <c r="C447" s="214"/>
      <c r="D447" s="214"/>
      <c r="E447" s="214"/>
      <c r="F447" s="214"/>
      <c r="G447" s="214"/>
      <c r="H447" s="214"/>
      <c r="I447" s="214"/>
      <c r="J447" s="214"/>
      <c r="K447" s="214"/>
      <c r="L447" s="214"/>
      <c r="M447" s="214"/>
      <c r="N447" s="214"/>
      <c r="O447" s="214"/>
      <c r="P447" s="214"/>
      <c r="Q447" s="214"/>
      <c r="R447" s="214"/>
    </row>
    <row r="448">
      <c r="A448" s="180"/>
      <c r="B448" s="214"/>
      <c r="C448" s="214"/>
      <c r="D448" s="214"/>
      <c r="E448" s="214"/>
      <c r="F448" s="214"/>
      <c r="G448" s="214"/>
      <c r="H448" s="214"/>
      <c r="I448" s="214"/>
      <c r="J448" s="214"/>
      <c r="K448" s="214"/>
      <c r="L448" s="214"/>
      <c r="M448" s="214"/>
      <c r="N448" s="214"/>
      <c r="O448" s="214"/>
      <c r="P448" s="214"/>
      <c r="Q448" s="214"/>
      <c r="R448" s="214"/>
    </row>
    <row r="449">
      <c r="A449" s="180"/>
      <c r="B449" s="214"/>
      <c r="C449" s="214"/>
      <c r="D449" s="214"/>
      <c r="E449" s="214"/>
      <c r="F449" s="214"/>
      <c r="G449" s="214"/>
      <c r="H449" s="214"/>
      <c r="I449" s="214"/>
      <c r="J449" s="214"/>
      <c r="K449" s="214"/>
      <c r="L449" s="214"/>
      <c r="M449" s="214"/>
      <c r="N449" s="214"/>
      <c r="O449" s="214"/>
      <c r="P449" s="214"/>
      <c r="Q449" s="214"/>
      <c r="R449" s="214"/>
    </row>
    <row r="450">
      <c r="A450" s="180"/>
      <c r="B450" s="214"/>
      <c r="C450" s="214"/>
      <c r="D450" s="214"/>
      <c r="E450" s="214"/>
      <c r="F450" s="214"/>
      <c r="G450" s="214"/>
      <c r="H450" s="214"/>
      <c r="I450" s="214"/>
      <c r="J450" s="214"/>
      <c r="K450" s="214"/>
      <c r="L450" s="214"/>
      <c r="M450" s="214"/>
      <c r="N450" s="214"/>
      <c r="O450" s="214"/>
      <c r="P450" s="214"/>
      <c r="Q450" s="214"/>
      <c r="R450" s="214"/>
    </row>
    <row r="451">
      <c r="A451" s="180"/>
      <c r="B451" s="214"/>
      <c r="C451" s="214"/>
      <c r="D451" s="214"/>
      <c r="E451" s="214"/>
      <c r="F451" s="214"/>
      <c r="G451" s="214"/>
      <c r="H451" s="214"/>
      <c r="I451" s="214"/>
      <c r="J451" s="214"/>
      <c r="K451" s="214"/>
      <c r="L451" s="214"/>
      <c r="M451" s="214"/>
      <c r="N451" s="214"/>
      <c r="O451" s="214"/>
      <c r="P451" s="214"/>
      <c r="Q451" s="214"/>
      <c r="R451" s="214"/>
    </row>
    <row r="452">
      <c r="A452" s="180"/>
      <c r="B452" s="214"/>
      <c r="C452" s="214"/>
      <c r="D452" s="214"/>
      <c r="E452" s="214"/>
      <c r="F452" s="214"/>
      <c r="G452" s="214"/>
      <c r="H452" s="214"/>
      <c r="I452" s="214"/>
      <c r="J452" s="214"/>
      <c r="K452" s="214"/>
      <c r="L452" s="214"/>
      <c r="M452" s="214"/>
      <c r="N452" s="214"/>
      <c r="O452" s="214"/>
      <c r="P452" s="214"/>
      <c r="Q452" s="214"/>
      <c r="R452" s="214"/>
    </row>
    <row r="453">
      <c r="A453" s="180"/>
      <c r="B453" s="214"/>
      <c r="C453" s="214"/>
      <c r="D453" s="214"/>
      <c r="E453" s="214"/>
      <c r="F453" s="214"/>
      <c r="G453" s="214"/>
      <c r="H453" s="214"/>
      <c r="I453" s="214"/>
      <c r="J453" s="214"/>
      <c r="K453" s="214"/>
      <c r="L453" s="214"/>
      <c r="M453" s="214"/>
      <c r="N453" s="214"/>
      <c r="O453" s="214"/>
      <c r="P453" s="214"/>
      <c r="Q453" s="214"/>
      <c r="R453" s="214"/>
    </row>
    <row r="454">
      <c r="A454" s="180"/>
      <c r="B454" s="214"/>
      <c r="C454" s="214"/>
      <c r="D454" s="214"/>
      <c r="E454" s="214"/>
      <c r="F454" s="214"/>
      <c r="G454" s="214"/>
      <c r="H454" s="214"/>
      <c r="I454" s="214"/>
      <c r="J454" s="214"/>
      <c r="K454" s="214"/>
      <c r="L454" s="214"/>
      <c r="M454" s="214"/>
      <c r="N454" s="214"/>
      <c r="O454" s="214"/>
      <c r="P454" s="214"/>
      <c r="Q454" s="214"/>
      <c r="R454" s="214"/>
    </row>
    <row r="455">
      <c r="A455" s="180"/>
      <c r="B455" s="214"/>
      <c r="C455" s="214"/>
      <c r="D455" s="214"/>
      <c r="E455" s="214"/>
      <c r="F455" s="214"/>
      <c r="G455" s="214"/>
      <c r="H455" s="214"/>
      <c r="I455" s="214"/>
      <c r="J455" s="214"/>
      <c r="K455" s="214"/>
      <c r="L455" s="214"/>
      <c r="M455" s="214"/>
      <c r="N455" s="214"/>
      <c r="O455" s="214"/>
      <c r="P455" s="214"/>
      <c r="Q455" s="214"/>
      <c r="R455" s="214"/>
    </row>
    <row r="456">
      <c r="A456" s="180"/>
      <c r="B456" s="214"/>
      <c r="C456" s="214"/>
      <c r="D456" s="214"/>
      <c r="E456" s="214"/>
      <c r="F456" s="214"/>
      <c r="G456" s="214"/>
      <c r="H456" s="214"/>
      <c r="I456" s="214"/>
      <c r="J456" s="214"/>
      <c r="K456" s="214"/>
      <c r="L456" s="214"/>
      <c r="M456" s="214"/>
      <c r="N456" s="214"/>
      <c r="O456" s="214"/>
      <c r="P456" s="214"/>
      <c r="Q456" s="214"/>
      <c r="R456" s="214"/>
    </row>
    <row r="457">
      <c r="A457" s="180"/>
      <c r="B457" s="214"/>
      <c r="C457" s="214"/>
      <c r="D457" s="214"/>
      <c r="E457" s="214"/>
      <c r="F457" s="214"/>
      <c r="G457" s="214"/>
      <c r="H457" s="214"/>
      <c r="I457" s="214"/>
      <c r="J457" s="214"/>
      <c r="K457" s="214"/>
      <c r="L457" s="214"/>
      <c r="M457" s="214"/>
      <c r="N457" s="214"/>
      <c r="O457" s="214"/>
      <c r="P457" s="214"/>
      <c r="Q457" s="214"/>
      <c r="R457" s="214"/>
    </row>
    <row r="458">
      <c r="A458" s="180"/>
      <c r="B458" s="214"/>
      <c r="C458" s="214"/>
      <c r="D458" s="214"/>
      <c r="E458" s="214"/>
      <c r="F458" s="214"/>
      <c r="G458" s="214"/>
      <c r="H458" s="214"/>
      <c r="I458" s="214"/>
      <c r="J458" s="214"/>
      <c r="K458" s="214"/>
      <c r="L458" s="214"/>
      <c r="M458" s="214"/>
      <c r="N458" s="214"/>
      <c r="O458" s="214"/>
      <c r="P458" s="214"/>
      <c r="Q458" s="214"/>
      <c r="R458" s="214"/>
    </row>
    <row r="459">
      <c r="A459" s="180"/>
      <c r="B459" s="214"/>
      <c r="C459" s="214"/>
      <c r="D459" s="214"/>
      <c r="E459" s="214"/>
      <c r="F459" s="214"/>
      <c r="G459" s="214"/>
      <c r="H459" s="214"/>
      <c r="I459" s="214"/>
      <c r="J459" s="214"/>
      <c r="K459" s="214"/>
      <c r="L459" s="214"/>
      <c r="M459" s="214"/>
      <c r="N459" s="214"/>
      <c r="O459" s="214"/>
      <c r="P459" s="214"/>
      <c r="Q459" s="214"/>
      <c r="R459" s="214"/>
    </row>
    <row r="460">
      <c r="A460" s="180"/>
      <c r="B460" s="214"/>
      <c r="C460" s="214"/>
      <c r="D460" s="214"/>
      <c r="E460" s="214"/>
      <c r="F460" s="214"/>
      <c r="G460" s="214"/>
      <c r="H460" s="214"/>
      <c r="I460" s="214"/>
      <c r="J460" s="214"/>
      <c r="K460" s="214"/>
      <c r="L460" s="214"/>
      <c r="M460" s="214"/>
      <c r="N460" s="214"/>
      <c r="O460" s="214"/>
      <c r="P460" s="214"/>
      <c r="Q460" s="214"/>
      <c r="R460" s="214"/>
    </row>
    <row r="461">
      <c r="A461" s="180"/>
      <c r="B461" s="214"/>
      <c r="C461" s="214"/>
      <c r="D461" s="214"/>
      <c r="E461" s="214"/>
      <c r="F461" s="214"/>
      <c r="G461" s="214"/>
      <c r="H461" s="214"/>
      <c r="I461" s="214"/>
      <c r="J461" s="214"/>
      <c r="K461" s="214"/>
      <c r="L461" s="214"/>
      <c r="M461" s="214"/>
      <c r="N461" s="214"/>
      <c r="O461" s="214"/>
      <c r="P461" s="214"/>
      <c r="Q461" s="214"/>
      <c r="R461" s="214"/>
    </row>
    <row r="462">
      <c r="A462" s="180"/>
      <c r="B462" s="214"/>
      <c r="C462" s="214"/>
      <c r="D462" s="214"/>
      <c r="E462" s="214"/>
      <c r="F462" s="214"/>
      <c r="G462" s="214"/>
      <c r="H462" s="214"/>
      <c r="I462" s="214"/>
      <c r="J462" s="214"/>
      <c r="K462" s="214"/>
      <c r="L462" s="214"/>
      <c r="M462" s="214"/>
      <c r="N462" s="214"/>
      <c r="O462" s="214"/>
      <c r="P462" s="214"/>
      <c r="Q462" s="214"/>
      <c r="R462" s="214"/>
    </row>
    <row r="463">
      <c r="A463" s="180"/>
      <c r="B463" s="214"/>
      <c r="C463" s="214"/>
      <c r="D463" s="214"/>
      <c r="E463" s="214"/>
      <c r="F463" s="214"/>
      <c r="G463" s="214"/>
      <c r="H463" s="214"/>
      <c r="I463" s="214"/>
      <c r="J463" s="214"/>
      <c r="K463" s="214"/>
      <c r="L463" s="214"/>
      <c r="M463" s="214"/>
      <c r="N463" s="214"/>
      <c r="O463" s="214"/>
      <c r="P463" s="214"/>
      <c r="Q463" s="214"/>
      <c r="R463" s="214"/>
    </row>
    <row r="464">
      <c r="A464" s="180"/>
      <c r="B464" s="214"/>
      <c r="C464" s="214"/>
      <c r="D464" s="214"/>
      <c r="E464" s="214"/>
      <c r="F464" s="214"/>
      <c r="G464" s="214"/>
      <c r="H464" s="214"/>
      <c r="I464" s="214"/>
      <c r="J464" s="214"/>
      <c r="K464" s="214"/>
      <c r="L464" s="214"/>
      <c r="M464" s="214"/>
      <c r="N464" s="214"/>
      <c r="O464" s="214"/>
      <c r="P464" s="214"/>
      <c r="Q464" s="214"/>
      <c r="R464" s="214"/>
    </row>
    <row r="465">
      <c r="A465" s="180"/>
      <c r="B465" s="214"/>
      <c r="C465" s="214"/>
      <c r="D465" s="214"/>
      <c r="E465" s="214"/>
      <c r="F465" s="214"/>
      <c r="G465" s="214"/>
      <c r="H465" s="214"/>
      <c r="I465" s="214"/>
      <c r="J465" s="214"/>
      <c r="K465" s="214"/>
      <c r="L465" s="214"/>
      <c r="M465" s="214"/>
      <c r="N465" s="214"/>
      <c r="O465" s="214"/>
      <c r="P465" s="214"/>
      <c r="Q465" s="214"/>
      <c r="R465" s="214"/>
    </row>
    <row r="466">
      <c r="A466" s="180"/>
      <c r="B466" s="214"/>
      <c r="C466" s="214"/>
      <c r="D466" s="214"/>
      <c r="E466" s="214"/>
      <c r="F466" s="214"/>
      <c r="G466" s="214"/>
      <c r="H466" s="214"/>
      <c r="I466" s="214"/>
      <c r="J466" s="214"/>
      <c r="K466" s="214"/>
      <c r="L466" s="214"/>
      <c r="M466" s="214"/>
      <c r="N466" s="214"/>
      <c r="O466" s="214"/>
      <c r="P466" s="214"/>
      <c r="Q466" s="214"/>
      <c r="R466" s="214"/>
    </row>
    <row r="467">
      <c r="A467" s="180"/>
      <c r="B467" s="214"/>
      <c r="C467" s="214"/>
      <c r="D467" s="214"/>
      <c r="E467" s="214"/>
      <c r="F467" s="214"/>
      <c r="G467" s="214"/>
      <c r="H467" s="214"/>
      <c r="I467" s="214"/>
      <c r="J467" s="214"/>
      <c r="K467" s="214"/>
      <c r="L467" s="214"/>
      <c r="M467" s="214"/>
      <c r="N467" s="214"/>
      <c r="O467" s="214"/>
      <c r="P467" s="214"/>
      <c r="Q467" s="214"/>
      <c r="R467" s="214"/>
    </row>
    <row r="468">
      <c r="A468" s="180"/>
      <c r="B468" s="214"/>
      <c r="C468" s="214"/>
      <c r="D468" s="214"/>
      <c r="E468" s="214"/>
      <c r="F468" s="214"/>
      <c r="G468" s="214"/>
      <c r="H468" s="214"/>
      <c r="I468" s="214"/>
      <c r="J468" s="214"/>
      <c r="K468" s="214"/>
      <c r="L468" s="214"/>
      <c r="M468" s="214"/>
      <c r="N468" s="214"/>
      <c r="O468" s="214"/>
      <c r="P468" s="214"/>
      <c r="Q468" s="214"/>
      <c r="R468" s="214"/>
    </row>
    <row r="469">
      <c r="A469" s="180"/>
      <c r="B469" s="214"/>
      <c r="C469" s="214"/>
      <c r="D469" s="214"/>
      <c r="E469" s="214"/>
      <c r="F469" s="214"/>
      <c r="G469" s="214"/>
      <c r="H469" s="214"/>
      <c r="I469" s="214"/>
      <c r="J469" s="214"/>
      <c r="K469" s="214"/>
      <c r="L469" s="214"/>
      <c r="M469" s="214"/>
      <c r="N469" s="214"/>
      <c r="O469" s="214"/>
      <c r="P469" s="214"/>
      <c r="Q469" s="214"/>
      <c r="R469" s="214"/>
    </row>
    <row r="470">
      <c r="A470" s="180"/>
      <c r="B470" s="214"/>
      <c r="C470" s="214"/>
      <c r="D470" s="214"/>
      <c r="E470" s="214"/>
      <c r="F470" s="214"/>
      <c r="G470" s="214"/>
      <c r="H470" s="214"/>
      <c r="I470" s="214"/>
      <c r="J470" s="214"/>
      <c r="K470" s="214"/>
      <c r="L470" s="214"/>
      <c r="M470" s="214"/>
      <c r="N470" s="214"/>
      <c r="O470" s="214"/>
      <c r="P470" s="214"/>
      <c r="Q470" s="214"/>
      <c r="R470" s="214"/>
    </row>
    <row r="471">
      <c r="A471" s="180"/>
      <c r="B471" s="214"/>
      <c r="C471" s="214"/>
      <c r="D471" s="214"/>
      <c r="E471" s="214"/>
      <c r="F471" s="214"/>
      <c r="G471" s="214"/>
      <c r="H471" s="214"/>
      <c r="I471" s="214"/>
      <c r="J471" s="214"/>
      <c r="K471" s="214"/>
      <c r="L471" s="214"/>
      <c r="M471" s="214"/>
      <c r="N471" s="214"/>
      <c r="O471" s="214"/>
      <c r="P471" s="214"/>
      <c r="Q471" s="214"/>
      <c r="R471" s="214"/>
    </row>
    <row r="472">
      <c r="A472" s="180"/>
      <c r="B472" s="214"/>
      <c r="C472" s="214"/>
      <c r="D472" s="214"/>
      <c r="E472" s="214"/>
      <c r="F472" s="214"/>
      <c r="G472" s="214"/>
      <c r="H472" s="214"/>
      <c r="I472" s="214"/>
      <c r="J472" s="214"/>
      <c r="K472" s="214"/>
      <c r="L472" s="214"/>
      <c r="M472" s="214"/>
      <c r="N472" s="214"/>
      <c r="O472" s="214"/>
      <c r="P472" s="214"/>
      <c r="Q472" s="214"/>
      <c r="R472" s="214"/>
    </row>
    <row r="473">
      <c r="A473" s="180"/>
      <c r="B473" s="214"/>
      <c r="C473" s="214"/>
      <c r="D473" s="214"/>
      <c r="E473" s="214"/>
      <c r="F473" s="214"/>
      <c r="G473" s="214"/>
      <c r="H473" s="214"/>
      <c r="I473" s="214"/>
      <c r="J473" s="214"/>
      <c r="K473" s="214"/>
      <c r="L473" s="214"/>
      <c r="M473" s="214"/>
      <c r="N473" s="214"/>
      <c r="O473" s="214"/>
      <c r="P473" s="214"/>
      <c r="Q473" s="214"/>
      <c r="R473" s="214"/>
    </row>
    <row r="474">
      <c r="A474" s="180"/>
      <c r="B474" s="214"/>
      <c r="C474" s="214"/>
      <c r="D474" s="214"/>
      <c r="E474" s="214"/>
      <c r="F474" s="214"/>
      <c r="G474" s="214"/>
      <c r="H474" s="214"/>
      <c r="I474" s="214"/>
      <c r="J474" s="214"/>
      <c r="K474" s="214"/>
      <c r="L474" s="214"/>
      <c r="M474" s="214"/>
      <c r="N474" s="214"/>
      <c r="O474" s="214"/>
      <c r="P474" s="214"/>
      <c r="Q474" s="214"/>
      <c r="R474" s="214"/>
    </row>
    <row r="475">
      <c r="A475" s="180"/>
      <c r="B475" s="214"/>
      <c r="C475" s="214"/>
      <c r="D475" s="214"/>
      <c r="E475" s="214"/>
      <c r="F475" s="214"/>
      <c r="G475" s="214"/>
      <c r="H475" s="214"/>
      <c r="I475" s="214"/>
      <c r="J475" s="214"/>
      <c r="K475" s="214"/>
      <c r="L475" s="214"/>
      <c r="M475" s="214"/>
      <c r="N475" s="214"/>
      <c r="O475" s="214"/>
      <c r="P475" s="214"/>
      <c r="Q475" s="214"/>
      <c r="R475" s="214"/>
    </row>
    <row r="476">
      <c r="A476" s="180"/>
      <c r="B476" s="214"/>
      <c r="C476" s="214"/>
      <c r="D476" s="214"/>
      <c r="E476" s="214"/>
      <c r="F476" s="214"/>
      <c r="G476" s="214"/>
      <c r="H476" s="214"/>
      <c r="I476" s="214"/>
      <c r="J476" s="214"/>
      <c r="K476" s="214"/>
      <c r="L476" s="214"/>
      <c r="M476" s="214"/>
      <c r="N476" s="214"/>
      <c r="O476" s="214"/>
      <c r="P476" s="214"/>
      <c r="Q476" s="214"/>
      <c r="R476" s="214"/>
    </row>
    <row r="477">
      <c r="A477" s="180"/>
      <c r="B477" s="214"/>
      <c r="C477" s="214"/>
      <c r="D477" s="214"/>
      <c r="E477" s="214"/>
      <c r="F477" s="214"/>
      <c r="G477" s="214"/>
      <c r="H477" s="214"/>
      <c r="I477" s="214"/>
      <c r="J477" s="214"/>
      <c r="K477" s="214"/>
      <c r="L477" s="214"/>
      <c r="M477" s="214"/>
      <c r="N477" s="214"/>
      <c r="O477" s="214"/>
      <c r="P477" s="214"/>
      <c r="Q477" s="214"/>
      <c r="R477" s="214"/>
    </row>
    <row r="478">
      <c r="A478" s="180"/>
      <c r="B478" s="214"/>
      <c r="C478" s="214"/>
      <c r="D478" s="214"/>
      <c r="E478" s="214"/>
      <c r="F478" s="214"/>
      <c r="G478" s="214"/>
      <c r="H478" s="214"/>
      <c r="I478" s="214"/>
      <c r="J478" s="214"/>
      <c r="K478" s="214"/>
      <c r="L478" s="214"/>
      <c r="M478" s="214"/>
      <c r="N478" s="214"/>
      <c r="O478" s="214"/>
      <c r="P478" s="214"/>
      <c r="Q478" s="214"/>
      <c r="R478" s="214"/>
    </row>
    <row r="479">
      <c r="A479" s="180"/>
      <c r="B479" s="214"/>
      <c r="C479" s="214"/>
      <c r="D479" s="214"/>
      <c r="E479" s="214"/>
      <c r="F479" s="214"/>
      <c r="G479" s="214"/>
      <c r="H479" s="214"/>
      <c r="I479" s="214"/>
      <c r="J479" s="214"/>
      <c r="K479" s="214"/>
      <c r="L479" s="214"/>
      <c r="M479" s="214"/>
      <c r="N479" s="214"/>
      <c r="O479" s="214"/>
      <c r="P479" s="214"/>
      <c r="Q479" s="214"/>
      <c r="R479" s="214"/>
    </row>
    <row r="480">
      <c r="A480" s="180"/>
      <c r="B480" s="214"/>
      <c r="C480" s="214"/>
      <c r="D480" s="214"/>
      <c r="E480" s="214"/>
      <c r="F480" s="214"/>
      <c r="G480" s="214"/>
      <c r="H480" s="214"/>
      <c r="I480" s="214"/>
      <c r="J480" s="214"/>
      <c r="K480" s="214"/>
      <c r="L480" s="214"/>
      <c r="M480" s="214"/>
      <c r="N480" s="214"/>
      <c r="O480" s="214"/>
      <c r="P480" s="214"/>
      <c r="Q480" s="214"/>
      <c r="R480" s="214"/>
    </row>
    <row r="481">
      <c r="A481" s="180"/>
      <c r="B481" s="214"/>
      <c r="C481" s="214"/>
      <c r="D481" s="214"/>
      <c r="E481" s="214"/>
      <c r="F481" s="214"/>
      <c r="G481" s="214"/>
      <c r="H481" s="214"/>
      <c r="I481" s="214"/>
      <c r="J481" s="214"/>
      <c r="K481" s="214"/>
      <c r="L481" s="214"/>
      <c r="M481" s="214"/>
      <c r="N481" s="214"/>
      <c r="O481" s="214"/>
      <c r="P481" s="214"/>
      <c r="Q481" s="214"/>
      <c r="R481" s="214"/>
    </row>
    <row r="482">
      <c r="A482" s="180"/>
      <c r="B482" s="214"/>
      <c r="C482" s="214"/>
      <c r="D482" s="214"/>
      <c r="E482" s="214"/>
      <c r="F482" s="214"/>
      <c r="G482" s="214"/>
      <c r="H482" s="214"/>
      <c r="I482" s="214"/>
      <c r="J482" s="214"/>
      <c r="K482" s="214"/>
      <c r="L482" s="214"/>
      <c r="M482" s="214"/>
      <c r="N482" s="214"/>
      <c r="O482" s="214"/>
      <c r="P482" s="214"/>
      <c r="Q482" s="214"/>
      <c r="R482" s="214"/>
    </row>
    <row r="483">
      <c r="A483" s="180"/>
      <c r="B483" s="214"/>
      <c r="C483" s="214"/>
      <c r="D483" s="214"/>
      <c r="E483" s="214"/>
      <c r="F483" s="214"/>
      <c r="G483" s="214"/>
      <c r="H483" s="214"/>
      <c r="I483" s="214"/>
      <c r="J483" s="214"/>
      <c r="K483" s="214"/>
      <c r="L483" s="214"/>
      <c r="M483" s="214"/>
      <c r="N483" s="214"/>
      <c r="O483" s="214"/>
      <c r="P483" s="214"/>
      <c r="Q483" s="214"/>
      <c r="R483" s="214"/>
    </row>
    <row r="484">
      <c r="A484" s="180"/>
      <c r="B484" s="214"/>
      <c r="C484" s="214"/>
      <c r="D484" s="214"/>
      <c r="E484" s="214"/>
      <c r="F484" s="214"/>
      <c r="G484" s="214"/>
      <c r="H484" s="214"/>
      <c r="I484" s="214"/>
      <c r="J484" s="214"/>
      <c r="K484" s="214"/>
      <c r="L484" s="214"/>
      <c r="M484" s="214"/>
      <c r="N484" s="214"/>
      <c r="O484" s="214"/>
      <c r="P484" s="214"/>
      <c r="Q484" s="214"/>
      <c r="R484" s="214"/>
    </row>
    <row r="485">
      <c r="A485" s="180"/>
      <c r="B485" s="214"/>
      <c r="C485" s="214"/>
      <c r="D485" s="214"/>
      <c r="E485" s="214"/>
      <c r="F485" s="214"/>
      <c r="G485" s="214"/>
      <c r="H485" s="214"/>
      <c r="I485" s="214"/>
      <c r="J485" s="214"/>
      <c r="K485" s="214"/>
      <c r="L485" s="214"/>
      <c r="M485" s="214"/>
      <c r="N485" s="214"/>
      <c r="O485" s="214"/>
      <c r="P485" s="214"/>
      <c r="Q485" s="214"/>
      <c r="R485" s="214"/>
    </row>
    <row r="486">
      <c r="A486" s="180"/>
      <c r="B486" s="214"/>
      <c r="C486" s="214"/>
      <c r="D486" s="214"/>
      <c r="E486" s="214"/>
      <c r="F486" s="214"/>
      <c r="G486" s="214"/>
      <c r="H486" s="214"/>
      <c r="I486" s="214"/>
      <c r="J486" s="214"/>
      <c r="K486" s="214"/>
      <c r="L486" s="214"/>
      <c r="M486" s="214"/>
      <c r="N486" s="214"/>
      <c r="O486" s="214"/>
      <c r="P486" s="214"/>
      <c r="Q486" s="214"/>
      <c r="R486" s="214"/>
    </row>
    <row r="487">
      <c r="A487" s="180"/>
      <c r="B487" s="214"/>
      <c r="C487" s="214"/>
      <c r="D487" s="214"/>
      <c r="E487" s="214"/>
      <c r="F487" s="214"/>
      <c r="G487" s="214"/>
      <c r="H487" s="214"/>
      <c r="I487" s="214"/>
      <c r="J487" s="214"/>
      <c r="K487" s="214"/>
      <c r="L487" s="214"/>
      <c r="M487" s="214"/>
      <c r="N487" s="214"/>
      <c r="O487" s="214"/>
      <c r="P487" s="214"/>
      <c r="Q487" s="214"/>
      <c r="R487" s="214"/>
    </row>
    <row r="488">
      <c r="A488" s="180"/>
      <c r="B488" s="214"/>
      <c r="C488" s="214"/>
      <c r="D488" s="214"/>
      <c r="E488" s="214"/>
      <c r="F488" s="214"/>
      <c r="G488" s="214"/>
      <c r="H488" s="214"/>
      <c r="I488" s="214"/>
      <c r="J488" s="214"/>
      <c r="K488" s="214"/>
      <c r="L488" s="214"/>
      <c r="M488" s="214"/>
      <c r="N488" s="214"/>
      <c r="O488" s="214"/>
      <c r="P488" s="214"/>
      <c r="Q488" s="214"/>
      <c r="R488" s="214"/>
    </row>
    <row r="489">
      <c r="A489" s="180"/>
      <c r="B489" s="214"/>
      <c r="C489" s="214"/>
      <c r="D489" s="214"/>
      <c r="E489" s="214"/>
      <c r="F489" s="214"/>
      <c r="G489" s="214"/>
      <c r="H489" s="214"/>
      <c r="I489" s="214"/>
      <c r="J489" s="214"/>
      <c r="K489" s="214"/>
      <c r="L489" s="214"/>
      <c r="M489" s="214"/>
      <c r="N489" s="214"/>
      <c r="O489" s="214"/>
      <c r="P489" s="214"/>
      <c r="Q489" s="214"/>
      <c r="R489" s="214"/>
    </row>
    <row r="490">
      <c r="A490" s="180"/>
      <c r="B490" s="214"/>
      <c r="C490" s="214"/>
      <c r="D490" s="214"/>
      <c r="E490" s="214"/>
      <c r="F490" s="214"/>
      <c r="G490" s="214"/>
      <c r="H490" s="214"/>
      <c r="I490" s="214"/>
      <c r="J490" s="214"/>
      <c r="K490" s="214"/>
      <c r="L490" s="214"/>
      <c r="M490" s="214"/>
      <c r="N490" s="214"/>
      <c r="O490" s="214"/>
      <c r="P490" s="214"/>
      <c r="Q490" s="214"/>
      <c r="R490" s="214"/>
    </row>
    <row r="491">
      <c r="A491" s="180"/>
      <c r="B491" s="214"/>
      <c r="C491" s="214"/>
      <c r="D491" s="214"/>
      <c r="E491" s="214"/>
      <c r="F491" s="214"/>
      <c r="G491" s="214"/>
      <c r="H491" s="214"/>
      <c r="I491" s="214"/>
      <c r="J491" s="214"/>
      <c r="K491" s="214"/>
      <c r="L491" s="214"/>
      <c r="M491" s="214"/>
      <c r="N491" s="214"/>
      <c r="O491" s="214"/>
      <c r="P491" s="214"/>
      <c r="Q491" s="214"/>
      <c r="R491" s="214"/>
    </row>
    <row r="492">
      <c r="A492" s="180"/>
      <c r="B492" s="214"/>
      <c r="C492" s="214"/>
      <c r="D492" s="214"/>
      <c r="E492" s="214"/>
      <c r="F492" s="214"/>
      <c r="G492" s="214"/>
      <c r="H492" s="214"/>
      <c r="I492" s="214"/>
      <c r="J492" s="214"/>
      <c r="K492" s="214"/>
      <c r="L492" s="214"/>
      <c r="M492" s="214"/>
      <c r="N492" s="214"/>
      <c r="O492" s="214"/>
      <c r="P492" s="214"/>
      <c r="Q492" s="214"/>
      <c r="R492" s="214"/>
    </row>
    <row r="493">
      <c r="A493" s="180"/>
      <c r="B493" s="214"/>
      <c r="C493" s="214"/>
      <c r="D493" s="214"/>
      <c r="E493" s="214"/>
      <c r="F493" s="214"/>
      <c r="G493" s="214"/>
      <c r="H493" s="214"/>
      <c r="I493" s="214"/>
      <c r="J493" s="214"/>
      <c r="K493" s="214"/>
      <c r="L493" s="214"/>
      <c r="M493" s="214"/>
      <c r="N493" s="214"/>
      <c r="O493" s="214"/>
      <c r="P493" s="214"/>
      <c r="Q493" s="214"/>
      <c r="R493" s="214"/>
    </row>
    <row r="494">
      <c r="A494" s="180"/>
      <c r="B494" s="214"/>
      <c r="C494" s="214"/>
      <c r="D494" s="214"/>
      <c r="E494" s="214"/>
      <c r="F494" s="214"/>
      <c r="G494" s="214"/>
      <c r="H494" s="214"/>
      <c r="I494" s="214"/>
      <c r="J494" s="214"/>
      <c r="K494" s="214"/>
      <c r="L494" s="214"/>
      <c r="M494" s="214"/>
      <c r="N494" s="214"/>
      <c r="O494" s="214"/>
      <c r="P494" s="214"/>
      <c r="Q494" s="214"/>
      <c r="R494" s="214"/>
    </row>
    <row r="495">
      <c r="A495" s="180"/>
      <c r="B495" s="214"/>
      <c r="C495" s="214"/>
      <c r="D495" s="214"/>
      <c r="E495" s="214"/>
      <c r="F495" s="214"/>
      <c r="G495" s="214"/>
      <c r="H495" s="214"/>
      <c r="I495" s="214"/>
      <c r="J495" s="214"/>
      <c r="K495" s="214"/>
      <c r="L495" s="214"/>
      <c r="M495" s="214"/>
      <c r="N495" s="214"/>
      <c r="O495" s="214"/>
      <c r="P495" s="214"/>
      <c r="Q495" s="214"/>
      <c r="R495" s="214"/>
    </row>
    <row r="496">
      <c r="A496" s="180"/>
      <c r="B496" s="214"/>
      <c r="C496" s="214"/>
      <c r="D496" s="214"/>
      <c r="E496" s="214"/>
      <c r="F496" s="214"/>
      <c r="G496" s="214"/>
      <c r="H496" s="214"/>
      <c r="I496" s="214"/>
      <c r="J496" s="214"/>
      <c r="K496" s="214"/>
      <c r="L496" s="214"/>
      <c r="M496" s="214"/>
      <c r="N496" s="214"/>
      <c r="O496" s="214"/>
      <c r="P496" s="214"/>
      <c r="Q496" s="214"/>
      <c r="R496" s="214"/>
    </row>
    <row r="497">
      <c r="A497" s="180"/>
      <c r="B497" s="214"/>
      <c r="C497" s="214"/>
      <c r="D497" s="214"/>
      <c r="E497" s="214"/>
      <c r="F497" s="214"/>
      <c r="G497" s="214"/>
      <c r="H497" s="214"/>
      <c r="I497" s="214"/>
      <c r="J497" s="214"/>
      <c r="K497" s="214"/>
      <c r="L497" s="214"/>
      <c r="M497" s="214"/>
      <c r="N497" s="214"/>
      <c r="O497" s="214"/>
      <c r="P497" s="214"/>
      <c r="Q497" s="214"/>
      <c r="R497" s="214"/>
    </row>
    <row r="498">
      <c r="A498" s="180"/>
      <c r="B498" s="214"/>
      <c r="C498" s="214"/>
      <c r="D498" s="214"/>
      <c r="E498" s="214"/>
      <c r="F498" s="214"/>
      <c r="G498" s="214"/>
      <c r="H498" s="214"/>
      <c r="I498" s="214"/>
      <c r="J498" s="214"/>
      <c r="K498" s="214"/>
      <c r="L498" s="214"/>
      <c r="M498" s="214"/>
      <c r="N498" s="214"/>
      <c r="O498" s="214"/>
      <c r="P498" s="214"/>
      <c r="Q498" s="214"/>
      <c r="R498" s="214"/>
    </row>
    <row r="499">
      <c r="A499" s="180"/>
      <c r="B499" s="214"/>
      <c r="C499" s="214"/>
      <c r="D499" s="214"/>
      <c r="E499" s="214"/>
      <c r="F499" s="214"/>
      <c r="G499" s="214"/>
      <c r="H499" s="214"/>
      <c r="I499" s="214"/>
      <c r="J499" s="214"/>
      <c r="K499" s="214"/>
      <c r="L499" s="214"/>
      <c r="M499" s="214"/>
      <c r="N499" s="214"/>
      <c r="O499" s="214"/>
      <c r="P499" s="214"/>
      <c r="Q499" s="214"/>
      <c r="R499" s="214"/>
    </row>
    <row r="500">
      <c r="A500" s="180"/>
      <c r="B500" s="214"/>
      <c r="C500" s="214"/>
      <c r="D500" s="214"/>
      <c r="E500" s="214"/>
      <c r="F500" s="214"/>
      <c r="G500" s="214"/>
      <c r="H500" s="214"/>
      <c r="I500" s="214"/>
      <c r="J500" s="214"/>
      <c r="K500" s="214"/>
      <c r="L500" s="214"/>
      <c r="M500" s="214"/>
      <c r="N500" s="214"/>
      <c r="O500" s="214"/>
      <c r="P500" s="214"/>
      <c r="Q500" s="214"/>
      <c r="R500" s="214"/>
    </row>
    <row r="501">
      <c r="A501" s="180"/>
      <c r="B501" s="214"/>
      <c r="C501" s="214"/>
      <c r="D501" s="214"/>
      <c r="E501" s="214"/>
      <c r="F501" s="214"/>
      <c r="G501" s="214"/>
      <c r="H501" s="214"/>
      <c r="I501" s="214"/>
      <c r="J501" s="214"/>
      <c r="K501" s="214"/>
      <c r="L501" s="214"/>
      <c r="M501" s="214"/>
      <c r="N501" s="214"/>
      <c r="O501" s="214"/>
      <c r="P501" s="214"/>
      <c r="Q501" s="214"/>
      <c r="R501" s="214"/>
    </row>
    <row r="502">
      <c r="A502" s="180"/>
      <c r="B502" s="214"/>
      <c r="C502" s="214"/>
      <c r="D502" s="214"/>
      <c r="E502" s="214"/>
      <c r="F502" s="214"/>
      <c r="G502" s="214"/>
      <c r="H502" s="214"/>
      <c r="I502" s="214"/>
      <c r="J502" s="214"/>
      <c r="K502" s="214"/>
      <c r="L502" s="214"/>
      <c r="M502" s="214"/>
      <c r="N502" s="214"/>
      <c r="O502" s="214"/>
      <c r="P502" s="214"/>
      <c r="Q502" s="214"/>
      <c r="R502" s="214"/>
    </row>
    <row r="503">
      <c r="A503" s="180"/>
      <c r="B503" s="214"/>
      <c r="C503" s="214"/>
      <c r="D503" s="214"/>
      <c r="E503" s="214"/>
      <c r="F503" s="214"/>
      <c r="G503" s="214"/>
      <c r="H503" s="214"/>
      <c r="I503" s="214"/>
      <c r="J503" s="214"/>
      <c r="K503" s="214"/>
      <c r="L503" s="214"/>
      <c r="M503" s="214"/>
      <c r="N503" s="214"/>
      <c r="O503" s="214"/>
      <c r="P503" s="214"/>
      <c r="Q503" s="214"/>
      <c r="R503" s="214"/>
    </row>
    <row r="504">
      <c r="A504" s="180"/>
      <c r="B504" s="214"/>
      <c r="C504" s="214"/>
      <c r="D504" s="214"/>
      <c r="E504" s="214"/>
      <c r="F504" s="214"/>
      <c r="G504" s="214"/>
      <c r="H504" s="214"/>
      <c r="I504" s="214"/>
      <c r="J504" s="214"/>
      <c r="K504" s="214"/>
      <c r="L504" s="214"/>
      <c r="M504" s="214"/>
      <c r="N504" s="214"/>
      <c r="O504" s="214"/>
      <c r="P504" s="214"/>
      <c r="Q504" s="214"/>
      <c r="R504" s="214"/>
    </row>
    <row r="505">
      <c r="A505" s="180"/>
      <c r="B505" s="214"/>
      <c r="C505" s="214"/>
      <c r="D505" s="214"/>
      <c r="E505" s="214"/>
      <c r="F505" s="214"/>
      <c r="G505" s="214"/>
      <c r="H505" s="214"/>
      <c r="I505" s="214"/>
      <c r="J505" s="214"/>
      <c r="K505" s="214"/>
      <c r="L505" s="214"/>
      <c r="M505" s="214"/>
      <c r="N505" s="214"/>
      <c r="O505" s="214"/>
      <c r="P505" s="214"/>
      <c r="Q505" s="214"/>
      <c r="R505" s="214"/>
    </row>
    <row r="506">
      <c r="A506" s="180"/>
      <c r="B506" s="214"/>
      <c r="C506" s="214"/>
      <c r="D506" s="214"/>
      <c r="E506" s="214"/>
      <c r="F506" s="214"/>
      <c r="G506" s="214"/>
      <c r="H506" s="214"/>
      <c r="I506" s="214"/>
      <c r="J506" s="214"/>
      <c r="K506" s="214"/>
      <c r="L506" s="214"/>
      <c r="M506" s="214"/>
      <c r="N506" s="214"/>
      <c r="O506" s="214"/>
      <c r="P506" s="214"/>
      <c r="Q506" s="214"/>
      <c r="R506" s="214"/>
    </row>
    <row r="507">
      <c r="A507" s="180"/>
      <c r="B507" s="214"/>
      <c r="C507" s="214"/>
      <c r="D507" s="214"/>
      <c r="E507" s="214"/>
      <c r="F507" s="214"/>
      <c r="G507" s="214"/>
      <c r="H507" s="214"/>
      <c r="I507" s="214"/>
      <c r="J507" s="214"/>
      <c r="K507" s="214"/>
      <c r="L507" s="214"/>
      <c r="M507" s="214"/>
      <c r="N507" s="214"/>
      <c r="O507" s="214"/>
      <c r="P507" s="214"/>
      <c r="Q507" s="214"/>
      <c r="R507" s="214"/>
    </row>
    <row r="508">
      <c r="A508" s="180"/>
      <c r="B508" s="214"/>
      <c r="C508" s="214"/>
      <c r="D508" s="214"/>
      <c r="E508" s="214"/>
      <c r="F508" s="214"/>
      <c r="G508" s="214"/>
      <c r="H508" s="214"/>
      <c r="I508" s="214"/>
      <c r="J508" s="214"/>
      <c r="K508" s="214"/>
      <c r="L508" s="214"/>
      <c r="M508" s="214"/>
      <c r="N508" s="214"/>
      <c r="O508" s="214"/>
      <c r="P508" s="214"/>
      <c r="Q508" s="214"/>
      <c r="R508" s="214"/>
    </row>
    <row r="509">
      <c r="A509" s="180"/>
      <c r="B509" s="214"/>
      <c r="C509" s="214"/>
      <c r="D509" s="214"/>
      <c r="E509" s="214"/>
      <c r="F509" s="214"/>
      <c r="G509" s="214"/>
      <c r="H509" s="214"/>
      <c r="I509" s="214"/>
      <c r="J509" s="214"/>
      <c r="K509" s="214"/>
      <c r="L509" s="214"/>
      <c r="M509" s="214"/>
      <c r="N509" s="214"/>
      <c r="O509" s="214"/>
      <c r="P509" s="214"/>
      <c r="Q509" s="214"/>
      <c r="R509" s="214"/>
    </row>
    <row r="510">
      <c r="A510" s="180"/>
      <c r="B510" s="214"/>
      <c r="C510" s="214"/>
      <c r="D510" s="214"/>
      <c r="E510" s="214"/>
      <c r="F510" s="214"/>
      <c r="G510" s="214"/>
      <c r="H510" s="214"/>
      <c r="I510" s="214"/>
      <c r="J510" s="214"/>
      <c r="K510" s="214"/>
      <c r="L510" s="214"/>
      <c r="M510" s="214"/>
      <c r="N510" s="214"/>
      <c r="O510" s="214"/>
      <c r="P510" s="214"/>
      <c r="Q510" s="214"/>
      <c r="R510" s="214"/>
    </row>
    <row r="511">
      <c r="A511" s="180"/>
      <c r="B511" s="214"/>
      <c r="C511" s="214"/>
      <c r="D511" s="214"/>
      <c r="E511" s="214"/>
      <c r="F511" s="214"/>
      <c r="G511" s="214"/>
      <c r="H511" s="214"/>
      <c r="I511" s="214"/>
      <c r="J511" s="214"/>
      <c r="K511" s="214"/>
      <c r="L511" s="214"/>
      <c r="M511" s="214"/>
      <c r="N511" s="214"/>
      <c r="O511" s="214"/>
      <c r="P511" s="214"/>
      <c r="Q511" s="214"/>
      <c r="R511" s="214"/>
    </row>
    <row r="512">
      <c r="A512" s="180"/>
      <c r="B512" s="214"/>
      <c r="C512" s="214"/>
      <c r="D512" s="214"/>
      <c r="E512" s="214"/>
      <c r="F512" s="214"/>
      <c r="G512" s="214"/>
      <c r="H512" s="214"/>
      <c r="I512" s="214"/>
      <c r="J512" s="214"/>
      <c r="K512" s="214"/>
      <c r="L512" s="214"/>
      <c r="M512" s="214"/>
      <c r="N512" s="214"/>
      <c r="O512" s="214"/>
      <c r="P512" s="214"/>
      <c r="Q512" s="214"/>
      <c r="R512" s="214"/>
    </row>
    <row r="513">
      <c r="A513" s="180"/>
      <c r="B513" s="214"/>
      <c r="C513" s="214"/>
      <c r="D513" s="214"/>
      <c r="E513" s="214"/>
      <c r="F513" s="214"/>
      <c r="G513" s="214"/>
      <c r="H513" s="214"/>
      <c r="I513" s="214"/>
      <c r="J513" s="214"/>
      <c r="K513" s="214"/>
      <c r="L513" s="214"/>
      <c r="M513" s="214"/>
      <c r="N513" s="214"/>
      <c r="O513" s="214"/>
      <c r="P513" s="214"/>
      <c r="Q513" s="214"/>
      <c r="R513" s="214"/>
    </row>
    <row r="514">
      <c r="A514" s="180"/>
      <c r="B514" s="214"/>
      <c r="C514" s="214"/>
      <c r="D514" s="214"/>
      <c r="E514" s="214"/>
      <c r="F514" s="214"/>
      <c r="G514" s="214"/>
      <c r="H514" s="214"/>
      <c r="I514" s="214"/>
      <c r="J514" s="214"/>
      <c r="K514" s="214"/>
      <c r="L514" s="214"/>
      <c r="M514" s="214"/>
      <c r="N514" s="214"/>
      <c r="O514" s="214"/>
      <c r="P514" s="214"/>
      <c r="Q514" s="214"/>
      <c r="R514" s="214"/>
    </row>
    <row r="515">
      <c r="A515" s="180"/>
      <c r="B515" s="214"/>
      <c r="C515" s="214"/>
      <c r="D515" s="214"/>
      <c r="E515" s="214"/>
      <c r="F515" s="214"/>
      <c r="G515" s="214"/>
      <c r="H515" s="214"/>
      <c r="I515" s="214"/>
      <c r="J515" s="214"/>
      <c r="K515" s="214"/>
      <c r="L515" s="214"/>
      <c r="M515" s="214"/>
      <c r="N515" s="214"/>
      <c r="O515" s="214"/>
      <c r="P515" s="214"/>
      <c r="Q515" s="214"/>
      <c r="R515" s="214"/>
    </row>
    <row r="516">
      <c r="A516" s="180"/>
      <c r="B516" s="214"/>
      <c r="C516" s="214"/>
      <c r="D516" s="214"/>
      <c r="E516" s="214"/>
      <c r="F516" s="214"/>
      <c r="G516" s="214"/>
      <c r="H516" s="214"/>
      <c r="I516" s="214"/>
      <c r="J516" s="214"/>
      <c r="K516" s="214"/>
      <c r="L516" s="214"/>
      <c r="M516" s="214"/>
      <c r="N516" s="214"/>
      <c r="O516" s="214"/>
      <c r="P516" s="214"/>
      <c r="Q516" s="214"/>
      <c r="R516" s="214"/>
    </row>
    <row r="517">
      <c r="A517" s="180"/>
      <c r="B517" s="214"/>
      <c r="C517" s="214"/>
      <c r="D517" s="214"/>
      <c r="E517" s="214"/>
      <c r="F517" s="214"/>
      <c r="G517" s="214"/>
      <c r="H517" s="214"/>
      <c r="I517" s="214"/>
      <c r="J517" s="214"/>
      <c r="K517" s="214"/>
      <c r="L517" s="214"/>
      <c r="M517" s="214"/>
      <c r="N517" s="214"/>
      <c r="O517" s="214"/>
      <c r="P517" s="214"/>
      <c r="Q517" s="214"/>
      <c r="R517" s="214"/>
    </row>
    <row r="518">
      <c r="A518" s="180"/>
      <c r="B518" s="214"/>
      <c r="C518" s="214"/>
      <c r="D518" s="214"/>
      <c r="E518" s="214"/>
      <c r="F518" s="214"/>
      <c r="G518" s="214"/>
      <c r="H518" s="214"/>
      <c r="I518" s="214"/>
      <c r="J518" s="214"/>
      <c r="K518" s="214"/>
      <c r="L518" s="214"/>
      <c r="M518" s="214"/>
      <c r="N518" s="214"/>
      <c r="O518" s="214"/>
      <c r="P518" s="214"/>
      <c r="Q518" s="214"/>
      <c r="R518" s="214"/>
    </row>
    <row r="519">
      <c r="A519" s="180"/>
      <c r="B519" s="214"/>
      <c r="C519" s="214"/>
      <c r="D519" s="214"/>
      <c r="E519" s="214"/>
      <c r="F519" s="214"/>
      <c r="G519" s="214"/>
      <c r="H519" s="214"/>
      <c r="I519" s="214"/>
      <c r="J519" s="214"/>
      <c r="K519" s="214"/>
      <c r="L519" s="214"/>
      <c r="M519" s="214"/>
      <c r="N519" s="214"/>
      <c r="O519" s="214"/>
      <c r="P519" s="214"/>
      <c r="Q519" s="214"/>
      <c r="R519" s="214"/>
    </row>
    <row r="520">
      <c r="A520" s="180"/>
      <c r="B520" s="214"/>
      <c r="C520" s="214"/>
      <c r="D520" s="214"/>
      <c r="E520" s="214"/>
      <c r="F520" s="214"/>
      <c r="G520" s="214"/>
      <c r="H520" s="214"/>
      <c r="I520" s="214"/>
      <c r="J520" s="214"/>
      <c r="K520" s="214"/>
      <c r="L520" s="214"/>
      <c r="M520" s="214"/>
      <c r="N520" s="214"/>
      <c r="O520" s="214"/>
      <c r="P520" s="214"/>
      <c r="Q520" s="214"/>
      <c r="R520" s="214"/>
    </row>
    <row r="521">
      <c r="A521" s="180"/>
      <c r="B521" s="214"/>
      <c r="C521" s="214"/>
      <c r="D521" s="214"/>
      <c r="E521" s="214"/>
      <c r="F521" s="214"/>
      <c r="G521" s="214"/>
      <c r="H521" s="214"/>
      <c r="I521" s="214"/>
      <c r="J521" s="214"/>
      <c r="K521" s="214"/>
      <c r="L521" s="214"/>
      <c r="M521" s="214"/>
      <c r="N521" s="214"/>
      <c r="O521" s="214"/>
      <c r="P521" s="214"/>
      <c r="Q521" s="214"/>
      <c r="R521" s="214"/>
    </row>
    <row r="522">
      <c r="A522" s="180"/>
      <c r="B522" s="214"/>
      <c r="C522" s="214"/>
      <c r="D522" s="214"/>
      <c r="E522" s="214"/>
      <c r="F522" s="214"/>
      <c r="G522" s="214"/>
      <c r="H522" s="214"/>
      <c r="I522" s="214"/>
      <c r="J522" s="214"/>
      <c r="K522" s="214"/>
      <c r="L522" s="214"/>
      <c r="M522" s="214"/>
      <c r="N522" s="214"/>
      <c r="O522" s="214"/>
      <c r="P522" s="214"/>
      <c r="Q522" s="214"/>
      <c r="R522" s="214"/>
    </row>
    <row r="523">
      <c r="A523" s="180"/>
      <c r="B523" s="214"/>
      <c r="C523" s="214"/>
      <c r="D523" s="214"/>
      <c r="E523" s="214"/>
      <c r="F523" s="214"/>
      <c r="G523" s="214"/>
      <c r="H523" s="214"/>
      <c r="I523" s="214"/>
      <c r="J523" s="214"/>
      <c r="K523" s="214"/>
      <c r="L523" s="214"/>
      <c r="M523" s="214"/>
      <c r="N523" s="214"/>
      <c r="O523" s="214"/>
      <c r="P523" s="214"/>
      <c r="Q523" s="214"/>
      <c r="R523" s="214"/>
    </row>
    <row r="524">
      <c r="A524" s="180"/>
      <c r="B524" s="214"/>
      <c r="C524" s="214"/>
      <c r="D524" s="214"/>
      <c r="E524" s="214"/>
      <c r="F524" s="214"/>
      <c r="G524" s="214"/>
      <c r="H524" s="214"/>
      <c r="I524" s="214"/>
      <c r="J524" s="214"/>
      <c r="K524" s="214"/>
      <c r="L524" s="214"/>
      <c r="M524" s="214"/>
      <c r="N524" s="214"/>
      <c r="O524" s="214"/>
      <c r="P524" s="214"/>
      <c r="Q524" s="214"/>
      <c r="R524" s="214"/>
    </row>
    <row r="525">
      <c r="A525" s="180"/>
      <c r="B525" s="214"/>
      <c r="C525" s="214"/>
      <c r="D525" s="214"/>
      <c r="E525" s="214"/>
      <c r="F525" s="214"/>
      <c r="G525" s="214"/>
      <c r="H525" s="214"/>
      <c r="I525" s="214"/>
      <c r="J525" s="214"/>
      <c r="K525" s="214"/>
      <c r="L525" s="214"/>
      <c r="M525" s="214"/>
      <c r="N525" s="214"/>
      <c r="O525" s="214"/>
      <c r="P525" s="214"/>
      <c r="Q525" s="214"/>
      <c r="R525" s="214"/>
    </row>
    <row r="526">
      <c r="A526" s="180"/>
      <c r="B526" s="214"/>
      <c r="C526" s="214"/>
      <c r="D526" s="214"/>
      <c r="E526" s="214"/>
      <c r="F526" s="214"/>
      <c r="G526" s="214"/>
      <c r="H526" s="214"/>
      <c r="I526" s="214"/>
      <c r="J526" s="214"/>
      <c r="K526" s="214"/>
      <c r="L526" s="214"/>
      <c r="M526" s="214"/>
      <c r="N526" s="214"/>
      <c r="O526" s="214"/>
      <c r="P526" s="214"/>
      <c r="Q526" s="214"/>
      <c r="R526" s="214"/>
    </row>
    <row r="527">
      <c r="A527" s="180"/>
      <c r="B527" s="214"/>
      <c r="C527" s="214"/>
      <c r="D527" s="214"/>
      <c r="E527" s="214"/>
      <c r="F527" s="214"/>
      <c r="G527" s="214"/>
      <c r="H527" s="214"/>
      <c r="I527" s="214"/>
      <c r="J527" s="214"/>
      <c r="K527" s="214"/>
      <c r="L527" s="214"/>
      <c r="M527" s="214"/>
      <c r="N527" s="214"/>
      <c r="O527" s="214"/>
      <c r="P527" s="214"/>
      <c r="Q527" s="214"/>
      <c r="R527" s="214"/>
    </row>
    <row r="528">
      <c r="A528" s="180"/>
      <c r="B528" s="214"/>
      <c r="C528" s="214"/>
      <c r="D528" s="214"/>
      <c r="E528" s="214"/>
      <c r="F528" s="214"/>
      <c r="G528" s="214"/>
      <c r="H528" s="214"/>
      <c r="I528" s="214"/>
      <c r="J528" s="214"/>
      <c r="K528" s="214"/>
      <c r="L528" s="214"/>
      <c r="M528" s="214"/>
      <c r="N528" s="214"/>
      <c r="O528" s="214"/>
      <c r="P528" s="214"/>
      <c r="Q528" s="214"/>
      <c r="R528" s="214"/>
    </row>
    <row r="529">
      <c r="A529" s="180"/>
      <c r="B529" s="214"/>
      <c r="C529" s="214"/>
      <c r="D529" s="214"/>
      <c r="E529" s="214"/>
      <c r="F529" s="214"/>
      <c r="G529" s="214"/>
      <c r="H529" s="214"/>
      <c r="I529" s="214"/>
      <c r="J529" s="214"/>
      <c r="K529" s="214"/>
      <c r="L529" s="214"/>
      <c r="M529" s="214"/>
      <c r="N529" s="214"/>
      <c r="O529" s="214"/>
      <c r="P529" s="214"/>
      <c r="Q529" s="214"/>
      <c r="R529" s="214"/>
    </row>
    <row r="530">
      <c r="A530" s="180"/>
      <c r="B530" s="214"/>
      <c r="C530" s="214"/>
      <c r="D530" s="214"/>
      <c r="E530" s="214"/>
      <c r="F530" s="214"/>
      <c r="G530" s="214"/>
      <c r="H530" s="214"/>
      <c r="I530" s="214"/>
      <c r="J530" s="214"/>
      <c r="K530" s="214"/>
      <c r="L530" s="214"/>
      <c r="M530" s="214"/>
      <c r="N530" s="214"/>
      <c r="O530" s="214"/>
      <c r="P530" s="214"/>
      <c r="Q530" s="214"/>
      <c r="R530" s="214"/>
    </row>
    <row r="531">
      <c r="A531" s="180"/>
      <c r="B531" s="214"/>
      <c r="C531" s="214"/>
      <c r="D531" s="214"/>
      <c r="E531" s="214"/>
      <c r="F531" s="214"/>
      <c r="G531" s="214"/>
      <c r="H531" s="214"/>
      <c r="I531" s="214"/>
      <c r="J531" s="214"/>
      <c r="K531" s="214"/>
      <c r="L531" s="214"/>
      <c r="M531" s="214"/>
      <c r="N531" s="214"/>
      <c r="O531" s="214"/>
      <c r="P531" s="214"/>
      <c r="Q531" s="214"/>
      <c r="R531" s="214"/>
    </row>
    <row r="532">
      <c r="A532" s="180"/>
      <c r="B532" s="214"/>
      <c r="C532" s="214"/>
      <c r="D532" s="214"/>
      <c r="E532" s="214"/>
      <c r="F532" s="214"/>
      <c r="G532" s="214"/>
      <c r="H532" s="214"/>
      <c r="I532" s="214"/>
      <c r="J532" s="214"/>
      <c r="K532" s="214"/>
      <c r="L532" s="214"/>
      <c r="M532" s="214"/>
      <c r="N532" s="214"/>
      <c r="O532" s="214"/>
      <c r="P532" s="214"/>
      <c r="Q532" s="214"/>
      <c r="R532" s="214"/>
    </row>
    <row r="533">
      <c r="A533" s="180"/>
      <c r="B533" s="214"/>
      <c r="C533" s="214"/>
      <c r="D533" s="214"/>
      <c r="E533" s="214"/>
      <c r="F533" s="214"/>
      <c r="G533" s="214"/>
      <c r="H533" s="214"/>
      <c r="I533" s="214"/>
      <c r="J533" s="214"/>
      <c r="K533" s="214"/>
      <c r="L533" s="214"/>
      <c r="M533" s="214"/>
      <c r="N533" s="214"/>
      <c r="O533" s="214"/>
      <c r="P533" s="214"/>
      <c r="Q533" s="214"/>
      <c r="R533" s="214"/>
    </row>
    <row r="534">
      <c r="A534" s="180"/>
      <c r="B534" s="214"/>
      <c r="C534" s="214"/>
      <c r="D534" s="214"/>
      <c r="E534" s="214"/>
      <c r="F534" s="214"/>
      <c r="G534" s="214"/>
      <c r="H534" s="214"/>
      <c r="I534" s="214"/>
      <c r="J534" s="214"/>
      <c r="K534" s="214"/>
      <c r="L534" s="214"/>
      <c r="M534" s="214"/>
      <c r="N534" s="214"/>
      <c r="O534" s="214"/>
      <c r="P534" s="214"/>
      <c r="Q534" s="214"/>
      <c r="R534" s="214"/>
    </row>
    <row r="535">
      <c r="A535" s="180"/>
      <c r="B535" s="214"/>
      <c r="C535" s="214"/>
      <c r="D535" s="214"/>
      <c r="E535" s="214"/>
      <c r="F535" s="214"/>
      <c r="G535" s="214"/>
      <c r="H535" s="214"/>
      <c r="I535" s="214"/>
      <c r="J535" s="214"/>
      <c r="K535" s="214"/>
      <c r="L535" s="214"/>
      <c r="M535" s="214"/>
      <c r="N535" s="214"/>
      <c r="O535" s="214"/>
      <c r="P535" s="214"/>
      <c r="Q535" s="214"/>
      <c r="R535" s="214"/>
    </row>
    <row r="536">
      <c r="A536" s="180"/>
      <c r="B536" s="214"/>
      <c r="C536" s="214"/>
      <c r="D536" s="214"/>
      <c r="E536" s="214"/>
      <c r="F536" s="214"/>
      <c r="G536" s="214"/>
      <c r="H536" s="214"/>
      <c r="I536" s="214"/>
      <c r="J536" s="214"/>
      <c r="K536" s="214"/>
      <c r="L536" s="214"/>
      <c r="M536" s="214"/>
      <c r="N536" s="214"/>
      <c r="O536" s="214"/>
      <c r="P536" s="214"/>
      <c r="Q536" s="214"/>
      <c r="R536" s="214"/>
    </row>
    <row r="537">
      <c r="A537" s="180"/>
      <c r="B537" s="214"/>
      <c r="C537" s="214"/>
      <c r="D537" s="214"/>
      <c r="E537" s="214"/>
      <c r="F537" s="214"/>
      <c r="G537" s="214"/>
      <c r="H537" s="214"/>
      <c r="I537" s="214"/>
      <c r="J537" s="214"/>
      <c r="K537" s="214"/>
      <c r="L537" s="214"/>
      <c r="M537" s="214"/>
      <c r="N537" s="214"/>
      <c r="O537" s="214"/>
      <c r="P537" s="214"/>
      <c r="Q537" s="214"/>
      <c r="R537" s="214"/>
    </row>
    <row r="538">
      <c r="A538" s="180"/>
      <c r="B538" s="214"/>
      <c r="C538" s="214"/>
      <c r="D538" s="214"/>
      <c r="E538" s="214"/>
      <c r="F538" s="214"/>
      <c r="G538" s="214"/>
      <c r="H538" s="214"/>
      <c r="I538" s="214"/>
      <c r="J538" s="214"/>
      <c r="K538" s="214"/>
      <c r="L538" s="214"/>
      <c r="M538" s="214"/>
      <c r="N538" s="214"/>
      <c r="O538" s="214"/>
      <c r="P538" s="214"/>
      <c r="Q538" s="214"/>
      <c r="R538" s="214"/>
    </row>
    <row r="539">
      <c r="A539" s="180"/>
      <c r="B539" s="214"/>
      <c r="C539" s="214"/>
      <c r="D539" s="214"/>
      <c r="E539" s="214"/>
      <c r="F539" s="214"/>
      <c r="G539" s="214"/>
      <c r="H539" s="214"/>
      <c r="I539" s="214"/>
      <c r="J539" s="214"/>
      <c r="K539" s="214"/>
      <c r="L539" s="214"/>
      <c r="M539" s="214"/>
      <c r="N539" s="214"/>
      <c r="O539" s="214"/>
      <c r="P539" s="214"/>
      <c r="Q539" s="214"/>
      <c r="R539" s="214"/>
    </row>
    <row r="540">
      <c r="A540" s="180"/>
      <c r="B540" s="214"/>
      <c r="C540" s="214"/>
      <c r="D540" s="214"/>
      <c r="E540" s="214"/>
      <c r="F540" s="214"/>
      <c r="G540" s="214"/>
      <c r="H540" s="214"/>
      <c r="I540" s="214"/>
      <c r="J540" s="214"/>
      <c r="K540" s="214"/>
      <c r="L540" s="214"/>
      <c r="M540" s="214"/>
      <c r="N540" s="214"/>
      <c r="O540" s="214"/>
      <c r="P540" s="214"/>
      <c r="Q540" s="214"/>
      <c r="R540" s="214"/>
    </row>
    <row r="541">
      <c r="A541" s="180"/>
      <c r="B541" s="214"/>
      <c r="C541" s="214"/>
      <c r="D541" s="214"/>
      <c r="E541" s="214"/>
      <c r="F541" s="214"/>
      <c r="G541" s="214"/>
      <c r="H541" s="214"/>
      <c r="I541" s="214"/>
      <c r="J541" s="214"/>
      <c r="K541" s="214"/>
      <c r="L541" s="214"/>
      <c r="M541" s="214"/>
      <c r="N541" s="214"/>
      <c r="O541" s="214"/>
      <c r="P541" s="214"/>
      <c r="Q541" s="214"/>
      <c r="R541" s="214"/>
    </row>
    <row r="542">
      <c r="A542" s="180"/>
      <c r="B542" s="214"/>
      <c r="C542" s="214"/>
      <c r="D542" s="214"/>
      <c r="E542" s="214"/>
      <c r="F542" s="214"/>
      <c r="G542" s="214"/>
      <c r="H542" s="214"/>
      <c r="I542" s="214"/>
      <c r="J542" s="214"/>
      <c r="K542" s="214"/>
      <c r="L542" s="214"/>
      <c r="M542" s="214"/>
      <c r="N542" s="214"/>
      <c r="O542" s="214"/>
      <c r="P542" s="214"/>
      <c r="Q542" s="214"/>
      <c r="R542" s="214"/>
    </row>
    <row r="543">
      <c r="A543" s="180"/>
      <c r="B543" s="214"/>
      <c r="C543" s="214"/>
      <c r="D543" s="214"/>
      <c r="E543" s="214"/>
      <c r="F543" s="214"/>
      <c r="G543" s="214"/>
      <c r="H543" s="214"/>
      <c r="I543" s="214"/>
      <c r="J543" s="214"/>
      <c r="K543" s="214"/>
      <c r="L543" s="214"/>
      <c r="M543" s="214"/>
      <c r="N543" s="214"/>
      <c r="O543" s="214"/>
      <c r="P543" s="214"/>
      <c r="Q543" s="214"/>
      <c r="R543" s="214"/>
    </row>
    <row r="544">
      <c r="A544" s="180"/>
      <c r="B544" s="214"/>
      <c r="C544" s="214"/>
      <c r="D544" s="214"/>
      <c r="E544" s="214"/>
      <c r="F544" s="214"/>
      <c r="G544" s="214"/>
      <c r="H544" s="214"/>
      <c r="I544" s="214"/>
      <c r="J544" s="214"/>
      <c r="K544" s="214"/>
      <c r="L544" s="214"/>
      <c r="M544" s="214"/>
      <c r="N544" s="214"/>
      <c r="O544" s="214"/>
      <c r="P544" s="214"/>
      <c r="Q544" s="214"/>
      <c r="R544" s="214"/>
    </row>
    <row r="545">
      <c r="A545" s="180"/>
      <c r="B545" s="214"/>
      <c r="C545" s="214"/>
      <c r="D545" s="214"/>
      <c r="E545" s="214"/>
      <c r="F545" s="214"/>
      <c r="G545" s="214"/>
      <c r="H545" s="214"/>
      <c r="I545" s="214"/>
      <c r="J545" s="214"/>
      <c r="K545" s="214"/>
      <c r="L545" s="214"/>
      <c r="M545" s="214"/>
      <c r="N545" s="214"/>
      <c r="O545" s="214"/>
      <c r="P545" s="214"/>
      <c r="Q545" s="214"/>
      <c r="R545" s="214"/>
    </row>
    <row r="546">
      <c r="A546" s="180"/>
      <c r="B546" s="214"/>
      <c r="C546" s="214"/>
      <c r="D546" s="214"/>
      <c r="E546" s="214"/>
      <c r="F546" s="214"/>
      <c r="G546" s="214"/>
      <c r="H546" s="214"/>
      <c r="I546" s="214"/>
      <c r="J546" s="214"/>
      <c r="K546" s="214"/>
      <c r="L546" s="214"/>
      <c r="M546" s="214"/>
      <c r="N546" s="214"/>
      <c r="O546" s="214"/>
      <c r="P546" s="214"/>
      <c r="Q546" s="214"/>
      <c r="R546" s="214"/>
    </row>
    <row r="547">
      <c r="A547" s="180"/>
      <c r="B547" s="214"/>
      <c r="C547" s="214"/>
      <c r="D547" s="214"/>
      <c r="E547" s="214"/>
      <c r="F547" s="214"/>
      <c r="G547" s="214"/>
      <c r="H547" s="214"/>
      <c r="I547" s="214"/>
      <c r="J547" s="214"/>
      <c r="K547" s="214"/>
      <c r="L547" s="214"/>
      <c r="M547" s="214"/>
      <c r="N547" s="214"/>
      <c r="O547" s="214"/>
      <c r="P547" s="214"/>
      <c r="Q547" s="214"/>
      <c r="R547" s="214"/>
    </row>
    <row r="548">
      <c r="A548" s="180"/>
      <c r="B548" s="214"/>
      <c r="C548" s="214"/>
      <c r="D548" s="214"/>
      <c r="E548" s="214"/>
      <c r="F548" s="214"/>
      <c r="G548" s="214"/>
      <c r="H548" s="214"/>
      <c r="I548" s="214"/>
      <c r="J548" s="214"/>
      <c r="K548" s="214"/>
      <c r="L548" s="214"/>
      <c r="M548" s="214"/>
      <c r="N548" s="214"/>
      <c r="O548" s="214"/>
      <c r="P548" s="214"/>
      <c r="Q548" s="214"/>
      <c r="R548" s="214"/>
    </row>
    <row r="549">
      <c r="A549" s="180"/>
      <c r="B549" s="214"/>
      <c r="C549" s="214"/>
      <c r="D549" s="214"/>
      <c r="E549" s="214"/>
      <c r="F549" s="214"/>
      <c r="G549" s="214"/>
      <c r="H549" s="214"/>
      <c r="I549" s="214"/>
      <c r="J549" s="214"/>
      <c r="K549" s="214"/>
      <c r="L549" s="214"/>
      <c r="M549" s="214"/>
      <c r="N549" s="214"/>
      <c r="O549" s="214"/>
      <c r="P549" s="214"/>
      <c r="Q549" s="214"/>
      <c r="R549" s="214"/>
    </row>
    <row r="550">
      <c r="A550" s="180"/>
      <c r="B550" s="214"/>
      <c r="C550" s="214"/>
      <c r="D550" s="214"/>
      <c r="E550" s="214"/>
      <c r="F550" s="214"/>
      <c r="G550" s="214"/>
      <c r="H550" s="214"/>
      <c r="I550" s="214"/>
      <c r="J550" s="214"/>
      <c r="K550" s="214"/>
      <c r="L550" s="214"/>
      <c r="M550" s="214"/>
      <c r="N550" s="214"/>
      <c r="O550" s="214"/>
      <c r="P550" s="214"/>
      <c r="Q550" s="214"/>
      <c r="R550" s="214"/>
    </row>
    <row r="551">
      <c r="A551" s="180"/>
      <c r="B551" s="214"/>
      <c r="C551" s="214"/>
      <c r="D551" s="214"/>
      <c r="E551" s="214"/>
      <c r="F551" s="214"/>
      <c r="G551" s="214"/>
      <c r="H551" s="214"/>
      <c r="I551" s="214"/>
      <c r="J551" s="214"/>
      <c r="K551" s="214"/>
      <c r="L551" s="214"/>
      <c r="M551" s="214"/>
      <c r="N551" s="214"/>
      <c r="O551" s="214"/>
      <c r="P551" s="214"/>
      <c r="Q551" s="214"/>
      <c r="R551" s="214"/>
    </row>
    <row r="552">
      <c r="A552" s="180"/>
      <c r="B552" s="214"/>
      <c r="C552" s="214"/>
      <c r="D552" s="214"/>
      <c r="E552" s="214"/>
      <c r="F552" s="214"/>
      <c r="G552" s="214"/>
      <c r="H552" s="214"/>
      <c r="I552" s="214"/>
      <c r="J552" s="214"/>
      <c r="K552" s="214"/>
      <c r="L552" s="214"/>
      <c r="M552" s="214"/>
      <c r="N552" s="214"/>
      <c r="O552" s="214"/>
      <c r="P552" s="214"/>
      <c r="Q552" s="214"/>
      <c r="R552" s="214"/>
    </row>
    <row r="553">
      <c r="A553" s="180"/>
      <c r="B553" s="214"/>
      <c r="C553" s="214"/>
      <c r="D553" s="214"/>
      <c r="E553" s="214"/>
      <c r="F553" s="214"/>
      <c r="G553" s="214"/>
      <c r="H553" s="214"/>
      <c r="I553" s="214"/>
      <c r="J553" s="214"/>
      <c r="K553" s="214"/>
      <c r="L553" s="214"/>
      <c r="M553" s="214"/>
      <c r="N553" s="214"/>
      <c r="O553" s="214"/>
      <c r="P553" s="214"/>
      <c r="Q553" s="214"/>
      <c r="R553" s="214"/>
    </row>
    <row r="554">
      <c r="A554" s="180"/>
      <c r="B554" s="214"/>
      <c r="C554" s="214"/>
      <c r="D554" s="214"/>
      <c r="E554" s="214"/>
      <c r="F554" s="214"/>
      <c r="G554" s="214"/>
      <c r="H554" s="214"/>
      <c r="I554" s="214"/>
      <c r="J554" s="214"/>
      <c r="K554" s="214"/>
      <c r="L554" s="214"/>
      <c r="M554" s="214"/>
      <c r="N554" s="214"/>
      <c r="O554" s="214"/>
      <c r="P554" s="214"/>
      <c r="Q554" s="214"/>
      <c r="R554" s="214"/>
    </row>
    <row r="555">
      <c r="A555" s="180"/>
      <c r="B555" s="214"/>
      <c r="C555" s="214"/>
      <c r="D555" s="214"/>
      <c r="E555" s="214"/>
      <c r="F555" s="214"/>
      <c r="G555" s="214"/>
      <c r="H555" s="214"/>
      <c r="I555" s="214"/>
      <c r="J555" s="214"/>
      <c r="K555" s="214"/>
      <c r="L555" s="214"/>
      <c r="M555" s="214"/>
      <c r="N555" s="214"/>
      <c r="O555" s="214"/>
      <c r="P555" s="214"/>
      <c r="Q555" s="214"/>
      <c r="R555" s="214"/>
    </row>
    <row r="556">
      <c r="A556" s="180"/>
      <c r="B556" s="214"/>
      <c r="C556" s="214"/>
      <c r="D556" s="214"/>
      <c r="E556" s="214"/>
      <c r="F556" s="214"/>
      <c r="G556" s="214"/>
      <c r="H556" s="214"/>
      <c r="I556" s="214"/>
      <c r="J556" s="214"/>
      <c r="K556" s="214"/>
      <c r="L556" s="214"/>
      <c r="M556" s="214"/>
      <c r="N556" s="214"/>
      <c r="O556" s="214"/>
      <c r="P556" s="214"/>
      <c r="Q556" s="214"/>
      <c r="R556" s="214"/>
    </row>
    <row r="557">
      <c r="A557" s="180"/>
      <c r="B557" s="214"/>
      <c r="C557" s="214"/>
      <c r="D557" s="214"/>
      <c r="E557" s="214"/>
      <c r="F557" s="214"/>
      <c r="G557" s="214"/>
      <c r="H557" s="214"/>
      <c r="I557" s="214"/>
      <c r="J557" s="214"/>
      <c r="K557" s="214"/>
      <c r="L557" s="214"/>
      <c r="M557" s="214"/>
      <c r="N557" s="214"/>
      <c r="O557" s="214"/>
      <c r="P557" s="214"/>
      <c r="Q557" s="214"/>
      <c r="R557" s="214"/>
    </row>
    <row r="558">
      <c r="A558" s="180"/>
      <c r="B558" s="214"/>
      <c r="C558" s="214"/>
      <c r="D558" s="214"/>
      <c r="E558" s="214"/>
      <c r="F558" s="214"/>
      <c r="G558" s="214"/>
      <c r="H558" s="214"/>
      <c r="I558" s="214"/>
      <c r="J558" s="214"/>
      <c r="K558" s="214"/>
      <c r="L558" s="214"/>
      <c r="M558" s="214"/>
      <c r="N558" s="214"/>
      <c r="O558" s="214"/>
      <c r="P558" s="214"/>
      <c r="Q558" s="214"/>
      <c r="R558" s="214"/>
    </row>
    <row r="559">
      <c r="A559" s="180"/>
      <c r="B559" s="214"/>
      <c r="C559" s="214"/>
      <c r="D559" s="214"/>
      <c r="E559" s="214"/>
      <c r="F559" s="214"/>
      <c r="G559" s="214"/>
      <c r="H559" s="214"/>
      <c r="I559" s="214"/>
      <c r="J559" s="214"/>
      <c r="K559" s="214"/>
      <c r="L559" s="214"/>
      <c r="M559" s="214"/>
      <c r="N559" s="214"/>
      <c r="O559" s="214"/>
      <c r="P559" s="214"/>
      <c r="Q559" s="214"/>
      <c r="R559" s="214"/>
    </row>
    <row r="560">
      <c r="A560" s="180"/>
      <c r="B560" s="214"/>
      <c r="C560" s="214"/>
      <c r="D560" s="214"/>
      <c r="E560" s="214"/>
      <c r="F560" s="214"/>
      <c r="G560" s="214"/>
      <c r="H560" s="214"/>
      <c r="I560" s="214"/>
      <c r="J560" s="214"/>
      <c r="K560" s="214"/>
      <c r="L560" s="214"/>
      <c r="M560" s="214"/>
      <c r="N560" s="214"/>
      <c r="O560" s="214"/>
      <c r="P560" s="214"/>
      <c r="Q560" s="214"/>
      <c r="R560" s="214"/>
    </row>
    <row r="561">
      <c r="A561" s="180"/>
      <c r="B561" s="214"/>
      <c r="C561" s="214"/>
      <c r="D561" s="214"/>
      <c r="E561" s="214"/>
      <c r="F561" s="214"/>
      <c r="G561" s="214"/>
      <c r="H561" s="214"/>
      <c r="I561" s="214"/>
      <c r="J561" s="214"/>
      <c r="K561" s="214"/>
      <c r="L561" s="214"/>
      <c r="M561" s="214"/>
      <c r="N561" s="214"/>
      <c r="O561" s="214"/>
      <c r="P561" s="214"/>
      <c r="Q561" s="214"/>
      <c r="R561" s="214"/>
    </row>
    <row r="562">
      <c r="A562" s="180"/>
      <c r="B562" s="214"/>
      <c r="C562" s="214"/>
      <c r="D562" s="214"/>
      <c r="E562" s="214"/>
      <c r="F562" s="214"/>
      <c r="G562" s="214"/>
      <c r="H562" s="214"/>
      <c r="I562" s="214"/>
      <c r="J562" s="214"/>
      <c r="K562" s="214"/>
      <c r="L562" s="214"/>
      <c r="M562" s="214"/>
      <c r="N562" s="214"/>
      <c r="O562" s="214"/>
      <c r="P562" s="214"/>
      <c r="Q562" s="214"/>
      <c r="R562" s="214"/>
    </row>
    <row r="563">
      <c r="A563" s="180"/>
      <c r="B563" s="214"/>
      <c r="C563" s="214"/>
      <c r="D563" s="214"/>
      <c r="E563" s="214"/>
      <c r="F563" s="214"/>
      <c r="G563" s="214"/>
      <c r="H563" s="214"/>
      <c r="I563" s="214"/>
      <c r="J563" s="214"/>
      <c r="K563" s="214"/>
      <c r="L563" s="214"/>
      <c r="M563" s="214"/>
      <c r="N563" s="214"/>
      <c r="O563" s="214"/>
      <c r="P563" s="214"/>
      <c r="Q563" s="214"/>
      <c r="R563" s="214"/>
    </row>
    <row r="564">
      <c r="A564" s="180"/>
      <c r="B564" s="214"/>
      <c r="C564" s="214"/>
      <c r="D564" s="214"/>
      <c r="E564" s="214"/>
      <c r="F564" s="214"/>
      <c r="G564" s="214"/>
      <c r="H564" s="214"/>
      <c r="I564" s="214"/>
      <c r="J564" s="214"/>
      <c r="K564" s="214"/>
      <c r="L564" s="214"/>
      <c r="M564" s="214"/>
      <c r="N564" s="214"/>
      <c r="O564" s="214"/>
      <c r="P564" s="214"/>
      <c r="Q564" s="214"/>
      <c r="R564" s="214"/>
    </row>
    <row r="565">
      <c r="A565" s="180"/>
      <c r="B565" s="214"/>
      <c r="C565" s="214"/>
      <c r="D565" s="214"/>
      <c r="E565" s="214"/>
      <c r="F565" s="214"/>
      <c r="G565" s="214"/>
      <c r="H565" s="214"/>
      <c r="I565" s="214"/>
      <c r="J565" s="214"/>
      <c r="K565" s="214"/>
      <c r="L565" s="214"/>
      <c r="M565" s="214"/>
      <c r="N565" s="214"/>
      <c r="O565" s="214"/>
      <c r="P565" s="214"/>
      <c r="Q565" s="214"/>
      <c r="R565" s="214"/>
    </row>
    <row r="566">
      <c r="A566" s="180"/>
      <c r="B566" s="214"/>
      <c r="C566" s="214"/>
      <c r="D566" s="214"/>
      <c r="E566" s="214"/>
      <c r="F566" s="214"/>
      <c r="G566" s="214"/>
      <c r="H566" s="214"/>
      <c r="I566" s="214"/>
      <c r="J566" s="214"/>
      <c r="K566" s="214"/>
      <c r="L566" s="214"/>
      <c r="M566" s="214"/>
      <c r="N566" s="214"/>
      <c r="O566" s="214"/>
      <c r="P566" s="214"/>
      <c r="Q566" s="214"/>
      <c r="R566" s="214"/>
    </row>
    <row r="567">
      <c r="A567" s="180"/>
      <c r="B567" s="214"/>
      <c r="C567" s="214"/>
      <c r="D567" s="214"/>
      <c r="E567" s="214"/>
      <c r="F567" s="214"/>
      <c r="G567" s="214"/>
      <c r="H567" s="214"/>
      <c r="I567" s="214"/>
      <c r="J567" s="214"/>
      <c r="K567" s="214"/>
      <c r="L567" s="214"/>
      <c r="M567" s="214"/>
      <c r="N567" s="214"/>
      <c r="O567" s="214"/>
      <c r="P567" s="214"/>
      <c r="Q567" s="214"/>
      <c r="R567" s="214"/>
    </row>
    <row r="568">
      <c r="A568" s="180"/>
      <c r="B568" s="214"/>
      <c r="C568" s="214"/>
      <c r="D568" s="214"/>
      <c r="E568" s="214"/>
      <c r="F568" s="214"/>
      <c r="G568" s="214"/>
      <c r="H568" s="214"/>
      <c r="I568" s="214"/>
      <c r="J568" s="214"/>
      <c r="K568" s="214"/>
      <c r="L568" s="214"/>
      <c r="M568" s="214"/>
      <c r="N568" s="214"/>
      <c r="O568" s="214"/>
      <c r="P568" s="214"/>
      <c r="Q568" s="214"/>
      <c r="R568" s="214"/>
    </row>
    <row r="569">
      <c r="A569" s="180"/>
      <c r="B569" s="214"/>
      <c r="C569" s="214"/>
      <c r="D569" s="214"/>
      <c r="E569" s="214"/>
      <c r="F569" s="214"/>
      <c r="G569" s="214"/>
      <c r="H569" s="214"/>
      <c r="I569" s="214"/>
      <c r="J569" s="214"/>
      <c r="K569" s="214"/>
      <c r="L569" s="214"/>
      <c r="M569" s="214"/>
      <c r="N569" s="214"/>
      <c r="O569" s="214"/>
      <c r="P569" s="214"/>
      <c r="Q569" s="214"/>
      <c r="R569" s="214"/>
    </row>
    <row r="570">
      <c r="A570" s="180"/>
      <c r="B570" s="214"/>
      <c r="C570" s="214"/>
      <c r="D570" s="214"/>
      <c r="E570" s="214"/>
      <c r="F570" s="214"/>
      <c r="G570" s="214"/>
      <c r="H570" s="214"/>
      <c r="I570" s="214"/>
      <c r="J570" s="214"/>
      <c r="K570" s="214"/>
      <c r="L570" s="214"/>
      <c r="M570" s="214"/>
      <c r="N570" s="214"/>
      <c r="O570" s="214"/>
      <c r="P570" s="214"/>
      <c r="Q570" s="214"/>
      <c r="R570" s="214"/>
    </row>
    <row r="571">
      <c r="A571" s="180"/>
      <c r="B571" s="214"/>
      <c r="C571" s="214"/>
      <c r="D571" s="214"/>
      <c r="E571" s="214"/>
      <c r="F571" s="214"/>
      <c r="G571" s="214"/>
      <c r="H571" s="214"/>
      <c r="I571" s="214"/>
      <c r="J571" s="214"/>
      <c r="K571" s="214"/>
      <c r="L571" s="214"/>
      <c r="M571" s="214"/>
      <c r="N571" s="214"/>
      <c r="O571" s="214"/>
      <c r="P571" s="214"/>
      <c r="Q571" s="214"/>
      <c r="R571" s="214"/>
    </row>
    <row r="572">
      <c r="A572" s="180"/>
      <c r="B572" s="214"/>
      <c r="C572" s="214"/>
      <c r="D572" s="214"/>
      <c r="E572" s="214"/>
      <c r="F572" s="214"/>
      <c r="G572" s="214"/>
      <c r="H572" s="214"/>
      <c r="I572" s="214"/>
      <c r="J572" s="214"/>
      <c r="K572" s="214"/>
      <c r="L572" s="214"/>
      <c r="M572" s="214"/>
      <c r="N572" s="214"/>
      <c r="O572" s="214"/>
      <c r="P572" s="214"/>
      <c r="Q572" s="214"/>
      <c r="R572" s="214"/>
    </row>
    <row r="573">
      <c r="A573" s="180"/>
      <c r="B573" s="214"/>
      <c r="C573" s="214"/>
      <c r="D573" s="214"/>
      <c r="E573" s="214"/>
      <c r="F573" s="214"/>
      <c r="G573" s="214"/>
      <c r="H573" s="214"/>
      <c r="I573" s="214"/>
      <c r="J573" s="214"/>
      <c r="K573" s="214"/>
      <c r="L573" s="214"/>
      <c r="M573" s="214"/>
      <c r="N573" s="214"/>
      <c r="O573" s="214"/>
      <c r="P573" s="214"/>
      <c r="Q573" s="214"/>
      <c r="R573" s="214"/>
    </row>
    <row r="574">
      <c r="A574" s="180"/>
      <c r="B574" s="214"/>
      <c r="C574" s="214"/>
      <c r="D574" s="214"/>
      <c r="E574" s="214"/>
      <c r="F574" s="214"/>
      <c r="G574" s="214"/>
      <c r="H574" s="214"/>
      <c r="I574" s="214"/>
      <c r="J574" s="214"/>
      <c r="K574" s="214"/>
      <c r="L574" s="214"/>
      <c r="M574" s="214"/>
      <c r="N574" s="214"/>
      <c r="O574" s="214"/>
      <c r="P574" s="214"/>
      <c r="Q574" s="214"/>
      <c r="R574" s="214"/>
    </row>
    <row r="575">
      <c r="A575" s="180"/>
      <c r="B575" s="214"/>
      <c r="C575" s="214"/>
      <c r="D575" s="214"/>
      <c r="E575" s="214"/>
      <c r="F575" s="214"/>
      <c r="G575" s="214"/>
      <c r="H575" s="214"/>
      <c r="I575" s="214"/>
      <c r="J575" s="214"/>
      <c r="K575" s="214"/>
      <c r="L575" s="214"/>
      <c r="M575" s="214"/>
      <c r="N575" s="214"/>
      <c r="O575" s="214"/>
      <c r="P575" s="214"/>
      <c r="Q575" s="214"/>
      <c r="R575" s="214"/>
    </row>
    <row r="576">
      <c r="A576" s="180"/>
      <c r="B576" s="214"/>
      <c r="C576" s="214"/>
      <c r="D576" s="214"/>
      <c r="E576" s="214"/>
      <c r="F576" s="214"/>
      <c r="G576" s="214"/>
      <c r="H576" s="214"/>
      <c r="I576" s="214"/>
      <c r="J576" s="214"/>
      <c r="K576" s="214"/>
      <c r="L576" s="214"/>
      <c r="M576" s="214"/>
      <c r="N576" s="214"/>
      <c r="O576" s="214"/>
      <c r="P576" s="214"/>
      <c r="Q576" s="214"/>
      <c r="R576" s="214"/>
    </row>
    <row r="577">
      <c r="A577" s="180"/>
      <c r="B577" s="214"/>
      <c r="C577" s="214"/>
      <c r="D577" s="214"/>
      <c r="E577" s="214"/>
      <c r="F577" s="214"/>
      <c r="G577" s="214"/>
      <c r="H577" s="214"/>
      <c r="I577" s="214"/>
      <c r="J577" s="214"/>
      <c r="K577" s="214"/>
      <c r="L577" s="214"/>
      <c r="M577" s="214"/>
      <c r="N577" s="214"/>
      <c r="O577" s="214"/>
      <c r="P577" s="214"/>
      <c r="Q577" s="214"/>
      <c r="R577" s="214"/>
    </row>
    <row r="578">
      <c r="A578" s="180"/>
      <c r="B578" s="214"/>
      <c r="C578" s="214"/>
      <c r="D578" s="214"/>
      <c r="E578" s="214"/>
      <c r="F578" s="214"/>
      <c r="G578" s="214"/>
      <c r="H578" s="214"/>
      <c r="I578" s="214"/>
      <c r="J578" s="214"/>
      <c r="K578" s="214"/>
      <c r="L578" s="214"/>
      <c r="M578" s="214"/>
      <c r="N578" s="214"/>
      <c r="O578" s="214"/>
      <c r="P578" s="214"/>
      <c r="Q578" s="214"/>
      <c r="R578" s="214"/>
    </row>
    <row r="579">
      <c r="A579" s="180"/>
      <c r="B579" s="214"/>
      <c r="C579" s="214"/>
      <c r="D579" s="214"/>
      <c r="E579" s="214"/>
      <c r="F579" s="214"/>
      <c r="G579" s="214"/>
      <c r="H579" s="214"/>
      <c r="I579" s="214"/>
      <c r="J579" s="214"/>
      <c r="K579" s="214"/>
      <c r="L579" s="214"/>
      <c r="M579" s="214"/>
      <c r="N579" s="214"/>
      <c r="O579" s="214"/>
      <c r="P579" s="214"/>
      <c r="Q579" s="214"/>
      <c r="R579" s="214"/>
    </row>
    <row r="580">
      <c r="A580" s="180"/>
      <c r="B580" s="214"/>
      <c r="C580" s="214"/>
      <c r="D580" s="214"/>
      <c r="E580" s="214"/>
      <c r="F580" s="214"/>
      <c r="G580" s="214"/>
      <c r="H580" s="214"/>
      <c r="I580" s="214"/>
      <c r="J580" s="214"/>
      <c r="K580" s="214"/>
      <c r="L580" s="214"/>
      <c r="M580" s="214"/>
      <c r="N580" s="214"/>
      <c r="O580" s="214"/>
      <c r="P580" s="214"/>
      <c r="Q580" s="214"/>
      <c r="R580" s="214"/>
    </row>
    <row r="581">
      <c r="A581" s="180"/>
      <c r="B581" s="214"/>
      <c r="C581" s="214"/>
      <c r="D581" s="214"/>
      <c r="E581" s="214"/>
      <c r="F581" s="214"/>
      <c r="G581" s="214"/>
      <c r="H581" s="214"/>
      <c r="I581" s="214"/>
      <c r="J581" s="214"/>
      <c r="K581" s="214"/>
      <c r="L581" s="214"/>
      <c r="M581" s="214"/>
      <c r="N581" s="214"/>
      <c r="O581" s="214"/>
      <c r="P581" s="214"/>
      <c r="Q581" s="214"/>
      <c r="R581" s="214"/>
    </row>
    <row r="582">
      <c r="A582" s="180"/>
      <c r="B582" s="214"/>
      <c r="C582" s="214"/>
      <c r="D582" s="214"/>
      <c r="E582" s="214"/>
      <c r="F582" s="214"/>
      <c r="G582" s="214"/>
      <c r="H582" s="214"/>
      <c r="I582" s="214"/>
      <c r="J582" s="214"/>
      <c r="K582" s="214"/>
      <c r="L582" s="214"/>
      <c r="M582" s="214"/>
      <c r="N582" s="214"/>
      <c r="O582" s="214"/>
      <c r="P582" s="214"/>
      <c r="Q582" s="214"/>
      <c r="R582" s="214"/>
    </row>
    <row r="583">
      <c r="A583" s="180"/>
      <c r="B583" s="214"/>
      <c r="C583" s="214"/>
      <c r="D583" s="214"/>
      <c r="E583" s="214"/>
      <c r="F583" s="214"/>
      <c r="G583" s="214"/>
      <c r="H583" s="214"/>
      <c r="I583" s="214"/>
      <c r="J583" s="214"/>
      <c r="K583" s="214"/>
      <c r="L583" s="214"/>
      <c r="M583" s="214"/>
      <c r="N583" s="214"/>
      <c r="O583" s="214"/>
      <c r="P583" s="214"/>
      <c r="Q583" s="214"/>
      <c r="R583" s="214"/>
    </row>
    <row r="584">
      <c r="A584" s="180"/>
      <c r="B584" s="214"/>
      <c r="C584" s="214"/>
      <c r="D584" s="214"/>
      <c r="E584" s="214"/>
      <c r="F584" s="214"/>
      <c r="G584" s="214"/>
      <c r="H584" s="214"/>
      <c r="I584" s="214"/>
      <c r="J584" s="214"/>
      <c r="K584" s="214"/>
      <c r="L584" s="214"/>
      <c r="M584" s="214"/>
      <c r="N584" s="214"/>
      <c r="O584" s="214"/>
      <c r="P584" s="214"/>
      <c r="Q584" s="214"/>
      <c r="R584" s="214"/>
    </row>
    <row r="585">
      <c r="A585" s="180"/>
      <c r="B585" s="214"/>
      <c r="C585" s="214"/>
      <c r="D585" s="214"/>
      <c r="E585" s="214"/>
      <c r="F585" s="214"/>
      <c r="G585" s="214"/>
      <c r="H585" s="214"/>
      <c r="I585" s="214"/>
      <c r="J585" s="214"/>
      <c r="K585" s="214"/>
      <c r="L585" s="214"/>
      <c r="M585" s="214"/>
      <c r="N585" s="214"/>
      <c r="O585" s="214"/>
      <c r="P585" s="214"/>
      <c r="Q585" s="214"/>
      <c r="R585" s="214"/>
    </row>
    <row r="586">
      <c r="A586" s="180"/>
      <c r="B586" s="214"/>
      <c r="C586" s="214"/>
      <c r="D586" s="214"/>
      <c r="E586" s="214"/>
      <c r="F586" s="214"/>
      <c r="G586" s="214"/>
      <c r="H586" s="214"/>
      <c r="I586" s="214"/>
      <c r="J586" s="214"/>
      <c r="K586" s="214"/>
      <c r="L586" s="214"/>
      <c r="M586" s="214"/>
      <c r="N586" s="214"/>
      <c r="O586" s="214"/>
      <c r="P586" s="214"/>
      <c r="Q586" s="214"/>
      <c r="R586" s="214"/>
    </row>
    <row r="587">
      <c r="A587" s="180"/>
      <c r="B587" s="214"/>
      <c r="C587" s="214"/>
      <c r="D587" s="214"/>
      <c r="E587" s="214"/>
      <c r="F587" s="214"/>
      <c r="G587" s="214"/>
      <c r="H587" s="214"/>
      <c r="I587" s="214"/>
      <c r="J587" s="214"/>
      <c r="K587" s="214"/>
      <c r="L587" s="214"/>
      <c r="M587" s="214"/>
      <c r="N587" s="214"/>
      <c r="O587" s="214"/>
      <c r="P587" s="214"/>
      <c r="Q587" s="214"/>
      <c r="R587" s="214"/>
    </row>
    <row r="588">
      <c r="A588" s="180"/>
      <c r="B588" s="214"/>
      <c r="C588" s="214"/>
      <c r="D588" s="214"/>
      <c r="E588" s="214"/>
      <c r="F588" s="214"/>
      <c r="G588" s="214"/>
      <c r="H588" s="214"/>
      <c r="I588" s="214"/>
      <c r="J588" s="214"/>
      <c r="K588" s="214"/>
      <c r="L588" s="214"/>
      <c r="M588" s="214"/>
      <c r="N588" s="214"/>
      <c r="O588" s="214"/>
      <c r="P588" s="214"/>
      <c r="Q588" s="214"/>
      <c r="R588" s="214"/>
    </row>
    <row r="589">
      <c r="A589" s="180"/>
      <c r="B589" s="214"/>
      <c r="C589" s="214"/>
      <c r="D589" s="214"/>
      <c r="E589" s="214"/>
      <c r="F589" s="214"/>
      <c r="G589" s="214"/>
      <c r="H589" s="214"/>
      <c r="I589" s="214"/>
      <c r="J589" s="214"/>
      <c r="K589" s="214"/>
      <c r="L589" s="214"/>
      <c r="M589" s="214"/>
      <c r="N589" s="214"/>
      <c r="O589" s="214"/>
      <c r="P589" s="214"/>
      <c r="Q589" s="214"/>
      <c r="R589" s="214"/>
    </row>
    <row r="590">
      <c r="A590" s="180"/>
      <c r="B590" s="214"/>
      <c r="C590" s="214"/>
      <c r="D590" s="214"/>
      <c r="E590" s="214"/>
      <c r="F590" s="214"/>
      <c r="G590" s="214"/>
      <c r="H590" s="214"/>
      <c r="I590" s="214"/>
      <c r="J590" s="214"/>
      <c r="K590" s="214"/>
      <c r="L590" s="214"/>
      <c r="M590" s="214"/>
      <c r="N590" s="214"/>
      <c r="O590" s="214"/>
      <c r="P590" s="214"/>
      <c r="Q590" s="214"/>
      <c r="R590" s="214"/>
    </row>
    <row r="591">
      <c r="A591" s="180"/>
      <c r="B591" s="214"/>
      <c r="C591" s="214"/>
      <c r="D591" s="214"/>
      <c r="E591" s="214"/>
      <c r="F591" s="214"/>
      <c r="G591" s="214"/>
      <c r="H591" s="214"/>
      <c r="I591" s="214"/>
      <c r="J591" s="214"/>
      <c r="K591" s="214"/>
      <c r="L591" s="214"/>
      <c r="M591" s="214"/>
      <c r="N591" s="214"/>
      <c r="O591" s="214"/>
      <c r="P591" s="214"/>
      <c r="Q591" s="214"/>
      <c r="R591" s="214"/>
    </row>
    <row r="592">
      <c r="A592" s="180"/>
      <c r="B592" s="214"/>
      <c r="C592" s="214"/>
      <c r="D592" s="214"/>
      <c r="E592" s="214"/>
      <c r="F592" s="214"/>
      <c r="G592" s="214"/>
      <c r="H592" s="214"/>
      <c r="I592" s="214"/>
      <c r="J592" s="214"/>
      <c r="K592" s="214"/>
      <c r="L592" s="214"/>
      <c r="M592" s="214"/>
      <c r="N592" s="214"/>
      <c r="O592" s="214"/>
      <c r="P592" s="214"/>
      <c r="Q592" s="214"/>
      <c r="R592" s="214"/>
    </row>
    <row r="593">
      <c r="A593" s="180"/>
      <c r="B593" s="214"/>
      <c r="C593" s="214"/>
      <c r="D593" s="214"/>
      <c r="E593" s="214"/>
      <c r="F593" s="214"/>
      <c r="G593" s="214"/>
      <c r="H593" s="214"/>
      <c r="I593" s="214"/>
      <c r="J593" s="214"/>
      <c r="K593" s="214"/>
      <c r="L593" s="214"/>
      <c r="M593" s="214"/>
      <c r="N593" s="214"/>
      <c r="O593" s="214"/>
      <c r="P593" s="214"/>
      <c r="Q593" s="214"/>
      <c r="R593" s="214"/>
    </row>
    <row r="594">
      <c r="A594" s="180"/>
      <c r="B594" s="214"/>
      <c r="C594" s="214"/>
      <c r="D594" s="214"/>
      <c r="E594" s="214"/>
      <c r="F594" s="214"/>
      <c r="G594" s="214"/>
      <c r="H594" s="214"/>
      <c r="I594" s="214"/>
      <c r="J594" s="214"/>
      <c r="K594" s="214"/>
      <c r="L594" s="214"/>
      <c r="M594" s="214"/>
      <c r="N594" s="214"/>
      <c r="O594" s="214"/>
      <c r="P594" s="214"/>
      <c r="Q594" s="214"/>
      <c r="R594" s="214"/>
    </row>
    <row r="595">
      <c r="A595" s="180"/>
      <c r="B595" s="214"/>
      <c r="C595" s="214"/>
      <c r="D595" s="214"/>
      <c r="E595" s="214"/>
      <c r="F595" s="214"/>
      <c r="G595" s="214"/>
      <c r="H595" s="214"/>
      <c r="I595" s="214"/>
      <c r="J595" s="214"/>
      <c r="K595" s="214"/>
      <c r="L595" s="214"/>
      <c r="M595" s="214"/>
      <c r="N595" s="214"/>
      <c r="O595" s="214"/>
      <c r="P595" s="214"/>
      <c r="Q595" s="214"/>
      <c r="R595" s="214"/>
    </row>
    <row r="596">
      <c r="A596" s="180"/>
      <c r="B596" s="214"/>
      <c r="C596" s="214"/>
      <c r="D596" s="214"/>
      <c r="E596" s="214"/>
      <c r="F596" s="214"/>
      <c r="G596" s="214"/>
      <c r="H596" s="214"/>
      <c r="I596" s="214"/>
      <c r="J596" s="214"/>
      <c r="K596" s="214"/>
      <c r="L596" s="214"/>
      <c r="M596" s="214"/>
      <c r="N596" s="214"/>
      <c r="O596" s="214"/>
      <c r="P596" s="214"/>
      <c r="Q596" s="214"/>
      <c r="R596" s="214"/>
    </row>
    <row r="597">
      <c r="A597" s="180"/>
      <c r="B597" s="214"/>
      <c r="C597" s="214"/>
      <c r="D597" s="214"/>
      <c r="E597" s="214"/>
      <c r="F597" s="214"/>
      <c r="G597" s="214"/>
      <c r="H597" s="214"/>
      <c r="I597" s="214"/>
      <c r="J597" s="214"/>
      <c r="K597" s="214"/>
      <c r="L597" s="214"/>
      <c r="M597" s="214"/>
      <c r="N597" s="214"/>
      <c r="O597" s="214"/>
      <c r="P597" s="214"/>
      <c r="Q597" s="214"/>
      <c r="R597" s="214"/>
    </row>
    <row r="598">
      <c r="A598" s="180"/>
      <c r="B598" s="214"/>
      <c r="C598" s="214"/>
      <c r="D598" s="214"/>
      <c r="E598" s="214"/>
      <c r="F598" s="214"/>
      <c r="G598" s="214"/>
      <c r="H598" s="214"/>
      <c r="I598" s="214"/>
      <c r="J598" s="214"/>
      <c r="K598" s="214"/>
      <c r="L598" s="214"/>
      <c r="M598" s="214"/>
      <c r="N598" s="214"/>
      <c r="O598" s="214"/>
      <c r="P598" s="214"/>
      <c r="Q598" s="214"/>
      <c r="R598" s="214"/>
    </row>
    <row r="599">
      <c r="A599" s="180"/>
      <c r="B599" s="214"/>
      <c r="C599" s="214"/>
      <c r="D599" s="214"/>
      <c r="E599" s="214"/>
      <c r="F599" s="214"/>
      <c r="G599" s="214"/>
      <c r="H599" s="214"/>
      <c r="I599" s="214"/>
      <c r="J599" s="214"/>
      <c r="K599" s="214"/>
      <c r="L599" s="214"/>
      <c r="M599" s="214"/>
      <c r="N599" s="214"/>
      <c r="O599" s="214"/>
      <c r="P599" s="214"/>
      <c r="Q599" s="214"/>
      <c r="R599" s="214"/>
    </row>
    <row r="600">
      <c r="A600" s="180"/>
      <c r="B600" s="214"/>
      <c r="C600" s="214"/>
      <c r="D600" s="214"/>
      <c r="E600" s="214"/>
      <c r="F600" s="214"/>
      <c r="G600" s="214"/>
      <c r="H600" s="214"/>
      <c r="I600" s="214"/>
      <c r="J600" s="214"/>
      <c r="K600" s="214"/>
      <c r="L600" s="214"/>
      <c r="M600" s="214"/>
      <c r="N600" s="214"/>
      <c r="O600" s="214"/>
      <c r="P600" s="214"/>
      <c r="Q600" s="214"/>
      <c r="R600" s="214"/>
    </row>
    <row r="601">
      <c r="A601" s="180"/>
      <c r="B601" s="214"/>
      <c r="C601" s="214"/>
      <c r="D601" s="214"/>
      <c r="E601" s="214"/>
      <c r="F601" s="214"/>
      <c r="G601" s="214"/>
      <c r="H601" s="214"/>
      <c r="I601" s="214"/>
      <c r="J601" s="214"/>
      <c r="K601" s="214"/>
      <c r="L601" s="214"/>
      <c r="M601" s="214"/>
      <c r="N601" s="214"/>
      <c r="O601" s="214"/>
      <c r="P601" s="214"/>
      <c r="Q601" s="214"/>
      <c r="R601" s="214"/>
    </row>
    <row r="602">
      <c r="A602" s="180"/>
      <c r="B602" s="214"/>
      <c r="C602" s="214"/>
      <c r="D602" s="214"/>
      <c r="E602" s="214"/>
      <c r="F602" s="214"/>
      <c r="G602" s="214"/>
      <c r="H602" s="214"/>
      <c r="I602" s="214"/>
      <c r="J602" s="214"/>
      <c r="K602" s="214"/>
      <c r="L602" s="214"/>
      <c r="M602" s="214"/>
      <c r="N602" s="214"/>
      <c r="O602" s="214"/>
      <c r="P602" s="214"/>
      <c r="Q602" s="214"/>
      <c r="R602" s="214"/>
    </row>
    <row r="603">
      <c r="A603" s="180"/>
      <c r="B603" s="214"/>
      <c r="C603" s="214"/>
      <c r="D603" s="214"/>
      <c r="E603" s="214"/>
      <c r="F603" s="214"/>
      <c r="G603" s="214"/>
      <c r="H603" s="214"/>
      <c r="I603" s="214"/>
      <c r="J603" s="214"/>
      <c r="K603" s="214"/>
      <c r="L603" s="214"/>
      <c r="M603" s="214"/>
      <c r="N603" s="214"/>
      <c r="O603" s="214"/>
      <c r="P603" s="214"/>
      <c r="Q603" s="214"/>
      <c r="R603" s="214"/>
    </row>
    <row r="604">
      <c r="A604" s="180"/>
      <c r="B604" s="214"/>
      <c r="C604" s="214"/>
      <c r="D604" s="214"/>
      <c r="E604" s="214"/>
      <c r="F604" s="214"/>
      <c r="G604" s="214"/>
      <c r="H604" s="214"/>
      <c r="I604" s="214"/>
      <c r="J604" s="214"/>
      <c r="K604" s="214"/>
      <c r="L604" s="214"/>
      <c r="M604" s="214"/>
      <c r="N604" s="214"/>
      <c r="O604" s="214"/>
      <c r="P604" s="214"/>
      <c r="Q604" s="214"/>
      <c r="R604" s="214"/>
    </row>
    <row r="605">
      <c r="A605" s="180"/>
      <c r="B605" s="214"/>
      <c r="C605" s="214"/>
      <c r="D605" s="214"/>
      <c r="E605" s="214"/>
      <c r="F605" s="214"/>
      <c r="G605" s="214"/>
      <c r="H605" s="214"/>
      <c r="I605" s="214"/>
      <c r="J605" s="214"/>
      <c r="K605" s="214"/>
      <c r="L605" s="214"/>
      <c r="M605" s="214"/>
      <c r="N605" s="214"/>
      <c r="O605" s="214"/>
      <c r="P605" s="214"/>
      <c r="Q605" s="214"/>
      <c r="R605" s="214"/>
    </row>
    <row r="606">
      <c r="A606" s="180"/>
      <c r="B606" s="214"/>
      <c r="C606" s="214"/>
      <c r="D606" s="214"/>
      <c r="E606" s="214"/>
      <c r="F606" s="214"/>
      <c r="G606" s="214"/>
      <c r="H606" s="214"/>
      <c r="I606" s="214"/>
      <c r="J606" s="214"/>
      <c r="K606" s="214"/>
      <c r="L606" s="214"/>
      <c r="M606" s="214"/>
      <c r="N606" s="214"/>
      <c r="O606" s="214"/>
      <c r="P606" s="214"/>
      <c r="Q606" s="214"/>
      <c r="R606" s="214"/>
    </row>
    <row r="607">
      <c r="A607" s="180"/>
      <c r="B607" s="214"/>
      <c r="C607" s="214"/>
      <c r="D607" s="214"/>
      <c r="E607" s="214"/>
      <c r="F607" s="214"/>
      <c r="G607" s="214"/>
      <c r="H607" s="214"/>
      <c r="I607" s="214"/>
      <c r="J607" s="214"/>
      <c r="K607" s="214"/>
      <c r="L607" s="214"/>
      <c r="M607" s="214"/>
      <c r="N607" s="214"/>
      <c r="O607" s="214"/>
      <c r="P607" s="214"/>
      <c r="Q607" s="214"/>
      <c r="R607" s="214"/>
    </row>
    <row r="608">
      <c r="A608" s="180"/>
      <c r="B608" s="214"/>
      <c r="C608" s="214"/>
      <c r="D608" s="214"/>
      <c r="E608" s="214"/>
      <c r="F608" s="214"/>
      <c r="G608" s="214"/>
      <c r="H608" s="214"/>
      <c r="I608" s="214"/>
      <c r="J608" s="214"/>
      <c r="K608" s="214"/>
      <c r="L608" s="214"/>
      <c r="M608" s="214"/>
      <c r="N608" s="214"/>
      <c r="O608" s="214"/>
      <c r="P608" s="214"/>
      <c r="Q608" s="214"/>
      <c r="R608" s="214"/>
    </row>
    <row r="609">
      <c r="A609" s="180"/>
      <c r="B609" s="214"/>
      <c r="C609" s="214"/>
      <c r="D609" s="214"/>
      <c r="E609" s="214"/>
      <c r="F609" s="214"/>
      <c r="G609" s="214"/>
      <c r="H609" s="214"/>
      <c r="I609" s="214"/>
      <c r="J609" s="214"/>
      <c r="K609" s="214"/>
      <c r="L609" s="214"/>
      <c r="M609" s="214"/>
      <c r="N609" s="214"/>
      <c r="O609" s="214"/>
      <c r="P609" s="214"/>
      <c r="Q609" s="214"/>
      <c r="R609" s="214"/>
    </row>
    <row r="610">
      <c r="A610" s="180"/>
      <c r="B610" s="214"/>
      <c r="C610" s="214"/>
      <c r="D610" s="214"/>
      <c r="E610" s="214"/>
      <c r="F610" s="214"/>
      <c r="G610" s="214"/>
      <c r="H610" s="214"/>
      <c r="I610" s="214"/>
      <c r="J610" s="214"/>
      <c r="K610" s="214"/>
      <c r="L610" s="214"/>
      <c r="M610" s="214"/>
      <c r="N610" s="214"/>
      <c r="O610" s="214"/>
      <c r="P610" s="214"/>
      <c r="Q610" s="214"/>
      <c r="R610" s="214"/>
    </row>
    <row r="611">
      <c r="A611" s="180"/>
      <c r="B611" s="214"/>
      <c r="C611" s="214"/>
      <c r="D611" s="214"/>
      <c r="E611" s="214"/>
      <c r="F611" s="214"/>
      <c r="G611" s="214"/>
      <c r="H611" s="214"/>
      <c r="I611" s="214"/>
      <c r="J611" s="214"/>
      <c r="K611" s="214"/>
      <c r="L611" s="214"/>
      <c r="M611" s="214"/>
      <c r="N611" s="214"/>
      <c r="O611" s="214"/>
      <c r="P611" s="214"/>
      <c r="Q611" s="214"/>
      <c r="R611" s="214"/>
    </row>
    <row r="612">
      <c r="A612" s="180"/>
      <c r="B612" s="214"/>
      <c r="C612" s="214"/>
      <c r="D612" s="214"/>
      <c r="E612" s="214"/>
      <c r="F612" s="214"/>
      <c r="G612" s="214"/>
      <c r="H612" s="214"/>
      <c r="I612" s="214"/>
      <c r="J612" s="214"/>
      <c r="K612" s="214"/>
      <c r="L612" s="214"/>
      <c r="M612" s="214"/>
      <c r="N612" s="214"/>
      <c r="O612" s="214"/>
      <c r="P612" s="214"/>
      <c r="Q612" s="214"/>
      <c r="R612" s="214"/>
    </row>
    <row r="613">
      <c r="A613" s="180"/>
      <c r="B613" s="214"/>
      <c r="C613" s="214"/>
      <c r="D613" s="214"/>
      <c r="E613" s="214"/>
      <c r="F613" s="214"/>
      <c r="G613" s="214"/>
      <c r="H613" s="214"/>
      <c r="I613" s="214"/>
      <c r="J613" s="214"/>
      <c r="K613" s="214"/>
      <c r="L613" s="214"/>
      <c r="M613" s="214"/>
      <c r="N613" s="214"/>
      <c r="O613" s="214"/>
      <c r="P613" s="214"/>
      <c r="Q613" s="214"/>
      <c r="R613" s="214"/>
    </row>
    <row r="614">
      <c r="A614" s="180"/>
      <c r="B614" s="214"/>
      <c r="C614" s="214"/>
      <c r="D614" s="214"/>
      <c r="E614" s="214"/>
      <c r="F614" s="214"/>
      <c r="G614" s="214"/>
      <c r="H614" s="214"/>
      <c r="I614" s="214"/>
      <c r="J614" s="214"/>
      <c r="K614" s="214"/>
      <c r="L614" s="214"/>
      <c r="M614" s="214"/>
      <c r="N614" s="214"/>
      <c r="O614" s="214"/>
      <c r="P614" s="214"/>
      <c r="Q614" s="214"/>
      <c r="R614" s="214"/>
    </row>
    <row r="615">
      <c r="A615" s="180"/>
      <c r="B615" s="214"/>
      <c r="C615" s="214"/>
      <c r="D615" s="214"/>
      <c r="E615" s="214"/>
      <c r="F615" s="214"/>
      <c r="G615" s="214"/>
      <c r="H615" s="214"/>
      <c r="I615" s="214"/>
      <c r="J615" s="214"/>
      <c r="K615" s="214"/>
      <c r="L615" s="214"/>
      <c r="M615" s="214"/>
      <c r="N615" s="214"/>
      <c r="O615" s="214"/>
      <c r="P615" s="214"/>
      <c r="Q615" s="214"/>
      <c r="R615" s="214"/>
    </row>
    <row r="616">
      <c r="A616" s="180"/>
      <c r="B616" s="214"/>
      <c r="C616" s="214"/>
      <c r="D616" s="214"/>
      <c r="E616" s="214"/>
      <c r="F616" s="214"/>
      <c r="G616" s="214"/>
      <c r="H616" s="214"/>
      <c r="I616" s="214"/>
      <c r="J616" s="214"/>
      <c r="K616" s="214"/>
      <c r="L616" s="214"/>
      <c r="M616" s="214"/>
      <c r="N616" s="214"/>
      <c r="O616" s="214"/>
      <c r="P616" s="214"/>
      <c r="Q616" s="214"/>
      <c r="R616" s="214"/>
    </row>
    <row r="617">
      <c r="A617" s="180"/>
      <c r="B617" s="214"/>
      <c r="C617" s="214"/>
      <c r="D617" s="214"/>
      <c r="E617" s="214"/>
      <c r="F617" s="214"/>
      <c r="G617" s="214"/>
      <c r="H617" s="214"/>
      <c r="I617" s="214"/>
      <c r="J617" s="214"/>
      <c r="K617" s="214"/>
      <c r="L617" s="214"/>
      <c r="M617" s="214"/>
      <c r="N617" s="214"/>
      <c r="O617" s="214"/>
      <c r="P617" s="214"/>
      <c r="Q617" s="214"/>
      <c r="R617" s="214"/>
    </row>
    <row r="618">
      <c r="A618" s="180"/>
      <c r="B618" s="214"/>
      <c r="C618" s="214"/>
      <c r="D618" s="214"/>
      <c r="E618" s="214"/>
      <c r="F618" s="214"/>
      <c r="G618" s="214"/>
      <c r="H618" s="214"/>
      <c r="I618" s="214"/>
      <c r="J618" s="214"/>
      <c r="K618" s="214"/>
      <c r="L618" s="214"/>
      <c r="M618" s="214"/>
      <c r="N618" s="214"/>
      <c r="O618" s="214"/>
      <c r="P618" s="214"/>
      <c r="Q618" s="214"/>
      <c r="R618" s="214"/>
    </row>
    <row r="619">
      <c r="A619" s="180"/>
      <c r="B619" s="214"/>
      <c r="C619" s="214"/>
      <c r="D619" s="214"/>
      <c r="E619" s="214"/>
      <c r="F619" s="214"/>
      <c r="G619" s="214"/>
      <c r="H619" s="214"/>
      <c r="I619" s="214"/>
      <c r="J619" s="214"/>
      <c r="K619" s="214"/>
      <c r="L619" s="214"/>
      <c r="M619" s="214"/>
      <c r="N619" s="214"/>
      <c r="O619" s="214"/>
      <c r="P619" s="214"/>
      <c r="Q619" s="214"/>
      <c r="R619" s="214"/>
    </row>
    <row r="620">
      <c r="A620" s="180"/>
      <c r="B620" s="214"/>
      <c r="C620" s="214"/>
      <c r="D620" s="214"/>
      <c r="E620" s="214"/>
      <c r="F620" s="214"/>
      <c r="G620" s="214"/>
      <c r="H620" s="214"/>
      <c r="I620" s="214"/>
      <c r="J620" s="214"/>
      <c r="K620" s="214"/>
      <c r="L620" s="214"/>
      <c r="M620" s="214"/>
      <c r="N620" s="214"/>
      <c r="O620" s="214"/>
      <c r="P620" s="214"/>
      <c r="Q620" s="214"/>
      <c r="R620" s="214"/>
    </row>
    <row r="621">
      <c r="A621" s="180"/>
      <c r="B621" s="214"/>
      <c r="C621" s="214"/>
      <c r="D621" s="214"/>
      <c r="E621" s="214"/>
      <c r="F621" s="214"/>
      <c r="G621" s="214"/>
      <c r="H621" s="214"/>
      <c r="I621" s="214"/>
      <c r="J621" s="214"/>
      <c r="K621" s="214"/>
      <c r="L621" s="214"/>
      <c r="M621" s="214"/>
      <c r="N621" s="214"/>
      <c r="O621" s="214"/>
      <c r="P621" s="214"/>
      <c r="Q621" s="214"/>
      <c r="R621" s="214"/>
    </row>
    <row r="622">
      <c r="A622" s="180"/>
      <c r="B622" s="214"/>
      <c r="C622" s="214"/>
      <c r="D622" s="214"/>
      <c r="E622" s="214"/>
      <c r="F622" s="214"/>
      <c r="G622" s="214"/>
      <c r="H622" s="214"/>
      <c r="I622" s="214"/>
      <c r="J622" s="214"/>
      <c r="K622" s="214"/>
      <c r="L622" s="214"/>
      <c r="M622" s="214"/>
      <c r="N622" s="214"/>
      <c r="O622" s="214"/>
      <c r="P622" s="214"/>
      <c r="Q622" s="214"/>
      <c r="R622" s="214"/>
    </row>
    <row r="623">
      <c r="A623" s="180"/>
      <c r="B623" s="214"/>
      <c r="C623" s="214"/>
      <c r="D623" s="214"/>
      <c r="E623" s="214"/>
      <c r="F623" s="214"/>
      <c r="G623" s="214"/>
      <c r="H623" s="214"/>
      <c r="I623" s="214"/>
      <c r="J623" s="214"/>
      <c r="K623" s="214"/>
      <c r="L623" s="214"/>
      <c r="M623" s="214"/>
      <c r="N623" s="214"/>
      <c r="O623" s="214"/>
      <c r="P623" s="214"/>
      <c r="Q623" s="214"/>
      <c r="R623" s="214"/>
    </row>
    <row r="624">
      <c r="A624" s="180"/>
      <c r="B624" s="214"/>
      <c r="C624" s="214"/>
      <c r="D624" s="214"/>
      <c r="E624" s="214"/>
      <c r="F624" s="214"/>
      <c r="G624" s="214"/>
      <c r="H624" s="214"/>
      <c r="I624" s="214"/>
      <c r="J624" s="214"/>
      <c r="K624" s="214"/>
      <c r="L624" s="214"/>
      <c r="M624" s="214"/>
      <c r="N624" s="214"/>
      <c r="O624" s="214"/>
      <c r="P624" s="214"/>
      <c r="Q624" s="214"/>
      <c r="R624" s="214"/>
    </row>
    <row r="625">
      <c r="A625" s="180"/>
      <c r="B625" s="214"/>
      <c r="C625" s="214"/>
      <c r="D625" s="214"/>
      <c r="E625" s="214"/>
      <c r="F625" s="214"/>
      <c r="G625" s="214"/>
      <c r="H625" s="214"/>
      <c r="I625" s="214"/>
      <c r="J625" s="214"/>
      <c r="K625" s="214"/>
      <c r="L625" s="214"/>
      <c r="M625" s="214"/>
      <c r="N625" s="214"/>
      <c r="O625" s="214"/>
      <c r="P625" s="214"/>
      <c r="Q625" s="214"/>
      <c r="R625" s="214"/>
    </row>
    <row r="626">
      <c r="A626" s="180"/>
      <c r="B626" s="214"/>
      <c r="C626" s="214"/>
      <c r="D626" s="214"/>
      <c r="E626" s="214"/>
      <c r="F626" s="214"/>
      <c r="G626" s="214"/>
      <c r="H626" s="214"/>
      <c r="I626" s="214"/>
      <c r="J626" s="214"/>
      <c r="K626" s="214"/>
      <c r="L626" s="214"/>
      <c r="M626" s="214"/>
      <c r="N626" s="214"/>
      <c r="O626" s="214"/>
      <c r="P626" s="214"/>
      <c r="Q626" s="214"/>
      <c r="R626" s="214"/>
    </row>
    <row r="627">
      <c r="A627" s="180"/>
      <c r="B627" s="214"/>
      <c r="C627" s="214"/>
      <c r="D627" s="214"/>
      <c r="E627" s="214"/>
      <c r="F627" s="214"/>
      <c r="G627" s="214"/>
      <c r="H627" s="214"/>
      <c r="I627" s="214"/>
      <c r="J627" s="214"/>
      <c r="K627" s="214"/>
      <c r="L627" s="214"/>
      <c r="M627" s="214"/>
      <c r="N627" s="214"/>
      <c r="O627" s="214"/>
      <c r="P627" s="214"/>
      <c r="Q627" s="214"/>
      <c r="R627" s="214"/>
    </row>
    <row r="628">
      <c r="A628" s="180"/>
      <c r="B628" s="214"/>
      <c r="C628" s="214"/>
      <c r="D628" s="214"/>
      <c r="E628" s="214"/>
      <c r="F628" s="214"/>
      <c r="G628" s="214"/>
      <c r="H628" s="214"/>
      <c r="I628" s="214"/>
      <c r="J628" s="214"/>
      <c r="K628" s="214"/>
      <c r="L628" s="214"/>
      <c r="M628" s="214"/>
      <c r="N628" s="214"/>
      <c r="O628" s="214"/>
      <c r="P628" s="214"/>
      <c r="Q628" s="214"/>
      <c r="R628" s="214"/>
    </row>
    <row r="629">
      <c r="A629" s="180"/>
      <c r="B629" s="214"/>
      <c r="C629" s="214"/>
      <c r="D629" s="214"/>
      <c r="E629" s="214"/>
      <c r="F629" s="214"/>
      <c r="G629" s="214"/>
      <c r="H629" s="214"/>
      <c r="I629" s="214"/>
      <c r="J629" s="214"/>
      <c r="K629" s="214"/>
      <c r="L629" s="214"/>
      <c r="M629" s="214"/>
      <c r="N629" s="214"/>
      <c r="O629" s="214"/>
      <c r="P629" s="214"/>
      <c r="Q629" s="214"/>
      <c r="R629" s="214"/>
    </row>
    <row r="630">
      <c r="A630" s="180"/>
      <c r="B630" s="214"/>
      <c r="C630" s="214"/>
      <c r="D630" s="214"/>
      <c r="E630" s="214"/>
      <c r="F630" s="214"/>
      <c r="G630" s="214"/>
      <c r="H630" s="214"/>
      <c r="I630" s="214"/>
      <c r="J630" s="214"/>
      <c r="K630" s="214"/>
      <c r="L630" s="214"/>
      <c r="M630" s="214"/>
      <c r="N630" s="214"/>
      <c r="O630" s="214"/>
      <c r="P630" s="214"/>
      <c r="Q630" s="214"/>
      <c r="R630" s="214"/>
    </row>
    <row r="631">
      <c r="A631" s="180"/>
      <c r="B631" s="214"/>
      <c r="C631" s="214"/>
      <c r="D631" s="214"/>
      <c r="E631" s="214"/>
      <c r="F631" s="214"/>
      <c r="G631" s="214"/>
      <c r="H631" s="214"/>
      <c r="I631" s="214"/>
      <c r="J631" s="214"/>
      <c r="K631" s="214"/>
      <c r="L631" s="214"/>
      <c r="M631" s="214"/>
      <c r="N631" s="214"/>
      <c r="O631" s="214"/>
      <c r="P631" s="214"/>
      <c r="Q631" s="214"/>
      <c r="R631" s="214"/>
    </row>
    <row r="632">
      <c r="A632" s="180"/>
      <c r="B632" s="214"/>
      <c r="C632" s="214"/>
      <c r="D632" s="214"/>
      <c r="E632" s="214"/>
      <c r="F632" s="214"/>
      <c r="G632" s="214"/>
      <c r="H632" s="214"/>
      <c r="I632" s="214"/>
      <c r="J632" s="214"/>
      <c r="K632" s="214"/>
      <c r="L632" s="214"/>
      <c r="M632" s="214"/>
      <c r="N632" s="214"/>
      <c r="O632" s="214"/>
      <c r="P632" s="214"/>
      <c r="Q632" s="214"/>
      <c r="R632" s="214"/>
    </row>
    <row r="633">
      <c r="A633" s="180"/>
      <c r="B633" s="214"/>
      <c r="C633" s="214"/>
      <c r="D633" s="214"/>
      <c r="E633" s="214"/>
      <c r="F633" s="214"/>
      <c r="G633" s="214"/>
      <c r="H633" s="214"/>
      <c r="I633" s="214"/>
      <c r="J633" s="214"/>
      <c r="K633" s="214"/>
      <c r="L633" s="214"/>
      <c r="M633" s="214"/>
      <c r="N633" s="214"/>
      <c r="O633" s="214"/>
      <c r="P633" s="214"/>
      <c r="Q633" s="214"/>
      <c r="R633" s="214"/>
    </row>
    <row r="634">
      <c r="A634" s="180"/>
      <c r="B634" s="214"/>
      <c r="C634" s="214"/>
      <c r="D634" s="214"/>
      <c r="E634" s="214"/>
      <c r="F634" s="214"/>
      <c r="G634" s="214"/>
      <c r="H634" s="214"/>
      <c r="I634" s="214"/>
      <c r="J634" s="214"/>
      <c r="K634" s="214"/>
      <c r="L634" s="214"/>
      <c r="M634" s="214"/>
      <c r="N634" s="214"/>
      <c r="O634" s="214"/>
      <c r="P634" s="214"/>
      <c r="Q634" s="214"/>
      <c r="R634" s="214"/>
    </row>
    <row r="635">
      <c r="A635" s="180"/>
      <c r="B635" s="214"/>
      <c r="C635" s="214"/>
      <c r="D635" s="214"/>
      <c r="E635" s="214"/>
      <c r="F635" s="214"/>
      <c r="G635" s="214"/>
      <c r="H635" s="214"/>
      <c r="I635" s="214"/>
      <c r="J635" s="214"/>
      <c r="K635" s="214"/>
      <c r="L635" s="214"/>
      <c r="M635" s="214"/>
      <c r="N635" s="214"/>
      <c r="O635" s="214"/>
      <c r="P635" s="214"/>
      <c r="Q635" s="214"/>
      <c r="R635" s="214"/>
    </row>
    <row r="636">
      <c r="A636" s="180"/>
      <c r="B636" s="214"/>
      <c r="C636" s="214"/>
      <c r="D636" s="214"/>
      <c r="E636" s="214"/>
      <c r="F636" s="214"/>
      <c r="G636" s="214"/>
      <c r="H636" s="214"/>
      <c r="I636" s="214"/>
      <c r="J636" s="214"/>
      <c r="K636" s="214"/>
      <c r="L636" s="214"/>
      <c r="M636" s="214"/>
      <c r="N636" s="214"/>
      <c r="O636" s="214"/>
      <c r="P636" s="214"/>
      <c r="Q636" s="214"/>
      <c r="R636" s="214"/>
    </row>
    <row r="637">
      <c r="A637" s="180"/>
      <c r="B637" s="214"/>
      <c r="C637" s="214"/>
      <c r="D637" s="214"/>
      <c r="E637" s="214"/>
      <c r="F637" s="214"/>
      <c r="G637" s="214"/>
      <c r="H637" s="214"/>
      <c r="I637" s="214"/>
      <c r="J637" s="214"/>
      <c r="K637" s="214"/>
      <c r="L637" s="214"/>
      <c r="M637" s="214"/>
      <c r="N637" s="214"/>
      <c r="O637" s="214"/>
      <c r="P637" s="214"/>
      <c r="Q637" s="214"/>
      <c r="R637" s="214"/>
    </row>
    <row r="638">
      <c r="A638" s="180"/>
      <c r="B638" s="214"/>
      <c r="C638" s="214"/>
      <c r="D638" s="214"/>
      <c r="E638" s="214"/>
      <c r="F638" s="214"/>
      <c r="G638" s="214"/>
      <c r="H638" s="214"/>
      <c r="I638" s="214"/>
      <c r="J638" s="214"/>
      <c r="K638" s="214"/>
      <c r="L638" s="214"/>
      <c r="M638" s="214"/>
      <c r="N638" s="214"/>
      <c r="O638" s="214"/>
      <c r="P638" s="214"/>
      <c r="Q638" s="214"/>
      <c r="R638" s="214"/>
    </row>
    <row r="639">
      <c r="A639" s="180"/>
      <c r="B639" s="214"/>
      <c r="C639" s="214"/>
      <c r="D639" s="214"/>
      <c r="E639" s="214"/>
      <c r="F639" s="214"/>
      <c r="G639" s="214"/>
      <c r="H639" s="214"/>
      <c r="I639" s="214"/>
      <c r="J639" s="214"/>
      <c r="K639" s="214"/>
      <c r="L639" s="214"/>
      <c r="M639" s="214"/>
      <c r="N639" s="214"/>
      <c r="O639" s="214"/>
      <c r="P639" s="214"/>
      <c r="Q639" s="214"/>
      <c r="R639" s="214"/>
    </row>
    <row r="640">
      <c r="A640" s="180"/>
      <c r="B640" s="214"/>
      <c r="C640" s="214"/>
      <c r="D640" s="214"/>
      <c r="E640" s="214"/>
      <c r="F640" s="214"/>
      <c r="G640" s="214"/>
      <c r="H640" s="214"/>
      <c r="I640" s="214"/>
      <c r="J640" s="214"/>
      <c r="K640" s="214"/>
      <c r="L640" s="214"/>
      <c r="M640" s="214"/>
      <c r="N640" s="214"/>
      <c r="O640" s="214"/>
      <c r="P640" s="214"/>
      <c r="Q640" s="214"/>
      <c r="R640" s="214"/>
    </row>
    <row r="641">
      <c r="A641" s="180"/>
      <c r="B641" s="214"/>
      <c r="C641" s="214"/>
      <c r="D641" s="214"/>
      <c r="E641" s="214"/>
      <c r="F641" s="214"/>
      <c r="G641" s="214"/>
      <c r="H641" s="214"/>
      <c r="I641" s="214"/>
      <c r="J641" s="214"/>
      <c r="K641" s="214"/>
      <c r="L641" s="214"/>
      <c r="M641" s="214"/>
      <c r="N641" s="214"/>
      <c r="O641" s="214"/>
      <c r="P641" s="214"/>
      <c r="Q641" s="214"/>
      <c r="R641" s="214"/>
    </row>
    <row r="642">
      <c r="A642" s="180"/>
      <c r="B642" s="214"/>
      <c r="C642" s="214"/>
      <c r="D642" s="214"/>
      <c r="E642" s="214"/>
      <c r="F642" s="214"/>
      <c r="G642" s="214"/>
      <c r="H642" s="214"/>
      <c r="I642" s="214"/>
      <c r="J642" s="214"/>
      <c r="K642" s="214"/>
      <c r="L642" s="214"/>
      <c r="M642" s="214"/>
      <c r="N642" s="214"/>
      <c r="O642" s="214"/>
      <c r="P642" s="214"/>
      <c r="Q642" s="214"/>
      <c r="R642" s="214"/>
    </row>
    <row r="643">
      <c r="A643" s="180"/>
      <c r="B643" s="214"/>
      <c r="C643" s="214"/>
      <c r="D643" s="214"/>
      <c r="E643" s="214"/>
      <c r="F643" s="214"/>
      <c r="G643" s="214"/>
      <c r="H643" s="214"/>
      <c r="I643" s="214"/>
      <c r="J643" s="214"/>
      <c r="K643" s="214"/>
      <c r="L643" s="214"/>
      <c r="M643" s="214"/>
      <c r="N643" s="214"/>
      <c r="O643" s="214"/>
      <c r="P643" s="214"/>
      <c r="Q643" s="214"/>
      <c r="R643" s="214"/>
    </row>
    <row r="644">
      <c r="A644" s="180"/>
      <c r="B644" s="214"/>
      <c r="C644" s="214"/>
      <c r="D644" s="214"/>
      <c r="E644" s="214"/>
      <c r="F644" s="214"/>
      <c r="G644" s="214"/>
      <c r="H644" s="214"/>
      <c r="I644" s="214"/>
      <c r="J644" s="214"/>
      <c r="K644" s="214"/>
      <c r="L644" s="214"/>
      <c r="M644" s="214"/>
      <c r="N644" s="214"/>
      <c r="O644" s="214"/>
      <c r="P644" s="214"/>
      <c r="Q644" s="214"/>
      <c r="R644" s="214"/>
    </row>
    <row r="645">
      <c r="A645" s="180"/>
      <c r="B645" s="214"/>
      <c r="C645" s="214"/>
      <c r="D645" s="214"/>
      <c r="E645" s="214"/>
      <c r="F645" s="214"/>
      <c r="G645" s="214"/>
      <c r="H645" s="214"/>
      <c r="I645" s="214"/>
      <c r="J645" s="214"/>
      <c r="K645" s="214"/>
      <c r="L645" s="214"/>
      <c r="M645" s="214"/>
      <c r="N645" s="214"/>
      <c r="O645" s="214"/>
      <c r="P645" s="214"/>
      <c r="Q645" s="214"/>
      <c r="R645" s="214"/>
    </row>
    <row r="646">
      <c r="A646" s="180"/>
      <c r="B646" s="214"/>
      <c r="C646" s="214"/>
      <c r="D646" s="214"/>
      <c r="E646" s="214"/>
      <c r="F646" s="214"/>
      <c r="G646" s="214"/>
      <c r="H646" s="214"/>
      <c r="I646" s="214"/>
      <c r="J646" s="214"/>
      <c r="K646" s="214"/>
      <c r="L646" s="214"/>
      <c r="M646" s="214"/>
      <c r="N646" s="214"/>
      <c r="O646" s="214"/>
      <c r="P646" s="214"/>
      <c r="Q646" s="214"/>
      <c r="R646" s="214"/>
    </row>
    <row r="647">
      <c r="A647" s="180"/>
      <c r="B647" s="214"/>
      <c r="C647" s="214"/>
      <c r="D647" s="214"/>
      <c r="E647" s="214"/>
      <c r="F647" s="214"/>
      <c r="G647" s="214"/>
      <c r="H647" s="214"/>
      <c r="I647" s="214"/>
      <c r="J647" s="214"/>
      <c r="K647" s="214"/>
      <c r="L647" s="214"/>
      <c r="M647" s="214"/>
      <c r="N647" s="214"/>
      <c r="O647" s="214"/>
      <c r="P647" s="214"/>
      <c r="Q647" s="214"/>
      <c r="R647" s="214"/>
    </row>
    <row r="648">
      <c r="A648" s="180"/>
      <c r="B648" s="214"/>
      <c r="C648" s="214"/>
      <c r="D648" s="214"/>
      <c r="E648" s="214"/>
      <c r="F648" s="214"/>
      <c r="G648" s="214"/>
      <c r="H648" s="214"/>
      <c r="I648" s="214"/>
      <c r="J648" s="214"/>
      <c r="K648" s="214"/>
      <c r="L648" s="214"/>
      <c r="M648" s="214"/>
      <c r="N648" s="214"/>
      <c r="O648" s="214"/>
      <c r="P648" s="214"/>
      <c r="Q648" s="214"/>
      <c r="R648" s="214"/>
    </row>
    <row r="649">
      <c r="A649" s="180"/>
      <c r="B649" s="214"/>
      <c r="C649" s="214"/>
      <c r="D649" s="214"/>
      <c r="E649" s="214"/>
      <c r="F649" s="214"/>
      <c r="G649" s="214"/>
      <c r="H649" s="214"/>
      <c r="I649" s="214"/>
      <c r="J649" s="214"/>
      <c r="K649" s="214"/>
      <c r="L649" s="214"/>
      <c r="M649" s="214"/>
      <c r="N649" s="214"/>
      <c r="O649" s="214"/>
      <c r="P649" s="214"/>
      <c r="Q649" s="214"/>
      <c r="R649" s="214"/>
    </row>
    <row r="650">
      <c r="A650" s="180"/>
      <c r="B650" s="214"/>
      <c r="C650" s="214"/>
      <c r="D650" s="214"/>
      <c r="E650" s="214"/>
      <c r="F650" s="214"/>
      <c r="G650" s="214"/>
      <c r="H650" s="214"/>
      <c r="I650" s="214"/>
      <c r="J650" s="214"/>
      <c r="K650" s="214"/>
      <c r="L650" s="214"/>
      <c r="M650" s="214"/>
      <c r="N650" s="214"/>
      <c r="O650" s="214"/>
      <c r="P650" s="214"/>
      <c r="Q650" s="214"/>
      <c r="R650" s="214"/>
    </row>
    <row r="651">
      <c r="A651" s="180"/>
      <c r="B651" s="214"/>
      <c r="C651" s="214"/>
      <c r="D651" s="214"/>
      <c r="E651" s="214"/>
      <c r="F651" s="214"/>
      <c r="G651" s="214"/>
      <c r="H651" s="214"/>
      <c r="I651" s="214"/>
      <c r="J651" s="214"/>
      <c r="K651" s="214"/>
      <c r="L651" s="214"/>
      <c r="M651" s="214"/>
      <c r="N651" s="214"/>
      <c r="O651" s="214"/>
      <c r="P651" s="214"/>
      <c r="Q651" s="214"/>
      <c r="R651" s="214"/>
    </row>
    <row r="652">
      <c r="A652" s="180"/>
      <c r="B652" s="214"/>
      <c r="C652" s="214"/>
      <c r="D652" s="214"/>
      <c r="E652" s="214"/>
      <c r="F652" s="214"/>
      <c r="G652" s="214"/>
      <c r="H652" s="214"/>
      <c r="I652" s="214"/>
      <c r="J652" s="214"/>
      <c r="K652" s="214"/>
      <c r="L652" s="214"/>
      <c r="M652" s="214"/>
      <c r="N652" s="214"/>
      <c r="O652" s="214"/>
      <c r="P652" s="214"/>
      <c r="Q652" s="214"/>
      <c r="R652" s="214"/>
    </row>
    <row r="653">
      <c r="A653" s="180"/>
      <c r="B653" s="214"/>
      <c r="C653" s="214"/>
      <c r="D653" s="214"/>
      <c r="E653" s="214"/>
      <c r="F653" s="214"/>
      <c r="G653" s="214"/>
      <c r="H653" s="214"/>
      <c r="I653" s="214"/>
      <c r="J653" s="214"/>
      <c r="K653" s="214"/>
      <c r="L653" s="214"/>
      <c r="M653" s="214"/>
      <c r="N653" s="214"/>
      <c r="O653" s="214"/>
      <c r="P653" s="214"/>
      <c r="Q653" s="214"/>
      <c r="R653" s="214"/>
    </row>
    <row r="654">
      <c r="A654" s="180"/>
      <c r="B654" s="214"/>
      <c r="C654" s="214"/>
      <c r="D654" s="214"/>
      <c r="E654" s="214"/>
      <c r="F654" s="214"/>
      <c r="G654" s="214"/>
      <c r="H654" s="214"/>
      <c r="I654" s="214"/>
      <c r="J654" s="214"/>
      <c r="K654" s="214"/>
      <c r="L654" s="214"/>
      <c r="M654" s="214"/>
      <c r="N654" s="214"/>
      <c r="O654" s="214"/>
      <c r="P654" s="214"/>
      <c r="Q654" s="214"/>
      <c r="R654" s="214"/>
    </row>
    <row r="655">
      <c r="A655" s="180"/>
      <c r="B655" s="214"/>
      <c r="C655" s="214"/>
      <c r="D655" s="214"/>
      <c r="E655" s="214"/>
      <c r="F655" s="214"/>
      <c r="G655" s="214"/>
      <c r="H655" s="214"/>
      <c r="I655" s="214"/>
      <c r="J655" s="214"/>
      <c r="K655" s="214"/>
      <c r="L655" s="214"/>
      <c r="M655" s="214"/>
      <c r="N655" s="214"/>
      <c r="O655" s="214"/>
      <c r="P655" s="214"/>
      <c r="Q655" s="214"/>
      <c r="R655" s="214"/>
    </row>
    <row r="656">
      <c r="A656" s="180"/>
      <c r="B656" s="214"/>
      <c r="C656" s="214"/>
      <c r="D656" s="214"/>
      <c r="E656" s="214"/>
      <c r="F656" s="214"/>
      <c r="G656" s="214"/>
      <c r="H656" s="214"/>
      <c r="I656" s="214"/>
      <c r="J656" s="214"/>
      <c r="K656" s="214"/>
      <c r="L656" s="214"/>
      <c r="M656" s="214"/>
      <c r="N656" s="214"/>
      <c r="O656" s="214"/>
      <c r="P656" s="214"/>
      <c r="Q656" s="214"/>
      <c r="R656" s="214"/>
    </row>
    <row r="657">
      <c r="A657" s="180"/>
      <c r="B657" s="214"/>
      <c r="C657" s="214"/>
      <c r="D657" s="214"/>
      <c r="E657" s="214"/>
      <c r="F657" s="214"/>
      <c r="G657" s="214"/>
      <c r="H657" s="214"/>
      <c r="I657" s="214"/>
      <c r="J657" s="214"/>
      <c r="K657" s="214"/>
      <c r="L657" s="214"/>
      <c r="M657" s="214"/>
      <c r="N657" s="214"/>
      <c r="O657" s="214"/>
      <c r="P657" s="214"/>
      <c r="Q657" s="214"/>
      <c r="R657" s="214"/>
    </row>
    <row r="658">
      <c r="A658" s="180"/>
      <c r="B658" s="214"/>
      <c r="C658" s="214"/>
      <c r="D658" s="214"/>
      <c r="E658" s="214"/>
      <c r="F658" s="214"/>
      <c r="G658" s="214"/>
      <c r="H658" s="214"/>
      <c r="I658" s="214"/>
      <c r="J658" s="214"/>
      <c r="K658" s="214"/>
      <c r="L658" s="214"/>
      <c r="M658" s="214"/>
      <c r="N658" s="214"/>
      <c r="O658" s="214"/>
      <c r="P658" s="214"/>
      <c r="Q658" s="214"/>
      <c r="R658" s="214"/>
    </row>
    <row r="659">
      <c r="A659" s="180"/>
      <c r="B659" s="214"/>
      <c r="C659" s="214"/>
      <c r="D659" s="214"/>
      <c r="E659" s="214"/>
      <c r="F659" s="214"/>
      <c r="G659" s="214"/>
      <c r="H659" s="214"/>
      <c r="I659" s="214"/>
      <c r="J659" s="214"/>
      <c r="K659" s="214"/>
      <c r="L659" s="214"/>
      <c r="M659" s="214"/>
      <c r="N659" s="214"/>
      <c r="O659" s="214"/>
      <c r="P659" s="214"/>
      <c r="Q659" s="214"/>
      <c r="R659" s="214"/>
    </row>
    <row r="660">
      <c r="A660" s="180"/>
      <c r="B660" s="214"/>
      <c r="C660" s="214"/>
      <c r="D660" s="214"/>
      <c r="E660" s="214"/>
      <c r="F660" s="214"/>
      <c r="G660" s="214"/>
      <c r="H660" s="214"/>
      <c r="I660" s="214"/>
      <c r="J660" s="214"/>
      <c r="K660" s="214"/>
      <c r="L660" s="214"/>
      <c r="M660" s="214"/>
      <c r="N660" s="214"/>
      <c r="O660" s="214"/>
      <c r="P660" s="214"/>
      <c r="Q660" s="214"/>
      <c r="R660" s="214"/>
    </row>
    <row r="661">
      <c r="A661" s="180"/>
      <c r="B661" s="214"/>
      <c r="C661" s="214"/>
      <c r="D661" s="214"/>
      <c r="E661" s="214"/>
      <c r="F661" s="214"/>
      <c r="G661" s="214"/>
      <c r="H661" s="214"/>
      <c r="I661" s="214"/>
      <c r="J661" s="214"/>
      <c r="K661" s="214"/>
      <c r="L661" s="214"/>
      <c r="M661" s="214"/>
      <c r="N661" s="214"/>
      <c r="O661" s="214"/>
      <c r="P661" s="214"/>
      <c r="Q661" s="214"/>
      <c r="R661" s="214"/>
    </row>
    <row r="662">
      <c r="A662" s="180"/>
      <c r="B662" s="214"/>
      <c r="C662" s="214"/>
      <c r="D662" s="214"/>
      <c r="E662" s="214"/>
      <c r="F662" s="214"/>
      <c r="G662" s="214"/>
      <c r="H662" s="214"/>
      <c r="I662" s="214"/>
      <c r="J662" s="214"/>
      <c r="K662" s="214"/>
      <c r="L662" s="214"/>
      <c r="M662" s="214"/>
      <c r="N662" s="214"/>
      <c r="O662" s="214"/>
      <c r="P662" s="214"/>
      <c r="Q662" s="214"/>
      <c r="R662" s="214"/>
    </row>
    <row r="663">
      <c r="A663" s="180"/>
      <c r="B663" s="214"/>
      <c r="C663" s="214"/>
      <c r="D663" s="214"/>
      <c r="E663" s="214"/>
      <c r="F663" s="214"/>
      <c r="G663" s="214"/>
      <c r="H663" s="214"/>
      <c r="I663" s="214"/>
      <c r="J663" s="214"/>
      <c r="K663" s="214"/>
      <c r="L663" s="214"/>
      <c r="M663" s="214"/>
      <c r="N663" s="214"/>
      <c r="O663" s="214"/>
      <c r="P663" s="214"/>
      <c r="Q663" s="214"/>
      <c r="R663" s="214"/>
    </row>
    <row r="664">
      <c r="A664" s="180"/>
      <c r="B664" s="214"/>
      <c r="C664" s="214"/>
      <c r="D664" s="214"/>
      <c r="E664" s="214"/>
      <c r="F664" s="214"/>
      <c r="G664" s="214"/>
      <c r="H664" s="214"/>
      <c r="I664" s="214"/>
      <c r="J664" s="214"/>
      <c r="K664" s="214"/>
      <c r="L664" s="214"/>
      <c r="M664" s="214"/>
      <c r="N664" s="214"/>
      <c r="O664" s="214"/>
      <c r="P664" s="214"/>
      <c r="Q664" s="214"/>
      <c r="R664" s="214"/>
    </row>
    <row r="665">
      <c r="A665" s="180"/>
      <c r="B665" s="214"/>
      <c r="C665" s="214"/>
      <c r="D665" s="214"/>
      <c r="E665" s="214"/>
      <c r="F665" s="214"/>
      <c r="G665" s="214"/>
      <c r="H665" s="214"/>
      <c r="I665" s="214"/>
      <c r="J665" s="214"/>
      <c r="K665" s="214"/>
      <c r="L665" s="214"/>
      <c r="M665" s="214"/>
      <c r="N665" s="214"/>
      <c r="O665" s="214"/>
      <c r="P665" s="214"/>
      <c r="Q665" s="214"/>
      <c r="R665" s="214"/>
    </row>
    <row r="666">
      <c r="A666" s="180"/>
      <c r="B666" s="214"/>
      <c r="C666" s="214"/>
      <c r="D666" s="214"/>
      <c r="E666" s="214"/>
      <c r="F666" s="214"/>
      <c r="G666" s="214"/>
      <c r="H666" s="214"/>
      <c r="I666" s="214"/>
      <c r="J666" s="214"/>
      <c r="K666" s="214"/>
      <c r="L666" s="214"/>
      <c r="M666" s="214"/>
      <c r="N666" s="214"/>
      <c r="O666" s="214"/>
      <c r="P666" s="214"/>
      <c r="Q666" s="214"/>
      <c r="R666" s="214"/>
    </row>
    <row r="667">
      <c r="A667" s="180"/>
      <c r="B667" s="214"/>
      <c r="C667" s="214"/>
      <c r="D667" s="214"/>
      <c r="E667" s="214"/>
      <c r="F667" s="214"/>
      <c r="G667" s="214"/>
      <c r="H667" s="214"/>
      <c r="I667" s="214"/>
      <c r="J667" s="214"/>
      <c r="K667" s="214"/>
      <c r="L667" s="214"/>
      <c r="M667" s="214"/>
      <c r="N667" s="214"/>
      <c r="O667" s="214"/>
      <c r="P667" s="214"/>
      <c r="Q667" s="214"/>
      <c r="R667" s="214"/>
    </row>
    <row r="668">
      <c r="A668" s="180"/>
      <c r="B668" s="214"/>
      <c r="C668" s="214"/>
      <c r="D668" s="214"/>
      <c r="E668" s="214"/>
      <c r="F668" s="214"/>
      <c r="G668" s="214"/>
      <c r="H668" s="214"/>
      <c r="I668" s="214"/>
      <c r="J668" s="214"/>
      <c r="K668" s="214"/>
      <c r="L668" s="214"/>
      <c r="M668" s="214"/>
      <c r="N668" s="214"/>
      <c r="O668" s="214"/>
      <c r="P668" s="214"/>
      <c r="Q668" s="214"/>
      <c r="R668" s="214"/>
    </row>
    <row r="669">
      <c r="A669" s="180"/>
      <c r="B669" s="214"/>
      <c r="C669" s="214"/>
      <c r="D669" s="214"/>
      <c r="E669" s="214"/>
      <c r="F669" s="214"/>
      <c r="G669" s="214"/>
      <c r="H669" s="214"/>
      <c r="I669" s="214"/>
      <c r="J669" s="214"/>
      <c r="K669" s="214"/>
      <c r="L669" s="214"/>
      <c r="M669" s="214"/>
      <c r="N669" s="214"/>
      <c r="O669" s="214"/>
      <c r="P669" s="214"/>
      <c r="Q669" s="214"/>
      <c r="R669" s="214"/>
    </row>
    <row r="670">
      <c r="A670" s="180"/>
      <c r="B670" s="214"/>
      <c r="C670" s="214"/>
      <c r="D670" s="214"/>
      <c r="E670" s="214"/>
      <c r="F670" s="214"/>
      <c r="G670" s="214"/>
      <c r="H670" s="214"/>
      <c r="I670" s="214"/>
      <c r="J670" s="214"/>
      <c r="K670" s="214"/>
      <c r="L670" s="214"/>
      <c r="M670" s="214"/>
      <c r="N670" s="214"/>
      <c r="O670" s="214"/>
      <c r="P670" s="214"/>
      <c r="Q670" s="214"/>
      <c r="R670" s="214"/>
    </row>
    <row r="671">
      <c r="A671" s="180"/>
      <c r="B671" s="214"/>
      <c r="C671" s="214"/>
      <c r="D671" s="214"/>
      <c r="E671" s="214"/>
      <c r="F671" s="214"/>
      <c r="G671" s="214"/>
      <c r="H671" s="214"/>
      <c r="I671" s="214"/>
      <c r="J671" s="214"/>
      <c r="K671" s="214"/>
      <c r="L671" s="214"/>
      <c r="M671" s="214"/>
      <c r="N671" s="214"/>
      <c r="O671" s="214"/>
      <c r="P671" s="214"/>
      <c r="Q671" s="214"/>
      <c r="R671" s="214"/>
    </row>
    <row r="672">
      <c r="A672" s="180"/>
      <c r="B672" s="214"/>
      <c r="C672" s="214"/>
      <c r="D672" s="214"/>
      <c r="E672" s="214"/>
      <c r="F672" s="214"/>
      <c r="G672" s="214"/>
      <c r="H672" s="214"/>
      <c r="I672" s="214"/>
      <c r="J672" s="214"/>
      <c r="K672" s="214"/>
      <c r="L672" s="214"/>
      <c r="M672" s="214"/>
      <c r="N672" s="214"/>
      <c r="O672" s="214"/>
      <c r="P672" s="214"/>
      <c r="Q672" s="214"/>
      <c r="R672" s="214"/>
    </row>
    <row r="673">
      <c r="A673" s="180"/>
      <c r="B673" s="214"/>
      <c r="C673" s="214"/>
      <c r="D673" s="214"/>
      <c r="E673" s="214"/>
      <c r="F673" s="214"/>
      <c r="G673" s="214"/>
      <c r="H673" s="214"/>
      <c r="I673" s="214"/>
      <c r="J673" s="214"/>
      <c r="K673" s="214"/>
      <c r="L673" s="214"/>
      <c r="M673" s="214"/>
      <c r="N673" s="214"/>
      <c r="O673" s="214"/>
      <c r="P673" s="214"/>
      <c r="Q673" s="214"/>
      <c r="R673" s="214"/>
    </row>
    <row r="674">
      <c r="A674" s="180"/>
      <c r="B674" s="214"/>
      <c r="C674" s="214"/>
      <c r="D674" s="214"/>
      <c r="E674" s="214"/>
      <c r="F674" s="214"/>
      <c r="G674" s="214"/>
      <c r="H674" s="214"/>
      <c r="I674" s="214"/>
      <c r="J674" s="214"/>
      <c r="K674" s="214"/>
      <c r="L674" s="214"/>
      <c r="M674" s="214"/>
      <c r="N674" s="214"/>
      <c r="O674" s="214"/>
      <c r="P674" s="214"/>
      <c r="Q674" s="214"/>
      <c r="R674" s="214"/>
    </row>
    <row r="675">
      <c r="A675" s="180"/>
      <c r="B675" s="214"/>
      <c r="C675" s="214"/>
      <c r="D675" s="214"/>
      <c r="E675" s="214"/>
      <c r="F675" s="214"/>
      <c r="G675" s="214"/>
      <c r="H675" s="214"/>
      <c r="I675" s="214"/>
      <c r="J675" s="214"/>
      <c r="K675" s="214"/>
      <c r="L675" s="214"/>
      <c r="M675" s="214"/>
      <c r="N675" s="214"/>
      <c r="O675" s="214"/>
      <c r="P675" s="214"/>
      <c r="Q675" s="214"/>
      <c r="R675" s="214"/>
    </row>
    <row r="676">
      <c r="A676" s="180"/>
      <c r="B676" s="214"/>
      <c r="C676" s="214"/>
      <c r="D676" s="214"/>
      <c r="E676" s="214"/>
      <c r="F676" s="214"/>
      <c r="G676" s="214"/>
      <c r="H676" s="214"/>
      <c r="I676" s="214"/>
      <c r="J676" s="214"/>
      <c r="K676" s="214"/>
      <c r="L676" s="214"/>
      <c r="M676" s="214"/>
      <c r="N676" s="214"/>
      <c r="O676" s="214"/>
      <c r="P676" s="214"/>
      <c r="Q676" s="214"/>
      <c r="R676" s="214"/>
    </row>
    <row r="677">
      <c r="A677" s="180"/>
      <c r="B677" s="214"/>
      <c r="C677" s="214"/>
      <c r="D677" s="214"/>
      <c r="E677" s="214"/>
      <c r="F677" s="214"/>
      <c r="G677" s="214"/>
      <c r="H677" s="214"/>
      <c r="I677" s="214"/>
      <c r="J677" s="214"/>
      <c r="K677" s="214"/>
      <c r="L677" s="214"/>
      <c r="M677" s="214"/>
      <c r="N677" s="214"/>
      <c r="O677" s="214"/>
      <c r="P677" s="214"/>
      <c r="Q677" s="214"/>
      <c r="R677" s="214"/>
    </row>
    <row r="678">
      <c r="A678" s="180"/>
      <c r="B678" s="214"/>
      <c r="C678" s="214"/>
      <c r="D678" s="214"/>
      <c r="E678" s="214"/>
      <c r="F678" s="214"/>
      <c r="G678" s="214"/>
      <c r="H678" s="214"/>
      <c r="I678" s="214"/>
      <c r="J678" s="214"/>
      <c r="K678" s="214"/>
      <c r="L678" s="214"/>
      <c r="M678" s="214"/>
      <c r="N678" s="214"/>
      <c r="O678" s="214"/>
      <c r="P678" s="214"/>
      <c r="Q678" s="214"/>
      <c r="R678" s="214"/>
    </row>
    <row r="679">
      <c r="A679" s="180"/>
      <c r="B679" s="214"/>
      <c r="C679" s="214"/>
      <c r="D679" s="214"/>
      <c r="E679" s="214"/>
      <c r="F679" s="214"/>
      <c r="G679" s="214"/>
      <c r="H679" s="214"/>
      <c r="I679" s="214"/>
      <c r="J679" s="214"/>
      <c r="K679" s="214"/>
      <c r="L679" s="214"/>
      <c r="M679" s="214"/>
      <c r="N679" s="214"/>
      <c r="O679" s="214"/>
      <c r="P679" s="214"/>
      <c r="Q679" s="214"/>
      <c r="R679" s="214"/>
    </row>
    <row r="680">
      <c r="A680" s="180"/>
      <c r="B680" s="214"/>
      <c r="C680" s="214"/>
      <c r="D680" s="214"/>
      <c r="E680" s="214"/>
      <c r="F680" s="214"/>
      <c r="G680" s="214"/>
      <c r="H680" s="214"/>
      <c r="I680" s="214"/>
      <c r="J680" s="214"/>
      <c r="K680" s="214"/>
      <c r="L680" s="214"/>
      <c r="M680" s="214"/>
      <c r="N680" s="214"/>
      <c r="O680" s="214"/>
      <c r="P680" s="214"/>
      <c r="Q680" s="214"/>
      <c r="R680" s="214"/>
    </row>
    <row r="681">
      <c r="A681" s="180"/>
      <c r="B681" s="214"/>
      <c r="C681" s="214"/>
      <c r="D681" s="214"/>
      <c r="E681" s="214"/>
      <c r="F681" s="214"/>
      <c r="G681" s="214"/>
      <c r="H681" s="214"/>
      <c r="I681" s="214"/>
      <c r="J681" s="214"/>
      <c r="K681" s="214"/>
      <c r="L681" s="214"/>
      <c r="M681" s="214"/>
      <c r="N681" s="214"/>
      <c r="O681" s="214"/>
      <c r="P681" s="214"/>
      <c r="Q681" s="214"/>
      <c r="R681" s="214"/>
    </row>
    <row r="682">
      <c r="A682" s="180"/>
      <c r="B682" s="214"/>
      <c r="C682" s="214"/>
      <c r="D682" s="214"/>
      <c r="E682" s="214"/>
      <c r="F682" s="214"/>
      <c r="G682" s="214"/>
      <c r="H682" s="214"/>
      <c r="I682" s="214"/>
      <c r="J682" s="214"/>
      <c r="K682" s="214"/>
      <c r="L682" s="214"/>
      <c r="M682" s="214"/>
      <c r="N682" s="214"/>
      <c r="O682" s="214"/>
      <c r="P682" s="214"/>
      <c r="Q682" s="214"/>
      <c r="R682" s="214"/>
    </row>
    <row r="683">
      <c r="A683" s="180"/>
      <c r="B683" s="214"/>
      <c r="C683" s="214"/>
      <c r="D683" s="214"/>
      <c r="E683" s="214"/>
      <c r="F683" s="214"/>
      <c r="G683" s="214"/>
      <c r="H683" s="214"/>
      <c r="I683" s="214"/>
      <c r="J683" s="214"/>
      <c r="K683" s="214"/>
      <c r="L683" s="214"/>
      <c r="M683" s="214"/>
      <c r="N683" s="214"/>
      <c r="O683" s="214"/>
      <c r="P683" s="214"/>
      <c r="Q683" s="214"/>
      <c r="R683" s="214"/>
    </row>
    <row r="684">
      <c r="A684" s="180"/>
      <c r="B684" s="214"/>
      <c r="C684" s="214"/>
      <c r="D684" s="214"/>
      <c r="E684" s="214"/>
      <c r="F684" s="214"/>
      <c r="G684" s="214"/>
      <c r="H684" s="214"/>
      <c r="I684" s="214"/>
      <c r="J684" s="214"/>
      <c r="K684" s="214"/>
      <c r="L684" s="214"/>
      <c r="M684" s="214"/>
      <c r="N684" s="214"/>
      <c r="O684" s="214"/>
      <c r="P684" s="214"/>
      <c r="Q684" s="214"/>
      <c r="R684" s="214"/>
    </row>
    <row r="685">
      <c r="A685" s="180"/>
      <c r="B685" s="214"/>
      <c r="C685" s="214"/>
      <c r="D685" s="214"/>
      <c r="E685" s="214"/>
      <c r="F685" s="214"/>
      <c r="G685" s="214"/>
      <c r="H685" s="214"/>
      <c r="I685" s="214"/>
      <c r="J685" s="214"/>
      <c r="K685" s="214"/>
      <c r="L685" s="214"/>
      <c r="M685" s="214"/>
      <c r="N685" s="214"/>
      <c r="O685" s="214"/>
      <c r="P685" s="214"/>
      <c r="Q685" s="214"/>
      <c r="R685" s="214"/>
    </row>
    <row r="686">
      <c r="A686" s="180"/>
      <c r="B686" s="214"/>
      <c r="C686" s="214"/>
      <c r="D686" s="214"/>
      <c r="E686" s="214"/>
      <c r="F686" s="214"/>
      <c r="G686" s="214"/>
      <c r="H686" s="214"/>
      <c r="I686" s="214"/>
      <c r="J686" s="214"/>
      <c r="K686" s="214"/>
      <c r="L686" s="214"/>
      <c r="M686" s="214"/>
      <c r="N686" s="214"/>
      <c r="O686" s="214"/>
      <c r="P686" s="214"/>
      <c r="Q686" s="214"/>
      <c r="R686" s="214"/>
    </row>
    <row r="687">
      <c r="A687" s="180"/>
      <c r="B687" s="214"/>
      <c r="C687" s="214"/>
      <c r="D687" s="214"/>
      <c r="E687" s="214"/>
      <c r="F687" s="214"/>
      <c r="G687" s="214"/>
      <c r="H687" s="214"/>
      <c r="I687" s="214"/>
      <c r="J687" s="214"/>
      <c r="K687" s="214"/>
      <c r="L687" s="214"/>
      <c r="M687" s="214"/>
      <c r="N687" s="214"/>
      <c r="O687" s="214"/>
      <c r="P687" s="214"/>
      <c r="Q687" s="214"/>
      <c r="R687" s="214"/>
    </row>
    <row r="688">
      <c r="A688" s="180"/>
      <c r="B688" s="214"/>
      <c r="C688" s="214"/>
      <c r="D688" s="214"/>
      <c r="E688" s="214"/>
      <c r="F688" s="214"/>
      <c r="G688" s="214"/>
      <c r="H688" s="214"/>
      <c r="I688" s="214"/>
      <c r="J688" s="214"/>
      <c r="K688" s="214"/>
      <c r="L688" s="214"/>
      <c r="M688" s="214"/>
      <c r="N688" s="214"/>
      <c r="O688" s="214"/>
      <c r="P688" s="214"/>
      <c r="Q688" s="214"/>
      <c r="R688" s="214"/>
    </row>
    <row r="689">
      <c r="A689" s="180"/>
      <c r="B689" s="214"/>
      <c r="C689" s="214"/>
      <c r="D689" s="214"/>
      <c r="E689" s="214"/>
      <c r="F689" s="214"/>
      <c r="G689" s="214"/>
      <c r="H689" s="214"/>
      <c r="I689" s="214"/>
      <c r="J689" s="214"/>
      <c r="K689" s="214"/>
      <c r="L689" s="214"/>
      <c r="M689" s="214"/>
      <c r="N689" s="214"/>
      <c r="O689" s="214"/>
      <c r="P689" s="214"/>
      <c r="Q689" s="214"/>
      <c r="R689" s="214"/>
    </row>
    <row r="690">
      <c r="A690" s="180"/>
      <c r="B690" s="214"/>
      <c r="C690" s="214"/>
      <c r="D690" s="214"/>
      <c r="E690" s="214"/>
      <c r="F690" s="214"/>
      <c r="G690" s="214"/>
      <c r="H690" s="214"/>
      <c r="I690" s="214"/>
      <c r="J690" s="214"/>
      <c r="K690" s="214"/>
      <c r="L690" s="214"/>
      <c r="M690" s="214"/>
      <c r="N690" s="214"/>
      <c r="O690" s="214"/>
      <c r="P690" s="214"/>
      <c r="Q690" s="214"/>
      <c r="R690" s="214"/>
    </row>
    <row r="691">
      <c r="A691" s="180"/>
      <c r="B691" s="214"/>
      <c r="C691" s="214"/>
      <c r="D691" s="214"/>
      <c r="E691" s="214"/>
      <c r="F691" s="214"/>
      <c r="G691" s="214"/>
      <c r="H691" s="214"/>
      <c r="I691" s="214"/>
      <c r="J691" s="214"/>
      <c r="K691" s="214"/>
      <c r="L691" s="214"/>
      <c r="M691" s="214"/>
      <c r="N691" s="214"/>
      <c r="O691" s="214"/>
      <c r="P691" s="214"/>
      <c r="Q691" s="214"/>
      <c r="R691" s="214"/>
    </row>
    <row r="692">
      <c r="A692" s="180"/>
      <c r="B692" s="214"/>
      <c r="C692" s="214"/>
      <c r="D692" s="214"/>
      <c r="E692" s="214"/>
      <c r="F692" s="214"/>
      <c r="G692" s="214"/>
      <c r="H692" s="214"/>
      <c r="I692" s="214"/>
      <c r="J692" s="214"/>
      <c r="K692" s="214"/>
      <c r="L692" s="214"/>
      <c r="M692" s="214"/>
      <c r="N692" s="214"/>
      <c r="O692" s="214"/>
      <c r="P692" s="214"/>
      <c r="Q692" s="214"/>
      <c r="R692" s="214"/>
    </row>
    <row r="693">
      <c r="A693" s="180"/>
      <c r="B693" s="214"/>
      <c r="C693" s="214"/>
      <c r="D693" s="214"/>
      <c r="E693" s="214"/>
      <c r="F693" s="214"/>
      <c r="G693" s="214"/>
      <c r="H693" s="214"/>
      <c r="I693" s="214"/>
      <c r="J693" s="214"/>
      <c r="K693" s="214"/>
      <c r="L693" s="214"/>
      <c r="M693" s="214"/>
      <c r="N693" s="214"/>
      <c r="O693" s="214"/>
      <c r="P693" s="214"/>
      <c r="Q693" s="214"/>
      <c r="R693" s="214"/>
    </row>
    <row r="694">
      <c r="A694" s="180"/>
      <c r="B694" s="214"/>
      <c r="C694" s="214"/>
      <c r="D694" s="214"/>
      <c r="E694" s="214"/>
      <c r="F694" s="214"/>
      <c r="G694" s="214"/>
      <c r="H694" s="214"/>
      <c r="I694" s="214"/>
      <c r="J694" s="214"/>
      <c r="K694" s="214"/>
      <c r="L694" s="214"/>
      <c r="M694" s="214"/>
      <c r="N694" s="214"/>
      <c r="O694" s="214"/>
      <c r="P694" s="214"/>
      <c r="Q694" s="214"/>
      <c r="R694" s="214"/>
    </row>
    <row r="695">
      <c r="A695" s="180"/>
      <c r="B695" s="214"/>
      <c r="C695" s="214"/>
      <c r="D695" s="214"/>
      <c r="E695" s="214"/>
      <c r="F695" s="214"/>
      <c r="G695" s="214"/>
      <c r="H695" s="214"/>
      <c r="I695" s="214"/>
      <c r="J695" s="214"/>
      <c r="K695" s="214"/>
      <c r="L695" s="214"/>
      <c r="M695" s="214"/>
      <c r="N695" s="214"/>
      <c r="O695" s="214"/>
      <c r="P695" s="214"/>
      <c r="Q695" s="214"/>
      <c r="R695" s="214"/>
    </row>
    <row r="696">
      <c r="A696" s="180"/>
      <c r="B696" s="214"/>
      <c r="C696" s="214"/>
      <c r="D696" s="214"/>
      <c r="E696" s="214"/>
      <c r="F696" s="214"/>
      <c r="G696" s="214"/>
      <c r="H696" s="214"/>
      <c r="I696" s="214"/>
      <c r="J696" s="214"/>
      <c r="K696" s="214"/>
      <c r="L696" s="214"/>
      <c r="M696" s="214"/>
      <c r="N696" s="214"/>
      <c r="O696" s="214"/>
      <c r="P696" s="214"/>
      <c r="Q696" s="214"/>
      <c r="R696" s="214"/>
    </row>
    <row r="697">
      <c r="A697" s="180"/>
      <c r="B697" s="214"/>
      <c r="C697" s="214"/>
      <c r="D697" s="214"/>
      <c r="E697" s="214"/>
      <c r="F697" s="214"/>
      <c r="G697" s="214"/>
      <c r="H697" s="214"/>
      <c r="I697" s="214"/>
      <c r="J697" s="214"/>
      <c r="K697" s="214"/>
      <c r="L697" s="214"/>
      <c r="M697" s="214"/>
      <c r="N697" s="214"/>
      <c r="O697" s="214"/>
      <c r="P697" s="214"/>
      <c r="Q697" s="214"/>
      <c r="R697" s="214"/>
    </row>
    <row r="698">
      <c r="A698" s="180"/>
      <c r="B698" s="214"/>
      <c r="C698" s="214"/>
      <c r="D698" s="214"/>
      <c r="E698" s="214"/>
      <c r="F698" s="214"/>
      <c r="G698" s="214"/>
      <c r="H698" s="214"/>
      <c r="I698" s="214"/>
      <c r="J698" s="214"/>
      <c r="K698" s="214"/>
      <c r="L698" s="214"/>
      <c r="M698" s="214"/>
      <c r="N698" s="214"/>
      <c r="O698" s="214"/>
      <c r="P698" s="214"/>
      <c r="Q698" s="214"/>
      <c r="R698" s="214"/>
    </row>
    <row r="699">
      <c r="A699" s="180"/>
      <c r="B699" s="214"/>
      <c r="C699" s="214"/>
      <c r="D699" s="214"/>
      <c r="E699" s="214"/>
      <c r="F699" s="214"/>
      <c r="G699" s="214"/>
      <c r="H699" s="214"/>
      <c r="I699" s="214"/>
      <c r="J699" s="214"/>
      <c r="K699" s="214"/>
      <c r="L699" s="214"/>
      <c r="M699" s="214"/>
      <c r="N699" s="214"/>
      <c r="O699" s="214"/>
      <c r="P699" s="214"/>
      <c r="Q699" s="214"/>
      <c r="R699" s="214"/>
    </row>
    <row r="700">
      <c r="A700" s="180"/>
      <c r="B700" s="214"/>
      <c r="C700" s="214"/>
      <c r="D700" s="214"/>
      <c r="E700" s="214"/>
      <c r="F700" s="214"/>
      <c r="G700" s="214"/>
      <c r="H700" s="214"/>
      <c r="I700" s="214"/>
      <c r="J700" s="214"/>
      <c r="K700" s="214"/>
      <c r="L700" s="214"/>
      <c r="M700" s="214"/>
      <c r="N700" s="214"/>
      <c r="O700" s="214"/>
      <c r="P700" s="214"/>
      <c r="Q700" s="214"/>
      <c r="R700" s="214"/>
    </row>
    <row r="701">
      <c r="A701" s="180"/>
      <c r="B701" s="214"/>
      <c r="C701" s="214"/>
      <c r="D701" s="214"/>
      <c r="E701" s="214"/>
      <c r="F701" s="214"/>
      <c r="G701" s="214"/>
      <c r="H701" s="214"/>
      <c r="I701" s="214"/>
      <c r="J701" s="214"/>
      <c r="K701" s="214"/>
      <c r="L701" s="214"/>
      <c r="M701" s="214"/>
      <c r="N701" s="214"/>
      <c r="O701" s="214"/>
      <c r="P701" s="214"/>
      <c r="Q701" s="214"/>
      <c r="R701" s="214"/>
    </row>
    <row r="702">
      <c r="A702" s="180"/>
      <c r="B702" s="214"/>
      <c r="C702" s="214"/>
      <c r="D702" s="214"/>
      <c r="E702" s="214"/>
      <c r="F702" s="214"/>
      <c r="G702" s="214"/>
      <c r="H702" s="214"/>
      <c r="I702" s="214"/>
      <c r="J702" s="214"/>
      <c r="K702" s="214"/>
      <c r="L702" s="214"/>
      <c r="M702" s="214"/>
      <c r="N702" s="214"/>
      <c r="O702" s="214"/>
      <c r="P702" s="214"/>
      <c r="Q702" s="214"/>
      <c r="R702" s="214"/>
    </row>
    <row r="703">
      <c r="A703" s="180"/>
      <c r="B703" s="214"/>
      <c r="C703" s="214"/>
      <c r="D703" s="214"/>
      <c r="E703" s="214"/>
      <c r="F703" s="214"/>
      <c r="G703" s="214"/>
      <c r="H703" s="214"/>
      <c r="I703" s="214"/>
      <c r="J703" s="214"/>
      <c r="K703" s="214"/>
      <c r="L703" s="214"/>
      <c r="M703" s="214"/>
      <c r="N703" s="214"/>
      <c r="O703" s="214"/>
      <c r="P703" s="214"/>
      <c r="Q703" s="214"/>
      <c r="R703" s="214"/>
    </row>
    <row r="704">
      <c r="A704" s="180"/>
      <c r="B704" s="214"/>
      <c r="C704" s="214"/>
      <c r="D704" s="214"/>
      <c r="E704" s="214"/>
      <c r="F704" s="214"/>
      <c r="G704" s="214"/>
      <c r="H704" s="214"/>
      <c r="I704" s="214"/>
      <c r="J704" s="214"/>
      <c r="K704" s="214"/>
      <c r="L704" s="214"/>
      <c r="M704" s="214"/>
      <c r="N704" s="214"/>
      <c r="O704" s="214"/>
      <c r="P704" s="214"/>
      <c r="Q704" s="214"/>
      <c r="R704" s="214"/>
    </row>
    <row r="705">
      <c r="A705" s="180"/>
      <c r="B705" s="214"/>
      <c r="C705" s="214"/>
      <c r="D705" s="214"/>
      <c r="E705" s="214"/>
      <c r="F705" s="214"/>
      <c r="G705" s="214"/>
      <c r="H705" s="214"/>
      <c r="I705" s="214"/>
      <c r="J705" s="214"/>
      <c r="K705" s="214"/>
      <c r="L705" s="214"/>
      <c r="M705" s="214"/>
      <c r="N705" s="214"/>
      <c r="O705" s="214"/>
      <c r="P705" s="214"/>
      <c r="Q705" s="214"/>
      <c r="R705" s="214"/>
    </row>
    <row r="706">
      <c r="A706" s="180"/>
      <c r="B706" s="214"/>
      <c r="C706" s="214"/>
      <c r="D706" s="214"/>
      <c r="E706" s="214"/>
      <c r="F706" s="214"/>
      <c r="G706" s="214"/>
      <c r="H706" s="214"/>
      <c r="I706" s="214"/>
      <c r="J706" s="214"/>
      <c r="K706" s="214"/>
      <c r="L706" s="214"/>
      <c r="M706" s="214"/>
      <c r="N706" s="214"/>
      <c r="O706" s="214"/>
      <c r="P706" s="214"/>
      <c r="Q706" s="214"/>
      <c r="R706" s="214"/>
    </row>
    <row r="707">
      <c r="A707" s="180"/>
      <c r="B707" s="214"/>
      <c r="C707" s="214"/>
      <c r="D707" s="214"/>
      <c r="E707" s="214"/>
      <c r="F707" s="214"/>
      <c r="G707" s="214"/>
      <c r="H707" s="214"/>
      <c r="I707" s="214"/>
      <c r="J707" s="214"/>
      <c r="K707" s="214"/>
      <c r="L707" s="214"/>
      <c r="M707" s="214"/>
      <c r="N707" s="214"/>
      <c r="O707" s="214"/>
      <c r="P707" s="214"/>
      <c r="Q707" s="214"/>
      <c r="R707" s="214"/>
    </row>
    <row r="708">
      <c r="A708" s="180"/>
      <c r="B708" s="214"/>
      <c r="C708" s="214"/>
      <c r="D708" s="214"/>
      <c r="E708" s="214"/>
      <c r="F708" s="214"/>
      <c r="G708" s="214"/>
      <c r="H708" s="214"/>
      <c r="I708" s="214"/>
      <c r="J708" s="214"/>
      <c r="K708" s="214"/>
      <c r="L708" s="214"/>
      <c r="M708" s="214"/>
      <c r="N708" s="214"/>
      <c r="O708" s="214"/>
      <c r="P708" s="214"/>
      <c r="Q708" s="214"/>
      <c r="R708" s="214"/>
    </row>
    <row r="709">
      <c r="A709" s="180"/>
      <c r="B709" s="214"/>
      <c r="C709" s="214"/>
      <c r="D709" s="214"/>
      <c r="E709" s="214"/>
      <c r="F709" s="214"/>
      <c r="G709" s="214"/>
      <c r="H709" s="214"/>
      <c r="I709" s="214"/>
      <c r="J709" s="214"/>
      <c r="K709" s="214"/>
      <c r="L709" s="214"/>
      <c r="M709" s="214"/>
      <c r="N709" s="214"/>
      <c r="O709" s="214"/>
      <c r="P709" s="214"/>
      <c r="Q709" s="214"/>
      <c r="R709" s="214"/>
    </row>
    <row r="710">
      <c r="A710" s="180"/>
      <c r="B710" s="214"/>
      <c r="C710" s="214"/>
      <c r="D710" s="214"/>
      <c r="E710" s="214"/>
      <c r="F710" s="214"/>
      <c r="G710" s="214"/>
      <c r="H710" s="214"/>
      <c r="I710" s="214"/>
      <c r="J710" s="214"/>
      <c r="K710" s="214"/>
      <c r="L710" s="214"/>
      <c r="M710" s="214"/>
      <c r="N710" s="214"/>
      <c r="O710" s="214"/>
      <c r="P710" s="214"/>
      <c r="Q710" s="214"/>
      <c r="R710" s="214"/>
    </row>
    <row r="711">
      <c r="A711" s="180"/>
      <c r="B711" s="214"/>
      <c r="C711" s="214"/>
      <c r="D711" s="214"/>
      <c r="E711" s="214"/>
      <c r="F711" s="214"/>
      <c r="G711" s="214"/>
      <c r="H711" s="214"/>
      <c r="I711" s="214"/>
      <c r="J711" s="214"/>
      <c r="K711" s="214"/>
      <c r="L711" s="214"/>
      <c r="M711" s="214"/>
      <c r="N711" s="214"/>
      <c r="O711" s="214"/>
      <c r="P711" s="214"/>
      <c r="Q711" s="214"/>
      <c r="R711" s="214"/>
    </row>
    <row r="712">
      <c r="A712" s="180"/>
      <c r="B712" s="214"/>
      <c r="C712" s="214"/>
      <c r="D712" s="214"/>
      <c r="E712" s="214"/>
      <c r="F712" s="214"/>
      <c r="G712" s="214"/>
      <c r="H712" s="214"/>
      <c r="I712" s="214"/>
      <c r="J712" s="214"/>
      <c r="K712" s="214"/>
      <c r="L712" s="214"/>
      <c r="M712" s="214"/>
      <c r="N712" s="214"/>
      <c r="O712" s="214"/>
      <c r="P712" s="214"/>
      <c r="Q712" s="214"/>
      <c r="R712" s="214"/>
    </row>
    <row r="713">
      <c r="A713" s="180"/>
      <c r="B713" s="214"/>
      <c r="C713" s="214"/>
      <c r="D713" s="214"/>
      <c r="E713" s="214"/>
      <c r="F713" s="214"/>
      <c r="G713" s="214"/>
      <c r="H713" s="214"/>
      <c r="I713" s="214"/>
      <c r="J713" s="214"/>
      <c r="K713" s="214"/>
      <c r="L713" s="214"/>
      <c r="M713" s="214"/>
      <c r="N713" s="214"/>
      <c r="O713" s="214"/>
      <c r="P713" s="214"/>
      <c r="Q713" s="214"/>
      <c r="R713" s="214"/>
    </row>
    <row r="714">
      <c r="A714" s="180"/>
      <c r="B714" s="214"/>
      <c r="C714" s="214"/>
      <c r="D714" s="214"/>
      <c r="E714" s="214"/>
      <c r="F714" s="214"/>
      <c r="G714" s="214"/>
      <c r="H714" s="214"/>
      <c r="I714" s="214"/>
      <c r="J714" s="214"/>
      <c r="K714" s="214"/>
      <c r="L714" s="214"/>
      <c r="M714" s="214"/>
      <c r="N714" s="214"/>
      <c r="O714" s="214"/>
      <c r="P714" s="214"/>
      <c r="Q714" s="214"/>
      <c r="R714" s="214"/>
    </row>
    <row r="715">
      <c r="A715" s="180"/>
      <c r="B715" s="214"/>
      <c r="C715" s="214"/>
      <c r="D715" s="214"/>
      <c r="E715" s="214"/>
      <c r="F715" s="214"/>
      <c r="G715" s="214"/>
      <c r="H715" s="214"/>
      <c r="I715" s="214"/>
      <c r="J715" s="214"/>
      <c r="K715" s="214"/>
      <c r="L715" s="214"/>
      <c r="M715" s="214"/>
      <c r="N715" s="214"/>
      <c r="O715" s="214"/>
      <c r="P715" s="214"/>
      <c r="Q715" s="214"/>
      <c r="R715" s="214"/>
    </row>
    <row r="716">
      <c r="A716" s="180"/>
      <c r="B716" s="214"/>
      <c r="C716" s="214"/>
      <c r="D716" s="214"/>
      <c r="E716" s="214"/>
      <c r="F716" s="214"/>
      <c r="G716" s="214"/>
      <c r="H716" s="214"/>
      <c r="I716" s="214"/>
      <c r="J716" s="214"/>
      <c r="K716" s="214"/>
      <c r="L716" s="214"/>
      <c r="M716" s="214"/>
      <c r="N716" s="214"/>
      <c r="O716" s="214"/>
      <c r="P716" s="214"/>
      <c r="Q716" s="214"/>
      <c r="R716" s="214"/>
    </row>
    <row r="717">
      <c r="A717" s="180"/>
      <c r="B717" s="214"/>
      <c r="C717" s="214"/>
      <c r="D717" s="214"/>
      <c r="E717" s="214"/>
      <c r="F717" s="214"/>
      <c r="G717" s="214"/>
      <c r="H717" s="214"/>
      <c r="I717" s="214"/>
      <c r="J717" s="214"/>
      <c r="K717" s="214"/>
      <c r="L717" s="214"/>
      <c r="M717" s="214"/>
      <c r="N717" s="214"/>
      <c r="O717" s="214"/>
      <c r="P717" s="214"/>
      <c r="Q717" s="214"/>
      <c r="R717" s="214"/>
    </row>
    <row r="718">
      <c r="A718" s="180"/>
      <c r="B718" s="214"/>
      <c r="C718" s="214"/>
      <c r="D718" s="214"/>
      <c r="E718" s="214"/>
      <c r="F718" s="214"/>
      <c r="G718" s="214"/>
      <c r="H718" s="214"/>
      <c r="I718" s="214"/>
      <c r="J718" s="214"/>
      <c r="K718" s="214"/>
      <c r="L718" s="214"/>
      <c r="M718" s="214"/>
      <c r="N718" s="214"/>
      <c r="O718" s="214"/>
      <c r="P718" s="214"/>
      <c r="Q718" s="214"/>
      <c r="R718" s="214"/>
    </row>
    <row r="719">
      <c r="A719" s="180"/>
      <c r="B719" s="214"/>
      <c r="C719" s="214"/>
      <c r="D719" s="214"/>
      <c r="E719" s="214"/>
      <c r="F719" s="214"/>
      <c r="G719" s="214"/>
      <c r="H719" s="214"/>
      <c r="I719" s="214"/>
      <c r="J719" s="214"/>
      <c r="K719" s="214"/>
      <c r="L719" s="214"/>
      <c r="M719" s="214"/>
      <c r="N719" s="214"/>
      <c r="O719" s="214"/>
      <c r="P719" s="214"/>
      <c r="Q719" s="214"/>
      <c r="R719" s="214"/>
    </row>
    <row r="720">
      <c r="A720" s="180"/>
      <c r="B720" s="214"/>
      <c r="C720" s="214"/>
      <c r="D720" s="214"/>
      <c r="E720" s="214"/>
      <c r="F720" s="214"/>
      <c r="G720" s="214"/>
      <c r="H720" s="214"/>
      <c r="I720" s="214"/>
      <c r="J720" s="214"/>
      <c r="K720" s="214"/>
      <c r="L720" s="214"/>
      <c r="M720" s="214"/>
      <c r="N720" s="214"/>
      <c r="O720" s="214"/>
      <c r="P720" s="214"/>
      <c r="Q720" s="214"/>
      <c r="R720" s="214"/>
    </row>
    <row r="721">
      <c r="A721" s="180"/>
      <c r="B721" s="214"/>
      <c r="C721" s="214"/>
      <c r="D721" s="214"/>
      <c r="E721" s="214"/>
      <c r="F721" s="214"/>
      <c r="G721" s="214"/>
      <c r="H721" s="214"/>
      <c r="I721" s="214"/>
      <c r="J721" s="214"/>
      <c r="K721" s="214"/>
      <c r="L721" s="214"/>
      <c r="M721" s="214"/>
      <c r="N721" s="214"/>
      <c r="O721" s="214"/>
      <c r="P721" s="214"/>
      <c r="Q721" s="214"/>
      <c r="R721" s="214"/>
    </row>
    <row r="722">
      <c r="A722" s="180"/>
      <c r="B722" s="214"/>
      <c r="C722" s="214"/>
      <c r="D722" s="214"/>
      <c r="E722" s="214"/>
      <c r="F722" s="214"/>
      <c r="G722" s="214"/>
      <c r="H722" s="214"/>
      <c r="I722" s="214"/>
      <c r="J722" s="214"/>
      <c r="K722" s="214"/>
      <c r="L722" s="214"/>
      <c r="M722" s="214"/>
      <c r="N722" s="214"/>
      <c r="O722" s="214"/>
      <c r="P722" s="214"/>
      <c r="Q722" s="214"/>
      <c r="R722" s="214"/>
    </row>
    <row r="723">
      <c r="A723" s="180"/>
      <c r="B723" s="214"/>
      <c r="C723" s="214"/>
      <c r="D723" s="214"/>
      <c r="E723" s="214"/>
      <c r="F723" s="214"/>
      <c r="G723" s="214"/>
      <c r="H723" s="214"/>
      <c r="I723" s="214"/>
      <c r="J723" s="214"/>
      <c r="K723" s="214"/>
      <c r="L723" s="214"/>
      <c r="M723" s="214"/>
      <c r="N723" s="214"/>
      <c r="O723" s="214"/>
      <c r="P723" s="214"/>
      <c r="Q723" s="214"/>
      <c r="R723" s="214"/>
    </row>
    <row r="724">
      <c r="A724" s="180"/>
      <c r="B724" s="214"/>
      <c r="C724" s="214"/>
      <c r="D724" s="214"/>
      <c r="E724" s="214"/>
      <c r="F724" s="214"/>
      <c r="G724" s="214"/>
      <c r="H724" s="214"/>
      <c r="I724" s="214"/>
      <c r="J724" s="214"/>
      <c r="K724" s="214"/>
      <c r="L724" s="214"/>
      <c r="M724" s="214"/>
      <c r="N724" s="214"/>
      <c r="O724" s="214"/>
      <c r="P724" s="214"/>
      <c r="Q724" s="214"/>
      <c r="R724" s="214"/>
    </row>
    <row r="725">
      <c r="A725" s="180"/>
      <c r="B725" s="214"/>
      <c r="C725" s="214"/>
      <c r="D725" s="214"/>
      <c r="E725" s="214"/>
      <c r="F725" s="214"/>
      <c r="G725" s="214"/>
      <c r="H725" s="214"/>
      <c r="I725" s="214"/>
      <c r="J725" s="214"/>
      <c r="K725" s="214"/>
      <c r="L725" s="214"/>
      <c r="M725" s="214"/>
      <c r="N725" s="214"/>
      <c r="O725" s="214"/>
      <c r="P725" s="214"/>
      <c r="Q725" s="214"/>
      <c r="R725" s="214"/>
    </row>
    <row r="726">
      <c r="A726" s="180"/>
      <c r="B726" s="214"/>
      <c r="C726" s="214"/>
      <c r="D726" s="214"/>
      <c r="E726" s="214"/>
      <c r="F726" s="214"/>
      <c r="G726" s="214"/>
      <c r="H726" s="214"/>
      <c r="I726" s="214"/>
      <c r="J726" s="214"/>
      <c r="K726" s="214"/>
      <c r="L726" s="214"/>
      <c r="M726" s="214"/>
      <c r="N726" s="214"/>
      <c r="O726" s="214"/>
      <c r="P726" s="214"/>
      <c r="Q726" s="214"/>
      <c r="R726" s="214"/>
    </row>
    <row r="727">
      <c r="A727" s="180"/>
      <c r="B727" s="214"/>
      <c r="C727" s="214"/>
      <c r="D727" s="214"/>
      <c r="E727" s="214"/>
      <c r="F727" s="214"/>
      <c r="G727" s="214"/>
      <c r="H727" s="214"/>
      <c r="I727" s="214"/>
      <c r="J727" s="214"/>
      <c r="K727" s="214"/>
      <c r="L727" s="214"/>
      <c r="M727" s="214"/>
      <c r="N727" s="214"/>
      <c r="O727" s="214"/>
      <c r="P727" s="214"/>
      <c r="Q727" s="214"/>
      <c r="R727" s="214"/>
    </row>
    <row r="728">
      <c r="A728" s="180"/>
      <c r="B728" s="214"/>
      <c r="C728" s="214"/>
      <c r="D728" s="214"/>
      <c r="E728" s="214"/>
      <c r="F728" s="214"/>
      <c r="G728" s="214"/>
      <c r="H728" s="214"/>
      <c r="I728" s="214"/>
      <c r="J728" s="214"/>
      <c r="K728" s="214"/>
      <c r="L728" s="214"/>
      <c r="M728" s="214"/>
      <c r="N728" s="214"/>
      <c r="O728" s="214"/>
      <c r="P728" s="214"/>
      <c r="Q728" s="214"/>
      <c r="R728" s="214"/>
    </row>
    <row r="729">
      <c r="A729" s="180"/>
      <c r="B729" s="214"/>
      <c r="C729" s="214"/>
      <c r="D729" s="214"/>
      <c r="E729" s="214"/>
      <c r="F729" s="214"/>
      <c r="G729" s="214"/>
      <c r="H729" s="214"/>
      <c r="I729" s="214"/>
      <c r="J729" s="214"/>
      <c r="K729" s="214"/>
      <c r="L729" s="214"/>
      <c r="M729" s="214"/>
      <c r="N729" s="214"/>
      <c r="O729" s="214"/>
      <c r="P729" s="214"/>
      <c r="Q729" s="214"/>
      <c r="R729" s="214"/>
    </row>
    <row r="730">
      <c r="A730" s="180"/>
      <c r="B730" s="214"/>
      <c r="C730" s="214"/>
      <c r="D730" s="214"/>
      <c r="E730" s="214"/>
      <c r="F730" s="214"/>
      <c r="G730" s="214"/>
      <c r="H730" s="214"/>
      <c r="I730" s="214"/>
      <c r="J730" s="214"/>
      <c r="K730" s="214"/>
      <c r="L730" s="214"/>
      <c r="M730" s="214"/>
      <c r="N730" s="214"/>
      <c r="O730" s="214"/>
      <c r="P730" s="214"/>
      <c r="Q730" s="214"/>
      <c r="R730" s="214"/>
    </row>
    <row r="731">
      <c r="A731" s="180"/>
      <c r="B731" s="214"/>
      <c r="C731" s="214"/>
      <c r="D731" s="214"/>
      <c r="E731" s="214"/>
      <c r="F731" s="214"/>
      <c r="G731" s="214"/>
      <c r="H731" s="214"/>
      <c r="I731" s="214"/>
      <c r="J731" s="214"/>
      <c r="K731" s="214"/>
      <c r="L731" s="214"/>
      <c r="M731" s="214"/>
      <c r="N731" s="214"/>
      <c r="O731" s="214"/>
      <c r="P731" s="214"/>
      <c r="Q731" s="214"/>
      <c r="R731" s="214"/>
    </row>
    <row r="732">
      <c r="A732" s="180"/>
      <c r="B732" s="214"/>
      <c r="C732" s="214"/>
      <c r="D732" s="214"/>
      <c r="E732" s="214"/>
      <c r="F732" s="214"/>
      <c r="G732" s="214"/>
      <c r="H732" s="214"/>
      <c r="I732" s="214"/>
      <c r="J732" s="214"/>
      <c r="K732" s="214"/>
      <c r="L732" s="214"/>
      <c r="M732" s="214"/>
      <c r="N732" s="214"/>
      <c r="O732" s="214"/>
      <c r="P732" s="214"/>
      <c r="Q732" s="214"/>
      <c r="R732" s="214"/>
    </row>
    <row r="733">
      <c r="A733" s="180"/>
      <c r="B733" s="214"/>
      <c r="C733" s="214"/>
      <c r="D733" s="214"/>
      <c r="E733" s="214"/>
      <c r="F733" s="214"/>
      <c r="G733" s="214"/>
      <c r="H733" s="214"/>
      <c r="I733" s="214"/>
      <c r="J733" s="214"/>
      <c r="K733" s="214"/>
      <c r="L733" s="214"/>
      <c r="M733" s="214"/>
      <c r="N733" s="214"/>
      <c r="O733" s="214"/>
      <c r="P733" s="214"/>
      <c r="Q733" s="214"/>
      <c r="R733" s="214"/>
    </row>
    <row r="734">
      <c r="A734" s="180"/>
      <c r="B734" s="214"/>
      <c r="C734" s="214"/>
      <c r="D734" s="214"/>
      <c r="E734" s="214"/>
      <c r="F734" s="214"/>
      <c r="G734" s="214"/>
      <c r="H734" s="214"/>
      <c r="I734" s="214"/>
      <c r="J734" s="214"/>
      <c r="K734" s="214"/>
      <c r="L734" s="214"/>
      <c r="M734" s="214"/>
      <c r="N734" s="214"/>
      <c r="O734" s="214"/>
      <c r="P734" s="214"/>
      <c r="Q734" s="214"/>
      <c r="R734" s="214"/>
    </row>
    <row r="735">
      <c r="A735" s="180"/>
      <c r="B735" s="214"/>
      <c r="C735" s="214"/>
      <c r="D735" s="214"/>
      <c r="E735" s="214"/>
      <c r="F735" s="214"/>
      <c r="G735" s="214"/>
      <c r="H735" s="214"/>
      <c r="I735" s="214"/>
      <c r="J735" s="214"/>
      <c r="K735" s="214"/>
      <c r="L735" s="214"/>
      <c r="M735" s="214"/>
      <c r="N735" s="214"/>
      <c r="O735" s="214"/>
      <c r="P735" s="214"/>
      <c r="Q735" s="214"/>
      <c r="R735" s="214"/>
    </row>
    <row r="736">
      <c r="A736" s="180"/>
      <c r="B736" s="214"/>
      <c r="C736" s="214"/>
      <c r="D736" s="214"/>
      <c r="E736" s="214"/>
      <c r="F736" s="214"/>
      <c r="G736" s="214"/>
      <c r="H736" s="214"/>
      <c r="I736" s="214"/>
      <c r="J736" s="214"/>
      <c r="K736" s="214"/>
      <c r="L736" s="214"/>
      <c r="M736" s="214"/>
      <c r="N736" s="214"/>
      <c r="O736" s="214"/>
      <c r="P736" s="214"/>
      <c r="Q736" s="214"/>
      <c r="R736" s="214"/>
    </row>
    <row r="737">
      <c r="A737" s="180"/>
      <c r="B737" s="214"/>
      <c r="C737" s="214"/>
      <c r="D737" s="214"/>
      <c r="E737" s="214"/>
      <c r="F737" s="214"/>
      <c r="G737" s="214"/>
      <c r="H737" s="214"/>
      <c r="I737" s="214"/>
      <c r="J737" s="214"/>
      <c r="K737" s="214"/>
      <c r="L737" s="214"/>
      <c r="M737" s="214"/>
      <c r="N737" s="214"/>
      <c r="O737" s="214"/>
      <c r="P737" s="214"/>
      <c r="Q737" s="214"/>
      <c r="R737" s="214"/>
    </row>
    <row r="738">
      <c r="A738" s="180"/>
      <c r="B738" s="214"/>
      <c r="C738" s="214"/>
      <c r="D738" s="214"/>
      <c r="E738" s="214"/>
      <c r="F738" s="214"/>
      <c r="G738" s="214"/>
      <c r="H738" s="214"/>
      <c r="I738" s="214"/>
      <c r="J738" s="214"/>
      <c r="K738" s="214"/>
      <c r="L738" s="214"/>
      <c r="M738" s="214"/>
      <c r="N738" s="214"/>
      <c r="O738" s="214"/>
      <c r="P738" s="214"/>
      <c r="Q738" s="214"/>
      <c r="R738" s="214"/>
    </row>
    <row r="739">
      <c r="A739" s="180"/>
      <c r="B739" s="214"/>
      <c r="C739" s="214"/>
      <c r="D739" s="214"/>
      <c r="E739" s="214"/>
      <c r="F739" s="214"/>
      <c r="G739" s="214"/>
      <c r="H739" s="214"/>
      <c r="I739" s="214"/>
      <c r="J739" s="214"/>
      <c r="K739" s="214"/>
      <c r="L739" s="214"/>
      <c r="M739" s="214"/>
      <c r="N739" s="214"/>
      <c r="O739" s="214"/>
      <c r="P739" s="214"/>
      <c r="Q739" s="214"/>
      <c r="R739" s="214"/>
    </row>
    <row r="740">
      <c r="A740" s="180"/>
      <c r="B740" s="214"/>
      <c r="C740" s="214"/>
      <c r="D740" s="214"/>
      <c r="E740" s="214"/>
      <c r="F740" s="214"/>
      <c r="G740" s="214"/>
      <c r="H740" s="214"/>
      <c r="I740" s="214"/>
      <c r="J740" s="214"/>
      <c r="K740" s="214"/>
      <c r="L740" s="214"/>
      <c r="M740" s="214"/>
      <c r="N740" s="214"/>
      <c r="O740" s="214"/>
      <c r="P740" s="214"/>
      <c r="Q740" s="214"/>
      <c r="R740" s="214"/>
    </row>
    <row r="741">
      <c r="A741" s="180"/>
      <c r="B741" s="214"/>
      <c r="C741" s="214"/>
      <c r="D741" s="214"/>
      <c r="E741" s="214"/>
      <c r="F741" s="214"/>
      <c r="G741" s="214"/>
      <c r="H741" s="214"/>
      <c r="I741" s="214"/>
      <c r="J741" s="214"/>
      <c r="K741" s="214"/>
      <c r="L741" s="214"/>
      <c r="M741" s="214"/>
      <c r="N741" s="214"/>
      <c r="O741" s="214"/>
      <c r="P741" s="214"/>
      <c r="Q741" s="214"/>
      <c r="R741" s="214"/>
    </row>
    <row r="742">
      <c r="A742" s="180"/>
      <c r="B742" s="214"/>
      <c r="C742" s="214"/>
      <c r="D742" s="214"/>
      <c r="E742" s="214"/>
      <c r="F742" s="214"/>
      <c r="G742" s="214"/>
      <c r="H742" s="214"/>
      <c r="I742" s="214"/>
      <c r="J742" s="214"/>
      <c r="K742" s="214"/>
      <c r="L742" s="214"/>
      <c r="M742" s="214"/>
      <c r="N742" s="214"/>
      <c r="O742" s="214"/>
      <c r="P742" s="214"/>
      <c r="Q742" s="214"/>
      <c r="R742" s="214"/>
    </row>
    <row r="743">
      <c r="A743" s="180"/>
      <c r="B743" s="214"/>
      <c r="C743" s="214"/>
      <c r="D743" s="214"/>
      <c r="E743" s="214"/>
      <c r="F743" s="214"/>
      <c r="G743" s="214"/>
      <c r="H743" s="214"/>
      <c r="I743" s="214"/>
      <c r="J743" s="214"/>
      <c r="K743" s="214"/>
      <c r="L743" s="214"/>
      <c r="M743" s="214"/>
      <c r="N743" s="214"/>
      <c r="O743" s="214"/>
      <c r="P743" s="214"/>
      <c r="Q743" s="214"/>
      <c r="R743" s="214"/>
    </row>
    <row r="744">
      <c r="A744" s="180"/>
      <c r="B744" s="214"/>
      <c r="C744" s="214"/>
      <c r="D744" s="214"/>
      <c r="E744" s="214"/>
      <c r="F744" s="214"/>
      <c r="G744" s="214"/>
      <c r="H744" s="214"/>
      <c r="I744" s="214"/>
      <c r="J744" s="214"/>
      <c r="K744" s="214"/>
      <c r="L744" s="214"/>
      <c r="M744" s="214"/>
      <c r="N744" s="214"/>
      <c r="O744" s="214"/>
      <c r="P744" s="214"/>
      <c r="Q744" s="214"/>
      <c r="R744" s="214"/>
    </row>
    <row r="745">
      <c r="A745" s="180"/>
      <c r="B745" s="214"/>
      <c r="C745" s="214"/>
      <c r="D745" s="214"/>
      <c r="E745" s="214"/>
      <c r="F745" s="214"/>
      <c r="G745" s="214"/>
      <c r="H745" s="214"/>
      <c r="I745" s="214"/>
      <c r="J745" s="214"/>
      <c r="K745" s="214"/>
      <c r="L745" s="214"/>
      <c r="M745" s="214"/>
      <c r="N745" s="214"/>
      <c r="O745" s="214"/>
      <c r="P745" s="214"/>
      <c r="Q745" s="214"/>
      <c r="R745" s="214"/>
    </row>
    <row r="746">
      <c r="A746" s="180"/>
      <c r="B746" s="214"/>
      <c r="C746" s="214"/>
      <c r="D746" s="214"/>
      <c r="E746" s="214"/>
      <c r="F746" s="214"/>
      <c r="G746" s="214"/>
      <c r="H746" s="214"/>
      <c r="I746" s="214"/>
      <c r="J746" s="214"/>
      <c r="K746" s="214"/>
      <c r="L746" s="214"/>
      <c r="M746" s="214"/>
      <c r="N746" s="214"/>
      <c r="O746" s="214"/>
      <c r="P746" s="214"/>
      <c r="Q746" s="214"/>
      <c r="R746" s="214"/>
    </row>
    <row r="747">
      <c r="A747" s="180"/>
      <c r="B747" s="214"/>
      <c r="C747" s="214"/>
      <c r="D747" s="214"/>
      <c r="E747" s="214"/>
      <c r="F747" s="214"/>
      <c r="G747" s="214"/>
      <c r="H747" s="214"/>
      <c r="I747" s="214"/>
      <c r="J747" s="214"/>
      <c r="K747" s="214"/>
      <c r="L747" s="214"/>
      <c r="M747" s="214"/>
      <c r="N747" s="214"/>
      <c r="O747" s="214"/>
      <c r="P747" s="214"/>
      <c r="Q747" s="214"/>
      <c r="R747" s="214"/>
    </row>
    <row r="748">
      <c r="A748" s="180"/>
      <c r="B748" s="214"/>
      <c r="C748" s="214"/>
      <c r="D748" s="214"/>
      <c r="E748" s="214"/>
      <c r="F748" s="214"/>
      <c r="G748" s="214"/>
      <c r="H748" s="214"/>
      <c r="I748" s="214"/>
      <c r="J748" s="214"/>
      <c r="K748" s="214"/>
      <c r="L748" s="214"/>
      <c r="M748" s="214"/>
      <c r="N748" s="214"/>
      <c r="O748" s="214"/>
      <c r="P748" s="214"/>
      <c r="Q748" s="214"/>
      <c r="R748" s="214"/>
    </row>
    <row r="749">
      <c r="A749" s="180"/>
      <c r="B749" s="214"/>
      <c r="C749" s="214"/>
      <c r="D749" s="214"/>
      <c r="E749" s="214"/>
      <c r="F749" s="214"/>
      <c r="G749" s="214"/>
      <c r="H749" s="214"/>
      <c r="I749" s="214"/>
      <c r="J749" s="214"/>
      <c r="K749" s="214"/>
      <c r="L749" s="214"/>
      <c r="M749" s="214"/>
      <c r="N749" s="214"/>
      <c r="O749" s="214"/>
      <c r="P749" s="214"/>
      <c r="Q749" s="214"/>
      <c r="R749" s="214"/>
    </row>
    <row r="750">
      <c r="A750" s="180"/>
      <c r="B750" s="214"/>
      <c r="C750" s="214"/>
      <c r="D750" s="214"/>
      <c r="E750" s="214"/>
      <c r="F750" s="214"/>
      <c r="G750" s="214"/>
      <c r="H750" s="214"/>
      <c r="I750" s="214"/>
      <c r="J750" s="214"/>
      <c r="K750" s="214"/>
      <c r="L750" s="214"/>
      <c r="M750" s="214"/>
      <c r="N750" s="214"/>
      <c r="O750" s="214"/>
      <c r="P750" s="214"/>
      <c r="Q750" s="214"/>
      <c r="R750" s="214"/>
    </row>
    <row r="751">
      <c r="A751" s="180"/>
      <c r="B751" s="214"/>
      <c r="C751" s="214"/>
      <c r="D751" s="214"/>
      <c r="E751" s="214"/>
      <c r="F751" s="214"/>
      <c r="G751" s="214"/>
      <c r="H751" s="214"/>
      <c r="I751" s="214"/>
      <c r="J751" s="214"/>
      <c r="K751" s="214"/>
      <c r="L751" s="214"/>
      <c r="M751" s="214"/>
      <c r="N751" s="214"/>
      <c r="O751" s="214"/>
      <c r="P751" s="214"/>
      <c r="Q751" s="214"/>
      <c r="R751" s="214"/>
    </row>
    <row r="752">
      <c r="A752" s="180"/>
      <c r="B752" s="214"/>
      <c r="C752" s="214"/>
      <c r="D752" s="214"/>
      <c r="E752" s="214"/>
      <c r="F752" s="214"/>
      <c r="G752" s="214"/>
      <c r="H752" s="214"/>
      <c r="I752" s="214"/>
      <c r="J752" s="214"/>
      <c r="K752" s="214"/>
      <c r="L752" s="214"/>
      <c r="M752" s="214"/>
      <c r="N752" s="214"/>
      <c r="O752" s="214"/>
      <c r="P752" s="214"/>
      <c r="Q752" s="214"/>
      <c r="R752" s="214"/>
    </row>
    <row r="753">
      <c r="A753" s="180"/>
      <c r="B753" s="214"/>
      <c r="C753" s="214"/>
      <c r="D753" s="214"/>
      <c r="E753" s="214"/>
      <c r="F753" s="214"/>
      <c r="G753" s="214"/>
      <c r="H753" s="214"/>
      <c r="I753" s="214"/>
      <c r="J753" s="214"/>
      <c r="K753" s="214"/>
      <c r="L753" s="214"/>
      <c r="M753" s="214"/>
      <c r="N753" s="214"/>
      <c r="O753" s="214"/>
      <c r="P753" s="214"/>
      <c r="Q753" s="214"/>
      <c r="R753" s="214"/>
    </row>
    <row r="754">
      <c r="A754" s="180"/>
      <c r="B754" s="214"/>
      <c r="C754" s="214"/>
      <c r="D754" s="214"/>
      <c r="E754" s="214"/>
      <c r="F754" s="214"/>
      <c r="G754" s="214"/>
      <c r="H754" s="214"/>
      <c r="I754" s="214"/>
      <c r="J754" s="214"/>
      <c r="K754" s="214"/>
      <c r="L754" s="214"/>
      <c r="M754" s="214"/>
      <c r="N754" s="214"/>
      <c r="O754" s="214"/>
      <c r="P754" s="214"/>
      <c r="Q754" s="214"/>
      <c r="R754" s="214"/>
    </row>
    <row r="755">
      <c r="A755" s="180"/>
      <c r="B755" s="214"/>
      <c r="C755" s="214"/>
      <c r="D755" s="214"/>
      <c r="E755" s="214"/>
      <c r="F755" s="214"/>
      <c r="G755" s="214"/>
      <c r="H755" s="214"/>
      <c r="I755" s="214"/>
      <c r="J755" s="214"/>
      <c r="K755" s="214"/>
      <c r="L755" s="214"/>
      <c r="M755" s="214"/>
      <c r="N755" s="214"/>
      <c r="O755" s="214"/>
      <c r="P755" s="214"/>
      <c r="Q755" s="214"/>
      <c r="R755" s="214"/>
    </row>
    <row r="756">
      <c r="A756" s="180"/>
      <c r="B756" s="214"/>
      <c r="C756" s="214"/>
      <c r="D756" s="214"/>
      <c r="E756" s="214"/>
      <c r="F756" s="214"/>
      <c r="G756" s="214"/>
      <c r="H756" s="214"/>
      <c r="I756" s="214"/>
      <c r="J756" s="214"/>
      <c r="K756" s="214"/>
      <c r="L756" s="214"/>
      <c r="M756" s="214"/>
      <c r="N756" s="214"/>
      <c r="O756" s="214"/>
      <c r="P756" s="214"/>
      <c r="Q756" s="214"/>
      <c r="R756" s="214"/>
    </row>
    <row r="757">
      <c r="A757" s="180"/>
      <c r="B757" s="214"/>
      <c r="C757" s="214"/>
      <c r="D757" s="214"/>
      <c r="E757" s="214"/>
      <c r="F757" s="214"/>
      <c r="G757" s="214"/>
      <c r="H757" s="214"/>
      <c r="I757" s="214"/>
      <c r="J757" s="214"/>
      <c r="K757" s="214"/>
      <c r="L757" s="214"/>
      <c r="M757" s="214"/>
      <c r="N757" s="214"/>
      <c r="O757" s="214"/>
      <c r="P757" s="214"/>
      <c r="Q757" s="214"/>
      <c r="R757" s="214"/>
    </row>
    <row r="758">
      <c r="A758" s="180"/>
      <c r="B758" s="214"/>
      <c r="C758" s="214"/>
      <c r="D758" s="214"/>
      <c r="E758" s="214"/>
      <c r="F758" s="214"/>
      <c r="G758" s="214"/>
      <c r="H758" s="214"/>
      <c r="I758" s="214"/>
      <c r="J758" s="214"/>
      <c r="K758" s="214"/>
      <c r="L758" s="214"/>
      <c r="M758" s="214"/>
      <c r="N758" s="214"/>
      <c r="O758" s="214"/>
      <c r="P758" s="214"/>
      <c r="Q758" s="214"/>
      <c r="R758" s="214"/>
    </row>
    <row r="759">
      <c r="A759" s="180"/>
      <c r="B759" s="214"/>
      <c r="C759" s="214"/>
      <c r="D759" s="214"/>
      <c r="E759" s="214"/>
      <c r="F759" s="214"/>
      <c r="G759" s="214"/>
      <c r="H759" s="214"/>
      <c r="I759" s="214"/>
      <c r="J759" s="214"/>
      <c r="K759" s="214"/>
      <c r="L759" s="214"/>
      <c r="M759" s="214"/>
      <c r="N759" s="214"/>
      <c r="O759" s="214"/>
      <c r="P759" s="214"/>
      <c r="Q759" s="214"/>
      <c r="R759" s="214"/>
    </row>
    <row r="760">
      <c r="A760" s="180"/>
      <c r="B760" s="214"/>
      <c r="C760" s="214"/>
      <c r="D760" s="214"/>
      <c r="E760" s="214"/>
      <c r="F760" s="214"/>
      <c r="G760" s="214"/>
      <c r="H760" s="214"/>
      <c r="I760" s="214"/>
      <c r="J760" s="214"/>
      <c r="K760" s="214"/>
      <c r="L760" s="214"/>
      <c r="M760" s="214"/>
      <c r="N760" s="214"/>
      <c r="O760" s="214"/>
      <c r="P760" s="214"/>
      <c r="Q760" s="214"/>
      <c r="R760" s="214"/>
    </row>
    <row r="761">
      <c r="A761" s="180"/>
      <c r="B761" s="214"/>
      <c r="C761" s="214"/>
      <c r="D761" s="214"/>
      <c r="E761" s="214"/>
      <c r="F761" s="214"/>
      <c r="G761" s="214"/>
      <c r="H761" s="214"/>
      <c r="I761" s="214"/>
      <c r="J761" s="214"/>
      <c r="K761" s="214"/>
      <c r="L761" s="214"/>
      <c r="M761" s="214"/>
      <c r="N761" s="214"/>
      <c r="O761" s="214"/>
      <c r="P761" s="214"/>
      <c r="Q761" s="214"/>
      <c r="R761" s="214"/>
    </row>
    <row r="762">
      <c r="A762" s="180"/>
      <c r="B762" s="214"/>
      <c r="C762" s="214"/>
      <c r="D762" s="214"/>
      <c r="E762" s="214"/>
      <c r="F762" s="214"/>
      <c r="G762" s="214"/>
      <c r="H762" s="214"/>
      <c r="I762" s="214"/>
      <c r="J762" s="214"/>
      <c r="K762" s="214"/>
      <c r="L762" s="214"/>
      <c r="M762" s="214"/>
      <c r="N762" s="214"/>
      <c r="O762" s="214"/>
      <c r="P762" s="214"/>
      <c r="Q762" s="214"/>
      <c r="R762" s="214"/>
    </row>
    <row r="763">
      <c r="A763" s="180"/>
      <c r="B763" s="214"/>
      <c r="C763" s="214"/>
      <c r="D763" s="214"/>
      <c r="E763" s="214"/>
      <c r="F763" s="214"/>
      <c r="G763" s="214"/>
      <c r="H763" s="214"/>
      <c r="I763" s="214"/>
      <c r="J763" s="214"/>
      <c r="K763" s="214"/>
      <c r="L763" s="214"/>
      <c r="M763" s="214"/>
      <c r="N763" s="214"/>
      <c r="O763" s="214"/>
      <c r="P763" s="214"/>
      <c r="Q763" s="214"/>
      <c r="R763" s="214"/>
    </row>
    <row r="764">
      <c r="A764" s="180"/>
      <c r="B764" s="214"/>
      <c r="C764" s="214"/>
      <c r="D764" s="214"/>
      <c r="E764" s="214"/>
      <c r="F764" s="214"/>
      <c r="G764" s="214"/>
      <c r="H764" s="214"/>
      <c r="I764" s="214"/>
      <c r="J764" s="214"/>
      <c r="K764" s="214"/>
      <c r="L764" s="214"/>
      <c r="M764" s="214"/>
      <c r="N764" s="214"/>
      <c r="O764" s="214"/>
      <c r="P764" s="214"/>
      <c r="Q764" s="214"/>
      <c r="R764" s="214"/>
    </row>
    <row r="765">
      <c r="A765" s="180"/>
      <c r="B765" s="214"/>
      <c r="C765" s="214"/>
      <c r="D765" s="214"/>
      <c r="E765" s="214"/>
      <c r="F765" s="214"/>
      <c r="G765" s="214"/>
      <c r="H765" s="214"/>
      <c r="I765" s="214"/>
      <c r="J765" s="214"/>
      <c r="K765" s="214"/>
      <c r="L765" s="214"/>
      <c r="M765" s="214"/>
      <c r="N765" s="214"/>
      <c r="O765" s="214"/>
      <c r="P765" s="214"/>
      <c r="Q765" s="214"/>
      <c r="R765" s="214"/>
    </row>
    <row r="766">
      <c r="A766" s="180"/>
      <c r="B766" s="214"/>
      <c r="C766" s="214"/>
      <c r="D766" s="214"/>
      <c r="E766" s="214"/>
      <c r="F766" s="214"/>
      <c r="G766" s="214"/>
      <c r="H766" s="214"/>
      <c r="I766" s="214"/>
      <c r="J766" s="214"/>
      <c r="K766" s="214"/>
      <c r="L766" s="214"/>
      <c r="M766" s="214"/>
      <c r="N766" s="214"/>
      <c r="O766" s="214"/>
      <c r="P766" s="214"/>
      <c r="Q766" s="214"/>
      <c r="R766" s="214"/>
    </row>
    <row r="767">
      <c r="A767" s="180"/>
      <c r="B767" s="214"/>
      <c r="C767" s="214"/>
      <c r="D767" s="214"/>
      <c r="E767" s="214"/>
      <c r="F767" s="214"/>
      <c r="G767" s="214"/>
      <c r="H767" s="214"/>
      <c r="I767" s="214"/>
      <c r="J767" s="214"/>
      <c r="K767" s="214"/>
      <c r="L767" s="214"/>
      <c r="M767" s="214"/>
      <c r="N767" s="214"/>
      <c r="O767" s="214"/>
      <c r="P767" s="214"/>
      <c r="Q767" s="214"/>
      <c r="R767" s="214"/>
    </row>
    <row r="768">
      <c r="A768" s="180"/>
      <c r="B768" s="214"/>
      <c r="C768" s="214"/>
      <c r="D768" s="214"/>
      <c r="E768" s="214"/>
      <c r="F768" s="214"/>
      <c r="G768" s="214"/>
      <c r="H768" s="214"/>
      <c r="I768" s="214"/>
      <c r="J768" s="214"/>
      <c r="K768" s="214"/>
      <c r="L768" s="214"/>
      <c r="M768" s="214"/>
      <c r="N768" s="214"/>
      <c r="O768" s="214"/>
      <c r="P768" s="214"/>
      <c r="Q768" s="214"/>
      <c r="R768" s="214"/>
    </row>
    <row r="769">
      <c r="A769" s="180"/>
      <c r="B769" s="214"/>
      <c r="C769" s="214"/>
      <c r="D769" s="214"/>
      <c r="E769" s="214"/>
      <c r="F769" s="214"/>
      <c r="G769" s="214"/>
      <c r="H769" s="214"/>
      <c r="I769" s="214"/>
      <c r="J769" s="214"/>
      <c r="K769" s="214"/>
      <c r="L769" s="214"/>
      <c r="M769" s="214"/>
      <c r="N769" s="214"/>
      <c r="O769" s="214"/>
      <c r="P769" s="214"/>
      <c r="Q769" s="214"/>
      <c r="R769" s="214"/>
    </row>
    <row r="770">
      <c r="A770" s="180"/>
      <c r="B770" s="214"/>
      <c r="C770" s="214"/>
      <c r="D770" s="214"/>
      <c r="E770" s="214"/>
      <c r="F770" s="214"/>
      <c r="G770" s="214"/>
      <c r="H770" s="214"/>
      <c r="I770" s="214"/>
      <c r="J770" s="214"/>
      <c r="K770" s="214"/>
      <c r="L770" s="214"/>
      <c r="M770" s="214"/>
      <c r="N770" s="214"/>
      <c r="O770" s="214"/>
      <c r="P770" s="214"/>
      <c r="Q770" s="214"/>
      <c r="R770" s="214"/>
    </row>
    <row r="771">
      <c r="A771" s="180"/>
      <c r="B771" s="214"/>
      <c r="C771" s="214"/>
      <c r="D771" s="214"/>
      <c r="E771" s="214"/>
      <c r="F771" s="214"/>
      <c r="G771" s="214"/>
      <c r="H771" s="214"/>
      <c r="I771" s="214"/>
      <c r="J771" s="214"/>
      <c r="K771" s="214"/>
      <c r="L771" s="214"/>
      <c r="M771" s="214"/>
      <c r="N771" s="214"/>
      <c r="O771" s="214"/>
      <c r="P771" s="214"/>
      <c r="Q771" s="214"/>
      <c r="R771" s="214"/>
    </row>
    <row r="772">
      <c r="A772" s="180"/>
      <c r="B772" s="214"/>
      <c r="C772" s="214"/>
      <c r="D772" s="214"/>
      <c r="E772" s="214"/>
      <c r="F772" s="214"/>
      <c r="G772" s="214"/>
      <c r="H772" s="214"/>
      <c r="I772" s="214"/>
      <c r="J772" s="214"/>
      <c r="K772" s="214"/>
      <c r="L772" s="214"/>
      <c r="M772" s="214"/>
      <c r="N772" s="214"/>
      <c r="O772" s="214"/>
      <c r="P772" s="214"/>
      <c r="Q772" s="214"/>
      <c r="R772" s="214"/>
    </row>
    <row r="773">
      <c r="A773" s="180"/>
      <c r="B773" s="214"/>
      <c r="C773" s="214"/>
      <c r="D773" s="214"/>
      <c r="E773" s="214"/>
      <c r="F773" s="214"/>
      <c r="G773" s="214"/>
      <c r="H773" s="214"/>
      <c r="I773" s="214"/>
      <c r="J773" s="214"/>
      <c r="K773" s="214"/>
      <c r="L773" s="214"/>
      <c r="M773" s="214"/>
      <c r="N773" s="214"/>
      <c r="O773" s="214"/>
      <c r="P773" s="214"/>
      <c r="Q773" s="214"/>
      <c r="R773" s="214"/>
    </row>
    <row r="774">
      <c r="A774" s="180"/>
      <c r="B774" s="214"/>
      <c r="C774" s="214"/>
      <c r="D774" s="214"/>
      <c r="E774" s="214"/>
      <c r="F774" s="214"/>
      <c r="G774" s="214"/>
      <c r="H774" s="214"/>
      <c r="I774" s="214"/>
      <c r="J774" s="214"/>
      <c r="K774" s="214"/>
      <c r="L774" s="214"/>
      <c r="M774" s="214"/>
      <c r="N774" s="214"/>
      <c r="O774" s="214"/>
      <c r="P774" s="214"/>
      <c r="Q774" s="214"/>
      <c r="R774" s="214"/>
    </row>
    <row r="775">
      <c r="A775" s="180"/>
      <c r="B775" s="214"/>
      <c r="C775" s="214"/>
      <c r="D775" s="214"/>
      <c r="E775" s="214"/>
      <c r="F775" s="214"/>
      <c r="G775" s="214"/>
      <c r="H775" s="214"/>
      <c r="I775" s="214"/>
      <c r="J775" s="214"/>
      <c r="K775" s="214"/>
      <c r="L775" s="214"/>
      <c r="M775" s="214"/>
      <c r="N775" s="214"/>
      <c r="O775" s="214"/>
      <c r="P775" s="214"/>
      <c r="Q775" s="214"/>
      <c r="R775" s="214"/>
    </row>
    <row r="776">
      <c r="A776" s="180"/>
      <c r="B776" s="214"/>
      <c r="C776" s="214"/>
      <c r="D776" s="214"/>
      <c r="E776" s="214"/>
      <c r="F776" s="214"/>
      <c r="G776" s="214"/>
      <c r="H776" s="214"/>
      <c r="I776" s="214"/>
      <c r="J776" s="214"/>
      <c r="K776" s="214"/>
      <c r="L776" s="214"/>
      <c r="M776" s="214"/>
      <c r="N776" s="214"/>
      <c r="O776" s="214"/>
      <c r="P776" s="214"/>
      <c r="Q776" s="214"/>
      <c r="R776" s="214"/>
    </row>
    <row r="777">
      <c r="A777" s="180"/>
      <c r="B777" s="214"/>
      <c r="C777" s="214"/>
      <c r="D777" s="214"/>
      <c r="E777" s="214"/>
      <c r="F777" s="214"/>
      <c r="G777" s="214"/>
      <c r="H777" s="214"/>
      <c r="I777" s="214"/>
      <c r="J777" s="214"/>
      <c r="K777" s="214"/>
      <c r="L777" s="214"/>
      <c r="M777" s="214"/>
      <c r="N777" s="214"/>
      <c r="O777" s="214"/>
      <c r="P777" s="214"/>
      <c r="Q777" s="214"/>
      <c r="R777" s="214"/>
    </row>
    <row r="778">
      <c r="A778" s="180"/>
      <c r="B778" s="214"/>
      <c r="C778" s="214"/>
      <c r="D778" s="214"/>
      <c r="E778" s="214"/>
      <c r="F778" s="214"/>
      <c r="G778" s="214"/>
      <c r="H778" s="214"/>
      <c r="I778" s="214"/>
      <c r="J778" s="214"/>
      <c r="K778" s="214"/>
      <c r="L778" s="214"/>
      <c r="M778" s="214"/>
      <c r="N778" s="214"/>
      <c r="O778" s="214"/>
      <c r="P778" s="214"/>
      <c r="Q778" s="214"/>
      <c r="R778" s="214"/>
    </row>
    <row r="779">
      <c r="A779" s="180"/>
      <c r="B779" s="214"/>
      <c r="C779" s="214"/>
      <c r="D779" s="214"/>
      <c r="E779" s="214"/>
      <c r="F779" s="214"/>
      <c r="G779" s="214"/>
      <c r="H779" s="214"/>
      <c r="I779" s="214"/>
      <c r="J779" s="214"/>
      <c r="K779" s="214"/>
      <c r="L779" s="214"/>
      <c r="M779" s="214"/>
      <c r="N779" s="214"/>
      <c r="O779" s="214"/>
      <c r="P779" s="214"/>
      <c r="Q779" s="214"/>
      <c r="R779" s="214"/>
    </row>
    <row r="780">
      <c r="A780" s="180"/>
      <c r="B780" s="214"/>
      <c r="C780" s="214"/>
      <c r="D780" s="214"/>
      <c r="E780" s="214"/>
      <c r="F780" s="214"/>
      <c r="G780" s="214"/>
      <c r="H780" s="214"/>
      <c r="I780" s="214"/>
      <c r="J780" s="214"/>
      <c r="K780" s="214"/>
      <c r="L780" s="214"/>
      <c r="M780" s="214"/>
      <c r="N780" s="214"/>
      <c r="O780" s="214"/>
      <c r="P780" s="214"/>
      <c r="Q780" s="214"/>
      <c r="R780" s="214"/>
    </row>
    <row r="781">
      <c r="A781" s="180"/>
      <c r="B781" s="214"/>
      <c r="C781" s="214"/>
      <c r="D781" s="214"/>
      <c r="E781" s="214"/>
      <c r="F781" s="214"/>
      <c r="G781" s="214"/>
      <c r="H781" s="214"/>
      <c r="I781" s="214"/>
      <c r="J781" s="214"/>
      <c r="K781" s="214"/>
      <c r="L781" s="214"/>
      <c r="M781" s="214"/>
      <c r="N781" s="214"/>
      <c r="O781" s="214"/>
      <c r="P781" s="214"/>
      <c r="Q781" s="214"/>
      <c r="R781" s="214"/>
    </row>
    <row r="782">
      <c r="A782" s="180"/>
      <c r="B782" s="214"/>
      <c r="C782" s="214"/>
      <c r="D782" s="214"/>
      <c r="E782" s="214"/>
      <c r="F782" s="214"/>
      <c r="G782" s="214"/>
      <c r="H782" s="214"/>
      <c r="I782" s="214"/>
      <c r="J782" s="214"/>
      <c r="K782" s="214"/>
      <c r="L782" s="214"/>
      <c r="M782" s="214"/>
      <c r="N782" s="214"/>
      <c r="O782" s="214"/>
      <c r="P782" s="214"/>
      <c r="Q782" s="214"/>
      <c r="R782" s="214"/>
    </row>
    <row r="783">
      <c r="A783" s="180"/>
      <c r="B783" s="214"/>
      <c r="C783" s="214"/>
      <c r="D783" s="214"/>
      <c r="E783" s="214"/>
      <c r="F783" s="214"/>
      <c r="G783" s="214"/>
      <c r="H783" s="214"/>
      <c r="I783" s="214"/>
      <c r="J783" s="214"/>
      <c r="K783" s="214"/>
      <c r="L783" s="214"/>
      <c r="M783" s="214"/>
      <c r="N783" s="214"/>
      <c r="O783" s="214"/>
      <c r="P783" s="214"/>
      <c r="Q783" s="214"/>
      <c r="R783" s="214"/>
    </row>
    <row r="784">
      <c r="A784" s="180"/>
      <c r="B784" s="214"/>
      <c r="C784" s="214"/>
      <c r="D784" s="214"/>
      <c r="E784" s="214"/>
      <c r="F784" s="214"/>
      <c r="G784" s="214"/>
      <c r="H784" s="214"/>
      <c r="I784" s="214"/>
      <c r="J784" s="214"/>
      <c r="K784" s="214"/>
      <c r="L784" s="214"/>
      <c r="M784" s="214"/>
      <c r="N784" s="214"/>
      <c r="O784" s="214"/>
      <c r="P784" s="214"/>
      <c r="Q784" s="214"/>
      <c r="R784" s="214"/>
    </row>
    <row r="785">
      <c r="A785" s="180"/>
      <c r="B785" s="214"/>
      <c r="C785" s="214"/>
      <c r="D785" s="214"/>
      <c r="E785" s="214"/>
      <c r="F785" s="214"/>
      <c r="G785" s="214"/>
      <c r="H785" s="214"/>
      <c r="I785" s="214"/>
      <c r="J785" s="214"/>
      <c r="K785" s="214"/>
      <c r="L785" s="214"/>
      <c r="M785" s="214"/>
      <c r="N785" s="214"/>
      <c r="O785" s="214"/>
      <c r="P785" s="214"/>
      <c r="Q785" s="214"/>
      <c r="R785" s="214"/>
    </row>
    <row r="786">
      <c r="A786" s="180"/>
      <c r="B786" s="214"/>
      <c r="C786" s="214"/>
      <c r="D786" s="214"/>
      <c r="E786" s="214"/>
      <c r="F786" s="214"/>
      <c r="G786" s="214"/>
      <c r="H786" s="214"/>
      <c r="I786" s="214"/>
      <c r="J786" s="214"/>
      <c r="K786" s="214"/>
      <c r="L786" s="214"/>
      <c r="M786" s="214"/>
      <c r="N786" s="214"/>
      <c r="O786" s="214"/>
      <c r="P786" s="214"/>
      <c r="Q786" s="214"/>
      <c r="R786" s="214"/>
    </row>
    <row r="787">
      <c r="A787" s="180"/>
      <c r="B787" s="214"/>
      <c r="C787" s="214"/>
      <c r="D787" s="214"/>
      <c r="E787" s="214"/>
      <c r="F787" s="214"/>
      <c r="G787" s="214"/>
      <c r="H787" s="214"/>
      <c r="I787" s="214"/>
      <c r="J787" s="214"/>
      <c r="K787" s="214"/>
      <c r="L787" s="214"/>
      <c r="M787" s="214"/>
      <c r="N787" s="214"/>
      <c r="O787" s="214"/>
      <c r="P787" s="214"/>
      <c r="Q787" s="214"/>
      <c r="R787" s="214"/>
    </row>
    <row r="788">
      <c r="A788" s="180"/>
      <c r="B788" s="214"/>
      <c r="C788" s="214"/>
      <c r="D788" s="214"/>
      <c r="E788" s="214"/>
      <c r="F788" s="214"/>
      <c r="G788" s="214"/>
      <c r="H788" s="214"/>
      <c r="I788" s="214"/>
      <c r="J788" s="214"/>
      <c r="K788" s="214"/>
      <c r="L788" s="214"/>
      <c r="M788" s="214"/>
      <c r="N788" s="214"/>
      <c r="O788" s="214"/>
      <c r="P788" s="214"/>
      <c r="Q788" s="214"/>
      <c r="R788" s="214"/>
    </row>
    <row r="789">
      <c r="A789" s="180"/>
      <c r="B789" s="214"/>
      <c r="C789" s="214"/>
      <c r="D789" s="214"/>
      <c r="E789" s="214"/>
      <c r="F789" s="214"/>
      <c r="G789" s="214"/>
      <c r="H789" s="214"/>
      <c r="I789" s="214"/>
      <c r="J789" s="214"/>
      <c r="K789" s="214"/>
      <c r="L789" s="214"/>
      <c r="M789" s="214"/>
      <c r="N789" s="214"/>
      <c r="O789" s="214"/>
      <c r="P789" s="214"/>
      <c r="Q789" s="214"/>
      <c r="R789" s="214"/>
    </row>
    <row r="790">
      <c r="A790" s="180"/>
      <c r="B790" s="214"/>
      <c r="C790" s="214"/>
      <c r="D790" s="214"/>
      <c r="E790" s="214"/>
      <c r="F790" s="214"/>
      <c r="G790" s="214"/>
      <c r="H790" s="214"/>
      <c r="I790" s="214"/>
      <c r="J790" s="214"/>
      <c r="K790" s="214"/>
      <c r="L790" s="214"/>
      <c r="M790" s="214"/>
      <c r="N790" s="214"/>
      <c r="O790" s="214"/>
      <c r="P790" s="214"/>
      <c r="Q790" s="214"/>
      <c r="R790" s="214"/>
    </row>
    <row r="791">
      <c r="A791" s="180"/>
      <c r="B791" s="214"/>
      <c r="C791" s="214"/>
      <c r="D791" s="214"/>
      <c r="E791" s="214"/>
      <c r="F791" s="214"/>
      <c r="G791" s="214"/>
      <c r="H791" s="214"/>
      <c r="I791" s="214"/>
      <c r="J791" s="214"/>
      <c r="K791" s="214"/>
      <c r="L791" s="214"/>
      <c r="M791" s="214"/>
      <c r="N791" s="214"/>
      <c r="O791" s="214"/>
      <c r="P791" s="214"/>
      <c r="Q791" s="214"/>
      <c r="R791" s="214"/>
    </row>
    <row r="792">
      <c r="A792" s="180"/>
      <c r="B792" s="214"/>
      <c r="C792" s="214"/>
      <c r="D792" s="214"/>
      <c r="E792" s="214"/>
      <c r="F792" s="214"/>
      <c r="G792" s="214"/>
      <c r="H792" s="214"/>
      <c r="I792" s="214"/>
      <c r="J792" s="214"/>
      <c r="K792" s="214"/>
      <c r="L792" s="214"/>
      <c r="M792" s="214"/>
      <c r="N792" s="214"/>
      <c r="O792" s="214"/>
      <c r="P792" s="214"/>
      <c r="Q792" s="214"/>
      <c r="R792" s="214"/>
    </row>
    <row r="793">
      <c r="A793" s="180"/>
      <c r="B793" s="214"/>
      <c r="C793" s="214"/>
      <c r="D793" s="214"/>
      <c r="E793" s="214"/>
      <c r="F793" s="214"/>
      <c r="G793" s="214"/>
      <c r="H793" s="214"/>
      <c r="I793" s="214"/>
      <c r="J793" s="214"/>
      <c r="K793" s="214"/>
      <c r="L793" s="214"/>
      <c r="M793" s="214"/>
      <c r="N793" s="214"/>
      <c r="O793" s="214"/>
      <c r="P793" s="214"/>
      <c r="Q793" s="214"/>
      <c r="R793" s="214"/>
    </row>
    <row r="794">
      <c r="A794" s="180"/>
      <c r="B794" s="214"/>
      <c r="C794" s="214"/>
      <c r="D794" s="214"/>
      <c r="E794" s="214"/>
      <c r="F794" s="214"/>
      <c r="G794" s="214"/>
      <c r="H794" s="214"/>
      <c r="I794" s="214"/>
      <c r="J794" s="214"/>
      <c r="K794" s="214"/>
      <c r="L794" s="214"/>
      <c r="M794" s="214"/>
      <c r="N794" s="214"/>
      <c r="O794" s="214"/>
      <c r="P794" s="214"/>
      <c r="Q794" s="214"/>
      <c r="R794" s="214"/>
    </row>
    <row r="795">
      <c r="A795" s="180"/>
      <c r="B795" s="214"/>
      <c r="C795" s="214"/>
      <c r="D795" s="214"/>
      <c r="E795" s="214"/>
      <c r="F795" s="214"/>
      <c r="G795" s="214"/>
      <c r="H795" s="214"/>
      <c r="I795" s="214"/>
      <c r="J795" s="214"/>
      <c r="K795" s="214"/>
      <c r="L795" s="214"/>
      <c r="M795" s="214"/>
      <c r="N795" s="214"/>
      <c r="O795" s="214"/>
      <c r="P795" s="214"/>
      <c r="Q795" s="214"/>
      <c r="R795" s="214"/>
    </row>
    <row r="796">
      <c r="A796" s="180"/>
      <c r="B796" s="214"/>
      <c r="C796" s="214"/>
      <c r="D796" s="214"/>
      <c r="E796" s="214"/>
      <c r="F796" s="214"/>
      <c r="G796" s="214"/>
      <c r="H796" s="214"/>
      <c r="I796" s="214"/>
      <c r="J796" s="214"/>
      <c r="K796" s="214"/>
      <c r="L796" s="214"/>
      <c r="M796" s="214"/>
      <c r="N796" s="214"/>
      <c r="O796" s="214"/>
      <c r="P796" s="214"/>
      <c r="Q796" s="214"/>
      <c r="R796" s="214"/>
    </row>
    <row r="797">
      <c r="A797" s="180"/>
      <c r="B797" s="214"/>
      <c r="C797" s="214"/>
      <c r="D797" s="214"/>
      <c r="E797" s="214"/>
      <c r="F797" s="214"/>
      <c r="G797" s="214"/>
      <c r="H797" s="214"/>
      <c r="I797" s="214"/>
      <c r="J797" s="214"/>
      <c r="K797" s="214"/>
      <c r="L797" s="214"/>
      <c r="M797" s="214"/>
      <c r="N797" s="214"/>
      <c r="O797" s="214"/>
      <c r="P797" s="214"/>
      <c r="Q797" s="214"/>
      <c r="R797" s="214"/>
    </row>
    <row r="798">
      <c r="A798" s="180"/>
      <c r="B798" s="214"/>
      <c r="C798" s="214"/>
      <c r="D798" s="214"/>
      <c r="E798" s="214"/>
      <c r="F798" s="214"/>
      <c r="G798" s="214"/>
      <c r="H798" s="214"/>
      <c r="I798" s="214"/>
      <c r="J798" s="214"/>
      <c r="K798" s="214"/>
      <c r="L798" s="214"/>
      <c r="M798" s="214"/>
      <c r="N798" s="214"/>
      <c r="O798" s="214"/>
      <c r="P798" s="214"/>
      <c r="Q798" s="214"/>
      <c r="R798" s="214"/>
    </row>
    <row r="799">
      <c r="A799" s="180"/>
      <c r="B799" s="214"/>
      <c r="C799" s="214"/>
      <c r="D799" s="214"/>
      <c r="E799" s="214"/>
      <c r="F799" s="214"/>
      <c r="G799" s="214"/>
      <c r="H799" s="214"/>
      <c r="I799" s="214"/>
      <c r="J799" s="214"/>
      <c r="K799" s="214"/>
      <c r="L799" s="214"/>
      <c r="M799" s="214"/>
      <c r="N799" s="214"/>
      <c r="O799" s="214"/>
      <c r="P799" s="214"/>
      <c r="Q799" s="214"/>
      <c r="R799" s="214"/>
    </row>
    <row r="800">
      <c r="A800" s="180"/>
      <c r="B800" s="214"/>
      <c r="C800" s="214"/>
      <c r="D800" s="214"/>
      <c r="E800" s="214"/>
      <c r="F800" s="214"/>
      <c r="G800" s="214"/>
      <c r="H800" s="214"/>
      <c r="I800" s="214"/>
      <c r="J800" s="214"/>
      <c r="K800" s="214"/>
      <c r="L800" s="214"/>
      <c r="M800" s="214"/>
      <c r="N800" s="214"/>
      <c r="O800" s="214"/>
      <c r="P800" s="214"/>
      <c r="Q800" s="214"/>
      <c r="R800" s="214"/>
    </row>
    <row r="801">
      <c r="A801" s="180"/>
      <c r="B801" s="214"/>
      <c r="C801" s="214"/>
      <c r="D801" s="214"/>
      <c r="E801" s="214"/>
      <c r="F801" s="214"/>
      <c r="G801" s="214"/>
      <c r="H801" s="214"/>
      <c r="I801" s="214"/>
      <c r="J801" s="214"/>
      <c r="K801" s="214"/>
      <c r="L801" s="214"/>
      <c r="M801" s="214"/>
      <c r="N801" s="214"/>
      <c r="O801" s="214"/>
      <c r="P801" s="214"/>
      <c r="Q801" s="214"/>
      <c r="R801" s="214"/>
    </row>
    <row r="802">
      <c r="A802" s="180"/>
      <c r="B802" s="214"/>
      <c r="C802" s="214"/>
      <c r="D802" s="214"/>
      <c r="E802" s="214"/>
      <c r="F802" s="214"/>
      <c r="G802" s="214"/>
      <c r="H802" s="214"/>
      <c r="I802" s="214"/>
      <c r="J802" s="214"/>
      <c r="K802" s="214"/>
      <c r="L802" s="214"/>
      <c r="M802" s="214"/>
      <c r="N802" s="214"/>
      <c r="O802" s="214"/>
      <c r="P802" s="214"/>
      <c r="Q802" s="214"/>
      <c r="R802" s="214"/>
    </row>
    <row r="803">
      <c r="A803" s="180"/>
      <c r="B803" s="214"/>
      <c r="C803" s="214"/>
      <c r="D803" s="214"/>
      <c r="E803" s="214"/>
      <c r="F803" s="214"/>
      <c r="G803" s="214"/>
      <c r="H803" s="214"/>
      <c r="I803" s="214"/>
      <c r="J803" s="214"/>
      <c r="K803" s="214"/>
      <c r="L803" s="214"/>
      <c r="M803" s="214"/>
      <c r="N803" s="214"/>
      <c r="O803" s="214"/>
      <c r="P803" s="214"/>
      <c r="Q803" s="214"/>
      <c r="R803" s="214"/>
    </row>
    <row r="804">
      <c r="A804" s="180"/>
      <c r="B804" s="214"/>
      <c r="C804" s="214"/>
      <c r="D804" s="214"/>
      <c r="E804" s="214"/>
      <c r="F804" s="214"/>
      <c r="G804" s="214"/>
      <c r="H804" s="214"/>
      <c r="I804" s="214"/>
      <c r="J804" s="214"/>
      <c r="K804" s="214"/>
      <c r="L804" s="214"/>
      <c r="M804" s="214"/>
      <c r="N804" s="214"/>
      <c r="O804" s="214"/>
      <c r="P804" s="214"/>
      <c r="Q804" s="214"/>
      <c r="R804" s="214"/>
    </row>
    <row r="805">
      <c r="A805" s="180"/>
      <c r="B805" s="214"/>
      <c r="C805" s="214"/>
      <c r="D805" s="214"/>
      <c r="E805" s="214"/>
      <c r="F805" s="214"/>
      <c r="G805" s="214"/>
      <c r="H805" s="214"/>
      <c r="I805" s="214"/>
      <c r="J805" s="214"/>
      <c r="K805" s="214"/>
      <c r="L805" s="214"/>
      <c r="M805" s="214"/>
      <c r="N805" s="214"/>
      <c r="O805" s="214"/>
      <c r="P805" s="214"/>
      <c r="Q805" s="214"/>
      <c r="R805" s="214"/>
    </row>
    <row r="806">
      <c r="A806" s="180"/>
      <c r="B806" s="214"/>
      <c r="C806" s="214"/>
      <c r="D806" s="214"/>
      <c r="E806" s="214"/>
      <c r="F806" s="214"/>
      <c r="G806" s="214"/>
      <c r="H806" s="214"/>
      <c r="I806" s="214"/>
      <c r="J806" s="214"/>
      <c r="K806" s="214"/>
      <c r="L806" s="214"/>
      <c r="M806" s="214"/>
      <c r="N806" s="214"/>
      <c r="O806" s="214"/>
      <c r="P806" s="214"/>
      <c r="Q806" s="214"/>
      <c r="R806" s="214"/>
    </row>
    <row r="807">
      <c r="A807" s="180"/>
      <c r="B807" s="214"/>
      <c r="C807" s="214"/>
      <c r="D807" s="214"/>
      <c r="E807" s="214"/>
      <c r="F807" s="214"/>
      <c r="G807" s="214"/>
      <c r="H807" s="214"/>
      <c r="I807" s="214"/>
      <c r="J807" s="214"/>
      <c r="K807" s="214"/>
      <c r="L807" s="214"/>
      <c r="M807" s="214"/>
      <c r="N807" s="214"/>
      <c r="O807" s="214"/>
      <c r="P807" s="214"/>
      <c r="Q807" s="214"/>
      <c r="R807" s="214"/>
    </row>
    <row r="808">
      <c r="A808" s="180"/>
      <c r="B808" s="214"/>
      <c r="C808" s="214"/>
      <c r="D808" s="214"/>
      <c r="E808" s="214"/>
      <c r="F808" s="214"/>
      <c r="G808" s="214"/>
      <c r="H808" s="214"/>
      <c r="I808" s="214"/>
      <c r="J808" s="214"/>
      <c r="K808" s="214"/>
      <c r="L808" s="214"/>
      <c r="M808" s="214"/>
      <c r="N808" s="214"/>
      <c r="O808" s="214"/>
      <c r="P808" s="214"/>
      <c r="Q808" s="214"/>
      <c r="R808" s="214"/>
    </row>
    <row r="809">
      <c r="A809" s="180"/>
      <c r="B809" s="214"/>
      <c r="C809" s="214"/>
      <c r="D809" s="214"/>
      <c r="E809" s="214"/>
      <c r="F809" s="214"/>
      <c r="G809" s="214"/>
      <c r="H809" s="214"/>
      <c r="I809" s="214"/>
      <c r="J809" s="214"/>
      <c r="K809" s="214"/>
      <c r="L809" s="214"/>
      <c r="M809" s="214"/>
      <c r="N809" s="214"/>
      <c r="O809" s="214"/>
      <c r="P809" s="214"/>
      <c r="Q809" s="214"/>
      <c r="R809" s="214"/>
    </row>
    <row r="810">
      <c r="A810" s="180"/>
      <c r="B810" s="214"/>
      <c r="C810" s="214"/>
      <c r="D810" s="214"/>
      <c r="E810" s="214"/>
      <c r="F810" s="214"/>
      <c r="G810" s="214"/>
      <c r="H810" s="214"/>
      <c r="I810" s="214"/>
      <c r="J810" s="214"/>
      <c r="K810" s="214"/>
      <c r="L810" s="214"/>
      <c r="M810" s="214"/>
      <c r="N810" s="214"/>
      <c r="O810" s="214"/>
      <c r="P810" s="214"/>
      <c r="Q810" s="214"/>
      <c r="R810" s="214"/>
    </row>
    <row r="811">
      <c r="A811" s="180"/>
      <c r="B811" s="214"/>
      <c r="C811" s="214"/>
      <c r="D811" s="214"/>
      <c r="E811" s="214"/>
      <c r="F811" s="214"/>
      <c r="G811" s="214"/>
      <c r="H811" s="214"/>
      <c r="I811" s="214"/>
      <c r="J811" s="214"/>
      <c r="K811" s="214"/>
      <c r="L811" s="214"/>
      <c r="M811" s="214"/>
      <c r="N811" s="214"/>
      <c r="O811" s="214"/>
      <c r="P811" s="214"/>
      <c r="Q811" s="214"/>
      <c r="R811" s="214"/>
    </row>
    <row r="812">
      <c r="A812" s="180"/>
      <c r="B812" s="214"/>
      <c r="C812" s="214"/>
      <c r="D812" s="214"/>
      <c r="E812" s="214"/>
      <c r="F812" s="214"/>
      <c r="G812" s="214"/>
      <c r="H812" s="214"/>
      <c r="I812" s="214"/>
      <c r="J812" s="214"/>
      <c r="K812" s="214"/>
      <c r="L812" s="214"/>
      <c r="M812" s="214"/>
      <c r="N812" s="214"/>
      <c r="O812" s="214"/>
      <c r="P812" s="214"/>
      <c r="Q812" s="214"/>
      <c r="R812" s="214"/>
    </row>
    <row r="813">
      <c r="A813" s="180"/>
      <c r="B813" s="214"/>
      <c r="C813" s="214"/>
      <c r="D813" s="214"/>
      <c r="E813" s="214"/>
      <c r="F813" s="214"/>
      <c r="G813" s="214"/>
      <c r="H813" s="214"/>
      <c r="I813" s="214"/>
      <c r="J813" s="214"/>
      <c r="K813" s="214"/>
      <c r="L813" s="214"/>
      <c r="M813" s="214"/>
      <c r="N813" s="214"/>
      <c r="O813" s="214"/>
      <c r="P813" s="214"/>
      <c r="Q813" s="214"/>
      <c r="R813" s="214"/>
    </row>
    <row r="814">
      <c r="A814" s="180"/>
      <c r="B814" s="214"/>
      <c r="C814" s="214"/>
      <c r="D814" s="214"/>
      <c r="E814" s="214"/>
      <c r="F814" s="214"/>
      <c r="G814" s="214"/>
      <c r="H814" s="214"/>
      <c r="I814" s="214"/>
      <c r="J814" s="214"/>
      <c r="K814" s="214"/>
      <c r="L814" s="214"/>
      <c r="M814" s="214"/>
      <c r="N814" s="214"/>
      <c r="O814" s="214"/>
      <c r="P814" s="214"/>
      <c r="Q814" s="214"/>
      <c r="R814" s="214"/>
    </row>
    <row r="815">
      <c r="A815" s="180"/>
      <c r="B815" s="214"/>
      <c r="C815" s="214"/>
      <c r="D815" s="214"/>
      <c r="E815" s="214"/>
      <c r="F815" s="214"/>
      <c r="G815" s="214"/>
      <c r="H815" s="214"/>
      <c r="I815" s="214"/>
      <c r="J815" s="214"/>
      <c r="K815" s="214"/>
      <c r="L815" s="214"/>
      <c r="M815" s="214"/>
      <c r="N815" s="214"/>
      <c r="O815" s="214"/>
      <c r="P815" s="214"/>
      <c r="Q815" s="214"/>
      <c r="R815" s="214"/>
    </row>
    <row r="816">
      <c r="A816" s="180"/>
      <c r="B816" s="214"/>
      <c r="C816" s="214"/>
      <c r="D816" s="214"/>
      <c r="E816" s="214"/>
      <c r="F816" s="214"/>
      <c r="G816" s="214"/>
      <c r="H816" s="214"/>
      <c r="I816" s="214"/>
      <c r="J816" s="214"/>
      <c r="K816" s="214"/>
      <c r="L816" s="214"/>
      <c r="M816" s="214"/>
      <c r="N816" s="214"/>
      <c r="O816" s="214"/>
      <c r="P816" s="214"/>
      <c r="Q816" s="214"/>
      <c r="R816" s="214"/>
    </row>
    <row r="817">
      <c r="A817" s="180"/>
      <c r="B817" s="214"/>
      <c r="C817" s="214"/>
      <c r="D817" s="214"/>
      <c r="E817" s="214"/>
      <c r="F817" s="214"/>
      <c r="G817" s="214"/>
      <c r="H817" s="214"/>
      <c r="I817" s="214"/>
      <c r="J817" s="214"/>
      <c r="K817" s="214"/>
      <c r="L817" s="214"/>
      <c r="M817" s="214"/>
      <c r="N817" s="214"/>
      <c r="O817" s="214"/>
      <c r="P817" s="214"/>
      <c r="Q817" s="214"/>
      <c r="R817" s="214"/>
    </row>
    <row r="818">
      <c r="A818" s="180"/>
      <c r="B818" s="214"/>
      <c r="C818" s="214"/>
      <c r="D818" s="214"/>
      <c r="E818" s="214"/>
      <c r="F818" s="214"/>
      <c r="G818" s="214"/>
      <c r="H818" s="214"/>
      <c r="I818" s="214"/>
      <c r="J818" s="214"/>
      <c r="K818" s="214"/>
      <c r="L818" s="214"/>
      <c r="M818" s="214"/>
      <c r="N818" s="214"/>
      <c r="O818" s="214"/>
      <c r="P818" s="214"/>
      <c r="Q818" s="214"/>
      <c r="R818" s="214"/>
    </row>
    <row r="819">
      <c r="A819" s="180"/>
      <c r="B819" s="214"/>
      <c r="C819" s="214"/>
      <c r="D819" s="214"/>
      <c r="E819" s="214"/>
      <c r="F819" s="214"/>
      <c r="G819" s="214"/>
      <c r="H819" s="214"/>
      <c r="I819" s="214"/>
      <c r="J819" s="214"/>
      <c r="K819" s="214"/>
      <c r="L819" s="214"/>
      <c r="M819" s="214"/>
      <c r="N819" s="214"/>
      <c r="O819" s="214"/>
      <c r="P819" s="214"/>
      <c r="Q819" s="214"/>
      <c r="R819" s="214"/>
    </row>
    <row r="820">
      <c r="A820" s="180"/>
      <c r="B820" s="214"/>
      <c r="C820" s="214"/>
      <c r="D820" s="214"/>
      <c r="E820" s="214"/>
      <c r="F820" s="214"/>
      <c r="G820" s="214"/>
      <c r="H820" s="214"/>
      <c r="I820" s="214"/>
      <c r="J820" s="214"/>
      <c r="K820" s="214"/>
      <c r="L820" s="214"/>
      <c r="M820" s="214"/>
      <c r="N820" s="214"/>
      <c r="O820" s="214"/>
      <c r="P820" s="214"/>
      <c r="Q820" s="214"/>
      <c r="R820" s="214"/>
    </row>
    <row r="821">
      <c r="A821" s="180"/>
      <c r="B821" s="214"/>
      <c r="C821" s="214"/>
      <c r="D821" s="214"/>
      <c r="E821" s="214"/>
      <c r="F821" s="214"/>
      <c r="G821" s="214"/>
      <c r="H821" s="214"/>
      <c r="I821" s="214"/>
      <c r="J821" s="214"/>
      <c r="K821" s="214"/>
      <c r="L821" s="214"/>
      <c r="M821" s="214"/>
      <c r="N821" s="214"/>
      <c r="O821" s="214"/>
      <c r="P821" s="214"/>
      <c r="Q821" s="214"/>
      <c r="R821" s="214"/>
    </row>
    <row r="822">
      <c r="A822" s="180"/>
      <c r="B822" s="214"/>
      <c r="C822" s="214"/>
      <c r="D822" s="214"/>
      <c r="E822" s="214"/>
      <c r="F822" s="214"/>
      <c r="G822" s="214"/>
      <c r="H822" s="214"/>
      <c r="I822" s="214"/>
      <c r="J822" s="214"/>
      <c r="K822" s="214"/>
      <c r="L822" s="214"/>
      <c r="M822" s="214"/>
      <c r="N822" s="214"/>
      <c r="O822" s="214"/>
      <c r="P822" s="214"/>
      <c r="Q822" s="214"/>
      <c r="R822" s="214"/>
    </row>
    <row r="823">
      <c r="A823" s="180"/>
      <c r="B823" s="214"/>
      <c r="C823" s="214"/>
      <c r="D823" s="214"/>
      <c r="E823" s="214"/>
      <c r="F823" s="214"/>
      <c r="G823" s="214"/>
      <c r="H823" s="214"/>
      <c r="I823" s="214"/>
      <c r="J823" s="214"/>
      <c r="K823" s="214"/>
      <c r="L823" s="214"/>
      <c r="M823" s="214"/>
      <c r="N823" s="214"/>
      <c r="O823" s="214"/>
      <c r="P823" s="214"/>
      <c r="Q823" s="214"/>
      <c r="R823" s="214"/>
    </row>
    <row r="824">
      <c r="A824" s="180"/>
      <c r="B824" s="214"/>
      <c r="C824" s="214"/>
      <c r="D824" s="214"/>
      <c r="E824" s="214"/>
      <c r="F824" s="214"/>
      <c r="G824" s="214"/>
      <c r="H824" s="214"/>
      <c r="I824" s="214"/>
      <c r="J824" s="214"/>
      <c r="K824" s="214"/>
      <c r="L824" s="214"/>
      <c r="M824" s="214"/>
      <c r="N824" s="214"/>
      <c r="O824" s="214"/>
      <c r="P824" s="214"/>
      <c r="Q824" s="214"/>
      <c r="R824" s="214"/>
    </row>
    <row r="825">
      <c r="A825" s="180"/>
      <c r="B825" s="214"/>
      <c r="C825" s="214"/>
      <c r="D825" s="214"/>
      <c r="E825" s="214"/>
      <c r="F825" s="214"/>
      <c r="G825" s="214"/>
      <c r="H825" s="214"/>
      <c r="I825" s="214"/>
      <c r="J825" s="214"/>
      <c r="K825" s="214"/>
      <c r="L825" s="214"/>
      <c r="M825" s="214"/>
      <c r="N825" s="214"/>
      <c r="O825" s="214"/>
      <c r="P825" s="214"/>
      <c r="Q825" s="214"/>
      <c r="R825" s="214"/>
    </row>
    <row r="826">
      <c r="A826" s="180"/>
      <c r="B826" s="214"/>
      <c r="C826" s="214"/>
      <c r="D826" s="214"/>
      <c r="E826" s="214"/>
      <c r="F826" s="214"/>
      <c r="G826" s="214"/>
      <c r="H826" s="214"/>
      <c r="I826" s="214"/>
      <c r="J826" s="214"/>
      <c r="K826" s="214"/>
      <c r="L826" s="214"/>
      <c r="M826" s="214"/>
      <c r="N826" s="214"/>
      <c r="O826" s="214"/>
      <c r="P826" s="214"/>
      <c r="Q826" s="214"/>
      <c r="R826" s="214"/>
    </row>
    <row r="827">
      <c r="A827" s="180"/>
      <c r="B827" s="214"/>
      <c r="C827" s="214"/>
      <c r="D827" s="214"/>
      <c r="E827" s="214"/>
      <c r="F827" s="214"/>
      <c r="G827" s="214"/>
      <c r="H827" s="214"/>
      <c r="I827" s="214"/>
      <c r="J827" s="214"/>
      <c r="K827" s="214"/>
      <c r="L827" s="214"/>
      <c r="M827" s="214"/>
      <c r="N827" s="214"/>
      <c r="O827" s="214"/>
      <c r="P827" s="214"/>
      <c r="Q827" s="214"/>
      <c r="R827" s="214"/>
    </row>
    <row r="828">
      <c r="A828" s="180"/>
      <c r="B828" s="214"/>
      <c r="C828" s="214"/>
      <c r="D828" s="214"/>
      <c r="E828" s="214"/>
      <c r="F828" s="214"/>
      <c r="G828" s="214"/>
      <c r="H828" s="214"/>
      <c r="I828" s="214"/>
      <c r="J828" s="214"/>
      <c r="K828" s="214"/>
      <c r="L828" s="214"/>
      <c r="M828" s="214"/>
      <c r="N828" s="214"/>
      <c r="O828" s="214"/>
      <c r="P828" s="214"/>
      <c r="Q828" s="214"/>
      <c r="R828" s="214"/>
    </row>
    <row r="829">
      <c r="A829" s="180"/>
      <c r="B829" s="214"/>
      <c r="C829" s="214"/>
      <c r="D829" s="214"/>
      <c r="E829" s="214"/>
      <c r="F829" s="214"/>
      <c r="G829" s="214"/>
      <c r="H829" s="214"/>
      <c r="I829" s="214"/>
      <c r="J829" s="214"/>
      <c r="K829" s="214"/>
      <c r="L829" s="214"/>
      <c r="M829" s="214"/>
      <c r="N829" s="214"/>
      <c r="O829" s="214"/>
      <c r="P829" s="214"/>
      <c r="Q829" s="214"/>
      <c r="R829" s="214"/>
    </row>
    <row r="830">
      <c r="A830" s="180"/>
      <c r="B830" s="214"/>
      <c r="C830" s="214"/>
      <c r="D830" s="214"/>
      <c r="E830" s="214"/>
      <c r="F830" s="214"/>
      <c r="G830" s="214"/>
      <c r="H830" s="214"/>
      <c r="I830" s="214"/>
      <c r="J830" s="214"/>
      <c r="K830" s="214"/>
      <c r="L830" s="214"/>
      <c r="M830" s="214"/>
      <c r="N830" s="214"/>
      <c r="O830" s="214"/>
      <c r="P830" s="214"/>
      <c r="Q830" s="214"/>
      <c r="R830" s="214"/>
    </row>
    <row r="831">
      <c r="A831" s="180"/>
      <c r="B831" s="214"/>
      <c r="C831" s="214"/>
      <c r="D831" s="214"/>
      <c r="E831" s="214"/>
      <c r="F831" s="214"/>
      <c r="G831" s="214"/>
      <c r="H831" s="214"/>
      <c r="I831" s="214"/>
      <c r="J831" s="214"/>
      <c r="K831" s="214"/>
      <c r="L831" s="214"/>
      <c r="M831" s="214"/>
      <c r="N831" s="214"/>
      <c r="O831" s="214"/>
      <c r="P831" s="214"/>
      <c r="Q831" s="214"/>
      <c r="R831" s="214"/>
    </row>
    <row r="832">
      <c r="A832" s="180"/>
      <c r="B832" s="214"/>
      <c r="C832" s="214"/>
      <c r="D832" s="214"/>
      <c r="E832" s="214"/>
      <c r="F832" s="214"/>
      <c r="G832" s="214"/>
      <c r="H832" s="214"/>
      <c r="I832" s="214"/>
      <c r="J832" s="214"/>
      <c r="K832" s="214"/>
      <c r="L832" s="214"/>
      <c r="M832" s="214"/>
      <c r="N832" s="214"/>
      <c r="O832" s="214"/>
      <c r="P832" s="214"/>
      <c r="Q832" s="214"/>
      <c r="R832" s="214"/>
    </row>
    <row r="833">
      <c r="A833" s="180"/>
      <c r="B833" s="214"/>
      <c r="C833" s="214"/>
      <c r="D833" s="214"/>
      <c r="E833" s="214"/>
      <c r="F833" s="214"/>
      <c r="G833" s="214"/>
      <c r="H833" s="214"/>
      <c r="I833" s="214"/>
      <c r="J833" s="214"/>
      <c r="K833" s="214"/>
      <c r="L833" s="214"/>
      <c r="M833" s="214"/>
      <c r="N833" s="214"/>
      <c r="O833" s="214"/>
      <c r="P833" s="214"/>
      <c r="Q833" s="214"/>
      <c r="R833" s="214"/>
    </row>
    <row r="834">
      <c r="A834" s="180"/>
      <c r="B834" s="214"/>
      <c r="C834" s="214"/>
      <c r="D834" s="214"/>
      <c r="E834" s="214"/>
      <c r="F834" s="214"/>
      <c r="G834" s="214"/>
      <c r="H834" s="214"/>
      <c r="I834" s="214"/>
      <c r="J834" s="214"/>
      <c r="K834" s="214"/>
      <c r="L834" s="214"/>
      <c r="M834" s="214"/>
      <c r="N834" s="214"/>
      <c r="O834" s="214"/>
      <c r="P834" s="214"/>
      <c r="Q834" s="214"/>
      <c r="R834" s="214"/>
    </row>
    <row r="835">
      <c r="A835" s="180"/>
      <c r="B835" s="214"/>
      <c r="C835" s="214"/>
      <c r="D835" s="214"/>
      <c r="E835" s="214"/>
      <c r="F835" s="214"/>
      <c r="G835" s="214"/>
      <c r="H835" s="214"/>
      <c r="I835" s="214"/>
      <c r="J835" s="214"/>
      <c r="K835" s="214"/>
      <c r="L835" s="214"/>
      <c r="M835" s="214"/>
      <c r="N835" s="214"/>
      <c r="O835" s="214"/>
      <c r="P835" s="214"/>
      <c r="Q835" s="214"/>
      <c r="R835" s="214"/>
    </row>
    <row r="836">
      <c r="A836" s="180"/>
      <c r="B836" s="214"/>
      <c r="C836" s="214"/>
      <c r="D836" s="214"/>
      <c r="E836" s="214"/>
      <c r="F836" s="214"/>
      <c r="G836" s="214"/>
      <c r="H836" s="214"/>
      <c r="I836" s="214"/>
      <c r="J836" s="214"/>
      <c r="K836" s="214"/>
      <c r="L836" s="214"/>
      <c r="M836" s="214"/>
      <c r="N836" s="214"/>
      <c r="O836" s="214"/>
      <c r="P836" s="214"/>
      <c r="Q836" s="214"/>
      <c r="R836" s="214"/>
    </row>
    <row r="837">
      <c r="A837" s="180"/>
      <c r="B837" s="214"/>
      <c r="C837" s="214"/>
      <c r="D837" s="214"/>
      <c r="E837" s="214"/>
      <c r="F837" s="214"/>
      <c r="G837" s="214"/>
      <c r="H837" s="214"/>
      <c r="I837" s="214"/>
      <c r="J837" s="214"/>
      <c r="K837" s="214"/>
      <c r="L837" s="214"/>
      <c r="M837" s="214"/>
      <c r="N837" s="214"/>
      <c r="O837" s="214"/>
      <c r="P837" s="214"/>
      <c r="Q837" s="214"/>
      <c r="R837" s="214"/>
    </row>
    <row r="838">
      <c r="A838" s="180"/>
      <c r="B838" s="214"/>
      <c r="C838" s="214"/>
      <c r="D838" s="214"/>
      <c r="E838" s="214"/>
      <c r="F838" s="214"/>
      <c r="G838" s="214"/>
      <c r="H838" s="214"/>
      <c r="I838" s="214"/>
      <c r="J838" s="214"/>
      <c r="K838" s="214"/>
      <c r="L838" s="214"/>
      <c r="M838" s="214"/>
      <c r="N838" s="214"/>
      <c r="O838" s="214"/>
      <c r="P838" s="214"/>
      <c r="Q838" s="214"/>
      <c r="R838" s="214"/>
    </row>
    <row r="839">
      <c r="A839" s="180"/>
      <c r="B839" s="214"/>
      <c r="C839" s="214"/>
      <c r="D839" s="214"/>
      <c r="E839" s="214"/>
      <c r="F839" s="214"/>
      <c r="G839" s="214"/>
      <c r="H839" s="214"/>
      <c r="I839" s="214"/>
      <c r="J839" s="214"/>
      <c r="K839" s="214"/>
      <c r="L839" s="214"/>
      <c r="M839" s="214"/>
      <c r="N839" s="214"/>
      <c r="O839" s="214"/>
      <c r="P839" s="214"/>
      <c r="Q839" s="214"/>
      <c r="R839" s="214"/>
    </row>
    <row r="840">
      <c r="A840" s="180"/>
      <c r="B840" s="214"/>
      <c r="C840" s="214"/>
      <c r="D840" s="214"/>
      <c r="E840" s="214"/>
      <c r="F840" s="214"/>
      <c r="G840" s="214"/>
      <c r="H840" s="214"/>
      <c r="I840" s="214"/>
      <c r="J840" s="214"/>
      <c r="K840" s="214"/>
      <c r="L840" s="214"/>
      <c r="M840" s="214"/>
      <c r="N840" s="214"/>
      <c r="O840" s="214"/>
      <c r="P840" s="214"/>
      <c r="Q840" s="214"/>
      <c r="R840" s="214"/>
    </row>
    <row r="841">
      <c r="A841" s="180"/>
      <c r="B841" s="214"/>
      <c r="C841" s="214"/>
      <c r="D841" s="214"/>
      <c r="E841" s="214"/>
      <c r="F841" s="214"/>
      <c r="G841" s="214"/>
      <c r="H841" s="214"/>
      <c r="I841" s="214"/>
      <c r="J841" s="214"/>
      <c r="K841" s="214"/>
      <c r="L841" s="214"/>
      <c r="M841" s="214"/>
      <c r="N841" s="214"/>
      <c r="O841" s="214"/>
      <c r="P841" s="214"/>
      <c r="Q841" s="214"/>
      <c r="R841" s="214"/>
    </row>
    <row r="842">
      <c r="A842" s="180"/>
      <c r="B842" s="214"/>
      <c r="C842" s="214"/>
      <c r="D842" s="214"/>
      <c r="E842" s="214"/>
      <c r="F842" s="214"/>
      <c r="G842" s="214"/>
      <c r="H842" s="214"/>
      <c r="I842" s="214"/>
      <c r="J842" s="214"/>
      <c r="K842" s="214"/>
      <c r="L842" s="214"/>
      <c r="M842" s="214"/>
      <c r="N842" s="214"/>
      <c r="O842" s="214"/>
      <c r="P842" s="214"/>
      <c r="Q842" s="214"/>
      <c r="R842" s="214"/>
    </row>
    <row r="843">
      <c r="A843" s="180"/>
      <c r="B843" s="214"/>
      <c r="C843" s="214"/>
      <c r="D843" s="214"/>
      <c r="E843" s="214"/>
      <c r="F843" s="214"/>
      <c r="G843" s="214"/>
      <c r="H843" s="214"/>
      <c r="I843" s="214"/>
      <c r="J843" s="214"/>
      <c r="K843" s="214"/>
      <c r="L843" s="214"/>
      <c r="M843" s="214"/>
      <c r="N843" s="214"/>
      <c r="O843" s="214"/>
      <c r="P843" s="214"/>
      <c r="Q843" s="214"/>
      <c r="R843" s="214"/>
    </row>
    <row r="844">
      <c r="A844" s="180"/>
      <c r="B844" s="214"/>
      <c r="C844" s="214"/>
      <c r="D844" s="214"/>
      <c r="E844" s="214"/>
      <c r="F844" s="214"/>
      <c r="G844" s="214"/>
      <c r="H844" s="214"/>
      <c r="I844" s="214"/>
      <c r="J844" s="214"/>
      <c r="K844" s="214"/>
      <c r="L844" s="214"/>
      <c r="M844" s="214"/>
      <c r="N844" s="214"/>
      <c r="O844" s="214"/>
      <c r="P844" s="214"/>
      <c r="Q844" s="214"/>
      <c r="R844" s="214"/>
    </row>
    <row r="845">
      <c r="A845" s="180"/>
      <c r="B845" s="214"/>
      <c r="C845" s="214"/>
      <c r="D845" s="214"/>
      <c r="E845" s="214"/>
      <c r="F845" s="214"/>
      <c r="G845" s="214"/>
      <c r="H845" s="214"/>
      <c r="I845" s="214"/>
      <c r="J845" s="214"/>
      <c r="K845" s="214"/>
      <c r="L845" s="214"/>
      <c r="M845" s="214"/>
      <c r="N845" s="214"/>
      <c r="O845" s="214"/>
      <c r="P845" s="214"/>
      <c r="Q845" s="214"/>
      <c r="R845" s="214"/>
    </row>
    <row r="846">
      <c r="A846" s="180"/>
      <c r="B846" s="214"/>
      <c r="C846" s="214"/>
      <c r="D846" s="214"/>
      <c r="E846" s="214"/>
      <c r="F846" s="214"/>
      <c r="G846" s="214"/>
      <c r="H846" s="214"/>
      <c r="I846" s="214"/>
      <c r="J846" s="214"/>
      <c r="K846" s="214"/>
      <c r="L846" s="214"/>
      <c r="M846" s="214"/>
      <c r="N846" s="214"/>
      <c r="O846" s="214"/>
      <c r="P846" s="214"/>
      <c r="Q846" s="214"/>
      <c r="R846" s="214"/>
    </row>
    <row r="847">
      <c r="A847" s="180"/>
      <c r="B847" s="214"/>
      <c r="C847" s="214"/>
      <c r="D847" s="214"/>
      <c r="E847" s="214"/>
      <c r="F847" s="214"/>
      <c r="G847" s="214"/>
      <c r="H847" s="214"/>
      <c r="I847" s="214"/>
      <c r="J847" s="214"/>
      <c r="K847" s="214"/>
      <c r="L847" s="214"/>
      <c r="M847" s="214"/>
      <c r="N847" s="214"/>
      <c r="O847" s="214"/>
      <c r="P847" s="214"/>
      <c r="Q847" s="214"/>
      <c r="R847" s="214"/>
    </row>
    <row r="848">
      <c r="A848" s="180"/>
      <c r="B848" s="214"/>
      <c r="C848" s="214"/>
      <c r="D848" s="214"/>
      <c r="E848" s="214"/>
      <c r="F848" s="214"/>
      <c r="G848" s="214"/>
      <c r="H848" s="214"/>
      <c r="I848" s="214"/>
      <c r="J848" s="214"/>
      <c r="K848" s="214"/>
      <c r="L848" s="214"/>
      <c r="M848" s="214"/>
      <c r="N848" s="214"/>
      <c r="O848" s="214"/>
      <c r="P848" s="214"/>
      <c r="Q848" s="214"/>
      <c r="R848" s="214"/>
    </row>
    <row r="849">
      <c r="A849" s="180"/>
      <c r="B849" s="214"/>
      <c r="C849" s="214"/>
      <c r="D849" s="214"/>
      <c r="E849" s="214"/>
      <c r="F849" s="214"/>
      <c r="G849" s="214"/>
      <c r="H849" s="214"/>
      <c r="I849" s="214"/>
      <c r="J849" s="214"/>
      <c r="K849" s="214"/>
      <c r="L849" s="214"/>
      <c r="M849" s="214"/>
      <c r="N849" s="214"/>
      <c r="O849" s="214"/>
      <c r="P849" s="214"/>
      <c r="Q849" s="214"/>
      <c r="R849" s="214"/>
    </row>
    <row r="850">
      <c r="A850" s="180"/>
      <c r="B850" s="214"/>
      <c r="C850" s="214"/>
      <c r="D850" s="214"/>
      <c r="E850" s="214"/>
      <c r="F850" s="214"/>
      <c r="G850" s="214"/>
      <c r="H850" s="214"/>
      <c r="I850" s="214"/>
      <c r="J850" s="214"/>
      <c r="K850" s="214"/>
      <c r="L850" s="214"/>
      <c r="M850" s="214"/>
      <c r="N850" s="214"/>
      <c r="O850" s="214"/>
      <c r="P850" s="214"/>
      <c r="Q850" s="214"/>
      <c r="R850" s="214"/>
    </row>
    <row r="851">
      <c r="A851" s="180"/>
      <c r="B851" s="214"/>
      <c r="C851" s="214"/>
      <c r="D851" s="214"/>
      <c r="E851" s="214"/>
      <c r="F851" s="214"/>
      <c r="G851" s="214"/>
      <c r="H851" s="214"/>
      <c r="I851" s="214"/>
      <c r="J851" s="214"/>
      <c r="K851" s="214"/>
      <c r="L851" s="214"/>
      <c r="M851" s="214"/>
      <c r="N851" s="214"/>
      <c r="O851" s="214"/>
      <c r="P851" s="214"/>
      <c r="Q851" s="214"/>
      <c r="R851" s="214"/>
    </row>
    <row r="852">
      <c r="A852" s="180"/>
      <c r="B852" s="214"/>
      <c r="C852" s="214"/>
      <c r="D852" s="214"/>
      <c r="E852" s="214"/>
      <c r="F852" s="214"/>
      <c r="G852" s="214"/>
      <c r="H852" s="214"/>
      <c r="I852" s="214"/>
      <c r="J852" s="214"/>
      <c r="K852" s="214"/>
      <c r="L852" s="214"/>
      <c r="M852" s="214"/>
      <c r="N852" s="214"/>
      <c r="O852" s="214"/>
      <c r="P852" s="214"/>
      <c r="Q852" s="214"/>
      <c r="R852" s="214"/>
    </row>
    <row r="853">
      <c r="A853" s="180"/>
      <c r="B853" s="214"/>
      <c r="C853" s="214"/>
      <c r="D853" s="214"/>
      <c r="E853" s="214"/>
      <c r="F853" s="214"/>
      <c r="G853" s="214"/>
      <c r="H853" s="214"/>
      <c r="I853" s="214"/>
      <c r="J853" s="214"/>
      <c r="K853" s="214"/>
      <c r="L853" s="214"/>
      <c r="M853" s="214"/>
      <c r="N853" s="214"/>
      <c r="O853" s="214"/>
      <c r="P853" s="214"/>
      <c r="Q853" s="214"/>
      <c r="R853" s="214"/>
    </row>
    <row r="854">
      <c r="A854" s="180"/>
      <c r="B854" s="214"/>
      <c r="C854" s="214"/>
      <c r="D854" s="214"/>
      <c r="E854" s="214"/>
      <c r="F854" s="214"/>
      <c r="G854" s="214"/>
      <c r="H854" s="214"/>
      <c r="I854" s="214"/>
      <c r="J854" s="214"/>
      <c r="K854" s="214"/>
      <c r="L854" s="214"/>
      <c r="M854" s="214"/>
      <c r="N854" s="214"/>
      <c r="O854" s="214"/>
      <c r="P854" s="214"/>
      <c r="Q854" s="214"/>
      <c r="R854" s="214"/>
    </row>
    <row r="855">
      <c r="A855" s="180"/>
      <c r="B855" s="214"/>
      <c r="C855" s="214"/>
      <c r="D855" s="214"/>
      <c r="E855" s="214"/>
      <c r="F855" s="214"/>
      <c r="G855" s="214"/>
      <c r="H855" s="214"/>
      <c r="I855" s="214"/>
      <c r="J855" s="214"/>
      <c r="K855" s="214"/>
      <c r="L855" s="214"/>
      <c r="M855" s="214"/>
      <c r="N855" s="214"/>
      <c r="O855" s="214"/>
      <c r="P855" s="214"/>
      <c r="Q855" s="214"/>
      <c r="R855" s="214"/>
    </row>
    <row r="856">
      <c r="A856" s="180"/>
      <c r="B856" s="214"/>
      <c r="C856" s="214"/>
      <c r="D856" s="214"/>
      <c r="E856" s="214"/>
      <c r="F856" s="214"/>
      <c r="G856" s="214"/>
      <c r="H856" s="214"/>
      <c r="I856" s="214"/>
      <c r="J856" s="214"/>
      <c r="K856" s="214"/>
      <c r="L856" s="214"/>
      <c r="M856" s="214"/>
      <c r="N856" s="214"/>
      <c r="O856" s="214"/>
      <c r="P856" s="214"/>
      <c r="Q856" s="214"/>
      <c r="R856" s="214"/>
    </row>
    <row r="857">
      <c r="A857" s="180"/>
      <c r="B857" s="214"/>
      <c r="C857" s="214"/>
      <c r="D857" s="214"/>
      <c r="E857" s="214"/>
      <c r="F857" s="214"/>
      <c r="G857" s="214"/>
      <c r="H857" s="214"/>
      <c r="I857" s="214"/>
      <c r="J857" s="214"/>
      <c r="K857" s="214"/>
      <c r="L857" s="214"/>
      <c r="M857" s="214"/>
      <c r="N857" s="214"/>
      <c r="O857" s="214"/>
      <c r="P857" s="214"/>
      <c r="Q857" s="214"/>
      <c r="R857" s="214"/>
    </row>
    <row r="858">
      <c r="A858" s="180"/>
      <c r="B858" s="214"/>
      <c r="C858" s="214"/>
      <c r="D858" s="214"/>
      <c r="E858" s="214"/>
      <c r="F858" s="214"/>
      <c r="G858" s="214"/>
      <c r="H858" s="214"/>
      <c r="I858" s="214"/>
      <c r="J858" s="214"/>
      <c r="K858" s="214"/>
      <c r="L858" s="214"/>
      <c r="M858" s="214"/>
      <c r="N858" s="214"/>
      <c r="O858" s="214"/>
      <c r="P858" s="214"/>
      <c r="Q858" s="214"/>
      <c r="R858" s="214"/>
    </row>
    <row r="859">
      <c r="A859" s="180"/>
      <c r="B859" s="214"/>
      <c r="C859" s="214"/>
      <c r="D859" s="214"/>
      <c r="E859" s="214"/>
      <c r="F859" s="214"/>
      <c r="G859" s="214"/>
      <c r="H859" s="214"/>
      <c r="I859" s="214"/>
      <c r="J859" s="214"/>
      <c r="K859" s="214"/>
      <c r="L859" s="214"/>
      <c r="M859" s="214"/>
      <c r="N859" s="214"/>
      <c r="O859" s="214"/>
      <c r="P859" s="214"/>
      <c r="Q859" s="214"/>
      <c r="R859" s="214"/>
    </row>
    <row r="860">
      <c r="A860" s="180"/>
      <c r="B860" s="214"/>
      <c r="C860" s="214"/>
      <c r="D860" s="214"/>
      <c r="E860" s="214"/>
      <c r="F860" s="214"/>
      <c r="G860" s="214"/>
      <c r="H860" s="214"/>
      <c r="I860" s="214"/>
      <c r="J860" s="214"/>
      <c r="K860" s="214"/>
      <c r="L860" s="214"/>
      <c r="M860" s="214"/>
      <c r="N860" s="214"/>
      <c r="O860" s="214"/>
      <c r="P860" s="214"/>
      <c r="Q860" s="214"/>
      <c r="R860" s="214"/>
    </row>
    <row r="861">
      <c r="A861" s="180"/>
      <c r="B861" s="214"/>
      <c r="C861" s="214"/>
      <c r="D861" s="214"/>
      <c r="E861" s="214"/>
      <c r="F861" s="214"/>
      <c r="G861" s="214"/>
      <c r="H861" s="214"/>
      <c r="I861" s="214"/>
      <c r="J861" s="214"/>
      <c r="K861" s="214"/>
      <c r="L861" s="214"/>
      <c r="M861" s="214"/>
      <c r="N861" s="214"/>
      <c r="O861" s="214"/>
      <c r="P861" s="214"/>
      <c r="Q861" s="214"/>
      <c r="R861" s="214"/>
    </row>
    <row r="862">
      <c r="A862" s="180"/>
      <c r="B862" s="214"/>
      <c r="C862" s="214"/>
      <c r="D862" s="214"/>
      <c r="E862" s="214"/>
      <c r="F862" s="214"/>
      <c r="G862" s="214"/>
      <c r="H862" s="214"/>
      <c r="I862" s="214"/>
      <c r="J862" s="214"/>
      <c r="K862" s="214"/>
      <c r="L862" s="214"/>
      <c r="M862" s="214"/>
      <c r="N862" s="214"/>
      <c r="O862" s="214"/>
      <c r="P862" s="214"/>
      <c r="Q862" s="214"/>
      <c r="R862" s="214"/>
    </row>
    <row r="863">
      <c r="A863" s="180"/>
      <c r="B863" s="214"/>
      <c r="C863" s="214"/>
      <c r="D863" s="214"/>
      <c r="E863" s="214"/>
      <c r="F863" s="214"/>
      <c r="G863" s="214"/>
      <c r="H863" s="214"/>
      <c r="I863" s="214"/>
      <c r="J863" s="214"/>
      <c r="K863" s="214"/>
      <c r="L863" s="214"/>
      <c r="M863" s="214"/>
      <c r="N863" s="214"/>
      <c r="O863" s="214"/>
      <c r="P863" s="214"/>
      <c r="Q863" s="214"/>
      <c r="R863" s="214"/>
    </row>
    <row r="864">
      <c r="A864" s="180"/>
      <c r="B864" s="214"/>
      <c r="C864" s="214"/>
      <c r="D864" s="214"/>
      <c r="E864" s="214"/>
      <c r="F864" s="214"/>
      <c r="G864" s="214"/>
      <c r="H864" s="214"/>
      <c r="I864" s="214"/>
      <c r="J864" s="214"/>
      <c r="K864" s="214"/>
      <c r="L864" s="214"/>
      <c r="M864" s="214"/>
      <c r="N864" s="214"/>
      <c r="O864" s="214"/>
      <c r="P864" s="214"/>
      <c r="Q864" s="214"/>
      <c r="R864" s="214"/>
    </row>
    <row r="865">
      <c r="A865" s="180"/>
      <c r="B865" s="214"/>
      <c r="C865" s="214"/>
      <c r="D865" s="214"/>
      <c r="E865" s="214"/>
      <c r="F865" s="214"/>
      <c r="G865" s="214"/>
      <c r="H865" s="214"/>
      <c r="I865" s="214"/>
      <c r="J865" s="214"/>
      <c r="K865" s="214"/>
      <c r="L865" s="214"/>
      <c r="M865" s="214"/>
      <c r="N865" s="214"/>
      <c r="O865" s="214"/>
      <c r="P865" s="214"/>
      <c r="Q865" s="214"/>
      <c r="R865" s="214"/>
    </row>
    <row r="866">
      <c r="A866" s="180"/>
      <c r="B866" s="214"/>
      <c r="C866" s="214"/>
      <c r="D866" s="214"/>
      <c r="E866" s="214"/>
      <c r="F866" s="214"/>
      <c r="G866" s="214"/>
      <c r="H866" s="214"/>
      <c r="I866" s="214"/>
      <c r="J866" s="214"/>
      <c r="K866" s="214"/>
      <c r="L866" s="214"/>
      <c r="M866" s="214"/>
      <c r="N866" s="214"/>
      <c r="O866" s="214"/>
      <c r="P866" s="214"/>
      <c r="Q866" s="214"/>
      <c r="R866" s="214"/>
    </row>
    <row r="867">
      <c r="A867" s="180"/>
      <c r="B867" s="214"/>
      <c r="C867" s="214"/>
      <c r="D867" s="214"/>
      <c r="E867" s="214"/>
      <c r="F867" s="214"/>
      <c r="G867" s="214"/>
      <c r="H867" s="214"/>
      <c r="I867" s="214"/>
      <c r="J867" s="214"/>
      <c r="K867" s="214"/>
      <c r="L867" s="214"/>
      <c r="M867" s="214"/>
      <c r="N867" s="214"/>
      <c r="O867" s="214"/>
      <c r="P867" s="214"/>
      <c r="Q867" s="214"/>
      <c r="R867" s="214"/>
    </row>
    <row r="868">
      <c r="A868" s="180"/>
      <c r="B868" s="214"/>
      <c r="C868" s="214"/>
      <c r="D868" s="214"/>
      <c r="E868" s="214"/>
      <c r="F868" s="214"/>
      <c r="G868" s="214"/>
      <c r="H868" s="214"/>
      <c r="I868" s="214"/>
      <c r="J868" s="214"/>
      <c r="K868" s="214"/>
      <c r="L868" s="214"/>
      <c r="M868" s="214"/>
      <c r="N868" s="214"/>
      <c r="O868" s="214"/>
      <c r="P868" s="214"/>
      <c r="Q868" s="214"/>
      <c r="R868" s="214"/>
    </row>
    <row r="869">
      <c r="A869" s="180"/>
      <c r="B869" s="214"/>
      <c r="C869" s="214"/>
      <c r="D869" s="214"/>
      <c r="E869" s="214"/>
      <c r="F869" s="214"/>
      <c r="G869" s="214"/>
      <c r="H869" s="214"/>
      <c r="I869" s="214"/>
      <c r="J869" s="214"/>
      <c r="K869" s="214"/>
      <c r="L869" s="214"/>
      <c r="M869" s="214"/>
      <c r="N869" s="214"/>
      <c r="O869" s="214"/>
      <c r="P869" s="214"/>
      <c r="Q869" s="214"/>
      <c r="R869" s="214"/>
    </row>
    <row r="870">
      <c r="A870" s="180"/>
      <c r="B870" s="214"/>
      <c r="C870" s="214"/>
      <c r="D870" s="214"/>
      <c r="E870" s="214"/>
      <c r="F870" s="214"/>
      <c r="G870" s="214"/>
      <c r="H870" s="214"/>
      <c r="I870" s="214"/>
      <c r="J870" s="214"/>
      <c r="K870" s="214"/>
      <c r="L870" s="214"/>
      <c r="M870" s="214"/>
      <c r="N870" s="214"/>
      <c r="O870" s="214"/>
      <c r="P870" s="214"/>
      <c r="Q870" s="214"/>
      <c r="R870" s="214"/>
    </row>
    <row r="871">
      <c r="A871" s="180"/>
      <c r="B871" s="214"/>
      <c r="C871" s="214"/>
      <c r="D871" s="214"/>
      <c r="E871" s="214"/>
      <c r="F871" s="214"/>
      <c r="G871" s="214"/>
      <c r="H871" s="214"/>
      <c r="I871" s="214"/>
      <c r="J871" s="214"/>
      <c r="K871" s="214"/>
      <c r="L871" s="214"/>
      <c r="M871" s="214"/>
      <c r="N871" s="214"/>
      <c r="O871" s="214"/>
      <c r="P871" s="214"/>
      <c r="Q871" s="214"/>
      <c r="R871" s="214"/>
    </row>
    <row r="872">
      <c r="A872" s="180"/>
      <c r="B872" s="214"/>
      <c r="C872" s="214"/>
      <c r="D872" s="214"/>
      <c r="E872" s="214"/>
      <c r="F872" s="214"/>
      <c r="G872" s="214"/>
      <c r="H872" s="214"/>
      <c r="I872" s="214"/>
      <c r="J872" s="214"/>
      <c r="K872" s="214"/>
      <c r="L872" s="214"/>
      <c r="M872" s="214"/>
      <c r="N872" s="214"/>
      <c r="O872" s="214"/>
      <c r="P872" s="214"/>
      <c r="Q872" s="214"/>
      <c r="R872" s="214"/>
    </row>
    <row r="873">
      <c r="A873" s="180"/>
      <c r="B873" s="214"/>
      <c r="C873" s="214"/>
      <c r="D873" s="214"/>
      <c r="E873" s="214"/>
      <c r="F873" s="214"/>
      <c r="G873" s="214"/>
      <c r="H873" s="214"/>
      <c r="I873" s="214"/>
      <c r="J873" s="214"/>
      <c r="K873" s="214"/>
      <c r="L873" s="214"/>
      <c r="M873" s="214"/>
      <c r="N873" s="214"/>
      <c r="O873" s="214"/>
      <c r="P873" s="214"/>
      <c r="Q873" s="214"/>
      <c r="R873" s="214"/>
    </row>
    <row r="874">
      <c r="A874" s="180"/>
      <c r="B874" s="214"/>
      <c r="C874" s="214"/>
      <c r="D874" s="214"/>
      <c r="E874" s="214"/>
      <c r="F874" s="214"/>
      <c r="G874" s="214"/>
      <c r="H874" s="214"/>
      <c r="I874" s="214"/>
      <c r="J874" s="214"/>
      <c r="K874" s="214"/>
      <c r="L874" s="214"/>
      <c r="M874" s="214"/>
      <c r="N874" s="214"/>
      <c r="O874" s="214"/>
      <c r="P874" s="214"/>
      <c r="Q874" s="214"/>
      <c r="R874" s="214"/>
    </row>
    <row r="875">
      <c r="A875" s="180"/>
      <c r="B875" s="214"/>
      <c r="C875" s="214"/>
      <c r="D875" s="214"/>
      <c r="E875" s="214"/>
      <c r="F875" s="214"/>
      <c r="G875" s="214"/>
      <c r="H875" s="214"/>
      <c r="I875" s="214"/>
      <c r="J875" s="214"/>
      <c r="K875" s="214"/>
      <c r="L875" s="214"/>
      <c r="M875" s="214"/>
      <c r="N875" s="214"/>
      <c r="O875" s="214"/>
      <c r="P875" s="214"/>
      <c r="Q875" s="214"/>
      <c r="R875" s="214"/>
    </row>
    <row r="876">
      <c r="A876" s="180"/>
      <c r="B876" s="214"/>
      <c r="C876" s="214"/>
      <c r="D876" s="214"/>
      <c r="E876" s="214"/>
      <c r="F876" s="214"/>
      <c r="G876" s="214"/>
      <c r="H876" s="214"/>
      <c r="I876" s="214"/>
      <c r="J876" s="214"/>
      <c r="K876" s="214"/>
      <c r="L876" s="214"/>
      <c r="M876" s="214"/>
      <c r="N876" s="214"/>
      <c r="O876" s="214"/>
      <c r="P876" s="214"/>
      <c r="Q876" s="214"/>
      <c r="R876" s="214"/>
    </row>
    <row r="877">
      <c r="A877" s="180"/>
      <c r="B877" s="214"/>
      <c r="C877" s="214"/>
      <c r="D877" s="214"/>
      <c r="E877" s="214"/>
      <c r="F877" s="214"/>
      <c r="G877" s="214"/>
      <c r="H877" s="214"/>
      <c r="I877" s="214"/>
      <c r="J877" s="214"/>
      <c r="K877" s="214"/>
      <c r="L877" s="214"/>
      <c r="M877" s="214"/>
      <c r="N877" s="214"/>
      <c r="O877" s="214"/>
      <c r="P877" s="214"/>
      <c r="Q877" s="214"/>
      <c r="R877" s="214"/>
    </row>
    <row r="878">
      <c r="A878" s="180"/>
      <c r="B878" s="214"/>
      <c r="C878" s="214"/>
      <c r="D878" s="214"/>
      <c r="E878" s="214"/>
      <c r="F878" s="214"/>
      <c r="G878" s="214"/>
      <c r="H878" s="214"/>
      <c r="I878" s="214"/>
      <c r="J878" s="214"/>
      <c r="K878" s="214"/>
      <c r="L878" s="214"/>
      <c r="M878" s="214"/>
      <c r="N878" s="214"/>
      <c r="O878" s="214"/>
      <c r="P878" s="214"/>
      <c r="Q878" s="214"/>
      <c r="R878" s="214"/>
    </row>
    <row r="879">
      <c r="A879" s="180"/>
      <c r="B879" s="214"/>
      <c r="C879" s="214"/>
      <c r="D879" s="214"/>
      <c r="E879" s="214"/>
      <c r="F879" s="214"/>
      <c r="G879" s="214"/>
      <c r="H879" s="214"/>
      <c r="I879" s="214"/>
      <c r="J879" s="214"/>
      <c r="K879" s="214"/>
      <c r="L879" s="214"/>
      <c r="M879" s="214"/>
      <c r="N879" s="214"/>
      <c r="O879" s="214"/>
      <c r="P879" s="214"/>
      <c r="Q879" s="214"/>
      <c r="R879" s="214"/>
    </row>
    <row r="880">
      <c r="A880" s="180"/>
      <c r="B880" s="214"/>
      <c r="C880" s="214"/>
      <c r="D880" s="214"/>
      <c r="E880" s="214"/>
      <c r="F880" s="214"/>
      <c r="G880" s="214"/>
      <c r="H880" s="214"/>
      <c r="I880" s="214"/>
      <c r="J880" s="214"/>
      <c r="K880" s="214"/>
      <c r="L880" s="214"/>
      <c r="M880" s="214"/>
      <c r="N880" s="214"/>
      <c r="O880" s="214"/>
      <c r="P880" s="214"/>
      <c r="Q880" s="214"/>
      <c r="R880" s="214"/>
    </row>
    <row r="881">
      <c r="A881" s="180"/>
      <c r="B881" s="214"/>
      <c r="C881" s="214"/>
      <c r="D881" s="214"/>
      <c r="E881" s="214"/>
      <c r="F881" s="214"/>
      <c r="G881" s="214"/>
      <c r="H881" s="214"/>
      <c r="I881" s="214"/>
      <c r="J881" s="214"/>
      <c r="K881" s="214"/>
      <c r="L881" s="214"/>
      <c r="M881" s="214"/>
      <c r="N881" s="214"/>
      <c r="O881" s="214"/>
      <c r="P881" s="214"/>
      <c r="Q881" s="214"/>
      <c r="R881" s="214"/>
    </row>
    <row r="882">
      <c r="A882" s="180"/>
      <c r="B882" s="214"/>
      <c r="C882" s="214"/>
      <c r="D882" s="214"/>
      <c r="E882" s="214"/>
      <c r="F882" s="214"/>
      <c r="G882" s="214"/>
      <c r="H882" s="214"/>
      <c r="I882" s="214"/>
      <c r="J882" s="214"/>
      <c r="K882" s="214"/>
      <c r="L882" s="214"/>
      <c r="M882" s="214"/>
      <c r="N882" s="214"/>
      <c r="O882" s="214"/>
      <c r="P882" s="214"/>
      <c r="Q882" s="214"/>
      <c r="R882" s="214"/>
    </row>
    <row r="883">
      <c r="A883" s="180"/>
      <c r="B883" s="214"/>
      <c r="C883" s="214"/>
      <c r="D883" s="214"/>
      <c r="E883" s="214"/>
      <c r="F883" s="214"/>
      <c r="G883" s="214"/>
      <c r="H883" s="214"/>
      <c r="I883" s="214"/>
      <c r="J883" s="214"/>
      <c r="K883" s="214"/>
      <c r="L883" s="214"/>
      <c r="M883" s="214"/>
      <c r="N883" s="214"/>
      <c r="O883" s="214"/>
      <c r="P883" s="214"/>
      <c r="Q883" s="214"/>
      <c r="R883" s="214"/>
    </row>
    <row r="884">
      <c r="A884" s="180"/>
      <c r="B884" s="214"/>
      <c r="C884" s="214"/>
      <c r="D884" s="214"/>
      <c r="E884" s="214"/>
      <c r="F884" s="214"/>
      <c r="G884" s="214"/>
      <c r="H884" s="214"/>
      <c r="I884" s="214"/>
      <c r="J884" s="214"/>
      <c r="K884" s="214"/>
      <c r="L884" s="214"/>
      <c r="M884" s="214"/>
      <c r="N884" s="214"/>
      <c r="O884" s="214"/>
      <c r="P884" s="214"/>
      <c r="Q884" s="214"/>
      <c r="R884" s="214"/>
    </row>
    <row r="885">
      <c r="A885" s="180"/>
      <c r="B885" s="214"/>
      <c r="C885" s="214"/>
      <c r="D885" s="214"/>
      <c r="E885" s="214"/>
      <c r="F885" s="214"/>
      <c r="G885" s="214"/>
      <c r="H885" s="214"/>
      <c r="I885" s="214"/>
      <c r="J885" s="214"/>
      <c r="K885" s="214"/>
      <c r="L885" s="214"/>
      <c r="M885" s="214"/>
      <c r="N885" s="214"/>
      <c r="O885" s="214"/>
      <c r="P885" s="214"/>
      <c r="Q885" s="214"/>
      <c r="R885" s="214"/>
    </row>
    <row r="886">
      <c r="A886" s="180"/>
      <c r="B886" s="214"/>
      <c r="C886" s="214"/>
      <c r="D886" s="214"/>
      <c r="E886" s="214"/>
      <c r="F886" s="214"/>
      <c r="G886" s="214"/>
      <c r="H886" s="214"/>
      <c r="I886" s="214"/>
      <c r="J886" s="214"/>
      <c r="K886" s="214"/>
      <c r="L886" s="214"/>
      <c r="M886" s="214"/>
      <c r="N886" s="214"/>
      <c r="O886" s="214"/>
      <c r="P886" s="214"/>
      <c r="Q886" s="214"/>
      <c r="R886" s="214"/>
    </row>
    <row r="887">
      <c r="A887" s="180"/>
      <c r="B887" s="214"/>
      <c r="C887" s="214"/>
      <c r="D887" s="214"/>
      <c r="E887" s="214"/>
      <c r="F887" s="214"/>
      <c r="G887" s="214"/>
      <c r="H887" s="214"/>
      <c r="I887" s="214"/>
      <c r="J887" s="214"/>
      <c r="K887" s="214"/>
      <c r="L887" s="214"/>
      <c r="M887" s="214"/>
      <c r="N887" s="214"/>
      <c r="O887" s="214"/>
      <c r="P887" s="214"/>
      <c r="Q887" s="214"/>
      <c r="R887" s="214"/>
    </row>
    <row r="888">
      <c r="A888" s="180"/>
      <c r="B888" s="214"/>
      <c r="C888" s="214"/>
      <c r="D888" s="214"/>
      <c r="E888" s="214"/>
      <c r="F888" s="214"/>
      <c r="G888" s="214"/>
      <c r="H888" s="214"/>
      <c r="I888" s="214"/>
      <c r="J888" s="214"/>
      <c r="K888" s="214"/>
      <c r="L888" s="214"/>
      <c r="M888" s="214"/>
      <c r="N888" s="214"/>
      <c r="O888" s="214"/>
      <c r="P888" s="214"/>
      <c r="Q888" s="214"/>
      <c r="R888" s="214"/>
    </row>
    <row r="889">
      <c r="A889" s="180"/>
      <c r="B889" s="214"/>
      <c r="C889" s="214"/>
      <c r="D889" s="214"/>
      <c r="E889" s="214"/>
      <c r="F889" s="214"/>
      <c r="G889" s="214"/>
      <c r="H889" s="214"/>
      <c r="I889" s="214"/>
      <c r="J889" s="214"/>
      <c r="K889" s="214"/>
      <c r="L889" s="214"/>
      <c r="M889" s="214"/>
      <c r="N889" s="214"/>
      <c r="O889" s="214"/>
      <c r="P889" s="214"/>
      <c r="Q889" s="214"/>
      <c r="R889" s="214"/>
    </row>
    <row r="890">
      <c r="A890" s="180"/>
      <c r="B890" s="214"/>
      <c r="C890" s="214"/>
      <c r="D890" s="214"/>
      <c r="E890" s="214"/>
      <c r="F890" s="214"/>
      <c r="G890" s="214"/>
      <c r="H890" s="214"/>
      <c r="I890" s="214"/>
      <c r="J890" s="214"/>
      <c r="K890" s="214"/>
      <c r="L890" s="214"/>
      <c r="M890" s="214"/>
      <c r="N890" s="214"/>
      <c r="O890" s="214"/>
      <c r="P890" s="214"/>
      <c r="Q890" s="214"/>
      <c r="R890" s="214"/>
    </row>
    <row r="891">
      <c r="A891" s="180"/>
      <c r="B891" s="214"/>
      <c r="C891" s="214"/>
      <c r="D891" s="214"/>
      <c r="E891" s="214"/>
      <c r="F891" s="214"/>
      <c r="G891" s="214"/>
      <c r="H891" s="214"/>
      <c r="I891" s="214"/>
      <c r="J891" s="214"/>
      <c r="K891" s="214"/>
      <c r="L891" s="214"/>
      <c r="M891" s="214"/>
      <c r="N891" s="214"/>
      <c r="O891" s="214"/>
      <c r="P891" s="214"/>
      <c r="Q891" s="214"/>
      <c r="R891" s="214"/>
    </row>
    <row r="892">
      <c r="A892" s="180"/>
      <c r="B892" s="214"/>
      <c r="C892" s="214"/>
      <c r="D892" s="214"/>
      <c r="E892" s="214"/>
      <c r="F892" s="214"/>
      <c r="G892" s="214"/>
      <c r="H892" s="214"/>
      <c r="I892" s="214"/>
      <c r="J892" s="214"/>
      <c r="K892" s="214"/>
      <c r="L892" s="214"/>
      <c r="M892" s="214"/>
      <c r="N892" s="214"/>
      <c r="O892" s="214"/>
      <c r="P892" s="214"/>
      <c r="Q892" s="214"/>
      <c r="R892" s="214"/>
    </row>
    <row r="893">
      <c r="A893" s="180"/>
      <c r="B893" s="214"/>
      <c r="C893" s="214"/>
      <c r="D893" s="214"/>
      <c r="E893" s="214"/>
      <c r="F893" s="214"/>
      <c r="G893" s="214"/>
      <c r="H893" s="214"/>
      <c r="I893" s="214"/>
      <c r="J893" s="214"/>
      <c r="K893" s="214"/>
      <c r="L893" s="214"/>
      <c r="M893" s="214"/>
      <c r="N893" s="214"/>
      <c r="O893" s="214"/>
      <c r="P893" s="214"/>
      <c r="Q893" s="214"/>
      <c r="R893" s="214"/>
    </row>
    <row r="894">
      <c r="A894" s="180"/>
      <c r="B894" s="214"/>
      <c r="C894" s="214"/>
      <c r="D894" s="214"/>
      <c r="E894" s="214"/>
      <c r="F894" s="214"/>
      <c r="G894" s="214"/>
      <c r="H894" s="214"/>
      <c r="I894" s="214"/>
      <c r="J894" s="214"/>
      <c r="K894" s="214"/>
      <c r="L894" s="214"/>
      <c r="M894" s="214"/>
      <c r="N894" s="214"/>
      <c r="O894" s="214"/>
      <c r="P894" s="214"/>
      <c r="Q894" s="214"/>
      <c r="R894" s="214"/>
    </row>
    <row r="895">
      <c r="A895" s="180"/>
      <c r="B895" s="214"/>
      <c r="C895" s="214"/>
      <c r="D895" s="214"/>
      <c r="E895" s="214"/>
      <c r="F895" s="214"/>
      <c r="G895" s="214"/>
      <c r="H895" s="214"/>
      <c r="I895" s="214"/>
      <c r="J895" s="214"/>
      <c r="K895" s="214"/>
      <c r="L895" s="214"/>
      <c r="M895" s="214"/>
      <c r="N895" s="214"/>
      <c r="O895" s="214"/>
      <c r="P895" s="214"/>
      <c r="Q895" s="214"/>
      <c r="R895" s="214"/>
    </row>
    <row r="896">
      <c r="A896" s="180"/>
      <c r="B896" s="214"/>
      <c r="C896" s="214"/>
      <c r="D896" s="214"/>
      <c r="E896" s="214"/>
      <c r="F896" s="214"/>
      <c r="G896" s="214"/>
      <c r="H896" s="214"/>
      <c r="I896" s="214"/>
      <c r="J896" s="214"/>
      <c r="K896" s="214"/>
      <c r="L896" s="214"/>
      <c r="M896" s="214"/>
      <c r="N896" s="214"/>
      <c r="O896" s="214"/>
      <c r="P896" s="214"/>
      <c r="Q896" s="214"/>
      <c r="R896" s="214"/>
    </row>
    <row r="897">
      <c r="A897" s="180"/>
      <c r="B897" s="214"/>
      <c r="C897" s="214"/>
      <c r="D897" s="214"/>
      <c r="E897" s="214"/>
      <c r="F897" s="214"/>
      <c r="G897" s="214"/>
      <c r="H897" s="214"/>
      <c r="I897" s="214"/>
      <c r="J897" s="214"/>
      <c r="K897" s="214"/>
      <c r="L897" s="214"/>
      <c r="M897" s="214"/>
      <c r="N897" s="214"/>
      <c r="O897" s="214"/>
      <c r="P897" s="214"/>
      <c r="Q897" s="214"/>
      <c r="R897" s="214"/>
    </row>
    <row r="898">
      <c r="A898" s="180"/>
      <c r="B898" s="214"/>
      <c r="C898" s="214"/>
      <c r="D898" s="214"/>
      <c r="E898" s="214"/>
      <c r="F898" s="214"/>
      <c r="G898" s="214"/>
      <c r="H898" s="214"/>
      <c r="I898" s="214"/>
      <c r="J898" s="214"/>
      <c r="K898" s="214"/>
      <c r="L898" s="214"/>
      <c r="M898" s="214"/>
      <c r="N898" s="214"/>
      <c r="O898" s="214"/>
      <c r="P898" s="214"/>
      <c r="Q898" s="214"/>
      <c r="R898" s="214"/>
    </row>
    <row r="899">
      <c r="A899" s="180"/>
      <c r="B899" s="214"/>
      <c r="C899" s="214"/>
      <c r="D899" s="214"/>
      <c r="E899" s="214"/>
      <c r="F899" s="214"/>
      <c r="G899" s="214"/>
      <c r="H899" s="214"/>
      <c r="I899" s="214"/>
      <c r="J899" s="214"/>
      <c r="K899" s="214"/>
      <c r="L899" s="214"/>
      <c r="M899" s="214"/>
      <c r="N899" s="214"/>
      <c r="O899" s="214"/>
      <c r="P899" s="214"/>
      <c r="Q899" s="214"/>
      <c r="R899" s="214"/>
    </row>
    <row r="900">
      <c r="A900" s="180"/>
      <c r="B900" s="214"/>
      <c r="C900" s="214"/>
      <c r="D900" s="214"/>
      <c r="E900" s="214"/>
      <c r="F900" s="214"/>
      <c r="G900" s="214"/>
      <c r="H900" s="214"/>
      <c r="I900" s="214"/>
      <c r="J900" s="214"/>
      <c r="K900" s="214"/>
      <c r="L900" s="214"/>
      <c r="M900" s="214"/>
      <c r="N900" s="214"/>
      <c r="O900" s="214"/>
      <c r="P900" s="214"/>
      <c r="Q900" s="214"/>
      <c r="R900" s="214"/>
    </row>
    <row r="901">
      <c r="A901" s="180"/>
      <c r="B901" s="214"/>
      <c r="C901" s="214"/>
      <c r="D901" s="214"/>
      <c r="E901" s="214"/>
      <c r="F901" s="214"/>
      <c r="G901" s="214"/>
      <c r="H901" s="214"/>
      <c r="I901" s="214"/>
      <c r="J901" s="214"/>
      <c r="K901" s="214"/>
      <c r="L901" s="214"/>
      <c r="M901" s="214"/>
      <c r="N901" s="214"/>
      <c r="O901" s="214"/>
      <c r="P901" s="214"/>
      <c r="Q901" s="214"/>
      <c r="R901" s="214"/>
    </row>
    <row r="902">
      <c r="A902" s="180"/>
      <c r="B902" s="214"/>
      <c r="C902" s="214"/>
      <c r="D902" s="214"/>
      <c r="E902" s="214"/>
      <c r="F902" s="214"/>
      <c r="G902" s="214"/>
      <c r="H902" s="214"/>
      <c r="I902" s="214"/>
      <c r="J902" s="214"/>
      <c r="K902" s="214"/>
      <c r="L902" s="214"/>
      <c r="M902" s="214"/>
      <c r="N902" s="214"/>
      <c r="O902" s="214"/>
      <c r="P902" s="214"/>
      <c r="Q902" s="214"/>
      <c r="R902" s="214"/>
    </row>
    <row r="903">
      <c r="A903" s="180"/>
      <c r="B903" s="214"/>
      <c r="C903" s="214"/>
      <c r="D903" s="214"/>
      <c r="E903" s="214"/>
      <c r="F903" s="214"/>
      <c r="G903" s="214"/>
      <c r="H903" s="214"/>
      <c r="I903" s="214"/>
      <c r="J903" s="214"/>
      <c r="K903" s="214"/>
      <c r="L903" s="214"/>
      <c r="M903" s="214"/>
      <c r="N903" s="214"/>
      <c r="O903" s="214"/>
      <c r="P903" s="214"/>
      <c r="Q903" s="214"/>
      <c r="R903" s="214"/>
    </row>
    <row r="904">
      <c r="A904" s="180"/>
      <c r="B904" s="214"/>
      <c r="C904" s="214"/>
      <c r="D904" s="214"/>
      <c r="E904" s="214"/>
      <c r="F904" s="214"/>
      <c r="G904" s="214"/>
      <c r="H904" s="214"/>
      <c r="I904" s="214"/>
      <c r="J904" s="214"/>
      <c r="K904" s="214"/>
      <c r="L904" s="214"/>
      <c r="M904" s="214"/>
      <c r="N904" s="214"/>
      <c r="O904" s="214"/>
      <c r="P904" s="214"/>
      <c r="Q904" s="214"/>
      <c r="R904" s="214"/>
    </row>
    <row r="905">
      <c r="A905" s="180"/>
      <c r="B905" s="214"/>
      <c r="C905" s="214"/>
      <c r="D905" s="214"/>
      <c r="E905" s="214"/>
      <c r="F905" s="214"/>
      <c r="G905" s="214"/>
      <c r="H905" s="214"/>
      <c r="I905" s="214"/>
      <c r="J905" s="214"/>
      <c r="K905" s="214"/>
      <c r="L905" s="214"/>
      <c r="M905" s="214"/>
      <c r="N905" s="214"/>
      <c r="O905" s="214"/>
      <c r="P905" s="214"/>
      <c r="Q905" s="214"/>
      <c r="R905" s="214"/>
    </row>
    <row r="906">
      <c r="A906" s="180"/>
      <c r="B906" s="214"/>
      <c r="C906" s="214"/>
      <c r="D906" s="214"/>
      <c r="E906" s="214"/>
      <c r="F906" s="214"/>
      <c r="G906" s="214"/>
      <c r="H906" s="214"/>
      <c r="I906" s="214"/>
      <c r="J906" s="214"/>
      <c r="K906" s="214"/>
      <c r="L906" s="214"/>
      <c r="M906" s="214"/>
      <c r="N906" s="214"/>
      <c r="O906" s="214"/>
      <c r="P906" s="214"/>
      <c r="Q906" s="214"/>
      <c r="R906" s="214"/>
    </row>
    <row r="907">
      <c r="A907" s="180"/>
      <c r="B907" s="214"/>
      <c r="C907" s="214"/>
      <c r="D907" s="214"/>
      <c r="E907" s="214"/>
      <c r="F907" s="214"/>
      <c r="G907" s="214"/>
      <c r="H907" s="214"/>
      <c r="I907" s="214"/>
      <c r="J907" s="214"/>
      <c r="K907" s="214"/>
      <c r="L907" s="214"/>
      <c r="M907" s="214"/>
      <c r="N907" s="214"/>
      <c r="O907" s="214"/>
      <c r="P907" s="214"/>
      <c r="Q907" s="214"/>
      <c r="R907" s="214"/>
    </row>
    <row r="908">
      <c r="A908" s="180"/>
      <c r="B908" s="214"/>
      <c r="C908" s="214"/>
      <c r="D908" s="214"/>
      <c r="E908" s="214"/>
      <c r="F908" s="214"/>
      <c r="G908" s="214"/>
      <c r="H908" s="214"/>
      <c r="I908" s="214"/>
      <c r="J908" s="214"/>
      <c r="K908" s="214"/>
      <c r="L908" s="214"/>
      <c r="M908" s="214"/>
      <c r="N908" s="214"/>
      <c r="O908" s="214"/>
      <c r="P908" s="214"/>
      <c r="Q908" s="214"/>
      <c r="R908" s="214"/>
    </row>
    <row r="909">
      <c r="A909" s="180"/>
      <c r="B909" s="214"/>
      <c r="C909" s="214"/>
      <c r="D909" s="214"/>
      <c r="E909" s="214"/>
      <c r="F909" s="214"/>
      <c r="G909" s="214"/>
      <c r="H909" s="214"/>
      <c r="I909" s="214"/>
      <c r="J909" s="214"/>
      <c r="K909" s="214"/>
      <c r="L909" s="214"/>
      <c r="M909" s="214"/>
      <c r="N909" s="214"/>
      <c r="O909" s="214"/>
      <c r="P909" s="214"/>
      <c r="Q909" s="214"/>
      <c r="R909" s="214"/>
    </row>
    <row r="910">
      <c r="A910" s="180"/>
      <c r="B910" s="214"/>
      <c r="C910" s="214"/>
      <c r="D910" s="214"/>
      <c r="E910" s="214"/>
      <c r="F910" s="214"/>
      <c r="G910" s="214"/>
      <c r="H910" s="214"/>
      <c r="I910" s="214"/>
      <c r="J910" s="214"/>
      <c r="K910" s="214"/>
      <c r="L910" s="214"/>
      <c r="M910" s="214"/>
      <c r="N910" s="214"/>
      <c r="O910" s="214"/>
      <c r="P910" s="214"/>
      <c r="Q910" s="214"/>
      <c r="R910" s="214"/>
    </row>
    <row r="911">
      <c r="A911" s="180"/>
      <c r="B911" s="214"/>
      <c r="C911" s="214"/>
      <c r="D911" s="214"/>
      <c r="E911" s="214"/>
      <c r="F911" s="214"/>
      <c r="G911" s="214"/>
      <c r="H911" s="214"/>
      <c r="I911" s="214"/>
      <c r="J911" s="214"/>
      <c r="K911" s="214"/>
      <c r="L911" s="214"/>
      <c r="M911" s="214"/>
      <c r="N911" s="214"/>
      <c r="O911" s="214"/>
      <c r="P911" s="214"/>
      <c r="Q911" s="214"/>
      <c r="R911" s="214"/>
    </row>
    <row r="912">
      <c r="A912" s="180"/>
      <c r="B912" s="214"/>
      <c r="C912" s="214"/>
      <c r="D912" s="214"/>
      <c r="E912" s="214"/>
      <c r="F912" s="214"/>
      <c r="G912" s="214"/>
      <c r="H912" s="214"/>
      <c r="I912" s="214"/>
      <c r="J912" s="214"/>
      <c r="K912" s="214"/>
      <c r="L912" s="214"/>
      <c r="M912" s="214"/>
      <c r="N912" s="214"/>
      <c r="O912" s="214"/>
      <c r="P912" s="214"/>
      <c r="Q912" s="214"/>
      <c r="R912" s="214"/>
    </row>
    <row r="913">
      <c r="A913" s="180"/>
      <c r="B913" s="214"/>
      <c r="C913" s="214"/>
      <c r="D913" s="214"/>
      <c r="E913" s="214"/>
      <c r="F913" s="214"/>
      <c r="G913" s="214"/>
      <c r="H913" s="214"/>
      <c r="I913" s="214"/>
      <c r="J913" s="214"/>
      <c r="K913" s="214"/>
      <c r="L913" s="214"/>
      <c r="M913" s="214"/>
      <c r="N913" s="214"/>
      <c r="O913" s="214"/>
      <c r="P913" s="214"/>
      <c r="Q913" s="214"/>
      <c r="R913" s="214"/>
    </row>
    <row r="914">
      <c r="A914" s="180"/>
      <c r="B914" s="214"/>
      <c r="C914" s="214"/>
      <c r="D914" s="214"/>
      <c r="E914" s="214"/>
      <c r="F914" s="214"/>
      <c r="G914" s="214"/>
      <c r="H914" s="214"/>
      <c r="I914" s="214"/>
      <c r="J914" s="214"/>
      <c r="K914" s="214"/>
      <c r="L914" s="214"/>
      <c r="M914" s="214"/>
      <c r="N914" s="214"/>
      <c r="O914" s="214"/>
      <c r="P914" s="214"/>
      <c r="Q914" s="214"/>
      <c r="R914" s="214"/>
    </row>
    <row r="915">
      <c r="A915" s="180"/>
      <c r="B915" s="214"/>
      <c r="C915" s="214"/>
      <c r="D915" s="214"/>
      <c r="E915" s="214"/>
      <c r="F915" s="214"/>
      <c r="G915" s="214"/>
      <c r="H915" s="214"/>
      <c r="I915" s="214"/>
      <c r="J915" s="214"/>
      <c r="K915" s="214"/>
      <c r="L915" s="214"/>
      <c r="M915" s="214"/>
      <c r="N915" s="214"/>
      <c r="O915" s="214"/>
      <c r="P915" s="214"/>
      <c r="Q915" s="214"/>
      <c r="R915" s="214"/>
    </row>
    <row r="916">
      <c r="A916" s="180"/>
      <c r="B916" s="214"/>
      <c r="C916" s="214"/>
      <c r="D916" s="214"/>
      <c r="E916" s="214"/>
      <c r="F916" s="214"/>
      <c r="G916" s="214"/>
      <c r="H916" s="214"/>
      <c r="I916" s="214"/>
      <c r="J916" s="214"/>
      <c r="K916" s="214"/>
      <c r="L916" s="214"/>
      <c r="M916" s="214"/>
      <c r="N916" s="214"/>
      <c r="O916" s="214"/>
      <c r="P916" s="214"/>
      <c r="Q916" s="214"/>
      <c r="R916" s="214"/>
    </row>
    <row r="917">
      <c r="A917" s="180"/>
      <c r="B917" s="214"/>
      <c r="C917" s="214"/>
      <c r="D917" s="214"/>
      <c r="E917" s="214"/>
      <c r="F917" s="214"/>
      <c r="G917" s="214"/>
      <c r="H917" s="214"/>
      <c r="I917" s="214"/>
      <c r="J917" s="214"/>
      <c r="K917" s="214"/>
      <c r="L917" s="214"/>
      <c r="M917" s="214"/>
      <c r="N917" s="214"/>
      <c r="O917" s="214"/>
      <c r="P917" s="214"/>
      <c r="Q917" s="214"/>
      <c r="R917" s="214"/>
    </row>
    <row r="918">
      <c r="A918" s="180"/>
      <c r="B918" s="214"/>
      <c r="C918" s="214"/>
      <c r="D918" s="214"/>
      <c r="E918" s="214"/>
      <c r="F918" s="214"/>
      <c r="G918" s="214"/>
      <c r="H918" s="214"/>
      <c r="I918" s="214"/>
      <c r="J918" s="214"/>
      <c r="K918" s="214"/>
      <c r="L918" s="214"/>
      <c r="M918" s="214"/>
      <c r="N918" s="214"/>
      <c r="O918" s="214"/>
      <c r="P918" s="214"/>
      <c r="Q918" s="214"/>
      <c r="R918" s="214"/>
    </row>
    <row r="919">
      <c r="A919" s="180"/>
      <c r="B919" s="214"/>
      <c r="C919" s="214"/>
      <c r="D919" s="214"/>
      <c r="E919" s="214"/>
      <c r="F919" s="214"/>
      <c r="G919" s="214"/>
      <c r="H919" s="214"/>
      <c r="I919" s="214"/>
      <c r="J919" s="214"/>
      <c r="K919" s="214"/>
      <c r="L919" s="214"/>
      <c r="M919" s="214"/>
      <c r="N919" s="214"/>
      <c r="O919" s="214"/>
      <c r="P919" s="214"/>
      <c r="Q919" s="214"/>
      <c r="R919" s="214"/>
    </row>
    <row r="920">
      <c r="A920" s="180"/>
      <c r="B920" s="214"/>
      <c r="C920" s="214"/>
      <c r="D920" s="214"/>
      <c r="E920" s="214"/>
      <c r="F920" s="214"/>
      <c r="G920" s="214"/>
      <c r="H920" s="214"/>
      <c r="I920" s="214"/>
      <c r="J920" s="214"/>
      <c r="K920" s="214"/>
      <c r="L920" s="214"/>
      <c r="M920" s="214"/>
      <c r="N920" s="214"/>
      <c r="O920" s="214"/>
      <c r="P920" s="214"/>
      <c r="Q920" s="214"/>
      <c r="R920" s="214"/>
    </row>
    <row r="921">
      <c r="A921" s="180"/>
      <c r="B921" s="214"/>
      <c r="C921" s="214"/>
      <c r="D921" s="214"/>
      <c r="E921" s="214"/>
      <c r="F921" s="214"/>
      <c r="G921" s="214"/>
      <c r="H921" s="214"/>
      <c r="I921" s="214"/>
      <c r="J921" s="214"/>
      <c r="K921" s="214"/>
      <c r="L921" s="214"/>
      <c r="M921" s="214"/>
      <c r="N921" s="214"/>
      <c r="O921" s="214"/>
      <c r="P921" s="214"/>
      <c r="Q921" s="214"/>
      <c r="R921" s="214"/>
    </row>
    <row r="922">
      <c r="A922" s="180"/>
      <c r="B922" s="214"/>
      <c r="C922" s="214"/>
      <c r="D922" s="214"/>
      <c r="E922" s="214"/>
      <c r="F922" s="214"/>
      <c r="G922" s="214"/>
      <c r="H922" s="214"/>
      <c r="I922" s="214"/>
      <c r="J922" s="214"/>
      <c r="K922" s="214"/>
      <c r="L922" s="214"/>
      <c r="M922" s="214"/>
      <c r="N922" s="214"/>
      <c r="O922" s="214"/>
      <c r="P922" s="214"/>
      <c r="Q922" s="214"/>
      <c r="R922" s="214"/>
    </row>
    <row r="923">
      <c r="A923" s="180"/>
      <c r="B923" s="214"/>
      <c r="C923" s="214"/>
      <c r="D923" s="214"/>
      <c r="E923" s="214"/>
      <c r="F923" s="214"/>
      <c r="G923" s="214"/>
      <c r="H923" s="214"/>
      <c r="I923" s="214"/>
      <c r="J923" s="214"/>
      <c r="K923" s="214"/>
      <c r="L923" s="214"/>
      <c r="M923" s="214"/>
      <c r="N923" s="214"/>
      <c r="O923" s="214"/>
      <c r="P923" s="214"/>
      <c r="Q923" s="214"/>
      <c r="R923" s="214"/>
    </row>
    <row r="924">
      <c r="A924" s="180"/>
      <c r="B924" s="214"/>
      <c r="C924" s="214"/>
      <c r="D924" s="214"/>
      <c r="E924" s="214"/>
      <c r="F924" s="214"/>
      <c r="G924" s="214"/>
      <c r="H924" s="214"/>
      <c r="I924" s="214"/>
      <c r="J924" s="214"/>
      <c r="K924" s="214"/>
      <c r="L924" s="214"/>
      <c r="M924" s="214"/>
      <c r="N924" s="214"/>
      <c r="O924" s="214"/>
      <c r="P924" s="214"/>
      <c r="Q924" s="214"/>
      <c r="R924" s="214"/>
    </row>
    <row r="925">
      <c r="A925" s="180"/>
      <c r="B925" s="214"/>
      <c r="C925" s="214"/>
      <c r="D925" s="214"/>
      <c r="E925" s="214"/>
      <c r="F925" s="214"/>
      <c r="G925" s="214"/>
      <c r="H925" s="214"/>
      <c r="I925" s="214"/>
      <c r="J925" s="214"/>
      <c r="K925" s="214"/>
      <c r="L925" s="214"/>
      <c r="M925" s="214"/>
      <c r="N925" s="214"/>
      <c r="O925" s="214"/>
      <c r="P925" s="214"/>
      <c r="Q925" s="214"/>
      <c r="R925" s="214"/>
    </row>
    <row r="926">
      <c r="A926" s="180"/>
      <c r="B926" s="214"/>
      <c r="C926" s="214"/>
      <c r="D926" s="214"/>
      <c r="E926" s="214"/>
      <c r="F926" s="214"/>
      <c r="G926" s="214"/>
      <c r="H926" s="214"/>
      <c r="I926" s="214"/>
      <c r="J926" s="214"/>
      <c r="K926" s="214"/>
      <c r="L926" s="214"/>
      <c r="M926" s="214"/>
      <c r="N926" s="214"/>
      <c r="O926" s="214"/>
      <c r="P926" s="214"/>
      <c r="Q926" s="214"/>
      <c r="R926" s="214"/>
    </row>
    <row r="927">
      <c r="A927" s="180"/>
      <c r="B927" s="214"/>
      <c r="C927" s="214"/>
      <c r="D927" s="214"/>
      <c r="E927" s="214"/>
      <c r="F927" s="214"/>
      <c r="G927" s="214"/>
      <c r="H927" s="214"/>
      <c r="I927" s="214"/>
      <c r="J927" s="214"/>
      <c r="K927" s="214"/>
      <c r="L927" s="214"/>
      <c r="M927" s="214"/>
      <c r="N927" s="214"/>
      <c r="O927" s="214"/>
      <c r="P927" s="214"/>
      <c r="Q927" s="214"/>
      <c r="R927" s="214"/>
    </row>
    <row r="928">
      <c r="A928" s="180"/>
      <c r="B928" s="214"/>
      <c r="C928" s="214"/>
      <c r="D928" s="214"/>
      <c r="E928" s="214"/>
      <c r="F928" s="214"/>
      <c r="G928" s="214"/>
      <c r="H928" s="214"/>
      <c r="I928" s="214"/>
      <c r="J928" s="214"/>
      <c r="K928" s="214"/>
      <c r="L928" s="214"/>
      <c r="M928" s="214"/>
      <c r="N928" s="214"/>
      <c r="O928" s="214"/>
      <c r="P928" s="214"/>
      <c r="Q928" s="214"/>
      <c r="R928" s="214"/>
    </row>
    <row r="929">
      <c r="A929" s="180"/>
      <c r="B929" s="214"/>
      <c r="C929" s="214"/>
      <c r="D929" s="214"/>
      <c r="E929" s="214"/>
      <c r="F929" s="214"/>
      <c r="G929" s="214"/>
      <c r="H929" s="214"/>
      <c r="I929" s="214"/>
      <c r="J929" s="214"/>
      <c r="K929" s="214"/>
      <c r="L929" s="214"/>
      <c r="M929" s="214"/>
      <c r="N929" s="214"/>
      <c r="O929" s="214"/>
      <c r="P929" s="214"/>
      <c r="Q929" s="214"/>
      <c r="R929" s="214"/>
    </row>
    <row r="930">
      <c r="A930" s="180"/>
      <c r="B930" s="214"/>
      <c r="C930" s="214"/>
      <c r="D930" s="214"/>
      <c r="E930" s="214"/>
      <c r="F930" s="214"/>
      <c r="G930" s="214"/>
      <c r="H930" s="214"/>
      <c r="I930" s="214"/>
      <c r="J930" s="214"/>
      <c r="K930" s="214"/>
      <c r="L930" s="214"/>
      <c r="M930" s="214"/>
      <c r="N930" s="214"/>
      <c r="O930" s="214"/>
      <c r="P930" s="214"/>
      <c r="Q930" s="214"/>
      <c r="R930" s="214"/>
    </row>
    <row r="931">
      <c r="A931" s="180"/>
      <c r="B931" s="214"/>
      <c r="C931" s="214"/>
      <c r="D931" s="214"/>
      <c r="E931" s="214"/>
      <c r="F931" s="214"/>
      <c r="G931" s="214"/>
      <c r="H931" s="214"/>
      <c r="I931" s="214"/>
      <c r="J931" s="214"/>
      <c r="K931" s="214"/>
      <c r="L931" s="214"/>
      <c r="M931" s="214"/>
      <c r="N931" s="214"/>
      <c r="O931" s="214"/>
      <c r="P931" s="214"/>
      <c r="Q931" s="214"/>
      <c r="R931" s="214"/>
    </row>
    <row r="932">
      <c r="A932" s="180"/>
      <c r="B932" s="214"/>
      <c r="C932" s="214"/>
      <c r="D932" s="214"/>
      <c r="E932" s="214"/>
      <c r="F932" s="214"/>
      <c r="G932" s="214"/>
      <c r="H932" s="214"/>
      <c r="I932" s="214"/>
      <c r="J932" s="214"/>
      <c r="K932" s="214"/>
      <c r="L932" s="214"/>
      <c r="M932" s="214"/>
      <c r="N932" s="214"/>
      <c r="O932" s="214"/>
      <c r="P932" s="214"/>
      <c r="Q932" s="214"/>
      <c r="R932" s="214"/>
    </row>
    <row r="933">
      <c r="A933" s="180"/>
      <c r="B933" s="214"/>
      <c r="C933" s="214"/>
      <c r="D933" s="214"/>
      <c r="E933" s="214"/>
      <c r="F933" s="214"/>
      <c r="G933" s="214"/>
      <c r="H933" s="214"/>
      <c r="I933" s="214"/>
      <c r="J933" s="214"/>
      <c r="K933" s="214"/>
      <c r="L933" s="214"/>
      <c r="M933" s="214"/>
      <c r="N933" s="214"/>
      <c r="O933" s="214"/>
      <c r="P933" s="214"/>
      <c r="Q933" s="214"/>
      <c r="R933" s="214"/>
    </row>
    <row r="934">
      <c r="A934" s="180"/>
      <c r="B934" s="214"/>
      <c r="C934" s="214"/>
      <c r="D934" s="214"/>
      <c r="E934" s="214"/>
      <c r="F934" s="214"/>
      <c r="G934" s="214"/>
      <c r="H934" s="214"/>
      <c r="I934" s="214"/>
      <c r="J934" s="214"/>
      <c r="K934" s="214"/>
      <c r="L934" s="214"/>
      <c r="M934" s="214"/>
      <c r="N934" s="214"/>
      <c r="O934" s="214"/>
      <c r="P934" s="214"/>
      <c r="Q934" s="214"/>
      <c r="R934" s="214"/>
    </row>
    <row r="935">
      <c r="A935" s="180"/>
      <c r="B935" s="214"/>
      <c r="C935" s="214"/>
      <c r="D935" s="214"/>
      <c r="E935" s="214"/>
      <c r="F935" s="214"/>
      <c r="G935" s="214"/>
      <c r="H935" s="214"/>
      <c r="I935" s="214"/>
      <c r="J935" s="214"/>
      <c r="K935" s="214"/>
      <c r="L935" s="214"/>
      <c r="M935" s="214"/>
      <c r="N935" s="214"/>
      <c r="O935" s="214"/>
      <c r="P935" s="214"/>
      <c r="Q935" s="214"/>
      <c r="R935" s="214"/>
    </row>
    <row r="936">
      <c r="A936" s="180"/>
      <c r="B936" s="214"/>
      <c r="C936" s="214"/>
      <c r="D936" s="214"/>
      <c r="E936" s="214"/>
      <c r="F936" s="214"/>
      <c r="G936" s="214"/>
      <c r="H936" s="214"/>
      <c r="I936" s="214"/>
      <c r="J936" s="214"/>
      <c r="K936" s="214"/>
      <c r="L936" s="214"/>
      <c r="M936" s="214"/>
      <c r="N936" s="214"/>
      <c r="O936" s="214"/>
      <c r="P936" s="214"/>
      <c r="Q936" s="214"/>
      <c r="R936" s="214"/>
    </row>
    <row r="937">
      <c r="A937" s="180"/>
      <c r="B937" s="214"/>
      <c r="C937" s="214"/>
      <c r="D937" s="214"/>
      <c r="E937" s="214"/>
      <c r="F937" s="214"/>
      <c r="G937" s="214"/>
      <c r="H937" s="214"/>
      <c r="I937" s="214"/>
      <c r="J937" s="214"/>
      <c r="K937" s="214"/>
      <c r="L937" s="214"/>
      <c r="M937" s="214"/>
      <c r="N937" s="214"/>
      <c r="O937" s="214"/>
      <c r="P937" s="214"/>
      <c r="Q937" s="214"/>
      <c r="R937" s="214"/>
    </row>
    <row r="938">
      <c r="A938" s="180"/>
      <c r="B938" s="214"/>
      <c r="C938" s="214"/>
      <c r="D938" s="214"/>
      <c r="E938" s="214"/>
      <c r="F938" s="214"/>
      <c r="G938" s="214"/>
      <c r="H938" s="214"/>
      <c r="I938" s="214"/>
      <c r="J938" s="214"/>
      <c r="K938" s="214"/>
      <c r="L938" s="214"/>
      <c r="M938" s="214"/>
      <c r="N938" s="214"/>
      <c r="O938" s="214"/>
      <c r="P938" s="214"/>
      <c r="Q938" s="214"/>
      <c r="R938" s="214"/>
    </row>
    <row r="939">
      <c r="A939" s="180"/>
      <c r="B939" s="214"/>
      <c r="C939" s="214"/>
      <c r="D939" s="214"/>
      <c r="E939" s="214"/>
      <c r="F939" s="214"/>
      <c r="G939" s="214"/>
      <c r="H939" s="214"/>
      <c r="I939" s="214"/>
      <c r="J939" s="214"/>
      <c r="K939" s="214"/>
      <c r="L939" s="214"/>
      <c r="M939" s="214"/>
      <c r="N939" s="214"/>
      <c r="O939" s="214"/>
      <c r="P939" s="214"/>
      <c r="Q939" s="214"/>
      <c r="R939" s="214"/>
    </row>
    <row r="940">
      <c r="A940" s="180"/>
      <c r="B940" s="214"/>
      <c r="C940" s="214"/>
      <c r="D940" s="214"/>
      <c r="E940" s="214"/>
      <c r="F940" s="214"/>
      <c r="G940" s="214"/>
      <c r="H940" s="214"/>
      <c r="I940" s="214"/>
      <c r="J940" s="214"/>
      <c r="K940" s="214"/>
      <c r="L940" s="214"/>
      <c r="M940" s="214"/>
      <c r="N940" s="214"/>
      <c r="O940" s="214"/>
      <c r="P940" s="214"/>
      <c r="Q940" s="214"/>
      <c r="R940" s="214"/>
    </row>
    <row r="941">
      <c r="A941" s="180"/>
      <c r="B941" s="214"/>
      <c r="C941" s="214"/>
      <c r="D941" s="214"/>
      <c r="E941" s="214"/>
      <c r="F941" s="214"/>
      <c r="G941" s="214"/>
      <c r="H941" s="214"/>
      <c r="I941" s="214"/>
      <c r="J941" s="214"/>
      <c r="K941" s="214"/>
      <c r="L941" s="214"/>
      <c r="M941" s="214"/>
      <c r="N941" s="214"/>
      <c r="O941" s="214"/>
      <c r="P941" s="214"/>
      <c r="Q941" s="214"/>
      <c r="R941" s="214"/>
    </row>
    <row r="942">
      <c r="A942" s="180"/>
      <c r="B942" s="214"/>
      <c r="C942" s="214"/>
      <c r="D942" s="214"/>
      <c r="E942" s="214"/>
      <c r="F942" s="214"/>
      <c r="G942" s="214"/>
      <c r="H942" s="214"/>
      <c r="I942" s="214"/>
      <c r="J942" s="214"/>
      <c r="K942" s="214"/>
      <c r="L942" s="214"/>
      <c r="M942" s="214"/>
      <c r="N942" s="214"/>
      <c r="O942" s="214"/>
      <c r="P942" s="214"/>
      <c r="Q942" s="214"/>
      <c r="R942" s="214"/>
    </row>
    <row r="943">
      <c r="A943" s="180"/>
      <c r="B943" s="214"/>
      <c r="C943" s="214"/>
      <c r="D943" s="214"/>
      <c r="E943" s="214"/>
      <c r="F943" s="214"/>
      <c r="G943" s="214"/>
      <c r="H943" s="214"/>
      <c r="I943" s="214"/>
      <c r="J943" s="214"/>
      <c r="K943" s="214"/>
      <c r="L943" s="214"/>
      <c r="M943" s="214"/>
      <c r="N943" s="214"/>
      <c r="O943" s="214"/>
      <c r="P943" s="214"/>
      <c r="Q943" s="214"/>
      <c r="R943" s="214"/>
    </row>
    <row r="944">
      <c r="A944" s="180"/>
      <c r="B944" s="214"/>
      <c r="C944" s="214"/>
      <c r="D944" s="214"/>
      <c r="E944" s="214"/>
      <c r="F944" s="214"/>
      <c r="G944" s="214"/>
      <c r="H944" s="214"/>
      <c r="I944" s="214"/>
      <c r="J944" s="214"/>
      <c r="K944" s="214"/>
      <c r="L944" s="214"/>
      <c r="M944" s="214"/>
      <c r="N944" s="214"/>
      <c r="O944" s="214"/>
      <c r="P944" s="214"/>
      <c r="Q944" s="214"/>
      <c r="R944" s="214"/>
    </row>
    <row r="945">
      <c r="A945" s="180"/>
      <c r="B945" s="214"/>
      <c r="C945" s="214"/>
      <c r="D945" s="214"/>
      <c r="E945" s="214"/>
      <c r="F945" s="214"/>
      <c r="G945" s="214"/>
      <c r="H945" s="214"/>
      <c r="I945" s="214"/>
      <c r="J945" s="214"/>
      <c r="K945" s="214"/>
      <c r="L945" s="214"/>
      <c r="M945" s="214"/>
      <c r="N945" s="214"/>
      <c r="O945" s="214"/>
      <c r="P945" s="214"/>
      <c r="Q945" s="214"/>
      <c r="R945" s="214"/>
    </row>
    <row r="946">
      <c r="A946" s="180"/>
      <c r="B946" s="214"/>
      <c r="C946" s="214"/>
      <c r="D946" s="214"/>
      <c r="E946" s="214"/>
      <c r="F946" s="214"/>
      <c r="G946" s="214"/>
      <c r="H946" s="214"/>
      <c r="I946" s="214"/>
      <c r="J946" s="214"/>
      <c r="K946" s="214"/>
      <c r="L946" s="214"/>
      <c r="M946" s="214"/>
      <c r="N946" s="214"/>
      <c r="O946" s="214"/>
      <c r="P946" s="214"/>
      <c r="Q946" s="214"/>
      <c r="R946" s="214"/>
    </row>
    <row r="947">
      <c r="A947" s="180"/>
      <c r="B947" s="214"/>
      <c r="C947" s="214"/>
      <c r="D947" s="214"/>
      <c r="E947" s="214"/>
      <c r="F947" s="214"/>
      <c r="G947" s="214"/>
      <c r="H947" s="214"/>
      <c r="I947" s="214"/>
      <c r="J947" s="214"/>
      <c r="K947" s="214"/>
      <c r="L947" s="214"/>
      <c r="M947" s="214"/>
      <c r="N947" s="214"/>
      <c r="O947" s="214"/>
      <c r="P947" s="214"/>
      <c r="Q947" s="214"/>
      <c r="R947" s="214"/>
    </row>
    <row r="948">
      <c r="A948" s="180"/>
      <c r="B948" s="214"/>
      <c r="C948" s="214"/>
      <c r="D948" s="214"/>
      <c r="E948" s="214"/>
      <c r="F948" s="214"/>
      <c r="G948" s="214"/>
      <c r="H948" s="214"/>
      <c r="I948" s="214"/>
      <c r="J948" s="214"/>
      <c r="K948" s="214"/>
      <c r="L948" s="214"/>
      <c r="M948" s="214"/>
      <c r="N948" s="214"/>
      <c r="O948" s="214"/>
      <c r="P948" s="214"/>
      <c r="Q948" s="214"/>
      <c r="R948" s="214"/>
    </row>
    <row r="949">
      <c r="A949" s="180"/>
      <c r="B949" s="214"/>
      <c r="C949" s="214"/>
      <c r="D949" s="214"/>
      <c r="E949" s="214"/>
      <c r="F949" s="214"/>
      <c r="G949" s="214"/>
      <c r="H949" s="214"/>
      <c r="I949" s="214"/>
      <c r="J949" s="214"/>
      <c r="K949" s="214"/>
      <c r="L949" s="214"/>
      <c r="M949" s="214"/>
      <c r="N949" s="214"/>
      <c r="O949" s="214"/>
      <c r="P949" s="214"/>
      <c r="Q949" s="214"/>
      <c r="R949" s="214"/>
    </row>
    <row r="950">
      <c r="A950" s="180"/>
      <c r="B950" s="214"/>
      <c r="C950" s="214"/>
      <c r="D950" s="214"/>
      <c r="E950" s="214"/>
      <c r="F950" s="214"/>
      <c r="G950" s="214"/>
      <c r="H950" s="214"/>
      <c r="I950" s="214"/>
      <c r="J950" s="214"/>
      <c r="K950" s="214"/>
      <c r="L950" s="214"/>
      <c r="M950" s="214"/>
      <c r="N950" s="214"/>
      <c r="O950" s="214"/>
      <c r="P950" s="214"/>
      <c r="Q950" s="214"/>
      <c r="R950" s="214"/>
    </row>
    <row r="951">
      <c r="A951" s="180"/>
      <c r="B951" s="214"/>
      <c r="C951" s="214"/>
      <c r="D951" s="214"/>
      <c r="E951" s="214"/>
      <c r="F951" s="214"/>
      <c r="G951" s="214"/>
      <c r="H951" s="214"/>
      <c r="I951" s="214"/>
      <c r="J951" s="214"/>
      <c r="K951" s="214"/>
      <c r="L951" s="214"/>
      <c r="M951" s="214"/>
      <c r="N951" s="214"/>
      <c r="O951" s="214"/>
      <c r="P951" s="214"/>
      <c r="Q951" s="214"/>
      <c r="R951" s="214"/>
    </row>
    <row r="952">
      <c r="A952" s="180"/>
      <c r="B952" s="214"/>
      <c r="C952" s="214"/>
      <c r="D952" s="214"/>
      <c r="E952" s="214"/>
      <c r="F952" s="214"/>
      <c r="G952" s="214"/>
      <c r="H952" s="214"/>
      <c r="I952" s="214"/>
      <c r="J952" s="214"/>
      <c r="K952" s="214"/>
      <c r="L952" s="214"/>
      <c r="M952" s="214"/>
      <c r="N952" s="214"/>
      <c r="O952" s="214"/>
      <c r="P952" s="214"/>
      <c r="Q952" s="214"/>
      <c r="R952" s="214"/>
    </row>
    <row r="953">
      <c r="A953" s="180"/>
      <c r="B953" s="214"/>
      <c r="C953" s="214"/>
      <c r="D953" s="214"/>
      <c r="E953" s="214"/>
      <c r="F953" s="214"/>
      <c r="G953" s="214"/>
      <c r="H953" s="214"/>
      <c r="I953" s="214"/>
      <c r="J953" s="214"/>
      <c r="K953" s="214"/>
      <c r="L953" s="214"/>
      <c r="M953" s="214"/>
      <c r="N953" s="214"/>
      <c r="O953" s="214"/>
      <c r="P953" s="214"/>
      <c r="Q953" s="214"/>
      <c r="R953" s="214"/>
    </row>
    <row r="954">
      <c r="A954" s="180"/>
      <c r="B954" s="214"/>
      <c r="C954" s="214"/>
      <c r="D954" s="214"/>
      <c r="E954" s="214"/>
      <c r="F954" s="214"/>
      <c r="G954" s="214"/>
      <c r="H954" s="214"/>
      <c r="I954" s="214"/>
      <c r="J954" s="214"/>
      <c r="K954" s="214"/>
      <c r="L954" s="214"/>
      <c r="M954" s="214"/>
      <c r="N954" s="214"/>
      <c r="O954" s="214"/>
      <c r="P954" s="214"/>
      <c r="Q954" s="214"/>
      <c r="R954" s="214"/>
    </row>
    <row r="955">
      <c r="A955" s="180"/>
      <c r="B955" s="214"/>
      <c r="C955" s="214"/>
      <c r="D955" s="214"/>
      <c r="E955" s="214"/>
      <c r="F955" s="214"/>
      <c r="G955" s="214"/>
      <c r="H955" s="214"/>
      <c r="I955" s="214"/>
      <c r="J955" s="214"/>
      <c r="K955" s="214"/>
      <c r="L955" s="214"/>
      <c r="M955" s="214"/>
      <c r="N955" s="214"/>
      <c r="O955" s="214"/>
      <c r="P955" s="214"/>
      <c r="Q955" s="214"/>
      <c r="R955" s="214"/>
    </row>
    <row r="956">
      <c r="A956" s="180"/>
      <c r="B956" s="214"/>
      <c r="C956" s="214"/>
      <c r="D956" s="214"/>
      <c r="E956" s="214"/>
      <c r="F956" s="214"/>
      <c r="G956" s="214"/>
      <c r="H956" s="214"/>
      <c r="I956" s="214"/>
      <c r="J956" s="214"/>
      <c r="K956" s="214"/>
      <c r="L956" s="214"/>
      <c r="M956" s="214"/>
      <c r="N956" s="214"/>
      <c r="O956" s="214"/>
      <c r="P956" s="214"/>
      <c r="Q956" s="214"/>
      <c r="R956" s="214"/>
    </row>
    <row r="957">
      <c r="A957" s="180"/>
      <c r="B957" s="214"/>
      <c r="C957" s="214"/>
      <c r="D957" s="214"/>
      <c r="E957" s="214"/>
      <c r="F957" s="214"/>
      <c r="G957" s="214"/>
      <c r="H957" s="214"/>
      <c r="I957" s="214"/>
      <c r="J957" s="214"/>
      <c r="K957" s="214"/>
      <c r="L957" s="214"/>
      <c r="M957" s="214"/>
      <c r="N957" s="214"/>
      <c r="O957" s="214"/>
      <c r="P957" s="214"/>
      <c r="Q957" s="214"/>
      <c r="R957" s="214"/>
    </row>
    <row r="958">
      <c r="A958" s="180"/>
      <c r="B958" s="214"/>
      <c r="C958" s="214"/>
      <c r="D958" s="214"/>
      <c r="E958" s="214"/>
      <c r="F958" s="214"/>
      <c r="G958" s="214"/>
      <c r="H958" s="214"/>
      <c r="I958" s="214"/>
      <c r="J958" s="214"/>
      <c r="K958" s="214"/>
      <c r="L958" s="214"/>
      <c r="M958" s="214"/>
      <c r="N958" s="214"/>
      <c r="O958" s="214"/>
      <c r="P958" s="214"/>
      <c r="Q958" s="214"/>
      <c r="R958" s="214"/>
    </row>
    <row r="959">
      <c r="A959" s="180"/>
      <c r="B959" s="214"/>
      <c r="C959" s="214"/>
      <c r="D959" s="214"/>
      <c r="E959" s="214"/>
      <c r="F959" s="214"/>
      <c r="G959" s="214"/>
      <c r="H959" s="214"/>
      <c r="I959" s="214"/>
      <c r="J959" s="214"/>
      <c r="K959" s="214"/>
      <c r="L959" s="214"/>
      <c r="M959" s="214"/>
      <c r="N959" s="214"/>
      <c r="O959" s="214"/>
      <c r="P959" s="214"/>
      <c r="Q959" s="214"/>
      <c r="R959" s="214"/>
    </row>
    <row r="960">
      <c r="A960" s="180"/>
      <c r="B960" s="214"/>
      <c r="C960" s="214"/>
      <c r="D960" s="214"/>
      <c r="E960" s="214"/>
      <c r="F960" s="214"/>
      <c r="G960" s="214"/>
      <c r="H960" s="214"/>
      <c r="I960" s="214"/>
      <c r="J960" s="214"/>
      <c r="K960" s="214"/>
      <c r="L960" s="214"/>
      <c r="M960" s="214"/>
      <c r="N960" s="214"/>
      <c r="O960" s="214"/>
      <c r="P960" s="214"/>
      <c r="Q960" s="214"/>
      <c r="R960" s="214"/>
    </row>
    <row r="961">
      <c r="A961" s="180"/>
      <c r="B961" s="214"/>
      <c r="C961" s="214"/>
      <c r="D961" s="214"/>
      <c r="E961" s="214"/>
      <c r="F961" s="214"/>
      <c r="G961" s="214"/>
      <c r="H961" s="214"/>
      <c r="I961" s="214"/>
      <c r="J961" s="214"/>
      <c r="K961" s="214"/>
      <c r="L961" s="214"/>
      <c r="M961" s="214"/>
      <c r="N961" s="214"/>
      <c r="O961" s="214"/>
      <c r="P961" s="214"/>
      <c r="Q961" s="214"/>
      <c r="R961" s="214"/>
    </row>
    <row r="962">
      <c r="A962" s="180"/>
      <c r="B962" s="214"/>
      <c r="C962" s="214"/>
      <c r="D962" s="214"/>
      <c r="E962" s="214"/>
      <c r="F962" s="214"/>
      <c r="G962" s="214"/>
      <c r="H962" s="214"/>
      <c r="I962" s="214"/>
      <c r="J962" s="214"/>
      <c r="K962" s="214"/>
      <c r="L962" s="214"/>
      <c r="M962" s="214"/>
      <c r="N962" s="214"/>
      <c r="O962" s="214"/>
      <c r="P962" s="214"/>
      <c r="Q962" s="214"/>
      <c r="R962" s="214"/>
    </row>
    <row r="963">
      <c r="A963" s="180"/>
      <c r="B963" s="214"/>
      <c r="C963" s="214"/>
      <c r="D963" s="214"/>
      <c r="E963" s="214"/>
      <c r="F963" s="214"/>
      <c r="G963" s="214"/>
      <c r="H963" s="214"/>
      <c r="I963" s="214"/>
      <c r="J963" s="214"/>
      <c r="K963" s="214"/>
      <c r="L963" s="214"/>
      <c r="M963" s="214"/>
      <c r="N963" s="214"/>
      <c r="O963" s="214"/>
      <c r="P963" s="214"/>
      <c r="Q963" s="214"/>
      <c r="R963" s="214"/>
    </row>
    <row r="964">
      <c r="A964" s="180"/>
      <c r="B964" s="214"/>
      <c r="C964" s="214"/>
      <c r="D964" s="214"/>
      <c r="E964" s="214"/>
      <c r="F964" s="214"/>
      <c r="G964" s="214"/>
      <c r="H964" s="214"/>
      <c r="I964" s="214"/>
      <c r="J964" s="214"/>
      <c r="K964" s="214"/>
      <c r="L964" s="214"/>
      <c r="M964" s="214"/>
      <c r="N964" s="214"/>
      <c r="O964" s="214"/>
      <c r="P964" s="214"/>
      <c r="Q964" s="214"/>
      <c r="R964" s="214"/>
    </row>
    <row r="965">
      <c r="A965" s="180"/>
      <c r="B965" s="214"/>
      <c r="C965" s="214"/>
      <c r="D965" s="214"/>
      <c r="E965" s="214"/>
      <c r="F965" s="214"/>
      <c r="G965" s="214"/>
      <c r="H965" s="214"/>
      <c r="I965" s="214"/>
      <c r="J965" s="214"/>
      <c r="K965" s="214"/>
      <c r="L965" s="214"/>
      <c r="M965" s="214"/>
      <c r="N965" s="214"/>
      <c r="O965" s="214"/>
      <c r="P965" s="214"/>
      <c r="Q965" s="214"/>
      <c r="R965" s="214"/>
    </row>
    <row r="966">
      <c r="A966" s="180"/>
      <c r="B966" s="214"/>
      <c r="C966" s="214"/>
      <c r="D966" s="214"/>
      <c r="E966" s="214"/>
      <c r="F966" s="214"/>
      <c r="G966" s="214"/>
      <c r="H966" s="214"/>
      <c r="I966" s="214"/>
      <c r="J966" s="214"/>
      <c r="K966" s="214"/>
      <c r="L966" s="214"/>
      <c r="M966" s="214"/>
      <c r="N966" s="214"/>
      <c r="O966" s="214"/>
      <c r="P966" s="214"/>
      <c r="Q966" s="214"/>
      <c r="R966" s="214"/>
    </row>
    <row r="967">
      <c r="A967" s="180"/>
      <c r="B967" s="214"/>
      <c r="C967" s="214"/>
      <c r="D967" s="214"/>
      <c r="E967" s="214"/>
      <c r="F967" s="214"/>
      <c r="G967" s="214"/>
      <c r="H967" s="214"/>
      <c r="I967" s="214"/>
      <c r="J967" s="214"/>
      <c r="K967" s="214"/>
      <c r="L967" s="214"/>
      <c r="M967" s="214"/>
      <c r="N967" s="214"/>
      <c r="O967" s="214"/>
      <c r="P967" s="214"/>
      <c r="Q967" s="214"/>
      <c r="R967" s="214"/>
    </row>
    <row r="968">
      <c r="A968" s="180"/>
      <c r="B968" s="214"/>
      <c r="C968" s="214"/>
      <c r="D968" s="214"/>
      <c r="E968" s="214"/>
      <c r="F968" s="214"/>
      <c r="G968" s="214"/>
      <c r="H968" s="214"/>
      <c r="I968" s="214"/>
      <c r="J968" s="214"/>
      <c r="K968" s="214"/>
      <c r="L968" s="214"/>
      <c r="M968" s="214"/>
      <c r="N968" s="214"/>
      <c r="O968" s="214"/>
      <c r="P968" s="214"/>
      <c r="Q968" s="214"/>
      <c r="R968" s="214"/>
    </row>
    <row r="969">
      <c r="A969" s="180"/>
      <c r="B969" s="214"/>
      <c r="C969" s="214"/>
      <c r="D969" s="214"/>
      <c r="E969" s="214"/>
      <c r="F969" s="214"/>
      <c r="G969" s="214"/>
      <c r="H969" s="214"/>
      <c r="I969" s="214"/>
      <c r="J969" s="214"/>
      <c r="K969" s="214"/>
      <c r="L969" s="214"/>
      <c r="M969" s="214"/>
      <c r="N969" s="214"/>
      <c r="O969" s="214"/>
      <c r="P969" s="214"/>
      <c r="Q969" s="214"/>
      <c r="R969" s="214"/>
    </row>
    <row r="970">
      <c r="A970" s="180"/>
      <c r="B970" s="214"/>
      <c r="C970" s="214"/>
      <c r="D970" s="214"/>
      <c r="E970" s="214"/>
      <c r="F970" s="214"/>
      <c r="G970" s="214"/>
      <c r="H970" s="214"/>
      <c r="I970" s="214"/>
      <c r="J970" s="214"/>
      <c r="K970" s="214"/>
      <c r="L970" s="214"/>
      <c r="M970" s="214"/>
      <c r="N970" s="214"/>
      <c r="O970" s="214"/>
      <c r="P970" s="214"/>
      <c r="Q970" s="214"/>
      <c r="R970" s="214"/>
    </row>
    <row r="971">
      <c r="A971" s="180"/>
      <c r="B971" s="214"/>
      <c r="C971" s="214"/>
      <c r="D971" s="214"/>
      <c r="E971" s="214"/>
      <c r="F971" s="214"/>
      <c r="G971" s="214"/>
      <c r="H971" s="214"/>
      <c r="I971" s="214"/>
      <c r="J971" s="214"/>
      <c r="K971" s="214"/>
      <c r="L971" s="214"/>
      <c r="M971" s="214"/>
      <c r="N971" s="214"/>
      <c r="O971" s="214"/>
      <c r="P971" s="214"/>
      <c r="Q971" s="214"/>
      <c r="R971" s="214"/>
    </row>
    <row r="972">
      <c r="A972" s="180"/>
      <c r="B972" s="214"/>
      <c r="C972" s="214"/>
      <c r="D972" s="214"/>
      <c r="E972" s="214"/>
      <c r="F972" s="214"/>
      <c r="G972" s="214"/>
      <c r="H972" s="214"/>
      <c r="I972" s="214"/>
      <c r="J972" s="214"/>
      <c r="K972" s="214"/>
      <c r="L972" s="214"/>
      <c r="M972" s="214"/>
      <c r="N972" s="214"/>
      <c r="O972" s="214"/>
      <c r="P972" s="214"/>
      <c r="Q972" s="214"/>
      <c r="R972" s="214"/>
    </row>
    <row r="973">
      <c r="A973" s="180"/>
      <c r="B973" s="214"/>
      <c r="C973" s="214"/>
      <c r="D973" s="214"/>
      <c r="E973" s="214"/>
      <c r="F973" s="214"/>
      <c r="G973" s="214"/>
      <c r="H973" s="214"/>
      <c r="I973" s="214"/>
      <c r="J973" s="214"/>
      <c r="K973" s="214"/>
      <c r="L973" s="214"/>
      <c r="M973" s="214"/>
      <c r="N973" s="214"/>
      <c r="O973" s="214"/>
      <c r="P973" s="214"/>
      <c r="Q973" s="214"/>
      <c r="R973" s="214"/>
    </row>
    <row r="974">
      <c r="A974" s="180"/>
      <c r="B974" s="214"/>
      <c r="C974" s="214"/>
      <c r="D974" s="214"/>
      <c r="E974" s="214"/>
      <c r="F974" s="214"/>
      <c r="G974" s="214"/>
      <c r="H974" s="214"/>
      <c r="I974" s="214"/>
      <c r="J974" s="214"/>
      <c r="K974" s="214"/>
      <c r="L974" s="214"/>
      <c r="M974" s="214"/>
      <c r="N974" s="214"/>
      <c r="O974" s="214"/>
      <c r="P974" s="214"/>
      <c r="Q974" s="214"/>
      <c r="R974" s="214"/>
    </row>
    <row r="975">
      <c r="A975" s="180"/>
      <c r="B975" s="214"/>
      <c r="C975" s="214"/>
      <c r="D975" s="214"/>
      <c r="E975" s="214"/>
      <c r="F975" s="214"/>
      <c r="G975" s="214"/>
      <c r="H975" s="214"/>
      <c r="I975" s="214"/>
      <c r="J975" s="214"/>
      <c r="K975" s="214"/>
      <c r="L975" s="214"/>
      <c r="M975" s="214"/>
      <c r="N975" s="214"/>
      <c r="O975" s="214"/>
      <c r="P975" s="214"/>
      <c r="Q975" s="214"/>
      <c r="R975" s="214"/>
    </row>
    <row r="976">
      <c r="A976" s="180"/>
      <c r="B976" s="214"/>
      <c r="C976" s="214"/>
      <c r="D976" s="214"/>
      <c r="E976" s="214"/>
      <c r="F976" s="214"/>
      <c r="G976" s="214"/>
      <c r="H976" s="214"/>
      <c r="I976" s="214"/>
      <c r="J976" s="214"/>
      <c r="K976" s="214"/>
      <c r="L976" s="214"/>
      <c r="M976" s="214"/>
      <c r="N976" s="214"/>
      <c r="O976" s="214"/>
      <c r="P976" s="214"/>
      <c r="Q976" s="214"/>
      <c r="R976" s="214"/>
    </row>
    <row r="977">
      <c r="A977" s="180"/>
      <c r="B977" s="214"/>
      <c r="C977" s="214"/>
      <c r="D977" s="214"/>
      <c r="E977" s="214"/>
      <c r="F977" s="214"/>
      <c r="G977" s="214"/>
      <c r="H977" s="214"/>
      <c r="I977" s="214"/>
      <c r="J977" s="214"/>
      <c r="K977" s="214"/>
      <c r="L977" s="214"/>
      <c r="M977" s="214"/>
      <c r="N977" s="214"/>
      <c r="O977" s="214"/>
      <c r="P977" s="214"/>
      <c r="Q977" s="214"/>
      <c r="R977" s="214"/>
    </row>
    <row r="978">
      <c r="A978" s="180"/>
      <c r="B978" s="214"/>
      <c r="C978" s="214"/>
      <c r="D978" s="214"/>
      <c r="E978" s="214"/>
      <c r="F978" s="214"/>
      <c r="G978" s="214"/>
      <c r="H978" s="214"/>
      <c r="I978" s="214"/>
      <c r="J978" s="214"/>
      <c r="K978" s="214"/>
      <c r="L978" s="214"/>
      <c r="M978" s="214"/>
      <c r="N978" s="214"/>
      <c r="O978" s="214"/>
      <c r="P978" s="214"/>
      <c r="Q978" s="214"/>
      <c r="R978" s="214"/>
    </row>
    <row r="979">
      <c r="A979" s="180"/>
      <c r="B979" s="214"/>
      <c r="C979" s="214"/>
      <c r="D979" s="214"/>
      <c r="E979" s="214"/>
      <c r="F979" s="214"/>
      <c r="G979" s="214"/>
      <c r="H979" s="214"/>
      <c r="I979" s="214"/>
      <c r="J979" s="214"/>
      <c r="K979" s="214"/>
      <c r="L979" s="214"/>
      <c r="M979" s="214"/>
      <c r="N979" s="214"/>
      <c r="O979" s="214"/>
      <c r="P979" s="214"/>
      <c r="Q979" s="214"/>
      <c r="R979" s="214"/>
    </row>
    <row r="980">
      <c r="A980" s="180"/>
      <c r="B980" s="214"/>
      <c r="C980" s="214"/>
      <c r="D980" s="214"/>
      <c r="E980" s="214"/>
      <c r="F980" s="214"/>
      <c r="G980" s="214"/>
      <c r="H980" s="214"/>
      <c r="I980" s="214"/>
      <c r="J980" s="214"/>
      <c r="K980" s="214"/>
      <c r="L980" s="214"/>
      <c r="M980" s="214"/>
      <c r="N980" s="214"/>
      <c r="O980" s="214"/>
      <c r="P980" s="214"/>
      <c r="Q980" s="214"/>
      <c r="R980" s="214"/>
    </row>
    <row r="981">
      <c r="A981" s="180"/>
      <c r="B981" s="214"/>
      <c r="C981" s="214"/>
      <c r="D981" s="214"/>
      <c r="E981" s="214"/>
      <c r="F981" s="214"/>
      <c r="G981" s="214"/>
      <c r="H981" s="214"/>
      <c r="I981" s="214"/>
      <c r="J981" s="214"/>
      <c r="K981" s="214"/>
      <c r="L981" s="214"/>
      <c r="M981" s="214"/>
      <c r="N981" s="214"/>
      <c r="O981" s="214"/>
      <c r="P981" s="214"/>
      <c r="Q981" s="214"/>
      <c r="R981" s="214"/>
    </row>
    <row r="982">
      <c r="A982" s="180"/>
      <c r="B982" s="214"/>
      <c r="C982" s="214"/>
      <c r="D982" s="214"/>
      <c r="E982" s="214"/>
      <c r="F982" s="214"/>
      <c r="G982" s="214"/>
      <c r="H982" s="214"/>
      <c r="I982" s="214"/>
      <c r="J982" s="214"/>
      <c r="K982" s="214"/>
      <c r="L982" s="214"/>
      <c r="M982" s="214"/>
      <c r="N982" s="214"/>
      <c r="O982" s="214"/>
      <c r="P982" s="214"/>
      <c r="Q982" s="214"/>
      <c r="R982" s="214"/>
    </row>
    <row r="983">
      <c r="A983" s="180"/>
      <c r="B983" s="214"/>
      <c r="C983" s="214"/>
      <c r="D983" s="214"/>
      <c r="E983" s="214"/>
      <c r="F983" s="214"/>
      <c r="G983" s="214"/>
      <c r="H983" s="214"/>
      <c r="I983" s="214"/>
      <c r="J983" s="214"/>
      <c r="K983" s="214"/>
      <c r="L983" s="214"/>
      <c r="M983" s="214"/>
      <c r="N983" s="214"/>
      <c r="O983" s="214"/>
      <c r="P983" s="214"/>
      <c r="Q983" s="214"/>
      <c r="R983" s="214"/>
    </row>
    <row r="984">
      <c r="A984" s="180"/>
      <c r="B984" s="214"/>
      <c r="C984" s="214"/>
      <c r="D984" s="214"/>
      <c r="E984" s="214"/>
      <c r="F984" s="214"/>
      <c r="G984" s="214"/>
      <c r="H984" s="214"/>
      <c r="I984" s="214"/>
      <c r="J984" s="214"/>
      <c r="K984" s="214"/>
      <c r="L984" s="214"/>
      <c r="M984" s="214"/>
      <c r="N984" s="214"/>
      <c r="O984" s="214"/>
      <c r="P984" s="214"/>
      <c r="Q984" s="214"/>
      <c r="R984" s="214"/>
    </row>
    <row r="985">
      <c r="A985" s="180"/>
      <c r="B985" s="214"/>
      <c r="C985" s="214"/>
      <c r="D985" s="214"/>
      <c r="E985" s="214"/>
      <c r="F985" s="214"/>
      <c r="G985" s="214"/>
      <c r="H985" s="214"/>
      <c r="I985" s="214"/>
      <c r="J985" s="214"/>
      <c r="K985" s="214"/>
      <c r="L985" s="214"/>
      <c r="M985" s="214"/>
      <c r="N985" s="214"/>
      <c r="O985" s="214"/>
      <c r="P985" s="214"/>
      <c r="Q985" s="214"/>
      <c r="R985" s="214"/>
    </row>
    <row r="986">
      <c r="A986" s="180"/>
      <c r="B986" s="214"/>
      <c r="C986" s="214"/>
      <c r="D986" s="214"/>
      <c r="E986" s="214"/>
      <c r="F986" s="214"/>
      <c r="G986" s="214"/>
      <c r="H986" s="214"/>
      <c r="I986" s="214"/>
      <c r="J986" s="214"/>
      <c r="K986" s="214"/>
      <c r="L986" s="214"/>
      <c r="M986" s="214"/>
      <c r="N986" s="214"/>
      <c r="O986" s="214"/>
      <c r="P986" s="214"/>
      <c r="Q986" s="214"/>
      <c r="R986" s="214"/>
    </row>
    <row r="987">
      <c r="A987" s="180"/>
      <c r="B987" s="214"/>
      <c r="C987" s="214"/>
      <c r="D987" s="214"/>
      <c r="E987" s="214"/>
      <c r="F987" s="214"/>
      <c r="G987" s="214"/>
      <c r="H987" s="214"/>
      <c r="I987" s="214"/>
      <c r="J987" s="214"/>
      <c r="K987" s="214"/>
      <c r="L987" s="214"/>
      <c r="M987" s="214"/>
      <c r="N987" s="214"/>
      <c r="O987" s="214"/>
      <c r="P987" s="214"/>
      <c r="Q987" s="214"/>
      <c r="R987" s="214"/>
    </row>
    <row r="988">
      <c r="A988" s="180"/>
      <c r="B988" s="214"/>
      <c r="C988" s="214"/>
      <c r="D988" s="214"/>
      <c r="E988" s="214"/>
      <c r="F988" s="214"/>
      <c r="G988" s="214"/>
      <c r="H988" s="214"/>
      <c r="I988" s="214"/>
      <c r="J988" s="214"/>
      <c r="K988" s="214"/>
      <c r="L988" s="214"/>
      <c r="M988" s="214"/>
      <c r="N988" s="214"/>
      <c r="O988" s="214"/>
      <c r="P988" s="214"/>
      <c r="Q988" s="214"/>
      <c r="R988" s="214"/>
    </row>
    <row r="989">
      <c r="A989" s="180"/>
      <c r="B989" s="214"/>
      <c r="C989" s="214"/>
      <c r="D989" s="214"/>
      <c r="E989" s="214"/>
      <c r="F989" s="214"/>
      <c r="G989" s="214"/>
      <c r="H989" s="214"/>
      <c r="I989" s="214"/>
      <c r="J989" s="214"/>
      <c r="K989" s="214"/>
      <c r="L989" s="214"/>
      <c r="M989" s="214"/>
      <c r="N989" s="214"/>
      <c r="O989" s="214"/>
      <c r="P989" s="214"/>
      <c r="Q989" s="214"/>
      <c r="R989" s="214"/>
    </row>
    <row r="990">
      <c r="A990" s="180"/>
      <c r="B990" s="214"/>
      <c r="C990" s="214"/>
      <c r="D990" s="214"/>
      <c r="E990" s="214"/>
      <c r="F990" s="214"/>
      <c r="G990" s="214"/>
      <c r="H990" s="214"/>
      <c r="I990" s="214"/>
      <c r="J990" s="214"/>
      <c r="K990" s="214"/>
      <c r="L990" s="214"/>
      <c r="M990" s="214"/>
      <c r="N990" s="214"/>
      <c r="O990" s="214"/>
      <c r="P990" s="214"/>
      <c r="Q990" s="214"/>
      <c r="R990" s="214"/>
    </row>
    <row r="991">
      <c r="A991" s="180"/>
      <c r="B991" s="214"/>
      <c r="C991" s="214"/>
      <c r="D991" s="214"/>
      <c r="E991" s="214"/>
      <c r="F991" s="214"/>
      <c r="G991" s="214"/>
      <c r="H991" s="214"/>
      <c r="I991" s="214"/>
      <c r="J991" s="214"/>
      <c r="K991" s="214"/>
      <c r="L991" s="214"/>
      <c r="M991" s="214"/>
      <c r="N991" s="214"/>
      <c r="O991" s="214"/>
      <c r="P991" s="214"/>
      <c r="Q991" s="214"/>
      <c r="R991" s="214"/>
    </row>
    <row r="992">
      <c r="A992" s="180"/>
      <c r="B992" s="214"/>
      <c r="C992" s="214"/>
      <c r="D992" s="214"/>
      <c r="E992" s="214"/>
      <c r="F992" s="214"/>
      <c r="G992" s="214"/>
      <c r="H992" s="214"/>
      <c r="I992" s="214"/>
      <c r="J992" s="214"/>
      <c r="K992" s="214"/>
      <c r="L992" s="214"/>
      <c r="M992" s="214"/>
      <c r="N992" s="214"/>
      <c r="O992" s="214"/>
      <c r="P992" s="214"/>
      <c r="Q992" s="214"/>
      <c r="R992" s="214"/>
    </row>
    <row r="993">
      <c r="A993" s="180"/>
      <c r="B993" s="214"/>
      <c r="C993" s="214"/>
      <c r="D993" s="214"/>
      <c r="E993" s="214"/>
      <c r="F993" s="214"/>
      <c r="G993" s="214"/>
      <c r="H993" s="214"/>
      <c r="I993" s="214"/>
      <c r="J993" s="214"/>
      <c r="K993" s="214"/>
      <c r="L993" s="214"/>
      <c r="M993" s="214"/>
      <c r="N993" s="214"/>
      <c r="O993" s="214"/>
      <c r="P993" s="214"/>
      <c r="Q993" s="214"/>
      <c r="R993" s="214"/>
    </row>
    <row r="994">
      <c r="A994" s="180"/>
      <c r="B994" s="214"/>
      <c r="C994" s="214"/>
      <c r="D994" s="214"/>
      <c r="E994" s="214"/>
      <c r="F994" s="214"/>
      <c r="G994" s="214"/>
      <c r="H994" s="214"/>
      <c r="I994" s="214"/>
      <c r="J994" s="214"/>
      <c r="K994" s="214"/>
      <c r="L994" s="214"/>
      <c r="M994" s="214"/>
      <c r="N994" s="214"/>
      <c r="O994" s="214"/>
      <c r="P994" s="214"/>
      <c r="Q994" s="214"/>
      <c r="R994" s="214"/>
    </row>
    <row r="995">
      <c r="A995" s="180"/>
      <c r="B995" s="214"/>
      <c r="C995" s="214"/>
      <c r="D995" s="214"/>
      <c r="E995" s="214"/>
      <c r="F995" s="214"/>
      <c r="G995" s="214"/>
      <c r="H995" s="214"/>
      <c r="I995" s="214"/>
      <c r="J995" s="214"/>
      <c r="K995" s="214"/>
      <c r="L995" s="214"/>
      <c r="M995" s="214"/>
      <c r="N995" s="214"/>
      <c r="O995" s="214"/>
      <c r="P995" s="214"/>
      <c r="Q995" s="214"/>
      <c r="R995" s="214"/>
    </row>
    <row r="996">
      <c r="A996" s="180"/>
      <c r="B996" s="214"/>
      <c r="C996" s="214"/>
      <c r="D996" s="214"/>
      <c r="E996" s="214"/>
      <c r="F996" s="214"/>
      <c r="G996" s="214"/>
      <c r="H996" s="214"/>
      <c r="I996" s="214"/>
      <c r="J996" s="214"/>
      <c r="K996" s="214"/>
      <c r="L996" s="214"/>
      <c r="M996" s="214"/>
      <c r="N996" s="214"/>
      <c r="O996" s="214"/>
      <c r="P996" s="214"/>
      <c r="Q996" s="214"/>
      <c r="R996" s="214"/>
    </row>
    <row r="997">
      <c r="A997" s="180"/>
      <c r="B997" s="214"/>
      <c r="C997" s="214"/>
      <c r="D997" s="214"/>
      <c r="E997" s="214"/>
      <c r="F997" s="214"/>
      <c r="G997" s="214"/>
      <c r="H997" s="214"/>
      <c r="I997" s="214"/>
      <c r="J997" s="214"/>
      <c r="K997" s="214"/>
      <c r="L997" s="214"/>
      <c r="M997" s="214"/>
      <c r="N997" s="214"/>
      <c r="O997" s="214"/>
      <c r="P997" s="214"/>
      <c r="Q997" s="214"/>
      <c r="R997" s="214"/>
    </row>
    <row r="998">
      <c r="A998" s="180"/>
      <c r="B998" s="214"/>
      <c r="C998" s="214"/>
      <c r="D998" s="214"/>
      <c r="E998" s="214"/>
      <c r="F998" s="214"/>
      <c r="G998" s="214"/>
      <c r="H998" s="214"/>
      <c r="I998" s="214"/>
      <c r="J998" s="214"/>
      <c r="K998" s="214"/>
      <c r="L998" s="214"/>
      <c r="M998" s="214"/>
      <c r="N998" s="214"/>
      <c r="O998" s="214"/>
      <c r="P998" s="214"/>
      <c r="Q998" s="214"/>
      <c r="R998" s="214"/>
    </row>
    <row r="999">
      <c r="A999" s="180"/>
      <c r="B999" s="214"/>
      <c r="C999" s="214"/>
      <c r="D999" s="214"/>
      <c r="E999" s="214"/>
      <c r="F999" s="214"/>
      <c r="G999" s="214"/>
      <c r="H999" s="214"/>
      <c r="I999" s="214"/>
      <c r="J999" s="214"/>
      <c r="K999" s="214"/>
      <c r="L999" s="214"/>
      <c r="M999" s="214"/>
      <c r="N999" s="214"/>
      <c r="O999" s="214"/>
      <c r="P999" s="214"/>
      <c r="Q999" s="214"/>
      <c r="R999" s="214"/>
    </row>
    <row r="1000">
      <c r="A1000" s="180"/>
      <c r="B1000" s="214"/>
      <c r="C1000" s="214"/>
      <c r="D1000" s="214"/>
      <c r="E1000" s="214"/>
      <c r="F1000" s="214"/>
      <c r="G1000" s="214"/>
      <c r="H1000" s="214"/>
      <c r="I1000" s="214"/>
      <c r="J1000" s="214"/>
      <c r="K1000" s="214"/>
      <c r="L1000" s="214"/>
      <c r="M1000" s="214"/>
      <c r="N1000" s="214"/>
      <c r="O1000" s="214"/>
      <c r="P1000" s="214"/>
      <c r="Q1000" s="214"/>
      <c r="R1000" s="214"/>
    </row>
    <row r="1001">
      <c r="A1001" s="180"/>
      <c r="B1001" s="214"/>
      <c r="C1001" s="214"/>
      <c r="D1001" s="214"/>
      <c r="E1001" s="214"/>
      <c r="F1001" s="214"/>
      <c r="G1001" s="214"/>
      <c r="H1001" s="214"/>
      <c r="I1001" s="214"/>
      <c r="J1001" s="214"/>
      <c r="K1001" s="214"/>
      <c r="L1001" s="214"/>
      <c r="M1001" s="214"/>
      <c r="N1001" s="214"/>
      <c r="O1001" s="214"/>
      <c r="P1001" s="214"/>
      <c r="Q1001" s="214"/>
      <c r="R1001" s="214"/>
    </row>
    <row r="1002">
      <c r="A1002" s="180"/>
      <c r="B1002" s="214"/>
      <c r="C1002" s="214"/>
      <c r="D1002" s="214"/>
      <c r="E1002" s="214"/>
      <c r="F1002" s="214"/>
      <c r="G1002" s="214"/>
      <c r="H1002" s="214"/>
      <c r="I1002" s="214"/>
      <c r="J1002" s="214"/>
      <c r="K1002" s="214"/>
      <c r="L1002" s="214"/>
      <c r="M1002" s="214"/>
      <c r="N1002" s="214"/>
      <c r="O1002" s="214"/>
      <c r="P1002" s="214"/>
      <c r="Q1002" s="214"/>
      <c r="R1002" s="214"/>
    </row>
    <row r="1003">
      <c r="A1003" s="180"/>
      <c r="B1003" s="214"/>
      <c r="C1003" s="214"/>
      <c r="D1003" s="214"/>
      <c r="E1003" s="214"/>
      <c r="F1003" s="214"/>
      <c r="G1003" s="214"/>
      <c r="H1003" s="214"/>
      <c r="I1003" s="214"/>
      <c r="J1003" s="214"/>
      <c r="K1003" s="214"/>
      <c r="L1003" s="214"/>
      <c r="M1003" s="214"/>
      <c r="N1003" s="214"/>
      <c r="O1003" s="214"/>
      <c r="P1003" s="214"/>
      <c r="Q1003" s="214"/>
      <c r="R1003" s="214"/>
    </row>
    <row r="1004">
      <c r="A1004" s="180"/>
      <c r="B1004" s="214"/>
      <c r="C1004" s="214"/>
      <c r="D1004" s="214"/>
      <c r="E1004" s="214"/>
      <c r="F1004" s="214"/>
      <c r="G1004" s="214"/>
      <c r="H1004" s="214"/>
      <c r="I1004" s="214"/>
      <c r="J1004" s="214"/>
      <c r="K1004" s="214"/>
      <c r="L1004" s="214"/>
      <c r="M1004" s="214"/>
      <c r="N1004" s="214"/>
      <c r="O1004" s="214"/>
      <c r="P1004" s="214"/>
      <c r="Q1004" s="214"/>
      <c r="R1004" s="214"/>
    </row>
    <row r="1005">
      <c r="A1005" s="180"/>
      <c r="B1005" s="214"/>
      <c r="C1005" s="214"/>
      <c r="D1005" s="214"/>
      <c r="E1005" s="214"/>
      <c r="F1005" s="214"/>
      <c r="G1005" s="214"/>
      <c r="H1005" s="214"/>
      <c r="I1005" s="214"/>
      <c r="J1005" s="214"/>
      <c r="K1005" s="214"/>
      <c r="L1005" s="214"/>
      <c r="M1005" s="214"/>
      <c r="N1005" s="214"/>
      <c r="O1005" s="214"/>
      <c r="P1005" s="214"/>
      <c r="Q1005" s="214"/>
      <c r="R1005" s="214"/>
    </row>
    <row r="1006">
      <c r="A1006" s="180"/>
      <c r="B1006" s="214"/>
      <c r="C1006" s="214"/>
      <c r="D1006" s="214"/>
      <c r="E1006" s="214"/>
      <c r="F1006" s="214"/>
      <c r="G1006" s="214"/>
      <c r="H1006" s="214"/>
      <c r="I1006" s="214"/>
      <c r="J1006" s="214"/>
      <c r="K1006" s="214"/>
      <c r="L1006" s="214"/>
      <c r="M1006" s="214"/>
      <c r="N1006" s="214"/>
      <c r="O1006" s="214"/>
      <c r="P1006" s="214"/>
      <c r="Q1006" s="214"/>
      <c r="R1006" s="214"/>
    </row>
    <row r="1007">
      <c r="A1007" s="180"/>
      <c r="B1007" s="214"/>
      <c r="C1007" s="214"/>
      <c r="D1007" s="214"/>
      <c r="E1007" s="214"/>
      <c r="F1007" s="214"/>
      <c r="G1007" s="214"/>
      <c r="H1007" s="214"/>
      <c r="I1007" s="214"/>
      <c r="J1007" s="214"/>
      <c r="K1007" s="214"/>
      <c r="L1007" s="214"/>
      <c r="M1007" s="214"/>
      <c r="N1007" s="214"/>
      <c r="O1007" s="214"/>
      <c r="P1007" s="214"/>
      <c r="Q1007" s="214"/>
      <c r="R1007" s="214"/>
    </row>
    <row r="1008">
      <c r="A1008" s="180"/>
      <c r="B1008" s="214"/>
      <c r="C1008" s="214"/>
      <c r="D1008" s="214"/>
      <c r="E1008" s="214"/>
      <c r="F1008" s="214"/>
      <c r="G1008" s="214"/>
      <c r="H1008" s="214"/>
      <c r="I1008" s="214"/>
      <c r="J1008" s="214"/>
      <c r="K1008" s="214"/>
      <c r="L1008" s="214"/>
      <c r="M1008" s="214"/>
      <c r="N1008" s="214"/>
      <c r="O1008" s="214"/>
      <c r="P1008" s="214"/>
      <c r="Q1008" s="214"/>
      <c r="R1008" s="214"/>
    </row>
    <row r="1009">
      <c r="A1009" s="180"/>
      <c r="B1009" s="214"/>
      <c r="C1009" s="214"/>
      <c r="D1009" s="214"/>
      <c r="E1009" s="214"/>
      <c r="F1009" s="214"/>
      <c r="G1009" s="214"/>
      <c r="H1009" s="214"/>
      <c r="I1009" s="214"/>
      <c r="J1009" s="214"/>
      <c r="K1009" s="214"/>
      <c r="L1009" s="214"/>
      <c r="M1009" s="214"/>
      <c r="N1009" s="214"/>
      <c r="O1009" s="214"/>
      <c r="P1009" s="214"/>
      <c r="Q1009" s="214"/>
      <c r="R1009" s="214"/>
    </row>
    <row r="1010">
      <c r="A1010" s="180"/>
      <c r="B1010" s="214"/>
      <c r="C1010" s="214"/>
      <c r="D1010" s="214"/>
      <c r="E1010" s="214"/>
      <c r="F1010" s="214"/>
      <c r="G1010" s="214"/>
      <c r="H1010" s="214"/>
      <c r="I1010" s="214"/>
      <c r="J1010" s="214"/>
      <c r="K1010" s="214"/>
      <c r="L1010" s="214"/>
      <c r="M1010" s="214"/>
      <c r="N1010" s="214"/>
      <c r="O1010" s="214"/>
      <c r="P1010" s="214"/>
      <c r="Q1010" s="214"/>
      <c r="R1010" s="214"/>
    </row>
    <row r="1011">
      <c r="A1011" s="180"/>
      <c r="B1011" s="214"/>
      <c r="C1011" s="214"/>
      <c r="D1011" s="214"/>
      <c r="E1011" s="214"/>
      <c r="F1011" s="214"/>
      <c r="G1011" s="214"/>
      <c r="H1011" s="214"/>
      <c r="I1011" s="214"/>
      <c r="J1011" s="214"/>
      <c r="K1011" s="214"/>
      <c r="L1011" s="214"/>
      <c r="M1011" s="214"/>
      <c r="N1011" s="214"/>
      <c r="O1011" s="214"/>
      <c r="P1011" s="214"/>
      <c r="Q1011" s="214"/>
      <c r="R1011" s="214"/>
    </row>
    <row r="1012">
      <c r="A1012" s="180"/>
      <c r="B1012" s="214"/>
      <c r="C1012" s="214"/>
      <c r="D1012" s="214"/>
      <c r="E1012" s="214"/>
      <c r="F1012" s="214"/>
      <c r="G1012" s="214"/>
      <c r="H1012" s="214"/>
      <c r="I1012" s="214"/>
      <c r="J1012" s="214"/>
      <c r="K1012" s="214"/>
      <c r="L1012" s="214"/>
      <c r="M1012" s="214"/>
      <c r="N1012" s="214"/>
      <c r="O1012" s="214"/>
      <c r="P1012" s="214"/>
      <c r="Q1012" s="214"/>
      <c r="R1012" s="214"/>
    </row>
    <row r="1013">
      <c r="A1013" s="180"/>
      <c r="B1013" s="214"/>
      <c r="C1013" s="214"/>
      <c r="D1013" s="214"/>
      <c r="E1013" s="214"/>
      <c r="F1013" s="214"/>
      <c r="G1013" s="214"/>
      <c r="H1013" s="214"/>
      <c r="I1013" s="214"/>
      <c r="J1013" s="214"/>
      <c r="K1013" s="214"/>
      <c r="L1013" s="214"/>
      <c r="M1013" s="214"/>
      <c r="N1013" s="214"/>
      <c r="O1013" s="214"/>
      <c r="P1013" s="214"/>
      <c r="Q1013" s="214"/>
      <c r="R1013" s="214"/>
    </row>
    <row r="1014">
      <c r="A1014" s="180"/>
      <c r="B1014" s="214"/>
      <c r="C1014" s="214"/>
      <c r="D1014" s="214"/>
      <c r="E1014" s="214"/>
      <c r="F1014" s="214"/>
      <c r="G1014" s="214"/>
      <c r="H1014" s="214"/>
      <c r="I1014" s="214"/>
      <c r="J1014" s="214"/>
      <c r="K1014" s="214"/>
      <c r="L1014" s="214"/>
      <c r="M1014" s="214"/>
      <c r="N1014" s="214"/>
      <c r="O1014" s="214"/>
      <c r="P1014" s="214"/>
      <c r="Q1014" s="214"/>
      <c r="R1014" s="214"/>
    </row>
    <row r="1015">
      <c r="A1015" s="180"/>
      <c r="B1015" s="214"/>
      <c r="C1015" s="214"/>
      <c r="D1015" s="214"/>
      <c r="E1015" s="214"/>
      <c r="F1015" s="214"/>
      <c r="G1015" s="214"/>
      <c r="H1015" s="214"/>
      <c r="I1015" s="214"/>
      <c r="J1015" s="214"/>
      <c r="K1015" s="214"/>
      <c r="L1015" s="214"/>
      <c r="M1015" s="214"/>
      <c r="N1015" s="214"/>
      <c r="O1015" s="214"/>
      <c r="P1015" s="214"/>
      <c r="Q1015" s="214"/>
      <c r="R1015" s="214"/>
    </row>
    <row r="1016">
      <c r="A1016" s="180"/>
      <c r="B1016" s="214"/>
      <c r="C1016" s="214"/>
      <c r="D1016" s="214"/>
      <c r="E1016" s="214"/>
      <c r="F1016" s="214"/>
      <c r="G1016" s="214"/>
      <c r="H1016" s="214"/>
      <c r="I1016" s="214"/>
      <c r="J1016" s="214"/>
      <c r="K1016" s="214"/>
      <c r="L1016" s="214"/>
      <c r="M1016" s="214"/>
      <c r="N1016" s="214"/>
      <c r="O1016" s="214"/>
      <c r="P1016" s="214"/>
      <c r="Q1016" s="214"/>
      <c r="R1016" s="214"/>
    </row>
    <row r="1017">
      <c r="A1017" s="180"/>
      <c r="B1017" s="214"/>
      <c r="C1017" s="214"/>
      <c r="D1017" s="214"/>
      <c r="E1017" s="214"/>
      <c r="F1017" s="214"/>
      <c r="G1017" s="214"/>
      <c r="H1017" s="214"/>
      <c r="I1017" s="214"/>
      <c r="J1017" s="214"/>
      <c r="K1017" s="214"/>
      <c r="L1017" s="214"/>
      <c r="M1017" s="214"/>
      <c r="N1017" s="214"/>
      <c r="O1017" s="214"/>
      <c r="P1017" s="214"/>
      <c r="Q1017" s="214"/>
      <c r="R1017" s="214"/>
    </row>
    <row r="1018">
      <c r="A1018" s="180"/>
      <c r="B1018" s="214"/>
      <c r="C1018" s="214"/>
      <c r="D1018" s="214"/>
      <c r="E1018" s="214"/>
      <c r="F1018" s="214"/>
      <c r="G1018" s="214"/>
      <c r="H1018" s="214"/>
      <c r="I1018" s="214"/>
      <c r="J1018" s="214"/>
      <c r="K1018" s="214"/>
      <c r="L1018" s="214"/>
      <c r="M1018" s="214"/>
      <c r="N1018" s="214"/>
      <c r="O1018" s="214"/>
      <c r="P1018" s="214"/>
      <c r="Q1018" s="214"/>
      <c r="R1018" s="214"/>
    </row>
    <row r="1019">
      <c r="A1019" s="180"/>
      <c r="B1019" s="214"/>
      <c r="C1019" s="214"/>
      <c r="D1019" s="214"/>
      <c r="E1019" s="214"/>
      <c r="F1019" s="214"/>
      <c r="G1019" s="214"/>
      <c r="H1019" s="214"/>
      <c r="I1019" s="214"/>
      <c r="J1019" s="214"/>
      <c r="K1019" s="214"/>
      <c r="L1019" s="214"/>
      <c r="M1019" s="214"/>
      <c r="N1019" s="214"/>
      <c r="O1019" s="214"/>
      <c r="P1019" s="214"/>
      <c r="Q1019" s="214"/>
      <c r="R1019" s="214"/>
    </row>
    <row r="1020">
      <c r="A1020" s="180"/>
      <c r="B1020" s="214"/>
      <c r="C1020" s="214"/>
      <c r="D1020" s="214"/>
      <c r="E1020" s="214"/>
      <c r="F1020" s="214"/>
      <c r="G1020" s="214"/>
      <c r="H1020" s="214"/>
      <c r="I1020" s="214"/>
      <c r="J1020" s="214"/>
      <c r="K1020" s="214"/>
      <c r="L1020" s="214"/>
      <c r="M1020" s="214"/>
      <c r="N1020" s="214"/>
      <c r="O1020" s="214"/>
      <c r="P1020" s="214"/>
      <c r="Q1020" s="214"/>
      <c r="R1020" s="214"/>
    </row>
    <row r="1021">
      <c r="A1021" s="180"/>
      <c r="B1021" s="214"/>
      <c r="C1021" s="214"/>
      <c r="D1021" s="214"/>
      <c r="E1021" s="214"/>
      <c r="F1021" s="214"/>
      <c r="G1021" s="214"/>
      <c r="H1021" s="214"/>
      <c r="I1021" s="214"/>
      <c r="J1021" s="214"/>
      <c r="K1021" s="214"/>
      <c r="L1021" s="214"/>
      <c r="M1021" s="214"/>
      <c r="N1021" s="214"/>
      <c r="O1021" s="214"/>
      <c r="P1021" s="214"/>
      <c r="Q1021" s="214"/>
      <c r="R1021" s="214"/>
    </row>
    <row r="1022">
      <c r="A1022" s="180"/>
      <c r="B1022" s="214"/>
      <c r="C1022" s="214"/>
      <c r="D1022" s="214"/>
      <c r="E1022" s="214"/>
      <c r="F1022" s="214"/>
      <c r="G1022" s="214"/>
      <c r="H1022" s="214"/>
      <c r="I1022" s="214"/>
      <c r="J1022" s="214"/>
      <c r="K1022" s="214"/>
      <c r="L1022" s="214"/>
      <c r="M1022" s="214"/>
      <c r="N1022" s="214"/>
      <c r="O1022" s="214"/>
      <c r="P1022" s="214"/>
      <c r="Q1022" s="214"/>
      <c r="R1022" s="214"/>
    </row>
    <row r="1023">
      <c r="A1023" s="180"/>
      <c r="B1023" s="214"/>
      <c r="C1023" s="214"/>
      <c r="D1023" s="214"/>
      <c r="E1023" s="214"/>
      <c r="F1023" s="214"/>
      <c r="G1023" s="214"/>
      <c r="H1023" s="214"/>
      <c r="I1023" s="214"/>
      <c r="J1023" s="214"/>
      <c r="K1023" s="214"/>
      <c r="L1023" s="214"/>
      <c r="M1023" s="214"/>
      <c r="N1023" s="214"/>
      <c r="O1023" s="214"/>
      <c r="P1023" s="214"/>
      <c r="Q1023" s="214"/>
      <c r="R1023" s="214"/>
    </row>
    <row r="1024">
      <c r="A1024" s="180"/>
      <c r="B1024" s="214"/>
      <c r="C1024" s="214"/>
      <c r="D1024" s="214"/>
      <c r="E1024" s="214"/>
      <c r="F1024" s="214"/>
      <c r="G1024" s="214"/>
      <c r="H1024" s="214"/>
      <c r="I1024" s="214"/>
      <c r="J1024" s="214"/>
      <c r="K1024" s="214"/>
      <c r="L1024" s="214"/>
      <c r="M1024" s="214"/>
      <c r="N1024" s="214"/>
      <c r="O1024" s="214"/>
      <c r="P1024" s="214"/>
      <c r="Q1024" s="214"/>
      <c r="R1024" s="214"/>
    </row>
    <row r="1025">
      <c r="A1025" s="180"/>
      <c r="B1025" s="214"/>
      <c r="C1025" s="214"/>
      <c r="D1025" s="214"/>
      <c r="E1025" s="214"/>
      <c r="F1025" s="214"/>
      <c r="G1025" s="214"/>
      <c r="H1025" s="214"/>
      <c r="I1025" s="214"/>
      <c r="J1025" s="214"/>
      <c r="K1025" s="214"/>
      <c r="L1025" s="214"/>
      <c r="M1025" s="214"/>
      <c r="N1025" s="214"/>
      <c r="O1025" s="214"/>
      <c r="P1025" s="214"/>
      <c r="Q1025" s="214"/>
      <c r="R1025" s="214"/>
    </row>
    <row r="1026">
      <c r="A1026" s="180"/>
      <c r="B1026" s="214"/>
      <c r="C1026" s="214"/>
      <c r="D1026" s="214"/>
      <c r="E1026" s="214"/>
      <c r="F1026" s="214"/>
      <c r="G1026" s="214"/>
      <c r="H1026" s="214"/>
      <c r="I1026" s="214"/>
      <c r="J1026" s="214"/>
      <c r="K1026" s="214"/>
      <c r="L1026" s="214"/>
      <c r="M1026" s="214"/>
      <c r="N1026" s="214"/>
      <c r="O1026" s="214"/>
      <c r="P1026" s="214"/>
      <c r="Q1026" s="214"/>
      <c r="R1026" s="214"/>
    </row>
    <row r="1027">
      <c r="A1027" s="180"/>
      <c r="B1027" s="214"/>
      <c r="C1027" s="214"/>
      <c r="D1027" s="214"/>
      <c r="E1027" s="214"/>
      <c r="F1027" s="214"/>
      <c r="G1027" s="214"/>
      <c r="H1027" s="214"/>
      <c r="I1027" s="214"/>
      <c r="J1027" s="214"/>
      <c r="K1027" s="214"/>
      <c r="L1027" s="214"/>
      <c r="M1027" s="214"/>
      <c r="N1027" s="214"/>
      <c r="O1027" s="214"/>
      <c r="P1027" s="214"/>
      <c r="Q1027" s="214"/>
      <c r="R1027" s="214"/>
    </row>
    <row r="1028">
      <c r="A1028" s="180"/>
      <c r="B1028" s="214"/>
      <c r="C1028" s="214"/>
      <c r="D1028" s="214"/>
      <c r="E1028" s="214"/>
      <c r="F1028" s="214"/>
      <c r="G1028" s="214"/>
      <c r="H1028" s="214"/>
      <c r="I1028" s="214"/>
      <c r="J1028" s="214"/>
      <c r="K1028" s="214"/>
      <c r="L1028" s="214"/>
      <c r="M1028" s="214"/>
      <c r="N1028" s="214"/>
      <c r="O1028" s="214"/>
      <c r="P1028" s="214"/>
      <c r="Q1028" s="214"/>
      <c r="R1028" s="214"/>
    </row>
    <row r="1029">
      <c r="A1029" s="180"/>
      <c r="B1029" s="214"/>
      <c r="C1029" s="214"/>
      <c r="D1029" s="214"/>
      <c r="E1029" s="214"/>
      <c r="F1029" s="214"/>
      <c r="G1029" s="214"/>
      <c r="H1029" s="214"/>
      <c r="I1029" s="214"/>
      <c r="J1029" s="214"/>
      <c r="K1029" s="214"/>
      <c r="L1029" s="214"/>
      <c r="M1029" s="214"/>
      <c r="N1029" s="214"/>
      <c r="O1029" s="214"/>
      <c r="P1029" s="214"/>
      <c r="Q1029" s="214"/>
      <c r="R1029" s="214"/>
    </row>
    <row r="1030">
      <c r="A1030" s="180"/>
      <c r="B1030" s="214"/>
      <c r="C1030" s="214"/>
      <c r="D1030" s="214"/>
      <c r="E1030" s="214"/>
      <c r="F1030" s="214"/>
      <c r="G1030" s="214"/>
      <c r="H1030" s="214"/>
      <c r="I1030" s="214"/>
      <c r="J1030" s="214"/>
      <c r="K1030" s="214"/>
      <c r="L1030" s="214"/>
      <c r="M1030" s="214"/>
      <c r="N1030" s="214"/>
      <c r="O1030" s="214"/>
      <c r="P1030" s="214"/>
      <c r="Q1030" s="214"/>
      <c r="R1030" s="214"/>
    </row>
    <row r="1031">
      <c r="A1031" s="180"/>
      <c r="B1031" s="214"/>
      <c r="C1031" s="214"/>
      <c r="D1031" s="214"/>
      <c r="E1031" s="214"/>
      <c r="F1031" s="214"/>
      <c r="G1031" s="214"/>
      <c r="H1031" s="214"/>
      <c r="I1031" s="214"/>
      <c r="J1031" s="214"/>
      <c r="K1031" s="214"/>
      <c r="L1031" s="214"/>
      <c r="M1031" s="214"/>
      <c r="N1031" s="214"/>
      <c r="O1031" s="214"/>
      <c r="P1031" s="214"/>
      <c r="Q1031" s="214"/>
      <c r="R1031" s="214"/>
    </row>
    <row r="1032">
      <c r="A1032" s="180"/>
      <c r="B1032" s="214"/>
      <c r="C1032" s="214"/>
      <c r="D1032" s="214"/>
      <c r="E1032" s="214"/>
      <c r="F1032" s="214"/>
      <c r="G1032" s="214"/>
      <c r="H1032" s="214"/>
      <c r="I1032" s="214"/>
      <c r="J1032" s="214"/>
      <c r="K1032" s="214"/>
      <c r="L1032" s="214"/>
      <c r="M1032" s="214"/>
      <c r="N1032" s="214"/>
      <c r="O1032" s="214"/>
      <c r="P1032" s="214"/>
      <c r="Q1032" s="214"/>
      <c r="R1032" s="214"/>
    </row>
    <row r="1033">
      <c r="A1033" s="180"/>
      <c r="B1033" s="214"/>
      <c r="C1033" s="214"/>
      <c r="D1033" s="214"/>
      <c r="E1033" s="214"/>
      <c r="F1033" s="214"/>
      <c r="G1033" s="214"/>
      <c r="H1033" s="214"/>
      <c r="I1033" s="214"/>
      <c r="J1033" s="214"/>
      <c r="K1033" s="214"/>
      <c r="L1033" s="214"/>
      <c r="M1033" s="214"/>
      <c r="N1033" s="214"/>
      <c r="O1033" s="214"/>
      <c r="P1033" s="214"/>
      <c r="Q1033" s="214"/>
      <c r="R1033" s="214"/>
    </row>
    <row r="1034">
      <c r="A1034" s="180"/>
      <c r="B1034" s="214"/>
      <c r="C1034" s="214"/>
      <c r="D1034" s="214"/>
      <c r="E1034" s="214"/>
      <c r="F1034" s="214"/>
      <c r="G1034" s="214"/>
      <c r="H1034" s="214"/>
      <c r="I1034" s="214"/>
      <c r="J1034" s="214"/>
      <c r="K1034" s="214"/>
      <c r="L1034" s="214"/>
      <c r="M1034" s="214"/>
      <c r="N1034" s="214"/>
      <c r="O1034" s="214"/>
      <c r="P1034" s="214"/>
      <c r="Q1034" s="214"/>
      <c r="R1034" s="214"/>
    </row>
    <row r="1035">
      <c r="A1035" s="180"/>
      <c r="B1035" s="214"/>
      <c r="C1035" s="214"/>
      <c r="D1035" s="214"/>
      <c r="E1035" s="214"/>
      <c r="F1035" s="214"/>
      <c r="G1035" s="214"/>
      <c r="H1035" s="214"/>
      <c r="I1035" s="214"/>
      <c r="J1035" s="214"/>
      <c r="K1035" s="214"/>
      <c r="L1035" s="214"/>
      <c r="M1035" s="214"/>
      <c r="N1035" s="214"/>
      <c r="O1035" s="214"/>
      <c r="P1035" s="214"/>
      <c r="Q1035" s="214"/>
      <c r="R1035" s="214"/>
    </row>
    <row r="1036">
      <c r="A1036" s="180"/>
      <c r="B1036" s="214"/>
      <c r="C1036" s="214"/>
      <c r="D1036" s="214"/>
      <c r="E1036" s="214"/>
      <c r="F1036" s="214"/>
      <c r="G1036" s="214"/>
      <c r="H1036" s="214"/>
      <c r="I1036" s="214"/>
      <c r="J1036" s="214"/>
      <c r="K1036" s="214"/>
      <c r="L1036" s="214"/>
      <c r="M1036" s="214"/>
      <c r="N1036" s="214"/>
      <c r="O1036" s="214"/>
      <c r="P1036" s="214"/>
      <c r="Q1036" s="214"/>
      <c r="R1036" s="214"/>
    </row>
    <row r="1037">
      <c r="A1037" s="180"/>
      <c r="B1037" s="214"/>
      <c r="C1037" s="214"/>
      <c r="D1037" s="214"/>
      <c r="E1037" s="214"/>
      <c r="F1037" s="214"/>
      <c r="G1037" s="214"/>
      <c r="H1037" s="214"/>
      <c r="I1037" s="214"/>
      <c r="J1037" s="214"/>
      <c r="K1037" s="214"/>
      <c r="L1037" s="214"/>
      <c r="M1037" s="214"/>
      <c r="N1037" s="214"/>
      <c r="O1037" s="214"/>
      <c r="P1037" s="214"/>
      <c r="Q1037" s="214"/>
      <c r="R1037" s="214"/>
    </row>
    <row r="1038">
      <c r="A1038" s="180"/>
      <c r="B1038" s="214"/>
      <c r="C1038" s="214"/>
      <c r="D1038" s="214"/>
      <c r="E1038" s="214"/>
      <c r="F1038" s="214"/>
      <c r="G1038" s="214"/>
      <c r="H1038" s="214"/>
      <c r="I1038" s="214"/>
      <c r="J1038" s="214"/>
      <c r="K1038" s="214"/>
      <c r="L1038" s="214"/>
      <c r="M1038" s="214"/>
      <c r="N1038" s="214"/>
      <c r="O1038" s="214"/>
      <c r="P1038" s="214"/>
      <c r="Q1038" s="214"/>
      <c r="R1038" s="214"/>
    </row>
    <row r="1039">
      <c r="A1039" s="180"/>
      <c r="B1039" s="214"/>
      <c r="C1039" s="214"/>
      <c r="D1039" s="214"/>
      <c r="E1039" s="214"/>
      <c r="F1039" s="214"/>
      <c r="G1039" s="214"/>
      <c r="H1039" s="214"/>
      <c r="I1039" s="214"/>
      <c r="J1039" s="214"/>
      <c r="K1039" s="214"/>
      <c r="L1039" s="214"/>
      <c r="M1039" s="214"/>
      <c r="N1039" s="214"/>
      <c r="O1039" s="214"/>
      <c r="P1039" s="214"/>
      <c r="Q1039" s="214"/>
      <c r="R1039" s="214"/>
    </row>
    <row r="1040">
      <c r="A1040" s="180"/>
      <c r="B1040" s="214"/>
      <c r="C1040" s="214"/>
      <c r="D1040" s="214"/>
      <c r="E1040" s="214"/>
      <c r="F1040" s="214"/>
      <c r="G1040" s="214"/>
      <c r="H1040" s="214"/>
      <c r="I1040" s="214"/>
      <c r="J1040" s="214"/>
      <c r="K1040" s="214"/>
      <c r="L1040" s="214"/>
      <c r="M1040" s="214"/>
      <c r="N1040" s="214"/>
      <c r="O1040" s="214"/>
      <c r="P1040" s="214"/>
      <c r="Q1040" s="214"/>
      <c r="R1040" s="214"/>
    </row>
    <row r="1041">
      <c r="A1041" s="180"/>
      <c r="B1041" s="214"/>
      <c r="C1041" s="214"/>
      <c r="D1041" s="214"/>
      <c r="E1041" s="214"/>
      <c r="F1041" s="214"/>
      <c r="G1041" s="214"/>
      <c r="H1041" s="214"/>
      <c r="I1041" s="214"/>
      <c r="J1041" s="214"/>
      <c r="K1041" s="214"/>
      <c r="L1041" s="214"/>
      <c r="M1041" s="214"/>
      <c r="N1041" s="214"/>
      <c r="O1041" s="214"/>
      <c r="P1041" s="214"/>
      <c r="Q1041" s="214"/>
      <c r="R1041" s="214"/>
    </row>
    <row r="1042">
      <c r="A1042" s="180"/>
      <c r="B1042" s="214"/>
      <c r="C1042" s="214"/>
      <c r="D1042" s="214"/>
      <c r="E1042" s="214"/>
      <c r="F1042" s="214"/>
      <c r="G1042" s="214"/>
      <c r="H1042" s="214"/>
      <c r="I1042" s="214"/>
      <c r="J1042" s="214"/>
      <c r="K1042" s="214"/>
      <c r="L1042" s="214"/>
      <c r="M1042" s="214"/>
      <c r="N1042" s="214"/>
      <c r="O1042" s="214"/>
      <c r="P1042" s="214"/>
      <c r="Q1042" s="214"/>
      <c r="R1042" s="214"/>
    </row>
    <row r="1043">
      <c r="A1043" s="180"/>
      <c r="B1043" s="214"/>
      <c r="C1043" s="214"/>
      <c r="D1043" s="214"/>
      <c r="E1043" s="214"/>
      <c r="F1043" s="214"/>
      <c r="G1043" s="214"/>
      <c r="H1043" s="214"/>
      <c r="I1043" s="214"/>
      <c r="J1043" s="214"/>
      <c r="K1043" s="214"/>
      <c r="L1043" s="214"/>
      <c r="M1043" s="214"/>
      <c r="N1043" s="214"/>
      <c r="O1043" s="214"/>
      <c r="P1043" s="214"/>
      <c r="Q1043" s="214"/>
      <c r="R1043" s="214"/>
    </row>
    <row r="1044">
      <c r="A1044" s="180"/>
      <c r="B1044" s="214"/>
      <c r="C1044" s="214"/>
      <c r="D1044" s="214"/>
      <c r="E1044" s="214"/>
      <c r="F1044" s="214"/>
      <c r="G1044" s="214"/>
      <c r="H1044" s="214"/>
      <c r="I1044" s="214"/>
      <c r="J1044" s="214"/>
      <c r="K1044" s="214"/>
      <c r="L1044" s="214"/>
      <c r="M1044" s="214"/>
      <c r="N1044" s="214"/>
      <c r="O1044" s="214"/>
      <c r="P1044" s="214"/>
      <c r="Q1044" s="214"/>
      <c r="R1044" s="214"/>
    </row>
    <row r="1045">
      <c r="A1045" s="180"/>
      <c r="B1045" s="214"/>
      <c r="C1045" s="214"/>
      <c r="D1045" s="214"/>
      <c r="E1045" s="214"/>
      <c r="F1045" s="214"/>
      <c r="G1045" s="214"/>
      <c r="H1045" s="214"/>
      <c r="I1045" s="214"/>
      <c r="J1045" s="214"/>
      <c r="K1045" s="214"/>
      <c r="L1045" s="214"/>
      <c r="M1045" s="214"/>
      <c r="N1045" s="214"/>
      <c r="O1045" s="214"/>
      <c r="P1045" s="214"/>
      <c r="Q1045" s="214"/>
      <c r="R1045" s="214"/>
    </row>
    <row r="1046">
      <c r="A1046" s="180"/>
      <c r="B1046" s="214"/>
      <c r="C1046" s="214"/>
      <c r="D1046" s="214"/>
      <c r="E1046" s="214"/>
      <c r="F1046" s="214"/>
      <c r="G1046" s="214"/>
      <c r="H1046" s="214"/>
      <c r="I1046" s="214"/>
      <c r="J1046" s="214"/>
      <c r="K1046" s="214"/>
      <c r="L1046" s="214"/>
      <c r="M1046" s="214"/>
      <c r="N1046" s="214"/>
      <c r="O1046" s="214"/>
      <c r="P1046" s="214"/>
      <c r="Q1046" s="214"/>
      <c r="R1046" s="214"/>
    </row>
    <row r="1047">
      <c r="A1047" s="180"/>
      <c r="B1047" s="214"/>
      <c r="C1047" s="214"/>
      <c r="D1047" s="214"/>
      <c r="E1047" s="214"/>
      <c r="F1047" s="214"/>
      <c r="G1047" s="214"/>
      <c r="H1047" s="214"/>
      <c r="I1047" s="214"/>
      <c r="J1047" s="214"/>
      <c r="K1047" s="214"/>
      <c r="L1047" s="214"/>
      <c r="M1047" s="214"/>
      <c r="N1047" s="214"/>
      <c r="O1047" s="214"/>
      <c r="P1047" s="214"/>
      <c r="Q1047" s="214"/>
      <c r="R1047" s="214"/>
    </row>
  </sheetData>
  <autoFilter ref="$A$9:$K$1047"/>
  <dataValidations>
    <dataValidation type="list" allowBlank="1" showErrorMessage="1" sqref="I10:I57 I64:I106 I109:I117 I119:I123 I127:I146">
      <formula1>"20%,50%,90%,มัดจำสิทธิ์"</formula1>
    </dataValidation>
    <dataValidation type="list" allowBlank="1" showErrorMessage="1" sqref="I118">
      <formula1>"20%,50%,90%,มัดจำสิทธิ์,100%"</formula1>
    </dataValidation>
    <dataValidation type="list" allowBlank="1" showErrorMessage="1" sqref="G10:G111">
      <formula1>"Combo(S),Medium(M),Premium(L)"</formula1>
    </dataValidation>
    <dataValidation type="list" allowBlank="1" showErrorMessage="1" sqref="F10:F151">
      <formula1>"✅ จอง,📝 ลงทะเบียน,🔄ส่งใบเสนอราคา,🛄 Backlog,รอส่งใบราคา,ยกเลิก,ต้องติดตามต่อ,ลูกค้าได้ผู้เราหมาแล้ว Close lead ,งานอื่นๆ,ส่ง SMS ให้ลูกค้า "</formula1>
    </dataValidation>
  </dataValidations>
  <hyperlinks>
    <hyperlink r:id="rId1" ref="E12"/>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10.5"/>
    <col customWidth="1" min="3" max="3" width="8.88"/>
    <col customWidth="1" min="4" max="4" width="13.38"/>
    <col customWidth="1" min="5" max="5" width="20.5"/>
    <col customWidth="1" min="6" max="6" width="20.75"/>
    <col customWidth="1" min="7" max="7" width="26.25"/>
    <col customWidth="1" min="8" max="8" width="9.25"/>
    <col customWidth="1" min="9" max="9" width="19.0"/>
    <col customWidth="1" min="10" max="10" width="17.5"/>
    <col customWidth="1" min="11" max="11" width="17.38"/>
    <col customWidth="1" min="12" max="12" width="10.63"/>
    <col customWidth="1" min="13" max="13" width="11.0"/>
    <col customWidth="1" min="14" max="14" width="9.25"/>
    <col customWidth="1" min="15" max="17" width="33.5"/>
  </cols>
  <sheetData>
    <row r="1">
      <c r="A1" s="205" t="s">
        <v>866</v>
      </c>
      <c r="B1" s="206" t="s">
        <v>1109</v>
      </c>
      <c r="C1" s="206" t="s">
        <v>1244</v>
      </c>
      <c r="D1" s="206" t="s">
        <v>1245</v>
      </c>
      <c r="E1" s="262" t="s">
        <v>1246</v>
      </c>
      <c r="F1" s="205" t="s">
        <v>52</v>
      </c>
      <c r="G1" s="206" t="s">
        <v>1111</v>
      </c>
      <c r="H1" s="205" t="s">
        <v>1247</v>
      </c>
      <c r="I1" s="206" t="s">
        <v>1248</v>
      </c>
      <c r="J1" s="205" t="s">
        <v>1249</v>
      </c>
      <c r="K1" s="206" t="s">
        <v>874</v>
      </c>
      <c r="L1" s="205" t="s">
        <v>34</v>
      </c>
      <c r="M1" s="205" t="s">
        <v>1113</v>
      </c>
      <c r="N1" s="206" t="s">
        <v>1250</v>
      </c>
      <c r="O1" s="206" t="s">
        <v>1251</v>
      </c>
      <c r="P1" s="205" t="s">
        <v>1114</v>
      </c>
      <c r="Q1" s="205" t="s">
        <v>114</v>
      </c>
      <c r="R1" s="207"/>
      <c r="S1" s="207"/>
      <c r="T1" s="207"/>
      <c r="U1" s="207"/>
      <c r="V1" s="207"/>
      <c r="W1" s="207"/>
      <c r="X1" s="207"/>
    </row>
    <row r="2">
      <c r="A2" s="208"/>
      <c r="B2" s="209"/>
      <c r="C2" s="213"/>
      <c r="D2" s="210"/>
      <c r="E2" s="211"/>
      <c r="F2" s="210" t="s">
        <v>1252</v>
      </c>
      <c r="G2" s="210" t="s">
        <v>1253</v>
      </c>
      <c r="H2" s="210" t="s">
        <v>1254</v>
      </c>
      <c r="I2" s="263" t="s">
        <v>1255</v>
      </c>
      <c r="J2" s="212"/>
      <c r="K2" s="210"/>
      <c r="L2" s="246"/>
      <c r="M2" s="250"/>
      <c r="N2" s="211"/>
      <c r="O2" s="245"/>
      <c r="P2" s="213"/>
      <c r="Q2" s="213"/>
      <c r="R2" s="214"/>
      <c r="S2" s="214"/>
      <c r="T2" s="214"/>
      <c r="U2" s="214"/>
      <c r="V2" s="214"/>
      <c r="W2" s="214"/>
      <c r="X2" s="214"/>
    </row>
    <row r="3">
      <c r="A3" s="208"/>
      <c r="B3" s="209"/>
      <c r="C3" s="213"/>
      <c r="D3" s="210"/>
      <c r="E3" s="213"/>
      <c r="F3" s="210" t="s">
        <v>1252</v>
      </c>
      <c r="G3" s="210" t="s">
        <v>1256</v>
      </c>
      <c r="H3" s="210" t="s">
        <v>1257</v>
      </c>
      <c r="I3" s="263" t="s">
        <v>1258</v>
      </c>
      <c r="J3" s="212"/>
      <c r="K3" s="210"/>
      <c r="L3" s="248"/>
      <c r="M3" s="250"/>
      <c r="N3" s="211"/>
      <c r="O3" s="245"/>
      <c r="P3" s="213"/>
      <c r="Q3" s="213"/>
      <c r="R3" s="214"/>
      <c r="S3" s="214"/>
      <c r="T3" s="214"/>
      <c r="U3" s="214"/>
      <c r="V3" s="214"/>
      <c r="W3" s="214"/>
      <c r="X3" s="214"/>
    </row>
    <row r="4">
      <c r="A4" s="208"/>
      <c r="B4" s="209"/>
      <c r="C4" s="213"/>
      <c r="D4" s="210"/>
      <c r="E4" s="211"/>
      <c r="F4" s="210" t="s">
        <v>1252</v>
      </c>
      <c r="G4" s="210" t="s">
        <v>1259</v>
      </c>
      <c r="H4" s="210" t="s">
        <v>1260</v>
      </c>
      <c r="I4" s="264" t="s">
        <v>1261</v>
      </c>
      <c r="J4" s="212"/>
      <c r="K4" s="210"/>
      <c r="L4" s="248"/>
      <c r="M4" s="250"/>
      <c r="N4" s="211"/>
      <c r="O4" s="245"/>
      <c r="P4" s="213"/>
      <c r="Q4" s="213"/>
      <c r="R4" s="214"/>
      <c r="S4" s="214"/>
      <c r="T4" s="214"/>
      <c r="U4" s="214"/>
      <c r="V4" s="214"/>
      <c r="W4" s="214"/>
      <c r="X4" s="214"/>
    </row>
    <row r="5">
      <c r="A5" s="208"/>
      <c r="B5" s="209"/>
      <c r="C5" s="213"/>
      <c r="D5" s="210"/>
      <c r="E5" s="211"/>
      <c r="F5" s="210" t="s">
        <v>1252</v>
      </c>
      <c r="G5" s="210" t="s">
        <v>1262</v>
      </c>
      <c r="H5" s="210" t="s">
        <v>1263</v>
      </c>
      <c r="I5" s="263" t="s">
        <v>1264</v>
      </c>
      <c r="J5" s="212"/>
      <c r="K5" s="210"/>
      <c r="L5" s="210"/>
      <c r="M5" s="250"/>
      <c r="N5" s="211"/>
      <c r="O5" s="245"/>
      <c r="P5" s="213"/>
      <c r="Q5" s="213"/>
      <c r="R5" s="214"/>
      <c r="S5" s="214"/>
      <c r="T5" s="214"/>
      <c r="U5" s="214"/>
      <c r="V5" s="214"/>
      <c r="W5" s="214"/>
      <c r="X5" s="214"/>
    </row>
    <row r="6">
      <c r="A6" s="208"/>
      <c r="B6" s="209"/>
      <c r="C6" s="213"/>
      <c r="D6" s="210"/>
      <c r="E6" s="211"/>
      <c r="F6" s="210" t="s">
        <v>1252</v>
      </c>
      <c r="G6" s="210" t="s">
        <v>1265</v>
      </c>
      <c r="H6" s="210" t="s">
        <v>1266</v>
      </c>
      <c r="I6" s="263" t="s">
        <v>1267</v>
      </c>
      <c r="J6" s="212"/>
      <c r="K6" s="210"/>
      <c r="L6" s="248"/>
      <c r="M6" s="250"/>
      <c r="N6" s="211"/>
      <c r="O6" s="245"/>
      <c r="P6" s="213"/>
      <c r="Q6" s="213"/>
      <c r="R6" s="214"/>
      <c r="S6" s="214"/>
      <c r="T6" s="214"/>
      <c r="U6" s="214"/>
      <c r="V6" s="214"/>
      <c r="W6" s="214"/>
      <c r="X6" s="214"/>
    </row>
    <row r="7">
      <c r="A7" s="208"/>
      <c r="B7" s="209"/>
      <c r="C7" s="213"/>
      <c r="D7" s="210"/>
      <c r="E7" s="211"/>
      <c r="F7" s="210" t="s">
        <v>1252</v>
      </c>
      <c r="G7" s="210" t="s">
        <v>1268</v>
      </c>
      <c r="H7" s="210" t="s">
        <v>1269</v>
      </c>
      <c r="I7" s="263" t="s">
        <v>1270</v>
      </c>
      <c r="J7" s="212"/>
      <c r="K7" s="210"/>
      <c r="L7" s="248"/>
      <c r="M7" s="250"/>
      <c r="N7" s="211"/>
      <c r="O7" s="245"/>
      <c r="P7" s="213"/>
      <c r="Q7" s="213"/>
      <c r="R7" s="214"/>
      <c r="S7" s="214"/>
      <c r="T7" s="214"/>
      <c r="U7" s="214"/>
      <c r="V7" s="214"/>
      <c r="W7" s="214"/>
      <c r="X7" s="214"/>
    </row>
    <row r="8">
      <c r="A8" s="208"/>
      <c r="B8" s="209"/>
      <c r="C8" s="213"/>
      <c r="D8" s="210"/>
      <c r="E8" s="211"/>
      <c r="F8" s="210" t="s">
        <v>1252</v>
      </c>
      <c r="G8" s="210" t="s">
        <v>1271</v>
      </c>
      <c r="H8" s="210" t="s">
        <v>1272</v>
      </c>
      <c r="I8" s="263" t="s">
        <v>1273</v>
      </c>
      <c r="J8" s="212"/>
      <c r="K8" s="210"/>
      <c r="L8" s="210"/>
      <c r="M8" s="250"/>
      <c r="N8" s="211"/>
      <c r="O8" s="245"/>
      <c r="P8" s="213"/>
      <c r="Q8" s="213"/>
      <c r="R8" s="214"/>
      <c r="S8" s="214"/>
      <c r="T8" s="214"/>
      <c r="U8" s="214"/>
      <c r="V8" s="214"/>
      <c r="W8" s="214"/>
      <c r="X8" s="214"/>
    </row>
    <row r="9">
      <c r="A9" s="208"/>
      <c r="B9" s="209"/>
      <c r="C9" s="213"/>
      <c r="D9" s="210"/>
      <c r="E9" s="213"/>
      <c r="F9" s="210" t="s">
        <v>1252</v>
      </c>
      <c r="G9" s="210" t="s">
        <v>1274</v>
      </c>
      <c r="H9" s="210" t="s">
        <v>1275</v>
      </c>
      <c r="I9" s="263" t="s">
        <v>1276</v>
      </c>
      <c r="J9" s="212"/>
      <c r="K9" s="210"/>
      <c r="L9" s="248"/>
      <c r="M9" s="250"/>
      <c r="N9" s="211"/>
      <c r="O9" s="245"/>
      <c r="P9" s="213"/>
      <c r="Q9" s="213"/>
      <c r="R9" s="214"/>
      <c r="S9" s="214"/>
      <c r="T9" s="214"/>
      <c r="U9" s="214"/>
      <c r="V9" s="214"/>
      <c r="W9" s="214"/>
      <c r="X9" s="214"/>
    </row>
    <row r="10">
      <c r="A10" s="208"/>
      <c r="B10" s="209"/>
      <c r="C10" s="213"/>
      <c r="D10" s="210"/>
      <c r="E10" s="213"/>
      <c r="F10" s="210" t="s">
        <v>1252</v>
      </c>
      <c r="G10" s="210" t="s">
        <v>1277</v>
      </c>
      <c r="H10" s="210" t="s">
        <v>1278</v>
      </c>
      <c r="I10" s="263" t="s">
        <v>1279</v>
      </c>
      <c r="J10" s="212"/>
      <c r="K10" s="210"/>
      <c r="L10" s="248"/>
      <c r="M10" s="250"/>
      <c r="N10" s="211"/>
      <c r="O10" s="245"/>
      <c r="P10" s="213"/>
      <c r="Q10" s="213"/>
      <c r="R10" s="214"/>
      <c r="S10" s="214"/>
      <c r="T10" s="214"/>
      <c r="U10" s="214"/>
      <c r="V10" s="214"/>
      <c r="W10" s="214"/>
      <c r="X10" s="214"/>
    </row>
    <row r="11">
      <c r="A11" s="208"/>
      <c r="B11" s="209"/>
      <c r="C11" s="213"/>
      <c r="D11" s="210"/>
      <c r="E11" s="213"/>
      <c r="F11" s="210" t="s">
        <v>1252</v>
      </c>
      <c r="G11" s="210" t="s">
        <v>1280</v>
      </c>
      <c r="H11" s="210" t="s">
        <v>1281</v>
      </c>
      <c r="I11" s="264" t="s">
        <v>1282</v>
      </c>
      <c r="J11" s="212"/>
      <c r="K11" s="210"/>
      <c r="L11" s="248"/>
      <c r="M11" s="250"/>
      <c r="N11" s="211"/>
      <c r="O11" s="245"/>
      <c r="P11" s="213"/>
      <c r="Q11" s="213"/>
      <c r="R11" s="214"/>
      <c r="S11" s="214"/>
      <c r="T11" s="214"/>
      <c r="U11" s="214"/>
      <c r="V11" s="214"/>
      <c r="W11" s="214"/>
      <c r="X11" s="214"/>
    </row>
    <row r="12">
      <c r="A12" s="208"/>
      <c r="B12" s="209"/>
      <c r="C12" s="213"/>
      <c r="D12" s="213"/>
      <c r="E12" s="213"/>
      <c r="F12" s="210" t="s">
        <v>1252</v>
      </c>
      <c r="G12" s="210" t="s">
        <v>1283</v>
      </c>
      <c r="H12" s="210" t="s">
        <v>1284</v>
      </c>
      <c r="I12" s="218" t="s">
        <v>1285</v>
      </c>
      <c r="J12" s="212"/>
      <c r="K12" s="210"/>
      <c r="L12" s="248"/>
      <c r="M12" s="250"/>
      <c r="N12" s="211"/>
      <c r="O12" s="245"/>
      <c r="P12" s="213"/>
      <c r="Q12" s="213"/>
      <c r="R12" s="214"/>
      <c r="S12" s="214"/>
      <c r="T12" s="214"/>
      <c r="U12" s="214"/>
      <c r="V12" s="214"/>
      <c r="W12" s="214"/>
      <c r="X12" s="214"/>
    </row>
    <row r="13">
      <c r="A13" s="208"/>
      <c r="B13" s="209"/>
      <c r="C13" s="213"/>
      <c r="D13" s="213"/>
      <c r="E13" s="213"/>
      <c r="F13" s="210" t="s">
        <v>1252</v>
      </c>
      <c r="G13" s="210" t="s">
        <v>1286</v>
      </c>
      <c r="H13" s="210" t="s">
        <v>1287</v>
      </c>
      <c r="I13" s="263" t="s">
        <v>1288</v>
      </c>
      <c r="J13" s="212"/>
      <c r="K13" s="210"/>
      <c r="L13" s="248"/>
      <c r="M13" s="250"/>
      <c r="N13" s="211"/>
      <c r="O13" s="245"/>
      <c r="P13" s="213"/>
      <c r="Q13" s="213"/>
      <c r="R13" s="214"/>
      <c r="S13" s="214"/>
      <c r="T13" s="214"/>
      <c r="U13" s="214"/>
      <c r="V13" s="214"/>
      <c r="W13" s="214"/>
      <c r="X13" s="214"/>
    </row>
    <row r="14">
      <c r="A14" s="208"/>
      <c r="B14" s="209"/>
      <c r="C14" s="213"/>
      <c r="D14" s="213"/>
      <c r="E14" s="213"/>
      <c r="F14" s="210"/>
      <c r="G14" s="210" t="s">
        <v>1289</v>
      </c>
      <c r="H14" s="210" t="s">
        <v>1290</v>
      </c>
      <c r="I14" s="263" t="s">
        <v>1291</v>
      </c>
      <c r="J14" s="212"/>
      <c r="K14" s="213"/>
      <c r="L14" s="213"/>
      <c r="M14" s="250"/>
      <c r="N14" s="211"/>
      <c r="O14" s="245"/>
      <c r="P14" s="213"/>
      <c r="Q14" s="213"/>
      <c r="R14" s="214"/>
      <c r="S14" s="214"/>
      <c r="T14" s="214"/>
      <c r="U14" s="214"/>
      <c r="V14" s="214"/>
      <c r="W14" s="214"/>
      <c r="X14" s="214"/>
    </row>
    <row r="15">
      <c r="A15" s="208"/>
      <c r="B15" s="209"/>
      <c r="C15" s="213"/>
      <c r="D15" s="213"/>
      <c r="E15" s="213"/>
      <c r="F15" s="210"/>
      <c r="G15" s="210" t="s">
        <v>1292</v>
      </c>
      <c r="H15" s="210" t="s">
        <v>985</v>
      </c>
      <c r="I15" s="263" t="s">
        <v>1293</v>
      </c>
      <c r="J15" s="212"/>
      <c r="K15" s="213"/>
      <c r="L15" s="213"/>
      <c r="M15" s="250"/>
      <c r="N15" s="211"/>
      <c r="O15" s="245"/>
      <c r="P15" s="213"/>
      <c r="Q15" s="213"/>
      <c r="R15" s="214"/>
      <c r="S15" s="214"/>
      <c r="T15" s="214"/>
      <c r="U15" s="214"/>
      <c r="V15" s="214"/>
      <c r="W15" s="214"/>
      <c r="X15" s="214"/>
    </row>
    <row r="16">
      <c r="A16" s="208"/>
      <c r="B16" s="252"/>
      <c r="C16" s="213"/>
      <c r="D16" s="213"/>
      <c r="E16" s="213"/>
      <c r="F16" s="210"/>
      <c r="G16" s="210" t="s">
        <v>1294</v>
      </c>
      <c r="H16" s="210" t="s">
        <v>1295</v>
      </c>
      <c r="I16" s="263" t="s">
        <v>1296</v>
      </c>
      <c r="J16" s="212"/>
      <c r="K16" s="213"/>
      <c r="L16" s="213"/>
      <c r="M16" s="250"/>
      <c r="N16" s="211"/>
      <c r="O16" s="245"/>
      <c r="P16" s="213"/>
      <c r="Q16" s="213"/>
      <c r="R16" s="214"/>
      <c r="S16" s="214"/>
      <c r="T16" s="214"/>
      <c r="U16" s="214"/>
      <c r="V16" s="214"/>
      <c r="W16" s="214"/>
      <c r="X16" s="214"/>
    </row>
    <row r="17">
      <c r="A17" s="208"/>
      <c r="B17" s="252"/>
      <c r="C17" s="213"/>
      <c r="D17" s="213"/>
      <c r="E17" s="213"/>
      <c r="F17" s="210"/>
      <c r="G17" s="210" t="s">
        <v>1297</v>
      </c>
      <c r="H17" s="210" t="s">
        <v>1298</v>
      </c>
      <c r="I17" s="263" t="s">
        <v>1299</v>
      </c>
      <c r="J17" s="212"/>
      <c r="K17" s="213"/>
      <c r="L17" s="213"/>
      <c r="M17" s="250"/>
      <c r="N17" s="211"/>
      <c r="O17" s="245"/>
      <c r="P17" s="213"/>
      <c r="Q17" s="213"/>
      <c r="R17" s="214"/>
      <c r="S17" s="214"/>
      <c r="T17" s="214"/>
      <c r="U17" s="214"/>
      <c r="V17" s="214"/>
      <c r="W17" s="214"/>
      <c r="X17" s="214"/>
    </row>
    <row r="18">
      <c r="A18" s="208"/>
      <c r="B18" s="252"/>
      <c r="C18" s="213"/>
      <c r="D18" s="213"/>
      <c r="E18" s="213"/>
      <c r="F18" s="210"/>
      <c r="G18" s="210" t="s">
        <v>1300</v>
      </c>
      <c r="H18" s="210" t="s">
        <v>1301</v>
      </c>
      <c r="I18" s="263" t="s">
        <v>1302</v>
      </c>
      <c r="J18" s="212"/>
      <c r="K18" s="210"/>
      <c r="L18" s="213"/>
      <c r="M18" s="250"/>
      <c r="N18" s="211"/>
      <c r="O18" s="245"/>
      <c r="P18" s="213"/>
      <c r="Q18" s="213"/>
      <c r="R18" s="214"/>
      <c r="S18" s="214"/>
      <c r="T18" s="214"/>
      <c r="U18" s="214"/>
      <c r="V18" s="214"/>
      <c r="W18" s="214"/>
      <c r="X18" s="214"/>
    </row>
    <row r="19">
      <c r="A19" s="208"/>
      <c r="B19" s="252"/>
      <c r="C19" s="213"/>
      <c r="D19" s="213"/>
      <c r="E19" s="213"/>
      <c r="F19" s="210"/>
      <c r="G19" s="210" t="s">
        <v>1303</v>
      </c>
      <c r="H19" s="210" t="s">
        <v>591</v>
      </c>
      <c r="I19" s="263" t="s">
        <v>1304</v>
      </c>
      <c r="J19" s="212"/>
      <c r="K19" s="210"/>
      <c r="L19" s="213"/>
      <c r="M19" s="250"/>
      <c r="N19" s="211"/>
      <c r="O19" s="245"/>
      <c r="P19" s="213"/>
      <c r="Q19" s="213"/>
      <c r="R19" s="214"/>
      <c r="S19" s="214"/>
      <c r="T19" s="214"/>
      <c r="U19" s="214"/>
      <c r="V19" s="214"/>
      <c r="W19" s="214"/>
      <c r="X19" s="214"/>
    </row>
    <row r="20">
      <c r="A20" s="208"/>
      <c r="B20" s="252"/>
      <c r="C20" s="213"/>
      <c r="D20" s="213"/>
      <c r="E20" s="213"/>
      <c r="F20" s="210"/>
      <c r="G20" s="210" t="s">
        <v>1305</v>
      </c>
      <c r="H20" s="210" t="s">
        <v>1306</v>
      </c>
      <c r="I20" s="263" t="s">
        <v>1307</v>
      </c>
      <c r="J20" s="212"/>
      <c r="K20" s="210"/>
      <c r="L20" s="213"/>
      <c r="M20" s="250"/>
      <c r="N20" s="211"/>
      <c r="O20" s="245"/>
      <c r="P20" s="213"/>
      <c r="Q20" s="213"/>
      <c r="R20" s="214"/>
      <c r="S20" s="214"/>
      <c r="T20" s="214"/>
      <c r="U20" s="214"/>
      <c r="V20" s="214"/>
      <c r="W20" s="214"/>
      <c r="X20" s="214"/>
    </row>
    <row r="21">
      <c r="A21" s="208"/>
      <c r="B21" s="252"/>
      <c r="C21" s="213"/>
      <c r="D21" s="213"/>
      <c r="E21" s="213"/>
      <c r="F21" s="210"/>
      <c r="G21" s="210" t="s">
        <v>1308</v>
      </c>
      <c r="H21" s="210" t="s">
        <v>1309</v>
      </c>
      <c r="I21" s="263" t="s">
        <v>1310</v>
      </c>
      <c r="J21" s="212"/>
      <c r="K21" s="210"/>
      <c r="L21" s="213"/>
      <c r="M21" s="250"/>
      <c r="N21" s="211"/>
      <c r="O21" s="245"/>
      <c r="P21" s="213"/>
      <c r="Q21" s="213"/>
      <c r="R21" s="214"/>
      <c r="S21" s="214"/>
      <c r="T21" s="214"/>
      <c r="U21" s="214"/>
      <c r="V21" s="214"/>
      <c r="W21" s="214"/>
      <c r="X21" s="214"/>
    </row>
    <row r="22">
      <c r="A22" s="208"/>
      <c r="B22" s="252"/>
      <c r="C22" s="213"/>
      <c r="D22" s="213"/>
      <c r="E22" s="213"/>
      <c r="F22" s="210"/>
      <c r="G22" s="210" t="s">
        <v>1311</v>
      </c>
      <c r="H22" s="210" t="s">
        <v>582</v>
      </c>
      <c r="I22" s="263" t="s">
        <v>1312</v>
      </c>
      <c r="J22" s="212"/>
      <c r="K22" s="210"/>
      <c r="L22" s="213"/>
      <c r="M22" s="250"/>
      <c r="N22" s="211"/>
      <c r="O22" s="245"/>
      <c r="P22" s="213"/>
      <c r="Q22" s="213"/>
      <c r="R22" s="214"/>
      <c r="S22" s="214"/>
      <c r="T22" s="214"/>
      <c r="U22" s="214"/>
      <c r="V22" s="214"/>
      <c r="W22" s="214"/>
      <c r="X22" s="214"/>
    </row>
    <row r="23">
      <c r="A23" s="208"/>
      <c r="B23" s="252"/>
      <c r="C23" s="213"/>
      <c r="D23" s="213"/>
      <c r="E23" s="213"/>
      <c r="F23" s="210"/>
      <c r="G23" s="210" t="s">
        <v>1313</v>
      </c>
      <c r="H23" s="210" t="s">
        <v>1314</v>
      </c>
      <c r="I23" s="263" t="s">
        <v>1315</v>
      </c>
      <c r="J23" s="212"/>
      <c r="K23" s="210"/>
      <c r="L23" s="213"/>
      <c r="M23" s="250"/>
      <c r="N23" s="211"/>
      <c r="O23" s="245"/>
      <c r="P23" s="213"/>
      <c r="Q23" s="213"/>
      <c r="R23" s="214"/>
      <c r="S23" s="214"/>
      <c r="T23" s="214"/>
      <c r="U23" s="214"/>
      <c r="V23" s="214"/>
      <c r="W23" s="214"/>
      <c r="X23" s="214"/>
    </row>
    <row r="24">
      <c r="A24" s="208"/>
      <c r="B24" s="252"/>
      <c r="C24" s="213"/>
      <c r="D24" s="213"/>
      <c r="E24" s="213"/>
      <c r="F24" s="210"/>
      <c r="G24" s="210" t="s">
        <v>1316</v>
      </c>
      <c r="H24" s="210" t="s">
        <v>1317</v>
      </c>
      <c r="I24" s="264" t="s">
        <v>1318</v>
      </c>
      <c r="J24" s="212"/>
      <c r="K24" s="210"/>
      <c r="L24" s="248"/>
      <c r="M24" s="250"/>
      <c r="N24" s="211"/>
      <c r="O24" s="245"/>
      <c r="P24" s="213"/>
      <c r="Q24" s="213"/>
      <c r="R24" s="214"/>
      <c r="S24" s="214"/>
      <c r="T24" s="214"/>
      <c r="U24" s="214"/>
      <c r="V24" s="214"/>
      <c r="W24" s="214"/>
      <c r="X24" s="214"/>
    </row>
    <row r="25">
      <c r="A25" s="208"/>
      <c r="B25" s="252"/>
      <c r="C25" s="213"/>
      <c r="D25" s="213"/>
      <c r="E25" s="213"/>
      <c r="F25" s="210"/>
      <c r="G25" s="210" t="s">
        <v>1319</v>
      </c>
      <c r="H25" s="210" t="s">
        <v>1320</v>
      </c>
      <c r="I25" s="264" t="s">
        <v>1321</v>
      </c>
      <c r="J25" s="212"/>
      <c r="K25" s="210"/>
      <c r="L25" s="248"/>
      <c r="M25" s="250"/>
      <c r="N25" s="211"/>
      <c r="O25" s="245"/>
      <c r="P25" s="213"/>
      <c r="Q25" s="213"/>
      <c r="R25" s="214"/>
      <c r="S25" s="214"/>
      <c r="T25" s="214"/>
      <c r="U25" s="214"/>
      <c r="V25" s="214"/>
      <c r="W25" s="214"/>
      <c r="X25" s="214"/>
    </row>
    <row r="26">
      <c r="A26" s="208"/>
      <c r="B26" s="252"/>
      <c r="C26" s="213"/>
      <c r="D26" s="213"/>
      <c r="E26" s="213"/>
      <c r="F26" s="210"/>
      <c r="G26" s="210" t="s">
        <v>1322</v>
      </c>
      <c r="H26" s="210" t="s">
        <v>1024</v>
      </c>
      <c r="I26" s="264" t="s">
        <v>1323</v>
      </c>
      <c r="J26" s="212"/>
      <c r="K26" s="210"/>
      <c r="L26" s="248"/>
      <c r="M26" s="250"/>
      <c r="N26" s="211"/>
      <c r="O26" s="245"/>
      <c r="P26" s="213"/>
      <c r="Q26" s="213"/>
      <c r="R26" s="214"/>
      <c r="S26" s="214"/>
      <c r="T26" s="214"/>
      <c r="U26" s="214"/>
      <c r="V26" s="214"/>
      <c r="W26" s="214"/>
      <c r="X26" s="214"/>
    </row>
    <row r="27">
      <c r="A27" s="208"/>
      <c r="B27" s="252"/>
      <c r="C27" s="213"/>
      <c r="D27" s="213"/>
      <c r="E27" s="213"/>
      <c r="F27" s="210"/>
      <c r="G27" s="210" t="s">
        <v>1324</v>
      </c>
      <c r="H27" s="210" t="s">
        <v>593</v>
      </c>
      <c r="I27" s="264" t="s">
        <v>1325</v>
      </c>
      <c r="J27" s="212"/>
      <c r="K27" s="210"/>
      <c r="L27" s="248"/>
      <c r="M27" s="250"/>
      <c r="N27" s="211"/>
      <c r="O27" s="245"/>
      <c r="P27" s="213"/>
      <c r="Q27" s="213"/>
      <c r="R27" s="214"/>
      <c r="S27" s="214"/>
      <c r="T27" s="214"/>
      <c r="U27" s="214"/>
      <c r="V27" s="214"/>
      <c r="W27" s="214"/>
      <c r="X27" s="214"/>
    </row>
    <row r="28">
      <c r="A28" s="208"/>
      <c r="B28" s="252"/>
      <c r="C28" s="213"/>
      <c r="D28" s="213"/>
      <c r="E28" s="213"/>
      <c r="F28" s="210"/>
      <c r="G28" s="210" t="s">
        <v>1326</v>
      </c>
      <c r="H28" s="210" t="s">
        <v>1327</v>
      </c>
      <c r="I28" s="265"/>
      <c r="J28" s="212"/>
      <c r="K28" s="210"/>
      <c r="L28" s="248"/>
      <c r="M28" s="250"/>
      <c r="N28" s="211"/>
      <c r="O28" s="245"/>
      <c r="P28" s="213"/>
      <c r="Q28" s="213"/>
      <c r="R28" s="214"/>
      <c r="S28" s="214"/>
      <c r="T28" s="214"/>
      <c r="U28" s="214"/>
      <c r="V28" s="214"/>
      <c r="W28" s="214"/>
      <c r="X28" s="214"/>
    </row>
    <row r="29">
      <c r="A29" s="208"/>
      <c r="B29" s="252"/>
      <c r="C29" s="213"/>
      <c r="D29" s="213"/>
      <c r="E29" s="213"/>
      <c r="F29" s="210"/>
      <c r="G29" s="210" t="s">
        <v>1328</v>
      </c>
      <c r="H29" s="210" t="s">
        <v>1329</v>
      </c>
      <c r="I29" s="213"/>
      <c r="J29" s="212"/>
      <c r="K29" s="210"/>
      <c r="L29" s="248"/>
      <c r="M29" s="250"/>
      <c r="N29" s="211"/>
      <c r="O29" s="245"/>
      <c r="P29" s="213"/>
      <c r="Q29" s="213"/>
      <c r="R29" s="214"/>
      <c r="S29" s="214"/>
      <c r="T29" s="214"/>
      <c r="U29" s="214"/>
      <c r="V29" s="214"/>
      <c r="W29" s="214"/>
      <c r="X29" s="214"/>
    </row>
    <row r="30">
      <c r="A30" s="208"/>
      <c r="B30" s="252"/>
      <c r="C30" s="213"/>
      <c r="D30" s="213"/>
      <c r="E30" s="213"/>
      <c r="F30" s="210"/>
      <c r="G30" s="210" t="s">
        <v>1330</v>
      </c>
      <c r="H30" s="210" t="s">
        <v>1331</v>
      </c>
      <c r="I30" s="210"/>
      <c r="J30" s="212"/>
      <c r="K30" s="210"/>
      <c r="L30" s="248"/>
      <c r="M30" s="250"/>
      <c r="N30" s="211"/>
      <c r="O30" s="245"/>
      <c r="P30" s="213"/>
      <c r="Q30" s="213"/>
      <c r="R30" s="214"/>
      <c r="S30" s="214"/>
      <c r="T30" s="214"/>
      <c r="U30" s="214"/>
      <c r="V30" s="214"/>
      <c r="W30" s="214"/>
      <c r="X30" s="214"/>
    </row>
    <row r="31">
      <c r="A31" s="208"/>
      <c r="B31" s="252"/>
      <c r="C31" s="213"/>
      <c r="D31" s="213"/>
      <c r="E31" s="213"/>
      <c r="F31" s="210"/>
      <c r="G31" s="210" t="s">
        <v>1330</v>
      </c>
      <c r="H31" s="210" t="s">
        <v>1332</v>
      </c>
      <c r="I31" s="210"/>
      <c r="J31" s="212"/>
      <c r="K31" s="210"/>
      <c r="L31" s="248"/>
      <c r="M31" s="250"/>
      <c r="N31" s="211"/>
      <c r="O31" s="245"/>
      <c r="P31" s="213"/>
      <c r="Q31" s="213"/>
      <c r="R31" s="214"/>
      <c r="S31" s="214"/>
      <c r="T31" s="214"/>
      <c r="U31" s="214"/>
      <c r="V31" s="214"/>
      <c r="W31" s="214"/>
      <c r="X31" s="214"/>
    </row>
    <row r="32">
      <c r="A32" s="208"/>
      <c r="B32" s="252"/>
      <c r="C32" s="213"/>
      <c r="D32" s="213"/>
      <c r="E32" s="213"/>
      <c r="F32" s="210"/>
      <c r="G32" s="210" t="s">
        <v>1333</v>
      </c>
      <c r="H32" s="210" t="s">
        <v>1334</v>
      </c>
      <c r="I32" s="265"/>
      <c r="J32" s="212"/>
      <c r="K32" s="210"/>
      <c r="L32" s="248"/>
      <c r="M32" s="250"/>
      <c r="N32" s="211"/>
      <c r="O32" s="245"/>
      <c r="P32" s="213"/>
      <c r="Q32" s="213"/>
      <c r="R32" s="214"/>
      <c r="S32" s="214"/>
      <c r="T32" s="214"/>
      <c r="U32" s="214"/>
      <c r="V32" s="214"/>
      <c r="W32" s="214"/>
      <c r="X32" s="214"/>
    </row>
    <row r="33">
      <c r="A33" s="208"/>
      <c r="B33" s="252"/>
      <c r="C33" s="213"/>
      <c r="D33" s="213"/>
      <c r="E33" s="213"/>
      <c r="F33" s="210"/>
      <c r="G33" s="210" t="s">
        <v>1294</v>
      </c>
      <c r="H33" s="210" t="s">
        <v>537</v>
      </c>
      <c r="I33" s="218"/>
      <c r="J33" s="212"/>
      <c r="K33" s="210"/>
      <c r="L33" s="248"/>
      <c r="M33" s="250"/>
      <c r="N33" s="211"/>
      <c r="O33" s="245"/>
      <c r="P33" s="213"/>
      <c r="Q33" s="213"/>
      <c r="R33" s="214"/>
      <c r="S33" s="214"/>
      <c r="T33" s="214"/>
      <c r="U33" s="214"/>
      <c r="V33" s="214"/>
      <c r="W33" s="214"/>
      <c r="X33" s="214"/>
    </row>
    <row r="34">
      <c r="A34" s="208"/>
      <c r="B34" s="252"/>
      <c r="C34" s="213"/>
      <c r="D34" s="213"/>
      <c r="E34" s="213"/>
      <c r="F34" s="210"/>
      <c r="G34" s="210" t="s">
        <v>1283</v>
      </c>
      <c r="H34" s="210" t="s">
        <v>1335</v>
      </c>
      <c r="I34" s="210"/>
      <c r="J34" s="212"/>
      <c r="K34" s="210"/>
      <c r="L34" s="248"/>
      <c r="M34" s="250"/>
      <c r="N34" s="211"/>
      <c r="O34" s="245"/>
      <c r="P34" s="213"/>
      <c r="Q34" s="213"/>
      <c r="R34" s="214"/>
      <c r="S34" s="214"/>
      <c r="T34" s="214"/>
      <c r="U34" s="214"/>
      <c r="V34" s="214"/>
      <c r="W34" s="214"/>
      <c r="X34" s="214"/>
    </row>
    <row r="35">
      <c r="A35" s="208"/>
      <c r="B35" s="252"/>
      <c r="C35" s="213"/>
      <c r="D35" s="213"/>
      <c r="E35" s="213"/>
      <c r="F35" s="210"/>
      <c r="G35" s="210" t="s">
        <v>1336</v>
      </c>
      <c r="H35" s="210" t="s">
        <v>1337</v>
      </c>
      <c r="I35" s="210"/>
      <c r="J35" s="212"/>
      <c r="K35" s="210"/>
      <c r="L35" s="248"/>
      <c r="M35" s="250"/>
      <c r="N35" s="211"/>
      <c r="O35" s="245"/>
      <c r="P35" s="213"/>
      <c r="Q35" s="213"/>
      <c r="R35" s="214"/>
      <c r="S35" s="214"/>
      <c r="T35" s="214"/>
      <c r="U35" s="214"/>
      <c r="V35" s="214"/>
      <c r="W35" s="214"/>
      <c r="X35" s="214"/>
    </row>
    <row r="36">
      <c r="A36" s="208"/>
      <c r="B36" s="252"/>
      <c r="C36" s="213"/>
      <c r="D36" s="213"/>
      <c r="E36" s="213"/>
      <c r="F36" s="210"/>
      <c r="G36" s="210" t="s">
        <v>1338</v>
      </c>
      <c r="H36" s="210" t="s">
        <v>1339</v>
      </c>
      <c r="I36" s="210"/>
      <c r="J36" s="212"/>
      <c r="K36" s="210"/>
      <c r="L36" s="248"/>
      <c r="M36" s="250"/>
      <c r="N36" s="211"/>
      <c r="O36" s="245"/>
      <c r="P36" s="213"/>
      <c r="Q36" s="213"/>
      <c r="R36" s="214"/>
      <c r="S36" s="214"/>
      <c r="T36" s="214"/>
      <c r="U36" s="214"/>
      <c r="V36" s="214"/>
      <c r="W36" s="214"/>
      <c r="X36" s="214"/>
    </row>
    <row r="37">
      <c r="A37" s="208"/>
      <c r="B37" s="252"/>
      <c r="C37" s="213"/>
      <c r="D37" s="213"/>
      <c r="E37" s="213"/>
      <c r="F37" s="210"/>
      <c r="G37" s="210" t="s">
        <v>1340</v>
      </c>
      <c r="H37" s="210" t="s">
        <v>932</v>
      </c>
      <c r="I37" s="210"/>
      <c r="J37" s="212"/>
      <c r="K37" s="210"/>
      <c r="L37" s="248"/>
      <c r="M37" s="250"/>
      <c r="N37" s="211"/>
      <c r="O37" s="245"/>
      <c r="P37" s="213"/>
      <c r="Q37" s="213"/>
      <c r="R37" s="214"/>
      <c r="S37" s="214"/>
      <c r="T37" s="214"/>
      <c r="U37" s="214"/>
      <c r="V37" s="214"/>
      <c r="W37" s="214"/>
      <c r="X37" s="214"/>
    </row>
    <row r="38">
      <c r="A38" s="208"/>
      <c r="B38" s="252"/>
      <c r="C38" s="213"/>
      <c r="D38" s="213"/>
      <c r="E38" s="213"/>
      <c r="F38" s="210"/>
      <c r="G38" s="210" t="s">
        <v>1341</v>
      </c>
      <c r="H38" s="210"/>
      <c r="I38" s="210"/>
      <c r="J38" s="212"/>
      <c r="K38" s="210"/>
      <c r="L38" s="248"/>
      <c r="M38" s="250"/>
      <c r="N38" s="211"/>
      <c r="O38" s="245"/>
      <c r="P38" s="213"/>
      <c r="Q38" s="213"/>
      <c r="R38" s="214"/>
      <c r="S38" s="214"/>
      <c r="T38" s="214"/>
      <c r="U38" s="214"/>
      <c r="V38" s="214"/>
      <c r="W38" s="214"/>
      <c r="X38" s="214"/>
    </row>
    <row r="39">
      <c r="A39" s="208"/>
      <c r="B39" s="252"/>
      <c r="C39" s="213"/>
      <c r="D39" s="213"/>
      <c r="E39" s="213"/>
      <c r="F39" s="210"/>
      <c r="G39" s="210" t="s">
        <v>1342</v>
      </c>
      <c r="H39" s="210"/>
      <c r="I39" s="213"/>
      <c r="J39" s="212"/>
      <c r="K39" s="213"/>
      <c r="L39" s="213"/>
      <c r="M39" s="213"/>
      <c r="N39" s="211"/>
      <c r="O39" s="245"/>
      <c r="P39" s="213"/>
      <c r="Q39" s="213"/>
      <c r="R39" s="214"/>
      <c r="S39" s="214"/>
      <c r="T39" s="214"/>
      <c r="U39" s="214"/>
      <c r="V39" s="214"/>
      <c r="W39" s="214"/>
      <c r="X39" s="214"/>
    </row>
    <row r="40">
      <c r="A40" s="208"/>
      <c r="B40" s="252"/>
      <c r="C40" s="213"/>
      <c r="D40" s="213"/>
      <c r="E40" s="213"/>
      <c r="F40" s="210"/>
      <c r="G40" s="210"/>
      <c r="H40" s="213"/>
      <c r="I40" s="213"/>
      <c r="J40" s="212"/>
      <c r="K40" s="213"/>
      <c r="L40" s="213"/>
      <c r="M40" s="213"/>
      <c r="N40" s="211"/>
      <c r="O40" s="245"/>
      <c r="P40" s="213"/>
      <c r="Q40" s="213"/>
      <c r="R40" s="214"/>
      <c r="S40" s="214"/>
      <c r="T40" s="214"/>
      <c r="U40" s="214"/>
      <c r="V40" s="214"/>
      <c r="W40" s="214"/>
      <c r="X40" s="214"/>
    </row>
    <row r="41">
      <c r="A41" s="208"/>
      <c r="B41" s="252"/>
      <c r="C41" s="213"/>
      <c r="D41" s="213"/>
      <c r="E41" s="213"/>
      <c r="F41" s="210"/>
      <c r="G41" s="210"/>
      <c r="H41" s="210"/>
      <c r="I41" s="265"/>
      <c r="J41" s="212"/>
      <c r="K41" s="210"/>
      <c r="L41" s="213"/>
      <c r="M41" s="213"/>
      <c r="N41" s="211"/>
      <c r="O41" s="245"/>
      <c r="P41" s="213"/>
      <c r="Q41" s="213"/>
      <c r="R41" s="214"/>
      <c r="S41" s="214"/>
      <c r="T41" s="214"/>
      <c r="U41" s="214"/>
      <c r="V41" s="214"/>
      <c r="W41" s="214"/>
      <c r="X41" s="214"/>
    </row>
    <row r="42">
      <c r="A42" s="208"/>
      <c r="B42" s="252"/>
      <c r="C42" s="213"/>
      <c r="D42" s="213"/>
      <c r="E42" s="213"/>
      <c r="F42" s="210"/>
      <c r="G42" s="210"/>
      <c r="H42" s="210"/>
      <c r="I42" s="213"/>
      <c r="J42" s="212"/>
      <c r="K42" s="210"/>
      <c r="L42" s="248"/>
      <c r="M42" s="213"/>
      <c r="N42" s="211"/>
      <c r="O42" s="245"/>
      <c r="P42" s="213"/>
      <c r="Q42" s="213"/>
      <c r="R42" s="214"/>
      <c r="S42" s="214"/>
      <c r="T42" s="214"/>
      <c r="U42" s="214"/>
      <c r="V42" s="214"/>
      <c r="W42" s="214"/>
      <c r="X42" s="214"/>
    </row>
    <row r="43">
      <c r="A43" s="208"/>
      <c r="B43" s="252"/>
      <c r="C43" s="213"/>
      <c r="D43" s="213"/>
      <c r="E43" s="213"/>
      <c r="F43" s="210"/>
      <c r="G43" s="210"/>
      <c r="H43" s="210"/>
      <c r="I43" s="210"/>
      <c r="J43" s="212"/>
      <c r="K43" s="210"/>
      <c r="L43" s="248"/>
      <c r="M43" s="213"/>
      <c r="N43" s="211"/>
      <c r="O43" s="245"/>
      <c r="P43" s="213"/>
      <c r="Q43" s="213"/>
      <c r="R43" s="214"/>
      <c r="S43" s="214"/>
      <c r="T43" s="214"/>
      <c r="U43" s="214"/>
      <c r="V43" s="214"/>
      <c r="W43" s="214"/>
      <c r="X43" s="214"/>
    </row>
    <row r="44">
      <c r="A44" s="208"/>
      <c r="B44" s="252"/>
      <c r="C44" s="213"/>
      <c r="D44" s="213"/>
      <c r="E44" s="213"/>
      <c r="F44" s="210"/>
      <c r="G44" s="210"/>
      <c r="H44" s="210"/>
      <c r="I44" s="210"/>
      <c r="J44" s="212"/>
      <c r="K44" s="210"/>
      <c r="L44" s="248"/>
      <c r="M44" s="213"/>
      <c r="N44" s="211"/>
      <c r="O44" s="245"/>
      <c r="P44" s="213"/>
      <c r="Q44" s="213"/>
      <c r="R44" s="214"/>
      <c r="S44" s="214"/>
      <c r="T44" s="214"/>
      <c r="U44" s="214"/>
      <c r="V44" s="214"/>
      <c r="W44" s="214"/>
      <c r="X44" s="214"/>
    </row>
    <row r="45">
      <c r="A45" s="208"/>
      <c r="B45" s="252"/>
      <c r="C45" s="213"/>
      <c r="D45" s="213"/>
      <c r="E45" s="213"/>
      <c r="F45" s="210"/>
      <c r="G45" s="210"/>
      <c r="H45" s="210"/>
      <c r="I45" s="210"/>
      <c r="J45" s="212"/>
      <c r="K45" s="210"/>
      <c r="L45" s="248"/>
      <c r="M45" s="213"/>
      <c r="N45" s="211"/>
      <c r="O45" s="245"/>
      <c r="P45" s="213"/>
      <c r="Q45" s="213"/>
      <c r="R45" s="214"/>
      <c r="S45" s="214"/>
      <c r="T45" s="214"/>
      <c r="U45" s="214"/>
      <c r="V45" s="214"/>
      <c r="W45" s="214"/>
      <c r="X45" s="214"/>
    </row>
    <row r="46">
      <c r="A46" s="208"/>
      <c r="B46" s="252"/>
      <c r="C46" s="213"/>
      <c r="D46" s="213"/>
      <c r="E46" s="213"/>
      <c r="F46" s="213"/>
      <c r="G46" s="210"/>
      <c r="H46" s="210"/>
      <c r="I46" s="210"/>
      <c r="J46" s="212"/>
      <c r="K46" s="213"/>
      <c r="L46" s="248"/>
      <c r="M46" s="213"/>
      <c r="N46" s="211"/>
      <c r="O46" s="245"/>
      <c r="P46" s="213"/>
      <c r="Q46" s="213"/>
      <c r="R46" s="214"/>
      <c r="S46" s="214"/>
      <c r="T46" s="214"/>
      <c r="U46" s="214"/>
      <c r="V46" s="214"/>
      <c r="W46" s="214"/>
      <c r="X46" s="214"/>
    </row>
    <row r="47">
      <c r="A47" s="208"/>
      <c r="B47" s="252"/>
      <c r="C47" s="213"/>
      <c r="D47" s="213"/>
      <c r="E47" s="213"/>
      <c r="F47" s="213"/>
      <c r="G47" s="210"/>
      <c r="H47" s="213"/>
      <c r="I47" s="213"/>
      <c r="J47" s="213"/>
      <c r="K47" s="213"/>
      <c r="L47" s="213"/>
      <c r="M47" s="213"/>
      <c r="N47" s="211"/>
      <c r="O47" s="245"/>
      <c r="P47" s="213"/>
      <c r="Q47" s="213"/>
      <c r="R47" s="214"/>
      <c r="S47" s="214"/>
      <c r="T47" s="214"/>
      <c r="U47" s="214"/>
      <c r="V47" s="214"/>
      <c r="W47" s="214"/>
      <c r="X47" s="214"/>
    </row>
    <row r="48">
      <c r="A48" s="208"/>
      <c r="B48" s="252"/>
      <c r="C48" s="213"/>
      <c r="D48" s="213"/>
      <c r="E48" s="213"/>
      <c r="F48" s="213"/>
      <c r="G48" s="210"/>
      <c r="H48" s="213"/>
      <c r="I48" s="213"/>
      <c r="J48" s="213"/>
      <c r="K48" s="213"/>
      <c r="L48" s="213"/>
      <c r="M48" s="213"/>
      <c r="N48" s="211"/>
      <c r="O48" s="245"/>
      <c r="P48" s="213"/>
      <c r="Q48" s="213"/>
      <c r="R48" s="214"/>
      <c r="S48" s="214"/>
      <c r="T48" s="214"/>
      <c r="U48" s="214"/>
      <c r="V48" s="214"/>
      <c r="W48" s="214"/>
      <c r="X48" s="214"/>
    </row>
    <row r="49">
      <c r="A49" s="208"/>
      <c r="B49" s="252"/>
      <c r="C49" s="213"/>
      <c r="D49" s="213"/>
      <c r="E49" s="213"/>
      <c r="F49" s="213"/>
      <c r="G49" s="210"/>
      <c r="H49" s="210"/>
      <c r="I49" s="213"/>
      <c r="J49" s="213"/>
      <c r="K49" s="213"/>
      <c r="L49" s="213"/>
      <c r="M49" s="213"/>
      <c r="N49" s="211"/>
      <c r="O49" s="245"/>
      <c r="P49" s="213"/>
      <c r="Q49" s="213"/>
      <c r="R49" s="214"/>
      <c r="S49" s="214"/>
      <c r="T49" s="214"/>
      <c r="U49" s="214"/>
      <c r="V49" s="214"/>
      <c r="W49" s="214"/>
      <c r="X49" s="214"/>
    </row>
    <row r="50" hidden="1">
      <c r="A50" s="208">
        <v>48.0</v>
      </c>
      <c r="B50" s="252">
        <v>25284.0</v>
      </c>
      <c r="C50" s="213"/>
      <c r="D50" s="210" t="s">
        <v>854</v>
      </c>
      <c r="E50" s="211" t="s">
        <v>949</v>
      </c>
      <c r="F50" s="210" t="s">
        <v>950</v>
      </c>
      <c r="G50" s="210" t="s">
        <v>951</v>
      </c>
      <c r="H50" s="213"/>
      <c r="I50" s="210" t="s">
        <v>96</v>
      </c>
      <c r="J50" s="266"/>
      <c r="K50" s="213"/>
      <c r="L50" s="248">
        <v>500000.0</v>
      </c>
      <c r="M50" s="213"/>
      <c r="N50" s="211" t="s">
        <v>840</v>
      </c>
      <c r="O50" s="245" t="s">
        <v>863</v>
      </c>
      <c r="P50" s="254">
        <v>46120.0</v>
      </c>
      <c r="Q50" s="210" t="s">
        <v>952</v>
      </c>
      <c r="R50" s="214"/>
      <c r="S50" s="214"/>
      <c r="T50" s="214"/>
      <c r="U50" s="214"/>
      <c r="V50" s="214"/>
      <c r="W50" s="214"/>
      <c r="X50" s="214"/>
    </row>
    <row r="51" hidden="1">
      <c r="A51" s="208"/>
      <c r="B51" s="252">
        <v>25284.0</v>
      </c>
      <c r="C51" s="213"/>
      <c r="D51" s="210" t="s">
        <v>854</v>
      </c>
      <c r="E51" s="211" t="s">
        <v>954</v>
      </c>
      <c r="F51" s="210" t="s">
        <v>955</v>
      </c>
      <c r="G51" s="210" t="s">
        <v>956</v>
      </c>
      <c r="H51" s="213"/>
      <c r="I51" s="210"/>
      <c r="J51" s="266"/>
      <c r="K51" s="213"/>
      <c r="L51" s="248">
        <v>3000000.0</v>
      </c>
      <c r="M51" s="213"/>
      <c r="N51" s="211" t="s">
        <v>840</v>
      </c>
      <c r="O51" s="245" t="s">
        <v>863</v>
      </c>
      <c r="P51" s="254">
        <v>46120.0</v>
      </c>
      <c r="Q51" s="210" t="s">
        <v>957</v>
      </c>
      <c r="R51" s="214"/>
      <c r="S51" s="214"/>
      <c r="T51" s="214"/>
      <c r="U51" s="214"/>
      <c r="V51" s="214"/>
      <c r="W51" s="214"/>
      <c r="X51" s="214"/>
    </row>
    <row r="52" hidden="1">
      <c r="A52" s="208">
        <v>49.0</v>
      </c>
      <c r="B52" s="252">
        <v>25284.0</v>
      </c>
      <c r="C52" s="213"/>
      <c r="D52" s="210" t="s">
        <v>854</v>
      </c>
      <c r="E52" s="211" t="s">
        <v>949</v>
      </c>
      <c r="F52" s="210" t="s">
        <v>959</v>
      </c>
      <c r="G52" s="210" t="s">
        <v>960</v>
      </c>
      <c r="H52" s="213"/>
      <c r="I52" s="213"/>
      <c r="J52" s="213"/>
      <c r="K52" s="213"/>
      <c r="L52" s="248">
        <v>7000000.0</v>
      </c>
      <c r="M52" s="213"/>
      <c r="N52" s="211" t="s">
        <v>840</v>
      </c>
      <c r="O52" s="245" t="s">
        <v>863</v>
      </c>
      <c r="P52" s="254">
        <v>46122.0</v>
      </c>
      <c r="Q52" s="210" t="s">
        <v>961</v>
      </c>
      <c r="R52" s="214"/>
      <c r="S52" s="214"/>
      <c r="T52" s="214"/>
      <c r="U52" s="214"/>
      <c r="V52" s="214"/>
      <c r="W52" s="214"/>
      <c r="X52" s="214"/>
    </row>
    <row r="53" hidden="1">
      <c r="A53" s="208">
        <v>50.0</v>
      </c>
      <c r="B53" s="252">
        <v>25284.0</v>
      </c>
      <c r="C53" s="213"/>
      <c r="D53" s="210" t="s">
        <v>854</v>
      </c>
      <c r="E53" s="211" t="s">
        <v>876</v>
      </c>
      <c r="F53" s="210" t="s">
        <v>963</v>
      </c>
      <c r="G53" s="210" t="s">
        <v>964</v>
      </c>
      <c r="H53" s="210" t="s">
        <v>965</v>
      </c>
      <c r="I53" s="213"/>
      <c r="J53" s="213"/>
      <c r="K53" s="213"/>
      <c r="L53" s="248">
        <v>1500000.0</v>
      </c>
      <c r="M53" s="213"/>
      <c r="N53" s="211" t="s">
        <v>840</v>
      </c>
      <c r="O53" s="245" t="s">
        <v>863</v>
      </c>
      <c r="P53" s="254">
        <v>46122.0</v>
      </c>
      <c r="Q53" s="210" t="s">
        <v>966</v>
      </c>
      <c r="R53" s="214"/>
      <c r="S53" s="214"/>
      <c r="T53" s="214"/>
      <c r="U53" s="214"/>
      <c r="V53" s="214"/>
      <c r="W53" s="214"/>
      <c r="X53" s="214"/>
    </row>
    <row r="54" hidden="1">
      <c r="A54" s="208">
        <v>51.0</v>
      </c>
      <c r="B54" s="252">
        <v>25284.0</v>
      </c>
      <c r="C54" s="213"/>
      <c r="D54" s="210" t="s">
        <v>854</v>
      </c>
      <c r="E54" s="211" t="s">
        <v>876</v>
      </c>
      <c r="F54" s="210" t="s">
        <v>963</v>
      </c>
      <c r="G54" s="210" t="s">
        <v>964</v>
      </c>
      <c r="H54" s="210" t="s">
        <v>967</v>
      </c>
      <c r="I54" s="213"/>
      <c r="J54" s="213"/>
      <c r="K54" s="213"/>
      <c r="L54" s="248">
        <v>1500000.0</v>
      </c>
      <c r="M54" s="213"/>
      <c r="N54" s="211" t="s">
        <v>840</v>
      </c>
      <c r="O54" s="245" t="s">
        <v>863</v>
      </c>
      <c r="P54" s="254">
        <v>46122.0</v>
      </c>
      <c r="Q54" s="210" t="s">
        <v>966</v>
      </c>
      <c r="R54" s="214"/>
      <c r="S54" s="214"/>
      <c r="T54" s="214"/>
      <c r="U54" s="214"/>
      <c r="V54" s="214"/>
      <c r="W54" s="214"/>
      <c r="X54" s="214"/>
    </row>
    <row r="55" hidden="1">
      <c r="A55" s="208">
        <v>52.0</v>
      </c>
      <c r="B55" s="252">
        <v>25284.0</v>
      </c>
      <c r="C55" s="213"/>
      <c r="D55" s="210" t="s">
        <v>854</v>
      </c>
      <c r="E55" s="211" t="s">
        <v>876</v>
      </c>
      <c r="F55" s="210" t="s">
        <v>968</v>
      </c>
      <c r="G55" s="210" t="s">
        <v>969</v>
      </c>
      <c r="H55" s="213"/>
      <c r="I55" s="213"/>
      <c r="J55" s="213"/>
      <c r="K55" s="213"/>
      <c r="L55" s="248">
        <v>5000000.0</v>
      </c>
      <c r="M55" s="213"/>
      <c r="N55" s="211" t="s">
        <v>840</v>
      </c>
      <c r="O55" s="245" t="s">
        <v>863</v>
      </c>
      <c r="P55" s="254">
        <v>46130.0</v>
      </c>
      <c r="Q55" s="210" t="s">
        <v>970</v>
      </c>
      <c r="R55" s="214"/>
      <c r="S55" s="214"/>
      <c r="T55" s="214"/>
      <c r="U55" s="214"/>
      <c r="V55" s="214"/>
      <c r="W55" s="214"/>
      <c r="X55" s="214"/>
    </row>
    <row r="56">
      <c r="A56" s="208"/>
      <c r="B56" s="252"/>
      <c r="C56" s="213"/>
      <c r="D56" s="213"/>
      <c r="E56" s="213"/>
      <c r="F56" s="210"/>
      <c r="G56" s="210"/>
      <c r="H56" s="217"/>
      <c r="I56" s="213"/>
      <c r="J56" s="212"/>
      <c r="K56" s="210"/>
      <c r="L56" s="248"/>
      <c r="M56" s="213"/>
      <c r="N56" s="211"/>
      <c r="O56" s="245"/>
      <c r="P56" s="213"/>
      <c r="Q56" s="213"/>
      <c r="R56" s="214"/>
      <c r="S56" s="214"/>
      <c r="T56" s="214"/>
      <c r="U56" s="214"/>
      <c r="V56" s="214"/>
      <c r="W56" s="214"/>
      <c r="X56" s="214"/>
    </row>
    <row r="57">
      <c r="A57" s="208"/>
      <c r="B57" s="252"/>
      <c r="C57" s="213"/>
      <c r="D57" s="213"/>
      <c r="E57" s="213"/>
      <c r="F57" s="210"/>
      <c r="G57" s="217"/>
      <c r="H57" s="217"/>
      <c r="I57" s="213"/>
      <c r="J57" s="212"/>
      <c r="K57" s="210"/>
      <c r="L57" s="248"/>
      <c r="M57" s="213"/>
      <c r="N57" s="211"/>
      <c r="O57" s="245"/>
      <c r="P57" s="213"/>
      <c r="Q57" s="213"/>
      <c r="R57" s="214"/>
      <c r="S57" s="214"/>
      <c r="T57" s="214"/>
      <c r="U57" s="214"/>
      <c r="V57" s="214"/>
      <c r="W57" s="214"/>
      <c r="X57" s="214"/>
    </row>
    <row r="58">
      <c r="A58" s="208"/>
      <c r="B58" s="252"/>
      <c r="C58" s="213"/>
      <c r="D58" s="213"/>
      <c r="E58" s="213"/>
      <c r="F58" s="210"/>
      <c r="G58" s="217"/>
      <c r="H58" s="218"/>
      <c r="I58" s="213"/>
      <c r="J58" s="212"/>
      <c r="K58" s="210"/>
      <c r="L58" s="253"/>
      <c r="M58" s="213"/>
      <c r="N58" s="211"/>
      <c r="O58" s="245"/>
      <c r="P58" s="213"/>
      <c r="Q58" s="213"/>
      <c r="R58" s="214"/>
      <c r="S58" s="214"/>
      <c r="T58" s="214"/>
      <c r="U58" s="214"/>
      <c r="V58" s="214"/>
      <c r="W58" s="214"/>
      <c r="X58" s="214"/>
    </row>
    <row r="59">
      <c r="A59" s="208"/>
      <c r="B59" s="252"/>
      <c r="C59" s="213"/>
      <c r="D59" s="213"/>
      <c r="E59" s="213"/>
      <c r="F59" s="210"/>
      <c r="G59" s="217"/>
      <c r="H59" s="218"/>
      <c r="I59" s="213"/>
      <c r="J59" s="212"/>
      <c r="K59" s="210"/>
      <c r="L59" s="248"/>
      <c r="M59" s="213"/>
      <c r="N59" s="211"/>
      <c r="O59" s="245"/>
      <c r="P59" s="213"/>
      <c r="Q59" s="213"/>
      <c r="R59" s="214"/>
      <c r="S59" s="214"/>
      <c r="T59" s="214"/>
      <c r="U59" s="214"/>
      <c r="V59" s="214"/>
      <c r="W59" s="214"/>
      <c r="X59" s="214"/>
    </row>
    <row r="60">
      <c r="A60" s="208"/>
      <c r="B60" s="252"/>
      <c r="C60" s="213"/>
      <c r="D60" s="213"/>
      <c r="E60" s="213"/>
      <c r="F60" s="210"/>
      <c r="G60" s="210"/>
      <c r="H60" s="210"/>
      <c r="I60" s="213"/>
      <c r="J60" s="212"/>
      <c r="K60" s="210"/>
      <c r="L60" s="248"/>
      <c r="M60" s="213"/>
      <c r="N60" s="211"/>
      <c r="O60" s="245"/>
      <c r="P60" s="213"/>
      <c r="Q60" s="213"/>
      <c r="R60" s="214"/>
      <c r="S60" s="214"/>
      <c r="T60" s="214"/>
      <c r="U60" s="214"/>
      <c r="V60" s="214"/>
      <c r="W60" s="214"/>
      <c r="X60" s="214"/>
    </row>
    <row r="61">
      <c r="A61" s="208"/>
      <c r="B61" s="252"/>
      <c r="C61" s="213"/>
      <c r="D61" s="213"/>
      <c r="E61" s="213"/>
      <c r="F61" s="210"/>
      <c r="G61" s="217"/>
      <c r="H61" s="210"/>
      <c r="I61" s="213"/>
      <c r="J61" s="212"/>
      <c r="K61" s="210"/>
      <c r="L61" s="248"/>
      <c r="M61" s="213"/>
      <c r="N61" s="211"/>
      <c r="O61" s="245"/>
      <c r="P61" s="213"/>
      <c r="Q61" s="213"/>
      <c r="R61" s="214"/>
      <c r="S61" s="214"/>
      <c r="T61" s="214"/>
      <c r="U61" s="214"/>
      <c r="V61" s="214"/>
      <c r="W61" s="214"/>
      <c r="X61" s="214"/>
    </row>
    <row r="62">
      <c r="A62" s="208"/>
      <c r="B62" s="252"/>
      <c r="C62" s="213"/>
      <c r="D62" s="213"/>
      <c r="E62" s="213"/>
      <c r="F62" s="210"/>
      <c r="G62" s="210"/>
      <c r="H62" s="210"/>
      <c r="I62" s="213"/>
      <c r="J62" s="212"/>
      <c r="K62" s="210"/>
      <c r="L62" s="248"/>
      <c r="M62" s="213"/>
      <c r="N62" s="211"/>
      <c r="O62" s="245"/>
      <c r="P62" s="213"/>
      <c r="Q62" s="213"/>
      <c r="R62" s="214"/>
      <c r="S62" s="214"/>
      <c r="T62" s="214"/>
      <c r="U62" s="214"/>
      <c r="V62" s="214"/>
      <c r="W62" s="214"/>
      <c r="X62" s="214"/>
    </row>
    <row r="63">
      <c r="A63" s="208"/>
      <c r="B63" s="252"/>
      <c r="C63" s="213"/>
      <c r="D63" s="213"/>
      <c r="E63" s="213"/>
      <c r="F63" s="210"/>
      <c r="G63" s="210"/>
      <c r="H63" s="210"/>
      <c r="I63" s="213"/>
      <c r="J63" s="212"/>
      <c r="K63" s="210"/>
      <c r="L63" s="248"/>
      <c r="M63" s="213"/>
      <c r="N63" s="211"/>
      <c r="O63" s="245"/>
      <c r="P63" s="213"/>
      <c r="Q63" s="213"/>
      <c r="R63" s="214"/>
      <c r="S63" s="214"/>
      <c r="T63" s="214"/>
      <c r="U63" s="214"/>
      <c r="V63" s="214"/>
      <c r="W63" s="214"/>
      <c r="X63" s="214"/>
    </row>
    <row r="64">
      <c r="A64" s="208"/>
      <c r="B64" s="252"/>
      <c r="C64" s="213"/>
      <c r="D64" s="213"/>
      <c r="E64" s="213"/>
      <c r="F64" s="210"/>
      <c r="G64" s="210"/>
      <c r="H64" s="210"/>
      <c r="I64" s="213"/>
      <c r="J64" s="212"/>
      <c r="K64" s="210"/>
      <c r="L64" s="248"/>
      <c r="M64" s="213"/>
      <c r="N64" s="211"/>
      <c r="O64" s="245"/>
      <c r="P64" s="213"/>
      <c r="Q64" s="213"/>
      <c r="R64" s="214"/>
      <c r="S64" s="214"/>
      <c r="T64" s="214"/>
      <c r="U64" s="214"/>
      <c r="V64" s="214"/>
      <c r="W64" s="214"/>
      <c r="X64" s="214"/>
    </row>
    <row r="65">
      <c r="A65" s="208"/>
      <c r="B65" s="252"/>
      <c r="C65" s="213"/>
      <c r="D65" s="213"/>
      <c r="E65" s="213"/>
      <c r="F65" s="210"/>
      <c r="G65" s="210"/>
      <c r="H65" s="210"/>
      <c r="I65" s="213"/>
      <c r="J65" s="212"/>
      <c r="K65" s="210"/>
      <c r="L65" s="248"/>
      <c r="M65" s="213"/>
      <c r="N65" s="211"/>
      <c r="O65" s="245"/>
      <c r="P65" s="213"/>
      <c r="Q65" s="213"/>
      <c r="R65" s="214"/>
      <c r="S65" s="214"/>
      <c r="T65" s="214"/>
      <c r="U65" s="214"/>
      <c r="V65" s="214"/>
      <c r="W65" s="214"/>
      <c r="X65" s="214"/>
    </row>
    <row r="66">
      <c r="A66" s="208"/>
      <c r="B66" s="252"/>
      <c r="C66" s="213"/>
      <c r="D66" s="213"/>
      <c r="E66" s="213"/>
      <c r="F66" s="210"/>
      <c r="G66" s="210"/>
      <c r="H66" s="210"/>
      <c r="I66" s="213"/>
      <c r="J66" s="212"/>
      <c r="K66" s="210"/>
      <c r="L66" s="248"/>
      <c r="M66" s="213"/>
      <c r="N66" s="211"/>
      <c r="O66" s="245"/>
      <c r="P66" s="213"/>
      <c r="Q66" s="213"/>
      <c r="R66" s="214"/>
      <c r="S66" s="214"/>
      <c r="T66" s="214"/>
      <c r="U66" s="214"/>
      <c r="V66" s="214"/>
      <c r="W66" s="214"/>
      <c r="X66" s="214"/>
    </row>
    <row r="67">
      <c r="A67" s="208"/>
      <c r="B67" s="252"/>
      <c r="C67" s="213"/>
      <c r="D67" s="213"/>
      <c r="E67" s="213"/>
      <c r="F67" s="210"/>
      <c r="G67" s="210"/>
      <c r="H67" s="210"/>
      <c r="I67" s="213"/>
      <c r="J67" s="212"/>
      <c r="K67" s="210"/>
      <c r="L67" s="248"/>
      <c r="M67" s="213"/>
      <c r="N67" s="211"/>
      <c r="O67" s="245"/>
      <c r="P67" s="213"/>
      <c r="Q67" s="213"/>
      <c r="R67" s="214"/>
      <c r="S67" s="214"/>
      <c r="T67" s="214"/>
      <c r="U67" s="214"/>
      <c r="V67" s="214"/>
      <c r="W67" s="214"/>
      <c r="X67" s="214"/>
    </row>
    <row r="68">
      <c r="A68" s="208"/>
      <c r="B68" s="252"/>
      <c r="C68" s="213"/>
      <c r="D68" s="213"/>
      <c r="E68" s="213"/>
      <c r="F68" s="210"/>
      <c r="G68" s="210"/>
      <c r="H68" s="210"/>
      <c r="I68" s="213"/>
      <c r="J68" s="212"/>
      <c r="K68" s="210"/>
      <c r="L68" s="248"/>
      <c r="M68" s="213"/>
      <c r="N68" s="211"/>
      <c r="O68" s="245"/>
      <c r="P68" s="213"/>
      <c r="Q68" s="213"/>
      <c r="R68" s="214"/>
      <c r="S68" s="214"/>
      <c r="T68" s="214"/>
      <c r="U68" s="214"/>
      <c r="V68" s="214"/>
      <c r="W68" s="214"/>
      <c r="X68" s="214"/>
    </row>
    <row r="69">
      <c r="A69" s="208"/>
      <c r="B69" s="252"/>
      <c r="C69" s="213"/>
      <c r="D69" s="213"/>
      <c r="E69" s="213"/>
      <c r="F69" s="210"/>
      <c r="G69" s="210"/>
      <c r="H69" s="210"/>
      <c r="I69" s="213"/>
      <c r="J69" s="212"/>
      <c r="K69" s="210"/>
      <c r="L69" s="248"/>
      <c r="M69" s="213"/>
      <c r="N69" s="211"/>
      <c r="O69" s="245"/>
      <c r="P69" s="213"/>
      <c r="Q69" s="213"/>
      <c r="R69" s="214"/>
      <c r="S69" s="214"/>
      <c r="T69" s="214"/>
      <c r="U69" s="214"/>
      <c r="V69" s="214"/>
      <c r="W69" s="214"/>
      <c r="X69" s="214"/>
    </row>
    <row r="70">
      <c r="A70" s="208"/>
      <c r="B70" s="252"/>
      <c r="C70" s="213"/>
      <c r="D70" s="213"/>
      <c r="E70" s="213"/>
      <c r="F70" s="210"/>
      <c r="G70" s="210"/>
      <c r="H70" s="213"/>
      <c r="I70" s="213"/>
      <c r="J70" s="213"/>
      <c r="K70" s="213"/>
      <c r="L70" s="213"/>
      <c r="M70" s="213"/>
      <c r="N70" s="211"/>
      <c r="O70" s="245"/>
      <c r="P70" s="213"/>
      <c r="Q70" s="213"/>
      <c r="R70" s="214"/>
      <c r="S70" s="214"/>
      <c r="T70" s="214"/>
      <c r="U70" s="214"/>
      <c r="V70" s="214"/>
      <c r="W70" s="214"/>
      <c r="X70" s="214"/>
    </row>
    <row r="71">
      <c r="A71" s="208"/>
      <c r="B71" s="252"/>
      <c r="C71" s="213"/>
      <c r="D71" s="213"/>
      <c r="E71" s="213"/>
      <c r="F71" s="210"/>
      <c r="G71" s="210"/>
      <c r="H71" s="210"/>
      <c r="I71" s="213"/>
      <c r="J71" s="212"/>
      <c r="K71" s="210"/>
      <c r="L71" s="248"/>
      <c r="M71" s="213"/>
      <c r="N71" s="211"/>
      <c r="O71" s="245"/>
      <c r="P71" s="213"/>
      <c r="Q71" s="213"/>
      <c r="R71" s="214"/>
      <c r="S71" s="214"/>
      <c r="T71" s="214"/>
      <c r="U71" s="214"/>
      <c r="V71" s="214"/>
      <c r="W71" s="214"/>
      <c r="X71" s="214"/>
    </row>
    <row r="72">
      <c r="A72" s="208"/>
      <c r="B72" s="252"/>
      <c r="C72" s="213"/>
      <c r="D72" s="213"/>
      <c r="E72" s="213"/>
      <c r="F72" s="210"/>
      <c r="G72" s="210"/>
      <c r="H72" s="210"/>
      <c r="I72" s="213"/>
      <c r="J72" s="213"/>
      <c r="K72" s="213"/>
      <c r="L72" s="213"/>
      <c r="M72" s="213"/>
      <c r="N72" s="211"/>
      <c r="O72" s="245"/>
      <c r="P72" s="213"/>
      <c r="Q72" s="213"/>
      <c r="R72" s="214"/>
      <c r="S72" s="214"/>
      <c r="T72" s="214"/>
      <c r="U72" s="214"/>
      <c r="V72" s="214"/>
      <c r="W72" s="214"/>
      <c r="X72" s="214"/>
    </row>
    <row r="73">
      <c r="A73" s="208"/>
      <c r="B73" s="252"/>
      <c r="C73" s="213"/>
      <c r="D73" s="213"/>
      <c r="E73" s="213"/>
      <c r="F73" s="210"/>
      <c r="G73" s="210"/>
      <c r="H73" s="213"/>
      <c r="I73" s="213"/>
      <c r="J73" s="212"/>
      <c r="K73" s="213"/>
      <c r="L73" s="213"/>
      <c r="M73" s="213"/>
      <c r="N73" s="211"/>
      <c r="O73" s="245"/>
      <c r="P73" s="213"/>
      <c r="Q73" s="213"/>
      <c r="R73" s="214"/>
      <c r="S73" s="214"/>
      <c r="T73" s="214"/>
      <c r="U73" s="214"/>
      <c r="V73" s="214"/>
      <c r="W73" s="214"/>
      <c r="X73" s="214"/>
    </row>
    <row r="74">
      <c r="A74" s="208"/>
      <c r="B74" s="252"/>
      <c r="C74" s="213"/>
      <c r="D74" s="213"/>
      <c r="E74" s="213"/>
      <c r="F74" s="210"/>
      <c r="G74" s="210"/>
      <c r="H74" s="213"/>
      <c r="I74" s="213"/>
      <c r="J74" s="212"/>
      <c r="K74" s="213"/>
      <c r="L74" s="213"/>
      <c r="M74" s="213"/>
      <c r="N74" s="211"/>
      <c r="O74" s="245"/>
      <c r="P74" s="213"/>
      <c r="Q74" s="213"/>
      <c r="R74" s="214"/>
      <c r="S74" s="214"/>
      <c r="T74" s="214"/>
      <c r="U74" s="214"/>
      <c r="V74" s="214"/>
      <c r="W74" s="214"/>
      <c r="X74" s="214"/>
    </row>
    <row r="75">
      <c r="A75" s="208"/>
      <c r="B75" s="252"/>
      <c r="C75" s="213"/>
      <c r="D75" s="213"/>
      <c r="E75" s="213"/>
      <c r="F75" s="210"/>
      <c r="G75" s="210"/>
      <c r="H75" s="213"/>
      <c r="I75" s="213"/>
      <c r="J75" s="212"/>
      <c r="K75" s="213"/>
      <c r="L75" s="213"/>
      <c r="M75" s="213"/>
      <c r="N75" s="211"/>
      <c r="O75" s="245"/>
      <c r="P75" s="213"/>
      <c r="Q75" s="213"/>
      <c r="R75" s="214"/>
      <c r="S75" s="214"/>
      <c r="T75" s="214"/>
      <c r="U75" s="214"/>
      <c r="V75" s="214"/>
      <c r="W75" s="214"/>
      <c r="X75" s="214"/>
    </row>
    <row r="76">
      <c r="A76" s="208"/>
      <c r="B76" s="252"/>
      <c r="C76" s="213"/>
      <c r="D76" s="210"/>
      <c r="E76" s="213"/>
      <c r="F76" s="210"/>
      <c r="G76" s="210"/>
      <c r="H76" s="213"/>
      <c r="I76" s="213"/>
      <c r="J76" s="212"/>
      <c r="K76" s="213"/>
      <c r="L76" s="213"/>
      <c r="M76" s="213"/>
      <c r="N76" s="211"/>
      <c r="O76" s="245"/>
      <c r="P76" s="213"/>
      <c r="Q76" s="213"/>
      <c r="R76" s="214"/>
      <c r="S76" s="214"/>
      <c r="T76" s="214"/>
      <c r="U76" s="214"/>
      <c r="V76" s="214"/>
      <c r="W76" s="214"/>
      <c r="X76" s="214"/>
    </row>
    <row r="77">
      <c r="A77" s="208"/>
      <c r="B77" s="252"/>
      <c r="C77" s="213"/>
      <c r="D77" s="210"/>
      <c r="E77" s="213"/>
      <c r="F77" s="210"/>
      <c r="G77" s="210"/>
      <c r="H77" s="210"/>
      <c r="I77" s="213"/>
      <c r="J77" s="212"/>
      <c r="K77" s="213"/>
      <c r="L77" s="213"/>
      <c r="M77" s="213"/>
      <c r="N77" s="211"/>
      <c r="O77" s="245"/>
      <c r="P77" s="213"/>
      <c r="Q77" s="213"/>
      <c r="R77" s="214"/>
      <c r="S77" s="214"/>
      <c r="T77" s="214"/>
      <c r="U77" s="214"/>
      <c r="V77" s="214"/>
      <c r="W77" s="214"/>
      <c r="X77" s="214"/>
    </row>
    <row r="78">
      <c r="A78" s="208"/>
      <c r="B78" s="252"/>
      <c r="C78" s="213"/>
      <c r="D78" s="213"/>
      <c r="E78" s="213"/>
      <c r="F78" s="210"/>
      <c r="G78" s="210"/>
      <c r="H78" s="213"/>
      <c r="I78" s="210"/>
      <c r="J78" s="213"/>
      <c r="K78" s="213"/>
      <c r="L78" s="213"/>
      <c r="M78" s="213"/>
      <c r="N78" s="211"/>
      <c r="O78" s="245"/>
      <c r="P78" s="213"/>
      <c r="Q78" s="213"/>
      <c r="R78" s="214"/>
      <c r="S78" s="214"/>
      <c r="T78" s="214"/>
      <c r="U78" s="214"/>
      <c r="V78" s="214"/>
      <c r="W78" s="214"/>
      <c r="X78" s="214"/>
    </row>
    <row r="79">
      <c r="A79" s="208"/>
      <c r="B79" s="213"/>
      <c r="C79" s="213"/>
      <c r="D79" s="213"/>
      <c r="E79" s="213"/>
      <c r="F79" s="210"/>
      <c r="G79" s="210"/>
      <c r="H79" s="210"/>
      <c r="I79" s="213"/>
      <c r="J79" s="213"/>
      <c r="K79" s="213"/>
      <c r="L79" s="213"/>
      <c r="M79" s="213"/>
      <c r="N79" s="211"/>
      <c r="O79" s="245"/>
      <c r="P79" s="213"/>
      <c r="Q79" s="213"/>
      <c r="R79" s="214"/>
      <c r="S79" s="214"/>
      <c r="T79" s="214"/>
      <c r="U79" s="214"/>
      <c r="V79" s="214"/>
      <c r="W79" s="214"/>
      <c r="X79" s="214"/>
    </row>
    <row r="80">
      <c r="A80" s="208"/>
      <c r="B80" s="213"/>
      <c r="C80" s="213"/>
      <c r="D80" s="213"/>
      <c r="E80" s="213"/>
      <c r="F80" s="210"/>
      <c r="G80" s="210"/>
      <c r="H80" s="210"/>
      <c r="I80" s="213"/>
      <c r="J80" s="213"/>
      <c r="K80" s="213"/>
      <c r="L80" s="213"/>
      <c r="M80" s="213"/>
      <c r="N80" s="211"/>
      <c r="O80" s="245"/>
      <c r="P80" s="213"/>
      <c r="Q80" s="213"/>
      <c r="R80" s="214"/>
      <c r="S80" s="214"/>
      <c r="T80" s="214"/>
      <c r="U80" s="214"/>
      <c r="V80" s="214"/>
      <c r="W80" s="214"/>
      <c r="X80" s="214"/>
    </row>
    <row r="81">
      <c r="A81" s="208"/>
      <c r="B81" s="213"/>
      <c r="C81" s="213"/>
      <c r="D81" s="213"/>
      <c r="E81" s="213"/>
      <c r="F81" s="210"/>
      <c r="G81" s="210"/>
      <c r="H81" s="210"/>
      <c r="I81" s="213"/>
      <c r="J81" s="213"/>
      <c r="K81" s="213"/>
      <c r="L81" s="213"/>
      <c r="M81" s="213"/>
      <c r="N81" s="211"/>
      <c r="O81" s="245"/>
      <c r="P81" s="213"/>
      <c r="Q81" s="213"/>
      <c r="R81" s="214"/>
      <c r="S81" s="214"/>
      <c r="T81" s="214"/>
      <c r="U81" s="214"/>
      <c r="V81" s="214"/>
      <c r="W81" s="214"/>
      <c r="X81" s="214"/>
    </row>
    <row r="82">
      <c r="A82" s="208"/>
      <c r="B82" s="213"/>
      <c r="C82" s="213"/>
      <c r="D82" s="213"/>
      <c r="E82" s="213"/>
      <c r="F82" s="210"/>
      <c r="G82" s="210"/>
      <c r="H82" s="213"/>
      <c r="I82" s="213"/>
      <c r="J82" s="213"/>
      <c r="K82" s="213"/>
      <c r="L82" s="213"/>
      <c r="M82" s="213"/>
      <c r="N82" s="211"/>
      <c r="O82" s="245"/>
      <c r="P82" s="213"/>
      <c r="Q82" s="213"/>
      <c r="R82" s="214"/>
      <c r="S82" s="214"/>
      <c r="T82" s="214"/>
      <c r="U82" s="214"/>
      <c r="V82" s="214"/>
      <c r="W82" s="214"/>
      <c r="X82" s="214"/>
    </row>
    <row r="83">
      <c r="A83" s="208"/>
      <c r="B83" s="213"/>
      <c r="C83" s="213"/>
      <c r="D83" s="213"/>
      <c r="E83" s="213"/>
      <c r="F83" s="210"/>
      <c r="G83" s="210"/>
      <c r="H83" s="210"/>
      <c r="I83" s="213"/>
      <c r="J83" s="213"/>
      <c r="K83" s="213"/>
      <c r="L83" s="213"/>
      <c r="M83" s="213"/>
      <c r="N83" s="211"/>
      <c r="O83" s="245"/>
      <c r="P83" s="213"/>
      <c r="Q83" s="213"/>
      <c r="R83" s="214"/>
      <c r="S83" s="214"/>
      <c r="T83" s="214"/>
      <c r="U83" s="214"/>
      <c r="V83" s="214"/>
      <c r="W83" s="214"/>
      <c r="X83" s="214"/>
    </row>
    <row r="84">
      <c r="A84" s="208"/>
      <c r="B84" s="213"/>
      <c r="C84" s="213"/>
      <c r="D84" s="213"/>
      <c r="E84" s="213"/>
      <c r="F84" s="210"/>
      <c r="G84" s="210"/>
      <c r="H84" s="210"/>
      <c r="I84" s="213"/>
      <c r="J84" s="213"/>
      <c r="K84" s="213"/>
      <c r="L84" s="213"/>
      <c r="M84" s="213"/>
      <c r="N84" s="211"/>
      <c r="O84" s="245"/>
      <c r="P84" s="213"/>
      <c r="Q84" s="213"/>
      <c r="R84" s="214"/>
      <c r="S84" s="214"/>
      <c r="T84" s="214"/>
      <c r="U84" s="214"/>
      <c r="V84" s="214"/>
      <c r="W84" s="214"/>
      <c r="X84" s="214"/>
    </row>
    <row r="85">
      <c r="A85" s="208"/>
      <c r="B85" s="213"/>
      <c r="C85" s="213"/>
      <c r="D85" s="213"/>
      <c r="E85" s="213"/>
      <c r="F85" s="210"/>
      <c r="G85" s="210"/>
      <c r="H85" s="210"/>
      <c r="I85" s="213"/>
      <c r="J85" s="213"/>
      <c r="K85" s="213"/>
      <c r="L85" s="248"/>
      <c r="M85" s="213"/>
      <c r="N85" s="211"/>
      <c r="O85" s="245"/>
      <c r="P85" s="213"/>
      <c r="Q85" s="213"/>
      <c r="R85" s="214"/>
      <c r="S85" s="214"/>
      <c r="T85" s="214"/>
      <c r="U85" s="214"/>
      <c r="V85" s="214"/>
      <c r="W85" s="214"/>
      <c r="X85" s="214"/>
    </row>
    <row r="86">
      <c r="A86" s="208"/>
      <c r="B86" s="213"/>
      <c r="C86" s="213"/>
      <c r="D86" s="213"/>
      <c r="E86" s="213"/>
      <c r="F86" s="210"/>
      <c r="G86" s="210"/>
      <c r="H86" s="210"/>
      <c r="I86" s="213"/>
      <c r="J86" s="213"/>
      <c r="K86" s="213"/>
      <c r="L86" s="248"/>
      <c r="M86" s="213"/>
      <c r="N86" s="211"/>
      <c r="O86" s="245"/>
      <c r="P86" s="213"/>
      <c r="Q86" s="213"/>
      <c r="R86" s="214"/>
      <c r="S86" s="214"/>
      <c r="T86" s="214"/>
      <c r="U86" s="214"/>
      <c r="V86" s="214"/>
      <c r="W86" s="214"/>
      <c r="X86" s="214"/>
    </row>
    <row r="87">
      <c r="A87" s="208"/>
      <c r="B87" s="213"/>
      <c r="C87" s="213"/>
      <c r="D87" s="213"/>
      <c r="E87" s="213"/>
      <c r="F87" s="210"/>
      <c r="G87" s="210"/>
      <c r="H87" s="210"/>
      <c r="I87" s="213"/>
      <c r="J87" s="213"/>
      <c r="K87" s="213"/>
      <c r="L87" s="248"/>
      <c r="M87" s="213"/>
      <c r="N87" s="211"/>
      <c r="O87" s="245"/>
      <c r="P87" s="213"/>
      <c r="Q87" s="213"/>
      <c r="R87" s="214"/>
      <c r="S87" s="214"/>
      <c r="T87" s="214"/>
      <c r="U87" s="214"/>
      <c r="V87" s="214"/>
      <c r="W87" s="214"/>
      <c r="X87" s="214"/>
    </row>
    <row r="88">
      <c r="A88" s="208"/>
      <c r="B88" s="213"/>
      <c r="C88" s="213"/>
      <c r="D88" s="213"/>
      <c r="E88" s="213"/>
      <c r="F88" s="210"/>
      <c r="G88" s="210"/>
      <c r="H88" s="210"/>
      <c r="I88" s="213"/>
      <c r="J88" s="213"/>
      <c r="K88" s="213"/>
      <c r="L88" s="213"/>
      <c r="M88" s="213"/>
      <c r="N88" s="211"/>
      <c r="O88" s="245"/>
      <c r="P88" s="213"/>
      <c r="Q88" s="213"/>
      <c r="R88" s="214"/>
      <c r="S88" s="214"/>
      <c r="T88" s="214"/>
      <c r="U88" s="214"/>
      <c r="V88" s="214"/>
      <c r="W88" s="214"/>
      <c r="X88" s="214"/>
    </row>
    <row r="89">
      <c r="A89" s="208"/>
      <c r="B89" s="213"/>
      <c r="C89" s="213"/>
      <c r="D89" s="213"/>
      <c r="E89" s="213"/>
      <c r="F89" s="210"/>
      <c r="G89" s="210"/>
      <c r="H89" s="213"/>
      <c r="I89" s="213"/>
      <c r="J89" s="213"/>
      <c r="K89" s="213"/>
      <c r="L89" s="213"/>
      <c r="M89" s="213"/>
      <c r="N89" s="211"/>
      <c r="O89" s="245"/>
      <c r="P89" s="213"/>
      <c r="Q89" s="213"/>
      <c r="R89" s="214"/>
      <c r="S89" s="214"/>
      <c r="T89" s="214"/>
      <c r="U89" s="214"/>
      <c r="V89" s="214"/>
      <c r="W89" s="214"/>
      <c r="X89" s="214"/>
    </row>
    <row r="90">
      <c r="A90" s="208"/>
      <c r="B90" s="213"/>
      <c r="C90" s="213"/>
      <c r="D90" s="213"/>
      <c r="E90" s="213"/>
      <c r="F90" s="210"/>
      <c r="G90" s="210"/>
      <c r="H90" s="210"/>
      <c r="I90" s="213"/>
      <c r="J90" s="213"/>
      <c r="K90" s="213"/>
      <c r="L90" s="213"/>
      <c r="M90" s="213"/>
      <c r="N90" s="211"/>
      <c r="O90" s="245"/>
      <c r="P90" s="213"/>
      <c r="Q90" s="213"/>
      <c r="R90" s="214"/>
      <c r="S90" s="214"/>
      <c r="T90" s="214"/>
      <c r="U90" s="214"/>
      <c r="V90" s="214"/>
      <c r="W90" s="214"/>
      <c r="X90" s="214"/>
    </row>
    <row r="91">
      <c r="A91" s="208"/>
      <c r="B91" s="213"/>
      <c r="C91" s="213"/>
      <c r="D91" s="213"/>
      <c r="E91" s="213"/>
      <c r="F91" s="210"/>
      <c r="G91" s="210"/>
      <c r="H91" s="210"/>
      <c r="I91" s="210"/>
      <c r="J91" s="213"/>
      <c r="K91" s="213"/>
      <c r="L91" s="213"/>
      <c r="M91" s="213"/>
      <c r="N91" s="211"/>
      <c r="O91" s="245"/>
      <c r="P91" s="213"/>
      <c r="Q91" s="213"/>
      <c r="R91" s="214"/>
      <c r="S91" s="214"/>
      <c r="T91" s="214"/>
      <c r="U91" s="214"/>
      <c r="V91" s="214"/>
      <c r="W91" s="214"/>
      <c r="X91" s="214"/>
    </row>
    <row r="92">
      <c r="A92" s="208"/>
      <c r="B92" s="213"/>
      <c r="C92" s="213"/>
      <c r="D92" s="213"/>
      <c r="E92" s="213"/>
      <c r="F92" s="210"/>
      <c r="G92" s="210"/>
      <c r="H92" s="210"/>
      <c r="I92" s="210"/>
      <c r="J92" s="213"/>
      <c r="K92" s="213"/>
      <c r="L92" s="210"/>
      <c r="M92" s="213"/>
      <c r="N92" s="211"/>
      <c r="O92" s="245"/>
      <c r="P92" s="213"/>
      <c r="Q92" s="213"/>
      <c r="R92" s="214"/>
      <c r="S92" s="214"/>
      <c r="T92" s="214"/>
      <c r="U92" s="214"/>
      <c r="V92" s="214"/>
      <c r="W92" s="214"/>
      <c r="X92" s="214"/>
    </row>
    <row r="93">
      <c r="A93" s="208"/>
      <c r="B93" s="213"/>
      <c r="C93" s="213"/>
      <c r="D93" s="213"/>
      <c r="E93" s="213"/>
      <c r="F93" s="210"/>
      <c r="G93" s="210"/>
      <c r="H93" s="210"/>
      <c r="I93" s="213"/>
      <c r="J93" s="213"/>
      <c r="K93" s="213"/>
      <c r="L93" s="248"/>
      <c r="M93" s="213"/>
      <c r="N93" s="211"/>
      <c r="O93" s="245"/>
      <c r="P93" s="213"/>
      <c r="Q93" s="213"/>
      <c r="R93" s="214"/>
      <c r="S93" s="214"/>
      <c r="T93" s="214"/>
      <c r="U93" s="214"/>
      <c r="V93" s="214"/>
      <c r="W93" s="214"/>
      <c r="X93" s="214"/>
    </row>
    <row r="94">
      <c r="A94" s="208"/>
      <c r="B94" s="213"/>
      <c r="C94" s="213"/>
      <c r="D94" s="213"/>
      <c r="E94" s="213"/>
      <c r="F94" s="210"/>
      <c r="G94" s="210"/>
      <c r="H94" s="210"/>
      <c r="I94" s="213"/>
      <c r="J94" s="213"/>
      <c r="K94" s="213"/>
      <c r="L94" s="248"/>
      <c r="M94" s="213"/>
      <c r="N94" s="211"/>
      <c r="O94" s="245"/>
      <c r="P94" s="213"/>
      <c r="Q94" s="213"/>
      <c r="R94" s="214"/>
      <c r="S94" s="214"/>
      <c r="T94" s="214"/>
      <c r="U94" s="214"/>
      <c r="V94" s="214"/>
      <c r="W94" s="214"/>
      <c r="X94" s="214"/>
    </row>
    <row r="95">
      <c r="A95" s="208"/>
      <c r="B95" s="213"/>
      <c r="C95" s="213"/>
      <c r="D95" s="213"/>
      <c r="E95" s="213"/>
      <c r="F95" s="210"/>
      <c r="G95" s="210"/>
      <c r="H95" s="210"/>
      <c r="I95" s="213"/>
      <c r="J95" s="213"/>
      <c r="K95" s="213"/>
      <c r="L95" s="248"/>
      <c r="M95" s="213"/>
      <c r="N95" s="211"/>
      <c r="O95" s="245"/>
      <c r="P95" s="213"/>
      <c r="Q95" s="213"/>
      <c r="R95" s="214"/>
      <c r="S95" s="214"/>
      <c r="T95" s="214"/>
      <c r="U95" s="214"/>
      <c r="V95" s="214"/>
      <c r="W95" s="214"/>
      <c r="X95" s="214"/>
    </row>
    <row r="96">
      <c r="A96" s="208"/>
      <c r="B96" s="213"/>
      <c r="C96" s="213"/>
      <c r="D96" s="213"/>
      <c r="E96" s="213"/>
      <c r="F96" s="210"/>
      <c r="G96" s="210"/>
      <c r="H96" s="210"/>
      <c r="I96" s="213"/>
      <c r="J96" s="213"/>
      <c r="K96" s="213"/>
      <c r="L96" s="248"/>
      <c r="M96" s="213"/>
      <c r="N96" s="211"/>
      <c r="O96" s="245"/>
      <c r="P96" s="213"/>
      <c r="Q96" s="213"/>
      <c r="R96" s="214"/>
      <c r="S96" s="214"/>
      <c r="T96" s="214"/>
      <c r="U96" s="214"/>
      <c r="V96" s="214"/>
      <c r="W96" s="214"/>
      <c r="X96" s="214"/>
    </row>
    <row r="97">
      <c r="A97" s="208"/>
      <c r="B97" s="252"/>
      <c r="C97" s="213"/>
      <c r="D97" s="213"/>
      <c r="E97" s="213"/>
      <c r="F97" s="210"/>
      <c r="G97" s="210"/>
      <c r="H97" s="213"/>
      <c r="I97" s="213"/>
      <c r="J97" s="213"/>
      <c r="K97" s="213"/>
      <c r="L97" s="213"/>
      <c r="M97" s="213"/>
      <c r="N97" s="211"/>
      <c r="O97" s="245"/>
      <c r="P97" s="213"/>
      <c r="Q97" s="213"/>
      <c r="R97" s="214"/>
      <c r="S97" s="214"/>
      <c r="T97" s="214"/>
      <c r="U97" s="214"/>
      <c r="V97" s="214"/>
      <c r="W97" s="214"/>
      <c r="X97" s="214"/>
    </row>
    <row r="98">
      <c r="A98" s="208"/>
      <c r="B98" s="252"/>
      <c r="C98" s="213"/>
      <c r="D98" s="213"/>
      <c r="E98" s="213"/>
      <c r="F98" s="210"/>
      <c r="G98" s="210"/>
      <c r="H98" s="210"/>
      <c r="I98" s="213"/>
      <c r="J98" s="213"/>
      <c r="K98" s="213"/>
      <c r="L98" s="213"/>
      <c r="M98" s="213"/>
      <c r="N98" s="211"/>
      <c r="O98" s="245"/>
      <c r="P98" s="213"/>
      <c r="Q98" s="213"/>
      <c r="R98" s="214"/>
      <c r="S98" s="214"/>
      <c r="T98" s="214"/>
      <c r="U98" s="214"/>
      <c r="V98" s="214"/>
      <c r="W98" s="214"/>
      <c r="X98" s="214"/>
    </row>
    <row r="99" hidden="1">
      <c r="A99" s="208">
        <v>96.0</v>
      </c>
      <c r="B99" s="213"/>
      <c r="C99" s="213"/>
      <c r="D99" s="213"/>
      <c r="E99" s="213"/>
      <c r="F99" s="210" t="s">
        <v>877</v>
      </c>
      <c r="G99" s="210" t="s">
        <v>1034</v>
      </c>
      <c r="H99" s="210" t="s">
        <v>1024</v>
      </c>
      <c r="I99" s="213"/>
      <c r="J99" s="213"/>
      <c r="K99" s="213"/>
      <c r="L99" s="248">
        <v>200000.0</v>
      </c>
      <c r="M99" s="213"/>
      <c r="N99" s="213"/>
      <c r="O99" s="245" t="s">
        <v>1116</v>
      </c>
      <c r="P99" s="213"/>
      <c r="Q99" s="213"/>
      <c r="R99" s="214"/>
      <c r="S99" s="214"/>
      <c r="T99" s="214"/>
      <c r="U99" s="214"/>
      <c r="V99" s="214"/>
      <c r="W99" s="214"/>
      <c r="X99" s="214"/>
    </row>
    <row r="100" hidden="1">
      <c r="A100" s="208">
        <v>97.0</v>
      </c>
      <c r="B100" s="213"/>
      <c r="C100" s="213"/>
      <c r="D100" s="213"/>
      <c r="E100" s="213"/>
      <c r="F100" s="210" t="s">
        <v>877</v>
      </c>
      <c r="G100" s="210" t="s">
        <v>1035</v>
      </c>
      <c r="H100" s="210" t="s">
        <v>543</v>
      </c>
      <c r="I100" s="213"/>
      <c r="J100" s="213"/>
      <c r="K100" s="213"/>
      <c r="L100" s="248">
        <v>100000.0</v>
      </c>
      <c r="M100" s="213"/>
      <c r="N100" s="213"/>
      <c r="O100" s="245" t="s">
        <v>863</v>
      </c>
      <c r="P100" s="213"/>
      <c r="Q100" s="213"/>
      <c r="R100" s="214"/>
      <c r="S100" s="214"/>
      <c r="T100" s="214"/>
      <c r="U100" s="214"/>
      <c r="V100" s="214"/>
      <c r="W100" s="214"/>
      <c r="X100" s="214"/>
    </row>
    <row r="101" hidden="1">
      <c r="A101" s="208">
        <v>98.0</v>
      </c>
      <c r="B101" s="213"/>
      <c r="C101" s="213"/>
      <c r="D101" s="213"/>
      <c r="E101" s="213"/>
      <c r="F101" s="213"/>
      <c r="G101" s="213"/>
      <c r="H101" s="213"/>
      <c r="I101" s="213"/>
      <c r="J101" s="213"/>
      <c r="K101" s="213"/>
      <c r="L101" s="213"/>
      <c r="M101" s="213"/>
      <c r="N101" s="213"/>
      <c r="O101" s="245" t="s">
        <v>865</v>
      </c>
      <c r="P101" s="213"/>
      <c r="Q101" s="213"/>
      <c r="R101" s="214"/>
      <c r="S101" s="214"/>
      <c r="T101" s="214"/>
      <c r="U101" s="214"/>
      <c r="V101" s="214"/>
      <c r="W101" s="214"/>
      <c r="X101" s="214"/>
    </row>
    <row r="102" hidden="1">
      <c r="A102" s="208">
        <v>99.0</v>
      </c>
      <c r="B102" s="213"/>
      <c r="C102" s="213"/>
      <c r="D102" s="213"/>
      <c r="E102" s="213"/>
      <c r="F102" s="213"/>
      <c r="G102" s="213"/>
      <c r="H102" s="213"/>
      <c r="I102" s="213"/>
      <c r="J102" s="213"/>
      <c r="K102" s="213"/>
      <c r="L102" s="213"/>
      <c r="M102" s="213"/>
      <c r="N102" s="213"/>
      <c r="O102" s="245" t="s">
        <v>865</v>
      </c>
      <c r="P102" s="213"/>
      <c r="Q102" s="213"/>
      <c r="R102" s="214"/>
      <c r="S102" s="214"/>
      <c r="T102" s="214"/>
      <c r="U102" s="214"/>
      <c r="V102" s="214"/>
      <c r="W102" s="214"/>
      <c r="X102" s="214"/>
    </row>
    <row r="103" hidden="1">
      <c r="A103" s="208">
        <v>100.0</v>
      </c>
      <c r="B103" s="213"/>
      <c r="C103" s="213"/>
      <c r="D103" s="213"/>
      <c r="E103" s="213"/>
      <c r="F103" s="213"/>
      <c r="G103" s="213"/>
      <c r="H103" s="213"/>
      <c r="I103" s="213"/>
      <c r="J103" s="213"/>
      <c r="K103" s="213"/>
      <c r="L103" s="213"/>
      <c r="M103" s="213"/>
      <c r="N103" s="213"/>
      <c r="O103" s="245" t="s">
        <v>865</v>
      </c>
      <c r="P103" s="213"/>
      <c r="Q103" s="213"/>
      <c r="R103" s="214"/>
      <c r="S103" s="214"/>
      <c r="T103" s="214"/>
      <c r="U103" s="214"/>
      <c r="V103" s="214"/>
      <c r="W103" s="214"/>
      <c r="X103" s="214"/>
    </row>
    <row r="104" hidden="1">
      <c r="A104" s="208"/>
      <c r="B104" s="213"/>
      <c r="C104" s="213"/>
      <c r="D104" s="213"/>
      <c r="E104" s="213"/>
      <c r="F104" s="213"/>
      <c r="G104" s="213"/>
      <c r="H104" s="213"/>
      <c r="I104" s="213"/>
      <c r="J104" s="213"/>
      <c r="K104" s="213"/>
      <c r="L104" s="213"/>
      <c r="M104" s="213"/>
      <c r="N104" s="213"/>
      <c r="O104" s="245" t="s">
        <v>865</v>
      </c>
      <c r="P104" s="213"/>
      <c r="Q104" s="213"/>
      <c r="R104" s="214"/>
      <c r="S104" s="214"/>
      <c r="T104" s="214"/>
      <c r="U104" s="214"/>
      <c r="V104" s="214"/>
      <c r="W104" s="214"/>
      <c r="X104" s="214"/>
    </row>
    <row r="105" hidden="1">
      <c r="A105" s="208"/>
      <c r="B105" s="213"/>
      <c r="C105" s="213"/>
      <c r="D105" s="213"/>
      <c r="E105" s="213"/>
      <c r="F105" s="213"/>
      <c r="G105" s="213"/>
      <c r="H105" s="213"/>
      <c r="I105" s="213"/>
      <c r="J105" s="213"/>
      <c r="K105" s="213"/>
      <c r="L105" s="213"/>
      <c r="M105" s="213"/>
      <c r="N105" s="213"/>
      <c r="O105" s="245" t="s">
        <v>865</v>
      </c>
      <c r="P105" s="213"/>
      <c r="Q105" s="213"/>
      <c r="R105" s="214"/>
      <c r="S105" s="214"/>
      <c r="T105" s="214"/>
      <c r="U105" s="214"/>
      <c r="V105" s="214"/>
      <c r="W105" s="214"/>
      <c r="X105" s="214"/>
    </row>
    <row r="106" hidden="1">
      <c r="A106" s="208"/>
      <c r="B106" s="213"/>
      <c r="C106" s="213"/>
      <c r="D106" s="213"/>
      <c r="E106" s="213"/>
      <c r="F106" s="213"/>
      <c r="G106" s="213"/>
      <c r="H106" s="213"/>
      <c r="I106" s="213"/>
      <c r="J106" s="213"/>
      <c r="K106" s="213"/>
      <c r="L106" s="213"/>
      <c r="M106" s="213"/>
      <c r="N106" s="213"/>
      <c r="O106" s="245" t="s">
        <v>865</v>
      </c>
      <c r="P106" s="213"/>
      <c r="Q106" s="213"/>
      <c r="R106" s="214"/>
      <c r="S106" s="214"/>
      <c r="T106" s="214"/>
      <c r="U106" s="214"/>
      <c r="V106" s="214"/>
      <c r="W106" s="214"/>
      <c r="X106" s="214"/>
    </row>
    <row r="107" hidden="1">
      <c r="A107" s="177"/>
      <c r="B107" s="214"/>
      <c r="C107" s="214"/>
      <c r="D107" s="214"/>
      <c r="E107" s="214"/>
      <c r="F107" s="214"/>
      <c r="G107" s="214"/>
      <c r="H107" s="214"/>
      <c r="I107" s="214"/>
      <c r="J107" s="214"/>
      <c r="K107" s="214"/>
      <c r="L107" s="214"/>
      <c r="M107" s="214"/>
      <c r="N107" s="214"/>
      <c r="O107" s="214"/>
      <c r="P107" s="214"/>
      <c r="Q107" s="214"/>
      <c r="R107" s="214"/>
      <c r="S107" s="214"/>
      <c r="T107" s="214"/>
      <c r="U107" s="214"/>
      <c r="V107" s="214"/>
      <c r="W107" s="214"/>
      <c r="X107" s="214"/>
    </row>
    <row r="108" hidden="1">
      <c r="A108" s="177"/>
      <c r="B108" s="214"/>
      <c r="C108" s="214"/>
      <c r="D108" s="214"/>
      <c r="E108" s="214"/>
      <c r="F108" s="214"/>
      <c r="G108" s="214"/>
      <c r="H108" s="214"/>
      <c r="I108" s="214"/>
      <c r="J108" s="214"/>
      <c r="K108" s="214"/>
      <c r="L108" s="214"/>
      <c r="M108" s="214"/>
      <c r="N108" s="214"/>
      <c r="O108" s="214"/>
      <c r="P108" s="214"/>
      <c r="Q108" s="214"/>
      <c r="R108" s="214"/>
      <c r="S108" s="214"/>
      <c r="T108" s="214"/>
      <c r="U108" s="214"/>
      <c r="V108" s="214"/>
      <c r="W108" s="214"/>
      <c r="X108" s="214"/>
    </row>
    <row r="109" hidden="1">
      <c r="A109" s="177"/>
      <c r="B109" s="214"/>
      <c r="C109" s="214"/>
      <c r="D109" s="214"/>
      <c r="E109" s="214"/>
      <c r="F109" s="214"/>
      <c r="G109" s="214"/>
      <c r="H109" s="214"/>
      <c r="I109" s="214"/>
      <c r="J109" s="214"/>
      <c r="K109" s="214"/>
      <c r="L109" s="214"/>
      <c r="M109" s="214"/>
      <c r="N109" s="214"/>
      <c r="O109" s="214"/>
      <c r="P109" s="214"/>
      <c r="Q109" s="214"/>
      <c r="R109" s="214"/>
      <c r="S109" s="214"/>
      <c r="T109" s="214"/>
      <c r="U109" s="214"/>
      <c r="V109" s="214"/>
      <c r="W109" s="214"/>
      <c r="X109" s="214"/>
    </row>
    <row r="110" hidden="1">
      <c r="A110" s="177"/>
      <c r="B110" s="214"/>
      <c r="C110" s="214"/>
      <c r="D110" s="214"/>
      <c r="E110" s="214"/>
      <c r="F110" s="214"/>
      <c r="G110" s="214"/>
      <c r="H110" s="214"/>
      <c r="I110" s="214"/>
      <c r="J110" s="214"/>
      <c r="K110" s="214"/>
      <c r="L110" s="214"/>
      <c r="M110" s="214"/>
      <c r="N110" s="214"/>
      <c r="O110" s="214"/>
      <c r="P110" s="214"/>
      <c r="Q110" s="214"/>
      <c r="R110" s="214"/>
      <c r="S110" s="214"/>
      <c r="T110" s="214"/>
      <c r="U110" s="214"/>
      <c r="V110" s="214"/>
      <c r="W110" s="214"/>
      <c r="X110" s="214"/>
    </row>
    <row r="111" hidden="1">
      <c r="A111" s="177"/>
      <c r="B111" s="214"/>
      <c r="C111" s="214"/>
      <c r="D111" s="214"/>
      <c r="E111" s="214"/>
      <c r="F111" s="214"/>
      <c r="G111" s="214"/>
      <c r="H111" s="214"/>
      <c r="I111" s="214"/>
      <c r="J111" s="214"/>
      <c r="K111" s="214"/>
      <c r="L111" s="214"/>
      <c r="M111" s="214"/>
      <c r="N111" s="214"/>
      <c r="O111" s="214"/>
      <c r="P111" s="214"/>
      <c r="Q111" s="214"/>
      <c r="R111" s="214"/>
      <c r="S111" s="214"/>
      <c r="T111" s="214"/>
      <c r="U111" s="214"/>
      <c r="V111" s="214"/>
      <c r="W111" s="214"/>
      <c r="X111" s="214"/>
    </row>
    <row r="112" hidden="1">
      <c r="A112" s="177"/>
      <c r="B112" s="214"/>
      <c r="C112" s="214"/>
      <c r="D112" s="214"/>
      <c r="E112" s="214"/>
      <c r="F112" s="214"/>
      <c r="G112" s="214"/>
      <c r="H112" s="214"/>
      <c r="I112" s="214"/>
      <c r="J112" s="214"/>
      <c r="K112" s="214"/>
      <c r="L112" s="214"/>
      <c r="M112" s="214"/>
      <c r="N112" s="214"/>
      <c r="O112" s="214"/>
      <c r="P112" s="214"/>
      <c r="Q112" s="214"/>
      <c r="R112" s="214"/>
      <c r="S112" s="214"/>
      <c r="T112" s="214"/>
      <c r="U112" s="214"/>
      <c r="V112" s="214"/>
      <c r="W112" s="214"/>
      <c r="X112" s="214"/>
    </row>
    <row r="113" hidden="1">
      <c r="A113" s="177"/>
      <c r="B113" s="214"/>
      <c r="C113" s="214"/>
      <c r="D113" s="214"/>
      <c r="E113" s="214"/>
      <c r="F113" s="214"/>
      <c r="G113" s="214"/>
      <c r="H113" s="214"/>
      <c r="I113" s="214"/>
      <c r="J113" s="214"/>
      <c r="K113" s="214"/>
      <c r="L113" s="214"/>
      <c r="M113" s="214"/>
      <c r="N113" s="214"/>
      <c r="O113" s="214"/>
      <c r="P113" s="214"/>
      <c r="Q113" s="214"/>
      <c r="R113" s="214"/>
      <c r="S113" s="214"/>
      <c r="T113" s="214"/>
      <c r="U113" s="214"/>
      <c r="V113" s="214"/>
      <c r="W113" s="214"/>
      <c r="X113" s="214"/>
    </row>
    <row r="114" hidden="1">
      <c r="A114" s="177"/>
      <c r="B114" s="214"/>
      <c r="C114" s="214"/>
      <c r="D114" s="214"/>
      <c r="E114" s="214"/>
      <c r="F114" s="214"/>
      <c r="G114" s="214"/>
      <c r="H114" s="214"/>
      <c r="I114" s="214"/>
      <c r="J114" s="214"/>
      <c r="K114" s="214"/>
      <c r="L114" s="214"/>
      <c r="M114" s="214"/>
      <c r="N114" s="214"/>
      <c r="O114" s="214"/>
      <c r="P114" s="214"/>
      <c r="Q114" s="214"/>
      <c r="R114" s="214"/>
      <c r="S114" s="214"/>
      <c r="T114" s="214"/>
      <c r="U114" s="214"/>
      <c r="V114" s="214"/>
      <c r="W114" s="214"/>
      <c r="X114" s="214"/>
    </row>
    <row r="115" hidden="1">
      <c r="A115" s="177"/>
      <c r="B115" s="214"/>
      <c r="C115" s="214"/>
      <c r="D115" s="214"/>
      <c r="E115" s="214"/>
      <c r="F115" s="214"/>
      <c r="G115" s="214"/>
      <c r="H115" s="214"/>
      <c r="I115" s="214"/>
      <c r="J115" s="214"/>
      <c r="K115" s="214"/>
      <c r="L115" s="214"/>
      <c r="M115" s="214"/>
      <c r="N115" s="214"/>
      <c r="O115" s="214"/>
      <c r="P115" s="214"/>
      <c r="Q115" s="214"/>
      <c r="R115" s="214"/>
      <c r="S115" s="214"/>
      <c r="T115" s="214"/>
      <c r="U115" s="214"/>
      <c r="V115" s="214"/>
      <c r="W115" s="214"/>
      <c r="X115" s="214"/>
    </row>
    <row r="116" hidden="1">
      <c r="A116" s="177"/>
      <c r="B116" s="214"/>
      <c r="C116" s="214"/>
      <c r="D116" s="214"/>
      <c r="E116" s="214"/>
      <c r="F116" s="214"/>
      <c r="G116" s="214"/>
      <c r="H116" s="214"/>
      <c r="I116" s="214"/>
      <c r="J116" s="214"/>
      <c r="K116" s="214"/>
      <c r="L116" s="214"/>
      <c r="M116" s="214"/>
      <c r="N116" s="214"/>
      <c r="O116" s="214"/>
      <c r="P116" s="214"/>
      <c r="Q116" s="214"/>
      <c r="R116" s="214"/>
      <c r="S116" s="214"/>
      <c r="T116" s="214"/>
      <c r="U116" s="214"/>
      <c r="V116" s="214"/>
      <c r="W116" s="214"/>
      <c r="X116" s="214"/>
    </row>
    <row r="117" hidden="1">
      <c r="A117" s="177"/>
      <c r="B117" s="214"/>
      <c r="C117" s="214"/>
      <c r="D117" s="214"/>
      <c r="E117" s="214"/>
      <c r="F117" s="214"/>
      <c r="G117" s="214"/>
      <c r="H117" s="214"/>
      <c r="I117" s="214"/>
      <c r="J117" s="214"/>
      <c r="K117" s="214"/>
      <c r="L117" s="214"/>
      <c r="M117" s="214"/>
      <c r="N117" s="214"/>
      <c r="O117" s="214"/>
      <c r="P117" s="214"/>
      <c r="Q117" s="214"/>
      <c r="R117" s="214"/>
      <c r="S117" s="214"/>
      <c r="T117" s="214"/>
      <c r="U117" s="214"/>
      <c r="V117" s="214"/>
      <c r="W117" s="214"/>
      <c r="X117" s="214"/>
    </row>
    <row r="118" hidden="1">
      <c r="A118" s="177"/>
      <c r="B118" s="214"/>
      <c r="C118" s="214"/>
      <c r="D118" s="214"/>
      <c r="E118" s="214"/>
      <c r="F118" s="214"/>
      <c r="G118" s="214"/>
      <c r="H118" s="214"/>
      <c r="I118" s="214"/>
      <c r="J118" s="214"/>
      <c r="K118" s="214"/>
      <c r="L118" s="214"/>
      <c r="M118" s="214"/>
      <c r="N118" s="214"/>
      <c r="O118" s="214"/>
      <c r="P118" s="214"/>
      <c r="Q118" s="214"/>
      <c r="R118" s="214"/>
      <c r="S118" s="214"/>
      <c r="T118" s="214"/>
      <c r="U118" s="214"/>
      <c r="V118" s="214"/>
      <c r="W118" s="214"/>
      <c r="X118" s="214"/>
    </row>
    <row r="119" hidden="1">
      <c r="A119" s="177"/>
      <c r="B119" s="214"/>
      <c r="C119" s="214"/>
      <c r="D119" s="214"/>
      <c r="E119" s="214"/>
      <c r="F119" s="214"/>
      <c r="G119" s="214"/>
      <c r="H119" s="214"/>
      <c r="I119" s="214"/>
      <c r="J119" s="214"/>
      <c r="K119" s="214"/>
      <c r="L119" s="214"/>
      <c r="M119" s="214"/>
      <c r="N119" s="214"/>
      <c r="O119" s="214"/>
      <c r="P119" s="214"/>
      <c r="Q119" s="214"/>
      <c r="R119" s="214"/>
      <c r="S119" s="214"/>
      <c r="T119" s="214"/>
      <c r="U119" s="214"/>
      <c r="V119" s="214"/>
      <c r="W119" s="214"/>
      <c r="X119" s="214"/>
    </row>
    <row r="120" hidden="1">
      <c r="A120" s="177"/>
      <c r="B120" s="214"/>
      <c r="C120" s="214"/>
      <c r="D120" s="214"/>
      <c r="E120" s="214"/>
      <c r="F120" s="214"/>
      <c r="G120" s="214"/>
      <c r="H120" s="214"/>
      <c r="I120" s="214"/>
      <c r="J120" s="214"/>
      <c r="K120" s="214"/>
      <c r="L120" s="214"/>
      <c r="M120" s="214"/>
      <c r="N120" s="214"/>
      <c r="O120" s="214"/>
      <c r="P120" s="214"/>
      <c r="Q120" s="214"/>
      <c r="R120" s="214"/>
      <c r="S120" s="214"/>
      <c r="T120" s="214"/>
      <c r="U120" s="214"/>
      <c r="V120" s="214"/>
      <c r="W120" s="214"/>
      <c r="X120" s="214"/>
    </row>
    <row r="121" hidden="1">
      <c r="A121" s="177"/>
      <c r="B121" s="214"/>
      <c r="C121" s="214"/>
      <c r="D121" s="214"/>
      <c r="E121" s="214"/>
      <c r="F121" s="214"/>
      <c r="G121" s="214"/>
      <c r="H121" s="214"/>
      <c r="I121" s="214"/>
      <c r="J121" s="214"/>
      <c r="K121" s="214"/>
      <c r="L121" s="214"/>
      <c r="M121" s="214"/>
      <c r="N121" s="214"/>
      <c r="O121" s="214"/>
      <c r="P121" s="214"/>
      <c r="Q121" s="214"/>
      <c r="R121" s="214"/>
      <c r="S121" s="214"/>
      <c r="T121" s="214"/>
      <c r="U121" s="214"/>
      <c r="V121" s="214"/>
      <c r="W121" s="214"/>
      <c r="X121" s="214"/>
    </row>
    <row r="122" hidden="1">
      <c r="A122" s="177"/>
      <c r="B122" s="214"/>
      <c r="C122" s="214"/>
      <c r="D122" s="214"/>
      <c r="E122" s="214"/>
      <c r="F122" s="214"/>
      <c r="G122" s="214"/>
      <c r="H122" s="214"/>
      <c r="I122" s="214"/>
      <c r="J122" s="214"/>
      <c r="K122" s="214"/>
      <c r="L122" s="214"/>
      <c r="M122" s="214"/>
      <c r="N122" s="214"/>
      <c r="O122" s="214"/>
      <c r="P122" s="214"/>
      <c r="Q122" s="214"/>
      <c r="R122" s="214"/>
      <c r="S122" s="214"/>
      <c r="T122" s="214"/>
      <c r="U122" s="214"/>
      <c r="V122" s="214"/>
      <c r="W122" s="214"/>
      <c r="X122" s="214"/>
    </row>
    <row r="123" hidden="1">
      <c r="A123" s="177"/>
      <c r="B123" s="214"/>
      <c r="C123" s="214"/>
      <c r="D123" s="214"/>
      <c r="E123" s="214"/>
      <c r="F123" s="214"/>
      <c r="G123" s="214"/>
      <c r="H123" s="214"/>
      <c r="I123" s="214"/>
      <c r="J123" s="214"/>
      <c r="K123" s="214"/>
      <c r="L123" s="214"/>
      <c r="M123" s="214"/>
      <c r="N123" s="214"/>
      <c r="O123" s="214"/>
      <c r="P123" s="214"/>
      <c r="Q123" s="214"/>
      <c r="R123" s="214"/>
      <c r="S123" s="214"/>
      <c r="T123" s="214"/>
      <c r="U123" s="214"/>
      <c r="V123" s="214"/>
      <c r="W123" s="214"/>
      <c r="X123" s="214"/>
    </row>
    <row r="124" hidden="1">
      <c r="A124" s="177"/>
      <c r="B124" s="214"/>
      <c r="C124" s="214"/>
      <c r="D124" s="214"/>
      <c r="E124" s="214"/>
      <c r="F124" s="214"/>
      <c r="G124" s="214"/>
      <c r="H124" s="214"/>
      <c r="I124" s="214"/>
      <c r="J124" s="214"/>
      <c r="K124" s="214"/>
      <c r="L124" s="214"/>
      <c r="M124" s="214"/>
      <c r="N124" s="214"/>
      <c r="O124" s="214"/>
      <c r="P124" s="214"/>
      <c r="Q124" s="214"/>
      <c r="R124" s="214"/>
      <c r="S124" s="214"/>
      <c r="T124" s="214"/>
      <c r="U124" s="214"/>
      <c r="V124" s="214"/>
      <c r="W124" s="214"/>
      <c r="X124" s="214"/>
    </row>
    <row r="125" hidden="1">
      <c r="A125" s="177"/>
      <c r="B125" s="214"/>
      <c r="C125" s="214"/>
      <c r="D125" s="214"/>
      <c r="E125" s="214"/>
      <c r="F125" s="214"/>
      <c r="G125" s="214"/>
      <c r="H125" s="214"/>
      <c r="I125" s="214"/>
      <c r="J125" s="214"/>
      <c r="K125" s="214"/>
      <c r="L125" s="214"/>
      <c r="M125" s="214"/>
      <c r="N125" s="214"/>
      <c r="O125" s="214"/>
      <c r="P125" s="214"/>
      <c r="Q125" s="214"/>
      <c r="R125" s="214"/>
      <c r="S125" s="214"/>
      <c r="T125" s="214"/>
      <c r="U125" s="214"/>
      <c r="V125" s="214"/>
      <c r="W125" s="214"/>
      <c r="X125" s="214"/>
    </row>
    <row r="126" hidden="1">
      <c r="A126" s="177"/>
      <c r="B126" s="214"/>
      <c r="C126" s="214"/>
      <c r="D126" s="214"/>
      <c r="E126" s="214"/>
      <c r="F126" s="214"/>
      <c r="G126" s="214"/>
      <c r="H126" s="214"/>
      <c r="I126" s="214"/>
      <c r="J126" s="214"/>
      <c r="K126" s="214"/>
      <c r="L126" s="214"/>
      <c r="M126" s="214"/>
      <c r="N126" s="214"/>
      <c r="O126" s="214"/>
      <c r="P126" s="214"/>
      <c r="Q126" s="214"/>
      <c r="R126" s="214"/>
      <c r="S126" s="214"/>
      <c r="T126" s="214"/>
      <c r="U126" s="214"/>
      <c r="V126" s="214"/>
      <c r="W126" s="214"/>
      <c r="X126" s="214"/>
    </row>
    <row r="127" hidden="1">
      <c r="A127" s="177"/>
      <c r="B127" s="214"/>
      <c r="C127" s="214"/>
      <c r="D127" s="214"/>
      <c r="E127" s="214"/>
      <c r="F127" s="214"/>
      <c r="G127" s="214"/>
      <c r="H127" s="214"/>
      <c r="I127" s="214"/>
      <c r="J127" s="214"/>
      <c r="K127" s="214"/>
      <c r="L127" s="214"/>
      <c r="M127" s="214"/>
      <c r="N127" s="214"/>
      <c r="O127" s="214"/>
      <c r="P127" s="214"/>
      <c r="Q127" s="214"/>
      <c r="R127" s="214"/>
      <c r="S127" s="214"/>
      <c r="T127" s="214"/>
      <c r="U127" s="214"/>
      <c r="V127" s="214"/>
      <c r="W127" s="214"/>
      <c r="X127" s="214"/>
    </row>
    <row r="128" hidden="1">
      <c r="A128" s="177"/>
      <c r="B128" s="214"/>
      <c r="C128" s="214"/>
      <c r="D128" s="214"/>
      <c r="E128" s="214"/>
      <c r="F128" s="214"/>
      <c r="G128" s="214"/>
      <c r="H128" s="214"/>
      <c r="I128" s="214"/>
      <c r="J128" s="214"/>
      <c r="K128" s="214"/>
      <c r="L128" s="214"/>
      <c r="M128" s="214"/>
      <c r="N128" s="214"/>
      <c r="O128" s="214"/>
      <c r="P128" s="214"/>
      <c r="Q128" s="214"/>
      <c r="R128" s="214"/>
      <c r="S128" s="214"/>
      <c r="T128" s="214"/>
      <c r="U128" s="214"/>
      <c r="V128" s="214"/>
      <c r="W128" s="214"/>
      <c r="X128" s="214"/>
    </row>
    <row r="129" hidden="1">
      <c r="A129" s="177"/>
      <c r="B129" s="214"/>
      <c r="C129" s="214"/>
      <c r="D129" s="214"/>
      <c r="E129" s="214"/>
      <c r="F129" s="214"/>
      <c r="G129" s="214"/>
      <c r="H129" s="214"/>
      <c r="I129" s="214"/>
      <c r="J129" s="214"/>
      <c r="K129" s="214"/>
      <c r="L129" s="214"/>
      <c r="M129" s="214"/>
      <c r="N129" s="214"/>
      <c r="O129" s="214"/>
      <c r="P129" s="214"/>
      <c r="Q129" s="214"/>
      <c r="R129" s="214"/>
      <c r="S129" s="214"/>
      <c r="T129" s="214"/>
      <c r="U129" s="214"/>
      <c r="V129" s="214"/>
      <c r="W129" s="214"/>
      <c r="X129" s="214"/>
    </row>
    <row r="130" hidden="1">
      <c r="A130" s="177"/>
      <c r="B130" s="214"/>
      <c r="C130" s="214"/>
      <c r="D130" s="214"/>
      <c r="E130" s="214"/>
      <c r="F130" s="214"/>
      <c r="G130" s="214"/>
      <c r="H130" s="214"/>
      <c r="I130" s="214"/>
      <c r="J130" s="214"/>
      <c r="K130" s="214"/>
      <c r="L130" s="214"/>
      <c r="M130" s="214"/>
      <c r="N130" s="214"/>
      <c r="O130" s="214"/>
      <c r="P130" s="214"/>
      <c r="Q130" s="214"/>
      <c r="R130" s="214"/>
      <c r="S130" s="214"/>
      <c r="T130" s="214"/>
      <c r="U130" s="214"/>
      <c r="V130" s="214"/>
      <c r="W130" s="214"/>
      <c r="X130" s="214"/>
    </row>
    <row r="131" hidden="1">
      <c r="A131" s="177"/>
      <c r="B131" s="214"/>
      <c r="C131" s="214"/>
      <c r="D131" s="214"/>
      <c r="E131" s="214"/>
      <c r="F131" s="214"/>
      <c r="G131" s="214"/>
      <c r="H131" s="214"/>
      <c r="I131" s="214"/>
      <c r="J131" s="214"/>
      <c r="K131" s="214"/>
      <c r="L131" s="214"/>
      <c r="M131" s="214"/>
      <c r="N131" s="214"/>
      <c r="O131" s="214"/>
      <c r="P131" s="214"/>
      <c r="Q131" s="214"/>
      <c r="R131" s="214"/>
      <c r="S131" s="214"/>
      <c r="T131" s="214"/>
      <c r="U131" s="214"/>
      <c r="V131" s="214"/>
      <c r="W131" s="214"/>
      <c r="X131" s="214"/>
    </row>
    <row r="132" hidden="1">
      <c r="A132" s="177"/>
      <c r="B132" s="214"/>
      <c r="C132" s="214"/>
      <c r="D132" s="214"/>
      <c r="E132" s="214"/>
      <c r="F132" s="214"/>
      <c r="G132" s="214"/>
      <c r="H132" s="214"/>
      <c r="I132" s="214"/>
      <c r="J132" s="214"/>
      <c r="K132" s="214"/>
      <c r="L132" s="214"/>
      <c r="M132" s="214"/>
      <c r="N132" s="214"/>
      <c r="O132" s="214"/>
      <c r="P132" s="214"/>
      <c r="Q132" s="214"/>
      <c r="R132" s="214"/>
      <c r="S132" s="214"/>
      <c r="T132" s="214"/>
      <c r="U132" s="214"/>
      <c r="V132" s="214"/>
      <c r="W132" s="214"/>
      <c r="X132" s="214"/>
    </row>
    <row r="133" hidden="1">
      <c r="A133" s="177"/>
      <c r="B133" s="214"/>
      <c r="C133" s="214"/>
      <c r="D133" s="214"/>
      <c r="E133" s="214"/>
      <c r="F133" s="214"/>
      <c r="G133" s="214"/>
      <c r="H133" s="214"/>
      <c r="I133" s="214"/>
      <c r="J133" s="214"/>
      <c r="K133" s="214"/>
      <c r="L133" s="214"/>
      <c r="M133" s="214"/>
      <c r="N133" s="214"/>
      <c r="O133" s="214"/>
      <c r="P133" s="214"/>
      <c r="Q133" s="214"/>
      <c r="R133" s="214"/>
      <c r="S133" s="214"/>
      <c r="T133" s="214"/>
      <c r="U133" s="214"/>
      <c r="V133" s="214"/>
      <c r="W133" s="214"/>
      <c r="X133" s="214"/>
    </row>
    <row r="134" hidden="1">
      <c r="A134" s="177"/>
      <c r="B134" s="214"/>
      <c r="C134" s="214"/>
      <c r="D134" s="214"/>
      <c r="E134" s="214"/>
      <c r="F134" s="214"/>
      <c r="G134" s="214"/>
      <c r="H134" s="214"/>
      <c r="I134" s="214"/>
      <c r="J134" s="214"/>
      <c r="K134" s="214"/>
      <c r="L134" s="214"/>
      <c r="M134" s="214"/>
      <c r="N134" s="214"/>
      <c r="O134" s="214"/>
      <c r="P134" s="214"/>
      <c r="Q134" s="214"/>
      <c r="R134" s="214"/>
      <c r="S134" s="214"/>
      <c r="T134" s="214"/>
      <c r="U134" s="214"/>
      <c r="V134" s="214"/>
      <c r="W134" s="214"/>
      <c r="X134" s="214"/>
    </row>
    <row r="135" hidden="1">
      <c r="A135" s="177"/>
      <c r="B135" s="214"/>
      <c r="C135" s="214"/>
      <c r="D135" s="214"/>
      <c r="E135" s="214"/>
      <c r="F135" s="214"/>
      <c r="G135" s="214"/>
      <c r="H135" s="214"/>
      <c r="I135" s="214"/>
      <c r="J135" s="214"/>
      <c r="K135" s="214"/>
      <c r="L135" s="214"/>
      <c r="M135" s="214"/>
      <c r="N135" s="214"/>
      <c r="O135" s="214"/>
      <c r="P135" s="214"/>
      <c r="Q135" s="214"/>
      <c r="R135" s="214"/>
      <c r="S135" s="214"/>
      <c r="T135" s="214"/>
      <c r="U135" s="214"/>
      <c r="V135" s="214"/>
      <c r="W135" s="214"/>
      <c r="X135" s="214"/>
    </row>
    <row r="136" hidden="1">
      <c r="A136" s="177"/>
      <c r="B136" s="214"/>
      <c r="C136" s="214"/>
      <c r="D136" s="214"/>
      <c r="E136" s="214"/>
      <c r="F136" s="214"/>
      <c r="G136" s="214"/>
      <c r="H136" s="214"/>
      <c r="I136" s="214"/>
      <c r="J136" s="214"/>
      <c r="K136" s="214"/>
      <c r="L136" s="214"/>
      <c r="M136" s="214"/>
      <c r="N136" s="214"/>
      <c r="O136" s="214"/>
      <c r="P136" s="214"/>
      <c r="Q136" s="214"/>
      <c r="R136" s="214"/>
      <c r="S136" s="214"/>
      <c r="T136" s="214"/>
      <c r="U136" s="214"/>
      <c r="V136" s="214"/>
      <c r="W136" s="214"/>
      <c r="X136" s="214"/>
    </row>
    <row r="137" hidden="1">
      <c r="A137" s="177"/>
      <c r="B137" s="214"/>
      <c r="C137" s="214"/>
      <c r="D137" s="214"/>
      <c r="E137" s="214"/>
      <c r="F137" s="214"/>
      <c r="G137" s="214"/>
      <c r="H137" s="214"/>
      <c r="I137" s="214"/>
      <c r="J137" s="214"/>
      <c r="K137" s="214"/>
      <c r="L137" s="214"/>
      <c r="M137" s="214"/>
      <c r="N137" s="214"/>
      <c r="O137" s="214"/>
      <c r="P137" s="214"/>
      <c r="Q137" s="214"/>
      <c r="R137" s="214"/>
      <c r="S137" s="214"/>
      <c r="T137" s="214"/>
      <c r="U137" s="214"/>
      <c r="V137" s="214"/>
      <c r="W137" s="214"/>
      <c r="X137" s="214"/>
    </row>
    <row r="138" hidden="1">
      <c r="A138" s="177"/>
      <c r="B138" s="214"/>
      <c r="C138" s="214"/>
      <c r="D138" s="214"/>
      <c r="E138" s="214"/>
      <c r="F138" s="214"/>
      <c r="G138" s="214"/>
      <c r="H138" s="214"/>
      <c r="I138" s="214"/>
      <c r="J138" s="214"/>
      <c r="K138" s="214"/>
      <c r="L138" s="214"/>
      <c r="M138" s="214"/>
      <c r="N138" s="214"/>
      <c r="O138" s="214"/>
      <c r="P138" s="214"/>
      <c r="Q138" s="214"/>
      <c r="R138" s="214"/>
      <c r="S138" s="214"/>
      <c r="T138" s="214"/>
      <c r="U138" s="214"/>
      <c r="V138" s="214"/>
      <c r="W138" s="214"/>
      <c r="X138" s="214"/>
    </row>
    <row r="139" hidden="1">
      <c r="A139" s="177"/>
      <c r="B139" s="214"/>
      <c r="C139" s="214"/>
      <c r="D139" s="214"/>
      <c r="E139" s="214"/>
      <c r="F139" s="214"/>
      <c r="G139" s="214"/>
      <c r="H139" s="214"/>
      <c r="I139" s="214"/>
      <c r="J139" s="214"/>
      <c r="K139" s="214"/>
      <c r="L139" s="214"/>
      <c r="M139" s="214"/>
      <c r="N139" s="214"/>
      <c r="O139" s="214"/>
      <c r="P139" s="214"/>
      <c r="Q139" s="214"/>
      <c r="R139" s="214"/>
      <c r="S139" s="214"/>
      <c r="T139" s="214"/>
      <c r="U139" s="214"/>
      <c r="V139" s="214"/>
      <c r="W139" s="214"/>
      <c r="X139" s="214"/>
    </row>
    <row r="140" hidden="1">
      <c r="A140" s="177"/>
      <c r="B140" s="214"/>
      <c r="C140" s="214"/>
      <c r="D140" s="214"/>
      <c r="E140" s="214"/>
      <c r="F140" s="214"/>
      <c r="G140" s="214"/>
      <c r="H140" s="214"/>
      <c r="I140" s="214"/>
      <c r="J140" s="214"/>
      <c r="K140" s="214"/>
      <c r="L140" s="214"/>
      <c r="M140" s="214"/>
      <c r="N140" s="214"/>
      <c r="O140" s="214"/>
      <c r="P140" s="214"/>
      <c r="Q140" s="214"/>
      <c r="R140" s="214"/>
      <c r="S140" s="214"/>
      <c r="T140" s="214"/>
      <c r="U140" s="214"/>
      <c r="V140" s="214"/>
      <c r="W140" s="214"/>
      <c r="X140" s="214"/>
    </row>
    <row r="141" hidden="1">
      <c r="A141" s="177"/>
      <c r="B141" s="214"/>
      <c r="C141" s="214"/>
      <c r="D141" s="214"/>
      <c r="E141" s="214"/>
      <c r="F141" s="214"/>
      <c r="G141" s="214"/>
      <c r="H141" s="214"/>
      <c r="I141" s="214"/>
      <c r="J141" s="214"/>
      <c r="K141" s="214"/>
      <c r="L141" s="214"/>
      <c r="M141" s="214"/>
      <c r="N141" s="214"/>
      <c r="O141" s="214"/>
      <c r="P141" s="214"/>
      <c r="Q141" s="214"/>
      <c r="R141" s="214"/>
      <c r="S141" s="214"/>
      <c r="T141" s="214"/>
      <c r="U141" s="214"/>
      <c r="V141" s="214"/>
      <c r="W141" s="214"/>
      <c r="X141" s="214"/>
    </row>
    <row r="142" hidden="1">
      <c r="A142" s="177"/>
      <c r="B142" s="214"/>
      <c r="C142" s="214"/>
      <c r="D142" s="214"/>
      <c r="E142" s="214"/>
      <c r="F142" s="214"/>
      <c r="G142" s="214"/>
      <c r="H142" s="214"/>
      <c r="I142" s="214"/>
      <c r="J142" s="214"/>
      <c r="K142" s="214"/>
      <c r="L142" s="214"/>
      <c r="M142" s="214"/>
      <c r="N142" s="214"/>
      <c r="O142" s="214"/>
      <c r="P142" s="214"/>
      <c r="Q142" s="214"/>
      <c r="R142" s="214"/>
      <c r="S142" s="214"/>
      <c r="T142" s="214"/>
      <c r="U142" s="214"/>
      <c r="V142" s="214"/>
      <c r="W142" s="214"/>
      <c r="X142" s="214"/>
    </row>
    <row r="143" hidden="1">
      <c r="A143" s="180"/>
      <c r="B143" s="214"/>
      <c r="C143" s="214"/>
      <c r="D143" s="214"/>
      <c r="E143" s="214"/>
      <c r="F143" s="214"/>
      <c r="G143" s="214"/>
      <c r="H143" s="214"/>
      <c r="I143" s="214"/>
      <c r="J143" s="214"/>
      <c r="K143" s="214"/>
      <c r="L143" s="214"/>
      <c r="M143" s="214"/>
      <c r="N143" s="214"/>
      <c r="O143" s="214"/>
      <c r="P143" s="214"/>
      <c r="Q143" s="214"/>
      <c r="R143" s="214"/>
      <c r="S143" s="214"/>
      <c r="T143" s="214"/>
      <c r="U143" s="214"/>
      <c r="V143" s="214"/>
      <c r="W143" s="214"/>
      <c r="X143" s="214"/>
    </row>
    <row r="144" hidden="1">
      <c r="A144" s="180"/>
      <c r="B144" s="214"/>
      <c r="C144" s="214"/>
      <c r="D144" s="214"/>
      <c r="E144" s="214"/>
      <c r="F144" s="214"/>
      <c r="G144" s="214"/>
      <c r="H144" s="214"/>
      <c r="I144" s="214"/>
      <c r="J144" s="214"/>
      <c r="K144" s="214"/>
      <c r="L144" s="214"/>
      <c r="M144" s="214"/>
      <c r="N144" s="214"/>
      <c r="O144" s="214"/>
      <c r="P144" s="214"/>
      <c r="Q144" s="214"/>
      <c r="R144" s="214"/>
      <c r="S144" s="214"/>
      <c r="T144" s="214"/>
      <c r="U144" s="214"/>
      <c r="V144" s="214"/>
      <c r="W144" s="214"/>
      <c r="X144" s="214"/>
    </row>
    <row r="145" hidden="1">
      <c r="A145" s="180"/>
      <c r="B145" s="214"/>
      <c r="C145" s="214"/>
      <c r="D145" s="214"/>
      <c r="E145" s="214"/>
      <c r="F145" s="214"/>
      <c r="G145" s="214"/>
      <c r="H145" s="214"/>
      <c r="I145" s="214"/>
      <c r="J145" s="214"/>
      <c r="K145" s="214"/>
      <c r="L145" s="214"/>
      <c r="M145" s="214"/>
      <c r="N145" s="214"/>
      <c r="O145" s="214"/>
      <c r="P145" s="214"/>
      <c r="Q145" s="214"/>
      <c r="R145" s="214"/>
      <c r="S145" s="214"/>
      <c r="T145" s="214"/>
      <c r="U145" s="214"/>
      <c r="V145" s="214"/>
      <c r="W145" s="214"/>
      <c r="X145" s="214"/>
    </row>
    <row r="146" hidden="1">
      <c r="A146" s="180"/>
      <c r="B146" s="214"/>
      <c r="C146" s="214"/>
      <c r="D146" s="214"/>
      <c r="E146" s="214"/>
      <c r="F146" s="214"/>
      <c r="G146" s="214"/>
      <c r="H146" s="214"/>
      <c r="I146" s="214"/>
      <c r="J146" s="214"/>
      <c r="K146" s="214"/>
      <c r="L146" s="214"/>
      <c r="M146" s="214"/>
      <c r="N146" s="214"/>
      <c r="O146" s="214"/>
      <c r="P146" s="214"/>
      <c r="Q146" s="214"/>
      <c r="R146" s="214"/>
      <c r="S146" s="214"/>
      <c r="T146" s="214"/>
      <c r="U146" s="214"/>
      <c r="V146" s="214"/>
      <c r="W146" s="214"/>
      <c r="X146" s="214"/>
    </row>
    <row r="147" hidden="1">
      <c r="A147" s="180"/>
      <c r="B147" s="214"/>
      <c r="C147" s="214"/>
      <c r="D147" s="214"/>
      <c r="E147" s="214"/>
      <c r="F147" s="214"/>
      <c r="G147" s="214"/>
      <c r="H147" s="214"/>
      <c r="I147" s="214"/>
      <c r="J147" s="214"/>
      <c r="K147" s="214"/>
      <c r="L147" s="214"/>
      <c r="M147" s="214"/>
      <c r="N147" s="214"/>
      <c r="O147" s="214"/>
      <c r="P147" s="214"/>
      <c r="Q147" s="214"/>
      <c r="R147" s="214"/>
      <c r="S147" s="214"/>
      <c r="T147" s="214"/>
      <c r="U147" s="214"/>
      <c r="V147" s="214"/>
      <c r="W147" s="214"/>
      <c r="X147" s="214"/>
    </row>
    <row r="148" hidden="1">
      <c r="A148" s="180"/>
      <c r="B148" s="214"/>
      <c r="C148" s="214"/>
      <c r="D148" s="214"/>
      <c r="E148" s="214"/>
      <c r="F148" s="214"/>
      <c r="G148" s="214"/>
      <c r="H148" s="214"/>
      <c r="I148" s="214"/>
      <c r="J148" s="214"/>
      <c r="K148" s="214"/>
      <c r="L148" s="214"/>
      <c r="M148" s="214"/>
      <c r="N148" s="214"/>
      <c r="O148" s="214"/>
      <c r="P148" s="214"/>
      <c r="Q148" s="214"/>
      <c r="R148" s="214"/>
      <c r="S148" s="214"/>
      <c r="T148" s="214"/>
      <c r="U148" s="214"/>
      <c r="V148" s="214"/>
      <c r="W148" s="214"/>
      <c r="X148" s="214"/>
    </row>
    <row r="149" hidden="1">
      <c r="A149" s="180"/>
      <c r="B149" s="214"/>
      <c r="C149" s="214"/>
      <c r="D149" s="214"/>
      <c r="E149" s="214"/>
      <c r="F149" s="214"/>
      <c r="G149" s="214"/>
      <c r="H149" s="214"/>
      <c r="I149" s="214"/>
      <c r="J149" s="214"/>
      <c r="K149" s="214"/>
      <c r="L149" s="214"/>
      <c r="M149" s="214"/>
      <c r="N149" s="214"/>
      <c r="O149" s="214"/>
      <c r="P149" s="214"/>
      <c r="Q149" s="214"/>
      <c r="R149" s="214"/>
      <c r="S149" s="214"/>
      <c r="T149" s="214"/>
      <c r="U149" s="214"/>
      <c r="V149" s="214"/>
      <c r="W149" s="214"/>
      <c r="X149" s="214"/>
    </row>
    <row r="150" hidden="1">
      <c r="A150" s="180"/>
      <c r="B150" s="214"/>
      <c r="C150" s="214"/>
      <c r="D150" s="214"/>
      <c r="E150" s="214"/>
      <c r="F150" s="214"/>
      <c r="G150" s="214"/>
      <c r="H150" s="214"/>
      <c r="I150" s="214"/>
      <c r="J150" s="214"/>
      <c r="K150" s="214"/>
      <c r="L150" s="214"/>
      <c r="M150" s="214"/>
      <c r="N150" s="214"/>
      <c r="O150" s="214"/>
      <c r="P150" s="214"/>
      <c r="Q150" s="214"/>
      <c r="R150" s="214"/>
      <c r="S150" s="214"/>
      <c r="T150" s="214"/>
      <c r="U150" s="214"/>
      <c r="V150" s="214"/>
      <c r="W150" s="214"/>
      <c r="X150" s="214"/>
    </row>
    <row r="151" hidden="1">
      <c r="A151" s="180"/>
      <c r="B151" s="214"/>
      <c r="C151" s="214"/>
      <c r="D151" s="214"/>
      <c r="E151" s="214"/>
      <c r="F151" s="214"/>
      <c r="G151" s="214"/>
      <c r="H151" s="214"/>
      <c r="I151" s="214"/>
      <c r="J151" s="214"/>
      <c r="K151" s="214"/>
      <c r="L151" s="214"/>
      <c r="M151" s="214"/>
      <c r="N151" s="214"/>
      <c r="O151" s="214"/>
      <c r="P151" s="214"/>
      <c r="Q151" s="214"/>
      <c r="R151" s="214"/>
      <c r="S151" s="214"/>
      <c r="T151" s="214"/>
      <c r="U151" s="214"/>
      <c r="V151" s="214"/>
      <c r="W151" s="214"/>
      <c r="X151" s="214"/>
    </row>
    <row r="152" hidden="1">
      <c r="A152" s="180"/>
      <c r="B152" s="214"/>
      <c r="C152" s="214"/>
      <c r="D152" s="214"/>
      <c r="E152" s="214"/>
      <c r="F152" s="214"/>
      <c r="G152" s="214"/>
      <c r="H152" s="214"/>
      <c r="I152" s="214"/>
      <c r="J152" s="214"/>
      <c r="K152" s="214"/>
      <c r="L152" s="214"/>
      <c r="M152" s="214"/>
      <c r="N152" s="214"/>
      <c r="O152" s="214"/>
      <c r="P152" s="214"/>
      <c r="Q152" s="214"/>
      <c r="R152" s="214"/>
      <c r="S152" s="214"/>
      <c r="T152" s="214"/>
      <c r="U152" s="214"/>
      <c r="V152" s="214"/>
      <c r="W152" s="214"/>
      <c r="X152" s="214"/>
    </row>
    <row r="153" hidden="1">
      <c r="A153" s="180"/>
      <c r="B153" s="214"/>
      <c r="C153" s="214"/>
      <c r="D153" s="214"/>
      <c r="E153" s="214"/>
      <c r="F153" s="214"/>
      <c r="G153" s="214"/>
      <c r="H153" s="214"/>
      <c r="I153" s="214"/>
      <c r="J153" s="214"/>
      <c r="K153" s="214"/>
      <c r="L153" s="214"/>
      <c r="M153" s="214"/>
      <c r="N153" s="214"/>
      <c r="O153" s="214"/>
      <c r="P153" s="214"/>
      <c r="Q153" s="214"/>
      <c r="R153" s="214"/>
      <c r="S153" s="214"/>
      <c r="T153" s="214"/>
      <c r="U153" s="214"/>
      <c r="V153" s="214"/>
      <c r="W153" s="214"/>
      <c r="X153" s="214"/>
    </row>
    <row r="154" hidden="1">
      <c r="A154" s="180"/>
      <c r="B154" s="214"/>
      <c r="C154" s="214"/>
      <c r="D154" s="214"/>
      <c r="E154" s="214"/>
      <c r="F154" s="214"/>
      <c r="G154" s="214"/>
      <c r="H154" s="214"/>
      <c r="I154" s="214"/>
      <c r="J154" s="214"/>
      <c r="K154" s="214"/>
      <c r="L154" s="214"/>
      <c r="M154" s="214"/>
      <c r="N154" s="214"/>
      <c r="O154" s="214"/>
      <c r="P154" s="214"/>
      <c r="Q154" s="214"/>
      <c r="R154" s="214"/>
      <c r="S154" s="214"/>
      <c r="T154" s="214"/>
      <c r="U154" s="214"/>
      <c r="V154" s="214"/>
      <c r="W154" s="214"/>
      <c r="X154" s="214"/>
    </row>
    <row r="155" hidden="1">
      <c r="A155" s="180"/>
      <c r="B155" s="214"/>
      <c r="C155" s="214"/>
      <c r="D155" s="214"/>
      <c r="E155" s="214"/>
      <c r="F155" s="214"/>
      <c r="G155" s="214"/>
      <c r="H155" s="214"/>
      <c r="I155" s="214"/>
      <c r="J155" s="214"/>
      <c r="K155" s="214"/>
      <c r="L155" s="214"/>
      <c r="M155" s="214"/>
      <c r="N155" s="214"/>
      <c r="O155" s="214"/>
      <c r="P155" s="214"/>
      <c r="Q155" s="214"/>
      <c r="R155" s="214"/>
      <c r="S155" s="214"/>
      <c r="T155" s="214"/>
      <c r="U155" s="214"/>
      <c r="V155" s="214"/>
      <c r="W155" s="214"/>
      <c r="X155" s="214"/>
    </row>
    <row r="156" hidden="1">
      <c r="A156" s="180"/>
      <c r="B156" s="214"/>
      <c r="C156" s="214"/>
      <c r="D156" s="214"/>
      <c r="E156" s="214"/>
      <c r="F156" s="214"/>
      <c r="G156" s="214"/>
      <c r="H156" s="214"/>
      <c r="I156" s="214"/>
      <c r="J156" s="214"/>
      <c r="K156" s="214"/>
      <c r="L156" s="214"/>
      <c r="M156" s="214"/>
      <c r="N156" s="214"/>
      <c r="O156" s="214"/>
      <c r="P156" s="214"/>
      <c r="Q156" s="214"/>
      <c r="R156" s="214"/>
      <c r="S156" s="214"/>
      <c r="T156" s="214"/>
      <c r="U156" s="214"/>
      <c r="V156" s="214"/>
      <c r="W156" s="214"/>
      <c r="X156" s="214"/>
    </row>
    <row r="157" hidden="1">
      <c r="A157" s="180"/>
      <c r="B157" s="214"/>
      <c r="C157" s="214"/>
      <c r="D157" s="214"/>
      <c r="E157" s="214"/>
      <c r="F157" s="214"/>
      <c r="G157" s="214"/>
      <c r="H157" s="214"/>
      <c r="I157" s="214"/>
      <c r="J157" s="214"/>
      <c r="K157" s="214"/>
      <c r="L157" s="214"/>
      <c r="M157" s="214"/>
      <c r="N157" s="214"/>
      <c r="O157" s="214"/>
      <c r="P157" s="214"/>
      <c r="Q157" s="214"/>
      <c r="R157" s="214"/>
      <c r="S157" s="214"/>
      <c r="T157" s="214"/>
      <c r="U157" s="214"/>
      <c r="V157" s="214"/>
      <c r="W157" s="214"/>
      <c r="X157" s="214"/>
    </row>
    <row r="158" hidden="1">
      <c r="A158" s="180"/>
      <c r="B158" s="214"/>
      <c r="C158" s="214"/>
      <c r="D158" s="214"/>
      <c r="E158" s="214"/>
      <c r="F158" s="214"/>
      <c r="G158" s="214"/>
      <c r="H158" s="214"/>
      <c r="I158" s="214"/>
      <c r="J158" s="214"/>
      <c r="K158" s="214"/>
      <c r="L158" s="214"/>
      <c r="M158" s="214"/>
      <c r="N158" s="214"/>
      <c r="O158" s="214"/>
      <c r="P158" s="214"/>
      <c r="Q158" s="214"/>
      <c r="R158" s="214"/>
      <c r="S158" s="214"/>
      <c r="T158" s="214"/>
      <c r="U158" s="214"/>
      <c r="V158" s="214"/>
      <c r="W158" s="214"/>
      <c r="X158" s="214"/>
    </row>
    <row r="159" hidden="1">
      <c r="A159" s="180"/>
      <c r="B159" s="214"/>
      <c r="C159" s="214"/>
      <c r="D159" s="214"/>
      <c r="E159" s="214"/>
      <c r="F159" s="214"/>
      <c r="G159" s="214"/>
      <c r="H159" s="214"/>
      <c r="I159" s="214"/>
      <c r="J159" s="214"/>
      <c r="K159" s="214"/>
      <c r="L159" s="214"/>
      <c r="M159" s="214"/>
      <c r="N159" s="214"/>
      <c r="O159" s="214"/>
      <c r="P159" s="214"/>
      <c r="Q159" s="214"/>
      <c r="R159" s="214"/>
      <c r="S159" s="214"/>
      <c r="T159" s="214"/>
      <c r="U159" s="214"/>
      <c r="V159" s="214"/>
      <c r="W159" s="214"/>
      <c r="X159" s="214"/>
    </row>
    <row r="160" hidden="1">
      <c r="A160" s="180"/>
      <c r="B160" s="214"/>
      <c r="C160" s="214"/>
      <c r="D160" s="214"/>
      <c r="E160" s="214"/>
      <c r="F160" s="214"/>
      <c r="G160" s="214"/>
      <c r="H160" s="214"/>
      <c r="I160" s="214"/>
      <c r="J160" s="214"/>
      <c r="K160" s="214"/>
      <c r="L160" s="214"/>
      <c r="M160" s="214"/>
      <c r="N160" s="214"/>
      <c r="O160" s="214"/>
      <c r="P160" s="214"/>
      <c r="Q160" s="214"/>
      <c r="R160" s="214"/>
      <c r="S160" s="214"/>
      <c r="T160" s="214"/>
      <c r="U160" s="214"/>
      <c r="V160" s="214"/>
      <c r="W160" s="214"/>
      <c r="X160" s="214"/>
    </row>
    <row r="161" hidden="1">
      <c r="A161" s="180"/>
      <c r="B161" s="214"/>
      <c r="C161" s="214"/>
      <c r="D161" s="214"/>
      <c r="E161" s="214"/>
      <c r="F161" s="214"/>
      <c r="G161" s="214"/>
      <c r="H161" s="214"/>
      <c r="I161" s="214"/>
      <c r="J161" s="214"/>
      <c r="K161" s="214"/>
      <c r="L161" s="214"/>
      <c r="M161" s="214"/>
      <c r="N161" s="214"/>
      <c r="O161" s="214"/>
      <c r="P161" s="214"/>
      <c r="Q161" s="214"/>
      <c r="R161" s="214"/>
      <c r="S161" s="214"/>
      <c r="T161" s="214"/>
      <c r="U161" s="214"/>
      <c r="V161" s="214"/>
      <c r="W161" s="214"/>
      <c r="X161" s="214"/>
    </row>
    <row r="162" hidden="1">
      <c r="A162" s="180"/>
      <c r="B162" s="214"/>
      <c r="C162" s="214"/>
      <c r="D162" s="214"/>
      <c r="E162" s="214"/>
      <c r="F162" s="214"/>
      <c r="G162" s="214"/>
      <c r="H162" s="214"/>
      <c r="I162" s="214"/>
      <c r="J162" s="214"/>
      <c r="K162" s="214"/>
      <c r="L162" s="214"/>
      <c r="M162" s="214"/>
      <c r="N162" s="214"/>
      <c r="O162" s="214"/>
      <c r="P162" s="214"/>
      <c r="Q162" s="214"/>
      <c r="R162" s="214"/>
      <c r="S162" s="214"/>
      <c r="T162" s="214"/>
      <c r="U162" s="214"/>
      <c r="V162" s="214"/>
      <c r="W162" s="214"/>
      <c r="X162" s="214"/>
    </row>
    <row r="163" hidden="1">
      <c r="A163" s="180"/>
      <c r="B163" s="214"/>
      <c r="C163" s="214"/>
      <c r="D163" s="214"/>
      <c r="E163" s="214"/>
      <c r="F163" s="214"/>
      <c r="G163" s="214"/>
      <c r="H163" s="214"/>
      <c r="I163" s="214"/>
      <c r="J163" s="214"/>
      <c r="K163" s="214"/>
      <c r="L163" s="214"/>
      <c r="M163" s="214"/>
      <c r="N163" s="214"/>
      <c r="O163" s="214"/>
      <c r="P163" s="214"/>
      <c r="Q163" s="214"/>
      <c r="R163" s="214"/>
      <c r="S163" s="214"/>
      <c r="T163" s="214"/>
      <c r="U163" s="214"/>
      <c r="V163" s="214"/>
      <c r="W163" s="214"/>
      <c r="X163" s="214"/>
    </row>
    <row r="164" hidden="1">
      <c r="A164" s="180"/>
      <c r="B164" s="214"/>
      <c r="C164" s="214"/>
      <c r="D164" s="214"/>
      <c r="E164" s="214"/>
      <c r="F164" s="214"/>
      <c r="G164" s="214"/>
      <c r="H164" s="214"/>
      <c r="I164" s="214"/>
      <c r="J164" s="214"/>
      <c r="K164" s="214"/>
      <c r="L164" s="214"/>
      <c r="M164" s="214"/>
      <c r="N164" s="214"/>
      <c r="O164" s="214"/>
      <c r="P164" s="214"/>
      <c r="Q164" s="214"/>
      <c r="R164" s="214"/>
      <c r="S164" s="214"/>
      <c r="T164" s="214"/>
      <c r="U164" s="214"/>
      <c r="V164" s="214"/>
      <c r="W164" s="214"/>
      <c r="X164" s="214"/>
    </row>
    <row r="165" hidden="1">
      <c r="A165" s="180"/>
      <c r="B165" s="214"/>
      <c r="C165" s="214"/>
      <c r="D165" s="214"/>
      <c r="E165" s="214"/>
      <c r="F165" s="214"/>
      <c r="G165" s="214"/>
      <c r="H165" s="214"/>
      <c r="I165" s="214"/>
      <c r="J165" s="214"/>
      <c r="K165" s="214"/>
      <c r="L165" s="214"/>
      <c r="M165" s="214"/>
      <c r="N165" s="214"/>
      <c r="O165" s="214"/>
      <c r="P165" s="214"/>
      <c r="Q165" s="214"/>
      <c r="R165" s="214"/>
      <c r="S165" s="214"/>
      <c r="T165" s="214"/>
      <c r="U165" s="214"/>
      <c r="V165" s="214"/>
      <c r="W165" s="214"/>
      <c r="X165" s="214"/>
    </row>
    <row r="166" hidden="1">
      <c r="A166" s="180"/>
      <c r="B166" s="214"/>
      <c r="C166" s="214"/>
      <c r="D166" s="214"/>
      <c r="E166" s="214"/>
      <c r="F166" s="214"/>
      <c r="G166" s="214"/>
      <c r="H166" s="214"/>
      <c r="I166" s="214"/>
      <c r="J166" s="214"/>
      <c r="K166" s="214"/>
      <c r="L166" s="214"/>
      <c r="M166" s="214"/>
      <c r="N166" s="214"/>
      <c r="O166" s="214"/>
      <c r="P166" s="214"/>
      <c r="Q166" s="214"/>
      <c r="R166" s="214"/>
      <c r="S166" s="214"/>
      <c r="T166" s="214"/>
      <c r="U166" s="214"/>
      <c r="V166" s="214"/>
      <c r="W166" s="214"/>
      <c r="X166" s="214"/>
    </row>
    <row r="167" hidden="1">
      <c r="A167" s="180"/>
      <c r="B167" s="214"/>
      <c r="C167" s="214"/>
      <c r="D167" s="214"/>
      <c r="E167" s="214"/>
      <c r="F167" s="214"/>
      <c r="G167" s="214"/>
      <c r="H167" s="214"/>
      <c r="I167" s="214"/>
      <c r="J167" s="214"/>
      <c r="K167" s="214"/>
      <c r="L167" s="214"/>
      <c r="M167" s="214"/>
      <c r="N167" s="214"/>
      <c r="O167" s="214"/>
      <c r="P167" s="214"/>
      <c r="Q167" s="214"/>
      <c r="R167" s="214"/>
      <c r="S167" s="214"/>
      <c r="T167" s="214"/>
      <c r="U167" s="214"/>
      <c r="V167" s="214"/>
      <c r="W167" s="214"/>
      <c r="X167" s="214"/>
    </row>
    <row r="168" hidden="1">
      <c r="A168" s="180"/>
      <c r="B168" s="214"/>
      <c r="C168" s="214"/>
      <c r="D168" s="214"/>
      <c r="E168" s="214"/>
      <c r="F168" s="214"/>
      <c r="G168" s="214"/>
      <c r="H168" s="214"/>
      <c r="I168" s="214"/>
      <c r="J168" s="214"/>
      <c r="K168" s="214"/>
      <c r="L168" s="214"/>
      <c r="M168" s="214"/>
      <c r="N168" s="214"/>
      <c r="O168" s="214"/>
      <c r="P168" s="214"/>
      <c r="Q168" s="214"/>
      <c r="R168" s="214"/>
      <c r="S168" s="214"/>
      <c r="T168" s="214"/>
      <c r="U168" s="214"/>
      <c r="V168" s="214"/>
      <c r="W168" s="214"/>
      <c r="X168" s="214"/>
    </row>
    <row r="169" hidden="1">
      <c r="A169" s="180"/>
      <c r="B169" s="214"/>
      <c r="C169" s="214"/>
      <c r="D169" s="214"/>
      <c r="E169" s="214"/>
      <c r="F169" s="214"/>
      <c r="G169" s="214"/>
      <c r="H169" s="214"/>
      <c r="I169" s="214"/>
      <c r="J169" s="214"/>
      <c r="K169" s="214"/>
      <c r="L169" s="214"/>
      <c r="M169" s="214"/>
      <c r="N169" s="214"/>
      <c r="O169" s="214"/>
      <c r="P169" s="214"/>
      <c r="Q169" s="214"/>
      <c r="R169" s="214"/>
      <c r="S169" s="214"/>
      <c r="T169" s="214"/>
      <c r="U169" s="214"/>
      <c r="V169" s="214"/>
      <c r="W169" s="214"/>
      <c r="X169" s="214"/>
    </row>
    <row r="170" hidden="1">
      <c r="A170" s="180"/>
      <c r="B170" s="214"/>
      <c r="C170" s="214"/>
      <c r="D170" s="214"/>
      <c r="E170" s="214"/>
      <c r="F170" s="214"/>
      <c r="G170" s="214"/>
      <c r="H170" s="214"/>
      <c r="I170" s="214"/>
      <c r="J170" s="214"/>
      <c r="K170" s="214"/>
      <c r="L170" s="214"/>
      <c r="M170" s="214"/>
      <c r="N170" s="214"/>
      <c r="O170" s="214"/>
      <c r="P170" s="214"/>
      <c r="Q170" s="214"/>
      <c r="R170" s="214"/>
      <c r="S170" s="214"/>
      <c r="T170" s="214"/>
      <c r="U170" s="214"/>
      <c r="V170" s="214"/>
      <c r="W170" s="214"/>
      <c r="X170" s="214"/>
    </row>
    <row r="171" hidden="1">
      <c r="A171" s="180"/>
      <c r="B171" s="214"/>
      <c r="C171" s="214"/>
      <c r="D171" s="214"/>
      <c r="E171" s="214"/>
      <c r="F171" s="214"/>
      <c r="G171" s="214"/>
      <c r="H171" s="214"/>
      <c r="I171" s="214"/>
      <c r="J171" s="214"/>
      <c r="K171" s="214"/>
      <c r="L171" s="214"/>
      <c r="M171" s="214"/>
      <c r="N171" s="214"/>
      <c r="O171" s="214"/>
      <c r="P171" s="214"/>
      <c r="Q171" s="214"/>
      <c r="R171" s="214"/>
      <c r="S171" s="214"/>
      <c r="T171" s="214"/>
      <c r="U171" s="214"/>
      <c r="V171" s="214"/>
      <c r="W171" s="214"/>
      <c r="X171" s="214"/>
    </row>
    <row r="172" hidden="1">
      <c r="A172" s="180"/>
      <c r="B172" s="214"/>
      <c r="C172" s="214"/>
      <c r="D172" s="214"/>
      <c r="E172" s="214"/>
      <c r="F172" s="214"/>
      <c r="G172" s="214"/>
      <c r="H172" s="214"/>
      <c r="I172" s="214"/>
      <c r="J172" s="214"/>
      <c r="K172" s="214"/>
      <c r="L172" s="214"/>
      <c r="M172" s="214"/>
      <c r="N172" s="214"/>
      <c r="O172" s="214"/>
      <c r="P172" s="214"/>
      <c r="Q172" s="214"/>
      <c r="R172" s="214"/>
      <c r="S172" s="214"/>
      <c r="T172" s="214"/>
      <c r="U172" s="214"/>
      <c r="V172" s="214"/>
      <c r="W172" s="214"/>
      <c r="X172" s="214"/>
    </row>
    <row r="173" hidden="1">
      <c r="A173" s="180"/>
      <c r="B173" s="214"/>
      <c r="C173" s="214"/>
      <c r="D173" s="214"/>
      <c r="E173" s="214"/>
      <c r="F173" s="214"/>
      <c r="G173" s="214"/>
      <c r="H173" s="214"/>
      <c r="I173" s="214"/>
      <c r="J173" s="214"/>
      <c r="K173" s="214"/>
      <c r="L173" s="214"/>
      <c r="M173" s="214"/>
      <c r="N173" s="214"/>
      <c r="O173" s="214"/>
      <c r="P173" s="214"/>
      <c r="Q173" s="214"/>
      <c r="R173" s="214"/>
      <c r="S173" s="214"/>
      <c r="T173" s="214"/>
      <c r="U173" s="214"/>
      <c r="V173" s="214"/>
      <c r="W173" s="214"/>
      <c r="X173" s="214"/>
    </row>
    <row r="174" hidden="1">
      <c r="A174" s="180"/>
      <c r="B174" s="214"/>
      <c r="C174" s="214"/>
      <c r="D174" s="214"/>
      <c r="E174" s="214"/>
      <c r="F174" s="214"/>
      <c r="G174" s="214"/>
      <c r="H174" s="214"/>
      <c r="I174" s="214"/>
      <c r="J174" s="214"/>
      <c r="K174" s="214"/>
      <c r="L174" s="214"/>
      <c r="M174" s="214"/>
      <c r="N174" s="214"/>
      <c r="O174" s="214"/>
      <c r="P174" s="214"/>
      <c r="Q174" s="214"/>
      <c r="R174" s="214"/>
      <c r="S174" s="214"/>
      <c r="T174" s="214"/>
      <c r="U174" s="214"/>
      <c r="V174" s="214"/>
      <c r="W174" s="214"/>
      <c r="X174" s="214"/>
    </row>
    <row r="175" hidden="1">
      <c r="A175" s="180"/>
      <c r="B175" s="214"/>
      <c r="C175" s="214"/>
      <c r="D175" s="214"/>
      <c r="E175" s="214"/>
      <c r="F175" s="214"/>
      <c r="G175" s="214"/>
      <c r="H175" s="214"/>
      <c r="I175" s="214"/>
      <c r="J175" s="214"/>
      <c r="K175" s="214"/>
      <c r="L175" s="214"/>
      <c r="M175" s="214"/>
      <c r="N175" s="214"/>
      <c r="O175" s="214"/>
      <c r="P175" s="214"/>
      <c r="Q175" s="214"/>
      <c r="R175" s="214"/>
      <c r="S175" s="214"/>
      <c r="T175" s="214"/>
      <c r="U175" s="214"/>
      <c r="V175" s="214"/>
      <c r="W175" s="214"/>
      <c r="X175" s="214"/>
    </row>
    <row r="176" hidden="1">
      <c r="A176" s="180"/>
      <c r="B176" s="214"/>
      <c r="C176" s="214"/>
      <c r="D176" s="214"/>
      <c r="E176" s="214"/>
      <c r="F176" s="214"/>
      <c r="G176" s="214"/>
      <c r="H176" s="214"/>
      <c r="I176" s="214"/>
      <c r="J176" s="214"/>
      <c r="K176" s="214"/>
      <c r="L176" s="214"/>
      <c r="M176" s="214"/>
      <c r="N176" s="214"/>
      <c r="O176" s="214"/>
      <c r="P176" s="214"/>
      <c r="Q176" s="214"/>
      <c r="R176" s="214"/>
      <c r="S176" s="214"/>
      <c r="T176" s="214"/>
      <c r="U176" s="214"/>
      <c r="V176" s="214"/>
      <c r="W176" s="214"/>
      <c r="X176" s="214"/>
    </row>
    <row r="177" hidden="1">
      <c r="A177" s="180"/>
      <c r="B177" s="214"/>
      <c r="C177" s="214"/>
      <c r="D177" s="214"/>
      <c r="E177" s="214"/>
      <c r="F177" s="214"/>
      <c r="G177" s="214"/>
      <c r="H177" s="214"/>
      <c r="I177" s="214"/>
      <c r="J177" s="214"/>
      <c r="K177" s="214"/>
      <c r="L177" s="214"/>
      <c r="M177" s="214"/>
      <c r="N177" s="214"/>
      <c r="O177" s="214"/>
      <c r="P177" s="214"/>
      <c r="Q177" s="214"/>
      <c r="R177" s="214"/>
      <c r="S177" s="214"/>
      <c r="T177" s="214"/>
      <c r="U177" s="214"/>
      <c r="V177" s="214"/>
      <c r="W177" s="214"/>
      <c r="X177" s="214"/>
    </row>
    <row r="178" hidden="1">
      <c r="A178" s="180"/>
      <c r="B178" s="214"/>
      <c r="C178" s="214"/>
      <c r="D178" s="214"/>
      <c r="E178" s="214"/>
      <c r="F178" s="214"/>
      <c r="G178" s="214"/>
      <c r="H178" s="214"/>
      <c r="I178" s="214"/>
      <c r="J178" s="214"/>
      <c r="K178" s="214"/>
      <c r="L178" s="214"/>
      <c r="M178" s="214"/>
      <c r="N178" s="214"/>
      <c r="O178" s="214"/>
      <c r="P178" s="214"/>
      <c r="Q178" s="214"/>
      <c r="R178" s="214"/>
      <c r="S178" s="214"/>
      <c r="T178" s="214"/>
      <c r="U178" s="214"/>
      <c r="V178" s="214"/>
      <c r="W178" s="214"/>
      <c r="X178" s="214"/>
    </row>
    <row r="179" hidden="1">
      <c r="A179" s="180"/>
      <c r="B179" s="214"/>
      <c r="C179" s="214"/>
      <c r="D179" s="214"/>
      <c r="E179" s="214"/>
      <c r="F179" s="214"/>
      <c r="G179" s="214"/>
      <c r="H179" s="214"/>
      <c r="I179" s="214"/>
      <c r="J179" s="214"/>
      <c r="K179" s="214"/>
      <c r="L179" s="214"/>
      <c r="M179" s="214"/>
      <c r="N179" s="214"/>
      <c r="O179" s="214"/>
      <c r="P179" s="214"/>
      <c r="Q179" s="214"/>
      <c r="R179" s="214"/>
      <c r="S179" s="214"/>
      <c r="T179" s="214"/>
      <c r="U179" s="214"/>
      <c r="V179" s="214"/>
      <c r="W179" s="214"/>
      <c r="X179" s="214"/>
    </row>
    <row r="180" hidden="1">
      <c r="A180" s="180"/>
      <c r="B180" s="214"/>
      <c r="C180" s="214"/>
      <c r="D180" s="214"/>
      <c r="E180" s="214"/>
      <c r="F180" s="214"/>
      <c r="G180" s="214"/>
      <c r="H180" s="214"/>
      <c r="I180" s="214"/>
      <c r="J180" s="214"/>
      <c r="K180" s="214"/>
      <c r="L180" s="214"/>
      <c r="M180" s="214"/>
      <c r="N180" s="214"/>
      <c r="O180" s="214"/>
      <c r="P180" s="214"/>
      <c r="Q180" s="214"/>
      <c r="R180" s="214"/>
      <c r="S180" s="214"/>
      <c r="T180" s="214"/>
      <c r="U180" s="214"/>
      <c r="V180" s="214"/>
      <c r="W180" s="214"/>
      <c r="X180" s="214"/>
    </row>
    <row r="181" hidden="1">
      <c r="A181" s="180"/>
      <c r="B181" s="214"/>
      <c r="C181" s="214"/>
      <c r="D181" s="214"/>
      <c r="E181" s="214"/>
      <c r="F181" s="214"/>
      <c r="G181" s="214"/>
      <c r="H181" s="214"/>
      <c r="I181" s="214"/>
      <c r="J181" s="214"/>
      <c r="K181" s="214"/>
      <c r="L181" s="214"/>
      <c r="M181" s="214"/>
      <c r="N181" s="214"/>
      <c r="O181" s="214"/>
      <c r="P181" s="214"/>
      <c r="Q181" s="214"/>
      <c r="R181" s="214"/>
      <c r="S181" s="214"/>
      <c r="T181" s="214"/>
      <c r="U181" s="214"/>
      <c r="V181" s="214"/>
      <c r="W181" s="214"/>
      <c r="X181" s="214"/>
    </row>
    <row r="182" hidden="1">
      <c r="A182" s="180"/>
      <c r="B182" s="214"/>
      <c r="C182" s="214"/>
      <c r="D182" s="214"/>
      <c r="E182" s="214"/>
      <c r="F182" s="214"/>
      <c r="G182" s="214"/>
      <c r="H182" s="214"/>
      <c r="I182" s="214"/>
      <c r="J182" s="214"/>
      <c r="K182" s="214"/>
      <c r="L182" s="214"/>
      <c r="M182" s="214"/>
      <c r="N182" s="214"/>
      <c r="O182" s="214"/>
      <c r="P182" s="214"/>
      <c r="Q182" s="214"/>
      <c r="R182" s="214"/>
      <c r="S182" s="214"/>
      <c r="T182" s="214"/>
      <c r="U182" s="214"/>
      <c r="V182" s="214"/>
      <c r="W182" s="214"/>
      <c r="X182" s="214"/>
    </row>
    <row r="183" hidden="1">
      <c r="A183" s="180"/>
      <c r="B183" s="214"/>
      <c r="C183" s="214"/>
      <c r="D183" s="214"/>
      <c r="E183" s="214"/>
      <c r="F183" s="214"/>
      <c r="G183" s="214"/>
      <c r="H183" s="214"/>
      <c r="I183" s="214"/>
      <c r="J183" s="214"/>
      <c r="K183" s="214"/>
      <c r="L183" s="214"/>
      <c r="M183" s="214"/>
      <c r="N183" s="214"/>
      <c r="O183" s="214"/>
      <c r="P183" s="214"/>
      <c r="Q183" s="214"/>
      <c r="R183" s="214"/>
      <c r="S183" s="214"/>
      <c r="T183" s="214"/>
      <c r="U183" s="214"/>
      <c r="V183" s="214"/>
      <c r="W183" s="214"/>
      <c r="X183" s="214"/>
    </row>
    <row r="184" hidden="1">
      <c r="A184" s="180"/>
      <c r="B184" s="214"/>
      <c r="C184" s="214"/>
      <c r="D184" s="214"/>
      <c r="E184" s="214"/>
      <c r="F184" s="214"/>
      <c r="G184" s="214"/>
      <c r="H184" s="214"/>
      <c r="I184" s="214"/>
      <c r="J184" s="214"/>
      <c r="K184" s="214"/>
      <c r="L184" s="214"/>
      <c r="M184" s="214"/>
      <c r="N184" s="214"/>
      <c r="O184" s="214"/>
      <c r="P184" s="214"/>
      <c r="Q184" s="214"/>
      <c r="R184" s="214"/>
      <c r="S184" s="214"/>
      <c r="T184" s="214"/>
      <c r="U184" s="214"/>
      <c r="V184" s="214"/>
      <c r="W184" s="214"/>
      <c r="X184" s="214"/>
    </row>
    <row r="185" hidden="1">
      <c r="A185" s="180"/>
      <c r="B185" s="214"/>
      <c r="C185" s="214"/>
      <c r="D185" s="214"/>
      <c r="E185" s="214"/>
      <c r="F185" s="214"/>
      <c r="G185" s="214"/>
      <c r="H185" s="214"/>
      <c r="I185" s="214"/>
      <c r="J185" s="214"/>
      <c r="K185" s="214"/>
      <c r="L185" s="214"/>
      <c r="M185" s="214"/>
      <c r="N185" s="214"/>
      <c r="O185" s="214"/>
      <c r="P185" s="214"/>
      <c r="Q185" s="214"/>
      <c r="R185" s="214"/>
      <c r="S185" s="214"/>
      <c r="T185" s="214"/>
      <c r="U185" s="214"/>
      <c r="V185" s="214"/>
      <c r="W185" s="214"/>
      <c r="X185" s="214"/>
    </row>
    <row r="186" hidden="1">
      <c r="A186" s="180"/>
      <c r="B186" s="214"/>
      <c r="C186" s="214"/>
      <c r="D186" s="214"/>
      <c r="E186" s="214"/>
      <c r="F186" s="214"/>
      <c r="G186" s="214"/>
      <c r="H186" s="214"/>
      <c r="I186" s="214"/>
      <c r="J186" s="214"/>
      <c r="K186" s="214"/>
      <c r="L186" s="214"/>
      <c r="M186" s="214"/>
      <c r="N186" s="214"/>
      <c r="O186" s="214"/>
      <c r="P186" s="214"/>
      <c r="Q186" s="214"/>
      <c r="R186" s="214"/>
      <c r="S186" s="214"/>
      <c r="T186" s="214"/>
      <c r="U186" s="214"/>
      <c r="V186" s="214"/>
      <c r="W186" s="214"/>
      <c r="X186" s="214"/>
    </row>
    <row r="187" hidden="1">
      <c r="A187" s="180"/>
      <c r="B187" s="214"/>
      <c r="C187" s="214"/>
      <c r="D187" s="214"/>
      <c r="E187" s="214"/>
      <c r="F187" s="214"/>
      <c r="G187" s="214"/>
      <c r="H187" s="214"/>
      <c r="I187" s="214"/>
      <c r="J187" s="214"/>
      <c r="K187" s="214"/>
      <c r="L187" s="214"/>
      <c r="M187" s="214"/>
      <c r="N187" s="214"/>
      <c r="O187" s="214"/>
      <c r="P187" s="214"/>
      <c r="Q187" s="214"/>
      <c r="R187" s="214"/>
      <c r="S187" s="214"/>
      <c r="T187" s="214"/>
      <c r="U187" s="214"/>
      <c r="V187" s="214"/>
      <c r="W187" s="214"/>
      <c r="X187" s="214"/>
    </row>
    <row r="188" hidden="1">
      <c r="A188" s="180"/>
      <c r="B188" s="214"/>
      <c r="C188" s="214"/>
      <c r="D188" s="214"/>
      <c r="E188" s="214"/>
      <c r="F188" s="214"/>
      <c r="G188" s="214"/>
      <c r="H188" s="214"/>
      <c r="I188" s="214"/>
      <c r="J188" s="214"/>
      <c r="K188" s="214"/>
      <c r="L188" s="214"/>
      <c r="M188" s="214"/>
      <c r="N188" s="214"/>
      <c r="O188" s="214"/>
      <c r="P188" s="214"/>
      <c r="Q188" s="214"/>
      <c r="R188" s="214"/>
      <c r="S188" s="214"/>
      <c r="T188" s="214"/>
      <c r="U188" s="214"/>
      <c r="V188" s="214"/>
      <c r="W188" s="214"/>
      <c r="X188" s="214"/>
    </row>
    <row r="189" hidden="1">
      <c r="A189" s="180"/>
      <c r="B189" s="214"/>
      <c r="C189" s="214"/>
      <c r="D189" s="214"/>
      <c r="E189" s="214"/>
      <c r="F189" s="214"/>
      <c r="G189" s="214"/>
      <c r="H189" s="214"/>
      <c r="I189" s="214"/>
      <c r="J189" s="214"/>
      <c r="K189" s="214"/>
      <c r="L189" s="214"/>
      <c r="M189" s="214"/>
      <c r="N189" s="214"/>
      <c r="O189" s="214"/>
      <c r="P189" s="214"/>
      <c r="Q189" s="214"/>
      <c r="R189" s="214"/>
      <c r="S189" s="214"/>
      <c r="T189" s="214"/>
      <c r="U189" s="214"/>
      <c r="V189" s="214"/>
      <c r="W189" s="214"/>
      <c r="X189" s="214"/>
    </row>
    <row r="190" hidden="1">
      <c r="A190" s="180"/>
      <c r="B190" s="214"/>
      <c r="C190" s="214"/>
      <c r="D190" s="214"/>
      <c r="E190" s="214"/>
      <c r="F190" s="214"/>
      <c r="G190" s="214"/>
      <c r="H190" s="214"/>
      <c r="I190" s="214"/>
      <c r="J190" s="214"/>
      <c r="K190" s="214"/>
      <c r="L190" s="214"/>
      <c r="M190" s="214"/>
      <c r="N190" s="214"/>
      <c r="O190" s="214"/>
      <c r="P190" s="214"/>
      <c r="Q190" s="214"/>
      <c r="R190" s="214"/>
      <c r="S190" s="214"/>
      <c r="T190" s="214"/>
      <c r="U190" s="214"/>
      <c r="V190" s="214"/>
      <c r="W190" s="214"/>
      <c r="X190" s="214"/>
    </row>
    <row r="191" hidden="1">
      <c r="A191" s="180"/>
      <c r="B191" s="214"/>
      <c r="C191" s="214"/>
      <c r="D191" s="214"/>
      <c r="E191" s="214"/>
      <c r="F191" s="214"/>
      <c r="G191" s="214"/>
      <c r="H191" s="214"/>
      <c r="I191" s="214"/>
      <c r="J191" s="214"/>
      <c r="K191" s="214"/>
      <c r="L191" s="214"/>
      <c r="M191" s="214"/>
      <c r="N191" s="214"/>
      <c r="O191" s="214"/>
      <c r="P191" s="214"/>
      <c r="Q191" s="214"/>
      <c r="R191" s="214"/>
      <c r="S191" s="214"/>
      <c r="T191" s="214"/>
      <c r="U191" s="214"/>
      <c r="V191" s="214"/>
      <c r="W191" s="214"/>
      <c r="X191" s="214"/>
    </row>
    <row r="192" hidden="1">
      <c r="A192" s="180"/>
      <c r="B192" s="214"/>
      <c r="C192" s="214"/>
      <c r="D192" s="214"/>
      <c r="E192" s="214"/>
      <c r="F192" s="214"/>
      <c r="G192" s="214"/>
      <c r="H192" s="214"/>
      <c r="I192" s="214"/>
      <c r="J192" s="214"/>
      <c r="K192" s="214"/>
      <c r="L192" s="214"/>
      <c r="M192" s="214"/>
      <c r="N192" s="214"/>
      <c r="O192" s="214"/>
      <c r="P192" s="214"/>
      <c r="Q192" s="214"/>
      <c r="R192" s="214"/>
      <c r="S192" s="214"/>
      <c r="T192" s="214"/>
      <c r="U192" s="214"/>
      <c r="V192" s="214"/>
      <c r="W192" s="214"/>
      <c r="X192" s="214"/>
    </row>
    <row r="193" hidden="1">
      <c r="A193" s="180"/>
      <c r="B193" s="214"/>
      <c r="C193" s="214"/>
      <c r="D193" s="214"/>
      <c r="E193" s="214"/>
      <c r="F193" s="214"/>
      <c r="G193" s="214"/>
      <c r="H193" s="214"/>
      <c r="I193" s="214"/>
      <c r="J193" s="214"/>
      <c r="K193" s="214"/>
      <c r="L193" s="214"/>
      <c r="M193" s="214"/>
      <c r="N193" s="214"/>
      <c r="O193" s="214"/>
      <c r="P193" s="214"/>
      <c r="Q193" s="214"/>
      <c r="R193" s="214"/>
      <c r="S193" s="214"/>
      <c r="T193" s="214"/>
      <c r="U193" s="214"/>
      <c r="V193" s="214"/>
      <c r="W193" s="214"/>
      <c r="X193" s="214"/>
    </row>
    <row r="194" hidden="1">
      <c r="A194" s="180"/>
      <c r="B194" s="214"/>
      <c r="C194" s="214"/>
      <c r="D194" s="214"/>
      <c r="E194" s="214"/>
      <c r="F194" s="214"/>
      <c r="G194" s="214"/>
      <c r="H194" s="214"/>
      <c r="I194" s="214"/>
      <c r="J194" s="214"/>
      <c r="K194" s="214"/>
      <c r="L194" s="214"/>
      <c r="M194" s="214"/>
      <c r="N194" s="214"/>
      <c r="O194" s="214"/>
      <c r="P194" s="214"/>
      <c r="Q194" s="214"/>
      <c r="R194" s="214"/>
      <c r="S194" s="214"/>
      <c r="T194" s="214"/>
      <c r="U194" s="214"/>
      <c r="V194" s="214"/>
      <c r="W194" s="214"/>
      <c r="X194" s="214"/>
    </row>
    <row r="195" hidden="1">
      <c r="A195" s="180"/>
      <c r="B195" s="214"/>
      <c r="C195" s="214"/>
      <c r="D195" s="214"/>
      <c r="E195" s="214"/>
      <c r="F195" s="214"/>
      <c r="G195" s="214"/>
      <c r="H195" s="214"/>
      <c r="I195" s="214"/>
      <c r="J195" s="214"/>
      <c r="K195" s="214"/>
      <c r="L195" s="214"/>
      <c r="M195" s="214"/>
      <c r="N195" s="214"/>
      <c r="O195" s="214"/>
      <c r="P195" s="214"/>
      <c r="Q195" s="214"/>
      <c r="R195" s="214"/>
      <c r="S195" s="214"/>
      <c r="T195" s="214"/>
      <c r="U195" s="214"/>
      <c r="V195" s="214"/>
      <c r="W195" s="214"/>
      <c r="X195" s="214"/>
    </row>
    <row r="196" hidden="1">
      <c r="A196" s="180"/>
      <c r="B196" s="214"/>
      <c r="C196" s="214"/>
      <c r="D196" s="214"/>
      <c r="E196" s="214"/>
      <c r="F196" s="214"/>
      <c r="G196" s="214"/>
      <c r="H196" s="214"/>
      <c r="I196" s="214"/>
      <c r="J196" s="214"/>
      <c r="K196" s="214"/>
      <c r="L196" s="214"/>
      <c r="M196" s="214"/>
      <c r="N196" s="214"/>
      <c r="O196" s="214"/>
      <c r="P196" s="214"/>
      <c r="Q196" s="214"/>
      <c r="R196" s="214"/>
      <c r="S196" s="214"/>
      <c r="T196" s="214"/>
      <c r="U196" s="214"/>
      <c r="V196" s="214"/>
      <c r="W196" s="214"/>
      <c r="X196" s="214"/>
    </row>
    <row r="197" hidden="1">
      <c r="A197" s="180"/>
      <c r="B197" s="214"/>
      <c r="C197" s="214"/>
      <c r="D197" s="214"/>
      <c r="E197" s="214"/>
      <c r="F197" s="214"/>
      <c r="G197" s="214"/>
      <c r="H197" s="214"/>
      <c r="I197" s="214"/>
      <c r="J197" s="214"/>
      <c r="K197" s="214"/>
      <c r="L197" s="214"/>
      <c r="M197" s="214"/>
      <c r="N197" s="214"/>
      <c r="O197" s="214"/>
      <c r="P197" s="214"/>
      <c r="Q197" s="214"/>
      <c r="R197" s="214"/>
      <c r="S197" s="214"/>
      <c r="T197" s="214"/>
      <c r="U197" s="214"/>
      <c r="V197" s="214"/>
      <c r="W197" s="214"/>
      <c r="X197" s="214"/>
    </row>
    <row r="198" hidden="1">
      <c r="A198" s="180"/>
      <c r="B198" s="214"/>
      <c r="C198" s="214"/>
      <c r="D198" s="214"/>
      <c r="E198" s="214"/>
      <c r="F198" s="214"/>
      <c r="G198" s="214"/>
      <c r="H198" s="214"/>
      <c r="I198" s="214"/>
      <c r="J198" s="214"/>
      <c r="K198" s="214"/>
      <c r="L198" s="214"/>
      <c r="M198" s="214"/>
      <c r="N198" s="214"/>
      <c r="O198" s="214"/>
      <c r="P198" s="214"/>
      <c r="Q198" s="214"/>
      <c r="R198" s="214"/>
      <c r="S198" s="214"/>
      <c r="T198" s="214"/>
      <c r="U198" s="214"/>
      <c r="V198" s="214"/>
      <c r="W198" s="214"/>
      <c r="X198" s="214"/>
    </row>
    <row r="199" hidden="1">
      <c r="A199" s="180"/>
      <c r="B199" s="214"/>
      <c r="C199" s="214"/>
      <c r="D199" s="214"/>
      <c r="E199" s="214"/>
      <c r="F199" s="214"/>
      <c r="G199" s="214"/>
      <c r="H199" s="214"/>
      <c r="I199" s="214"/>
      <c r="J199" s="214"/>
      <c r="K199" s="214"/>
      <c r="L199" s="214"/>
      <c r="M199" s="214"/>
      <c r="N199" s="214"/>
      <c r="O199" s="214"/>
      <c r="P199" s="214"/>
      <c r="Q199" s="214"/>
      <c r="R199" s="214"/>
      <c r="S199" s="214"/>
      <c r="T199" s="214"/>
      <c r="U199" s="214"/>
      <c r="V199" s="214"/>
      <c r="W199" s="214"/>
      <c r="X199" s="214"/>
    </row>
    <row r="200" hidden="1">
      <c r="A200" s="180"/>
      <c r="B200" s="214"/>
      <c r="C200" s="214"/>
      <c r="D200" s="214"/>
      <c r="E200" s="214"/>
      <c r="F200" s="214"/>
      <c r="G200" s="214"/>
      <c r="H200" s="214"/>
      <c r="I200" s="214"/>
      <c r="J200" s="214"/>
      <c r="K200" s="214"/>
      <c r="L200" s="214"/>
      <c r="M200" s="214"/>
      <c r="N200" s="214"/>
      <c r="O200" s="214"/>
      <c r="P200" s="214"/>
      <c r="Q200" s="214"/>
      <c r="R200" s="214"/>
      <c r="S200" s="214"/>
      <c r="T200" s="214"/>
      <c r="U200" s="214"/>
      <c r="V200" s="214"/>
      <c r="W200" s="214"/>
      <c r="X200" s="214"/>
    </row>
    <row r="201" hidden="1">
      <c r="A201" s="180"/>
      <c r="B201" s="214"/>
      <c r="C201" s="214"/>
      <c r="D201" s="214"/>
      <c r="E201" s="214"/>
      <c r="F201" s="214"/>
      <c r="G201" s="214"/>
      <c r="H201" s="214"/>
      <c r="I201" s="214"/>
      <c r="J201" s="214"/>
      <c r="K201" s="214"/>
      <c r="L201" s="214"/>
      <c r="M201" s="214"/>
      <c r="N201" s="214"/>
      <c r="O201" s="214"/>
      <c r="P201" s="214"/>
      <c r="Q201" s="214"/>
      <c r="R201" s="214"/>
      <c r="S201" s="214"/>
      <c r="T201" s="214"/>
      <c r="U201" s="214"/>
      <c r="V201" s="214"/>
      <c r="W201" s="214"/>
      <c r="X201" s="214"/>
    </row>
    <row r="202" hidden="1">
      <c r="A202" s="180"/>
      <c r="B202" s="214"/>
      <c r="C202" s="214"/>
      <c r="D202" s="214"/>
      <c r="E202" s="214"/>
      <c r="F202" s="214"/>
      <c r="G202" s="214"/>
      <c r="H202" s="214"/>
      <c r="I202" s="214"/>
      <c r="J202" s="214"/>
      <c r="K202" s="214"/>
      <c r="L202" s="214"/>
      <c r="M202" s="214"/>
      <c r="N202" s="214"/>
      <c r="O202" s="214"/>
      <c r="P202" s="214"/>
      <c r="Q202" s="214"/>
      <c r="R202" s="214"/>
      <c r="S202" s="214"/>
      <c r="T202" s="214"/>
      <c r="U202" s="214"/>
      <c r="V202" s="214"/>
      <c r="W202" s="214"/>
      <c r="X202" s="214"/>
    </row>
    <row r="203" hidden="1">
      <c r="A203" s="180"/>
      <c r="B203" s="214"/>
      <c r="C203" s="214"/>
      <c r="D203" s="214"/>
      <c r="E203" s="214"/>
      <c r="F203" s="214"/>
      <c r="G203" s="214"/>
      <c r="H203" s="214"/>
      <c r="I203" s="214"/>
      <c r="J203" s="214"/>
      <c r="K203" s="214"/>
      <c r="L203" s="214"/>
      <c r="M203" s="214"/>
      <c r="N203" s="214"/>
      <c r="O203" s="214"/>
      <c r="P203" s="214"/>
      <c r="Q203" s="214"/>
      <c r="R203" s="214"/>
      <c r="S203" s="214"/>
      <c r="T203" s="214"/>
      <c r="U203" s="214"/>
      <c r="V203" s="214"/>
      <c r="W203" s="214"/>
      <c r="X203" s="214"/>
    </row>
    <row r="204" hidden="1">
      <c r="A204" s="180"/>
      <c r="B204" s="214"/>
      <c r="C204" s="214"/>
      <c r="D204" s="214"/>
      <c r="E204" s="214"/>
      <c r="F204" s="214"/>
      <c r="G204" s="214"/>
      <c r="H204" s="214"/>
      <c r="I204" s="214"/>
      <c r="J204" s="214"/>
      <c r="K204" s="214"/>
      <c r="L204" s="214"/>
      <c r="M204" s="214"/>
      <c r="N204" s="214"/>
      <c r="O204" s="214"/>
      <c r="P204" s="214"/>
      <c r="Q204" s="214"/>
      <c r="R204" s="214"/>
      <c r="S204" s="214"/>
      <c r="T204" s="214"/>
      <c r="U204" s="214"/>
      <c r="V204" s="214"/>
      <c r="W204" s="214"/>
      <c r="X204" s="214"/>
    </row>
    <row r="205" hidden="1">
      <c r="A205" s="180"/>
      <c r="B205" s="214"/>
      <c r="C205" s="214"/>
      <c r="D205" s="214"/>
      <c r="E205" s="214"/>
      <c r="F205" s="214"/>
      <c r="G205" s="214"/>
      <c r="H205" s="214"/>
      <c r="I205" s="214"/>
      <c r="J205" s="214"/>
      <c r="K205" s="214"/>
      <c r="L205" s="214"/>
      <c r="M205" s="214"/>
      <c r="N205" s="214"/>
      <c r="O205" s="214"/>
      <c r="P205" s="214"/>
      <c r="Q205" s="214"/>
      <c r="R205" s="214"/>
      <c r="S205" s="214"/>
      <c r="T205" s="214"/>
      <c r="U205" s="214"/>
      <c r="V205" s="214"/>
      <c r="W205" s="214"/>
      <c r="X205" s="214"/>
    </row>
    <row r="206" hidden="1">
      <c r="A206" s="180"/>
      <c r="B206" s="214"/>
      <c r="C206" s="214"/>
      <c r="D206" s="214"/>
      <c r="E206" s="214"/>
      <c r="F206" s="214"/>
      <c r="G206" s="214"/>
      <c r="H206" s="214"/>
      <c r="I206" s="214"/>
      <c r="J206" s="214"/>
      <c r="K206" s="214"/>
      <c r="L206" s="214"/>
      <c r="M206" s="214"/>
      <c r="N206" s="214"/>
      <c r="O206" s="214"/>
      <c r="P206" s="214"/>
      <c r="Q206" s="214"/>
      <c r="R206" s="214"/>
      <c r="S206" s="214"/>
      <c r="T206" s="214"/>
      <c r="U206" s="214"/>
      <c r="V206" s="214"/>
      <c r="W206" s="214"/>
      <c r="X206" s="214"/>
    </row>
    <row r="207" hidden="1">
      <c r="A207" s="180"/>
      <c r="B207" s="214"/>
      <c r="C207" s="214"/>
      <c r="D207" s="214"/>
      <c r="E207" s="214"/>
      <c r="F207" s="214"/>
      <c r="G207" s="214"/>
      <c r="H207" s="214"/>
      <c r="I207" s="214"/>
      <c r="J207" s="214"/>
      <c r="K207" s="214"/>
      <c r="L207" s="214"/>
      <c r="M207" s="214"/>
      <c r="N207" s="214"/>
      <c r="O207" s="214"/>
      <c r="P207" s="214"/>
      <c r="Q207" s="214"/>
      <c r="R207" s="214"/>
      <c r="S207" s="214"/>
      <c r="T207" s="214"/>
      <c r="U207" s="214"/>
      <c r="V207" s="214"/>
      <c r="W207" s="214"/>
      <c r="X207" s="214"/>
    </row>
    <row r="208" hidden="1">
      <c r="A208" s="180"/>
      <c r="B208" s="214"/>
      <c r="C208" s="214"/>
      <c r="D208" s="214"/>
      <c r="E208" s="214"/>
      <c r="F208" s="214"/>
      <c r="G208" s="214"/>
      <c r="H208" s="214"/>
      <c r="I208" s="214"/>
      <c r="J208" s="214"/>
      <c r="K208" s="214"/>
      <c r="L208" s="214"/>
      <c r="M208" s="214"/>
      <c r="N208" s="214"/>
      <c r="O208" s="214"/>
      <c r="P208" s="214"/>
      <c r="Q208" s="214"/>
      <c r="R208" s="214"/>
      <c r="S208" s="214"/>
      <c r="T208" s="214"/>
      <c r="U208" s="214"/>
      <c r="V208" s="214"/>
      <c r="W208" s="214"/>
      <c r="X208" s="214"/>
    </row>
    <row r="209" hidden="1">
      <c r="A209" s="180"/>
      <c r="B209" s="214"/>
      <c r="C209" s="214"/>
      <c r="D209" s="214"/>
      <c r="E209" s="214"/>
      <c r="F209" s="214"/>
      <c r="G209" s="214"/>
      <c r="H209" s="214"/>
      <c r="I209" s="214"/>
      <c r="J209" s="214"/>
      <c r="K209" s="214"/>
      <c r="L209" s="214"/>
      <c r="M209" s="214"/>
      <c r="N209" s="214"/>
      <c r="O209" s="214"/>
      <c r="P209" s="214"/>
      <c r="Q209" s="214"/>
      <c r="R209" s="214"/>
      <c r="S209" s="214"/>
      <c r="T209" s="214"/>
      <c r="U209" s="214"/>
      <c r="V209" s="214"/>
      <c r="W209" s="214"/>
      <c r="X209" s="214"/>
    </row>
    <row r="210" hidden="1">
      <c r="A210" s="180"/>
      <c r="B210" s="214"/>
      <c r="C210" s="214"/>
      <c r="D210" s="214"/>
      <c r="E210" s="214"/>
      <c r="F210" s="214"/>
      <c r="G210" s="214"/>
      <c r="H210" s="214"/>
      <c r="I210" s="214"/>
      <c r="J210" s="214"/>
      <c r="K210" s="214"/>
      <c r="L210" s="214"/>
      <c r="M210" s="214"/>
      <c r="N210" s="214"/>
      <c r="O210" s="214"/>
      <c r="P210" s="214"/>
      <c r="Q210" s="214"/>
      <c r="R210" s="214"/>
      <c r="S210" s="214"/>
      <c r="T210" s="214"/>
      <c r="U210" s="214"/>
      <c r="V210" s="214"/>
      <c r="W210" s="214"/>
      <c r="X210" s="214"/>
    </row>
    <row r="211" hidden="1">
      <c r="A211" s="180"/>
      <c r="B211" s="214"/>
      <c r="C211" s="214"/>
      <c r="D211" s="214"/>
      <c r="E211" s="214"/>
      <c r="F211" s="214"/>
      <c r="G211" s="214"/>
      <c r="H211" s="214"/>
      <c r="I211" s="214"/>
      <c r="J211" s="214"/>
      <c r="K211" s="214"/>
      <c r="L211" s="214"/>
      <c r="M211" s="214"/>
      <c r="N211" s="214"/>
      <c r="O211" s="214"/>
      <c r="P211" s="214"/>
      <c r="Q211" s="214"/>
      <c r="R211" s="214"/>
      <c r="S211" s="214"/>
      <c r="T211" s="214"/>
      <c r="U211" s="214"/>
      <c r="V211" s="214"/>
      <c r="W211" s="214"/>
      <c r="X211" s="214"/>
    </row>
    <row r="212" hidden="1">
      <c r="A212" s="180"/>
      <c r="B212" s="214"/>
      <c r="C212" s="214"/>
      <c r="D212" s="214"/>
      <c r="E212" s="214"/>
      <c r="F212" s="214"/>
      <c r="G212" s="214"/>
      <c r="H212" s="214"/>
      <c r="I212" s="214"/>
      <c r="J212" s="214"/>
      <c r="K212" s="214"/>
      <c r="L212" s="214"/>
      <c r="M212" s="214"/>
      <c r="N212" s="214"/>
      <c r="O212" s="214"/>
      <c r="P212" s="214"/>
      <c r="Q212" s="214"/>
      <c r="R212" s="214"/>
      <c r="S212" s="214"/>
      <c r="T212" s="214"/>
      <c r="U212" s="214"/>
      <c r="V212" s="214"/>
      <c r="W212" s="214"/>
      <c r="X212" s="214"/>
    </row>
    <row r="213" hidden="1">
      <c r="A213" s="180"/>
      <c r="B213" s="214"/>
      <c r="C213" s="214"/>
      <c r="D213" s="214"/>
      <c r="E213" s="214"/>
      <c r="F213" s="214"/>
      <c r="G213" s="214"/>
      <c r="H213" s="214"/>
      <c r="I213" s="214"/>
      <c r="J213" s="214"/>
      <c r="K213" s="214"/>
      <c r="L213" s="214"/>
      <c r="M213" s="214"/>
      <c r="N213" s="214"/>
      <c r="O213" s="214"/>
      <c r="P213" s="214"/>
      <c r="Q213" s="214"/>
      <c r="R213" s="214"/>
      <c r="S213" s="214"/>
      <c r="T213" s="214"/>
      <c r="U213" s="214"/>
      <c r="V213" s="214"/>
      <c r="W213" s="214"/>
      <c r="X213" s="214"/>
    </row>
    <row r="214" hidden="1">
      <c r="A214" s="180"/>
      <c r="B214" s="214"/>
      <c r="C214" s="214"/>
      <c r="D214" s="214"/>
      <c r="E214" s="214"/>
      <c r="F214" s="214"/>
      <c r="G214" s="214"/>
      <c r="H214" s="214"/>
      <c r="I214" s="214"/>
      <c r="J214" s="214"/>
      <c r="K214" s="214"/>
      <c r="L214" s="214"/>
      <c r="M214" s="214"/>
      <c r="N214" s="214"/>
      <c r="O214" s="214"/>
      <c r="P214" s="214"/>
      <c r="Q214" s="214"/>
      <c r="R214" s="214"/>
      <c r="S214" s="214"/>
      <c r="T214" s="214"/>
      <c r="U214" s="214"/>
      <c r="V214" s="214"/>
      <c r="W214" s="214"/>
      <c r="X214" s="214"/>
    </row>
    <row r="215" hidden="1">
      <c r="A215" s="180"/>
      <c r="B215" s="214"/>
      <c r="C215" s="214"/>
      <c r="D215" s="214"/>
      <c r="E215" s="214"/>
      <c r="F215" s="214"/>
      <c r="G215" s="214"/>
      <c r="H215" s="214"/>
      <c r="I215" s="214"/>
      <c r="J215" s="214"/>
      <c r="K215" s="214"/>
      <c r="L215" s="214"/>
      <c r="M215" s="214"/>
      <c r="N215" s="214"/>
      <c r="O215" s="214"/>
      <c r="P215" s="214"/>
      <c r="Q215" s="214"/>
      <c r="R215" s="214"/>
      <c r="S215" s="214"/>
      <c r="T215" s="214"/>
      <c r="U215" s="214"/>
      <c r="V215" s="214"/>
      <c r="W215" s="214"/>
      <c r="X215" s="214"/>
    </row>
    <row r="216" hidden="1">
      <c r="A216" s="180"/>
      <c r="B216" s="214"/>
      <c r="C216" s="214"/>
      <c r="D216" s="214"/>
      <c r="E216" s="214"/>
      <c r="F216" s="214"/>
      <c r="G216" s="214"/>
      <c r="H216" s="214"/>
      <c r="I216" s="214"/>
      <c r="J216" s="214"/>
      <c r="K216" s="214"/>
      <c r="L216" s="214"/>
      <c r="M216" s="214"/>
      <c r="N216" s="214"/>
      <c r="O216" s="214"/>
      <c r="P216" s="214"/>
      <c r="Q216" s="214"/>
      <c r="R216" s="214"/>
      <c r="S216" s="214"/>
      <c r="T216" s="214"/>
      <c r="U216" s="214"/>
      <c r="V216" s="214"/>
      <c r="W216" s="214"/>
      <c r="X216" s="214"/>
    </row>
    <row r="217" hidden="1">
      <c r="A217" s="180"/>
      <c r="B217" s="214"/>
      <c r="C217" s="214"/>
      <c r="D217" s="214"/>
      <c r="E217" s="214"/>
      <c r="F217" s="214"/>
      <c r="G217" s="214"/>
      <c r="H217" s="214"/>
      <c r="I217" s="214"/>
      <c r="J217" s="214"/>
      <c r="K217" s="214"/>
      <c r="L217" s="214"/>
      <c r="M217" s="214"/>
      <c r="N217" s="214"/>
      <c r="O217" s="214"/>
      <c r="P217" s="214"/>
      <c r="Q217" s="214"/>
      <c r="R217" s="214"/>
      <c r="S217" s="214"/>
      <c r="T217" s="214"/>
      <c r="U217" s="214"/>
      <c r="V217" s="214"/>
      <c r="W217" s="214"/>
      <c r="X217" s="214"/>
    </row>
    <row r="218" hidden="1">
      <c r="A218" s="180"/>
      <c r="B218" s="214"/>
      <c r="C218" s="214"/>
      <c r="D218" s="214"/>
      <c r="E218" s="214"/>
      <c r="F218" s="214"/>
      <c r="G218" s="214"/>
      <c r="H218" s="214"/>
      <c r="I218" s="214"/>
      <c r="J218" s="214"/>
      <c r="K218" s="214"/>
      <c r="L218" s="214"/>
      <c r="M218" s="214"/>
      <c r="N218" s="214"/>
      <c r="O218" s="214"/>
      <c r="P218" s="214"/>
      <c r="Q218" s="214"/>
      <c r="R218" s="214"/>
      <c r="S218" s="214"/>
      <c r="T218" s="214"/>
      <c r="U218" s="214"/>
      <c r="V218" s="214"/>
      <c r="W218" s="214"/>
      <c r="X218" s="214"/>
    </row>
    <row r="219" hidden="1">
      <c r="A219" s="180"/>
      <c r="B219" s="214"/>
      <c r="C219" s="214"/>
      <c r="D219" s="214"/>
      <c r="E219" s="214"/>
      <c r="F219" s="214"/>
      <c r="G219" s="214"/>
      <c r="H219" s="214"/>
      <c r="I219" s="214"/>
      <c r="J219" s="214"/>
      <c r="K219" s="214"/>
      <c r="L219" s="214"/>
      <c r="M219" s="214"/>
      <c r="N219" s="214"/>
      <c r="O219" s="214"/>
      <c r="P219" s="214"/>
      <c r="Q219" s="214"/>
      <c r="R219" s="214"/>
      <c r="S219" s="214"/>
      <c r="T219" s="214"/>
      <c r="U219" s="214"/>
      <c r="V219" s="214"/>
      <c r="W219" s="214"/>
      <c r="X219" s="214"/>
    </row>
    <row r="220" hidden="1">
      <c r="A220" s="180"/>
      <c r="B220" s="214"/>
      <c r="C220" s="214"/>
      <c r="D220" s="214"/>
      <c r="E220" s="214"/>
      <c r="F220" s="214"/>
      <c r="G220" s="214"/>
      <c r="H220" s="214"/>
      <c r="I220" s="214"/>
      <c r="J220" s="214"/>
      <c r="K220" s="214"/>
      <c r="L220" s="214"/>
      <c r="M220" s="214"/>
      <c r="N220" s="214"/>
      <c r="O220" s="214"/>
      <c r="P220" s="214"/>
      <c r="Q220" s="214"/>
      <c r="R220" s="214"/>
      <c r="S220" s="214"/>
      <c r="T220" s="214"/>
      <c r="U220" s="214"/>
      <c r="V220" s="214"/>
      <c r="W220" s="214"/>
      <c r="X220" s="214"/>
    </row>
    <row r="221" hidden="1">
      <c r="A221" s="180"/>
      <c r="B221" s="214"/>
      <c r="C221" s="214"/>
      <c r="D221" s="214"/>
      <c r="E221" s="214"/>
      <c r="F221" s="214"/>
      <c r="G221" s="214"/>
      <c r="H221" s="214"/>
      <c r="I221" s="214"/>
      <c r="J221" s="214"/>
      <c r="K221" s="214"/>
      <c r="L221" s="214"/>
      <c r="M221" s="214"/>
      <c r="N221" s="214"/>
      <c r="O221" s="214"/>
      <c r="P221" s="214"/>
      <c r="Q221" s="214"/>
      <c r="R221" s="214"/>
      <c r="S221" s="214"/>
      <c r="T221" s="214"/>
      <c r="U221" s="214"/>
      <c r="V221" s="214"/>
      <c r="W221" s="214"/>
      <c r="X221" s="214"/>
    </row>
    <row r="222" hidden="1">
      <c r="A222" s="180"/>
      <c r="B222" s="214"/>
      <c r="C222" s="214"/>
      <c r="D222" s="214"/>
      <c r="E222" s="214"/>
      <c r="F222" s="214"/>
      <c r="G222" s="214"/>
      <c r="H222" s="214"/>
      <c r="I222" s="214"/>
      <c r="J222" s="214"/>
      <c r="K222" s="214"/>
      <c r="L222" s="214"/>
      <c r="M222" s="214"/>
      <c r="N222" s="214"/>
      <c r="O222" s="214"/>
      <c r="P222" s="214"/>
      <c r="Q222" s="214"/>
      <c r="R222" s="214"/>
      <c r="S222" s="214"/>
      <c r="T222" s="214"/>
      <c r="U222" s="214"/>
      <c r="V222" s="214"/>
      <c r="W222" s="214"/>
      <c r="X222" s="214"/>
    </row>
    <row r="223" hidden="1">
      <c r="A223" s="180"/>
      <c r="B223" s="214"/>
      <c r="C223" s="214"/>
      <c r="D223" s="214"/>
      <c r="E223" s="214"/>
      <c r="F223" s="214"/>
      <c r="G223" s="214"/>
      <c r="H223" s="214"/>
      <c r="I223" s="214"/>
      <c r="J223" s="214"/>
      <c r="K223" s="214"/>
      <c r="L223" s="214"/>
      <c r="M223" s="214"/>
      <c r="N223" s="214"/>
      <c r="O223" s="214"/>
      <c r="P223" s="214"/>
      <c r="Q223" s="214"/>
      <c r="R223" s="214"/>
      <c r="S223" s="214"/>
      <c r="T223" s="214"/>
      <c r="U223" s="214"/>
      <c r="V223" s="214"/>
      <c r="W223" s="214"/>
      <c r="X223" s="214"/>
    </row>
    <row r="224" hidden="1">
      <c r="A224" s="180"/>
      <c r="B224" s="214"/>
      <c r="C224" s="214"/>
      <c r="D224" s="214"/>
      <c r="E224" s="214"/>
      <c r="F224" s="214"/>
      <c r="G224" s="214"/>
      <c r="H224" s="214"/>
      <c r="I224" s="214"/>
      <c r="J224" s="214"/>
      <c r="K224" s="214"/>
      <c r="L224" s="214"/>
      <c r="M224" s="214"/>
      <c r="N224" s="214"/>
      <c r="O224" s="214"/>
      <c r="P224" s="214"/>
      <c r="Q224" s="214"/>
      <c r="R224" s="214"/>
      <c r="S224" s="214"/>
      <c r="T224" s="214"/>
      <c r="U224" s="214"/>
      <c r="V224" s="214"/>
      <c r="W224" s="214"/>
      <c r="X224" s="214"/>
    </row>
    <row r="225" hidden="1">
      <c r="A225" s="180"/>
      <c r="B225" s="214"/>
      <c r="C225" s="214"/>
      <c r="D225" s="214"/>
      <c r="E225" s="214"/>
      <c r="F225" s="214"/>
      <c r="G225" s="214"/>
      <c r="H225" s="214"/>
      <c r="I225" s="214"/>
      <c r="J225" s="214"/>
      <c r="K225" s="214"/>
      <c r="L225" s="214"/>
      <c r="M225" s="214"/>
      <c r="N225" s="214"/>
      <c r="O225" s="214"/>
      <c r="P225" s="214"/>
      <c r="Q225" s="214"/>
      <c r="R225" s="214"/>
      <c r="S225" s="214"/>
      <c r="T225" s="214"/>
      <c r="U225" s="214"/>
      <c r="V225" s="214"/>
      <c r="W225" s="214"/>
      <c r="X225" s="214"/>
    </row>
    <row r="226" hidden="1">
      <c r="A226" s="180"/>
      <c r="B226" s="214"/>
      <c r="C226" s="214"/>
      <c r="D226" s="214"/>
      <c r="E226" s="214"/>
      <c r="F226" s="214"/>
      <c r="G226" s="214"/>
      <c r="H226" s="214"/>
      <c r="I226" s="214"/>
      <c r="J226" s="214"/>
      <c r="K226" s="214"/>
      <c r="L226" s="214"/>
      <c r="M226" s="214"/>
      <c r="N226" s="214"/>
      <c r="O226" s="214"/>
      <c r="P226" s="214"/>
      <c r="Q226" s="214"/>
      <c r="R226" s="214"/>
      <c r="S226" s="214"/>
      <c r="T226" s="214"/>
      <c r="U226" s="214"/>
      <c r="V226" s="214"/>
      <c r="W226" s="214"/>
      <c r="X226" s="214"/>
    </row>
    <row r="227" hidden="1">
      <c r="A227" s="180"/>
      <c r="B227" s="214"/>
      <c r="C227" s="214"/>
      <c r="D227" s="214"/>
      <c r="E227" s="214"/>
      <c r="F227" s="214"/>
      <c r="G227" s="214"/>
      <c r="H227" s="214"/>
      <c r="I227" s="214"/>
      <c r="J227" s="214"/>
      <c r="K227" s="214"/>
      <c r="L227" s="214"/>
      <c r="M227" s="214"/>
      <c r="N227" s="214"/>
      <c r="O227" s="214"/>
      <c r="P227" s="214"/>
      <c r="Q227" s="214"/>
      <c r="R227" s="214"/>
      <c r="S227" s="214"/>
      <c r="T227" s="214"/>
      <c r="U227" s="214"/>
      <c r="V227" s="214"/>
      <c r="W227" s="214"/>
      <c r="X227" s="214"/>
    </row>
    <row r="228" hidden="1">
      <c r="A228" s="180"/>
      <c r="B228" s="214"/>
      <c r="C228" s="214"/>
      <c r="D228" s="214"/>
      <c r="E228" s="214"/>
      <c r="F228" s="214"/>
      <c r="G228" s="214"/>
      <c r="H228" s="214"/>
      <c r="I228" s="214"/>
      <c r="J228" s="214"/>
      <c r="K228" s="214"/>
      <c r="L228" s="214"/>
      <c r="M228" s="214"/>
      <c r="N228" s="214"/>
      <c r="O228" s="214"/>
      <c r="P228" s="214"/>
      <c r="Q228" s="214"/>
      <c r="R228" s="214"/>
      <c r="S228" s="214"/>
      <c r="T228" s="214"/>
      <c r="U228" s="214"/>
      <c r="V228" s="214"/>
      <c r="W228" s="214"/>
      <c r="X228" s="214"/>
    </row>
    <row r="229" hidden="1">
      <c r="A229" s="180"/>
      <c r="B229" s="214"/>
      <c r="C229" s="214"/>
      <c r="D229" s="214"/>
      <c r="E229" s="214"/>
      <c r="F229" s="214"/>
      <c r="G229" s="214"/>
      <c r="H229" s="214"/>
      <c r="I229" s="214"/>
      <c r="J229" s="214"/>
      <c r="K229" s="214"/>
      <c r="L229" s="214"/>
      <c r="M229" s="214"/>
      <c r="N229" s="214"/>
      <c r="O229" s="214"/>
      <c r="P229" s="214"/>
      <c r="Q229" s="214"/>
      <c r="R229" s="214"/>
      <c r="S229" s="214"/>
      <c r="T229" s="214"/>
      <c r="U229" s="214"/>
      <c r="V229" s="214"/>
      <c r="W229" s="214"/>
      <c r="X229" s="214"/>
    </row>
    <row r="230" hidden="1">
      <c r="A230" s="180"/>
      <c r="B230" s="214"/>
      <c r="C230" s="214"/>
      <c r="D230" s="214"/>
      <c r="E230" s="214"/>
      <c r="F230" s="214"/>
      <c r="G230" s="214"/>
      <c r="H230" s="214"/>
      <c r="I230" s="214"/>
      <c r="J230" s="214"/>
      <c r="K230" s="214"/>
      <c r="L230" s="214"/>
      <c r="M230" s="214"/>
      <c r="N230" s="214"/>
      <c r="O230" s="214"/>
      <c r="P230" s="214"/>
      <c r="Q230" s="214"/>
      <c r="R230" s="214"/>
      <c r="S230" s="214"/>
      <c r="T230" s="214"/>
      <c r="U230" s="214"/>
      <c r="V230" s="214"/>
      <c r="W230" s="214"/>
      <c r="X230" s="214"/>
    </row>
    <row r="231" hidden="1">
      <c r="A231" s="180"/>
      <c r="B231" s="214"/>
      <c r="C231" s="214"/>
      <c r="D231" s="214"/>
      <c r="E231" s="214"/>
      <c r="F231" s="214"/>
      <c r="G231" s="214"/>
      <c r="H231" s="214"/>
      <c r="I231" s="214"/>
      <c r="J231" s="214"/>
      <c r="K231" s="214"/>
      <c r="L231" s="214"/>
      <c r="M231" s="214"/>
      <c r="N231" s="214"/>
      <c r="O231" s="214"/>
      <c r="P231" s="214"/>
      <c r="Q231" s="214"/>
      <c r="R231" s="214"/>
      <c r="S231" s="214"/>
      <c r="T231" s="214"/>
      <c r="U231" s="214"/>
      <c r="V231" s="214"/>
      <c r="W231" s="214"/>
      <c r="X231" s="214"/>
    </row>
    <row r="232" hidden="1">
      <c r="A232" s="180"/>
      <c r="B232" s="214"/>
      <c r="C232" s="214"/>
      <c r="D232" s="214"/>
      <c r="E232" s="214"/>
      <c r="F232" s="214"/>
      <c r="G232" s="214"/>
      <c r="H232" s="214"/>
      <c r="I232" s="214"/>
      <c r="J232" s="214"/>
      <c r="K232" s="214"/>
      <c r="L232" s="214"/>
      <c r="M232" s="214"/>
      <c r="N232" s="214"/>
      <c r="O232" s="214"/>
      <c r="P232" s="214"/>
      <c r="Q232" s="214"/>
      <c r="R232" s="214"/>
      <c r="S232" s="214"/>
      <c r="T232" s="214"/>
      <c r="U232" s="214"/>
      <c r="V232" s="214"/>
      <c r="W232" s="214"/>
      <c r="X232" s="214"/>
    </row>
    <row r="233" hidden="1">
      <c r="A233" s="180"/>
      <c r="B233" s="214"/>
      <c r="C233" s="214"/>
      <c r="D233" s="214"/>
      <c r="E233" s="214"/>
      <c r="F233" s="214"/>
      <c r="G233" s="214"/>
      <c r="H233" s="214"/>
      <c r="I233" s="214"/>
      <c r="J233" s="214"/>
      <c r="K233" s="214"/>
      <c r="L233" s="214"/>
      <c r="M233" s="214"/>
      <c r="N233" s="214"/>
      <c r="O233" s="214"/>
      <c r="P233" s="214"/>
      <c r="Q233" s="214"/>
      <c r="R233" s="214"/>
      <c r="S233" s="214"/>
      <c r="T233" s="214"/>
      <c r="U233" s="214"/>
      <c r="V233" s="214"/>
      <c r="W233" s="214"/>
      <c r="X233" s="214"/>
    </row>
    <row r="234" hidden="1">
      <c r="A234" s="180"/>
      <c r="B234" s="214"/>
      <c r="C234" s="214"/>
      <c r="D234" s="214"/>
      <c r="E234" s="214"/>
      <c r="F234" s="214"/>
      <c r="G234" s="214"/>
      <c r="H234" s="214"/>
      <c r="I234" s="214"/>
      <c r="J234" s="214"/>
      <c r="K234" s="214"/>
      <c r="L234" s="214"/>
      <c r="M234" s="214"/>
      <c r="N234" s="214"/>
      <c r="O234" s="214"/>
      <c r="P234" s="214"/>
      <c r="Q234" s="214"/>
      <c r="R234" s="214"/>
      <c r="S234" s="214"/>
      <c r="T234" s="214"/>
      <c r="U234" s="214"/>
      <c r="V234" s="214"/>
      <c r="W234" s="214"/>
      <c r="X234" s="214"/>
    </row>
    <row r="235" hidden="1">
      <c r="A235" s="180"/>
      <c r="B235" s="214"/>
      <c r="C235" s="214"/>
      <c r="D235" s="214"/>
      <c r="E235" s="214"/>
      <c r="F235" s="214"/>
      <c r="G235" s="214"/>
      <c r="H235" s="214"/>
      <c r="I235" s="214"/>
      <c r="J235" s="214"/>
      <c r="K235" s="214"/>
      <c r="L235" s="214"/>
      <c r="M235" s="214"/>
      <c r="N235" s="214"/>
      <c r="O235" s="214"/>
      <c r="P235" s="214"/>
      <c r="Q235" s="214"/>
      <c r="R235" s="214"/>
      <c r="S235" s="214"/>
      <c r="T235" s="214"/>
      <c r="U235" s="214"/>
      <c r="V235" s="214"/>
      <c r="W235" s="214"/>
      <c r="X235" s="214"/>
    </row>
    <row r="236" hidden="1">
      <c r="A236" s="180"/>
      <c r="B236" s="214"/>
      <c r="C236" s="214"/>
      <c r="D236" s="214"/>
      <c r="E236" s="214"/>
      <c r="F236" s="214"/>
      <c r="G236" s="214"/>
      <c r="H236" s="214"/>
      <c r="I236" s="214"/>
      <c r="J236" s="214"/>
      <c r="K236" s="214"/>
      <c r="L236" s="214"/>
      <c r="M236" s="214"/>
      <c r="N236" s="214"/>
      <c r="O236" s="214"/>
      <c r="P236" s="214"/>
      <c r="Q236" s="214"/>
      <c r="R236" s="214"/>
      <c r="S236" s="214"/>
      <c r="T236" s="214"/>
      <c r="U236" s="214"/>
      <c r="V236" s="214"/>
      <c r="W236" s="214"/>
      <c r="X236" s="214"/>
    </row>
    <row r="237" hidden="1">
      <c r="A237" s="180"/>
      <c r="B237" s="214"/>
      <c r="C237" s="214"/>
      <c r="D237" s="214"/>
      <c r="E237" s="214"/>
      <c r="F237" s="214"/>
      <c r="G237" s="214"/>
      <c r="H237" s="214"/>
      <c r="I237" s="214"/>
      <c r="J237" s="214"/>
      <c r="K237" s="214"/>
      <c r="L237" s="214"/>
      <c r="M237" s="214"/>
      <c r="N237" s="214"/>
      <c r="O237" s="214"/>
      <c r="P237" s="214"/>
      <c r="Q237" s="214"/>
      <c r="R237" s="214"/>
      <c r="S237" s="214"/>
      <c r="T237" s="214"/>
      <c r="U237" s="214"/>
      <c r="V237" s="214"/>
      <c r="W237" s="214"/>
      <c r="X237" s="214"/>
    </row>
    <row r="238" hidden="1">
      <c r="A238" s="180"/>
      <c r="B238" s="214"/>
      <c r="C238" s="214"/>
      <c r="D238" s="214"/>
      <c r="E238" s="214"/>
      <c r="F238" s="214"/>
      <c r="G238" s="214"/>
      <c r="H238" s="214"/>
      <c r="I238" s="214"/>
      <c r="J238" s="214"/>
      <c r="K238" s="214"/>
      <c r="L238" s="214"/>
      <c r="M238" s="214"/>
      <c r="N238" s="214"/>
      <c r="O238" s="214"/>
      <c r="P238" s="214"/>
      <c r="Q238" s="214"/>
      <c r="R238" s="214"/>
      <c r="S238" s="214"/>
      <c r="T238" s="214"/>
      <c r="U238" s="214"/>
      <c r="V238" s="214"/>
      <c r="W238" s="214"/>
      <c r="X238" s="214"/>
    </row>
    <row r="239" hidden="1">
      <c r="A239" s="180"/>
      <c r="B239" s="214"/>
      <c r="C239" s="214"/>
      <c r="D239" s="214"/>
      <c r="E239" s="214"/>
      <c r="F239" s="214"/>
      <c r="G239" s="214"/>
      <c r="H239" s="214"/>
      <c r="I239" s="214"/>
      <c r="J239" s="214"/>
      <c r="K239" s="214"/>
      <c r="L239" s="214"/>
      <c r="M239" s="214"/>
      <c r="N239" s="214"/>
      <c r="O239" s="214"/>
      <c r="P239" s="214"/>
      <c r="Q239" s="214"/>
      <c r="R239" s="214"/>
      <c r="S239" s="214"/>
      <c r="T239" s="214"/>
      <c r="U239" s="214"/>
      <c r="V239" s="214"/>
      <c r="W239" s="214"/>
      <c r="X239" s="214"/>
    </row>
    <row r="240" hidden="1">
      <c r="A240" s="180"/>
      <c r="B240" s="214"/>
      <c r="C240" s="214"/>
      <c r="D240" s="214"/>
      <c r="E240" s="214"/>
      <c r="F240" s="214"/>
      <c r="G240" s="214"/>
      <c r="H240" s="214"/>
      <c r="I240" s="214"/>
      <c r="J240" s="214"/>
      <c r="K240" s="214"/>
      <c r="L240" s="214"/>
      <c r="M240" s="214"/>
      <c r="N240" s="214"/>
      <c r="O240" s="214"/>
      <c r="P240" s="214"/>
      <c r="Q240" s="214"/>
      <c r="R240" s="214"/>
      <c r="S240" s="214"/>
      <c r="T240" s="214"/>
      <c r="U240" s="214"/>
      <c r="V240" s="214"/>
      <c r="W240" s="214"/>
      <c r="X240" s="214"/>
    </row>
    <row r="241" hidden="1">
      <c r="A241" s="180"/>
      <c r="B241" s="214"/>
      <c r="C241" s="214"/>
      <c r="D241" s="214"/>
      <c r="E241" s="214"/>
      <c r="F241" s="214"/>
      <c r="G241" s="214"/>
      <c r="H241" s="214"/>
      <c r="I241" s="214"/>
      <c r="J241" s="214"/>
      <c r="K241" s="214"/>
      <c r="L241" s="214"/>
      <c r="M241" s="214"/>
      <c r="N241" s="214"/>
      <c r="O241" s="214"/>
      <c r="P241" s="214"/>
      <c r="Q241" s="214"/>
      <c r="R241" s="214"/>
      <c r="S241" s="214"/>
      <c r="T241" s="214"/>
      <c r="U241" s="214"/>
      <c r="V241" s="214"/>
      <c r="W241" s="214"/>
      <c r="X241" s="214"/>
    </row>
    <row r="242" hidden="1">
      <c r="A242" s="180"/>
      <c r="B242" s="214"/>
      <c r="C242" s="214"/>
      <c r="D242" s="214"/>
      <c r="E242" s="214"/>
      <c r="F242" s="214"/>
      <c r="G242" s="214"/>
      <c r="H242" s="214"/>
      <c r="I242" s="214"/>
      <c r="J242" s="214"/>
      <c r="K242" s="214"/>
      <c r="L242" s="214"/>
      <c r="M242" s="214"/>
      <c r="N242" s="214"/>
      <c r="O242" s="214"/>
      <c r="P242" s="214"/>
      <c r="Q242" s="214"/>
      <c r="R242" s="214"/>
      <c r="S242" s="214"/>
      <c r="T242" s="214"/>
      <c r="U242" s="214"/>
      <c r="V242" s="214"/>
      <c r="W242" s="214"/>
      <c r="X242" s="214"/>
    </row>
    <row r="243" hidden="1">
      <c r="A243" s="180"/>
      <c r="B243" s="214"/>
      <c r="C243" s="214"/>
      <c r="D243" s="214"/>
      <c r="E243" s="214"/>
      <c r="F243" s="214"/>
      <c r="G243" s="214"/>
      <c r="H243" s="214"/>
      <c r="I243" s="214"/>
      <c r="J243" s="214"/>
      <c r="K243" s="214"/>
      <c r="L243" s="214"/>
      <c r="M243" s="214"/>
      <c r="N243" s="214"/>
      <c r="O243" s="214"/>
      <c r="P243" s="214"/>
      <c r="Q243" s="214"/>
      <c r="R243" s="214"/>
      <c r="S243" s="214"/>
      <c r="T243" s="214"/>
      <c r="U243" s="214"/>
      <c r="V243" s="214"/>
      <c r="W243" s="214"/>
      <c r="X243" s="214"/>
    </row>
    <row r="244" hidden="1">
      <c r="A244" s="180"/>
      <c r="B244" s="214"/>
      <c r="C244" s="214"/>
      <c r="D244" s="214"/>
      <c r="E244" s="214"/>
      <c r="F244" s="214"/>
      <c r="G244" s="214"/>
      <c r="H244" s="214"/>
      <c r="I244" s="214"/>
      <c r="J244" s="214"/>
      <c r="K244" s="214"/>
      <c r="L244" s="214"/>
      <c r="M244" s="214"/>
      <c r="N244" s="214"/>
      <c r="O244" s="214"/>
      <c r="P244" s="214"/>
      <c r="Q244" s="214"/>
      <c r="R244" s="214"/>
      <c r="S244" s="214"/>
      <c r="T244" s="214"/>
      <c r="U244" s="214"/>
      <c r="V244" s="214"/>
      <c r="W244" s="214"/>
      <c r="X244" s="214"/>
    </row>
    <row r="245" hidden="1">
      <c r="A245" s="180"/>
      <c r="B245" s="214"/>
      <c r="C245" s="214"/>
      <c r="D245" s="214"/>
      <c r="E245" s="214"/>
      <c r="F245" s="214"/>
      <c r="G245" s="214"/>
      <c r="H245" s="214"/>
      <c r="I245" s="214"/>
      <c r="J245" s="214"/>
      <c r="K245" s="214"/>
      <c r="L245" s="214"/>
      <c r="M245" s="214"/>
      <c r="N245" s="214"/>
      <c r="O245" s="214"/>
      <c r="P245" s="214"/>
      <c r="Q245" s="214"/>
      <c r="R245" s="214"/>
      <c r="S245" s="214"/>
      <c r="T245" s="214"/>
      <c r="U245" s="214"/>
      <c r="V245" s="214"/>
      <c r="W245" s="214"/>
      <c r="X245" s="214"/>
    </row>
    <row r="246" hidden="1">
      <c r="A246" s="180"/>
      <c r="B246" s="214"/>
      <c r="C246" s="214"/>
      <c r="D246" s="214"/>
      <c r="E246" s="214"/>
      <c r="F246" s="214"/>
      <c r="G246" s="214"/>
      <c r="H246" s="214"/>
      <c r="I246" s="214"/>
      <c r="J246" s="214"/>
      <c r="K246" s="214"/>
      <c r="L246" s="214"/>
      <c r="M246" s="214"/>
      <c r="N246" s="214"/>
      <c r="O246" s="214"/>
      <c r="P246" s="214"/>
      <c r="Q246" s="214"/>
      <c r="R246" s="214"/>
      <c r="S246" s="214"/>
      <c r="T246" s="214"/>
      <c r="U246" s="214"/>
      <c r="V246" s="214"/>
      <c r="W246" s="214"/>
      <c r="X246" s="214"/>
    </row>
    <row r="247" hidden="1">
      <c r="A247" s="180"/>
      <c r="B247" s="214"/>
      <c r="C247" s="214"/>
      <c r="D247" s="214"/>
      <c r="E247" s="214"/>
      <c r="F247" s="214"/>
      <c r="G247" s="214"/>
      <c r="H247" s="214"/>
      <c r="I247" s="214"/>
      <c r="J247" s="214"/>
      <c r="K247" s="214"/>
      <c r="L247" s="214"/>
      <c r="M247" s="214"/>
      <c r="N247" s="214"/>
      <c r="O247" s="214"/>
      <c r="P247" s="214"/>
      <c r="Q247" s="214"/>
      <c r="R247" s="214"/>
      <c r="S247" s="214"/>
      <c r="T247" s="214"/>
      <c r="U247" s="214"/>
      <c r="V247" s="214"/>
      <c r="W247" s="214"/>
      <c r="X247" s="214"/>
    </row>
    <row r="248" hidden="1">
      <c r="A248" s="180"/>
      <c r="B248" s="214"/>
      <c r="C248" s="214"/>
      <c r="D248" s="214"/>
      <c r="E248" s="214"/>
      <c r="F248" s="214"/>
      <c r="G248" s="214"/>
      <c r="H248" s="214"/>
      <c r="I248" s="214"/>
      <c r="J248" s="214"/>
      <c r="K248" s="214"/>
      <c r="L248" s="214"/>
      <c r="M248" s="214"/>
      <c r="N248" s="214"/>
      <c r="O248" s="214"/>
      <c r="P248" s="214"/>
      <c r="Q248" s="214"/>
      <c r="R248" s="214"/>
      <c r="S248" s="214"/>
      <c r="T248" s="214"/>
      <c r="U248" s="214"/>
      <c r="V248" s="214"/>
      <c r="W248" s="214"/>
      <c r="X248" s="214"/>
    </row>
    <row r="249" hidden="1">
      <c r="A249" s="180"/>
      <c r="B249" s="214"/>
      <c r="C249" s="214"/>
      <c r="D249" s="214"/>
      <c r="E249" s="214"/>
      <c r="F249" s="214"/>
      <c r="G249" s="214"/>
      <c r="H249" s="214"/>
      <c r="I249" s="214"/>
      <c r="J249" s="214"/>
      <c r="K249" s="214"/>
      <c r="L249" s="214"/>
      <c r="M249" s="214"/>
      <c r="N249" s="214"/>
      <c r="O249" s="214"/>
      <c r="P249" s="214"/>
      <c r="Q249" s="214"/>
      <c r="R249" s="214"/>
      <c r="S249" s="214"/>
      <c r="T249" s="214"/>
      <c r="U249" s="214"/>
      <c r="V249" s="214"/>
      <c r="W249" s="214"/>
      <c r="X249" s="214"/>
    </row>
    <row r="250" hidden="1">
      <c r="A250" s="180"/>
      <c r="B250" s="214"/>
      <c r="C250" s="214"/>
      <c r="D250" s="214"/>
      <c r="E250" s="214"/>
      <c r="F250" s="214"/>
      <c r="G250" s="214"/>
      <c r="H250" s="214"/>
      <c r="I250" s="214"/>
      <c r="J250" s="214"/>
      <c r="K250" s="214"/>
      <c r="L250" s="214"/>
      <c r="M250" s="214"/>
      <c r="N250" s="214"/>
      <c r="O250" s="214"/>
      <c r="P250" s="214"/>
      <c r="Q250" s="214"/>
      <c r="R250" s="214"/>
      <c r="S250" s="214"/>
      <c r="T250" s="214"/>
      <c r="U250" s="214"/>
      <c r="V250" s="214"/>
      <c r="W250" s="214"/>
      <c r="X250" s="214"/>
    </row>
    <row r="251" hidden="1">
      <c r="A251" s="180"/>
      <c r="B251" s="214"/>
      <c r="C251" s="214"/>
      <c r="D251" s="214"/>
      <c r="E251" s="214"/>
      <c r="F251" s="214"/>
      <c r="G251" s="214"/>
      <c r="H251" s="214"/>
      <c r="I251" s="214"/>
      <c r="J251" s="214"/>
      <c r="K251" s="214"/>
      <c r="L251" s="214"/>
      <c r="M251" s="214"/>
      <c r="N251" s="214"/>
      <c r="O251" s="214"/>
      <c r="P251" s="214"/>
      <c r="Q251" s="214"/>
      <c r="R251" s="214"/>
      <c r="S251" s="214"/>
      <c r="T251" s="214"/>
      <c r="U251" s="214"/>
      <c r="V251" s="214"/>
      <c r="W251" s="214"/>
      <c r="X251" s="214"/>
    </row>
    <row r="252" hidden="1">
      <c r="A252" s="180"/>
      <c r="B252" s="214"/>
      <c r="C252" s="214"/>
      <c r="D252" s="214"/>
      <c r="E252" s="214"/>
      <c r="F252" s="214"/>
      <c r="G252" s="214"/>
      <c r="H252" s="214"/>
      <c r="I252" s="214"/>
      <c r="J252" s="214"/>
      <c r="K252" s="214"/>
      <c r="L252" s="214"/>
      <c r="M252" s="214"/>
      <c r="N252" s="214"/>
      <c r="O252" s="214"/>
      <c r="P252" s="214"/>
      <c r="Q252" s="214"/>
      <c r="R252" s="214"/>
      <c r="S252" s="214"/>
      <c r="T252" s="214"/>
      <c r="U252" s="214"/>
      <c r="V252" s="214"/>
      <c r="W252" s="214"/>
      <c r="X252" s="214"/>
    </row>
    <row r="253" hidden="1">
      <c r="A253" s="180"/>
      <c r="B253" s="214"/>
      <c r="C253" s="214"/>
      <c r="D253" s="214"/>
      <c r="E253" s="214"/>
      <c r="F253" s="214"/>
      <c r="G253" s="214"/>
      <c r="H253" s="214"/>
      <c r="I253" s="214"/>
      <c r="J253" s="214"/>
      <c r="K253" s="214"/>
      <c r="L253" s="214"/>
      <c r="M253" s="214"/>
      <c r="N253" s="214"/>
      <c r="O253" s="214"/>
      <c r="P253" s="214"/>
      <c r="Q253" s="214"/>
      <c r="R253" s="214"/>
      <c r="S253" s="214"/>
      <c r="T253" s="214"/>
      <c r="U253" s="214"/>
      <c r="V253" s="214"/>
      <c r="W253" s="214"/>
      <c r="X253" s="214"/>
    </row>
    <row r="254" hidden="1">
      <c r="A254" s="180"/>
      <c r="B254" s="214"/>
      <c r="C254" s="214"/>
      <c r="D254" s="214"/>
      <c r="E254" s="214"/>
      <c r="F254" s="214"/>
      <c r="G254" s="214"/>
      <c r="H254" s="214"/>
      <c r="I254" s="214"/>
      <c r="J254" s="214"/>
      <c r="K254" s="214"/>
      <c r="L254" s="214"/>
      <c r="M254" s="214"/>
      <c r="N254" s="214"/>
      <c r="O254" s="214"/>
      <c r="P254" s="214"/>
      <c r="Q254" s="214"/>
      <c r="R254" s="214"/>
      <c r="S254" s="214"/>
      <c r="T254" s="214"/>
      <c r="U254" s="214"/>
      <c r="V254" s="214"/>
      <c r="W254" s="214"/>
      <c r="X254" s="214"/>
    </row>
    <row r="255" hidden="1">
      <c r="A255" s="180"/>
      <c r="B255" s="214"/>
      <c r="C255" s="214"/>
      <c r="D255" s="214"/>
      <c r="E255" s="214"/>
      <c r="F255" s="214"/>
      <c r="G255" s="214"/>
      <c r="H255" s="214"/>
      <c r="I255" s="214"/>
      <c r="J255" s="214"/>
      <c r="K255" s="214"/>
      <c r="L255" s="214"/>
      <c r="M255" s="214"/>
      <c r="N255" s="214"/>
      <c r="O255" s="214"/>
      <c r="P255" s="214"/>
      <c r="Q255" s="214"/>
      <c r="R255" s="214"/>
      <c r="S255" s="214"/>
      <c r="T255" s="214"/>
      <c r="U255" s="214"/>
      <c r="V255" s="214"/>
      <c r="W255" s="214"/>
      <c r="X255" s="214"/>
    </row>
    <row r="256" hidden="1">
      <c r="A256" s="180"/>
      <c r="B256" s="214"/>
      <c r="C256" s="214"/>
      <c r="D256" s="214"/>
      <c r="E256" s="214"/>
      <c r="F256" s="214"/>
      <c r="G256" s="214"/>
      <c r="H256" s="214"/>
      <c r="I256" s="214"/>
      <c r="J256" s="214"/>
      <c r="K256" s="214"/>
      <c r="L256" s="214"/>
      <c r="M256" s="214"/>
      <c r="N256" s="214"/>
      <c r="O256" s="214"/>
      <c r="P256" s="214"/>
      <c r="Q256" s="214"/>
      <c r="R256" s="214"/>
      <c r="S256" s="214"/>
      <c r="T256" s="214"/>
      <c r="U256" s="214"/>
      <c r="V256" s="214"/>
      <c r="W256" s="214"/>
      <c r="X256" s="214"/>
    </row>
    <row r="257" hidden="1">
      <c r="A257" s="180"/>
      <c r="B257" s="214"/>
      <c r="C257" s="214"/>
      <c r="D257" s="214"/>
      <c r="E257" s="214"/>
      <c r="F257" s="214"/>
      <c r="G257" s="214"/>
      <c r="H257" s="214"/>
      <c r="I257" s="214"/>
      <c r="J257" s="214"/>
      <c r="K257" s="214"/>
      <c r="L257" s="214"/>
      <c r="M257" s="214"/>
      <c r="N257" s="214"/>
      <c r="O257" s="214"/>
      <c r="P257" s="214"/>
      <c r="Q257" s="214"/>
      <c r="R257" s="214"/>
      <c r="S257" s="214"/>
      <c r="T257" s="214"/>
      <c r="U257" s="214"/>
      <c r="V257" s="214"/>
      <c r="W257" s="214"/>
      <c r="X257" s="214"/>
    </row>
    <row r="258" hidden="1">
      <c r="A258" s="180"/>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row>
    <row r="259" hidden="1">
      <c r="A259" s="180"/>
      <c r="B259" s="214"/>
      <c r="C259" s="214"/>
      <c r="D259" s="214"/>
      <c r="E259" s="214"/>
      <c r="F259" s="214"/>
      <c r="G259" s="214"/>
      <c r="H259" s="214"/>
      <c r="I259" s="214"/>
      <c r="J259" s="214"/>
      <c r="K259" s="214"/>
      <c r="L259" s="214"/>
      <c r="M259" s="214"/>
      <c r="N259" s="214"/>
      <c r="O259" s="214"/>
      <c r="P259" s="214"/>
      <c r="Q259" s="214"/>
      <c r="R259" s="214"/>
      <c r="S259" s="214"/>
      <c r="T259" s="214"/>
      <c r="U259" s="214"/>
      <c r="V259" s="214"/>
      <c r="W259" s="214"/>
      <c r="X259" s="214"/>
    </row>
    <row r="260" hidden="1">
      <c r="A260" s="180"/>
      <c r="B260" s="214"/>
      <c r="C260" s="214"/>
      <c r="D260" s="214"/>
      <c r="E260" s="214"/>
      <c r="F260" s="214"/>
      <c r="G260" s="214"/>
      <c r="H260" s="214"/>
      <c r="I260" s="214"/>
      <c r="J260" s="214"/>
      <c r="K260" s="214"/>
      <c r="L260" s="214"/>
      <c r="M260" s="214"/>
      <c r="N260" s="214"/>
      <c r="O260" s="214"/>
      <c r="P260" s="214"/>
      <c r="Q260" s="214"/>
      <c r="R260" s="214"/>
      <c r="S260" s="214"/>
      <c r="T260" s="214"/>
      <c r="U260" s="214"/>
      <c r="V260" s="214"/>
      <c r="W260" s="214"/>
      <c r="X260" s="214"/>
    </row>
    <row r="261" hidden="1">
      <c r="A261" s="180"/>
      <c r="B261" s="214"/>
      <c r="C261" s="214"/>
      <c r="D261" s="214"/>
      <c r="E261" s="214"/>
      <c r="F261" s="214"/>
      <c r="G261" s="214"/>
      <c r="H261" s="214"/>
      <c r="I261" s="214"/>
      <c r="J261" s="214"/>
      <c r="K261" s="214"/>
      <c r="L261" s="214"/>
      <c r="M261" s="214"/>
      <c r="N261" s="214"/>
      <c r="O261" s="214"/>
      <c r="P261" s="214"/>
      <c r="Q261" s="214"/>
      <c r="R261" s="214"/>
      <c r="S261" s="214"/>
      <c r="T261" s="214"/>
      <c r="U261" s="214"/>
      <c r="V261" s="214"/>
      <c r="W261" s="214"/>
      <c r="X261" s="214"/>
    </row>
    <row r="262" hidden="1">
      <c r="A262" s="180"/>
      <c r="B262" s="214"/>
      <c r="C262" s="214"/>
      <c r="D262" s="214"/>
      <c r="E262" s="214"/>
      <c r="F262" s="214"/>
      <c r="G262" s="214"/>
      <c r="H262" s="214"/>
      <c r="I262" s="214"/>
      <c r="J262" s="214"/>
      <c r="K262" s="214"/>
      <c r="L262" s="214"/>
      <c r="M262" s="214"/>
      <c r="N262" s="214"/>
      <c r="O262" s="214"/>
      <c r="P262" s="214"/>
      <c r="Q262" s="214"/>
      <c r="R262" s="214"/>
      <c r="S262" s="214"/>
      <c r="T262" s="214"/>
      <c r="U262" s="214"/>
      <c r="V262" s="214"/>
      <c r="W262" s="214"/>
      <c r="X262" s="214"/>
    </row>
    <row r="263" hidden="1">
      <c r="A263" s="180"/>
      <c r="B263" s="214"/>
      <c r="C263" s="214"/>
      <c r="D263" s="214"/>
      <c r="E263" s="214"/>
      <c r="F263" s="214"/>
      <c r="G263" s="214"/>
      <c r="H263" s="214"/>
      <c r="I263" s="214"/>
      <c r="J263" s="214"/>
      <c r="K263" s="214"/>
      <c r="L263" s="214"/>
      <c r="M263" s="214"/>
      <c r="N263" s="214"/>
      <c r="O263" s="214"/>
      <c r="P263" s="214"/>
      <c r="Q263" s="214"/>
      <c r="R263" s="214"/>
      <c r="S263" s="214"/>
      <c r="T263" s="214"/>
      <c r="U263" s="214"/>
      <c r="V263" s="214"/>
      <c r="W263" s="214"/>
      <c r="X263" s="214"/>
    </row>
    <row r="264" hidden="1">
      <c r="A264" s="180"/>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row>
    <row r="265" hidden="1">
      <c r="A265" s="180"/>
      <c r="B265" s="214"/>
      <c r="C265" s="214"/>
      <c r="D265" s="214"/>
      <c r="E265" s="214"/>
      <c r="F265" s="214"/>
      <c r="G265" s="214"/>
      <c r="H265" s="214"/>
      <c r="I265" s="214"/>
      <c r="J265" s="214"/>
      <c r="K265" s="214"/>
      <c r="L265" s="214"/>
      <c r="M265" s="214"/>
      <c r="N265" s="214"/>
      <c r="O265" s="214"/>
      <c r="P265" s="214"/>
      <c r="Q265" s="214"/>
      <c r="R265" s="214"/>
      <c r="S265" s="214"/>
      <c r="T265" s="214"/>
      <c r="U265" s="214"/>
      <c r="V265" s="214"/>
      <c r="W265" s="214"/>
      <c r="X265" s="214"/>
    </row>
    <row r="266" hidden="1">
      <c r="A266" s="180"/>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row>
    <row r="267" hidden="1">
      <c r="A267" s="180"/>
      <c r="B267" s="214"/>
      <c r="C267" s="214"/>
      <c r="D267" s="214"/>
      <c r="E267" s="214"/>
      <c r="F267" s="214"/>
      <c r="G267" s="214"/>
      <c r="H267" s="214"/>
      <c r="I267" s="214"/>
      <c r="J267" s="214"/>
      <c r="K267" s="214"/>
      <c r="L267" s="214"/>
      <c r="M267" s="214"/>
      <c r="N267" s="214"/>
      <c r="O267" s="214"/>
      <c r="P267" s="214"/>
      <c r="Q267" s="214"/>
      <c r="R267" s="214"/>
      <c r="S267" s="214"/>
      <c r="T267" s="214"/>
      <c r="U267" s="214"/>
      <c r="V267" s="214"/>
      <c r="W267" s="214"/>
      <c r="X267" s="214"/>
    </row>
    <row r="268" hidden="1">
      <c r="A268" s="180"/>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row>
    <row r="269" hidden="1">
      <c r="A269" s="180"/>
      <c r="B269" s="214"/>
      <c r="C269" s="214"/>
      <c r="D269" s="214"/>
      <c r="E269" s="214"/>
      <c r="F269" s="214"/>
      <c r="G269" s="214"/>
      <c r="H269" s="214"/>
      <c r="I269" s="214"/>
      <c r="J269" s="214"/>
      <c r="K269" s="214"/>
      <c r="L269" s="214"/>
      <c r="M269" s="214"/>
      <c r="N269" s="214"/>
      <c r="O269" s="214"/>
      <c r="P269" s="214"/>
      <c r="Q269" s="214"/>
      <c r="R269" s="214"/>
      <c r="S269" s="214"/>
      <c r="T269" s="214"/>
      <c r="U269" s="214"/>
      <c r="V269" s="214"/>
      <c r="W269" s="214"/>
      <c r="X269" s="214"/>
    </row>
    <row r="270" hidden="1">
      <c r="A270" s="180"/>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row>
    <row r="271" hidden="1">
      <c r="A271" s="180"/>
      <c r="B271" s="214"/>
      <c r="C271" s="214"/>
      <c r="D271" s="214"/>
      <c r="E271" s="214"/>
      <c r="F271" s="214"/>
      <c r="G271" s="214"/>
      <c r="H271" s="214"/>
      <c r="I271" s="214"/>
      <c r="J271" s="214"/>
      <c r="K271" s="214"/>
      <c r="L271" s="214"/>
      <c r="M271" s="214"/>
      <c r="N271" s="214"/>
      <c r="O271" s="214"/>
      <c r="P271" s="214"/>
      <c r="Q271" s="214"/>
      <c r="R271" s="214"/>
      <c r="S271" s="214"/>
      <c r="T271" s="214"/>
      <c r="U271" s="214"/>
      <c r="V271" s="214"/>
      <c r="W271" s="214"/>
      <c r="X271" s="214"/>
    </row>
    <row r="272" hidden="1">
      <c r="A272" s="180"/>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row>
    <row r="273" hidden="1">
      <c r="A273" s="180"/>
      <c r="B273" s="214"/>
      <c r="C273" s="214"/>
      <c r="D273" s="214"/>
      <c r="E273" s="214"/>
      <c r="F273" s="214"/>
      <c r="G273" s="214"/>
      <c r="H273" s="214"/>
      <c r="I273" s="214"/>
      <c r="J273" s="214"/>
      <c r="K273" s="214"/>
      <c r="L273" s="214"/>
      <c r="M273" s="214"/>
      <c r="N273" s="214"/>
      <c r="O273" s="214"/>
      <c r="P273" s="214"/>
      <c r="Q273" s="214"/>
      <c r="R273" s="214"/>
      <c r="S273" s="214"/>
      <c r="T273" s="214"/>
      <c r="U273" s="214"/>
      <c r="V273" s="214"/>
      <c r="W273" s="214"/>
      <c r="X273" s="214"/>
    </row>
    <row r="274" hidden="1">
      <c r="A274" s="180"/>
      <c r="B274" s="214"/>
      <c r="C274" s="214"/>
      <c r="D274" s="214"/>
      <c r="E274" s="214"/>
      <c r="F274" s="214"/>
      <c r="G274" s="214"/>
      <c r="H274" s="214"/>
      <c r="I274" s="214"/>
      <c r="J274" s="214"/>
      <c r="K274" s="214"/>
      <c r="L274" s="214"/>
      <c r="M274" s="214"/>
      <c r="N274" s="214"/>
      <c r="O274" s="214"/>
      <c r="P274" s="214"/>
      <c r="Q274" s="214"/>
      <c r="R274" s="214"/>
      <c r="S274" s="214"/>
      <c r="T274" s="214"/>
      <c r="U274" s="214"/>
      <c r="V274" s="214"/>
      <c r="W274" s="214"/>
      <c r="X274" s="214"/>
    </row>
    <row r="275" hidden="1">
      <c r="A275" s="180"/>
      <c r="B275" s="214"/>
      <c r="C275" s="214"/>
      <c r="D275" s="214"/>
      <c r="E275" s="214"/>
      <c r="F275" s="214"/>
      <c r="G275" s="214"/>
      <c r="H275" s="214"/>
      <c r="I275" s="214"/>
      <c r="J275" s="214"/>
      <c r="K275" s="214"/>
      <c r="L275" s="214"/>
      <c r="M275" s="214"/>
      <c r="N275" s="214"/>
      <c r="O275" s="214"/>
      <c r="P275" s="214"/>
      <c r="Q275" s="214"/>
      <c r="R275" s="214"/>
      <c r="S275" s="214"/>
      <c r="T275" s="214"/>
      <c r="U275" s="214"/>
      <c r="V275" s="214"/>
      <c r="W275" s="214"/>
      <c r="X275" s="214"/>
    </row>
    <row r="276" hidden="1">
      <c r="A276" s="180"/>
      <c r="B276" s="214"/>
      <c r="C276" s="214"/>
      <c r="D276" s="214"/>
      <c r="E276" s="214"/>
      <c r="F276" s="214"/>
      <c r="G276" s="214"/>
      <c r="H276" s="214"/>
      <c r="I276" s="214"/>
      <c r="J276" s="214"/>
      <c r="K276" s="214"/>
      <c r="L276" s="214"/>
      <c r="M276" s="214"/>
      <c r="N276" s="214"/>
      <c r="O276" s="214"/>
      <c r="P276" s="214"/>
      <c r="Q276" s="214"/>
      <c r="R276" s="214"/>
      <c r="S276" s="214"/>
      <c r="T276" s="214"/>
      <c r="U276" s="214"/>
      <c r="V276" s="214"/>
      <c r="W276" s="214"/>
      <c r="X276" s="214"/>
    </row>
    <row r="277" hidden="1">
      <c r="A277" s="180"/>
      <c r="B277" s="214"/>
      <c r="C277" s="214"/>
      <c r="D277" s="214"/>
      <c r="E277" s="214"/>
      <c r="F277" s="214"/>
      <c r="G277" s="214"/>
      <c r="H277" s="214"/>
      <c r="I277" s="214"/>
      <c r="J277" s="214"/>
      <c r="K277" s="214"/>
      <c r="L277" s="214"/>
      <c r="M277" s="214"/>
      <c r="N277" s="214"/>
      <c r="O277" s="214"/>
      <c r="P277" s="214"/>
      <c r="Q277" s="214"/>
      <c r="R277" s="214"/>
      <c r="S277" s="214"/>
      <c r="T277" s="214"/>
      <c r="U277" s="214"/>
      <c r="V277" s="214"/>
      <c r="W277" s="214"/>
      <c r="X277" s="214"/>
    </row>
    <row r="278" hidden="1">
      <c r="A278" s="180"/>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row>
    <row r="279" hidden="1">
      <c r="A279" s="180"/>
      <c r="B279" s="214"/>
      <c r="C279" s="214"/>
      <c r="D279" s="214"/>
      <c r="E279" s="214"/>
      <c r="F279" s="214"/>
      <c r="G279" s="214"/>
      <c r="H279" s="214"/>
      <c r="I279" s="214"/>
      <c r="J279" s="214"/>
      <c r="K279" s="214"/>
      <c r="L279" s="214"/>
      <c r="M279" s="214"/>
      <c r="N279" s="214"/>
      <c r="O279" s="214"/>
      <c r="P279" s="214"/>
      <c r="Q279" s="214"/>
      <c r="R279" s="214"/>
      <c r="S279" s="214"/>
      <c r="T279" s="214"/>
      <c r="U279" s="214"/>
      <c r="V279" s="214"/>
      <c r="W279" s="214"/>
      <c r="X279" s="214"/>
    </row>
    <row r="280" hidden="1">
      <c r="A280" s="180"/>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row>
    <row r="281" hidden="1">
      <c r="A281" s="180"/>
      <c r="B281" s="214"/>
      <c r="C281" s="214"/>
      <c r="D281" s="214"/>
      <c r="E281" s="214"/>
      <c r="F281" s="214"/>
      <c r="G281" s="214"/>
      <c r="H281" s="214"/>
      <c r="I281" s="214"/>
      <c r="J281" s="214"/>
      <c r="K281" s="214"/>
      <c r="L281" s="214"/>
      <c r="M281" s="214"/>
      <c r="N281" s="214"/>
      <c r="O281" s="214"/>
      <c r="P281" s="214"/>
      <c r="Q281" s="214"/>
      <c r="R281" s="214"/>
      <c r="S281" s="214"/>
      <c r="T281" s="214"/>
      <c r="U281" s="214"/>
      <c r="V281" s="214"/>
      <c r="W281" s="214"/>
      <c r="X281" s="214"/>
    </row>
    <row r="282" hidden="1">
      <c r="A282" s="180"/>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row>
    <row r="283" hidden="1">
      <c r="A283" s="180"/>
      <c r="B283" s="214"/>
      <c r="C283" s="214"/>
      <c r="D283" s="214"/>
      <c r="E283" s="214"/>
      <c r="F283" s="214"/>
      <c r="G283" s="214"/>
      <c r="H283" s="214"/>
      <c r="I283" s="214"/>
      <c r="J283" s="214"/>
      <c r="K283" s="214"/>
      <c r="L283" s="214"/>
      <c r="M283" s="214"/>
      <c r="N283" s="214"/>
      <c r="O283" s="214"/>
      <c r="P283" s="214"/>
      <c r="Q283" s="214"/>
      <c r="R283" s="214"/>
      <c r="S283" s="214"/>
      <c r="T283" s="214"/>
      <c r="U283" s="214"/>
      <c r="V283" s="214"/>
      <c r="W283" s="214"/>
      <c r="X283" s="214"/>
    </row>
    <row r="284" hidden="1">
      <c r="A284" s="180"/>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row>
    <row r="285" hidden="1">
      <c r="A285" s="180"/>
      <c r="B285" s="214"/>
      <c r="C285" s="214"/>
      <c r="D285" s="214"/>
      <c r="E285" s="214"/>
      <c r="F285" s="214"/>
      <c r="G285" s="214"/>
      <c r="H285" s="214"/>
      <c r="I285" s="214"/>
      <c r="J285" s="214"/>
      <c r="K285" s="214"/>
      <c r="L285" s="214"/>
      <c r="M285" s="214"/>
      <c r="N285" s="214"/>
      <c r="O285" s="214"/>
      <c r="P285" s="214"/>
      <c r="Q285" s="214"/>
      <c r="R285" s="214"/>
      <c r="S285" s="214"/>
      <c r="T285" s="214"/>
      <c r="U285" s="214"/>
      <c r="V285" s="214"/>
      <c r="W285" s="214"/>
      <c r="X285" s="214"/>
    </row>
    <row r="286" hidden="1">
      <c r="A286" s="180"/>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row>
    <row r="287" hidden="1">
      <c r="A287" s="180"/>
      <c r="B287" s="214"/>
      <c r="C287" s="214"/>
      <c r="D287" s="214"/>
      <c r="E287" s="214"/>
      <c r="F287" s="214"/>
      <c r="G287" s="214"/>
      <c r="H287" s="214"/>
      <c r="I287" s="214"/>
      <c r="J287" s="214"/>
      <c r="K287" s="214"/>
      <c r="L287" s="214"/>
      <c r="M287" s="214"/>
      <c r="N287" s="214"/>
      <c r="O287" s="214"/>
      <c r="P287" s="214"/>
      <c r="Q287" s="214"/>
      <c r="R287" s="214"/>
      <c r="S287" s="214"/>
      <c r="T287" s="214"/>
      <c r="U287" s="214"/>
      <c r="V287" s="214"/>
      <c r="W287" s="214"/>
      <c r="X287" s="214"/>
    </row>
    <row r="288" hidden="1">
      <c r="A288" s="180"/>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row>
    <row r="289" hidden="1">
      <c r="A289" s="180"/>
      <c r="B289" s="214"/>
      <c r="C289" s="214"/>
      <c r="D289" s="214"/>
      <c r="E289" s="214"/>
      <c r="F289" s="214"/>
      <c r="G289" s="214"/>
      <c r="H289" s="214"/>
      <c r="I289" s="214"/>
      <c r="J289" s="214"/>
      <c r="K289" s="214"/>
      <c r="L289" s="214"/>
      <c r="M289" s="214"/>
      <c r="N289" s="214"/>
      <c r="O289" s="214"/>
      <c r="P289" s="214"/>
      <c r="Q289" s="214"/>
      <c r="R289" s="214"/>
      <c r="S289" s="214"/>
      <c r="T289" s="214"/>
      <c r="U289" s="214"/>
      <c r="V289" s="214"/>
      <c r="W289" s="214"/>
      <c r="X289" s="214"/>
    </row>
    <row r="290" hidden="1">
      <c r="A290" s="180"/>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row>
    <row r="291" hidden="1">
      <c r="A291" s="180"/>
      <c r="B291" s="214"/>
      <c r="C291" s="214"/>
      <c r="D291" s="214"/>
      <c r="E291" s="214"/>
      <c r="F291" s="214"/>
      <c r="G291" s="214"/>
      <c r="H291" s="214"/>
      <c r="I291" s="214"/>
      <c r="J291" s="214"/>
      <c r="K291" s="214"/>
      <c r="L291" s="214"/>
      <c r="M291" s="214"/>
      <c r="N291" s="214"/>
      <c r="O291" s="214"/>
      <c r="P291" s="214"/>
      <c r="Q291" s="214"/>
      <c r="R291" s="214"/>
      <c r="S291" s="214"/>
      <c r="T291" s="214"/>
      <c r="U291" s="214"/>
      <c r="V291" s="214"/>
      <c r="W291" s="214"/>
      <c r="X291" s="214"/>
    </row>
    <row r="292" hidden="1">
      <c r="A292" s="180"/>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row>
    <row r="293" hidden="1">
      <c r="A293" s="180"/>
      <c r="B293" s="214"/>
      <c r="C293" s="214"/>
      <c r="D293" s="214"/>
      <c r="E293" s="214"/>
      <c r="F293" s="214"/>
      <c r="G293" s="214"/>
      <c r="H293" s="214"/>
      <c r="I293" s="214"/>
      <c r="J293" s="214"/>
      <c r="K293" s="214"/>
      <c r="L293" s="214"/>
      <c r="M293" s="214"/>
      <c r="N293" s="214"/>
      <c r="O293" s="214"/>
      <c r="P293" s="214"/>
      <c r="Q293" s="214"/>
      <c r="R293" s="214"/>
      <c r="S293" s="214"/>
      <c r="T293" s="214"/>
      <c r="U293" s="214"/>
      <c r="V293" s="214"/>
      <c r="W293" s="214"/>
      <c r="X293" s="214"/>
    </row>
    <row r="294" hidden="1">
      <c r="A294" s="180"/>
      <c r="B294" s="214"/>
      <c r="C294" s="214"/>
      <c r="D294" s="214"/>
      <c r="E294" s="214"/>
      <c r="F294" s="214"/>
      <c r="G294" s="214"/>
      <c r="H294" s="214"/>
      <c r="I294" s="214"/>
      <c r="J294" s="214"/>
      <c r="K294" s="214"/>
      <c r="L294" s="214"/>
      <c r="M294" s="214"/>
      <c r="N294" s="214"/>
      <c r="O294" s="214"/>
      <c r="P294" s="214"/>
      <c r="Q294" s="214"/>
      <c r="R294" s="214"/>
      <c r="S294" s="214"/>
      <c r="T294" s="214"/>
      <c r="U294" s="214"/>
      <c r="V294" s="214"/>
      <c r="W294" s="214"/>
      <c r="X294" s="214"/>
    </row>
    <row r="295" hidden="1">
      <c r="A295" s="180"/>
      <c r="B295" s="214"/>
      <c r="C295" s="214"/>
      <c r="D295" s="214"/>
      <c r="E295" s="214"/>
      <c r="F295" s="214"/>
      <c r="G295" s="214"/>
      <c r="H295" s="214"/>
      <c r="I295" s="214"/>
      <c r="J295" s="214"/>
      <c r="K295" s="214"/>
      <c r="L295" s="214"/>
      <c r="M295" s="214"/>
      <c r="N295" s="214"/>
      <c r="O295" s="214"/>
      <c r="P295" s="214"/>
      <c r="Q295" s="214"/>
      <c r="R295" s="214"/>
      <c r="S295" s="214"/>
      <c r="T295" s="214"/>
      <c r="U295" s="214"/>
      <c r="V295" s="214"/>
      <c r="W295" s="214"/>
      <c r="X295" s="214"/>
    </row>
    <row r="296" hidden="1">
      <c r="A296" s="180"/>
      <c r="B296" s="214"/>
      <c r="C296" s="214"/>
      <c r="D296" s="214"/>
      <c r="E296" s="214"/>
      <c r="F296" s="214"/>
      <c r="G296" s="214"/>
      <c r="H296" s="214"/>
      <c r="I296" s="214"/>
      <c r="J296" s="214"/>
      <c r="K296" s="214"/>
      <c r="L296" s="214"/>
      <c r="M296" s="214"/>
      <c r="N296" s="214"/>
      <c r="O296" s="214"/>
      <c r="P296" s="214"/>
      <c r="Q296" s="214"/>
      <c r="R296" s="214"/>
      <c r="S296" s="214"/>
      <c r="T296" s="214"/>
      <c r="U296" s="214"/>
      <c r="V296" s="214"/>
      <c r="W296" s="214"/>
      <c r="X296" s="214"/>
    </row>
    <row r="297" hidden="1">
      <c r="A297" s="180"/>
      <c r="B297" s="214"/>
      <c r="C297" s="214"/>
      <c r="D297" s="214"/>
      <c r="E297" s="214"/>
      <c r="F297" s="214"/>
      <c r="G297" s="214"/>
      <c r="H297" s="214"/>
      <c r="I297" s="214"/>
      <c r="J297" s="214"/>
      <c r="K297" s="214"/>
      <c r="L297" s="214"/>
      <c r="M297" s="214"/>
      <c r="N297" s="214"/>
      <c r="O297" s="214"/>
      <c r="P297" s="214"/>
      <c r="Q297" s="214"/>
      <c r="R297" s="214"/>
      <c r="S297" s="214"/>
      <c r="T297" s="214"/>
      <c r="U297" s="214"/>
      <c r="V297" s="214"/>
      <c r="W297" s="214"/>
      <c r="X297" s="214"/>
    </row>
    <row r="298" hidden="1">
      <c r="A298" s="180"/>
      <c r="B298" s="214"/>
      <c r="C298" s="214"/>
      <c r="D298" s="214"/>
      <c r="E298" s="214"/>
      <c r="F298" s="214"/>
      <c r="G298" s="214"/>
      <c r="H298" s="214"/>
      <c r="I298" s="214"/>
      <c r="J298" s="214"/>
      <c r="K298" s="214"/>
      <c r="L298" s="214"/>
      <c r="M298" s="214"/>
      <c r="N298" s="214"/>
      <c r="O298" s="214"/>
      <c r="P298" s="214"/>
      <c r="Q298" s="214"/>
      <c r="R298" s="214"/>
      <c r="S298" s="214"/>
      <c r="T298" s="214"/>
      <c r="U298" s="214"/>
      <c r="V298" s="214"/>
      <c r="W298" s="214"/>
      <c r="X298" s="214"/>
    </row>
    <row r="299" hidden="1">
      <c r="A299" s="180"/>
      <c r="B299" s="214"/>
      <c r="C299" s="214"/>
      <c r="D299" s="214"/>
      <c r="E299" s="214"/>
      <c r="F299" s="214"/>
      <c r="G299" s="214"/>
      <c r="H299" s="214"/>
      <c r="I299" s="214"/>
      <c r="J299" s="214"/>
      <c r="K299" s="214"/>
      <c r="L299" s="214"/>
      <c r="M299" s="214"/>
      <c r="N299" s="214"/>
      <c r="O299" s="214"/>
      <c r="P299" s="214"/>
      <c r="Q299" s="214"/>
      <c r="R299" s="214"/>
      <c r="S299" s="214"/>
      <c r="T299" s="214"/>
      <c r="U299" s="214"/>
      <c r="V299" s="214"/>
      <c r="W299" s="214"/>
      <c r="X299" s="214"/>
    </row>
    <row r="300" hidden="1">
      <c r="A300" s="180"/>
      <c r="B300" s="214"/>
      <c r="C300" s="214"/>
      <c r="D300" s="214"/>
      <c r="E300" s="214"/>
      <c r="F300" s="214"/>
      <c r="G300" s="214"/>
      <c r="H300" s="214"/>
      <c r="I300" s="214"/>
      <c r="J300" s="214"/>
      <c r="K300" s="214"/>
      <c r="L300" s="214"/>
      <c r="M300" s="214"/>
      <c r="N300" s="214"/>
      <c r="O300" s="214"/>
      <c r="P300" s="214"/>
      <c r="Q300" s="214"/>
      <c r="R300" s="214"/>
      <c r="S300" s="214"/>
      <c r="T300" s="214"/>
      <c r="U300" s="214"/>
      <c r="V300" s="214"/>
      <c r="W300" s="214"/>
      <c r="X300" s="214"/>
    </row>
    <row r="301" hidden="1">
      <c r="A301" s="180"/>
      <c r="B301" s="214"/>
      <c r="C301" s="214"/>
      <c r="D301" s="214"/>
      <c r="E301" s="214"/>
      <c r="F301" s="214"/>
      <c r="G301" s="214"/>
      <c r="H301" s="214"/>
      <c r="I301" s="214"/>
      <c r="J301" s="214"/>
      <c r="K301" s="214"/>
      <c r="L301" s="214"/>
      <c r="M301" s="214"/>
      <c r="N301" s="214"/>
      <c r="O301" s="214"/>
      <c r="P301" s="214"/>
      <c r="Q301" s="214"/>
      <c r="R301" s="214"/>
      <c r="S301" s="214"/>
      <c r="T301" s="214"/>
      <c r="U301" s="214"/>
      <c r="V301" s="214"/>
      <c r="W301" s="214"/>
      <c r="X301" s="214"/>
    </row>
    <row r="302" hidden="1">
      <c r="A302" s="180"/>
      <c r="B302" s="214"/>
      <c r="C302" s="214"/>
      <c r="D302" s="214"/>
      <c r="E302" s="214"/>
      <c r="F302" s="214"/>
      <c r="G302" s="214"/>
      <c r="H302" s="214"/>
      <c r="I302" s="214"/>
      <c r="J302" s="214"/>
      <c r="K302" s="214"/>
      <c r="L302" s="214"/>
      <c r="M302" s="214"/>
      <c r="N302" s="214"/>
      <c r="O302" s="214"/>
      <c r="P302" s="214"/>
      <c r="Q302" s="214"/>
      <c r="R302" s="214"/>
      <c r="S302" s="214"/>
      <c r="T302" s="214"/>
      <c r="U302" s="214"/>
      <c r="V302" s="214"/>
      <c r="W302" s="214"/>
      <c r="X302" s="214"/>
    </row>
    <row r="303" hidden="1">
      <c r="A303" s="180"/>
      <c r="B303" s="214"/>
      <c r="C303" s="214"/>
      <c r="D303" s="214"/>
      <c r="E303" s="214"/>
      <c r="F303" s="214"/>
      <c r="G303" s="214"/>
      <c r="H303" s="214"/>
      <c r="I303" s="214"/>
      <c r="J303" s="214"/>
      <c r="K303" s="214"/>
      <c r="L303" s="214"/>
      <c r="M303" s="214"/>
      <c r="N303" s="214"/>
      <c r="O303" s="214"/>
      <c r="P303" s="214"/>
      <c r="Q303" s="214"/>
      <c r="R303" s="214"/>
      <c r="S303" s="214"/>
      <c r="T303" s="214"/>
      <c r="U303" s="214"/>
      <c r="V303" s="214"/>
      <c r="W303" s="214"/>
      <c r="X303" s="214"/>
    </row>
    <row r="304" hidden="1">
      <c r="A304" s="180"/>
      <c r="B304" s="214"/>
      <c r="C304" s="214"/>
      <c r="D304" s="214"/>
      <c r="E304" s="214"/>
      <c r="F304" s="214"/>
      <c r="G304" s="214"/>
      <c r="H304" s="214"/>
      <c r="I304" s="214"/>
      <c r="J304" s="214"/>
      <c r="K304" s="214"/>
      <c r="L304" s="214"/>
      <c r="M304" s="214"/>
      <c r="N304" s="214"/>
      <c r="O304" s="214"/>
      <c r="P304" s="214"/>
      <c r="Q304" s="214"/>
      <c r="R304" s="214"/>
      <c r="S304" s="214"/>
      <c r="T304" s="214"/>
      <c r="U304" s="214"/>
      <c r="V304" s="214"/>
      <c r="W304" s="214"/>
      <c r="X304" s="214"/>
    </row>
    <row r="305" hidden="1">
      <c r="A305" s="180"/>
      <c r="B305" s="214"/>
      <c r="C305" s="214"/>
      <c r="D305" s="214"/>
      <c r="E305" s="214"/>
      <c r="F305" s="214"/>
      <c r="G305" s="214"/>
      <c r="H305" s="214"/>
      <c r="I305" s="214"/>
      <c r="J305" s="214"/>
      <c r="K305" s="214"/>
      <c r="L305" s="214"/>
      <c r="M305" s="214"/>
      <c r="N305" s="214"/>
      <c r="O305" s="214"/>
      <c r="P305" s="214"/>
      <c r="Q305" s="214"/>
      <c r="R305" s="214"/>
      <c r="S305" s="214"/>
      <c r="T305" s="214"/>
      <c r="U305" s="214"/>
      <c r="V305" s="214"/>
      <c r="W305" s="214"/>
      <c r="X305" s="214"/>
    </row>
    <row r="306" hidden="1">
      <c r="A306" s="180"/>
      <c r="B306" s="214"/>
      <c r="C306" s="214"/>
      <c r="D306" s="214"/>
      <c r="E306" s="214"/>
      <c r="F306" s="214"/>
      <c r="G306" s="214"/>
      <c r="H306" s="214"/>
      <c r="I306" s="214"/>
      <c r="J306" s="214"/>
      <c r="K306" s="214"/>
      <c r="L306" s="214"/>
      <c r="M306" s="214"/>
      <c r="N306" s="214"/>
      <c r="O306" s="214"/>
      <c r="P306" s="214"/>
      <c r="Q306" s="214"/>
      <c r="R306" s="214"/>
      <c r="S306" s="214"/>
      <c r="T306" s="214"/>
      <c r="U306" s="214"/>
      <c r="V306" s="214"/>
      <c r="W306" s="214"/>
      <c r="X306" s="214"/>
    </row>
    <row r="307" hidden="1">
      <c r="A307" s="180"/>
      <c r="B307" s="214"/>
      <c r="C307" s="214"/>
      <c r="D307" s="214"/>
      <c r="E307" s="214"/>
      <c r="F307" s="214"/>
      <c r="G307" s="214"/>
      <c r="H307" s="214"/>
      <c r="I307" s="214"/>
      <c r="J307" s="214"/>
      <c r="K307" s="214"/>
      <c r="L307" s="214"/>
      <c r="M307" s="214"/>
      <c r="N307" s="214"/>
      <c r="O307" s="214"/>
      <c r="P307" s="214"/>
      <c r="Q307" s="214"/>
      <c r="R307" s="214"/>
      <c r="S307" s="214"/>
      <c r="T307" s="214"/>
      <c r="U307" s="214"/>
      <c r="V307" s="214"/>
      <c r="W307" s="214"/>
      <c r="X307" s="214"/>
    </row>
    <row r="308" hidden="1">
      <c r="A308" s="180"/>
      <c r="B308" s="214"/>
      <c r="C308" s="214"/>
      <c r="D308" s="214"/>
      <c r="E308" s="214"/>
      <c r="F308" s="214"/>
      <c r="G308" s="214"/>
      <c r="H308" s="214"/>
      <c r="I308" s="214"/>
      <c r="J308" s="214"/>
      <c r="K308" s="214"/>
      <c r="L308" s="214"/>
      <c r="M308" s="214"/>
      <c r="N308" s="214"/>
      <c r="O308" s="214"/>
      <c r="P308" s="214"/>
      <c r="Q308" s="214"/>
      <c r="R308" s="214"/>
      <c r="S308" s="214"/>
      <c r="T308" s="214"/>
      <c r="U308" s="214"/>
      <c r="V308" s="214"/>
      <c r="W308" s="214"/>
      <c r="X308" s="214"/>
    </row>
    <row r="309" hidden="1">
      <c r="A309" s="180"/>
      <c r="B309" s="214"/>
      <c r="C309" s="214"/>
      <c r="D309" s="214"/>
      <c r="E309" s="214"/>
      <c r="F309" s="214"/>
      <c r="G309" s="214"/>
      <c r="H309" s="214"/>
      <c r="I309" s="214"/>
      <c r="J309" s="214"/>
      <c r="K309" s="214"/>
      <c r="L309" s="214"/>
      <c r="M309" s="214"/>
      <c r="N309" s="214"/>
      <c r="O309" s="214"/>
      <c r="P309" s="214"/>
      <c r="Q309" s="214"/>
      <c r="R309" s="214"/>
      <c r="S309" s="214"/>
      <c r="T309" s="214"/>
      <c r="U309" s="214"/>
      <c r="V309" s="214"/>
      <c r="W309" s="214"/>
      <c r="X309" s="214"/>
    </row>
    <row r="310" hidden="1">
      <c r="A310" s="180"/>
      <c r="B310" s="214"/>
      <c r="C310" s="214"/>
      <c r="D310" s="214"/>
      <c r="E310" s="214"/>
      <c r="F310" s="214"/>
      <c r="G310" s="214"/>
      <c r="H310" s="214"/>
      <c r="I310" s="214"/>
      <c r="J310" s="214"/>
      <c r="K310" s="214"/>
      <c r="L310" s="214"/>
      <c r="M310" s="214"/>
      <c r="N310" s="214"/>
      <c r="O310" s="214"/>
      <c r="P310" s="214"/>
      <c r="Q310" s="214"/>
      <c r="R310" s="214"/>
      <c r="S310" s="214"/>
      <c r="T310" s="214"/>
      <c r="U310" s="214"/>
      <c r="V310" s="214"/>
      <c r="W310" s="214"/>
      <c r="X310" s="214"/>
    </row>
    <row r="311" hidden="1">
      <c r="A311" s="180"/>
      <c r="B311" s="214"/>
      <c r="C311" s="214"/>
      <c r="D311" s="214"/>
      <c r="E311" s="214"/>
      <c r="F311" s="214"/>
      <c r="G311" s="214"/>
      <c r="H311" s="214"/>
      <c r="I311" s="214"/>
      <c r="J311" s="214"/>
      <c r="K311" s="214"/>
      <c r="L311" s="214"/>
      <c r="M311" s="214"/>
      <c r="N311" s="214"/>
      <c r="O311" s="214"/>
      <c r="P311" s="214"/>
      <c r="Q311" s="214"/>
      <c r="R311" s="214"/>
      <c r="S311" s="214"/>
      <c r="T311" s="214"/>
      <c r="U311" s="214"/>
      <c r="V311" s="214"/>
      <c r="W311" s="214"/>
      <c r="X311" s="214"/>
    </row>
    <row r="312" hidden="1">
      <c r="A312" s="180"/>
      <c r="B312" s="214"/>
      <c r="C312" s="214"/>
      <c r="D312" s="214"/>
      <c r="E312" s="214"/>
      <c r="F312" s="214"/>
      <c r="G312" s="214"/>
      <c r="H312" s="214"/>
      <c r="I312" s="214"/>
      <c r="J312" s="214"/>
      <c r="K312" s="214"/>
      <c r="L312" s="214"/>
      <c r="M312" s="214"/>
      <c r="N312" s="214"/>
      <c r="O312" s="214"/>
      <c r="P312" s="214"/>
      <c r="Q312" s="214"/>
      <c r="R312" s="214"/>
      <c r="S312" s="214"/>
      <c r="T312" s="214"/>
      <c r="U312" s="214"/>
      <c r="V312" s="214"/>
      <c r="W312" s="214"/>
      <c r="X312" s="214"/>
    </row>
    <row r="313" hidden="1">
      <c r="A313" s="180"/>
      <c r="B313" s="214"/>
      <c r="C313" s="214"/>
      <c r="D313" s="214"/>
      <c r="E313" s="214"/>
      <c r="F313" s="214"/>
      <c r="G313" s="214"/>
      <c r="H313" s="214"/>
      <c r="I313" s="214"/>
      <c r="J313" s="214"/>
      <c r="K313" s="214"/>
      <c r="L313" s="214"/>
      <c r="M313" s="214"/>
      <c r="N313" s="214"/>
      <c r="O313" s="214"/>
      <c r="P313" s="214"/>
      <c r="Q313" s="214"/>
      <c r="R313" s="214"/>
      <c r="S313" s="214"/>
      <c r="T313" s="214"/>
      <c r="U313" s="214"/>
      <c r="V313" s="214"/>
      <c r="W313" s="214"/>
      <c r="X313" s="214"/>
    </row>
    <row r="314" hidden="1">
      <c r="A314" s="180"/>
      <c r="B314" s="214"/>
      <c r="C314" s="214"/>
      <c r="D314" s="214"/>
      <c r="E314" s="214"/>
      <c r="F314" s="214"/>
      <c r="G314" s="214"/>
      <c r="H314" s="214"/>
      <c r="I314" s="214"/>
      <c r="J314" s="214"/>
      <c r="K314" s="214"/>
      <c r="L314" s="214"/>
      <c r="M314" s="214"/>
      <c r="N314" s="214"/>
      <c r="O314" s="214"/>
      <c r="P314" s="214"/>
      <c r="Q314" s="214"/>
      <c r="R314" s="214"/>
      <c r="S314" s="214"/>
      <c r="T314" s="214"/>
      <c r="U314" s="214"/>
      <c r="V314" s="214"/>
      <c r="W314" s="214"/>
      <c r="X314" s="214"/>
    </row>
    <row r="315" hidden="1">
      <c r="A315" s="180"/>
      <c r="B315" s="214"/>
      <c r="C315" s="214"/>
      <c r="D315" s="214"/>
      <c r="E315" s="214"/>
      <c r="F315" s="214"/>
      <c r="G315" s="214"/>
      <c r="H315" s="214"/>
      <c r="I315" s="214"/>
      <c r="J315" s="214"/>
      <c r="K315" s="214"/>
      <c r="L315" s="214"/>
      <c r="M315" s="214"/>
      <c r="N315" s="214"/>
      <c r="O315" s="214"/>
      <c r="P315" s="214"/>
      <c r="Q315" s="214"/>
      <c r="R315" s="214"/>
      <c r="S315" s="214"/>
      <c r="T315" s="214"/>
      <c r="U315" s="214"/>
      <c r="V315" s="214"/>
      <c r="W315" s="214"/>
      <c r="X315" s="214"/>
    </row>
    <row r="316" hidden="1">
      <c r="A316" s="180"/>
      <c r="B316" s="214"/>
      <c r="C316" s="214"/>
      <c r="D316" s="214"/>
      <c r="E316" s="214"/>
      <c r="F316" s="214"/>
      <c r="G316" s="214"/>
      <c r="H316" s="214"/>
      <c r="I316" s="214"/>
      <c r="J316" s="214"/>
      <c r="K316" s="214"/>
      <c r="L316" s="214"/>
      <c r="M316" s="214"/>
      <c r="N316" s="214"/>
      <c r="O316" s="214"/>
      <c r="P316" s="214"/>
      <c r="Q316" s="214"/>
      <c r="R316" s="214"/>
      <c r="S316" s="214"/>
      <c r="T316" s="214"/>
      <c r="U316" s="214"/>
      <c r="V316" s="214"/>
      <c r="W316" s="214"/>
      <c r="X316" s="214"/>
    </row>
    <row r="317" hidden="1">
      <c r="A317" s="180"/>
      <c r="B317" s="214"/>
      <c r="C317" s="214"/>
      <c r="D317" s="214"/>
      <c r="E317" s="214"/>
      <c r="F317" s="214"/>
      <c r="G317" s="214"/>
      <c r="H317" s="214"/>
      <c r="I317" s="214"/>
      <c r="J317" s="214"/>
      <c r="K317" s="214"/>
      <c r="L317" s="214"/>
      <c r="M317" s="214"/>
      <c r="N317" s="214"/>
      <c r="O317" s="214"/>
      <c r="P317" s="214"/>
      <c r="Q317" s="214"/>
      <c r="R317" s="214"/>
      <c r="S317" s="214"/>
      <c r="T317" s="214"/>
      <c r="U317" s="214"/>
      <c r="V317" s="214"/>
      <c r="W317" s="214"/>
      <c r="X317" s="214"/>
    </row>
    <row r="318" hidden="1">
      <c r="A318" s="180"/>
      <c r="B318" s="214"/>
      <c r="C318" s="214"/>
      <c r="D318" s="214"/>
      <c r="E318" s="214"/>
      <c r="F318" s="214"/>
      <c r="G318" s="214"/>
      <c r="H318" s="214"/>
      <c r="I318" s="214"/>
      <c r="J318" s="214"/>
      <c r="K318" s="214"/>
      <c r="L318" s="214"/>
      <c r="M318" s="214"/>
      <c r="N318" s="214"/>
      <c r="O318" s="214"/>
      <c r="P318" s="214"/>
      <c r="Q318" s="214"/>
      <c r="R318" s="214"/>
      <c r="S318" s="214"/>
      <c r="T318" s="214"/>
      <c r="U318" s="214"/>
      <c r="V318" s="214"/>
      <c r="W318" s="214"/>
      <c r="X318" s="214"/>
    </row>
    <row r="319" hidden="1">
      <c r="A319" s="180"/>
      <c r="B319" s="214"/>
      <c r="C319" s="214"/>
      <c r="D319" s="214"/>
      <c r="E319" s="214"/>
      <c r="F319" s="214"/>
      <c r="G319" s="214"/>
      <c r="H319" s="214"/>
      <c r="I319" s="214"/>
      <c r="J319" s="214"/>
      <c r="K319" s="214"/>
      <c r="L319" s="214"/>
      <c r="M319" s="214"/>
      <c r="N319" s="214"/>
      <c r="O319" s="214"/>
      <c r="P319" s="214"/>
      <c r="Q319" s="214"/>
      <c r="R319" s="214"/>
      <c r="S319" s="214"/>
      <c r="T319" s="214"/>
      <c r="U319" s="214"/>
      <c r="V319" s="214"/>
      <c r="W319" s="214"/>
      <c r="X319" s="214"/>
    </row>
    <row r="320" hidden="1">
      <c r="A320" s="180"/>
      <c r="B320" s="214"/>
      <c r="C320" s="214"/>
      <c r="D320" s="214"/>
      <c r="E320" s="214"/>
      <c r="F320" s="214"/>
      <c r="G320" s="214"/>
      <c r="H320" s="214"/>
      <c r="I320" s="214"/>
      <c r="J320" s="214"/>
      <c r="K320" s="214"/>
      <c r="L320" s="214"/>
      <c r="M320" s="214"/>
      <c r="N320" s="214"/>
      <c r="O320" s="214"/>
      <c r="P320" s="214"/>
      <c r="Q320" s="214"/>
      <c r="R320" s="214"/>
      <c r="S320" s="214"/>
      <c r="T320" s="214"/>
      <c r="U320" s="214"/>
      <c r="V320" s="214"/>
      <c r="W320" s="214"/>
      <c r="X320" s="214"/>
    </row>
    <row r="321" hidden="1">
      <c r="A321" s="180"/>
      <c r="B321" s="214"/>
      <c r="C321" s="214"/>
      <c r="D321" s="214"/>
      <c r="E321" s="214"/>
      <c r="F321" s="214"/>
      <c r="G321" s="214"/>
      <c r="H321" s="214"/>
      <c r="I321" s="214"/>
      <c r="J321" s="214"/>
      <c r="K321" s="214"/>
      <c r="L321" s="214"/>
      <c r="M321" s="214"/>
      <c r="N321" s="214"/>
      <c r="O321" s="214"/>
      <c r="P321" s="214"/>
      <c r="Q321" s="214"/>
      <c r="R321" s="214"/>
      <c r="S321" s="214"/>
      <c r="T321" s="214"/>
      <c r="U321" s="214"/>
      <c r="V321" s="214"/>
      <c r="W321" s="214"/>
      <c r="X321" s="214"/>
    </row>
    <row r="322" hidden="1">
      <c r="A322" s="180"/>
      <c r="B322" s="214"/>
      <c r="C322" s="214"/>
      <c r="D322" s="214"/>
      <c r="E322" s="214"/>
      <c r="F322" s="214"/>
      <c r="G322" s="214"/>
      <c r="H322" s="214"/>
      <c r="I322" s="214"/>
      <c r="J322" s="214"/>
      <c r="K322" s="214"/>
      <c r="L322" s="214"/>
      <c r="M322" s="214"/>
      <c r="N322" s="214"/>
      <c r="O322" s="214"/>
      <c r="P322" s="214"/>
      <c r="Q322" s="214"/>
      <c r="R322" s="214"/>
      <c r="S322" s="214"/>
      <c r="T322" s="214"/>
      <c r="U322" s="214"/>
      <c r="V322" s="214"/>
      <c r="W322" s="214"/>
      <c r="X322" s="214"/>
    </row>
    <row r="323" hidden="1">
      <c r="A323" s="180"/>
      <c r="B323" s="214"/>
      <c r="C323" s="214"/>
      <c r="D323" s="214"/>
      <c r="E323" s="214"/>
      <c r="F323" s="214"/>
      <c r="G323" s="214"/>
      <c r="H323" s="214"/>
      <c r="I323" s="214"/>
      <c r="J323" s="214"/>
      <c r="K323" s="214"/>
      <c r="L323" s="214"/>
      <c r="M323" s="214"/>
      <c r="N323" s="214"/>
      <c r="O323" s="214"/>
      <c r="P323" s="214"/>
      <c r="Q323" s="214"/>
      <c r="R323" s="214"/>
      <c r="S323" s="214"/>
      <c r="T323" s="214"/>
      <c r="U323" s="214"/>
      <c r="V323" s="214"/>
      <c r="W323" s="214"/>
      <c r="X323" s="214"/>
    </row>
    <row r="324" hidden="1">
      <c r="A324" s="180"/>
      <c r="B324" s="214"/>
      <c r="C324" s="214"/>
      <c r="D324" s="214"/>
      <c r="E324" s="214"/>
      <c r="F324" s="214"/>
      <c r="G324" s="214"/>
      <c r="H324" s="214"/>
      <c r="I324" s="214"/>
      <c r="J324" s="214"/>
      <c r="K324" s="214"/>
      <c r="L324" s="214"/>
      <c r="M324" s="214"/>
      <c r="N324" s="214"/>
      <c r="O324" s="214"/>
      <c r="P324" s="214"/>
      <c r="Q324" s="214"/>
      <c r="R324" s="214"/>
      <c r="S324" s="214"/>
      <c r="T324" s="214"/>
      <c r="U324" s="214"/>
      <c r="V324" s="214"/>
      <c r="W324" s="214"/>
      <c r="X324" s="214"/>
    </row>
    <row r="325" hidden="1">
      <c r="A325" s="180"/>
      <c r="B325" s="214"/>
      <c r="C325" s="214"/>
      <c r="D325" s="214"/>
      <c r="E325" s="214"/>
      <c r="F325" s="214"/>
      <c r="G325" s="214"/>
      <c r="H325" s="214"/>
      <c r="I325" s="214"/>
      <c r="J325" s="214"/>
      <c r="K325" s="214"/>
      <c r="L325" s="214"/>
      <c r="M325" s="214"/>
      <c r="N325" s="214"/>
      <c r="O325" s="214"/>
      <c r="P325" s="214"/>
      <c r="Q325" s="214"/>
      <c r="R325" s="214"/>
      <c r="S325" s="214"/>
      <c r="T325" s="214"/>
      <c r="U325" s="214"/>
      <c r="V325" s="214"/>
      <c r="W325" s="214"/>
      <c r="X325" s="214"/>
    </row>
    <row r="326" hidden="1">
      <c r="A326" s="180"/>
      <c r="B326" s="214"/>
      <c r="C326" s="214"/>
      <c r="D326" s="214"/>
      <c r="E326" s="214"/>
      <c r="F326" s="214"/>
      <c r="G326" s="214"/>
      <c r="H326" s="214"/>
      <c r="I326" s="214"/>
      <c r="J326" s="214"/>
      <c r="K326" s="214"/>
      <c r="L326" s="214"/>
      <c r="M326" s="214"/>
      <c r="N326" s="214"/>
      <c r="O326" s="214"/>
      <c r="P326" s="214"/>
      <c r="Q326" s="214"/>
      <c r="R326" s="214"/>
      <c r="S326" s="214"/>
      <c r="T326" s="214"/>
      <c r="U326" s="214"/>
      <c r="V326" s="214"/>
      <c r="W326" s="214"/>
      <c r="X326" s="214"/>
    </row>
    <row r="327" hidden="1">
      <c r="A327" s="180"/>
      <c r="B327" s="214"/>
      <c r="C327" s="214"/>
      <c r="D327" s="214"/>
      <c r="E327" s="214"/>
      <c r="F327" s="214"/>
      <c r="G327" s="214"/>
      <c r="H327" s="214"/>
      <c r="I327" s="214"/>
      <c r="J327" s="214"/>
      <c r="K327" s="214"/>
      <c r="L327" s="214"/>
      <c r="M327" s="214"/>
      <c r="N327" s="214"/>
      <c r="O327" s="214"/>
      <c r="P327" s="214"/>
      <c r="Q327" s="214"/>
      <c r="R327" s="214"/>
      <c r="S327" s="214"/>
      <c r="T327" s="214"/>
      <c r="U327" s="214"/>
      <c r="V327" s="214"/>
      <c r="W327" s="214"/>
      <c r="X327" s="214"/>
    </row>
    <row r="328" hidden="1">
      <c r="A328" s="180"/>
      <c r="B328" s="214"/>
      <c r="C328" s="214"/>
      <c r="D328" s="214"/>
      <c r="E328" s="214"/>
      <c r="F328" s="214"/>
      <c r="G328" s="214"/>
      <c r="H328" s="214"/>
      <c r="I328" s="214"/>
      <c r="J328" s="214"/>
      <c r="K328" s="214"/>
      <c r="L328" s="214"/>
      <c r="M328" s="214"/>
      <c r="N328" s="214"/>
      <c r="O328" s="214"/>
      <c r="P328" s="214"/>
      <c r="Q328" s="214"/>
      <c r="R328" s="214"/>
      <c r="S328" s="214"/>
      <c r="T328" s="214"/>
      <c r="U328" s="214"/>
      <c r="V328" s="214"/>
      <c r="W328" s="214"/>
      <c r="X328" s="214"/>
    </row>
    <row r="329" hidden="1">
      <c r="A329" s="180"/>
      <c r="B329" s="214"/>
      <c r="C329" s="214"/>
      <c r="D329" s="214"/>
      <c r="E329" s="214"/>
      <c r="F329" s="214"/>
      <c r="G329" s="214"/>
      <c r="H329" s="214"/>
      <c r="I329" s="214"/>
      <c r="J329" s="214"/>
      <c r="K329" s="214"/>
      <c r="L329" s="214"/>
      <c r="M329" s="214"/>
      <c r="N329" s="214"/>
      <c r="O329" s="214"/>
      <c r="P329" s="214"/>
      <c r="Q329" s="214"/>
      <c r="R329" s="214"/>
      <c r="S329" s="214"/>
      <c r="T329" s="214"/>
      <c r="U329" s="214"/>
      <c r="V329" s="214"/>
      <c r="W329" s="214"/>
      <c r="X329" s="214"/>
    </row>
    <row r="330" hidden="1">
      <c r="A330" s="180"/>
      <c r="B330" s="214"/>
      <c r="C330" s="214"/>
      <c r="D330" s="214"/>
      <c r="E330" s="214"/>
      <c r="F330" s="214"/>
      <c r="G330" s="214"/>
      <c r="H330" s="214"/>
      <c r="I330" s="214"/>
      <c r="J330" s="214"/>
      <c r="K330" s="214"/>
      <c r="L330" s="214"/>
      <c r="M330" s="214"/>
      <c r="N330" s="214"/>
      <c r="O330" s="214"/>
      <c r="P330" s="214"/>
      <c r="Q330" s="214"/>
      <c r="R330" s="214"/>
      <c r="S330" s="214"/>
      <c r="T330" s="214"/>
      <c r="U330" s="214"/>
      <c r="V330" s="214"/>
      <c r="W330" s="214"/>
      <c r="X330" s="214"/>
    </row>
    <row r="331" hidden="1">
      <c r="A331" s="180"/>
      <c r="B331" s="214"/>
      <c r="C331" s="214"/>
      <c r="D331" s="214"/>
      <c r="E331" s="214"/>
      <c r="F331" s="214"/>
      <c r="G331" s="214"/>
      <c r="H331" s="214"/>
      <c r="I331" s="214"/>
      <c r="J331" s="214"/>
      <c r="K331" s="214"/>
      <c r="L331" s="214"/>
      <c r="M331" s="214"/>
      <c r="N331" s="214"/>
      <c r="O331" s="214"/>
      <c r="P331" s="214"/>
      <c r="Q331" s="214"/>
      <c r="R331" s="214"/>
      <c r="S331" s="214"/>
      <c r="T331" s="214"/>
      <c r="U331" s="214"/>
      <c r="V331" s="214"/>
      <c r="W331" s="214"/>
      <c r="X331" s="214"/>
    </row>
    <row r="332" hidden="1">
      <c r="A332" s="180"/>
      <c r="B332" s="214"/>
      <c r="C332" s="214"/>
      <c r="D332" s="214"/>
      <c r="E332" s="214"/>
      <c r="F332" s="214"/>
      <c r="G332" s="214"/>
      <c r="H332" s="214"/>
      <c r="I332" s="214"/>
      <c r="J332" s="214"/>
      <c r="K332" s="214"/>
      <c r="L332" s="214"/>
      <c r="M332" s="214"/>
      <c r="N332" s="214"/>
      <c r="O332" s="214"/>
      <c r="P332" s="214"/>
      <c r="Q332" s="214"/>
      <c r="R332" s="214"/>
      <c r="S332" s="214"/>
      <c r="T332" s="214"/>
      <c r="U332" s="214"/>
      <c r="V332" s="214"/>
      <c r="W332" s="214"/>
      <c r="X332" s="214"/>
    </row>
    <row r="333" hidden="1">
      <c r="A333" s="180"/>
      <c r="B333" s="214"/>
      <c r="C333" s="214"/>
      <c r="D333" s="214"/>
      <c r="E333" s="214"/>
      <c r="F333" s="214"/>
      <c r="G333" s="214"/>
      <c r="H333" s="214"/>
      <c r="I333" s="214"/>
      <c r="J333" s="214"/>
      <c r="K333" s="214"/>
      <c r="L333" s="214"/>
      <c r="M333" s="214"/>
      <c r="N333" s="214"/>
      <c r="O333" s="214"/>
      <c r="P333" s="214"/>
      <c r="Q333" s="214"/>
      <c r="R333" s="214"/>
      <c r="S333" s="214"/>
      <c r="T333" s="214"/>
      <c r="U333" s="214"/>
      <c r="V333" s="214"/>
      <c r="W333" s="214"/>
      <c r="X333" s="214"/>
    </row>
    <row r="334" hidden="1">
      <c r="A334" s="180"/>
      <c r="B334" s="214"/>
      <c r="C334" s="214"/>
      <c r="D334" s="214"/>
      <c r="E334" s="214"/>
      <c r="F334" s="214"/>
      <c r="G334" s="214"/>
      <c r="H334" s="214"/>
      <c r="I334" s="214"/>
      <c r="J334" s="214"/>
      <c r="K334" s="214"/>
      <c r="L334" s="214"/>
      <c r="M334" s="214"/>
      <c r="N334" s="214"/>
      <c r="O334" s="214"/>
      <c r="P334" s="214"/>
      <c r="Q334" s="214"/>
      <c r="R334" s="214"/>
      <c r="S334" s="214"/>
      <c r="T334" s="214"/>
      <c r="U334" s="214"/>
      <c r="V334" s="214"/>
      <c r="W334" s="214"/>
      <c r="X334" s="214"/>
    </row>
    <row r="335" hidden="1">
      <c r="A335" s="180"/>
      <c r="B335" s="214"/>
      <c r="C335" s="214"/>
      <c r="D335" s="214"/>
      <c r="E335" s="214"/>
      <c r="F335" s="214"/>
      <c r="G335" s="214"/>
      <c r="H335" s="214"/>
      <c r="I335" s="214"/>
      <c r="J335" s="214"/>
      <c r="K335" s="214"/>
      <c r="L335" s="214"/>
      <c r="M335" s="214"/>
      <c r="N335" s="214"/>
      <c r="O335" s="214"/>
      <c r="P335" s="214"/>
      <c r="Q335" s="214"/>
      <c r="R335" s="214"/>
      <c r="S335" s="214"/>
      <c r="T335" s="214"/>
      <c r="U335" s="214"/>
      <c r="V335" s="214"/>
      <c r="W335" s="214"/>
      <c r="X335" s="214"/>
    </row>
    <row r="336" hidden="1">
      <c r="A336" s="180"/>
      <c r="B336" s="214"/>
      <c r="C336" s="214"/>
      <c r="D336" s="214"/>
      <c r="E336" s="214"/>
      <c r="F336" s="214"/>
      <c r="G336" s="214"/>
      <c r="H336" s="214"/>
      <c r="I336" s="214"/>
      <c r="J336" s="214"/>
      <c r="K336" s="214"/>
      <c r="L336" s="214"/>
      <c r="M336" s="214"/>
      <c r="N336" s="214"/>
      <c r="O336" s="214"/>
      <c r="P336" s="214"/>
      <c r="Q336" s="214"/>
      <c r="R336" s="214"/>
      <c r="S336" s="214"/>
      <c r="T336" s="214"/>
      <c r="U336" s="214"/>
      <c r="V336" s="214"/>
      <c r="W336" s="214"/>
      <c r="X336" s="214"/>
    </row>
    <row r="337" hidden="1">
      <c r="A337" s="180"/>
      <c r="B337" s="214"/>
      <c r="C337" s="214"/>
      <c r="D337" s="214"/>
      <c r="E337" s="214"/>
      <c r="F337" s="214"/>
      <c r="G337" s="214"/>
      <c r="H337" s="214"/>
      <c r="I337" s="214"/>
      <c r="J337" s="214"/>
      <c r="K337" s="214"/>
      <c r="L337" s="214"/>
      <c r="M337" s="214"/>
      <c r="N337" s="214"/>
      <c r="O337" s="214"/>
      <c r="P337" s="214"/>
      <c r="Q337" s="214"/>
      <c r="R337" s="214"/>
      <c r="S337" s="214"/>
      <c r="T337" s="214"/>
      <c r="U337" s="214"/>
      <c r="V337" s="214"/>
      <c r="W337" s="214"/>
      <c r="X337" s="214"/>
    </row>
    <row r="338" hidden="1">
      <c r="A338" s="180"/>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row>
    <row r="339" hidden="1">
      <c r="A339" s="180"/>
      <c r="B339" s="214"/>
      <c r="C339" s="214"/>
      <c r="D339" s="214"/>
      <c r="E339" s="214"/>
      <c r="F339" s="214"/>
      <c r="G339" s="214"/>
      <c r="H339" s="214"/>
      <c r="I339" s="214"/>
      <c r="J339" s="214"/>
      <c r="K339" s="214"/>
      <c r="L339" s="214"/>
      <c r="M339" s="214"/>
      <c r="N339" s="214"/>
      <c r="O339" s="214"/>
      <c r="P339" s="214"/>
      <c r="Q339" s="214"/>
      <c r="R339" s="214"/>
      <c r="S339" s="214"/>
      <c r="T339" s="214"/>
      <c r="U339" s="214"/>
      <c r="V339" s="214"/>
      <c r="W339" s="214"/>
      <c r="X339" s="214"/>
    </row>
    <row r="340" hidden="1">
      <c r="A340" s="180"/>
      <c r="B340" s="214"/>
      <c r="C340" s="214"/>
      <c r="D340" s="214"/>
      <c r="E340" s="214"/>
      <c r="F340" s="214"/>
      <c r="G340" s="214"/>
      <c r="H340" s="214"/>
      <c r="I340" s="214"/>
      <c r="J340" s="214"/>
      <c r="K340" s="214"/>
      <c r="L340" s="214"/>
      <c r="M340" s="214"/>
      <c r="N340" s="214"/>
      <c r="O340" s="214"/>
      <c r="P340" s="214"/>
      <c r="Q340" s="214"/>
      <c r="R340" s="214"/>
      <c r="S340" s="214"/>
      <c r="T340" s="214"/>
      <c r="U340" s="214"/>
      <c r="V340" s="214"/>
      <c r="W340" s="214"/>
      <c r="X340" s="214"/>
    </row>
    <row r="341" hidden="1">
      <c r="A341" s="180"/>
      <c r="B341" s="214"/>
      <c r="C341" s="214"/>
      <c r="D341" s="214"/>
      <c r="E341" s="214"/>
      <c r="F341" s="214"/>
      <c r="G341" s="214"/>
      <c r="H341" s="214"/>
      <c r="I341" s="214"/>
      <c r="J341" s="214"/>
      <c r="K341" s="214"/>
      <c r="L341" s="214"/>
      <c r="M341" s="214"/>
      <c r="N341" s="214"/>
      <c r="O341" s="214"/>
      <c r="P341" s="214"/>
      <c r="Q341" s="214"/>
      <c r="R341" s="214"/>
      <c r="S341" s="214"/>
      <c r="T341" s="214"/>
      <c r="U341" s="214"/>
      <c r="V341" s="214"/>
      <c r="W341" s="214"/>
      <c r="X341" s="214"/>
    </row>
    <row r="342" hidden="1">
      <c r="A342" s="180"/>
      <c r="B342" s="214"/>
      <c r="C342" s="214"/>
      <c r="D342" s="214"/>
      <c r="E342" s="214"/>
      <c r="F342" s="214"/>
      <c r="G342" s="214"/>
      <c r="H342" s="214"/>
      <c r="I342" s="214"/>
      <c r="J342" s="214"/>
      <c r="K342" s="214"/>
      <c r="L342" s="214"/>
      <c r="M342" s="214"/>
      <c r="N342" s="214"/>
      <c r="O342" s="214"/>
      <c r="P342" s="214"/>
      <c r="Q342" s="214"/>
      <c r="R342" s="214"/>
      <c r="S342" s="214"/>
      <c r="T342" s="214"/>
      <c r="U342" s="214"/>
      <c r="V342" s="214"/>
      <c r="W342" s="214"/>
      <c r="X342" s="214"/>
    </row>
    <row r="343" hidden="1">
      <c r="A343" s="180"/>
      <c r="B343" s="214"/>
      <c r="C343" s="214"/>
      <c r="D343" s="214"/>
      <c r="E343" s="214"/>
      <c r="F343" s="214"/>
      <c r="G343" s="214"/>
      <c r="H343" s="214"/>
      <c r="I343" s="214"/>
      <c r="J343" s="214"/>
      <c r="K343" s="214"/>
      <c r="L343" s="214"/>
      <c r="M343" s="214"/>
      <c r="N343" s="214"/>
      <c r="O343" s="214"/>
      <c r="P343" s="214"/>
      <c r="Q343" s="214"/>
      <c r="R343" s="214"/>
      <c r="S343" s="214"/>
      <c r="T343" s="214"/>
      <c r="U343" s="214"/>
      <c r="V343" s="214"/>
      <c r="W343" s="214"/>
      <c r="X343" s="214"/>
    </row>
    <row r="344" hidden="1">
      <c r="A344" s="180"/>
      <c r="B344" s="214"/>
      <c r="C344" s="214"/>
      <c r="D344" s="214"/>
      <c r="E344" s="214"/>
      <c r="F344" s="214"/>
      <c r="G344" s="214"/>
      <c r="H344" s="214"/>
      <c r="I344" s="214"/>
      <c r="J344" s="214"/>
      <c r="K344" s="214"/>
      <c r="L344" s="214"/>
      <c r="M344" s="214"/>
      <c r="N344" s="214"/>
      <c r="O344" s="214"/>
      <c r="P344" s="214"/>
      <c r="Q344" s="214"/>
      <c r="R344" s="214"/>
      <c r="S344" s="214"/>
      <c r="T344" s="214"/>
      <c r="U344" s="214"/>
      <c r="V344" s="214"/>
      <c r="W344" s="214"/>
      <c r="X344" s="214"/>
    </row>
    <row r="345" hidden="1">
      <c r="A345" s="180"/>
      <c r="B345" s="214"/>
      <c r="C345" s="214"/>
      <c r="D345" s="214"/>
      <c r="E345" s="214"/>
      <c r="F345" s="214"/>
      <c r="G345" s="214"/>
      <c r="H345" s="214"/>
      <c r="I345" s="214"/>
      <c r="J345" s="214"/>
      <c r="K345" s="214"/>
      <c r="L345" s="214"/>
      <c r="M345" s="214"/>
      <c r="N345" s="214"/>
      <c r="O345" s="214"/>
      <c r="P345" s="214"/>
      <c r="Q345" s="214"/>
      <c r="R345" s="214"/>
      <c r="S345" s="214"/>
      <c r="T345" s="214"/>
      <c r="U345" s="214"/>
      <c r="V345" s="214"/>
      <c r="W345" s="214"/>
      <c r="X345" s="214"/>
    </row>
    <row r="346" hidden="1">
      <c r="A346" s="180"/>
      <c r="B346" s="214"/>
      <c r="C346" s="214"/>
      <c r="D346" s="214"/>
      <c r="E346" s="214"/>
      <c r="F346" s="214"/>
      <c r="G346" s="214"/>
      <c r="H346" s="214"/>
      <c r="I346" s="214"/>
      <c r="J346" s="214"/>
      <c r="K346" s="214"/>
      <c r="L346" s="214"/>
      <c r="M346" s="214"/>
      <c r="N346" s="214"/>
      <c r="O346" s="214"/>
      <c r="P346" s="214"/>
      <c r="Q346" s="214"/>
      <c r="R346" s="214"/>
      <c r="S346" s="214"/>
      <c r="T346" s="214"/>
      <c r="U346" s="214"/>
      <c r="V346" s="214"/>
      <c r="W346" s="214"/>
      <c r="X346" s="214"/>
    </row>
    <row r="347" hidden="1">
      <c r="A347" s="180"/>
      <c r="B347" s="214"/>
      <c r="C347" s="214"/>
      <c r="D347" s="214"/>
      <c r="E347" s="214"/>
      <c r="F347" s="214"/>
      <c r="G347" s="214"/>
      <c r="H347" s="214"/>
      <c r="I347" s="214"/>
      <c r="J347" s="214"/>
      <c r="K347" s="214"/>
      <c r="L347" s="214"/>
      <c r="M347" s="214"/>
      <c r="N347" s="214"/>
      <c r="O347" s="214"/>
      <c r="P347" s="214"/>
      <c r="Q347" s="214"/>
      <c r="R347" s="214"/>
      <c r="S347" s="214"/>
      <c r="T347" s="214"/>
      <c r="U347" s="214"/>
      <c r="V347" s="214"/>
      <c r="W347" s="214"/>
      <c r="X347" s="214"/>
    </row>
    <row r="348" hidden="1">
      <c r="A348" s="180"/>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row>
    <row r="349" hidden="1">
      <c r="A349" s="180"/>
      <c r="B349" s="214"/>
      <c r="C349" s="214"/>
      <c r="D349" s="214"/>
      <c r="E349" s="214"/>
      <c r="F349" s="214"/>
      <c r="G349" s="214"/>
      <c r="H349" s="214"/>
      <c r="I349" s="214"/>
      <c r="J349" s="214"/>
      <c r="K349" s="214"/>
      <c r="L349" s="214"/>
      <c r="M349" s="214"/>
      <c r="N349" s="214"/>
      <c r="O349" s="214"/>
      <c r="P349" s="214"/>
      <c r="Q349" s="214"/>
      <c r="R349" s="214"/>
      <c r="S349" s="214"/>
      <c r="T349" s="214"/>
      <c r="U349" s="214"/>
      <c r="V349" s="214"/>
      <c r="W349" s="214"/>
      <c r="X349" s="214"/>
    </row>
    <row r="350" hidden="1">
      <c r="A350" s="180"/>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row>
    <row r="351" hidden="1">
      <c r="A351" s="180"/>
      <c r="B351" s="214"/>
      <c r="C351" s="214"/>
      <c r="D351" s="214"/>
      <c r="E351" s="214"/>
      <c r="F351" s="214"/>
      <c r="G351" s="214"/>
      <c r="H351" s="214"/>
      <c r="I351" s="214"/>
      <c r="J351" s="214"/>
      <c r="K351" s="214"/>
      <c r="L351" s="214"/>
      <c r="M351" s="214"/>
      <c r="N351" s="214"/>
      <c r="O351" s="214"/>
      <c r="P351" s="214"/>
      <c r="Q351" s="214"/>
      <c r="R351" s="214"/>
      <c r="S351" s="214"/>
      <c r="T351" s="214"/>
      <c r="U351" s="214"/>
      <c r="V351" s="214"/>
      <c r="W351" s="214"/>
      <c r="X351" s="214"/>
    </row>
    <row r="352" hidden="1">
      <c r="A352" s="180"/>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row>
    <row r="353" hidden="1">
      <c r="A353" s="180"/>
      <c r="B353" s="214"/>
      <c r="C353" s="214"/>
      <c r="D353" s="214"/>
      <c r="E353" s="214"/>
      <c r="F353" s="214"/>
      <c r="G353" s="214"/>
      <c r="H353" s="214"/>
      <c r="I353" s="214"/>
      <c r="J353" s="214"/>
      <c r="K353" s="214"/>
      <c r="L353" s="214"/>
      <c r="M353" s="214"/>
      <c r="N353" s="214"/>
      <c r="O353" s="214"/>
      <c r="P353" s="214"/>
      <c r="Q353" s="214"/>
      <c r="R353" s="214"/>
      <c r="S353" s="214"/>
      <c r="T353" s="214"/>
      <c r="U353" s="214"/>
      <c r="V353" s="214"/>
      <c r="W353" s="214"/>
      <c r="X353" s="214"/>
    </row>
    <row r="354" hidden="1">
      <c r="A354" s="180"/>
      <c r="B354" s="214"/>
      <c r="C354" s="214"/>
      <c r="D354" s="214"/>
      <c r="E354" s="214"/>
      <c r="F354" s="214"/>
      <c r="G354" s="214"/>
      <c r="H354" s="214"/>
      <c r="I354" s="214"/>
      <c r="J354" s="214"/>
      <c r="K354" s="214"/>
      <c r="L354" s="214"/>
      <c r="M354" s="214"/>
      <c r="N354" s="214"/>
      <c r="O354" s="214"/>
      <c r="P354" s="214"/>
      <c r="Q354" s="214"/>
      <c r="R354" s="214"/>
      <c r="S354" s="214"/>
      <c r="T354" s="214"/>
      <c r="U354" s="214"/>
      <c r="V354" s="214"/>
      <c r="W354" s="214"/>
      <c r="X354" s="214"/>
    </row>
    <row r="355" hidden="1">
      <c r="A355" s="180"/>
      <c r="B355" s="214"/>
      <c r="C355" s="214"/>
      <c r="D355" s="214"/>
      <c r="E355" s="214"/>
      <c r="F355" s="214"/>
      <c r="G355" s="214"/>
      <c r="H355" s="214"/>
      <c r="I355" s="214"/>
      <c r="J355" s="214"/>
      <c r="K355" s="214"/>
      <c r="L355" s="214"/>
      <c r="M355" s="214"/>
      <c r="N355" s="214"/>
      <c r="O355" s="214"/>
      <c r="P355" s="214"/>
      <c r="Q355" s="214"/>
      <c r="R355" s="214"/>
      <c r="S355" s="214"/>
      <c r="T355" s="214"/>
      <c r="U355" s="214"/>
      <c r="V355" s="214"/>
      <c r="W355" s="214"/>
      <c r="X355" s="214"/>
    </row>
    <row r="356" hidden="1">
      <c r="A356" s="180"/>
      <c r="B356" s="214"/>
      <c r="C356" s="214"/>
      <c r="D356" s="214"/>
      <c r="E356" s="214"/>
      <c r="F356" s="214"/>
      <c r="G356" s="214"/>
      <c r="H356" s="214"/>
      <c r="I356" s="214"/>
      <c r="J356" s="214"/>
      <c r="K356" s="214"/>
      <c r="L356" s="214"/>
      <c r="M356" s="214"/>
      <c r="N356" s="214"/>
      <c r="O356" s="214"/>
      <c r="P356" s="214"/>
      <c r="Q356" s="214"/>
      <c r="R356" s="214"/>
      <c r="S356" s="214"/>
      <c r="T356" s="214"/>
      <c r="U356" s="214"/>
      <c r="V356" s="214"/>
      <c r="W356" s="214"/>
      <c r="X356" s="214"/>
    </row>
    <row r="357" hidden="1">
      <c r="A357" s="180"/>
      <c r="B357" s="214"/>
      <c r="C357" s="214"/>
      <c r="D357" s="214"/>
      <c r="E357" s="214"/>
      <c r="F357" s="214"/>
      <c r="G357" s="214"/>
      <c r="H357" s="214"/>
      <c r="I357" s="214"/>
      <c r="J357" s="214"/>
      <c r="K357" s="214"/>
      <c r="L357" s="214"/>
      <c r="M357" s="214"/>
      <c r="N357" s="214"/>
      <c r="O357" s="214"/>
      <c r="P357" s="214"/>
      <c r="Q357" s="214"/>
      <c r="R357" s="214"/>
      <c r="S357" s="214"/>
      <c r="T357" s="214"/>
      <c r="U357" s="214"/>
      <c r="V357" s="214"/>
      <c r="W357" s="214"/>
      <c r="X357" s="214"/>
    </row>
    <row r="358" hidden="1">
      <c r="A358" s="180"/>
      <c r="B358" s="214"/>
      <c r="C358" s="214"/>
      <c r="D358" s="214"/>
      <c r="E358" s="214"/>
      <c r="F358" s="214"/>
      <c r="G358" s="214"/>
      <c r="H358" s="214"/>
      <c r="I358" s="214"/>
      <c r="J358" s="214"/>
      <c r="K358" s="214"/>
      <c r="L358" s="214"/>
      <c r="M358" s="214"/>
      <c r="N358" s="214"/>
      <c r="O358" s="214"/>
      <c r="P358" s="214"/>
      <c r="Q358" s="214"/>
      <c r="R358" s="214"/>
      <c r="S358" s="214"/>
      <c r="T358" s="214"/>
      <c r="U358" s="214"/>
      <c r="V358" s="214"/>
      <c r="W358" s="214"/>
      <c r="X358" s="214"/>
    </row>
    <row r="359" hidden="1">
      <c r="A359" s="180"/>
      <c r="B359" s="214"/>
      <c r="C359" s="214"/>
      <c r="D359" s="214"/>
      <c r="E359" s="214"/>
      <c r="F359" s="214"/>
      <c r="G359" s="214"/>
      <c r="H359" s="214"/>
      <c r="I359" s="214"/>
      <c r="J359" s="214"/>
      <c r="K359" s="214"/>
      <c r="L359" s="214"/>
      <c r="M359" s="214"/>
      <c r="N359" s="214"/>
      <c r="O359" s="214"/>
      <c r="P359" s="214"/>
      <c r="Q359" s="214"/>
      <c r="R359" s="214"/>
      <c r="S359" s="214"/>
      <c r="T359" s="214"/>
      <c r="U359" s="214"/>
      <c r="V359" s="214"/>
      <c r="W359" s="214"/>
      <c r="X359" s="214"/>
    </row>
    <row r="360" hidden="1">
      <c r="A360" s="180"/>
      <c r="B360" s="214"/>
      <c r="C360" s="214"/>
      <c r="D360" s="214"/>
      <c r="E360" s="214"/>
      <c r="F360" s="214"/>
      <c r="G360" s="214"/>
      <c r="H360" s="214"/>
      <c r="I360" s="214"/>
      <c r="J360" s="214"/>
      <c r="K360" s="214"/>
      <c r="L360" s="214"/>
      <c r="M360" s="214"/>
      <c r="N360" s="214"/>
      <c r="O360" s="214"/>
      <c r="P360" s="214"/>
      <c r="Q360" s="214"/>
      <c r="R360" s="214"/>
      <c r="S360" s="214"/>
      <c r="T360" s="214"/>
      <c r="U360" s="214"/>
      <c r="V360" s="214"/>
      <c r="W360" s="214"/>
      <c r="X360" s="214"/>
    </row>
    <row r="361" hidden="1">
      <c r="A361" s="180"/>
      <c r="B361" s="214"/>
      <c r="C361" s="214"/>
      <c r="D361" s="214"/>
      <c r="E361" s="214"/>
      <c r="F361" s="214"/>
      <c r="G361" s="214"/>
      <c r="H361" s="214"/>
      <c r="I361" s="214"/>
      <c r="J361" s="214"/>
      <c r="K361" s="214"/>
      <c r="L361" s="214"/>
      <c r="M361" s="214"/>
      <c r="N361" s="214"/>
      <c r="O361" s="214"/>
      <c r="P361" s="214"/>
      <c r="Q361" s="214"/>
      <c r="R361" s="214"/>
      <c r="S361" s="214"/>
      <c r="T361" s="214"/>
      <c r="U361" s="214"/>
      <c r="V361" s="214"/>
      <c r="W361" s="214"/>
      <c r="X361" s="214"/>
    </row>
    <row r="362" hidden="1">
      <c r="A362" s="180"/>
      <c r="B362" s="214"/>
      <c r="C362" s="214"/>
      <c r="D362" s="214"/>
      <c r="E362" s="214"/>
      <c r="F362" s="214"/>
      <c r="G362" s="214"/>
      <c r="H362" s="214"/>
      <c r="I362" s="214"/>
      <c r="J362" s="214"/>
      <c r="K362" s="214"/>
      <c r="L362" s="214"/>
      <c r="M362" s="214"/>
      <c r="N362" s="214"/>
      <c r="O362" s="214"/>
      <c r="P362" s="214"/>
      <c r="Q362" s="214"/>
      <c r="R362" s="214"/>
      <c r="S362" s="214"/>
      <c r="T362" s="214"/>
      <c r="U362" s="214"/>
      <c r="V362" s="214"/>
      <c r="W362" s="214"/>
      <c r="X362" s="214"/>
    </row>
    <row r="363" hidden="1">
      <c r="A363" s="180"/>
      <c r="B363" s="214"/>
      <c r="C363" s="214"/>
      <c r="D363" s="214"/>
      <c r="E363" s="214"/>
      <c r="F363" s="214"/>
      <c r="G363" s="214"/>
      <c r="H363" s="214"/>
      <c r="I363" s="214"/>
      <c r="J363" s="214"/>
      <c r="K363" s="214"/>
      <c r="L363" s="214"/>
      <c r="M363" s="214"/>
      <c r="N363" s="214"/>
      <c r="O363" s="214"/>
      <c r="P363" s="214"/>
      <c r="Q363" s="214"/>
      <c r="R363" s="214"/>
      <c r="S363" s="214"/>
      <c r="T363" s="214"/>
      <c r="U363" s="214"/>
      <c r="V363" s="214"/>
      <c r="W363" s="214"/>
      <c r="X363" s="214"/>
    </row>
    <row r="364" hidden="1">
      <c r="A364" s="180"/>
      <c r="B364" s="214"/>
      <c r="C364" s="214"/>
      <c r="D364" s="214"/>
      <c r="E364" s="214"/>
      <c r="F364" s="214"/>
      <c r="G364" s="214"/>
      <c r="H364" s="214"/>
      <c r="I364" s="214"/>
      <c r="J364" s="214"/>
      <c r="K364" s="214"/>
      <c r="L364" s="214"/>
      <c r="M364" s="214"/>
      <c r="N364" s="214"/>
      <c r="O364" s="214"/>
      <c r="P364" s="214"/>
      <c r="Q364" s="214"/>
      <c r="R364" s="214"/>
      <c r="S364" s="214"/>
      <c r="T364" s="214"/>
      <c r="U364" s="214"/>
      <c r="V364" s="214"/>
      <c r="W364" s="214"/>
      <c r="X364" s="214"/>
    </row>
    <row r="365" hidden="1">
      <c r="A365" s="180"/>
      <c r="B365" s="214"/>
      <c r="C365" s="214"/>
      <c r="D365" s="214"/>
      <c r="E365" s="214"/>
      <c r="F365" s="214"/>
      <c r="G365" s="214"/>
      <c r="H365" s="214"/>
      <c r="I365" s="214"/>
      <c r="J365" s="214"/>
      <c r="K365" s="214"/>
      <c r="L365" s="214"/>
      <c r="M365" s="214"/>
      <c r="N365" s="214"/>
      <c r="O365" s="214"/>
      <c r="P365" s="214"/>
      <c r="Q365" s="214"/>
      <c r="R365" s="214"/>
      <c r="S365" s="214"/>
      <c r="T365" s="214"/>
      <c r="U365" s="214"/>
      <c r="V365" s="214"/>
      <c r="W365" s="214"/>
      <c r="X365" s="214"/>
    </row>
    <row r="366" hidden="1">
      <c r="A366" s="180"/>
      <c r="B366" s="214"/>
      <c r="C366" s="214"/>
      <c r="D366" s="214"/>
      <c r="E366" s="214"/>
      <c r="F366" s="214"/>
      <c r="G366" s="214"/>
      <c r="H366" s="214"/>
      <c r="I366" s="214"/>
      <c r="J366" s="214"/>
      <c r="K366" s="214"/>
      <c r="L366" s="214"/>
      <c r="M366" s="214"/>
      <c r="N366" s="214"/>
      <c r="O366" s="214"/>
      <c r="P366" s="214"/>
      <c r="Q366" s="214"/>
      <c r="R366" s="214"/>
      <c r="S366" s="214"/>
      <c r="T366" s="214"/>
      <c r="U366" s="214"/>
      <c r="V366" s="214"/>
      <c r="W366" s="214"/>
      <c r="X366" s="214"/>
    </row>
    <row r="367" hidden="1">
      <c r="A367" s="180"/>
      <c r="B367" s="214"/>
      <c r="C367" s="214"/>
      <c r="D367" s="214"/>
      <c r="E367" s="214"/>
      <c r="F367" s="214"/>
      <c r="G367" s="214"/>
      <c r="H367" s="214"/>
      <c r="I367" s="214"/>
      <c r="J367" s="214"/>
      <c r="K367" s="214"/>
      <c r="L367" s="214"/>
      <c r="M367" s="214"/>
      <c r="N367" s="214"/>
      <c r="O367" s="214"/>
      <c r="P367" s="214"/>
      <c r="Q367" s="214"/>
      <c r="R367" s="214"/>
      <c r="S367" s="214"/>
      <c r="T367" s="214"/>
      <c r="U367" s="214"/>
      <c r="V367" s="214"/>
      <c r="W367" s="214"/>
      <c r="X367" s="214"/>
    </row>
    <row r="368" hidden="1">
      <c r="A368" s="180"/>
      <c r="B368" s="214"/>
      <c r="C368" s="214"/>
      <c r="D368" s="214"/>
      <c r="E368" s="214"/>
      <c r="F368" s="214"/>
      <c r="G368" s="214"/>
      <c r="H368" s="214"/>
      <c r="I368" s="214"/>
      <c r="J368" s="214"/>
      <c r="K368" s="214"/>
      <c r="L368" s="214"/>
      <c r="M368" s="214"/>
      <c r="N368" s="214"/>
      <c r="O368" s="214"/>
      <c r="P368" s="214"/>
      <c r="Q368" s="214"/>
      <c r="R368" s="214"/>
      <c r="S368" s="214"/>
      <c r="T368" s="214"/>
      <c r="U368" s="214"/>
      <c r="V368" s="214"/>
      <c r="W368" s="214"/>
      <c r="X368" s="214"/>
    </row>
    <row r="369" hidden="1">
      <c r="A369" s="180"/>
      <c r="B369" s="214"/>
      <c r="C369" s="214"/>
      <c r="D369" s="214"/>
      <c r="E369" s="214"/>
      <c r="F369" s="214"/>
      <c r="G369" s="214"/>
      <c r="H369" s="214"/>
      <c r="I369" s="214"/>
      <c r="J369" s="214"/>
      <c r="K369" s="214"/>
      <c r="L369" s="214"/>
      <c r="M369" s="214"/>
      <c r="N369" s="214"/>
      <c r="O369" s="214"/>
      <c r="P369" s="214"/>
      <c r="Q369" s="214"/>
      <c r="R369" s="214"/>
      <c r="S369" s="214"/>
      <c r="T369" s="214"/>
      <c r="U369" s="214"/>
      <c r="V369" s="214"/>
      <c r="W369" s="214"/>
      <c r="X369" s="214"/>
    </row>
    <row r="370" hidden="1">
      <c r="A370" s="180"/>
      <c r="B370" s="214"/>
      <c r="C370" s="214"/>
      <c r="D370" s="214"/>
      <c r="E370" s="214"/>
      <c r="F370" s="214"/>
      <c r="G370" s="214"/>
      <c r="H370" s="214"/>
      <c r="I370" s="214"/>
      <c r="J370" s="214"/>
      <c r="K370" s="214"/>
      <c r="L370" s="214"/>
      <c r="M370" s="214"/>
      <c r="N370" s="214"/>
      <c r="O370" s="214"/>
      <c r="P370" s="214"/>
      <c r="Q370" s="214"/>
      <c r="R370" s="214"/>
      <c r="S370" s="214"/>
      <c r="T370" s="214"/>
      <c r="U370" s="214"/>
      <c r="V370" s="214"/>
      <c r="W370" s="214"/>
      <c r="X370" s="214"/>
    </row>
    <row r="371" hidden="1">
      <c r="A371" s="180"/>
      <c r="B371" s="214"/>
      <c r="C371" s="214"/>
      <c r="D371" s="214"/>
      <c r="E371" s="214"/>
      <c r="F371" s="214"/>
      <c r="G371" s="214"/>
      <c r="H371" s="214"/>
      <c r="I371" s="214"/>
      <c r="J371" s="214"/>
      <c r="K371" s="214"/>
      <c r="L371" s="214"/>
      <c r="M371" s="214"/>
      <c r="N371" s="214"/>
      <c r="O371" s="214"/>
      <c r="P371" s="214"/>
      <c r="Q371" s="214"/>
      <c r="R371" s="214"/>
      <c r="S371" s="214"/>
      <c r="T371" s="214"/>
      <c r="U371" s="214"/>
      <c r="V371" s="214"/>
      <c r="W371" s="214"/>
      <c r="X371" s="214"/>
    </row>
    <row r="372" hidden="1">
      <c r="A372" s="180"/>
      <c r="B372" s="214"/>
      <c r="C372" s="214"/>
      <c r="D372" s="214"/>
      <c r="E372" s="214"/>
      <c r="F372" s="214"/>
      <c r="G372" s="214"/>
      <c r="H372" s="214"/>
      <c r="I372" s="214"/>
      <c r="J372" s="214"/>
      <c r="K372" s="214"/>
      <c r="L372" s="214"/>
      <c r="M372" s="214"/>
      <c r="N372" s="214"/>
      <c r="O372" s="214"/>
      <c r="P372" s="214"/>
      <c r="Q372" s="214"/>
      <c r="R372" s="214"/>
      <c r="S372" s="214"/>
      <c r="T372" s="214"/>
      <c r="U372" s="214"/>
      <c r="V372" s="214"/>
      <c r="W372" s="214"/>
      <c r="X372" s="214"/>
    </row>
    <row r="373" hidden="1">
      <c r="A373" s="180"/>
      <c r="B373" s="214"/>
      <c r="C373" s="214"/>
      <c r="D373" s="214"/>
      <c r="E373" s="214"/>
      <c r="F373" s="214"/>
      <c r="G373" s="214"/>
      <c r="H373" s="214"/>
      <c r="I373" s="214"/>
      <c r="J373" s="214"/>
      <c r="K373" s="214"/>
      <c r="L373" s="214"/>
      <c r="M373" s="214"/>
      <c r="N373" s="214"/>
      <c r="O373" s="214"/>
      <c r="P373" s="214"/>
      <c r="Q373" s="214"/>
      <c r="R373" s="214"/>
      <c r="S373" s="214"/>
      <c r="T373" s="214"/>
      <c r="U373" s="214"/>
      <c r="V373" s="214"/>
      <c r="W373" s="214"/>
      <c r="X373" s="214"/>
    </row>
    <row r="374" hidden="1">
      <c r="A374" s="180"/>
      <c r="B374" s="214"/>
      <c r="C374" s="214"/>
      <c r="D374" s="214"/>
      <c r="E374" s="214"/>
      <c r="F374" s="214"/>
      <c r="G374" s="214"/>
      <c r="H374" s="214"/>
      <c r="I374" s="214"/>
      <c r="J374" s="214"/>
      <c r="K374" s="214"/>
      <c r="L374" s="214"/>
      <c r="M374" s="214"/>
      <c r="N374" s="214"/>
      <c r="O374" s="214"/>
      <c r="P374" s="214"/>
      <c r="Q374" s="214"/>
      <c r="R374" s="214"/>
      <c r="S374" s="214"/>
      <c r="T374" s="214"/>
      <c r="U374" s="214"/>
      <c r="V374" s="214"/>
      <c r="W374" s="214"/>
      <c r="X374" s="214"/>
    </row>
    <row r="375" hidden="1">
      <c r="A375" s="180"/>
      <c r="B375" s="214"/>
      <c r="C375" s="214"/>
      <c r="D375" s="214"/>
      <c r="E375" s="214"/>
      <c r="F375" s="214"/>
      <c r="G375" s="214"/>
      <c r="H375" s="214"/>
      <c r="I375" s="214"/>
      <c r="J375" s="214"/>
      <c r="K375" s="214"/>
      <c r="L375" s="214"/>
      <c r="M375" s="214"/>
      <c r="N375" s="214"/>
      <c r="O375" s="214"/>
      <c r="P375" s="214"/>
      <c r="Q375" s="214"/>
      <c r="R375" s="214"/>
      <c r="S375" s="214"/>
      <c r="T375" s="214"/>
      <c r="U375" s="214"/>
      <c r="V375" s="214"/>
      <c r="W375" s="214"/>
      <c r="X375" s="214"/>
    </row>
    <row r="376" hidden="1">
      <c r="A376" s="180"/>
      <c r="B376" s="214"/>
      <c r="C376" s="214"/>
      <c r="D376" s="214"/>
      <c r="E376" s="214"/>
      <c r="F376" s="214"/>
      <c r="G376" s="214"/>
      <c r="H376" s="214"/>
      <c r="I376" s="214"/>
      <c r="J376" s="214"/>
      <c r="K376" s="214"/>
      <c r="L376" s="214"/>
      <c r="M376" s="214"/>
      <c r="N376" s="214"/>
      <c r="O376" s="214"/>
      <c r="P376" s="214"/>
      <c r="Q376" s="214"/>
      <c r="R376" s="214"/>
      <c r="S376" s="214"/>
      <c r="T376" s="214"/>
      <c r="U376" s="214"/>
      <c r="V376" s="214"/>
      <c r="W376" s="214"/>
      <c r="X376" s="214"/>
    </row>
    <row r="377" hidden="1">
      <c r="A377" s="180"/>
      <c r="B377" s="214"/>
      <c r="C377" s="214"/>
      <c r="D377" s="214"/>
      <c r="E377" s="214"/>
      <c r="F377" s="214"/>
      <c r="G377" s="214"/>
      <c r="H377" s="214"/>
      <c r="I377" s="214"/>
      <c r="J377" s="214"/>
      <c r="K377" s="214"/>
      <c r="L377" s="214"/>
      <c r="M377" s="214"/>
      <c r="N377" s="214"/>
      <c r="O377" s="214"/>
      <c r="P377" s="214"/>
      <c r="Q377" s="214"/>
      <c r="R377" s="214"/>
      <c r="S377" s="214"/>
      <c r="T377" s="214"/>
      <c r="U377" s="214"/>
      <c r="V377" s="214"/>
      <c r="W377" s="214"/>
      <c r="X377" s="214"/>
    </row>
    <row r="378" hidden="1">
      <c r="A378" s="180"/>
      <c r="B378" s="214"/>
      <c r="C378" s="214"/>
      <c r="D378" s="214"/>
      <c r="E378" s="214"/>
      <c r="F378" s="214"/>
      <c r="G378" s="214"/>
      <c r="H378" s="214"/>
      <c r="I378" s="214"/>
      <c r="J378" s="214"/>
      <c r="K378" s="214"/>
      <c r="L378" s="214"/>
      <c r="M378" s="214"/>
      <c r="N378" s="214"/>
      <c r="O378" s="214"/>
      <c r="P378" s="214"/>
      <c r="Q378" s="214"/>
      <c r="R378" s="214"/>
      <c r="S378" s="214"/>
      <c r="T378" s="214"/>
      <c r="U378" s="214"/>
      <c r="V378" s="214"/>
      <c r="W378" s="214"/>
      <c r="X378" s="214"/>
    </row>
    <row r="379" hidden="1">
      <c r="A379" s="180"/>
      <c r="B379" s="214"/>
      <c r="C379" s="214"/>
      <c r="D379" s="214"/>
      <c r="E379" s="214"/>
      <c r="F379" s="214"/>
      <c r="G379" s="214"/>
      <c r="H379" s="214"/>
      <c r="I379" s="214"/>
      <c r="J379" s="214"/>
      <c r="K379" s="214"/>
      <c r="L379" s="214"/>
      <c r="M379" s="214"/>
      <c r="N379" s="214"/>
      <c r="O379" s="214"/>
      <c r="P379" s="214"/>
      <c r="Q379" s="214"/>
      <c r="R379" s="214"/>
      <c r="S379" s="214"/>
      <c r="T379" s="214"/>
      <c r="U379" s="214"/>
      <c r="V379" s="214"/>
      <c r="W379" s="214"/>
      <c r="X379" s="214"/>
    </row>
    <row r="380" hidden="1">
      <c r="A380" s="180"/>
      <c r="B380" s="214"/>
      <c r="C380" s="214"/>
      <c r="D380" s="214"/>
      <c r="E380" s="214"/>
      <c r="F380" s="214"/>
      <c r="G380" s="214"/>
      <c r="H380" s="214"/>
      <c r="I380" s="214"/>
      <c r="J380" s="214"/>
      <c r="K380" s="214"/>
      <c r="L380" s="214"/>
      <c r="M380" s="214"/>
      <c r="N380" s="214"/>
      <c r="O380" s="214"/>
      <c r="P380" s="214"/>
      <c r="Q380" s="214"/>
      <c r="R380" s="214"/>
      <c r="S380" s="214"/>
      <c r="T380" s="214"/>
      <c r="U380" s="214"/>
      <c r="V380" s="214"/>
      <c r="W380" s="214"/>
      <c r="X380" s="214"/>
    </row>
    <row r="381" hidden="1">
      <c r="A381" s="180"/>
      <c r="B381" s="214"/>
      <c r="C381" s="214"/>
      <c r="D381" s="214"/>
      <c r="E381" s="214"/>
      <c r="F381" s="214"/>
      <c r="G381" s="214"/>
      <c r="H381" s="214"/>
      <c r="I381" s="214"/>
      <c r="J381" s="214"/>
      <c r="K381" s="214"/>
      <c r="L381" s="214"/>
      <c r="M381" s="214"/>
      <c r="N381" s="214"/>
      <c r="O381" s="214"/>
      <c r="P381" s="214"/>
      <c r="Q381" s="214"/>
      <c r="R381" s="214"/>
      <c r="S381" s="214"/>
      <c r="T381" s="214"/>
      <c r="U381" s="214"/>
      <c r="V381" s="214"/>
      <c r="W381" s="214"/>
      <c r="X381" s="214"/>
    </row>
    <row r="382" hidden="1">
      <c r="A382" s="180"/>
      <c r="B382" s="214"/>
      <c r="C382" s="214"/>
      <c r="D382" s="214"/>
      <c r="E382" s="214"/>
      <c r="F382" s="214"/>
      <c r="G382" s="214"/>
      <c r="H382" s="214"/>
      <c r="I382" s="214"/>
      <c r="J382" s="214"/>
      <c r="K382" s="214"/>
      <c r="L382" s="214"/>
      <c r="M382" s="214"/>
      <c r="N382" s="214"/>
      <c r="O382" s="214"/>
      <c r="P382" s="214"/>
      <c r="Q382" s="214"/>
      <c r="R382" s="214"/>
      <c r="S382" s="214"/>
      <c r="T382" s="214"/>
      <c r="U382" s="214"/>
      <c r="V382" s="214"/>
      <c r="W382" s="214"/>
      <c r="X382" s="214"/>
    </row>
    <row r="383" hidden="1">
      <c r="A383" s="180"/>
      <c r="B383" s="214"/>
      <c r="C383" s="214"/>
      <c r="D383" s="214"/>
      <c r="E383" s="214"/>
      <c r="F383" s="214"/>
      <c r="G383" s="214"/>
      <c r="H383" s="214"/>
      <c r="I383" s="214"/>
      <c r="J383" s="214"/>
      <c r="K383" s="214"/>
      <c r="L383" s="214"/>
      <c r="M383" s="214"/>
      <c r="N383" s="214"/>
      <c r="O383" s="214"/>
      <c r="P383" s="214"/>
      <c r="Q383" s="214"/>
      <c r="R383" s="214"/>
      <c r="S383" s="214"/>
      <c r="T383" s="214"/>
      <c r="U383" s="214"/>
      <c r="V383" s="214"/>
      <c r="W383" s="214"/>
      <c r="X383" s="214"/>
    </row>
    <row r="384" hidden="1">
      <c r="A384" s="180"/>
      <c r="B384" s="214"/>
      <c r="C384" s="214"/>
      <c r="D384" s="214"/>
      <c r="E384" s="214"/>
      <c r="F384" s="214"/>
      <c r="G384" s="214"/>
      <c r="H384" s="214"/>
      <c r="I384" s="214"/>
      <c r="J384" s="214"/>
      <c r="K384" s="214"/>
      <c r="L384" s="214"/>
      <c r="M384" s="214"/>
      <c r="N384" s="214"/>
      <c r="O384" s="214"/>
      <c r="P384" s="214"/>
      <c r="Q384" s="214"/>
      <c r="R384" s="214"/>
      <c r="S384" s="214"/>
      <c r="T384" s="214"/>
      <c r="U384" s="214"/>
      <c r="V384" s="214"/>
      <c r="W384" s="214"/>
      <c r="X384" s="214"/>
    </row>
    <row r="385" hidden="1">
      <c r="A385" s="180"/>
      <c r="B385" s="214"/>
      <c r="C385" s="214"/>
      <c r="D385" s="214"/>
      <c r="E385" s="214"/>
      <c r="F385" s="214"/>
      <c r="G385" s="214"/>
      <c r="H385" s="214"/>
      <c r="I385" s="214"/>
      <c r="J385" s="214"/>
      <c r="K385" s="214"/>
      <c r="L385" s="214"/>
      <c r="M385" s="214"/>
      <c r="N385" s="214"/>
      <c r="O385" s="214"/>
      <c r="P385" s="214"/>
      <c r="Q385" s="214"/>
      <c r="R385" s="214"/>
      <c r="S385" s="214"/>
      <c r="T385" s="214"/>
      <c r="U385" s="214"/>
      <c r="V385" s="214"/>
      <c r="W385" s="214"/>
      <c r="X385" s="214"/>
    </row>
    <row r="386" hidden="1">
      <c r="A386" s="180"/>
      <c r="B386" s="214"/>
      <c r="C386" s="214"/>
      <c r="D386" s="214"/>
      <c r="E386" s="214"/>
      <c r="F386" s="214"/>
      <c r="G386" s="214"/>
      <c r="H386" s="214"/>
      <c r="I386" s="214"/>
      <c r="J386" s="214"/>
      <c r="K386" s="214"/>
      <c r="L386" s="214"/>
      <c r="M386" s="214"/>
      <c r="N386" s="214"/>
      <c r="O386" s="214"/>
      <c r="P386" s="214"/>
      <c r="Q386" s="214"/>
      <c r="R386" s="214"/>
      <c r="S386" s="214"/>
      <c r="T386" s="214"/>
      <c r="U386" s="214"/>
      <c r="V386" s="214"/>
      <c r="W386" s="214"/>
      <c r="X386" s="214"/>
    </row>
    <row r="387" hidden="1">
      <c r="A387" s="180"/>
      <c r="B387" s="214"/>
      <c r="C387" s="214"/>
      <c r="D387" s="214"/>
      <c r="E387" s="214"/>
      <c r="F387" s="214"/>
      <c r="G387" s="214"/>
      <c r="H387" s="214"/>
      <c r="I387" s="214"/>
      <c r="J387" s="214"/>
      <c r="K387" s="214"/>
      <c r="L387" s="214"/>
      <c r="M387" s="214"/>
      <c r="N387" s="214"/>
      <c r="O387" s="214"/>
      <c r="P387" s="214"/>
      <c r="Q387" s="214"/>
      <c r="R387" s="214"/>
      <c r="S387" s="214"/>
      <c r="T387" s="214"/>
      <c r="U387" s="214"/>
      <c r="V387" s="214"/>
      <c r="W387" s="214"/>
      <c r="X387" s="214"/>
    </row>
    <row r="388" hidden="1">
      <c r="A388" s="180"/>
      <c r="B388" s="214"/>
      <c r="C388" s="214"/>
      <c r="D388" s="214"/>
      <c r="E388" s="214"/>
      <c r="F388" s="214"/>
      <c r="G388" s="214"/>
      <c r="H388" s="214"/>
      <c r="I388" s="214"/>
      <c r="J388" s="214"/>
      <c r="K388" s="214"/>
      <c r="L388" s="214"/>
      <c r="M388" s="214"/>
      <c r="N388" s="214"/>
      <c r="O388" s="214"/>
      <c r="P388" s="214"/>
      <c r="Q388" s="214"/>
      <c r="R388" s="214"/>
      <c r="S388" s="214"/>
      <c r="T388" s="214"/>
      <c r="U388" s="214"/>
      <c r="V388" s="214"/>
      <c r="W388" s="214"/>
      <c r="X388" s="214"/>
    </row>
    <row r="389" hidden="1">
      <c r="A389" s="180"/>
      <c r="B389" s="214"/>
      <c r="C389" s="214"/>
      <c r="D389" s="214"/>
      <c r="E389" s="214"/>
      <c r="F389" s="214"/>
      <c r="G389" s="214"/>
      <c r="H389" s="214"/>
      <c r="I389" s="214"/>
      <c r="J389" s="214"/>
      <c r="K389" s="214"/>
      <c r="L389" s="214"/>
      <c r="M389" s="214"/>
      <c r="N389" s="214"/>
      <c r="O389" s="214"/>
      <c r="P389" s="214"/>
      <c r="Q389" s="214"/>
      <c r="R389" s="214"/>
      <c r="S389" s="214"/>
      <c r="T389" s="214"/>
      <c r="U389" s="214"/>
      <c r="V389" s="214"/>
      <c r="W389" s="214"/>
      <c r="X389" s="214"/>
    </row>
    <row r="390" hidden="1">
      <c r="A390" s="180"/>
      <c r="B390" s="214"/>
      <c r="C390" s="214"/>
      <c r="D390" s="214"/>
      <c r="E390" s="214"/>
      <c r="F390" s="214"/>
      <c r="G390" s="214"/>
      <c r="H390" s="214"/>
      <c r="I390" s="214"/>
      <c r="J390" s="214"/>
      <c r="K390" s="214"/>
      <c r="L390" s="214"/>
      <c r="M390" s="214"/>
      <c r="N390" s="214"/>
      <c r="O390" s="214"/>
      <c r="P390" s="214"/>
      <c r="Q390" s="214"/>
      <c r="R390" s="214"/>
      <c r="S390" s="214"/>
      <c r="T390" s="214"/>
      <c r="U390" s="214"/>
      <c r="V390" s="214"/>
      <c r="W390" s="214"/>
      <c r="X390" s="214"/>
    </row>
    <row r="391" hidden="1">
      <c r="A391" s="180"/>
      <c r="B391" s="214"/>
      <c r="C391" s="214"/>
      <c r="D391" s="214"/>
      <c r="E391" s="214"/>
      <c r="F391" s="214"/>
      <c r="G391" s="214"/>
      <c r="H391" s="214"/>
      <c r="I391" s="214"/>
      <c r="J391" s="214"/>
      <c r="K391" s="214"/>
      <c r="L391" s="214"/>
      <c r="M391" s="214"/>
      <c r="N391" s="214"/>
      <c r="O391" s="214"/>
      <c r="P391" s="214"/>
      <c r="Q391" s="214"/>
      <c r="R391" s="214"/>
      <c r="S391" s="214"/>
      <c r="T391" s="214"/>
      <c r="U391" s="214"/>
      <c r="V391" s="214"/>
      <c r="W391" s="214"/>
      <c r="X391" s="214"/>
    </row>
    <row r="392" hidden="1">
      <c r="A392" s="180"/>
      <c r="B392" s="214"/>
      <c r="C392" s="214"/>
      <c r="D392" s="214"/>
      <c r="E392" s="214"/>
      <c r="F392" s="214"/>
      <c r="G392" s="214"/>
      <c r="H392" s="214"/>
      <c r="I392" s="214"/>
      <c r="J392" s="214"/>
      <c r="K392" s="214"/>
      <c r="L392" s="214"/>
      <c r="M392" s="214"/>
      <c r="N392" s="214"/>
      <c r="O392" s="214"/>
      <c r="P392" s="214"/>
      <c r="Q392" s="214"/>
      <c r="R392" s="214"/>
      <c r="S392" s="214"/>
      <c r="T392" s="214"/>
      <c r="U392" s="214"/>
      <c r="V392" s="214"/>
      <c r="W392" s="214"/>
      <c r="X392" s="214"/>
    </row>
    <row r="393" hidden="1">
      <c r="A393" s="180"/>
      <c r="B393" s="214"/>
      <c r="C393" s="214"/>
      <c r="D393" s="214"/>
      <c r="E393" s="214"/>
      <c r="F393" s="214"/>
      <c r="G393" s="214"/>
      <c r="H393" s="214"/>
      <c r="I393" s="214"/>
      <c r="J393" s="214"/>
      <c r="K393" s="214"/>
      <c r="L393" s="214"/>
      <c r="M393" s="214"/>
      <c r="N393" s="214"/>
      <c r="O393" s="214"/>
      <c r="P393" s="214"/>
      <c r="Q393" s="214"/>
      <c r="R393" s="214"/>
      <c r="S393" s="214"/>
      <c r="T393" s="214"/>
      <c r="U393" s="214"/>
      <c r="V393" s="214"/>
      <c r="W393" s="214"/>
      <c r="X393" s="214"/>
    </row>
    <row r="394" hidden="1">
      <c r="A394" s="180"/>
      <c r="B394" s="214"/>
      <c r="C394" s="214"/>
      <c r="D394" s="214"/>
      <c r="E394" s="214"/>
      <c r="F394" s="214"/>
      <c r="G394" s="214"/>
      <c r="H394" s="214"/>
      <c r="I394" s="214"/>
      <c r="J394" s="214"/>
      <c r="K394" s="214"/>
      <c r="L394" s="214"/>
      <c r="M394" s="214"/>
      <c r="N394" s="214"/>
      <c r="O394" s="214"/>
      <c r="P394" s="214"/>
      <c r="Q394" s="214"/>
      <c r="R394" s="214"/>
      <c r="S394" s="214"/>
      <c r="T394" s="214"/>
      <c r="U394" s="214"/>
      <c r="V394" s="214"/>
      <c r="W394" s="214"/>
      <c r="X394" s="214"/>
    </row>
    <row r="395" hidden="1">
      <c r="A395" s="180"/>
      <c r="B395" s="214"/>
      <c r="C395" s="214"/>
      <c r="D395" s="214"/>
      <c r="E395" s="214"/>
      <c r="F395" s="214"/>
      <c r="G395" s="214"/>
      <c r="H395" s="214"/>
      <c r="I395" s="214"/>
      <c r="J395" s="214"/>
      <c r="K395" s="214"/>
      <c r="L395" s="214"/>
      <c r="M395" s="214"/>
      <c r="N395" s="214"/>
      <c r="O395" s="214"/>
      <c r="P395" s="214"/>
      <c r="Q395" s="214"/>
      <c r="R395" s="214"/>
      <c r="S395" s="214"/>
      <c r="T395" s="214"/>
      <c r="U395" s="214"/>
      <c r="V395" s="214"/>
      <c r="W395" s="214"/>
      <c r="X395" s="214"/>
    </row>
    <row r="396" hidden="1">
      <c r="A396" s="180"/>
      <c r="B396" s="214"/>
      <c r="C396" s="214"/>
      <c r="D396" s="214"/>
      <c r="E396" s="214"/>
      <c r="F396" s="214"/>
      <c r="G396" s="214"/>
      <c r="H396" s="214"/>
      <c r="I396" s="214"/>
      <c r="J396" s="214"/>
      <c r="K396" s="214"/>
      <c r="L396" s="214"/>
      <c r="M396" s="214"/>
      <c r="N396" s="214"/>
      <c r="O396" s="214"/>
      <c r="P396" s="214"/>
      <c r="Q396" s="214"/>
      <c r="R396" s="214"/>
      <c r="S396" s="214"/>
      <c r="T396" s="214"/>
      <c r="U396" s="214"/>
      <c r="V396" s="214"/>
      <c r="W396" s="214"/>
      <c r="X396" s="214"/>
    </row>
    <row r="397" hidden="1">
      <c r="A397" s="180"/>
      <c r="B397" s="214"/>
      <c r="C397" s="214"/>
      <c r="D397" s="214"/>
      <c r="E397" s="214"/>
      <c r="F397" s="214"/>
      <c r="G397" s="214"/>
      <c r="H397" s="214"/>
      <c r="I397" s="214"/>
      <c r="J397" s="214"/>
      <c r="K397" s="214"/>
      <c r="L397" s="214"/>
      <c r="M397" s="214"/>
      <c r="N397" s="214"/>
      <c r="O397" s="214"/>
      <c r="P397" s="214"/>
      <c r="Q397" s="214"/>
      <c r="R397" s="214"/>
      <c r="S397" s="214"/>
      <c r="T397" s="214"/>
      <c r="U397" s="214"/>
      <c r="V397" s="214"/>
      <c r="W397" s="214"/>
      <c r="X397" s="214"/>
    </row>
    <row r="398" hidden="1">
      <c r="A398" s="180"/>
      <c r="B398" s="214"/>
      <c r="C398" s="214"/>
      <c r="D398" s="214"/>
      <c r="E398" s="214"/>
      <c r="F398" s="214"/>
      <c r="G398" s="214"/>
      <c r="H398" s="214"/>
      <c r="I398" s="214"/>
      <c r="J398" s="214"/>
      <c r="K398" s="214"/>
      <c r="L398" s="214"/>
      <c r="M398" s="214"/>
      <c r="N398" s="214"/>
      <c r="O398" s="214"/>
      <c r="P398" s="214"/>
      <c r="Q398" s="214"/>
      <c r="R398" s="214"/>
      <c r="S398" s="214"/>
      <c r="T398" s="214"/>
      <c r="U398" s="214"/>
      <c r="V398" s="214"/>
      <c r="W398" s="214"/>
      <c r="X398" s="214"/>
    </row>
    <row r="399" hidden="1">
      <c r="A399" s="180"/>
      <c r="B399" s="214"/>
      <c r="C399" s="214"/>
      <c r="D399" s="214"/>
      <c r="E399" s="214"/>
      <c r="F399" s="214"/>
      <c r="G399" s="214"/>
      <c r="H399" s="214"/>
      <c r="I399" s="214"/>
      <c r="J399" s="214"/>
      <c r="K399" s="214"/>
      <c r="L399" s="214"/>
      <c r="M399" s="214"/>
      <c r="N399" s="214"/>
      <c r="O399" s="214"/>
      <c r="P399" s="214"/>
      <c r="Q399" s="214"/>
      <c r="R399" s="214"/>
      <c r="S399" s="214"/>
      <c r="T399" s="214"/>
      <c r="U399" s="214"/>
      <c r="V399" s="214"/>
      <c r="W399" s="214"/>
      <c r="X399" s="214"/>
    </row>
    <row r="400" hidden="1">
      <c r="A400" s="180"/>
      <c r="B400" s="214"/>
      <c r="C400" s="214"/>
      <c r="D400" s="214"/>
      <c r="E400" s="214"/>
      <c r="F400" s="214"/>
      <c r="G400" s="214"/>
      <c r="H400" s="214"/>
      <c r="I400" s="214"/>
      <c r="J400" s="214"/>
      <c r="K400" s="214"/>
      <c r="L400" s="214"/>
      <c r="M400" s="214"/>
      <c r="N400" s="214"/>
      <c r="O400" s="214"/>
      <c r="P400" s="214"/>
      <c r="Q400" s="214"/>
      <c r="R400" s="214"/>
      <c r="S400" s="214"/>
      <c r="T400" s="214"/>
      <c r="U400" s="214"/>
      <c r="V400" s="214"/>
      <c r="W400" s="214"/>
      <c r="X400" s="214"/>
    </row>
    <row r="401" hidden="1">
      <c r="A401" s="180"/>
      <c r="B401" s="214"/>
      <c r="C401" s="214"/>
      <c r="D401" s="214"/>
      <c r="E401" s="214"/>
      <c r="F401" s="214"/>
      <c r="G401" s="214"/>
      <c r="H401" s="214"/>
      <c r="I401" s="214"/>
      <c r="J401" s="214"/>
      <c r="K401" s="214"/>
      <c r="L401" s="214"/>
      <c r="M401" s="214"/>
      <c r="N401" s="214"/>
      <c r="O401" s="214"/>
      <c r="P401" s="214"/>
      <c r="Q401" s="214"/>
      <c r="R401" s="214"/>
      <c r="S401" s="214"/>
      <c r="T401" s="214"/>
      <c r="U401" s="214"/>
      <c r="V401" s="214"/>
      <c r="W401" s="214"/>
      <c r="X401" s="214"/>
    </row>
    <row r="402" hidden="1">
      <c r="A402" s="180"/>
      <c r="B402" s="214"/>
      <c r="C402" s="214"/>
      <c r="D402" s="214"/>
      <c r="E402" s="214"/>
      <c r="F402" s="214"/>
      <c r="G402" s="214"/>
      <c r="H402" s="214"/>
      <c r="I402" s="214"/>
      <c r="J402" s="214"/>
      <c r="K402" s="214"/>
      <c r="L402" s="214"/>
      <c r="M402" s="214"/>
      <c r="N402" s="214"/>
      <c r="O402" s="214"/>
      <c r="P402" s="214"/>
      <c r="Q402" s="214"/>
      <c r="R402" s="214"/>
      <c r="S402" s="214"/>
      <c r="T402" s="214"/>
      <c r="U402" s="214"/>
      <c r="V402" s="214"/>
      <c r="W402" s="214"/>
      <c r="X402" s="214"/>
    </row>
    <row r="403" hidden="1">
      <c r="A403" s="180"/>
      <c r="B403" s="214"/>
      <c r="C403" s="214"/>
      <c r="D403" s="214"/>
      <c r="E403" s="214"/>
      <c r="F403" s="214"/>
      <c r="G403" s="214"/>
      <c r="H403" s="214"/>
      <c r="I403" s="214"/>
      <c r="J403" s="214"/>
      <c r="K403" s="214"/>
      <c r="L403" s="214"/>
      <c r="M403" s="214"/>
      <c r="N403" s="214"/>
      <c r="O403" s="214"/>
      <c r="P403" s="214"/>
      <c r="Q403" s="214"/>
      <c r="R403" s="214"/>
      <c r="S403" s="214"/>
      <c r="T403" s="214"/>
      <c r="U403" s="214"/>
      <c r="V403" s="214"/>
      <c r="W403" s="214"/>
      <c r="X403" s="214"/>
    </row>
    <row r="404" hidden="1">
      <c r="A404" s="180"/>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row>
    <row r="405" hidden="1">
      <c r="A405" s="180"/>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row>
    <row r="406" hidden="1">
      <c r="A406" s="180"/>
      <c r="B406" s="214"/>
      <c r="C406" s="214"/>
      <c r="D406" s="214"/>
      <c r="E406" s="214"/>
      <c r="F406" s="214"/>
      <c r="G406" s="214"/>
      <c r="H406" s="214"/>
      <c r="I406" s="214"/>
      <c r="J406" s="214"/>
      <c r="K406" s="214"/>
      <c r="L406" s="214"/>
      <c r="M406" s="214"/>
      <c r="N406" s="214"/>
      <c r="O406" s="214"/>
      <c r="P406" s="214"/>
      <c r="Q406" s="214"/>
      <c r="R406" s="214"/>
      <c r="S406" s="214"/>
      <c r="T406" s="214"/>
      <c r="U406" s="214"/>
      <c r="V406" s="214"/>
      <c r="W406" s="214"/>
      <c r="X406" s="214"/>
    </row>
    <row r="407" hidden="1">
      <c r="A407" s="180"/>
      <c r="B407" s="214"/>
      <c r="C407" s="214"/>
      <c r="D407" s="214"/>
      <c r="E407" s="214"/>
      <c r="F407" s="214"/>
      <c r="G407" s="214"/>
      <c r="H407" s="214"/>
      <c r="I407" s="214"/>
      <c r="J407" s="214"/>
      <c r="K407" s="214"/>
      <c r="L407" s="214"/>
      <c r="M407" s="214"/>
      <c r="N407" s="214"/>
      <c r="O407" s="214"/>
      <c r="P407" s="214"/>
      <c r="Q407" s="214"/>
      <c r="R407" s="214"/>
      <c r="S407" s="214"/>
      <c r="T407" s="214"/>
      <c r="U407" s="214"/>
      <c r="V407" s="214"/>
      <c r="W407" s="214"/>
      <c r="X407" s="214"/>
    </row>
    <row r="408" hidden="1">
      <c r="A408" s="180"/>
      <c r="B408" s="214"/>
      <c r="C408" s="214"/>
      <c r="D408" s="214"/>
      <c r="E408" s="214"/>
      <c r="F408" s="214"/>
      <c r="G408" s="214"/>
      <c r="H408" s="214"/>
      <c r="I408" s="214"/>
      <c r="J408" s="214"/>
      <c r="K408" s="214"/>
      <c r="L408" s="214"/>
      <c r="M408" s="214"/>
      <c r="N408" s="214"/>
      <c r="O408" s="214"/>
      <c r="P408" s="214"/>
      <c r="Q408" s="214"/>
      <c r="R408" s="214"/>
      <c r="S408" s="214"/>
      <c r="T408" s="214"/>
      <c r="U408" s="214"/>
      <c r="V408" s="214"/>
      <c r="W408" s="214"/>
      <c r="X408" s="214"/>
    </row>
    <row r="409" hidden="1">
      <c r="A409" s="180"/>
      <c r="B409" s="214"/>
      <c r="C409" s="214"/>
      <c r="D409" s="214"/>
      <c r="E409" s="214"/>
      <c r="F409" s="214"/>
      <c r="G409" s="214"/>
      <c r="H409" s="214"/>
      <c r="I409" s="214"/>
      <c r="J409" s="214"/>
      <c r="K409" s="214"/>
      <c r="L409" s="214"/>
      <c r="M409" s="214"/>
      <c r="N409" s="214"/>
      <c r="O409" s="214"/>
      <c r="P409" s="214"/>
      <c r="Q409" s="214"/>
      <c r="R409" s="214"/>
      <c r="S409" s="214"/>
      <c r="T409" s="214"/>
      <c r="U409" s="214"/>
      <c r="V409" s="214"/>
      <c r="W409" s="214"/>
      <c r="X409" s="214"/>
    </row>
    <row r="410" hidden="1">
      <c r="A410" s="180"/>
      <c r="B410" s="214"/>
      <c r="C410" s="214"/>
      <c r="D410" s="214"/>
      <c r="E410" s="214"/>
      <c r="F410" s="214"/>
      <c r="G410" s="214"/>
      <c r="H410" s="214"/>
      <c r="I410" s="214"/>
      <c r="J410" s="214"/>
      <c r="K410" s="214"/>
      <c r="L410" s="214"/>
      <c r="M410" s="214"/>
      <c r="N410" s="214"/>
      <c r="O410" s="214"/>
      <c r="P410" s="214"/>
      <c r="Q410" s="214"/>
      <c r="R410" s="214"/>
      <c r="S410" s="214"/>
      <c r="T410" s="214"/>
      <c r="U410" s="214"/>
      <c r="V410" s="214"/>
      <c r="W410" s="214"/>
      <c r="X410" s="214"/>
    </row>
    <row r="411" hidden="1">
      <c r="A411" s="180"/>
      <c r="B411" s="214"/>
      <c r="C411" s="214"/>
      <c r="D411" s="214"/>
      <c r="E411" s="214"/>
      <c r="F411" s="214"/>
      <c r="G411" s="214"/>
      <c r="H411" s="214"/>
      <c r="I411" s="214"/>
      <c r="J411" s="214"/>
      <c r="K411" s="214"/>
      <c r="L411" s="214"/>
      <c r="M411" s="214"/>
      <c r="N411" s="214"/>
      <c r="O411" s="214"/>
      <c r="P411" s="214"/>
      <c r="Q411" s="214"/>
      <c r="R411" s="214"/>
      <c r="S411" s="214"/>
      <c r="T411" s="214"/>
      <c r="U411" s="214"/>
      <c r="V411" s="214"/>
      <c r="W411" s="214"/>
      <c r="X411" s="214"/>
    </row>
    <row r="412" hidden="1">
      <c r="A412" s="180"/>
      <c r="B412" s="214"/>
      <c r="C412" s="214"/>
      <c r="D412" s="214"/>
      <c r="E412" s="214"/>
      <c r="F412" s="214"/>
      <c r="G412" s="214"/>
      <c r="H412" s="214"/>
      <c r="I412" s="214"/>
      <c r="J412" s="214"/>
      <c r="K412" s="214"/>
      <c r="L412" s="214"/>
      <c r="M412" s="214"/>
      <c r="N412" s="214"/>
      <c r="O412" s="214"/>
      <c r="P412" s="214"/>
      <c r="Q412" s="214"/>
      <c r="R412" s="214"/>
      <c r="S412" s="214"/>
      <c r="T412" s="214"/>
      <c r="U412" s="214"/>
      <c r="V412" s="214"/>
      <c r="W412" s="214"/>
      <c r="X412" s="214"/>
    </row>
    <row r="413" hidden="1">
      <c r="A413" s="180"/>
      <c r="B413" s="214"/>
      <c r="C413" s="214"/>
      <c r="D413" s="214"/>
      <c r="E413" s="214"/>
      <c r="F413" s="214"/>
      <c r="G413" s="214"/>
      <c r="H413" s="214"/>
      <c r="I413" s="214"/>
      <c r="J413" s="214"/>
      <c r="K413" s="214"/>
      <c r="L413" s="214"/>
      <c r="M413" s="214"/>
      <c r="N413" s="214"/>
      <c r="O413" s="214"/>
      <c r="P413" s="214"/>
      <c r="Q413" s="214"/>
      <c r="R413" s="214"/>
      <c r="S413" s="214"/>
      <c r="T413" s="214"/>
      <c r="U413" s="214"/>
      <c r="V413" s="214"/>
      <c r="W413" s="214"/>
      <c r="X413" s="214"/>
    </row>
    <row r="414" hidden="1">
      <c r="A414" s="180"/>
      <c r="B414" s="214"/>
      <c r="C414" s="214"/>
      <c r="D414" s="214"/>
      <c r="E414" s="214"/>
      <c r="F414" s="214"/>
      <c r="G414" s="214"/>
      <c r="H414" s="214"/>
      <c r="I414" s="214"/>
      <c r="J414" s="214"/>
      <c r="K414" s="214"/>
      <c r="L414" s="214"/>
      <c r="M414" s="214"/>
      <c r="N414" s="214"/>
      <c r="O414" s="214"/>
      <c r="P414" s="214"/>
      <c r="Q414" s="214"/>
      <c r="R414" s="214"/>
      <c r="S414" s="214"/>
      <c r="T414" s="214"/>
      <c r="U414" s="214"/>
      <c r="V414" s="214"/>
      <c r="W414" s="214"/>
      <c r="X414" s="214"/>
    </row>
    <row r="415" hidden="1">
      <c r="A415" s="180"/>
      <c r="B415" s="214"/>
      <c r="C415" s="214"/>
      <c r="D415" s="214"/>
      <c r="E415" s="214"/>
      <c r="F415" s="214"/>
      <c r="G415" s="214"/>
      <c r="H415" s="214"/>
      <c r="I415" s="214"/>
      <c r="J415" s="214"/>
      <c r="K415" s="214"/>
      <c r="L415" s="214"/>
      <c r="M415" s="214"/>
      <c r="N415" s="214"/>
      <c r="O415" s="214"/>
      <c r="P415" s="214"/>
      <c r="Q415" s="214"/>
      <c r="R415" s="214"/>
      <c r="S415" s="214"/>
      <c r="T415" s="214"/>
      <c r="U415" s="214"/>
      <c r="V415" s="214"/>
      <c r="W415" s="214"/>
      <c r="X415" s="214"/>
    </row>
    <row r="416" hidden="1">
      <c r="A416" s="180"/>
      <c r="B416" s="214"/>
      <c r="C416" s="214"/>
      <c r="D416" s="214"/>
      <c r="E416" s="214"/>
      <c r="F416" s="214"/>
      <c r="G416" s="214"/>
      <c r="H416" s="214"/>
      <c r="I416" s="214"/>
      <c r="J416" s="214"/>
      <c r="K416" s="214"/>
      <c r="L416" s="214"/>
      <c r="M416" s="214"/>
      <c r="N416" s="214"/>
      <c r="O416" s="214"/>
      <c r="P416" s="214"/>
      <c r="Q416" s="214"/>
      <c r="R416" s="214"/>
      <c r="S416" s="214"/>
      <c r="T416" s="214"/>
      <c r="U416" s="214"/>
      <c r="V416" s="214"/>
      <c r="W416" s="214"/>
      <c r="X416" s="214"/>
    </row>
    <row r="417" hidden="1">
      <c r="A417" s="180"/>
      <c r="B417" s="214"/>
      <c r="C417" s="214"/>
      <c r="D417" s="214"/>
      <c r="E417" s="214"/>
      <c r="F417" s="214"/>
      <c r="G417" s="214"/>
      <c r="H417" s="214"/>
      <c r="I417" s="214"/>
      <c r="J417" s="214"/>
      <c r="K417" s="214"/>
      <c r="L417" s="214"/>
      <c r="M417" s="214"/>
      <c r="N417" s="214"/>
      <c r="O417" s="214"/>
      <c r="P417" s="214"/>
      <c r="Q417" s="214"/>
      <c r="R417" s="214"/>
      <c r="S417" s="214"/>
      <c r="T417" s="214"/>
      <c r="U417" s="214"/>
      <c r="V417" s="214"/>
      <c r="W417" s="214"/>
      <c r="X417" s="214"/>
    </row>
    <row r="418" hidden="1">
      <c r="A418" s="180"/>
      <c r="B418" s="214"/>
      <c r="C418" s="214"/>
      <c r="D418" s="214"/>
      <c r="E418" s="214"/>
      <c r="F418" s="214"/>
      <c r="G418" s="214"/>
      <c r="H418" s="214"/>
      <c r="I418" s="214"/>
      <c r="J418" s="214"/>
      <c r="K418" s="214"/>
      <c r="L418" s="214"/>
      <c r="M418" s="214"/>
      <c r="N418" s="214"/>
      <c r="O418" s="214"/>
      <c r="P418" s="214"/>
      <c r="Q418" s="214"/>
      <c r="R418" s="214"/>
      <c r="S418" s="214"/>
      <c r="T418" s="214"/>
      <c r="U418" s="214"/>
      <c r="V418" s="214"/>
      <c r="W418" s="214"/>
      <c r="X418" s="214"/>
    </row>
    <row r="419" hidden="1">
      <c r="A419" s="180"/>
      <c r="B419" s="214"/>
      <c r="C419" s="214"/>
      <c r="D419" s="214"/>
      <c r="E419" s="214"/>
      <c r="F419" s="214"/>
      <c r="G419" s="214"/>
      <c r="H419" s="214"/>
      <c r="I419" s="214"/>
      <c r="J419" s="214"/>
      <c r="K419" s="214"/>
      <c r="L419" s="214"/>
      <c r="M419" s="214"/>
      <c r="N419" s="214"/>
      <c r="O419" s="214"/>
      <c r="P419" s="214"/>
      <c r="Q419" s="214"/>
      <c r="R419" s="214"/>
      <c r="S419" s="214"/>
      <c r="T419" s="214"/>
      <c r="U419" s="214"/>
      <c r="V419" s="214"/>
      <c r="W419" s="214"/>
      <c r="X419" s="214"/>
    </row>
    <row r="420" hidden="1">
      <c r="A420" s="180"/>
      <c r="B420" s="214"/>
      <c r="C420" s="214"/>
      <c r="D420" s="214"/>
      <c r="E420" s="214"/>
      <c r="F420" s="214"/>
      <c r="G420" s="214"/>
      <c r="H420" s="214"/>
      <c r="I420" s="214"/>
      <c r="J420" s="214"/>
      <c r="K420" s="214"/>
      <c r="L420" s="214"/>
      <c r="M420" s="214"/>
      <c r="N420" s="214"/>
      <c r="O420" s="214"/>
      <c r="P420" s="214"/>
      <c r="Q420" s="214"/>
      <c r="R420" s="214"/>
      <c r="S420" s="214"/>
      <c r="T420" s="214"/>
      <c r="U420" s="214"/>
      <c r="V420" s="214"/>
      <c r="W420" s="214"/>
      <c r="X420" s="214"/>
    </row>
    <row r="421" hidden="1">
      <c r="A421" s="180"/>
      <c r="B421" s="214"/>
      <c r="C421" s="214"/>
      <c r="D421" s="214"/>
      <c r="E421" s="214"/>
      <c r="F421" s="214"/>
      <c r="G421" s="214"/>
      <c r="H421" s="214"/>
      <c r="I421" s="214"/>
      <c r="J421" s="214"/>
      <c r="K421" s="214"/>
      <c r="L421" s="214"/>
      <c r="M421" s="214"/>
      <c r="N421" s="214"/>
      <c r="O421" s="214"/>
      <c r="P421" s="214"/>
      <c r="Q421" s="214"/>
      <c r="R421" s="214"/>
      <c r="S421" s="214"/>
      <c r="T421" s="214"/>
      <c r="U421" s="214"/>
      <c r="V421" s="214"/>
      <c r="W421" s="214"/>
      <c r="X421" s="214"/>
    </row>
    <row r="422" hidden="1">
      <c r="A422" s="180"/>
      <c r="B422" s="214"/>
      <c r="C422" s="214"/>
      <c r="D422" s="214"/>
      <c r="E422" s="214"/>
      <c r="F422" s="214"/>
      <c r="G422" s="214"/>
      <c r="H422" s="214"/>
      <c r="I422" s="214"/>
      <c r="J422" s="214"/>
      <c r="K422" s="214"/>
      <c r="L422" s="214"/>
      <c r="M422" s="214"/>
      <c r="N422" s="214"/>
      <c r="O422" s="214"/>
      <c r="P422" s="214"/>
      <c r="Q422" s="214"/>
      <c r="R422" s="214"/>
      <c r="S422" s="214"/>
      <c r="T422" s="214"/>
      <c r="U422" s="214"/>
      <c r="V422" s="214"/>
      <c r="W422" s="214"/>
      <c r="X422" s="214"/>
    </row>
    <row r="423" hidden="1">
      <c r="A423" s="180"/>
      <c r="B423" s="214"/>
      <c r="C423" s="214"/>
      <c r="D423" s="214"/>
      <c r="E423" s="214"/>
      <c r="F423" s="214"/>
      <c r="G423" s="214"/>
      <c r="H423" s="214"/>
      <c r="I423" s="214"/>
      <c r="J423" s="214"/>
      <c r="K423" s="214"/>
      <c r="L423" s="214"/>
      <c r="M423" s="214"/>
      <c r="N423" s="214"/>
      <c r="O423" s="214"/>
      <c r="P423" s="214"/>
      <c r="Q423" s="214"/>
      <c r="R423" s="214"/>
      <c r="S423" s="214"/>
      <c r="T423" s="214"/>
      <c r="U423" s="214"/>
      <c r="V423" s="214"/>
      <c r="W423" s="214"/>
      <c r="X423" s="214"/>
    </row>
    <row r="424" hidden="1">
      <c r="A424" s="180"/>
      <c r="B424" s="214"/>
      <c r="C424" s="214"/>
      <c r="D424" s="214"/>
      <c r="E424" s="214"/>
      <c r="F424" s="214"/>
      <c r="G424" s="214"/>
      <c r="H424" s="214"/>
      <c r="I424" s="214"/>
      <c r="J424" s="214"/>
      <c r="K424" s="214"/>
      <c r="L424" s="214"/>
      <c r="M424" s="214"/>
      <c r="N424" s="214"/>
      <c r="O424" s="214"/>
      <c r="P424" s="214"/>
      <c r="Q424" s="214"/>
      <c r="R424" s="214"/>
      <c r="S424" s="214"/>
      <c r="T424" s="214"/>
      <c r="U424" s="214"/>
      <c r="V424" s="214"/>
      <c r="W424" s="214"/>
      <c r="X424" s="214"/>
    </row>
    <row r="425" hidden="1">
      <c r="A425" s="180"/>
      <c r="B425" s="214"/>
      <c r="C425" s="214"/>
      <c r="D425" s="214"/>
      <c r="E425" s="214"/>
      <c r="F425" s="214"/>
      <c r="G425" s="214"/>
      <c r="H425" s="214"/>
      <c r="I425" s="214"/>
      <c r="J425" s="214"/>
      <c r="K425" s="214"/>
      <c r="L425" s="214"/>
      <c r="M425" s="214"/>
      <c r="N425" s="214"/>
      <c r="O425" s="214"/>
      <c r="P425" s="214"/>
      <c r="Q425" s="214"/>
      <c r="R425" s="214"/>
      <c r="S425" s="214"/>
      <c r="T425" s="214"/>
      <c r="U425" s="214"/>
      <c r="V425" s="214"/>
      <c r="W425" s="214"/>
      <c r="X425" s="214"/>
    </row>
    <row r="426" hidden="1">
      <c r="A426" s="180"/>
      <c r="B426" s="214"/>
      <c r="C426" s="214"/>
      <c r="D426" s="214"/>
      <c r="E426" s="214"/>
      <c r="F426" s="214"/>
      <c r="G426" s="214"/>
      <c r="H426" s="214"/>
      <c r="I426" s="214"/>
      <c r="J426" s="214"/>
      <c r="K426" s="214"/>
      <c r="L426" s="214"/>
      <c r="M426" s="214"/>
      <c r="N426" s="214"/>
      <c r="O426" s="214"/>
      <c r="P426" s="214"/>
      <c r="Q426" s="214"/>
      <c r="R426" s="214"/>
      <c r="S426" s="214"/>
      <c r="T426" s="214"/>
      <c r="U426" s="214"/>
      <c r="V426" s="214"/>
      <c r="W426" s="214"/>
      <c r="X426" s="214"/>
    </row>
    <row r="427" hidden="1">
      <c r="A427" s="180"/>
      <c r="B427" s="214"/>
      <c r="C427" s="214"/>
      <c r="D427" s="214"/>
      <c r="E427" s="214"/>
      <c r="F427" s="214"/>
      <c r="G427" s="214"/>
      <c r="H427" s="214"/>
      <c r="I427" s="214"/>
      <c r="J427" s="214"/>
      <c r="K427" s="214"/>
      <c r="L427" s="214"/>
      <c r="M427" s="214"/>
      <c r="N427" s="214"/>
      <c r="O427" s="214"/>
      <c r="P427" s="214"/>
      <c r="Q427" s="214"/>
      <c r="R427" s="214"/>
      <c r="S427" s="214"/>
      <c r="T427" s="214"/>
      <c r="U427" s="214"/>
      <c r="V427" s="214"/>
      <c r="W427" s="214"/>
      <c r="X427" s="214"/>
    </row>
    <row r="428" hidden="1">
      <c r="A428" s="180"/>
      <c r="B428" s="214"/>
      <c r="C428" s="214"/>
      <c r="D428" s="214"/>
      <c r="E428" s="214"/>
      <c r="F428" s="214"/>
      <c r="G428" s="214"/>
      <c r="H428" s="214"/>
      <c r="I428" s="214"/>
      <c r="J428" s="214"/>
      <c r="K428" s="214"/>
      <c r="L428" s="214"/>
      <c r="M428" s="214"/>
      <c r="N428" s="214"/>
      <c r="O428" s="214"/>
      <c r="P428" s="214"/>
      <c r="Q428" s="214"/>
      <c r="R428" s="214"/>
      <c r="S428" s="214"/>
      <c r="T428" s="214"/>
      <c r="U428" s="214"/>
      <c r="V428" s="214"/>
      <c r="W428" s="214"/>
      <c r="X428" s="214"/>
    </row>
    <row r="429" hidden="1">
      <c r="A429" s="180"/>
      <c r="B429" s="214"/>
      <c r="C429" s="214"/>
      <c r="D429" s="214"/>
      <c r="E429" s="214"/>
      <c r="F429" s="214"/>
      <c r="G429" s="214"/>
      <c r="H429" s="214"/>
      <c r="I429" s="214"/>
      <c r="J429" s="214"/>
      <c r="K429" s="214"/>
      <c r="L429" s="214"/>
      <c r="M429" s="214"/>
      <c r="N429" s="214"/>
      <c r="O429" s="214"/>
      <c r="P429" s="214"/>
      <c r="Q429" s="214"/>
      <c r="R429" s="214"/>
      <c r="S429" s="214"/>
      <c r="T429" s="214"/>
      <c r="U429" s="214"/>
      <c r="V429" s="214"/>
      <c r="W429" s="214"/>
      <c r="X429" s="214"/>
    </row>
    <row r="430" hidden="1">
      <c r="A430" s="180"/>
      <c r="B430" s="214"/>
      <c r="C430" s="214"/>
      <c r="D430" s="214"/>
      <c r="E430" s="214"/>
      <c r="F430" s="214"/>
      <c r="G430" s="214"/>
      <c r="H430" s="214"/>
      <c r="I430" s="214"/>
      <c r="J430" s="214"/>
      <c r="K430" s="214"/>
      <c r="L430" s="214"/>
      <c r="M430" s="214"/>
      <c r="N430" s="214"/>
      <c r="O430" s="214"/>
      <c r="P430" s="214"/>
      <c r="Q430" s="214"/>
      <c r="R430" s="214"/>
      <c r="S430" s="214"/>
      <c r="T430" s="214"/>
      <c r="U430" s="214"/>
      <c r="V430" s="214"/>
      <c r="W430" s="214"/>
      <c r="X430" s="214"/>
    </row>
    <row r="431" hidden="1">
      <c r="A431" s="180"/>
      <c r="B431" s="214"/>
      <c r="C431" s="214"/>
      <c r="D431" s="214"/>
      <c r="E431" s="214"/>
      <c r="F431" s="214"/>
      <c r="G431" s="214"/>
      <c r="H431" s="214"/>
      <c r="I431" s="214"/>
      <c r="J431" s="214"/>
      <c r="K431" s="214"/>
      <c r="L431" s="214"/>
      <c r="M431" s="214"/>
      <c r="N431" s="214"/>
      <c r="O431" s="214"/>
      <c r="P431" s="214"/>
      <c r="Q431" s="214"/>
      <c r="R431" s="214"/>
      <c r="S431" s="214"/>
      <c r="T431" s="214"/>
      <c r="U431" s="214"/>
      <c r="V431" s="214"/>
      <c r="W431" s="214"/>
      <c r="X431" s="214"/>
    </row>
    <row r="432" hidden="1">
      <c r="A432" s="180"/>
      <c r="B432" s="214"/>
      <c r="C432" s="214"/>
      <c r="D432" s="214"/>
      <c r="E432" s="214"/>
      <c r="F432" s="214"/>
      <c r="G432" s="214"/>
      <c r="H432" s="214"/>
      <c r="I432" s="214"/>
      <c r="J432" s="214"/>
      <c r="K432" s="214"/>
      <c r="L432" s="214"/>
      <c r="M432" s="214"/>
      <c r="N432" s="214"/>
      <c r="O432" s="214"/>
      <c r="P432" s="214"/>
      <c r="Q432" s="214"/>
      <c r="R432" s="214"/>
      <c r="S432" s="214"/>
      <c r="T432" s="214"/>
      <c r="U432" s="214"/>
      <c r="V432" s="214"/>
      <c r="W432" s="214"/>
      <c r="X432" s="214"/>
    </row>
    <row r="433" hidden="1">
      <c r="A433" s="180"/>
      <c r="B433" s="214"/>
      <c r="C433" s="214"/>
      <c r="D433" s="214"/>
      <c r="E433" s="214"/>
      <c r="F433" s="214"/>
      <c r="G433" s="214"/>
      <c r="H433" s="214"/>
      <c r="I433" s="214"/>
      <c r="J433" s="214"/>
      <c r="K433" s="214"/>
      <c r="L433" s="214"/>
      <c r="M433" s="214"/>
      <c r="N433" s="214"/>
      <c r="O433" s="214"/>
      <c r="P433" s="214"/>
      <c r="Q433" s="214"/>
      <c r="R433" s="214"/>
      <c r="S433" s="214"/>
      <c r="T433" s="214"/>
      <c r="U433" s="214"/>
      <c r="V433" s="214"/>
      <c r="W433" s="214"/>
      <c r="X433" s="214"/>
    </row>
    <row r="434" hidden="1">
      <c r="A434" s="180"/>
      <c r="B434" s="214"/>
      <c r="C434" s="214"/>
      <c r="D434" s="214"/>
      <c r="E434" s="214"/>
      <c r="F434" s="214"/>
      <c r="G434" s="214"/>
      <c r="H434" s="214"/>
      <c r="I434" s="214"/>
      <c r="J434" s="214"/>
      <c r="K434" s="214"/>
      <c r="L434" s="214"/>
      <c r="M434" s="214"/>
      <c r="N434" s="214"/>
      <c r="O434" s="214"/>
      <c r="P434" s="214"/>
      <c r="Q434" s="214"/>
      <c r="R434" s="214"/>
      <c r="S434" s="214"/>
      <c r="T434" s="214"/>
      <c r="U434" s="214"/>
      <c r="V434" s="214"/>
      <c r="W434" s="214"/>
      <c r="X434" s="214"/>
    </row>
    <row r="435" hidden="1">
      <c r="A435" s="180"/>
      <c r="B435" s="214"/>
      <c r="C435" s="214"/>
      <c r="D435" s="214"/>
      <c r="E435" s="214"/>
      <c r="F435" s="214"/>
      <c r="G435" s="214"/>
      <c r="H435" s="214"/>
      <c r="I435" s="214"/>
      <c r="J435" s="214"/>
      <c r="K435" s="214"/>
      <c r="L435" s="214"/>
      <c r="M435" s="214"/>
      <c r="N435" s="214"/>
      <c r="O435" s="214"/>
      <c r="P435" s="214"/>
      <c r="Q435" s="214"/>
      <c r="R435" s="214"/>
      <c r="S435" s="214"/>
      <c r="T435" s="214"/>
      <c r="U435" s="214"/>
      <c r="V435" s="214"/>
      <c r="W435" s="214"/>
      <c r="X435" s="214"/>
    </row>
    <row r="436" hidden="1">
      <c r="A436" s="180"/>
      <c r="B436" s="214"/>
      <c r="C436" s="214"/>
      <c r="D436" s="214"/>
      <c r="E436" s="214"/>
      <c r="F436" s="214"/>
      <c r="G436" s="214"/>
      <c r="H436" s="214"/>
      <c r="I436" s="214"/>
      <c r="J436" s="214"/>
      <c r="K436" s="214"/>
      <c r="L436" s="214"/>
      <c r="M436" s="214"/>
      <c r="N436" s="214"/>
      <c r="O436" s="214"/>
      <c r="P436" s="214"/>
      <c r="Q436" s="214"/>
      <c r="R436" s="214"/>
      <c r="S436" s="214"/>
      <c r="T436" s="214"/>
      <c r="U436" s="214"/>
      <c r="V436" s="214"/>
      <c r="W436" s="214"/>
      <c r="X436" s="214"/>
    </row>
    <row r="437" hidden="1">
      <c r="A437" s="180"/>
      <c r="B437" s="214"/>
      <c r="C437" s="214"/>
      <c r="D437" s="214"/>
      <c r="E437" s="214"/>
      <c r="F437" s="214"/>
      <c r="G437" s="214"/>
      <c r="H437" s="214"/>
      <c r="I437" s="214"/>
      <c r="J437" s="214"/>
      <c r="K437" s="214"/>
      <c r="L437" s="214"/>
      <c r="M437" s="214"/>
      <c r="N437" s="214"/>
      <c r="O437" s="214"/>
      <c r="P437" s="214"/>
      <c r="Q437" s="214"/>
      <c r="R437" s="214"/>
      <c r="S437" s="214"/>
      <c r="T437" s="214"/>
      <c r="U437" s="214"/>
      <c r="V437" s="214"/>
      <c r="W437" s="214"/>
      <c r="X437" s="214"/>
    </row>
    <row r="438" hidden="1">
      <c r="A438" s="180"/>
      <c r="B438" s="214"/>
      <c r="C438" s="214"/>
      <c r="D438" s="214"/>
      <c r="E438" s="214"/>
      <c r="F438" s="214"/>
      <c r="G438" s="214"/>
      <c r="H438" s="214"/>
      <c r="I438" s="214"/>
      <c r="J438" s="214"/>
      <c r="K438" s="214"/>
      <c r="L438" s="214"/>
      <c r="M438" s="214"/>
      <c r="N438" s="214"/>
      <c r="O438" s="214"/>
      <c r="P438" s="214"/>
      <c r="Q438" s="214"/>
      <c r="R438" s="214"/>
      <c r="S438" s="214"/>
      <c r="T438" s="214"/>
      <c r="U438" s="214"/>
      <c r="V438" s="214"/>
      <c r="W438" s="214"/>
      <c r="X438" s="214"/>
    </row>
    <row r="439" hidden="1">
      <c r="A439" s="180"/>
      <c r="B439" s="214"/>
      <c r="C439" s="214"/>
      <c r="D439" s="214"/>
      <c r="E439" s="214"/>
      <c r="F439" s="214"/>
      <c r="G439" s="214"/>
      <c r="H439" s="214"/>
      <c r="I439" s="214"/>
      <c r="J439" s="214"/>
      <c r="K439" s="214"/>
      <c r="L439" s="214"/>
      <c r="M439" s="214"/>
      <c r="N439" s="214"/>
      <c r="O439" s="214"/>
      <c r="P439" s="214"/>
      <c r="Q439" s="214"/>
      <c r="R439" s="214"/>
      <c r="S439" s="214"/>
      <c r="T439" s="214"/>
      <c r="U439" s="214"/>
      <c r="V439" s="214"/>
      <c r="W439" s="214"/>
      <c r="X439" s="214"/>
    </row>
    <row r="440" hidden="1">
      <c r="A440" s="180"/>
      <c r="B440" s="214"/>
      <c r="C440" s="214"/>
      <c r="D440" s="214"/>
      <c r="E440" s="214"/>
      <c r="F440" s="214"/>
      <c r="G440" s="214"/>
      <c r="H440" s="214"/>
      <c r="I440" s="214"/>
      <c r="J440" s="214"/>
      <c r="K440" s="214"/>
      <c r="L440" s="214"/>
      <c r="M440" s="214"/>
      <c r="N440" s="214"/>
      <c r="O440" s="214"/>
      <c r="P440" s="214"/>
      <c r="Q440" s="214"/>
      <c r="R440" s="214"/>
      <c r="S440" s="214"/>
      <c r="T440" s="214"/>
      <c r="U440" s="214"/>
      <c r="V440" s="214"/>
      <c r="W440" s="214"/>
      <c r="X440" s="214"/>
    </row>
    <row r="441" hidden="1">
      <c r="A441" s="180"/>
      <c r="B441" s="214"/>
      <c r="C441" s="214"/>
      <c r="D441" s="214"/>
      <c r="E441" s="214"/>
      <c r="F441" s="214"/>
      <c r="G441" s="214"/>
      <c r="H441" s="214"/>
      <c r="I441" s="214"/>
      <c r="J441" s="214"/>
      <c r="K441" s="214"/>
      <c r="L441" s="214"/>
      <c r="M441" s="214"/>
      <c r="N441" s="214"/>
      <c r="O441" s="214"/>
      <c r="P441" s="214"/>
      <c r="Q441" s="214"/>
      <c r="R441" s="214"/>
      <c r="S441" s="214"/>
      <c r="T441" s="214"/>
      <c r="U441" s="214"/>
      <c r="V441" s="214"/>
      <c r="W441" s="214"/>
      <c r="X441" s="214"/>
    </row>
    <row r="442" hidden="1">
      <c r="A442" s="180"/>
      <c r="B442" s="214"/>
      <c r="C442" s="214"/>
      <c r="D442" s="214"/>
      <c r="E442" s="214"/>
      <c r="F442" s="214"/>
      <c r="G442" s="214"/>
      <c r="H442" s="214"/>
      <c r="I442" s="214"/>
      <c r="J442" s="214"/>
      <c r="K442" s="214"/>
      <c r="L442" s="214"/>
      <c r="M442" s="214"/>
      <c r="N442" s="214"/>
      <c r="O442" s="214"/>
      <c r="P442" s="214"/>
      <c r="Q442" s="214"/>
      <c r="R442" s="214"/>
      <c r="S442" s="214"/>
      <c r="T442" s="214"/>
      <c r="U442" s="214"/>
      <c r="V442" s="214"/>
      <c r="W442" s="214"/>
      <c r="X442" s="214"/>
    </row>
    <row r="443" hidden="1">
      <c r="A443" s="180"/>
      <c r="B443" s="214"/>
      <c r="C443" s="214"/>
      <c r="D443" s="214"/>
      <c r="E443" s="214"/>
      <c r="F443" s="214"/>
      <c r="G443" s="214"/>
      <c r="H443" s="214"/>
      <c r="I443" s="214"/>
      <c r="J443" s="214"/>
      <c r="K443" s="214"/>
      <c r="L443" s="214"/>
      <c r="M443" s="214"/>
      <c r="N443" s="214"/>
      <c r="O443" s="214"/>
      <c r="P443" s="214"/>
      <c r="Q443" s="214"/>
      <c r="R443" s="214"/>
      <c r="S443" s="214"/>
      <c r="T443" s="214"/>
      <c r="U443" s="214"/>
      <c r="V443" s="214"/>
      <c r="W443" s="214"/>
      <c r="X443" s="214"/>
    </row>
    <row r="444" hidden="1">
      <c r="A444" s="180"/>
      <c r="B444" s="214"/>
      <c r="C444" s="214"/>
      <c r="D444" s="214"/>
      <c r="E444" s="214"/>
      <c r="F444" s="214"/>
      <c r="G444" s="214"/>
      <c r="H444" s="214"/>
      <c r="I444" s="214"/>
      <c r="J444" s="214"/>
      <c r="K444" s="214"/>
      <c r="L444" s="214"/>
      <c r="M444" s="214"/>
      <c r="N444" s="214"/>
      <c r="O444" s="214"/>
      <c r="P444" s="214"/>
      <c r="Q444" s="214"/>
      <c r="R444" s="214"/>
      <c r="S444" s="214"/>
      <c r="T444" s="214"/>
      <c r="U444" s="214"/>
      <c r="V444" s="214"/>
      <c r="W444" s="214"/>
      <c r="X444" s="214"/>
    </row>
    <row r="445" hidden="1">
      <c r="A445" s="180"/>
      <c r="B445" s="214"/>
      <c r="C445" s="214"/>
      <c r="D445" s="214"/>
      <c r="E445" s="214"/>
      <c r="F445" s="214"/>
      <c r="G445" s="214"/>
      <c r="H445" s="214"/>
      <c r="I445" s="214"/>
      <c r="J445" s="214"/>
      <c r="K445" s="214"/>
      <c r="L445" s="214"/>
      <c r="M445" s="214"/>
      <c r="N445" s="214"/>
      <c r="O445" s="214"/>
      <c r="P445" s="214"/>
      <c r="Q445" s="214"/>
      <c r="R445" s="214"/>
      <c r="S445" s="214"/>
      <c r="T445" s="214"/>
      <c r="U445" s="214"/>
      <c r="V445" s="214"/>
      <c r="W445" s="214"/>
      <c r="X445" s="214"/>
    </row>
    <row r="446" hidden="1">
      <c r="A446" s="180"/>
      <c r="B446" s="214"/>
      <c r="C446" s="214"/>
      <c r="D446" s="214"/>
      <c r="E446" s="214"/>
      <c r="F446" s="214"/>
      <c r="G446" s="214"/>
      <c r="H446" s="214"/>
      <c r="I446" s="214"/>
      <c r="J446" s="214"/>
      <c r="K446" s="214"/>
      <c r="L446" s="214"/>
      <c r="M446" s="214"/>
      <c r="N446" s="214"/>
      <c r="O446" s="214"/>
      <c r="P446" s="214"/>
      <c r="Q446" s="214"/>
      <c r="R446" s="214"/>
      <c r="S446" s="214"/>
      <c r="T446" s="214"/>
      <c r="U446" s="214"/>
      <c r="V446" s="214"/>
      <c r="W446" s="214"/>
      <c r="X446" s="214"/>
    </row>
    <row r="447" hidden="1">
      <c r="A447" s="180"/>
      <c r="B447" s="214"/>
      <c r="C447" s="214"/>
      <c r="D447" s="214"/>
      <c r="E447" s="214"/>
      <c r="F447" s="214"/>
      <c r="G447" s="214"/>
      <c r="H447" s="214"/>
      <c r="I447" s="214"/>
      <c r="J447" s="214"/>
      <c r="K447" s="214"/>
      <c r="L447" s="214"/>
      <c r="M447" s="214"/>
      <c r="N447" s="214"/>
      <c r="O447" s="214"/>
      <c r="P447" s="214"/>
      <c r="Q447" s="214"/>
      <c r="R447" s="214"/>
      <c r="S447" s="214"/>
      <c r="T447" s="214"/>
      <c r="U447" s="214"/>
      <c r="V447" s="214"/>
      <c r="W447" s="214"/>
      <c r="X447" s="214"/>
    </row>
    <row r="448" hidden="1">
      <c r="A448" s="180"/>
      <c r="B448" s="214"/>
      <c r="C448" s="214"/>
      <c r="D448" s="214"/>
      <c r="E448" s="214"/>
      <c r="F448" s="214"/>
      <c r="G448" s="214"/>
      <c r="H448" s="214"/>
      <c r="I448" s="214"/>
      <c r="J448" s="214"/>
      <c r="K448" s="214"/>
      <c r="L448" s="214"/>
      <c r="M448" s="214"/>
      <c r="N448" s="214"/>
      <c r="O448" s="214"/>
      <c r="P448" s="214"/>
      <c r="Q448" s="214"/>
      <c r="R448" s="214"/>
      <c r="S448" s="214"/>
      <c r="T448" s="214"/>
      <c r="U448" s="214"/>
      <c r="V448" s="214"/>
      <c r="W448" s="214"/>
      <c r="X448" s="214"/>
    </row>
    <row r="449" hidden="1">
      <c r="A449" s="180"/>
      <c r="B449" s="214"/>
      <c r="C449" s="214"/>
      <c r="D449" s="214"/>
      <c r="E449" s="214"/>
      <c r="F449" s="214"/>
      <c r="G449" s="214"/>
      <c r="H449" s="214"/>
      <c r="I449" s="214"/>
      <c r="J449" s="214"/>
      <c r="K449" s="214"/>
      <c r="L449" s="214"/>
      <c r="M449" s="214"/>
      <c r="N449" s="214"/>
      <c r="O449" s="214"/>
      <c r="P449" s="214"/>
      <c r="Q449" s="214"/>
      <c r="R449" s="214"/>
      <c r="S449" s="214"/>
      <c r="T449" s="214"/>
      <c r="U449" s="214"/>
      <c r="V449" s="214"/>
      <c r="W449" s="214"/>
      <c r="X449" s="214"/>
    </row>
    <row r="450" hidden="1">
      <c r="A450" s="180"/>
      <c r="B450" s="214"/>
      <c r="C450" s="214"/>
      <c r="D450" s="214"/>
      <c r="E450" s="214"/>
      <c r="F450" s="214"/>
      <c r="G450" s="214"/>
      <c r="H450" s="214"/>
      <c r="I450" s="214"/>
      <c r="J450" s="214"/>
      <c r="K450" s="214"/>
      <c r="L450" s="214"/>
      <c r="M450" s="214"/>
      <c r="N450" s="214"/>
      <c r="O450" s="214"/>
      <c r="P450" s="214"/>
      <c r="Q450" s="214"/>
      <c r="R450" s="214"/>
      <c r="S450" s="214"/>
      <c r="T450" s="214"/>
      <c r="U450" s="214"/>
      <c r="V450" s="214"/>
      <c r="W450" s="214"/>
      <c r="X450" s="214"/>
    </row>
    <row r="451" hidden="1">
      <c r="A451" s="180"/>
      <c r="B451" s="214"/>
      <c r="C451" s="214"/>
      <c r="D451" s="214"/>
      <c r="E451" s="214"/>
      <c r="F451" s="214"/>
      <c r="G451" s="214"/>
      <c r="H451" s="214"/>
      <c r="I451" s="214"/>
      <c r="J451" s="214"/>
      <c r="K451" s="214"/>
      <c r="L451" s="214"/>
      <c r="M451" s="214"/>
      <c r="N451" s="214"/>
      <c r="O451" s="214"/>
      <c r="P451" s="214"/>
      <c r="Q451" s="214"/>
      <c r="R451" s="214"/>
      <c r="S451" s="214"/>
      <c r="T451" s="214"/>
      <c r="U451" s="214"/>
      <c r="V451" s="214"/>
      <c r="W451" s="214"/>
      <c r="X451" s="214"/>
    </row>
    <row r="452" hidden="1">
      <c r="A452" s="180"/>
      <c r="B452" s="214"/>
      <c r="C452" s="214"/>
      <c r="D452" s="214"/>
      <c r="E452" s="214"/>
      <c r="F452" s="214"/>
      <c r="G452" s="214"/>
      <c r="H452" s="214"/>
      <c r="I452" s="214"/>
      <c r="J452" s="214"/>
      <c r="K452" s="214"/>
      <c r="L452" s="214"/>
      <c r="M452" s="214"/>
      <c r="N452" s="214"/>
      <c r="O452" s="214"/>
      <c r="P452" s="214"/>
      <c r="Q452" s="214"/>
      <c r="R452" s="214"/>
      <c r="S452" s="214"/>
      <c r="T452" s="214"/>
      <c r="U452" s="214"/>
      <c r="V452" s="214"/>
      <c r="W452" s="214"/>
      <c r="X452" s="214"/>
    </row>
    <row r="453" hidden="1">
      <c r="A453" s="180"/>
      <c r="B453" s="214"/>
      <c r="C453" s="214"/>
      <c r="D453" s="214"/>
      <c r="E453" s="214"/>
      <c r="F453" s="214"/>
      <c r="G453" s="214"/>
      <c r="H453" s="214"/>
      <c r="I453" s="214"/>
      <c r="J453" s="214"/>
      <c r="K453" s="214"/>
      <c r="L453" s="214"/>
      <c r="M453" s="214"/>
      <c r="N453" s="214"/>
      <c r="O453" s="214"/>
      <c r="P453" s="214"/>
      <c r="Q453" s="214"/>
      <c r="R453" s="214"/>
      <c r="S453" s="214"/>
      <c r="T453" s="214"/>
      <c r="U453" s="214"/>
      <c r="V453" s="214"/>
      <c r="W453" s="214"/>
      <c r="X453" s="214"/>
    </row>
    <row r="454" hidden="1">
      <c r="A454" s="180"/>
      <c r="B454" s="214"/>
      <c r="C454" s="214"/>
      <c r="D454" s="214"/>
      <c r="E454" s="214"/>
      <c r="F454" s="214"/>
      <c r="G454" s="214"/>
      <c r="H454" s="214"/>
      <c r="I454" s="214"/>
      <c r="J454" s="214"/>
      <c r="K454" s="214"/>
      <c r="L454" s="214"/>
      <c r="M454" s="214"/>
      <c r="N454" s="214"/>
      <c r="O454" s="214"/>
      <c r="P454" s="214"/>
      <c r="Q454" s="214"/>
      <c r="R454" s="214"/>
      <c r="S454" s="214"/>
      <c r="T454" s="214"/>
      <c r="U454" s="214"/>
      <c r="V454" s="214"/>
      <c r="W454" s="214"/>
      <c r="X454" s="214"/>
    </row>
    <row r="455" hidden="1">
      <c r="A455" s="180"/>
      <c r="B455" s="214"/>
      <c r="C455" s="214"/>
      <c r="D455" s="214"/>
      <c r="E455" s="214"/>
      <c r="F455" s="214"/>
      <c r="G455" s="214"/>
      <c r="H455" s="214"/>
      <c r="I455" s="214"/>
      <c r="J455" s="214"/>
      <c r="K455" s="214"/>
      <c r="L455" s="214"/>
      <c r="M455" s="214"/>
      <c r="N455" s="214"/>
      <c r="O455" s="214"/>
      <c r="P455" s="214"/>
      <c r="Q455" s="214"/>
      <c r="R455" s="214"/>
      <c r="S455" s="214"/>
      <c r="T455" s="214"/>
      <c r="U455" s="214"/>
      <c r="V455" s="214"/>
      <c r="W455" s="214"/>
      <c r="X455" s="214"/>
    </row>
    <row r="456" hidden="1">
      <c r="A456" s="180"/>
      <c r="B456" s="214"/>
      <c r="C456" s="214"/>
      <c r="D456" s="214"/>
      <c r="E456" s="214"/>
      <c r="F456" s="214"/>
      <c r="G456" s="214"/>
      <c r="H456" s="214"/>
      <c r="I456" s="214"/>
      <c r="J456" s="214"/>
      <c r="K456" s="214"/>
      <c r="L456" s="214"/>
      <c r="M456" s="214"/>
      <c r="N456" s="214"/>
      <c r="O456" s="214"/>
      <c r="P456" s="214"/>
      <c r="Q456" s="214"/>
      <c r="R456" s="214"/>
      <c r="S456" s="214"/>
      <c r="T456" s="214"/>
      <c r="U456" s="214"/>
      <c r="V456" s="214"/>
      <c r="W456" s="214"/>
      <c r="X456" s="214"/>
    </row>
    <row r="457" hidden="1">
      <c r="A457" s="180"/>
      <c r="B457" s="214"/>
      <c r="C457" s="214"/>
      <c r="D457" s="214"/>
      <c r="E457" s="214"/>
      <c r="F457" s="214"/>
      <c r="G457" s="214"/>
      <c r="H457" s="214"/>
      <c r="I457" s="214"/>
      <c r="J457" s="214"/>
      <c r="K457" s="214"/>
      <c r="L457" s="214"/>
      <c r="M457" s="214"/>
      <c r="N457" s="214"/>
      <c r="O457" s="214"/>
      <c r="P457" s="214"/>
      <c r="Q457" s="214"/>
      <c r="R457" s="214"/>
      <c r="S457" s="214"/>
      <c r="T457" s="214"/>
      <c r="U457" s="214"/>
      <c r="V457" s="214"/>
      <c r="W457" s="214"/>
      <c r="X457" s="214"/>
    </row>
    <row r="458" hidden="1">
      <c r="A458" s="180"/>
      <c r="B458" s="214"/>
      <c r="C458" s="214"/>
      <c r="D458" s="214"/>
      <c r="E458" s="214"/>
      <c r="F458" s="214"/>
      <c r="G458" s="214"/>
      <c r="H458" s="214"/>
      <c r="I458" s="214"/>
      <c r="J458" s="214"/>
      <c r="K458" s="214"/>
      <c r="L458" s="214"/>
      <c r="M458" s="214"/>
      <c r="N458" s="214"/>
      <c r="O458" s="214"/>
      <c r="P458" s="214"/>
      <c r="Q458" s="214"/>
      <c r="R458" s="214"/>
      <c r="S458" s="214"/>
      <c r="T458" s="214"/>
      <c r="U458" s="214"/>
      <c r="V458" s="214"/>
      <c r="W458" s="214"/>
      <c r="X458" s="214"/>
    </row>
    <row r="459" hidden="1">
      <c r="A459" s="180"/>
      <c r="B459" s="214"/>
      <c r="C459" s="214"/>
      <c r="D459" s="214"/>
      <c r="E459" s="214"/>
      <c r="F459" s="214"/>
      <c r="G459" s="214"/>
      <c r="H459" s="214"/>
      <c r="I459" s="214"/>
      <c r="J459" s="214"/>
      <c r="K459" s="214"/>
      <c r="L459" s="214"/>
      <c r="M459" s="214"/>
      <c r="N459" s="214"/>
      <c r="O459" s="214"/>
      <c r="P459" s="214"/>
      <c r="Q459" s="214"/>
      <c r="R459" s="214"/>
      <c r="S459" s="214"/>
      <c r="T459" s="214"/>
      <c r="U459" s="214"/>
      <c r="V459" s="214"/>
      <c r="W459" s="214"/>
      <c r="X459" s="214"/>
    </row>
    <row r="460" hidden="1">
      <c r="A460" s="180"/>
      <c r="B460" s="214"/>
      <c r="C460" s="214"/>
      <c r="D460" s="214"/>
      <c r="E460" s="214"/>
      <c r="F460" s="214"/>
      <c r="G460" s="214"/>
      <c r="H460" s="214"/>
      <c r="I460" s="214"/>
      <c r="J460" s="214"/>
      <c r="K460" s="214"/>
      <c r="L460" s="214"/>
      <c r="M460" s="214"/>
      <c r="N460" s="214"/>
      <c r="O460" s="214"/>
      <c r="P460" s="214"/>
      <c r="Q460" s="214"/>
      <c r="R460" s="214"/>
      <c r="S460" s="214"/>
      <c r="T460" s="214"/>
      <c r="U460" s="214"/>
      <c r="V460" s="214"/>
      <c r="W460" s="214"/>
      <c r="X460" s="214"/>
    </row>
    <row r="461" hidden="1">
      <c r="A461" s="180"/>
      <c r="B461" s="214"/>
      <c r="C461" s="214"/>
      <c r="D461" s="214"/>
      <c r="E461" s="214"/>
      <c r="F461" s="214"/>
      <c r="G461" s="214"/>
      <c r="H461" s="214"/>
      <c r="I461" s="214"/>
      <c r="J461" s="214"/>
      <c r="K461" s="214"/>
      <c r="L461" s="214"/>
      <c r="M461" s="214"/>
      <c r="N461" s="214"/>
      <c r="O461" s="214"/>
      <c r="P461" s="214"/>
      <c r="Q461" s="214"/>
      <c r="R461" s="214"/>
      <c r="S461" s="214"/>
      <c r="T461" s="214"/>
      <c r="U461" s="214"/>
      <c r="V461" s="214"/>
      <c r="W461" s="214"/>
      <c r="X461" s="214"/>
    </row>
    <row r="462" hidden="1">
      <c r="A462" s="180"/>
      <c r="B462" s="214"/>
      <c r="C462" s="214"/>
      <c r="D462" s="214"/>
      <c r="E462" s="214"/>
      <c r="F462" s="214"/>
      <c r="G462" s="214"/>
      <c r="H462" s="214"/>
      <c r="I462" s="214"/>
      <c r="J462" s="214"/>
      <c r="K462" s="214"/>
      <c r="L462" s="214"/>
      <c r="M462" s="214"/>
      <c r="N462" s="214"/>
      <c r="O462" s="214"/>
      <c r="P462" s="214"/>
      <c r="Q462" s="214"/>
      <c r="R462" s="214"/>
      <c r="S462" s="214"/>
      <c r="T462" s="214"/>
      <c r="U462" s="214"/>
      <c r="V462" s="214"/>
      <c r="W462" s="214"/>
      <c r="X462" s="214"/>
    </row>
    <row r="463" hidden="1">
      <c r="A463" s="180"/>
      <c r="B463" s="214"/>
      <c r="C463" s="214"/>
      <c r="D463" s="214"/>
      <c r="E463" s="214"/>
      <c r="F463" s="214"/>
      <c r="G463" s="214"/>
      <c r="H463" s="214"/>
      <c r="I463" s="214"/>
      <c r="J463" s="214"/>
      <c r="K463" s="214"/>
      <c r="L463" s="214"/>
      <c r="M463" s="214"/>
      <c r="N463" s="214"/>
      <c r="O463" s="214"/>
      <c r="P463" s="214"/>
      <c r="Q463" s="214"/>
      <c r="R463" s="214"/>
      <c r="S463" s="214"/>
      <c r="T463" s="214"/>
      <c r="U463" s="214"/>
      <c r="V463" s="214"/>
      <c r="W463" s="214"/>
      <c r="X463" s="214"/>
    </row>
    <row r="464" hidden="1">
      <c r="A464" s="180"/>
      <c r="B464" s="214"/>
      <c r="C464" s="214"/>
      <c r="D464" s="214"/>
      <c r="E464" s="214"/>
      <c r="F464" s="214"/>
      <c r="G464" s="214"/>
      <c r="H464" s="214"/>
      <c r="I464" s="214"/>
      <c r="J464" s="214"/>
      <c r="K464" s="214"/>
      <c r="L464" s="214"/>
      <c r="M464" s="214"/>
      <c r="N464" s="214"/>
      <c r="O464" s="214"/>
      <c r="P464" s="214"/>
      <c r="Q464" s="214"/>
      <c r="R464" s="214"/>
      <c r="S464" s="214"/>
      <c r="T464" s="214"/>
      <c r="U464" s="214"/>
      <c r="V464" s="214"/>
      <c r="W464" s="214"/>
      <c r="X464" s="214"/>
    </row>
    <row r="465" hidden="1">
      <c r="A465" s="180"/>
      <c r="B465" s="214"/>
      <c r="C465" s="214"/>
      <c r="D465" s="214"/>
      <c r="E465" s="214"/>
      <c r="F465" s="214"/>
      <c r="G465" s="214"/>
      <c r="H465" s="214"/>
      <c r="I465" s="214"/>
      <c r="J465" s="214"/>
      <c r="K465" s="214"/>
      <c r="L465" s="214"/>
      <c r="M465" s="214"/>
      <c r="N465" s="214"/>
      <c r="O465" s="214"/>
      <c r="P465" s="214"/>
      <c r="Q465" s="214"/>
      <c r="R465" s="214"/>
      <c r="S465" s="214"/>
      <c r="T465" s="214"/>
      <c r="U465" s="214"/>
      <c r="V465" s="214"/>
      <c r="W465" s="214"/>
      <c r="X465" s="214"/>
    </row>
    <row r="466" hidden="1">
      <c r="A466" s="180"/>
      <c r="B466" s="214"/>
      <c r="C466" s="214"/>
      <c r="D466" s="214"/>
      <c r="E466" s="214"/>
      <c r="F466" s="214"/>
      <c r="G466" s="214"/>
      <c r="H466" s="214"/>
      <c r="I466" s="214"/>
      <c r="J466" s="214"/>
      <c r="K466" s="214"/>
      <c r="L466" s="214"/>
      <c r="M466" s="214"/>
      <c r="N466" s="214"/>
      <c r="O466" s="214"/>
      <c r="P466" s="214"/>
      <c r="Q466" s="214"/>
      <c r="R466" s="214"/>
      <c r="S466" s="214"/>
      <c r="T466" s="214"/>
      <c r="U466" s="214"/>
      <c r="V466" s="214"/>
      <c r="W466" s="214"/>
      <c r="X466" s="214"/>
    </row>
    <row r="467" hidden="1">
      <c r="A467" s="180"/>
      <c r="B467" s="214"/>
      <c r="C467" s="214"/>
      <c r="D467" s="214"/>
      <c r="E467" s="214"/>
      <c r="F467" s="214"/>
      <c r="G467" s="214"/>
      <c r="H467" s="214"/>
      <c r="I467" s="214"/>
      <c r="J467" s="214"/>
      <c r="K467" s="214"/>
      <c r="L467" s="214"/>
      <c r="M467" s="214"/>
      <c r="N467" s="214"/>
      <c r="O467" s="214"/>
      <c r="P467" s="214"/>
      <c r="Q467" s="214"/>
      <c r="R467" s="214"/>
      <c r="S467" s="214"/>
      <c r="T467" s="214"/>
      <c r="U467" s="214"/>
      <c r="V467" s="214"/>
      <c r="W467" s="214"/>
      <c r="X467" s="214"/>
    </row>
    <row r="468" hidden="1">
      <c r="A468" s="180"/>
      <c r="B468" s="214"/>
      <c r="C468" s="214"/>
      <c r="D468" s="214"/>
      <c r="E468" s="214"/>
      <c r="F468" s="214"/>
      <c r="G468" s="214"/>
      <c r="H468" s="214"/>
      <c r="I468" s="214"/>
      <c r="J468" s="214"/>
      <c r="K468" s="214"/>
      <c r="L468" s="214"/>
      <c r="M468" s="214"/>
      <c r="N468" s="214"/>
      <c r="O468" s="214"/>
      <c r="P468" s="214"/>
      <c r="Q468" s="214"/>
      <c r="R468" s="214"/>
      <c r="S468" s="214"/>
      <c r="T468" s="214"/>
      <c r="U468" s="214"/>
      <c r="V468" s="214"/>
      <c r="W468" s="214"/>
      <c r="X468" s="214"/>
    </row>
    <row r="469" hidden="1">
      <c r="A469" s="180"/>
      <c r="B469" s="214"/>
      <c r="C469" s="214"/>
      <c r="D469" s="214"/>
      <c r="E469" s="214"/>
      <c r="F469" s="214"/>
      <c r="G469" s="214"/>
      <c r="H469" s="214"/>
      <c r="I469" s="214"/>
      <c r="J469" s="214"/>
      <c r="K469" s="214"/>
      <c r="L469" s="214"/>
      <c r="M469" s="214"/>
      <c r="N469" s="214"/>
      <c r="O469" s="214"/>
      <c r="P469" s="214"/>
      <c r="Q469" s="214"/>
      <c r="R469" s="214"/>
      <c r="S469" s="214"/>
      <c r="T469" s="214"/>
      <c r="U469" s="214"/>
      <c r="V469" s="214"/>
      <c r="W469" s="214"/>
      <c r="X469" s="214"/>
    </row>
    <row r="470" hidden="1">
      <c r="A470" s="180"/>
      <c r="B470" s="214"/>
      <c r="C470" s="214"/>
      <c r="D470" s="214"/>
      <c r="E470" s="214"/>
      <c r="F470" s="214"/>
      <c r="G470" s="214"/>
      <c r="H470" s="214"/>
      <c r="I470" s="214"/>
      <c r="J470" s="214"/>
      <c r="K470" s="214"/>
      <c r="L470" s="214"/>
      <c r="M470" s="214"/>
      <c r="N470" s="214"/>
      <c r="O470" s="214"/>
      <c r="P470" s="214"/>
      <c r="Q470" s="214"/>
      <c r="R470" s="214"/>
      <c r="S470" s="214"/>
      <c r="T470" s="214"/>
      <c r="U470" s="214"/>
      <c r="V470" s="214"/>
      <c r="W470" s="214"/>
      <c r="X470" s="214"/>
    </row>
    <row r="471" hidden="1">
      <c r="A471" s="180"/>
      <c r="B471" s="214"/>
      <c r="C471" s="214"/>
      <c r="D471" s="214"/>
      <c r="E471" s="214"/>
      <c r="F471" s="214"/>
      <c r="G471" s="214"/>
      <c r="H471" s="214"/>
      <c r="I471" s="214"/>
      <c r="J471" s="214"/>
      <c r="K471" s="214"/>
      <c r="L471" s="214"/>
      <c r="M471" s="214"/>
      <c r="N471" s="214"/>
      <c r="O471" s="214"/>
      <c r="P471" s="214"/>
      <c r="Q471" s="214"/>
      <c r="R471" s="214"/>
      <c r="S471" s="214"/>
      <c r="T471" s="214"/>
      <c r="U471" s="214"/>
      <c r="V471" s="214"/>
      <c r="W471" s="214"/>
      <c r="X471" s="214"/>
    </row>
    <row r="472" hidden="1">
      <c r="A472" s="180"/>
      <c r="B472" s="214"/>
      <c r="C472" s="214"/>
      <c r="D472" s="214"/>
      <c r="E472" s="214"/>
      <c r="F472" s="214"/>
      <c r="G472" s="214"/>
      <c r="H472" s="214"/>
      <c r="I472" s="214"/>
      <c r="J472" s="214"/>
      <c r="K472" s="214"/>
      <c r="L472" s="214"/>
      <c r="M472" s="214"/>
      <c r="N472" s="214"/>
      <c r="O472" s="214"/>
      <c r="P472" s="214"/>
      <c r="Q472" s="214"/>
      <c r="R472" s="214"/>
      <c r="S472" s="214"/>
      <c r="T472" s="214"/>
      <c r="U472" s="214"/>
      <c r="V472" s="214"/>
      <c r="W472" s="214"/>
      <c r="X472" s="214"/>
    </row>
    <row r="473" hidden="1">
      <c r="A473" s="180"/>
      <c r="B473" s="214"/>
      <c r="C473" s="214"/>
      <c r="D473" s="214"/>
      <c r="E473" s="214"/>
      <c r="F473" s="214"/>
      <c r="G473" s="214"/>
      <c r="H473" s="214"/>
      <c r="I473" s="214"/>
      <c r="J473" s="214"/>
      <c r="K473" s="214"/>
      <c r="L473" s="214"/>
      <c r="M473" s="214"/>
      <c r="N473" s="214"/>
      <c r="O473" s="214"/>
      <c r="P473" s="214"/>
      <c r="Q473" s="214"/>
      <c r="R473" s="214"/>
      <c r="S473" s="214"/>
      <c r="T473" s="214"/>
      <c r="U473" s="214"/>
      <c r="V473" s="214"/>
      <c r="W473" s="214"/>
      <c r="X473" s="214"/>
    </row>
    <row r="474" hidden="1">
      <c r="A474" s="180"/>
      <c r="B474" s="214"/>
      <c r="C474" s="214"/>
      <c r="D474" s="214"/>
      <c r="E474" s="214"/>
      <c r="F474" s="214"/>
      <c r="G474" s="214"/>
      <c r="H474" s="214"/>
      <c r="I474" s="214"/>
      <c r="J474" s="214"/>
      <c r="K474" s="214"/>
      <c r="L474" s="214"/>
      <c r="M474" s="214"/>
      <c r="N474" s="214"/>
      <c r="O474" s="214"/>
      <c r="P474" s="214"/>
      <c r="Q474" s="214"/>
      <c r="R474" s="214"/>
      <c r="S474" s="214"/>
      <c r="T474" s="214"/>
      <c r="U474" s="214"/>
      <c r="V474" s="214"/>
      <c r="W474" s="214"/>
      <c r="X474" s="214"/>
    </row>
    <row r="475" hidden="1">
      <c r="A475" s="180"/>
      <c r="B475" s="214"/>
      <c r="C475" s="214"/>
      <c r="D475" s="214"/>
      <c r="E475" s="214"/>
      <c r="F475" s="214"/>
      <c r="G475" s="214"/>
      <c r="H475" s="214"/>
      <c r="I475" s="214"/>
      <c r="J475" s="214"/>
      <c r="K475" s="214"/>
      <c r="L475" s="214"/>
      <c r="M475" s="214"/>
      <c r="N475" s="214"/>
      <c r="O475" s="214"/>
      <c r="P475" s="214"/>
      <c r="Q475" s="214"/>
      <c r="R475" s="214"/>
      <c r="S475" s="214"/>
      <c r="T475" s="214"/>
      <c r="U475" s="214"/>
      <c r="V475" s="214"/>
      <c r="W475" s="214"/>
      <c r="X475" s="214"/>
    </row>
    <row r="476" hidden="1">
      <c r="A476" s="180"/>
      <c r="B476" s="214"/>
      <c r="C476" s="214"/>
      <c r="D476" s="214"/>
      <c r="E476" s="214"/>
      <c r="F476" s="214"/>
      <c r="G476" s="214"/>
      <c r="H476" s="214"/>
      <c r="I476" s="214"/>
      <c r="J476" s="214"/>
      <c r="K476" s="214"/>
      <c r="L476" s="214"/>
      <c r="M476" s="214"/>
      <c r="N476" s="214"/>
      <c r="O476" s="214"/>
      <c r="P476" s="214"/>
      <c r="Q476" s="214"/>
      <c r="R476" s="214"/>
      <c r="S476" s="214"/>
      <c r="T476" s="214"/>
      <c r="U476" s="214"/>
      <c r="V476" s="214"/>
      <c r="W476" s="214"/>
      <c r="X476" s="214"/>
    </row>
    <row r="477" hidden="1">
      <c r="A477" s="180"/>
      <c r="B477" s="214"/>
      <c r="C477" s="214"/>
      <c r="D477" s="214"/>
      <c r="E477" s="214"/>
      <c r="F477" s="214"/>
      <c r="G477" s="214"/>
      <c r="H477" s="214"/>
      <c r="I477" s="214"/>
      <c r="J477" s="214"/>
      <c r="K477" s="214"/>
      <c r="L477" s="214"/>
      <c r="M477" s="214"/>
      <c r="N477" s="214"/>
      <c r="O477" s="214"/>
      <c r="P477" s="214"/>
      <c r="Q477" s="214"/>
      <c r="R477" s="214"/>
      <c r="S477" s="214"/>
      <c r="T477" s="214"/>
      <c r="U477" s="214"/>
      <c r="V477" s="214"/>
      <c r="W477" s="214"/>
      <c r="X477" s="214"/>
    </row>
    <row r="478" hidden="1">
      <c r="A478" s="180"/>
      <c r="B478" s="214"/>
      <c r="C478" s="214"/>
      <c r="D478" s="214"/>
      <c r="E478" s="214"/>
      <c r="F478" s="214"/>
      <c r="G478" s="214"/>
      <c r="H478" s="214"/>
      <c r="I478" s="214"/>
      <c r="J478" s="214"/>
      <c r="K478" s="214"/>
      <c r="L478" s="214"/>
      <c r="M478" s="214"/>
      <c r="N478" s="214"/>
      <c r="O478" s="214"/>
      <c r="P478" s="214"/>
      <c r="Q478" s="214"/>
      <c r="R478" s="214"/>
      <c r="S478" s="214"/>
      <c r="T478" s="214"/>
      <c r="U478" s="214"/>
      <c r="V478" s="214"/>
      <c r="W478" s="214"/>
      <c r="X478" s="214"/>
    </row>
    <row r="479" hidden="1">
      <c r="A479" s="180"/>
      <c r="B479" s="214"/>
      <c r="C479" s="214"/>
      <c r="D479" s="214"/>
      <c r="E479" s="214"/>
      <c r="F479" s="214"/>
      <c r="G479" s="214"/>
      <c r="H479" s="214"/>
      <c r="I479" s="214"/>
      <c r="J479" s="214"/>
      <c r="K479" s="214"/>
      <c r="L479" s="214"/>
      <c r="M479" s="214"/>
      <c r="N479" s="214"/>
      <c r="O479" s="214"/>
      <c r="P479" s="214"/>
      <c r="Q479" s="214"/>
      <c r="R479" s="214"/>
      <c r="S479" s="214"/>
      <c r="T479" s="214"/>
      <c r="U479" s="214"/>
      <c r="V479" s="214"/>
      <c r="W479" s="214"/>
      <c r="X479" s="214"/>
    </row>
    <row r="480" hidden="1">
      <c r="A480" s="180"/>
      <c r="B480" s="214"/>
      <c r="C480" s="214"/>
      <c r="D480" s="214"/>
      <c r="E480" s="214"/>
      <c r="F480" s="214"/>
      <c r="G480" s="214"/>
      <c r="H480" s="214"/>
      <c r="I480" s="214"/>
      <c r="J480" s="214"/>
      <c r="K480" s="214"/>
      <c r="L480" s="214"/>
      <c r="M480" s="214"/>
      <c r="N480" s="214"/>
      <c r="O480" s="214"/>
      <c r="P480" s="214"/>
      <c r="Q480" s="214"/>
      <c r="R480" s="214"/>
      <c r="S480" s="214"/>
      <c r="T480" s="214"/>
      <c r="U480" s="214"/>
      <c r="V480" s="214"/>
      <c r="W480" s="214"/>
      <c r="X480" s="214"/>
    </row>
    <row r="481" hidden="1">
      <c r="A481" s="180"/>
      <c r="B481" s="214"/>
      <c r="C481" s="214"/>
      <c r="D481" s="214"/>
      <c r="E481" s="214"/>
      <c r="F481" s="214"/>
      <c r="G481" s="214"/>
      <c r="H481" s="214"/>
      <c r="I481" s="214"/>
      <c r="J481" s="214"/>
      <c r="K481" s="214"/>
      <c r="L481" s="214"/>
      <c r="M481" s="214"/>
      <c r="N481" s="214"/>
      <c r="O481" s="214"/>
      <c r="P481" s="214"/>
      <c r="Q481" s="214"/>
      <c r="R481" s="214"/>
      <c r="S481" s="214"/>
      <c r="T481" s="214"/>
      <c r="U481" s="214"/>
      <c r="V481" s="214"/>
      <c r="W481" s="214"/>
      <c r="X481" s="214"/>
    </row>
    <row r="482" hidden="1">
      <c r="A482" s="180"/>
      <c r="B482" s="214"/>
      <c r="C482" s="214"/>
      <c r="D482" s="214"/>
      <c r="E482" s="214"/>
      <c r="F482" s="214"/>
      <c r="G482" s="214"/>
      <c r="H482" s="214"/>
      <c r="I482" s="214"/>
      <c r="J482" s="214"/>
      <c r="K482" s="214"/>
      <c r="L482" s="214"/>
      <c r="M482" s="214"/>
      <c r="N482" s="214"/>
      <c r="O482" s="214"/>
      <c r="P482" s="214"/>
      <c r="Q482" s="214"/>
      <c r="R482" s="214"/>
      <c r="S482" s="214"/>
      <c r="T482" s="214"/>
      <c r="U482" s="214"/>
      <c r="V482" s="214"/>
      <c r="W482" s="214"/>
      <c r="X482" s="214"/>
    </row>
    <row r="483" hidden="1">
      <c r="A483" s="180"/>
      <c r="B483" s="214"/>
      <c r="C483" s="214"/>
      <c r="D483" s="214"/>
      <c r="E483" s="214"/>
      <c r="F483" s="214"/>
      <c r="G483" s="214"/>
      <c r="H483" s="214"/>
      <c r="I483" s="214"/>
      <c r="J483" s="214"/>
      <c r="K483" s="214"/>
      <c r="L483" s="214"/>
      <c r="M483" s="214"/>
      <c r="N483" s="214"/>
      <c r="O483" s="214"/>
      <c r="P483" s="214"/>
      <c r="Q483" s="214"/>
      <c r="R483" s="214"/>
      <c r="S483" s="214"/>
      <c r="T483" s="214"/>
      <c r="U483" s="214"/>
      <c r="V483" s="214"/>
      <c r="W483" s="214"/>
      <c r="X483" s="214"/>
    </row>
    <row r="484" hidden="1">
      <c r="A484" s="180"/>
      <c r="B484" s="214"/>
      <c r="C484" s="214"/>
      <c r="D484" s="214"/>
      <c r="E484" s="214"/>
      <c r="F484" s="214"/>
      <c r="G484" s="214"/>
      <c r="H484" s="214"/>
      <c r="I484" s="214"/>
      <c r="J484" s="214"/>
      <c r="K484" s="214"/>
      <c r="L484" s="214"/>
      <c r="M484" s="214"/>
      <c r="N484" s="214"/>
      <c r="O484" s="214"/>
      <c r="P484" s="214"/>
      <c r="Q484" s="214"/>
      <c r="R484" s="214"/>
      <c r="S484" s="214"/>
      <c r="T484" s="214"/>
      <c r="U484" s="214"/>
      <c r="V484" s="214"/>
      <c r="W484" s="214"/>
      <c r="X484" s="214"/>
    </row>
    <row r="485" hidden="1">
      <c r="A485" s="180"/>
      <c r="B485" s="214"/>
      <c r="C485" s="214"/>
      <c r="D485" s="214"/>
      <c r="E485" s="214"/>
      <c r="F485" s="214"/>
      <c r="G485" s="214"/>
      <c r="H485" s="214"/>
      <c r="I485" s="214"/>
      <c r="J485" s="214"/>
      <c r="K485" s="214"/>
      <c r="L485" s="214"/>
      <c r="M485" s="214"/>
      <c r="N485" s="214"/>
      <c r="O485" s="214"/>
      <c r="P485" s="214"/>
      <c r="Q485" s="214"/>
      <c r="R485" s="214"/>
      <c r="S485" s="214"/>
      <c r="T485" s="214"/>
      <c r="U485" s="214"/>
      <c r="V485" s="214"/>
      <c r="W485" s="214"/>
      <c r="X485" s="214"/>
    </row>
    <row r="486" hidden="1">
      <c r="A486" s="180"/>
      <c r="B486" s="214"/>
      <c r="C486" s="214"/>
      <c r="D486" s="214"/>
      <c r="E486" s="214"/>
      <c r="F486" s="214"/>
      <c r="G486" s="214"/>
      <c r="H486" s="214"/>
      <c r="I486" s="214"/>
      <c r="J486" s="214"/>
      <c r="K486" s="214"/>
      <c r="L486" s="214"/>
      <c r="M486" s="214"/>
      <c r="N486" s="214"/>
      <c r="O486" s="214"/>
      <c r="P486" s="214"/>
      <c r="Q486" s="214"/>
      <c r="R486" s="214"/>
      <c r="S486" s="214"/>
      <c r="T486" s="214"/>
      <c r="U486" s="214"/>
      <c r="V486" s="214"/>
      <c r="W486" s="214"/>
      <c r="X486" s="214"/>
    </row>
    <row r="487" hidden="1">
      <c r="A487" s="180"/>
      <c r="B487" s="214"/>
      <c r="C487" s="214"/>
      <c r="D487" s="214"/>
      <c r="E487" s="214"/>
      <c r="F487" s="214"/>
      <c r="G487" s="214"/>
      <c r="H487" s="214"/>
      <c r="I487" s="214"/>
      <c r="J487" s="214"/>
      <c r="K487" s="214"/>
      <c r="L487" s="214"/>
      <c r="M487" s="214"/>
      <c r="N487" s="214"/>
      <c r="O487" s="214"/>
      <c r="P487" s="214"/>
      <c r="Q487" s="214"/>
      <c r="R487" s="214"/>
      <c r="S487" s="214"/>
      <c r="T487" s="214"/>
      <c r="U487" s="214"/>
      <c r="V487" s="214"/>
      <c r="W487" s="214"/>
      <c r="X487" s="214"/>
    </row>
    <row r="488" hidden="1">
      <c r="A488" s="180"/>
      <c r="B488" s="214"/>
      <c r="C488" s="214"/>
      <c r="D488" s="214"/>
      <c r="E488" s="214"/>
      <c r="F488" s="214"/>
      <c r="G488" s="214"/>
      <c r="H488" s="214"/>
      <c r="I488" s="214"/>
      <c r="J488" s="214"/>
      <c r="K488" s="214"/>
      <c r="L488" s="214"/>
      <c r="M488" s="214"/>
      <c r="N488" s="214"/>
      <c r="O488" s="214"/>
      <c r="P488" s="214"/>
      <c r="Q488" s="214"/>
      <c r="R488" s="214"/>
      <c r="S488" s="214"/>
      <c r="T488" s="214"/>
      <c r="U488" s="214"/>
      <c r="V488" s="214"/>
      <c r="W488" s="214"/>
      <c r="X488" s="214"/>
    </row>
    <row r="489" hidden="1">
      <c r="A489" s="180"/>
      <c r="B489" s="214"/>
      <c r="C489" s="214"/>
      <c r="D489" s="214"/>
      <c r="E489" s="214"/>
      <c r="F489" s="214"/>
      <c r="G489" s="214"/>
      <c r="H489" s="214"/>
      <c r="I489" s="214"/>
      <c r="J489" s="214"/>
      <c r="K489" s="214"/>
      <c r="L489" s="214"/>
      <c r="M489" s="214"/>
      <c r="N489" s="214"/>
      <c r="O489" s="214"/>
      <c r="P489" s="214"/>
      <c r="Q489" s="214"/>
      <c r="R489" s="214"/>
      <c r="S489" s="214"/>
      <c r="T489" s="214"/>
      <c r="U489" s="214"/>
      <c r="V489" s="214"/>
      <c r="W489" s="214"/>
      <c r="X489" s="214"/>
    </row>
    <row r="490" hidden="1">
      <c r="A490" s="180"/>
      <c r="B490" s="214"/>
      <c r="C490" s="214"/>
      <c r="D490" s="214"/>
      <c r="E490" s="214"/>
      <c r="F490" s="214"/>
      <c r="G490" s="214"/>
      <c r="H490" s="214"/>
      <c r="I490" s="214"/>
      <c r="J490" s="214"/>
      <c r="K490" s="214"/>
      <c r="L490" s="214"/>
      <c r="M490" s="214"/>
      <c r="N490" s="214"/>
      <c r="O490" s="214"/>
      <c r="P490" s="214"/>
      <c r="Q490" s="214"/>
      <c r="R490" s="214"/>
      <c r="S490" s="214"/>
      <c r="T490" s="214"/>
      <c r="U490" s="214"/>
      <c r="V490" s="214"/>
      <c r="W490" s="214"/>
      <c r="X490" s="214"/>
    </row>
    <row r="491" hidden="1">
      <c r="A491" s="180"/>
      <c r="B491" s="214"/>
      <c r="C491" s="214"/>
      <c r="D491" s="214"/>
      <c r="E491" s="214"/>
      <c r="F491" s="214"/>
      <c r="G491" s="214"/>
      <c r="H491" s="214"/>
      <c r="I491" s="214"/>
      <c r="J491" s="214"/>
      <c r="K491" s="214"/>
      <c r="L491" s="214"/>
      <c r="M491" s="214"/>
      <c r="N491" s="214"/>
      <c r="O491" s="214"/>
      <c r="P491" s="214"/>
      <c r="Q491" s="214"/>
      <c r="R491" s="214"/>
      <c r="S491" s="214"/>
      <c r="T491" s="214"/>
      <c r="U491" s="214"/>
      <c r="V491" s="214"/>
      <c r="W491" s="214"/>
      <c r="X491" s="214"/>
    </row>
    <row r="492" hidden="1">
      <c r="A492" s="180"/>
      <c r="B492" s="214"/>
      <c r="C492" s="214"/>
      <c r="D492" s="214"/>
      <c r="E492" s="214"/>
      <c r="F492" s="214"/>
      <c r="G492" s="214"/>
      <c r="H492" s="214"/>
      <c r="I492" s="214"/>
      <c r="J492" s="214"/>
      <c r="K492" s="214"/>
      <c r="L492" s="214"/>
      <c r="M492" s="214"/>
      <c r="N492" s="214"/>
      <c r="O492" s="214"/>
      <c r="P492" s="214"/>
      <c r="Q492" s="214"/>
      <c r="R492" s="214"/>
      <c r="S492" s="214"/>
      <c r="T492" s="214"/>
      <c r="U492" s="214"/>
      <c r="V492" s="214"/>
      <c r="W492" s="214"/>
      <c r="X492" s="214"/>
    </row>
    <row r="493" hidden="1">
      <c r="A493" s="180"/>
      <c r="B493" s="214"/>
      <c r="C493" s="214"/>
      <c r="D493" s="214"/>
      <c r="E493" s="214"/>
      <c r="F493" s="214"/>
      <c r="G493" s="214"/>
      <c r="H493" s="214"/>
      <c r="I493" s="214"/>
      <c r="J493" s="214"/>
      <c r="K493" s="214"/>
      <c r="L493" s="214"/>
      <c r="M493" s="214"/>
      <c r="N493" s="214"/>
      <c r="O493" s="214"/>
      <c r="P493" s="214"/>
      <c r="Q493" s="214"/>
      <c r="R493" s="214"/>
      <c r="S493" s="214"/>
      <c r="T493" s="214"/>
      <c r="U493" s="214"/>
      <c r="V493" s="214"/>
      <c r="W493" s="214"/>
      <c r="X493" s="214"/>
    </row>
    <row r="494" hidden="1">
      <c r="A494" s="180"/>
      <c r="B494" s="214"/>
      <c r="C494" s="214"/>
      <c r="D494" s="214"/>
      <c r="E494" s="214"/>
      <c r="F494" s="214"/>
      <c r="G494" s="214"/>
      <c r="H494" s="214"/>
      <c r="I494" s="214"/>
      <c r="J494" s="214"/>
      <c r="K494" s="214"/>
      <c r="L494" s="214"/>
      <c r="M494" s="214"/>
      <c r="N494" s="214"/>
      <c r="O494" s="214"/>
      <c r="P494" s="214"/>
      <c r="Q494" s="214"/>
      <c r="R494" s="214"/>
      <c r="S494" s="214"/>
      <c r="T494" s="214"/>
      <c r="U494" s="214"/>
      <c r="V494" s="214"/>
      <c r="W494" s="214"/>
      <c r="X494" s="214"/>
    </row>
    <row r="495" hidden="1">
      <c r="A495" s="180"/>
      <c r="B495" s="214"/>
      <c r="C495" s="214"/>
      <c r="D495" s="214"/>
      <c r="E495" s="214"/>
      <c r="F495" s="214"/>
      <c r="G495" s="214"/>
      <c r="H495" s="214"/>
      <c r="I495" s="214"/>
      <c r="J495" s="214"/>
      <c r="K495" s="214"/>
      <c r="L495" s="214"/>
      <c r="M495" s="214"/>
      <c r="N495" s="214"/>
      <c r="O495" s="214"/>
      <c r="P495" s="214"/>
      <c r="Q495" s="214"/>
      <c r="R495" s="214"/>
      <c r="S495" s="214"/>
      <c r="T495" s="214"/>
      <c r="U495" s="214"/>
      <c r="V495" s="214"/>
      <c r="W495" s="214"/>
      <c r="X495" s="214"/>
    </row>
    <row r="496" hidden="1">
      <c r="A496" s="180"/>
      <c r="B496" s="214"/>
      <c r="C496" s="214"/>
      <c r="D496" s="214"/>
      <c r="E496" s="214"/>
      <c r="F496" s="214"/>
      <c r="G496" s="214"/>
      <c r="H496" s="214"/>
      <c r="I496" s="214"/>
      <c r="J496" s="214"/>
      <c r="K496" s="214"/>
      <c r="L496" s="214"/>
      <c r="M496" s="214"/>
      <c r="N496" s="214"/>
      <c r="O496" s="214"/>
      <c r="P496" s="214"/>
      <c r="Q496" s="214"/>
      <c r="R496" s="214"/>
      <c r="S496" s="214"/>
      <c r="T496" s="214"/>
      <c r="U496" s="214"/>
      <c r="V496" s="214"/>
      <c r="W496" s="214"/>
      <c r="X496" s="214"/>
    </row>
    <row r="497" hidden="1">
      <c r="A497" s="180"/>
      <c r="B497" s="214"/>
      <c r="C497" s="214"/>
      <c r="D497" s="214"/>
      <c r="E497" s="214"/>
      <c r="F497" s="214"/>
      <c r="G497" s="214"/>
      <c r="H497" s="214"/>
      <c r="I497" s="214"/>
      <c r="J497" s="214"/>
      <c r="K497" s="214"/>
      <c r="L497" s="214"/>
      <c r="M497" s="214"/>
      <c r="N497" s="214"/>
      <c r="O497" s="214"/>
      <c r="P497" s="214"/>
      <c r="Q497" s="214"/>
      <c r="R497" s="214"/>
      <c r="S497" s="214"/>
      <c r="T497" s="214"/>
      <c r="U497" s="214"/>
      <c r="V497" s="214"/>
      <c r="W497" s="214"/>
      <c r="X497" s="214"/>
    </row>
    <row r="498" hidden="1">
      <c r="A498" s="180"/>
      <c r="B498" s="214"/>
      <c r="C498" s="214"/>
      <c r="D498" s="214"/>
      <c r="E498" s="214"/>
      <c r="F498" s="214"/>
      <c r="G498" s="214"/>
      <c r="H498" s="214"/>
      <c r="I498" s="214"/>
      <c r="J498" s="214"/>
      <c r="K498" s="214"/>
      <c r="L498" s="214"/>
      <c r="M498" s="214"/>
      <c r="N498" s="214"/>
      <c r="O498" s="214"/>
      <c r="P498" s="214"/>
      <c r="Q498" s="214"/>
      <c r="R498" s="214"/>
      <c r="S498" s="214"/>
      <c r="T498" s="214"/>
      <c r="U498" s="214"/>
      <c r="V498" s="214"/>
      <c r="W498" s="214"/>
      <c r="X498" s="214"/>
    </row>
    <row r="499" hidden="1">
      <c r="A499" s="180"/>
      <c r="B499" s="214"/>
      <c r="C499" s="214"/>
      <c r="D499" s="214"/>
      <c r="E499" s="214"/>
      <c r="F499" s="214"/>
      <c r="G499" s="214"/>
      <c r="H499" s="214"/>
      <c r="I499" s="214"/>
      <c r="J499" s="214"/>
      <c r="K499" s="214"/>
      <c r="L499" s="214"/>
      <c r="M499" s="214"/>
      <c r="N499" s="214"/>
      <c r="O499" s="214"/>
      <c r="P499" s="214"/>
      <c r="Q499" s="214"/>
      <c r="R499" s="214"/>
      <c r="S499" s="214"/>
      <c r="T499" s="214"/>
      <c r="U499" s="214"/>
      <c r="V499" s="214"/>
      <c r="W499" s="214"/>
      <c r="X499" s="214"/>
    </row>
    <row r="500" hidden="1">
      <c r="A500" s="180"/>
      <c r="B500" s="214"/>
      <c r="C500" s="214"/>
      <c r="D500" s="214"/>
      <c r="E500" s="214"/>
      <c r="F500" s="214"/>
      <c r="G500" s="214"/>
      <c r="H500" s="214"/>
      <c r="I500" s="214"/>
      <c r="J500" s="214"/>
      <c r="K500" s="214"/>
      <c r="L500" s="214"/>
      <c r="M500" s="214"/>
      <c r="N500" s="214"/>
      <c r="O500" s="214"/>
      <c r="P500" s="214"/>
      <c r="Q500" s="214"/>
      <c r="R500" s="214"/>
      <c r="S500" s="214"/>
      <c r="T500" s="214"/>
      <c r="U500" s="214"/>
      <c r="V500" s="214"/>
      <c r="W500" s="214"/>
      <c r="X500" s="214"/>
    </row>
    <row r="501" hidden="1">
      <c r="A501" s="180"/>
      <c r="B501" s="214"/>
      <c r="C501" s="214"/>
      <c r="D501" s="214"/>
      <c r="E501" s="214"/>
      <c r="F501" s="214"/>
      <c r="G501" s="214"/>
      <c r="H501" s="214"/>
      <c r="I501" s="214"/>
      <c r="J501" s="214"/>
      <c r="K501" s="214"/>
      <c r="L501" s="214"/>
      <c r="M501" s="214"/>
      <c r="N501" s="214"/>
      <c r="O501" s="214"/>
      <c r="P501" s="214"/>
      <c r="Q501" s="214"/>
      <c r="R501" s="214"/>
      <c r="S501" s="214"/>
      <c r="T501" s="214"/>
      <c r="U501" s="214"/>
      <c r="V501" s="214"/>
      <c r="W501" s="214"/>
      <c r="X501" s="214"/>
    </row>
    <row r="502" hidden="1">
      <c r="A502" s="180"/>
      <c r="B502" s="214"/>
      <c r="C502" s="214"/>
      <c r="D502" s="214"/>
      <c r="E502" s="214"/>
      <c r="F502" s="214"/>
      <c r="G502" s="214"/>
      <c r="H502" s="214"/>
      <c r="I502" s="214"/>
      <c r="J502" s="214"/>
      <c r="K502" s="214"/>
      <c r="L502" s="214"/>
      <c r="M502" s="214"/>
      <c r="N502" s="214"/>
      <c r="O502" s="214"/>
      <c r="P502" s="214"/>
      <c r="Q502" s="214"/>
      <c r="R502" s="214"/>
      <c r="S502" s="214"/>
      <c r="T502" s="214"/>
      <c r="U502" s="214"/>
      <c r="V502" s="214"/>
      <c r="W502" s="214"/>
      <c r="X502" s="214"/>
    </row>
    <row r="503" hidden="1">
      <c r="A503" s="180"/>
      <c r="B503" s="214"/>
      <c r="C503" s="214"/>
      <c r="D503" s="214"/>
      <c r="E503" s="214"/>
      <c r="F503" s="214"/>
      <c r="G503" s="214"/>
      <c r="H503" s="214"/>
      <c r="I503" s="214"/>
      <c r="J503" s="214"/>
      <c r="K503" s="214"/>
      <c r="L503" s="214"/>
      <c r="M503" s="214"/>
      <c r="N503" s="214"/>
      <c r="O503" s="214"/>
      <c r="P503" s="214"/>
      <c r="Q503" s="214"/>
      <c r="R503" s="214"/>
      <c r="S503" s="214"/>
      <c r="T503" s="214"/>
      <c r="U503" s="214"/>
      <c r="V503" s="214"/>
      <c r="W503" s="214"/>
      <c r="X503" s="214"/>
    </row>
    <row r="504" hidden="1">
      <c r="A504" s="180"/>
      <c r="B504" s="214"/>
      <c r="C504" s="214"/>
      <c r="D504" s="214"/>
      <c r="E504" s="214"/>
      <c r="F504" s="214"/>
      <c r="G504" s="214"/>
      <c r="H504" s="214"/>
      <c r="I504" s="214"/>
      <c r="J504" s="214"/>
      <c r="K504" s="214"/>
      <c r="L504" s="214"/>
      <c r="M504" s="214"/>
      <c r="N504" s="214"/>
      <c r="O504" s="214"/>
      <c r="P504" s="214"/>
      <c r="Q504" s="214"/>
      <c r="R504" s="214"/>
      <c r="S504" s="214"/>
      <c r="T504" s="214"/>
      <c r="U504" s="214"/>
      <c r="V504" s="214"/>
      <c r="W504" s="214"/>
      <c r="X504" s="214"/>
    </row>
    <row r="505" hidden="1">
      <c r="A505" s="180"/>
      <c r="B505" s="214"/>
      <c r="C505" s="214"/>
      <c r="D505" s="214"/>
      <c r="E505" s="214"/>
      <c r="F505" s="214"/>
      <c r="G505" s="214"/>
      <c r="H505" s="214"/>
      <c r="I505" s="214"/>
      <c r="J505" s="214"/>
      <c r="K505" s="214"/>
      <c r="L505" s="214"/>
      <c r="M505" s="214"/>
      <c r="N505" s="214"/>
      <c r="O505" s="214"/>
      <c r="P505" s="214"/>
      <c r="Q505" s="214"/>
      <c r="R505" s="214"/>
      <c r="S505" s="214"/>
      <c r="T505" s="214"/>
      <c r="U505" s="214"/>
      <c r="V505" s="214"/>
      <c r="W505" s="214"/>
      <c r="X505" s="214"/>
    </row>
    <row r="506" hidden="1">
      <c r="A506" s="180"/>
      <c r="B506" s="214"/>
      <c r="C506" s="214"/>
      <c r="D506" s="214"/>
      <c r="E506" s="214"/>
      <c r="F506" s="214"/>
      <c r="G506" s="214"/>
      <c r="H506" s="214"/>
      <c r="I506" s="214"/>
      <c r="J506" s="214"/>
      <c r="K506" s="214"/>
      <c r="L506" s="214"/>
      <c r="M506" s="214"/>
      <c r="N506" s="214"/>
      <c r="O506" s="214"/>
      <c r="P506" s="214"/>
      <c r="Q506" s="214"/>
      <c r="R506" s="214"/>
      <c r="S506" s="214"/>
      <c r="T506" s="214"/>
      <c r="U506" s="214"/>
      <c r="V506" s="214"/>
      <c r="W506" s="214"/>
      <c r="X506" s="214"/>
    </row>
    <row r="507" hidden="1">
      <c r="A507" s="180"/>
      <c r="B507" s="214"/>
      <c r="C507" s="214"/>
      <c r="D507" s="214"/>
      <c r="E507" s="214"/>
      <c r="F507" s="214"/>
      <c r="G507" s="214"/>
      <c r="H507" s="214"/>
      <c r="I507" s="214"/>
      <c r="J507" s="214"/>
      <c r="K507" s="214"/>
      <c r="L507" s="214"/>
      <c r="M507" s="214"/>
      <c r="N507" s="214"/>
      <c r="O507" s="214"/>
      <c r="P507" s="214"/>
      <c r="Q507" s="214"/>
      <c r="R507" s="214"/>
      <c r="S507" s="214"/>
      <c r="T507" s="214"/>
      <c r="U507" s="214"/>
      <c r="V507" s="214"/>
      <c r="W507" s="214"/>
      <c r="X507" s="214"/>
    </row>
    <row r="508" hidden="1">
      <c r="A508" s="180"/>
      <c r="B508" s="214"/>
      <c r="C508" s="214"/>
      <c r="D508" s="214"/>
      <c r="E508" s="214"/>
      <c r="F508" s="214"/>
      <c r="G508" s="214"/>
      <c r="H508" s="214"/>
      <c r="I508" s="214"/>
      <c r="J508" s="214"/>
      <c r="K508" s="214"/>
      <c r="L508" s="214"/>
      <c r="M508" s="214"/>
      <c r="N508" s="214"/>
      <c r="O508" s="214"/>
      <c r="P508" s="214"/>
      <c r="Q508" s="214"/>
      <c r="R508" s="214"/>
      <c r="S508" s="214"/>
      <c r="T508" s="214"/>
      <c r="U508" s="214"/>
      <c r="V508" s="214"/>
      <c r="W508" s="214"/>
      <c r="X508" s="214"/>
    </row>
    <row r="509" hidden="1">
      <c r="A509" s="180"/>
      <c r="B509" s="214"/>
      <c r="C509" s="214"/>
      <c r="D509" s="214"/>
      <c r="E509" s="214"/>
      <c r="F509" s="214"/>
      <c r="G509" s="214"/>
      <c r="H509" s="214"/>
      <c r="I509" s="214"/>
      <c r="J509" s="214"/>
      <c r="K509" s="214"/>
      <c r="L509" s="214"/>
      <c r="M509" s="214"/>
      <c r="N509" s="214"/>
      <c r="O509" s="214"/>
      <c r="P509" s="214"/>
      <c r="Q509" s="214"/>
      <c r="R509" s="214"/>
      <c r="S509" s="214"/>
      <c r="T509" s="214"/>
      <c r="U509" s="214"/>
      <c r="V509" s="214"/>
      <c r="W509" s="214"/>
      <c r="X509" s="214"/>
    </row>
    <row r="510" hidden="1">
      <c r="A510" s="180"/>
      <c r="B510" s="214"/>
      <c r="C510" s="214"/>
      <c r="D510" s="214"/>
      <c r="E510" s="214"/>
      <c r="F510" s="214"/>
      <c r="G510" s="214"/>
      <c r="H510" s="214"/>
      <c r="I510" s="214"/>
      <c r="J510" s="214"/>
      <c r="K510" s="214"/>
      <c r="L510" s="214"/>
      <c r="M510" s="214"/>
      <c r="N510" s="214"/>
      <c r="O510" s="214"/>
      <c r="P510" s="214"/>
      <c r="Q510" s="214"/>
      <c r="R510" s="214"/>
      <c r="S510" s="214"/>
      <c r="T510" s="214"/>
      <c r="U510" s="214"/>
      <c r="V510" s="214"/>
      <c r="W510" s="214"/>
      <c r="X510" s="214"/>
    </row>
    <row r="511" hidden="1">
      <c r="A511" s="180"/>
      <c r="B511" s="214"/>
      <c r="C511" s="214"/>
      <c r="D511" s="214"/>
      <c r="E511" s="214"/>
      <c r="F511" s="214"/>
      <c r="G511" s="214"/>
      <c r="H511" s="214"/>
      <c r="I511" s="214"/>
      <c r="J511" s="214"/>
      <c r="K511" s="214"/>
      <c r="L511" s="214"/>
      <c r="M511" s="214"/>
      <c r="N511" s="214"/>
      <c r="O511" s="214"/>
      <c r="P511" s="214"/>
      <c r="Q511" s="214"/>
      <c r="R511" s="214"/>
      <c r="S511" s="214"/>
      <c r="T511" s="214"/>
      <c r="U511" s="214"/>
      <c r="V511" s="214"/>
      <c r="W511" s="214"/>
      <c r="X511" s="214"/>
    </row>
    <row r="512" hidden="1">
      <c r="A512" s="180"/>
      <c r="B512" s="214"/>
      <c r="C512" s="214"/>
      <c r="D512" s="214"/>
      <c r="E512" s="214"/>
      <c r="F512" s="214"/>
      <c r="G512" s="214"/>
      <c r="H512" s="214"/>
      <c r="I512" s="214"/>
      <c r="J512" s="214"/>
      <c r="K512" s="214"/>
      <c r="L512" s="214"/>
      <c r="M512" s="214"/>
      <c r="N512" s="214"/>
      <c r="O512" s="214"/>
      <c r="P512" s="214"/>
      <c r="Q512" s="214"/>
      <c r="R512" s="214"/>
      <c r="S512" s="214"/>
      <c r="T512" s="214"/>
      <c r="U512" s="214"/>
      <c r="V512" s="214"/>
      <c r="W512" s="214"/>
      <c r="X512" s="214"/>
    </row>
    <row r="513" hidden="1">
      <c r="A513" s="180"/>
      <c r="B513" s="214"/>
      <c r="C513" s="214"/>
      <c r="D513" s="214"/>
      <c r="E513" s="214"/>
      <c r="F513" s="214"/>
      <c r="G513" s="214"/>
      <c r="H513" s="214"/>
      <c r="I513" s="214"/>
      <c r="J513" s="214"/>
      <c r="K513" s="214"/>
      <c r="L513" s="214"/>
      <c r="M513" s="214"/>
      <c r="N513" s="214"/>
      <c r="O513" s="214"/>
      <c r="P513" s="214"/>
      <c r="Q513" s="214"/>
      <c r="R513" s="214"/>
      <c r="S513" s="214"/>
      <c r="T513" s="214"/>
      <c r="U513" s="214"/>
      <c r="V513" s="214"/>
      <c r="W513" s="214"/>
      <c r="X513" s="214"/>
    </row>
    <row r="514" hidden="1">
      <c r="A514" s="180"/>
      <c r="B514" s="214"/>
      <c r="C514" s="214"/>
      <c r="D514" s="214"/>
      <c r="E514" s="214"/>
      <c r="F514" s="214"/>
      <c r="G514" s="214"/>
      <c r="H514" s="214"/>
      <c r="I514" s="214"/>
      <c r="J514" s="214"/>
      <c r="K514" s="214"/>
      <c r="L514" s="214"/>
      <c r="M514" s="214"/>
      <c r="N514" s="214"/>
      <c r="O514" s="214"/>
      <c r="P514" s="214"/>
      <c r="Q514" s="214"/>
      <c r="R514" s="214"/>
      <c r="S514" s="214"/>
      <c r="T514" s="214"/>
      <c r="U514" s="214"/>
      <c r="V514" s="214"/>
      <c r="W514" s="214"/>
      <c r="X514" s="214"/>
    </row>
    <row r="515" hidden="1">
      <c r="A515" s="180"/>
      <c r="B515" s="214"/>
      <c r="C515" s="214"/>
      <c r="D515" s="214"/>
      <c r="E515" s="214"/>
      <c r="F515" s="214"/>
      <c r="G515" s="214"/>
      <c r="H515" s="214"/>
      <c r="I515" s="214"/>
      <c r="J515" s="214"/>
      <c r="K515" s="214"/>
      <c r="L515" s="214"/>
      <c r="M515" s="214"/>
      <c r="N515" s="214"/>
      <c r="O515" s="214"/>
      <c r="P515" s="214"/>
      <c r="Q515" s="214"/>
      <c r="R515" s="214"/>
      <c r="S515" s="214"/>
      <c r="T515" s="214"/>
      <c r="U515" s="214"/>
      <c r="V515" s="214"/>
      <c r="W515" s="214"/>
      <c r="X515" s="214"/>
    </row>
    <row r="516" hidden="1">
      <c r="A516" s="180"/>
      <c r="B516" s="214"/>
      <c r="C516" s="214"/>
      <c r="D516" s="214"/>
      <c r="E516" s="214"/>
      <c r="F516" s="214"/>
      <c r="G516" s="214"/>
      <c r="H516" s="214"/>
      <c r="I516" s="214"/>
      <c r="J516" s="214"/>
      <c r="K516" s="214"/>
      <c r="L516" s="214"/>
      <c r="M516" s="214"/>
      <c r="N516" s="214"/>
      <c r="O516" s="214"/>
      <c r="P516" s="214"/>
      <c r="Q516" s="214"/>
      <c r="R516" s="214"/>
      <c r="S516" s="214"/>
      <c r="T516" s="214"/>
      <c r="U516" s="214"/>
      <c r="V516" s="214"/>
      <c r="W516" s="214"/>
      <c r="X516" s="214"/>
    </row>
    <row r="517" hidden="1">
      <c r="A517" s="180"/>
      <c r="B517" s="214"/>
      <c r="C517" s="214"/>
      <c r="D517" s="214"/>
      <c r="E517" s="214"/>
      <c r="F517" s="214"/>
      <c r="G517" s="214"/>
      <c r="H517" s="214"/>
      <c r="I517" s="214"/>
      <c r="J517" s="214"/>
      <c r="K517" s="214"/>
      <c r="L517" s="214"/>
      <c r="M517" s="214"/>
      <c r="N517" s="214"/>
      <c r="O517" s="214"/>
      <c r="P517" s="214"/>
      <c r="Q517" s="214"/>
      <c r="R517" s="214"/>
      <c r="S517" s="214"/>
      <c r="T517" s="214"/>
      <c r="U517" s="214"/>
      <c r="V517" s="214"/>
      <c r="W517" s="214"/>
      <c r="X517" s="214"/>
    </row>
    <row r="518" hidden="1">
      <c r="A518" s="180"/>
      <c r="B518" s="214"/>
      <c r="C518" s="214"/>
      <c r="D518" s="214"/>
      <c r="E518" s="214"/>
      <c r="F518" s="214"/>
      <c r="G518" s="214"/>
      <c r="H518" s="214"/>
      <c r="I518" s="214"/>
      <c r="J518" s="214"/>
      <c r="K518" s="214"/>
      <c r="L518" s="214"/>
      <c r="M518" s="214"/>
      <c r="N518" s="214"/>
      <c r="O518" s="214"/>
      <c r="P518" s="214"/>
      <c r="Q518" s="214"/>
      <c r="R518" s="214"/>
      <c r="S518" s="214"/>
      <c r="T518" s="214"/>
      <c r="U518" s="214"/>
      <c r="V518" s="214"/>
      <c r="W518" s="214"/>
      <c r="X518" s="214"/>
    </row>
    <row r="519" hidden="1">
      <c r="A519" s="180"/>
      <c r="B519" s="214"/>
      <c r="C519" s="214"/>
      <c r="D519" s="214"/>
      <c r="E519" s="214"/>
      <c r="F519" s="214"/>
      <c r="G519" s="214"/>
      <c r="H519" s="214"/>
      <c r="I519" s="214"/>
      <c r="J519" s="214"/>
      <c r="K519" s="214"/>
      <c r="L519" s="214"/>
      <c r="M519" s="214"/>
      <c r="N519" s="214"/>
      <c r="O519" s="214"/>
      <c r="P519" s="214"/>
      <c r="Q519" s="214"/>
      <c r="R519" s="214"/>
      <c r="S519" s="214"/>
      <c r="T519" s="214"/>
      <c r="U519" s="214"/>
      <c r="V519" s="214"/>
      <c r="W519" s="214"/>
      <c r="X519" s="214"/>
    </row>
    <row r="520" hidden="1">
      <c r="A520" s="180"/>
      <c r="B520" s="214"/>
      <c r="C520" s="214"/>
      <c r="D520" s="214"/>
      <c r="E520" s="214"/>
      <c r="F520" s="214"/>
      <c r="G520" s="214"/>
      <c r="H520" s="214"/>
      <c r="I520" s="214"/>
      <c r="J520" s="214"/>
      <c r="K520" s="214"/>
      <c r="L520" s="214"/>
      <c r="M520" s="214"/>
      <c r="N520" s="214"/>
      <c r="O520" s="214"/>
      <c r="P520" s="214"/>
      <c r="Q520" s="214"/>
      <c r="R520" s="214"/>
      <c r="S520" s="214"/>
      <c r="T520" s="214"/>
      <c r="U520" s="214"/>
      <c r="V520" s="214"/>
      <c r="W520" s="214"/>
      <c r="X520" s="214"/>
    </row>
    <row r="521" hidden="1">
      <c r="A521" s="180"/>
      <c r="B521" s="214"/>
      <c r="C521" s="214"/>
      <c r="D521" s="214"/>
      <c r="E521" s="214"/>
      <c r="F521" s="214"/>
      <c r="G521" s="214"/>
      <c r="H521" s="214"/>
      <c r="I521" s="214"/>
      <c r="J521" s="214"/>
      <c r="K521" s="214"/>
      <c r="L521" s="214"/>
      <c r="M521" s="214"/>
      <c r="N521" s="214"/>
      <c r="O521" s="214"/>
      <c r="P521" s="214"/>
      <c r="Q521" s="214"/>
      <c r="R521" s="214"/>
      <c r="S521" s="214"/>
      <c r="T521" s="214"/>
      <c r="U521" s="214"/>
      <c r="V521" s="214"/>
      <c r="W521" s="214"/>
      <c r="X521" s="214"/>
    </row>
    <row r="522" hidden="1">
      <c r="A522" s="180"/>
      <c r="B522" s="214"/>
      <c r="C522" s="214"/>
      <c r="D522" s="214"/>
      <c r="E522" s="214"/>
      <c r="F522" s="214"/>
      <c r="G522" s="214"/>
      <c r="H522" s="214"/>
      <c r="I522" s="214"/>
      <c r="J522" s="214"/>
      <c r="K522" s="214"/>
      <c r="L522" s="214"/>
      <c r="M522" s="214"/>
      <c r="N522" s="214"/>
      <c r="O522" s="214"/>
      <c r="P522" s="214"/>
      <c r="Q522" s="214"/>
      <c r="R522" s="214"/>
      <c r="S522" s="214"/>
      <c r="T522" s="214"/>
      <c r="U522" s="214"/>
      <c r="V522" s="214"/>
      <c r="W522" s="214"/>
      <c r="X522" s="214"/>
    </row>
    <row r="523" hidden="1">
      <c r="A523" s="180"/>
      <c r="B523" s="214"/>
      <c r="C523" s="214"/>
      <c r="D523" s="214"/>
      <c r="E523" s="214"/>
      <c r="F523" s="214"/>
      <c r="G523" s="214"/>
      <c r="H523" s="214"/>
      <c r="I523" s="214"/>
      <c r="J523" s="214"/>
      <c r="K523" s="214"/>
      <c r="L523" s="214"/>
      <c r="M523" s="214"/>
      <c r="N523" s="214"/>
      <c r="O523" s="214"/>
      <c r="P523" s="214"/>
      <c r="Q523" s="214"/>
      <c r="R523" s="214"/>
      <c r="S523" s="214"/>
      <c r="T523" s="214"/>
      <c r="U523" s="214"/>
      <c r="V523" s="214"/>
      <c r="W523" s="214"/>
      <c r="X523" s="214"/>
    </row>
    <row r="524" hidden="1">
      <c r="A524" s="180"/>
      <c r="B524" s="214"/>
      <c r="C524" s="214"/>
      <c r="D524" s="214"/>
      <c r="E524" s="214"/>
      <c r="F524" s="214"/>
      <c r="G524" s="214"/>
      <c r="H524" s="214"/>
      <c r="I524" s="214"/>
      <c r="J524" s="214"/>
      <c r="K524" s="214"/>
      <c r="L524" s="214"/>
      <c r="M524" s="214"/>
      <c r="N524" s="214"/>
      <c r="O524" s="214"/>
      <c r="P524" s="214"/>
      <c r="Q524" s="214"/>
      <c r="R524" s="214"/>
      <c r="S524" s="214"/>
      <c r="T524" s="214"/>
      <c r="U524" s="214"/>
      <c r="V524" s="214"/>
      <c r="W524" s="214"/>
      <c r="X524" s="214"/>
    </row>
    <row r="525" hidden="1">
      <c r="A525" s="180"/>
      <c r="B525" s="214"/>
      <c r="C525" s="214"/>
      <c r="D525" s="214"/>
      <c r="E525" s="214"/>
      <c r="F525" s="214"/>
      <c r="G525" s="214"/>
      <c r="H525" s="214"/>
      <c r="I525" s="214"/>
      <c r="J525" s="214"/>
      <c r="K525" s="214"/>
      <c r="L525" s="214"/>
      <c r="M525" s="214"/>
      <c r="N525" s="214"/>
      <c r="O525" s="214"/>
      <c r="P525" s="214"/>
      <c r="Q525" s="214"/>
      <c r="R525" s="214"/>
      <c r="S525" s="214"/>
      <c r="T525" s="214"/>
      <c r="U525" s="214"/>
      <c r="V525" s="214"/>
      <c r="W525" s="214"/>
      <c r="X525" s="214"/>
    </row>
    <row r="526" hidden="1">
      <c r="A526" s="180"/>
      <c r="B526" s="214"/>
      <c r="C526" s="214"/>
      <c r="D526" s="214"/>
      <c r="E526" s="214"/>
      <c r="F526" s="214"/>
      <c r="G526" s="214"/>
      <c r="H526" s="214"/>
      <c r="I526" s="214"/>
      <c r="J526" s="214"/>
      <c r="K526" s="214"/>
      <c r="L526" s="214"/>
      <c r="M526" s="214"/>
      <c r="N526" s="214"/>
      <c r="O526" s="214"/>
      <c r="P526" s="214"/>
      <c r="Q526" s="214"/>
      <c r="R526" s="214"/>
      <c r="S526" s="214"/>
      <c r="T526" s="214"/>
      <c r="U526" s="214"/>
      <c r="V526" s="214"/>
      <c r="W526" s="214"/>
      <c r="X526" s="214"/>
    </row>
    <row r="527" hidden="1">
      <c r="A527" s="180"/>
      <c r="B527" s="214"/>
      <c r="C527" s="214"/>
      <c r="D527" s="214"/>
      <c r="E527" s="214"/>
      <c r="F527" s="214"/>
      <c r="G527" s="214"/>
      <c r="H527" s="214"/>
      <c r="I527" s="214"/>
      <c r="J527" s="214"/>
      <c r="K527" s="214"/>
      <c r="L527" s="214"/>
      <c r="M527" s="214"/>
      <c r="N527" s="214"/>
      <c r="O527" s="214"/>
      <c r="P527" s="214"/>
      <c r="Q527" s="214"/>
      <c r="R527" s="214"/>
      <c r="S527" s="214"/>
      <c r="T527" s="214"/>
      <c r="U527" s="214"/>
      <c r="V527" s="214"/>
      <c r="W527" s="214"/>
      <c r="X527" s="214"/>
    </row>
    <row r="528" hidden="1">
      <c r="A528" s="180"/>
      <c r="B528" s="214"/>
      <c r="C528" s="214"/>
      <c r="D528" s="214"/>
      <c r="E528" s="214"/>
      <c r="F528" s="214"/>
      <c r="G528" s="214"/>
      <c r="H528" s="214"/>
      <c r="I528" s="214"/>
      <c r="J528" s="214"/>
      <c r="K528" s="214"/>
      <c r="L528" s="214"/>
      <c r="M528" s="214"/>
      <c r="N528" s="214"/>
      <c r="O528" s="214"/>
      <c r="P528" s="214"/>
      <c r="Q528" s="214"/>
      <c r="R528" s="214"/>
      <c r="S528" s="214"/>
      <c r="T528" s="214"/>
      <c r="U528" s="214"/>
      <c r="V528" s="214"/>
      <c r="W528" s="214"/>
      <c r="X528" s="214"/>
    </row>
    <row r="529" hidden="1">
      <c r="A529" s="180"/>
      <c r="B529" s="214"/>
      <c r="C529" s="214"/>
      <c r="D529" s="214"/>
      <c r="E529" s="214"/>
      <c r="F529" s="214"/>
      <c r="G529" s="214"/>
      <c r="H529" s="214"/>
      <c r="I529" s="214"/>
      <c r="J529" s="214"/>
      <c r="K529" s="214"/>
      <c r="L529" s="214"/>
      <c r="M529" s="214"/>
      <c r="N529" s="214"/>
      <c r="O529" s="214"/>
      <c r="P529" s="214"/>
      <c r="Q529" s="214"/>
      <c r="R529" s="214"/>
      <c r="S529" s="214"/>
      <c r="T529" s="214"/>
      <c r="U529" s="214"/>
      <c r="V529" s="214"/>
      <c r="W529" s="214"/>
      <c r="X529" s="214"/>
    </row>
    <row r="530" hidden="1">
      <c r="A530" s="180"/>
      <c r="B530" s="214"/>
      <c r="C530" s="214"/>
      <c r="D530" s="214"/>
      <c r="E530" s="214"/>
      <c r="F530" s="214"/>
      <c r="G530" s="214"/>
      <c r="H530" s="214"/>
      <c r="I530" s="214"/>
      <c r="J530" s="214"/>
      <c r="K530" s="214"/>
      <c r="L530" s="214"/>
      <c r="M530" s="214"/>
      <c r="N530" s="214"/>
      <c r="O530" s="214"/>
      <c r="P530" s="214"/>
      <c r="Q530" s="214"/>
      <c r="R530" s="214"/>
      <c r="S530" s="214"/>
      <c r="T530" s="214"/>
      <c r="U530" s="214"/>
      <c r="V530" s="214"/>
      <c r="W530" s="214"/>
      <c r="X530" s="214"/>
    </row>
    <row r="531" hidden="1">
      <c r="A531" s="180"/>
      <c r="B531" s="214"/>
      <c r="C531" s="214"/>
      <c r="D531" s="214"/>
      <c r="E531" s="214"/>
      <c r="F531" s="214"/>
      <c r="G531" s="214"/>
      <c r="H531" s="214"/>
      <c r="I531" s="214"/>
      <c r="J531" s="214"/>
      <c r="K531" s="214"/>
      <c r="L531" s="214"/>
      <c r="M531" s="214"/>
      <c r="N531" s="214"/>
      <c r="O531" s="214"/>
      <c r="P531" s="214"/>
      <c r="Q531" s="214"/>
      <c r="R531" s="214"/>
      <c r="S531" s="214"/>
      <c r="T531" s="214"/>
      <c r="U531" s="214"/>
      <c r="V531" s="214"/>
      <c r="W531" s="214"/>
      <c r="X531" s="214"/>
    </row>
    <row r="532" hidden="1">
      <c r="A532" s="180"/>
      <c r="B532" s="214"/>
      <c r="C532" s="214"/>
      <c r="D532" s="214"/>
      <c r="E532" s="214"/>
      <c r="F532" s="214"/>
      <c r="G532" s="214"/>
      <c r="H532" s="214"/>
      <c r="I532" s="214"/>
      <c r="J532" s="214"/>
      <c r="K532" s="214"/>
      <c r="L532" s="214"/>
      <c r="M532" s="214"/>
      <c r="N532" s="214"/>
      <c r="O532" s="214"/>
      <c r="P532" s="214"/>
      <c r="Q532" s="214"/>
      <c r="R532" s="214"/>
      <c r="S532" s="214"/>
      <c r="T532" s="214"/>
      <c r="U532" s="214"/>
      <c r="V532" s="214"/>
      <c r="W532" s="214"/>
      <c r="X532" s="214"/>
    </row>
    <row r="533" hidden="1">
      <c r="A533" s="180"/>
      <c r="B533" s="214"/>
      <c r="C533" s="214"/>
      <c r="D533" s="214"/>
      <c r="E533" s="214"/>
      <c r="F533" s="214"/>
      <c r="G533" s="214"/>
      <c r="H533" s="214"/>
      <c r="I533" s="214"/>
      <c r="J533" s="214"/>
      <c r="K533" s="214"/>
      <c r="L533" s="214"/>
      <c r="M533" s="214"/>
      <c r="N533" s="214"/>
      <c r="O533" s="214"/>
      <c r="P533" s="214"/>
      <c r="Q533" s="214"/>
      <c r="R533" s="214"/>
      <c r="S533" s="214"/>
      <c r="T533" s="214"/>
      <c r="U533" s="214"/>
      <c r="V533" s="214"/>
      <c r="W533" s="214"/>
      <c r="X533" s="214"/>
    </row>
    <row r="534" hidden="1">
      <c r="A534" s="180"/>
      <c r="B534" s="214"/>
      <c r="C534" s="214"/>
      <c r="D534" s="214"/>
      <c r="E534" s="214"/>
      <c r="F534" s="214"/>
      <c r="G534" s="214"/>
      <c r="H534" s="214"/>
      <c r="I534" s="214"/>
      <c r="J534" s="214"/>
      <c r="K534" s="214"/>
      <c r="L534" s="214"/>
      <c r="M534" s="214"/>
      <c r="N534" s="214"/>
      <c r="O534" s="214"/>
      <c r="P534" s="214"/>
      <c r="Q534" s="214"/>
      <c r="R534" s="214"/>
      <c r="S534" s="214"/>
      <c r="T534" s="214"/>
      <c r="U534" s="214"/>
      <c r="V534" s="214"/>
      <c r="W534" s="214"/>
      <c r="X534" s="214"/>
    </row>
    <row r="535" hidden="1">
      <c r="A535" s="180"/>
      <c r="B535" s="214"/>
      <c r="C535" s="214"/>
      <c r="D535" s="214"/>
      <c r="E535" s="214"/>
      <c r="F535" s="214"/>
      <c r="G535" s="214"/>
      <c r="H535" s="214"/>
      <c r="I535" s="214"/>
      <c r="J535" s="214"/>
      <c r="K535" s="214"/>
      <c r="L535" s="214"/>
      <c r="M535" s="214"/>
      <c r="N535" s="214"/>
      <c r="O535" s="214"/>
      <c r="P535" s="214"/>
      <c r="Q535" s="214"/>
      <c r="R535" s="214"/>
      <c r="S535" s="214"/>
      <c r="T535" s="214"/>
      <c r="U535" s="214"/>
      <c r="V535" s="214"/>
      <c r="W535" s="214"/>
      <c r="X535" s="214"/>
    </row>
    <row r="536" hidden="1">
      <c r="A536" s="180"/>
      <c r="B536" s="214"/>
      <c r="C536" s="214"/>
      <c r="D536" s="214"/>
      <c r="E536" s="214"/>
      <c r="F536" s="214"/>
      <c r="G536" s="214"/>
      <c r="H536" s="214"/>
      <c r="I536" s="214"/>
      <c r="J536" s="214"/>
      <c r="K536" s="214"/>
      <c r="L536" s="214"/>
      <c r="M536" s="214"/>
      <c r="N536" s="214"/>
      <c r="O536" s="214"/>
      <c r="P536" s="214"/>
      <c r="Q536" s="214"/>
      <c r="R536" s="214"/>
      <c r="S536" s="214"/>
      <c r="T536" s="214"/>
      <c r="U536" s="214"/>
      <c r="V536" s="214"/>
      <c r="W536" s="214"/>
      <c r="X536" s="214"/>
    </row>
    <row r="537" hidden="1">
      <c r="A537" s="180"/>
      <c r="B537" s="214"/>
      <c r="C537" s="214"/>
      <c r="D537" s="214"/>
      <c r="E537" s="214"/>
      <c r="F537" s="214"/>
      <c r="G537" s="214"/>
      <c r="H537" s="214"/>
      <c r="I537" s="214"/>
      <c r="J537" s="214"/>
      <c r="K537" s="214"/>
      <c r="L537" s="214"/>
      <c r="M537" s="214"/>
      <c r="N537" s="214"/>
      <c r="O537" s="214"/>
      <c r="P537" s="214"/>
      <c r="Q537" s="214"/>
      <c r="R537" s="214"/>
      <c r="S537" s="214"/>
      <c r="T537" s="214"/>
      <c r="U537" s="214"/>
      <c r="V537" s="214"/>
      <c r="W537" s="214"/>
      <c r="X537" s="214"/>
    </row>
    <row r="538" hidden="1">
      <c r="A538" s="180"/>
      <c r="B538" s="214"/>
      <c r="C538" s="214"/>
      <c r="D538" s="214"/>
      <c r="E538" s="214"/>
      <c r="F538" s="214"/>
      <c r="G538" s="214"/>
      <c r="H538" s="214"/>
      <c r="I538" s="214"/>
      <c r="J538" s="214"/>
      <c r="K538" s="214"/>
      <c r="L538" s="214"/>
      <c r="M538" s="214"/>
      <c r="N538" s="214"/>
      <c r="O538" s="214"/>
      <c r="P538" s="214"/>
      <c r="Q538" s="214"/>
      <c r="R538" s="214"/>
      <c r="S538" s="214"/>
      <c r="T538" s="214"/>
      <c r="U538" s="214"/>
      <c r="V538" s="214"/>
      <c r="W538" s="214"/>
      <c r="X538" s="214"/>
    </row>
    <row r="539" hidden="1">
      <c r="A539" s="180"/>
      <c r="B539" s="214"/>
      <c r="C539" s="214"/>
      <c r="D539" s="214"/>
      <c r="E539" s="214"/>
      <c r="F539" s="214"/>
      <c r="G539" s="214"/>
      <c r="H539" s="214"/>
      <c r="I539" s="214"/>
      <c r="J539" s="214"/>
      <c r="K539" s="214"/>
      <c r="L539" s="214"/>
      <c r="M539" s="214"/>
      <c r="N539" s="214"/>
      <c r="O539" s="214"/>
      <c r="P539" s="214"/>
      <c r="Q539" s="214"/>
      <c r="R539" s="214"/>
      <c r="S539" s="214"/>
      <c r="T539" s="214"/>
      <c r="U539" s="214"/>
      <c r="V539" s="214"/>
      <c r="W539" s="214"/>
      <c r="X539" s="214"/>
    </row>
    <row r="540" hidden="1">
      <c r="A540" s="180"/>
      <c r="B540" s="214"/>
      <c r="C540" s="214"/>
      <c r="D540" s="214"/>
      <c r="E540" s="214"/>
      <c r="F540" s="214"/>
      <c r="G540" s="214"/>
      <c r="H540" s="214"/>
      <c r="I540" s="214"/>
      <c r="J540" s="214"/>
      <c r="K540" s="214"/>
      <c r="L540" s="214"/>
      <c r="M540" s="214"/>
      <c r="N540" s="214"/>
      <c r="O540" s="214"/>
      <c r="P540" s="214"/>
      <c r="Q540" s="214"/>
      <c r="R540" s="214"/>
      <c r="S540" s="214"/>
      <c r="T540" s="214"/>
      <c r="U540" s="214"/>
      <c r="V540" s="214"/>
      <c r="W540" s="214"/>
      <c r="X540" s="214"/>
    </row>
    <row r="541" hidden="1">
      <c r="A541" s="180"/>
      <c r="B541" s="214"/>
      <c r="C541" s="214"/>
      <c r="D541" s="214"/>
      <c r="E541" s="214"/>
      <c r="F541" s="214"/>
      <c r="G541" s="214"/>
      <c r="H541" s="214"/>
      <c r="I541" s="214"/>
      <c r="J541" s="214"/>
      <c r="K541" s="214"/>
      <c r="L541" s="214"/>
      <c r="M541" s="214"/>
      <c r="N541" s="214"/>
      <c r="O541" s="214"/>
      <c r="P541" s="214"/>
      <c r="Q541" s="214"/>
      <c r="R541" s="214"/>
      <c r="S541" s="214"/>
      <c r="T541" s="214"/>
      <c r="U541" s="214"/>
      <c r="V541" s="214"/>
      <c r="W541" s="214"/>
      <c r="X541" s="214"/>
    </row>
    <row r="542" hidden="1">
      <c r="A542" s="180"/>
      <c r="B542" s="214"/>
      <c r="C542" s="214"/>
      <c r="D542" s="214"/>
      <c r="E542" s="214"/>
      <c r="F542" s="214"/>
      <c r="G542" s="214"/>
      <c r="H542" s="214"/>
      <c r="I542" s="214"/>
      <c r="J542" s="214"/>
      <c r="K542" s="214"/>
      <c r="L542" s="214"/>
      <c r="M542" s="214"/>
      <c r="N542" s="214"/>
      <c r="O542" s="214"/>
      <c r="P542" s="214"/>
      <c r="Q542" s="214"/>
      <c r="R542" s="214"/>
      <c r="S542" s="214"/>
      <c r="T542" s="214"/>
      <c r="U542" s="214"/>
      <c r="V542" s="214"/>
      <c r="W542" s="214"/>
      <c r="X542" s="214"/>
    </row>
    <row r="543" hidden="1">
      <c r="A543" s="180"/>
      <c r="B543" s="214"/>
      <c r="C543" s="214"/>
      <c r="D543" s="214"/>
      <c r="E543" s="214"/>
      <c r="F543" s="214"/>
      <c r="G543" s="214"/>
      <c r="H543" s="214"/>
      <c r="I543" s="214"/>
      <c r="J543" s="214"/>
      <c r="K543" s="214"/>
      <c r="L543" s="214"/>
      <c r="M543" s="214"/>
      <c r="N543" s="214"/>
      <c r="O543" s="214"/>
      <c r="P543" s="214"/>
      <c r="Q543" s="214"/>
      <c r="R543" s="214"/>
      <c r="S543" s="214"/>
      <c r="T543" s="214"/>
      <c r="U543" s="214"/>
      <c r="V543" s="214"/>
      <c r="W543" s="214"/>
      <c r="X543" s="214"/>
    </row>
    <row r="544" hidden="1">
      <c r="A544" s="180"/>
      <c r="B544" s="214"/>
      <c r="C544" s="214"/>
      <c r="D544" s="214"/>
      <c r="E544" s="214"/>
      <c r="F544" s="214"/>
      <c r="G544" s="214"/>
      <c r="H544" s="214"/>
      <c r="I544" s="214"/>
      <c r="J544" s="214"/>
      <c r="K544" s="214"/>
      <c r="L544" s="214"/>
      <c r="M544" s="214"/>
      <c r="N544" s="214"/>
      <c r="O544" s="214"/>
      <c r="P544" s="214"/>
      <c r="Q544" s="214"/>
      <c r="R544" s="214"/>
      <c r="S544" s="214"/>
      <c r="T544" s="214"/>
      <c r="U544" s="214"/>
      <c r="V544" s="214"/>
      <c r="W544" s="214"/>
      <c r="X544" s="214"/>
    </row>
    <row r="545" hidden="1">
      <c r="A545" s="180"/>
      <c r="B545" s="214"/>
      <c r="C545" s="214"/>
      <c r="D545" s="214"/>
      <c r="E545" s="214"/>
      <c r="F545" s="214"/>
      <c r="G545" s="214"/>
      <c r="H545" s="214"/>
      <c r="I545" s="214"/>
      <c r="J545" s="214"/>
      <c r="K545" s="214"/>
      <c r="L545" s="214"/>
      <c r="M545" s="214"/>
      <c r="N545" s="214"/>
      <c r="O545" s="214"/>
      <c r="P545" s="214"/>
      <c r="Q545" s="214"/>
      <c r="R545" s="214"/>
      <c r="S545" s="214"/>
      <c r="T545" s="214"/>
      <c r="U545" s="214"/>
      <c r="V545" s="214"/>
      <c r="W545" s="214"/>
      <c r="X545" s="214"/>
    </row>
    <row r="546" hidden="1">
      <c r="A546" s="180"/>
      <c r="B546" s="214"/>
      <c r="C546" s="214"/>
      <c r="D546" s="214"/>
      <c r="E546" s="214"/>
      <c r="F546" s="214"/>
      <c r="G546" s="214"/>
      <c r="H546" s="214"/>
      <c r="I546" s="214"/>
      <c r="J546" s="214"/>
      <c r="K546" s="214"/>
      <c r="L546" s="214"/>
      <c r="M546" s="214"/>
      <c r="N546" s="214"/>
      <c r="O546" s="214"/>
      <c r="P546" s="214"/>
      <c r="Q546" s="214"/>
      <c r="R546" s="214"/>
      <c r="S546" s="214"/>
      <c r="T546" s="214"/>
      <c r="U546" s="214"/>
      <c r="V546" s="214"/>
      <c r="W546" s="214"/>
      <c r="X546" s="214"/>
    </row>
    <row r="547" hidden="1">
      <c r="A547" s="180"/>
      <c r="B547" s="214"/>
      <c r="C547" s="214"/>
      <c r="D547" s="214"/>
      <c r="E547" s="214"/>
      <c r="F547" s="214"/>
      <c r="G547" s="214"/>
      <c r="H547" s="214"/>
      <c r="I547" s="214"/>
      <c r="J547" s="214"/>
      <c r="K547" s="214"/>
      <c r="L547" s="214"/>
      <c r="M547" s="214"/>
      <c r="N547" s="214"/>
      <c r="O547" s="214"/>
      <c r="P547" s="214"/>
      <c r="Q547" s="214"/>
      <c r="R547" s="214"/>
      <c r="S547" s="214"/>
      <c r="T547" s="214"/>
      <c r="U547" s="214"/>
      <c r="V547" s="214"/>
      <c r="W547" s="214"/>
      <c r="X547" s="214"/>
    </row>
    <row r="548" hidden="1">
      <c r="A548" s="180"/>
      <c r="B548" s="214"/>
      <c r="C548" s="214"/>
      <c r="D548" s="214"/>
      <c r="E548" s="214"/>
      <c r="F548" s="214"/>
      <c r="G548" s="214"/>
      <c r="H548" s="214"/>
      <c r="I548" s="214"/>
      <c r="J548" s="214"/>
      <c r="K548" s="214"/>
      <c r="L548" s="214"/>
      <c r="M548" s="214"/>
      <c r="N548" s="214"/>
      <c r="O548" s="214"/>
      <c r="P548" s="214"/>
      <c r="Q548" s="214"/>
      <c r="R548" s="214"/>
      <c r="S548" s="214"/>
      <c r="T548" s="214"/>
      <c r="U548" s="214"/>
      <c r="V548" s="214"/>
      <c r="W548" s="214"/>
      <c r="X548" s="214"/>
    </row>
    <row r="549" hidden="1">
      <c r="A549" s="180"/>
      <c r="B549" s="214"/>
      <c r="C549" s="214"/>
      <c r="D549" s="214"/>
      <c r="E549" s="214"/>
      <c r="F549" s="214"/>
      <c r="G549" s="214"/>
      <c r="H549" s="214"/>
      <c r="I549" s="214"/>
      <c r="J549" s="214"/>
      <c r="K549" s="214"/>
      <c r="L549" s="214"/>
      <c r="M549" s="214"/>
      <c r="N549" s="214"/>
      <c r="O549" s="214"/>
      <c r="P549" s="214"/>
      <c r="Q549" s="214"/>
      <c r="R549" s="214"/>
      <c r="S549" s="214"/>
      <c r="T549" s="214"/>
      <c r="U549" s="214"/>
      <c r="V549" s="214"/>
      <c r="W549" s="214"/>
      <c r="X549" s="214"/>
    </row>
    <row r="550" hidden="1">
      <c r="A550" s="180"/>
      <c r="B550" s="214"/>
      <c r="C550" s="214"/>
      <c r="D550" s="214"/>
      <c r="E550" s="214"/>
      <c r="F550" s="214"/>
      <c r="G550" s="214"/>
      <c r="H550" s="214"/>
      <c r="I550" s="214"/>
      <c r="J550" s="214"/>
      <c r="K550" s="214"/>
      <c r="L550" s="214"/>
      <c r="M550" s="214"/>
      <c r="N550" s="214"/>
      <c r="O550" s="214"/>
      <c r="P550" s="214"/>
      <c r="Q550" s="214"/>
      <c r="R550" s="214"/>
      <c r="S550" s="214"/>
      <c r="T550" s="214"/>
      <c r="U550" s="214"/>
      <c r="V550" s="214"/>
      <c r="W550" s="214"/>
      <c r="X550" s="214"/>
    </row>
    <row r="551" hidden="1">
      <c r="A551" s="180"/>
      <c r="B551" s="214"/>
      <c r="C551" s="214"/>
      <c r="D551" s="214"/>
      <c r="E551" s="214"/>
      <c r="F551" s="214"/>
      <c r="G551" s="214"/>
      <c r="H551" s="214"/>
      <c r="I551" s="214"/>
      <c r="J551" s="214"/>
      <c r="K551" s="214"/>
      <c r="L551" s="214"/>
      <c r="M551" s="214"/>
      <c r="N551" s="214"/>
      <c r="O551" s="214"/>
      <c r="P551" s="214"/>
      <c r="Q551" s="214"/>
      <c r="R551" s="214"/>
      <c r="S551" s="214"/>
      <c r="T551" s="214"/>
      <c r="U551" s="214"/>
      <c r="V551" s="214"/>
      <c r="W551" s="214"/>
      <c r="X551" s="214"/>
    </row>
    <row r="552" hidden="1">
      <c r="A552" s="180"/>
      <c r="B552" s="214"/>
      <c r="C552" s="214"/>
      <c r="D552" s="214"/>
      <c r="E552" s="214"/>
      <c r="F552" s="214"/>
      <c r="G552" s="214"/>
      <c r="H552" s="214"/>
      <c r="I552" s="214"/>
      <c r="J552" s="214"/>
      <c r="K552" s="214"/>
      <c r="L552" s="214"/>
      <c r="M552" s="214"/>
      <c r="N552" s="214"/>
      <c r="O552" s="214"/>
      <c r="P552" s="214"/>
      <c r="Q552" s="214"/>
      <c r="R552" s="214"/>
      <c r="S552" s="214"/>
      <c r="T552" s="214"/>
      <c r="U552" s="214"/>
      <c r="V552" s="214"/>
      <c r="W552" s="214"/>
      <c r="X552" s="214"/>
    </row>
    <row r="553" hidden="1">
      <c r="A553" s="180"/>
      <c r="B553" s="214"/>
      <c r="C553" s="214"/>
      <c r="D553" s="214"/>
      <c r="E553" s="214"/>
      <c r="F553" s="214"/>
      <c r="G553" s="214"/>
      <c r="H553" s="214"/>
      <c r="I553" s="214"/>
      <c r="J553" s="214"/>
      <c r="K553" s="214"/>
      <c r="L553" s="214"/>
      <c r="M553" s="214"/>
      <c r="N553" s="214"/>
      <c r="O553" s="214"/>
      <c r="P553" s="214"/>
      <c r="Q553" s="214"/>
      <c r="R553" s="214"/>
      <c r="S553" s="214"/>
      <c r="T553" s="214"/>
      <c r="U553" s="214"/>
      <c r="V553" s="214"/>
      <c r="W553" s="214"/>
      <c r="X553" s="214"/>
    </row>
    <row r="554" hidden="1">
      <c r="A554" s="180"/>
      <c r="B554" s="214"/>
      <c r="C554" s="214"/>
      <c r="D554" s="214"/>
      <c r="E554" s="214"/>
      <c r="F554" s="214"/>
      <c r="G554" s="214"/>
      <c r="H554" s="214"/>
      <c r="I554" s="214"/>
      <c r="J554" s="214"/>
      <c r="K554" s="214"/>
      <c r="L554" s="214"/>
      <c r="M554" s="214"/>
      <c r="N554" s="214"/>
      <c r="O554" s="214"/>
      <c r="P554" s="214"/>
      <c r="Q554" s="214"/>
      <c r="R554" s="214"/>
      <c r="S554" s="214"/>
      <c r="T554" s="214"/>
      <c r="U554" s="214"/>
      <c r="V554" s="214"/>
      <c r="W554" s="214"/>
      <c r="X554" s="214"/>
    </row>
    <row r="555" hidden="1">
      <c r="A555" s="180"/>
      <c r="B555" s="214"/>
      <c r="C555" s="214"/>
      <c r="D555" s="214"/>
      <c r="E555" s="214"/>
      <c r="F555" s="214"/>
      <c r="G555" s="214"/>
      <c r="H555" s="214"/>
      <c r="I555" s="214"/>
      <c r="J555" s="214"/>
      <c r="K555" s="214"/>
      <c r="L555" s="214"/>
      <c r="M555" s="214"/>
      <c r="N555" s="214"/>
      <c r="O555" s="214"/>
      <c r="P555" s="214"/>
      <c r="Q555" s="214"/>
      <c r="R555" s="214"/>
      <c r="S555" s="214"/>
      <c r="T555" s="214"/>
      <c r="U555" s="214"/>
      <c r="V555" s="214"/>
      <c r="W555" s="214"/>
      <c r="X555" s="214"/>
    </row>
    <row r="556" hidden="1">
      <c r="A556" s="180"/>
      <c r="B556" s="214"/>
      <c r="C556" s="214"/>
      <c r="D556" s="214"/>
      <c r="E556" s="214"/>
      <c r="F556" s="214"/>
      <c r="G556" s="214"/>
      <c r="H556" s="214"/>
      <c r="I556" s="214"/>
      <c r="J556" s="214"/>
      <c r="K556" s="214"/>
      <c r="L556" s="214"/>
      <c r="M556" s="214"/>
      <c r="N556" s="214"/>
      <c r="O556" s="214"/>
      <c r="P556" s="214"/>
      <c r="Q556" s="214"/>
      <c r="R556" s="214"/>
      <c r="S556" s="214"/>
      <c r="T556" s="214"/>
      <c r="U556" s="214"/>
      <c r="V556" s="214"/>
      <c r="W556" s="214"/>
      <c r="X556" s="214"/>
    </row>
    <row r="557" hidden="1">
      <c r="A557" s="180"/>
      <c r="B557" s="214"/>
      <c r="C557" s="214"/>
      <c r="D557" s="214"/>
      <c r="E557" s="214"/>
      <c r="F557" s="214"/>
      <c r="G557" s="214"/>
      <c r="H557" s="214"/>
      <c r="I557" s="214"/>
      <c r="J557" s="214"/>
      <c r="K557" s="214"/>
      <c r="L557" s="214"/>
      <c r="M557" s="214"/>
      <c r="N557" s="214"/>
      <c r="O557" s="214"/>
      <c r="P557" s="214"/>
      <c r="Q557" s="214"/>
      <c r="R557" s="214"/>
      <c r="S557" s="214"/>
      <c r="T557" s="214"/>
      <c r="U557" s="214"/>
      <c r="V557" s="214"/>
      <c r="W557" s="214"/>
      <c r="X557" s="214"/>
    </row>
    <row r="558" hidden="1">
      <c r="A558" s="180"/>
      <c r="B558" s="214"/>
      <c r="C558" s="214"/>
      <c r="D558" s="214"/>
      <c r="E558" s="214"/>
      <c r="F558" s="214"/>
      <c r="G558" s="214"/>
      <c r="H558" s="214"/>
      <c r="I558" s="214"/>
      <c r="J558" s="214"/>
      <c r="K558" s="214"/>
      <c r="L558" s="214"/>
      <c r="M558" s="214"/>
      <c r="N558" s="214"/>
      <c r="O558" s="214"/>
      <c r="P558" s="214"/>
      <c r="Q558" s="214"/>
      <c r="R558" s="214"/>
      <c r="S558" s="214"/>
      <c r="T558" s="214"/>
      <c r="U558" s="214"/>
      <c r="V558" s="214"/>
      <c r="W558" s="214"/>
      <c r="X558" s="214"/>
    </row>
    <row r="559" hidden="1">
      <c r="A559" s="180"/>
      <c r="B559" s="214"/>
      <c r="C559" s="214"/>
      <c r="D559" s="214"/>
      <c r="E559" s="214"/>
      <c r="F559" s="214"/>
      <c r="G559" s="214"/>
      <c r="H559" s="214"/>
      <c r="I559" s="214"/>
      <c r="J559" s="214"/>
      <c r="K559" s="214"/>
      <c r="L559" s="214"/>
      <c r="M559" s="214"/>
      <c r="N559" s="214"/>
      <c r="O559" s="214"/>
      <c r="P559" s="214"/>
      <c r="Q559" s="214"/>
      <c r="R559" s="214"/>
      <c r="S559" s="214"/>
      <c r="T559" s="214"/>
      <c r="U559" s="214"/>
      <c r="V559" s="214"/>
      <c r="W559" s="214"/>
      <c r="X559" s="214"/>
    </row>
    <row r="560" hidden="1">
      <c r="A560" s="180"/>
      <c r="B560" s="214"/>
      <c r="C560" s="214"/>
      <c r="D560" s="214"/>
      <c r="E560" s="214"/>
      <c r="F560" s="214"/>
      <c r="G560" s="214"/>
      <c r="H560" s="214"/>
      <c r="I560" s="214"/>
      <c r="J560" s="214"/>
      <c r="K560" s="214"/>
      <c r="L560" s="214"/>
      <c r="M560" s="214"/>
      <c r="N560" s="214"/>
      <c r="O560" s="214"/>
      <c r="P560" s="214"/>
      <c r="Q560" s="214"/>
      <c r="R560" s="214"/>
      <c r="S560" s="214"/>
      <c r="T560" s="214"/>
      <c r="U560" s="214"/>
      <c r="V560" s="214"/>
      <c r="W560" s="214"/>
      <c r="X560" s="214"/>
    </row>
    <row r="561" hidden="1">
      <c r="A561" s="180"/>
      <c r="B561" s="214"/>
      <c r="C561" s="214"/>
      <c r="D561" s="214"/>
      <c r="E561" s="214"/>
      <c r="F561" s="214"/>
      <c r="G561" s="214"/>
      <c r="H561" s="214"/>
      <c r="I561" s="214"/>
      <c r="J561" s="214"/>
      <c r="K561" s="214"/>
      <c r="L561" s="214"/>
      <c r="M561" s="214"/>
      <c r="N561" s="214"/>
      <c r="O561" s="214"/>
      <c r="P561" s="214"/>
      <c r="Q561" s="214"/>
      <c r="R561" s="214"/>
      <c r="S561" s="214"/>
      <c r="T561" s="214"/>
      <c r="U561" s="214"/>
      <c r="V561" s="214"/>
      <c r="W561" s="214"/>
      <c r="X561" s="214"/>
    </row>
    <row r="562" hidden="1">
      <c r="A562" s="180"/>
      <c r="B562" s="214"/>
      <c r="C562" s="214"/>
      <c r="D562" s="214"/>
      <c r="E562" s="214"/>
      <c r="F562" s="214"/>
      <c r="G562" s="214"/>
      <c r="H562" s="214"/>
      <c r="I562" s="214"/>
      <c r="J562" s="214"/>
      <c r="K562" s="214"/>
      <c r="L562" s="214"/>
      <c r="M562" s="214"/>
      <c r="N562" s="214"/>
      <c r="O562" s="214"/>
      <c r="P562" s="214"/>
      <c r="Q562" s="214"/>
      <c r="R562" s="214"/>
      <c r="S562" s="214"/>
      <c r="T562" s="214"/>
      <c r="U562" s="214"/>
      <c r="V562" s="214"/>
      <c r="W562" s="214"/>
      <c r="X562" s="214"/>
    </row>
    <row r="563" hidden="1">
      <c r="A563" s="180"/>
      <c r="B563" s="214"/>
      <c r="C563" s="214"/>
      <c r="D563" s="214"/>
      <c r="E563" s="214"/>
      <c r="F563" s="214"/>
      <c r="G563" s="214"/>
      <c r="H563" s="214"/>
      <c r="I563" s="214"/>
      <c r="J563" s="214"/>
      <c r="K563" s="214"/>
      <c r="L563" s="214"/>
      <c r="M563" s="214"/>
      <c r="N563" s="214"/>
      <c r="O563" s="214"/>
      <c r="P563" s="214"/>
      <c r="Q563" s="214"/>
      <c r="R563" s="214"/>
      <c r="S563" s="214"/>
      <c r="T563" s="214"/>
      <c r="U563" s="214"/>
      <c r="V563" s="214"/>
      <c r="W563" s="214"/>
      <c r="X563" s="214"/>
    </row>
    <row r="564" hidden="1">
      <c r="A564" s="180"/>
      <c r="B564" s="214"/>
      <c r="C564" s="214"/>
      <c r="D564" s="214"/>
      <c r="E564" s="214"/>
      <c r="F564" s="214"/>
      <c r="G564" s="214"/>
      <c r="H564" s="214"/>
      <c r="I564" s="214"/>
      <c r="J564" s="214"/>
      <c r="K564" s="214"/>
      <c r="L564" s="214"/>
      <c r="M564" s="214"/>
      <c r="N564" s="214"/>
      <c r="O564" s="214"/>
      <c r="P564" s="214"/>
      <c r="Q564" s="214"/>
      <c r="R564" s="214"/>
      <c r="S564" s="214"/>
      <c r="T564" s="214"/>
      <c r="U564" s="214"/>
      <c r="V564" s="214"/>
      <c r="W564" s="214"/>
      <c r="X564" s="214"/>
    </row>
    <row r="565" hidden="1">
      <c r="A565" s="180"/>
      <c r="B565" s="214"/>
      <c r="C565" s="214"/>
      <c r="D565" s="214"/>
      <c r="E565" s="214"/>
      <c r="F565" s="214"/>
      <c r="G565" s="214"/>
      <c r="H565" s="214"/>
      <c r="I565" s="214"/>
      <c r="J565" s="214"/>
      <c r="K565" s="214"/>
      <c r="L565" s="214"/>
      <c r="M565" s="214"/>
      <c r="N565" s="214"/>
      <c r="O565" s="214"/>
      <c r="P565" s="214"/>
      <c r="Q565" s="214"/>
      <c r="R565" s="214"/>
      <c r="S565" s="214"/>
      <c r="T565" s="214"/>
      <c r="U565" s="214"/>
      <c r="V565" s="214"/>
      <c r="W565" s="214"/>
      <c r="X565" s="214"/>
    </row>
    <row r="566" hidden="1">
      <c r="A566" s="180"/>
      <c r="B566" s="214"/>
      <c r="C566" s="214"/>
      <c r="D566" s="214"/>
      <c r="E566" s="214"/>
      <c r="F566" s="214"/>
      <c r="G566" s="214"/>
      <c r="H566" s="214"/>
      <c r="I566" s="214"/>
      <c r="J566" s="214"/>
      <c r="K566" s="214"/>
      <c r="L566" s="214"/>
      <c r="M566" s="214"/>
      <c r="N566" s="214"/>
      <c r="O566" s="214"/>
      <c r="P566" s="214"/>
      <c r="Q566" s="214"/>
      <c r="R566" s="214"/>
      <c r="S566" s="214"/>
      <c r="T566" s="214"/>
      <c r="U566" s="214"/>
      <c r="V566" s="214"/>
      <c r="W566" s="214"/>
      <c r="X566" s="214"/>
    </row>
    <row r="567" hidden="1">
      <c r="A567" s="180"/>
      <c r="B567" s="214"/>
      <c r="C567" s="214"/>
      <c r="D567" s="214"/>
      <c r="E567" s="214"/>
      <c r="F567" s="214"/>
      <c r="G567" s="214"/>
      <c r="H567" s="214"/>
      <c r="I567" s="214"/>
      <c r="J567" s="214"/>
      <c r="K567" s="214"/>
      <c r="L567" s="214"/>
      <c r="M567" s="214"/>
      <c r="N567" s="214"/>
      <c r="O567" s="214"/>
      <c r="P567" s="214"/>
      <c r="Q567" s="214"/>
      <c r="R567" s="214"/>
      <c r="S567" s="214"/>
      <c r="T567" s="214"/>
      <c r="U567" s="214"/>
      <c r="V567" s="214"/>
      <c r="W567" s="214"/>
      <c r="X567" s="214"/>
    </row>
    <row r="568" hidden="1">
      <c r="A568" s="180"/>
      <c r="B568" s="214"/>
      <c r="C568" s="214"/>
      <c r="D568" s="214"/>
      <c r="E568" s="214"/>
      <c r="F568" s="214"/>
      <c r="G568" s="214"/>
      <c r="H568" s="214"/>
      <c r="I568" s="214"/>
      <c r="J568" s="214"/>
      <c r="K568" s="214"/>
      <c r="L568" s="214"/>
      <c r="M568" s="214"/>
      <c r="N568" s="214"/>
      <c r="O568" s="214"/>
      <c r="P568" s="214"/>
      <c r="Q568" s="214"/>
      <c r="R568" s="214"/>
      <c r="S568" s="214"/>
      <c r="T568" s="214"/>
      <c r="U568" s="214"/>
      <c r="V568" s="214"/>
      <c r="W568" s="214"/>
      <c r="X568" s="214"/>
    </row>
    <row r="569" hidden="1">
      <c r="A569" s="180"/>
      <c r="B569" s="214"/>
      <c r="C569" s="214"/>
      <c r="D569" s="214"/>
      <c r="E569" s="214"/>
      <c r="F569" s="214"/>
      <c r="G569" s="214"/>
      <c r="H569" s="214"/>
      <c r="I569" s="214"/>
      <c r="J569" s="214"/>
      <c r="K569" s="214"/>
      <c r="L569" s="214"/>
      <c r="M569" s="214"/>
      <c r="N569" s="214"/>
      <c r="O569" s="214"/>
      <c r="P569" s="214"/>
      <c r="Q569" s="214"/>
      <c r="R569" s="214"/>
      <c r="S569" s="214"/>
      <c r="T569" s="214"/>
      <c r="U569" s="214"/>
      <c r="V569" s="214"/>
      <c r="W569" s="214"/>
      <c r="X569" s="214"/>
    </row>
    <row r="570" hidden="1">
      <c r="A570" s="180"/>
      <c r="B570" s="214"/>
      <c r="C570" s="214"/>
      <c r="D570" s="214"/>
      <c r="E570" s="214"/>
      <c r="F570" s="214"/>
      <c r="G570" s="214"/>
      <c r="H570" s="214"/>
      <c r="I570" s="214"/>
      <c r="J570" s="214"/>
      <c r="K570" s="214"/>
      <c r="L570" s="214"/>
      <c r="M570" s="214"/>
      <c r="N570" s="214"/>
      <c r="O570" s="214"/>
      <c r="P570" s="214"/>
      <c r="Q570" s="214"/>
      <c r="R570" s="214"/>
      <c r="S570" s="214"/>
      <c r="T570" s="214"/>
      <c r="U570" s="214"/>
      <c r="V570" s="214"/>
      <c r="W570" s="214"/>
      <c r="X570" s="214"/>
    </row>
    <row r="571" hidden="1">
      <c r="A571" s="180"/>
      <c r="B571" s="214"/>
      <c r="C571" s="214"/>
      <c r="D571" s="214"/>
      <c r="E571" s="214"/>
      <c r="F571" s="214"/>
      <c r="G571" s="214"/>
      <c r="H571" s="214"/>
      <c r="I571" s="214"/>
      <c r="J571" s="214"/>
      <c r="K571" s="214"/>
      <c r="L571" s="214"/>
      <c r="M571" s="214"/>
      <c r="N571" s="214"/>
      <c r="O571" s="214"/>
      <c r="P571" s="214"/>
      <c r="Q571" s="214"/>
      <c r="R571" s="214"/>
      <c r="S571" s="214"/>
      <c r="T571" s="214"/>
      <c r="U571" s="214"/>
      <c r="V571" s="214"/>
      <c r="W571" s="214"/>
      <c r="X571" s="214"/>
    </row>
    <row r="572" hidden="1">
      <c r="A572" s="180"/>
      <c r="B572" s="214"/>
      <c r="C572" s="214"/>
      <c r="D572" s="214"/>
      <c r="E572" s="214"/>
      <c r="F572" s="214"/>
      <c r="G572" s="214"/>
      <c r="H572" s="214"/>
      <c r="I572" s="214"/>
      <c r="J572" s="214"/>
      <c r="K572" s="214"/>
      <c r="L572" s="214"/>
      <c r="M572" s="214"/>
      <c r="N572" s="214"/>
      <c r="O572" s="214"/>
      <c r="P572" s="214"/>
      <c r="Q572" s="214"/>
      <c r="R572" s="214"/>
      <c r="S572" s="214"/>
      <c r="T572" s="214"/>
      <c r="U572" s="214"/>
      <c r="V572" s="214"/>
      <c r="W572" s="214"/>
      <c r="X572" s="214"/>
    </row>
    <row r="573" hidden="1">
      <c r="A573" s="180"/>
      <c r="B573" s="214"/>
      <c r="C573" s="214"/>
      <c r="D573" s="214"/>
      <c r="E573" s="214"/>
      <c r="F573" s="214"/>
      <c r="G573" s="214"/>
      <c r="H573" s="214"/>
      <c r="I573" s="214"/>
      <c r="J573" s="214"/>
      <c r="K573" s="214"/>
      <c r="L573" s="214"/>
      <c r="M573" s="214"/>
      <c r="N573" s="214"/>
      <c r="O573" s="214"/>
      <c r="P573" s="214"/>
      <c r="Q573" s="214"/>
      <c r="R573" s="214"/>
      <c r="S573" s="214"/>
      <c r="T573" s="214"/>
      <c r="U573" s="214"/>
      <c r="V573" s="214"/>
      <c r="W573" s="214"/>
      <c r="X573" s="214"/>
    </row>
    <row r="574" hidden="1">
      <c r="A574" s="180"/>
      <c r="B574" s="214"/>
      <c r="C574" s="214"/>
      <c r="D574" s="214"/>
      <c r="E574" s="214"/>
      <c r="F574" s="214"/>
      <c r="G574" s="214"/>
      <c r="H574" s="214"/>
      <c r="I574" s="214"/>
      <c r="J574" s="214"/>
      <c r="K574" s="214"/>
      <c r="L574" s="214"/>
      <c r="M574" s="214"/>
      <c r="N574" s="214"/>
      <c r="O574" s="214"/>
      <c r="P574" s="214"/>
      <c r="Q574" s="214"/>
      <c r="R574" s="214"/>
      <c r="S574" s="214"/>
      <c r="T574" s="214"/>
      <c r="U574" s="214"/>
      <c r="V574" s="214"/>
      <c r="W574" s="214"/>
      <c r="X574" s="214"/>
    </row>
    <row r="575" hidden="1">
      <c r="A575" s="180"/>
      <c r="B575" s="214"/>
      <c r="C575" s="214"/>
      <c r="D575" s="214"/>
      <c r="E575" s="214"/>
      <c r="F575" s="214"/>
      <c r="G575" s="214"/>
      <c r="H575" s="214"/>
      <c r="I575" s="214"/>
      <c r="J575" s="214"/>
      <c r="K575" s="214"/>
      <c r="L575" s="214"/>
      <c r="M575" s="214"/>
      <c r="N575" s="214"/>
      <c r="O575" s="214"/>
      <c r="P575" s="214"/>
      <c r="Q575" s="214"/>
      <c r="R575" s="214"/>
      <c r="S575" s="214"/>
      <c r="T575" s="214"/>
      <c r="U575" s="214"/>
      <c r="V575" s="214"/>
      <c r="W575" s="214"/>
      <c r="X575" s="214"/>
    </row>
    <row r="576" hidden="1">
      <c r="A576" s="180"/>
      <c r="B576" s="214"/>
      <c r="C576" s="214"/>
      <c r="D576" s="214"/>
      <c r="E576" s="214"/>
      <c r="F576" s="214"/>
      <c r="G576" s="214"/>
      <c r="H576" s="214"/>
      <c r="I576" s="214"/>
      <c r="J576" s="214"/>
      <c r="K576" s="214"/>
      <c r="L576" s="214"/>
      <c r="M576" s="214"/>
      <c r="N576" s="214"/>
      <c r="O576" s="214"/>
      <c r="P576" s="214"/>
      <c r="Q576" s="214"/>
      <c r="R576" s="214"/>
      <c r="S576" s="214"/>
      <c r="T576" s="214"/>
      <c r="U576" s="214"/>
      <c r="V576" s="214"/>
      <c r="W576" s="214"/>
      <c r="X576" s="214"/>
    </row>
    <row r="577" hidden="1">
      <c r="A577" s="180"/>
      <c r="B577" s="214"/>
      <c r="C577" s="214"/>
      <c r="D577" s="214"/>
      <c r="E577" s="214"/>
      <c r="F577" s="214"/>
      <c r="G577" s="214"/>
      <c r="H577" s="214"/>
      <c r="I577" s="214"/>
      <c r="J577" s="214"/>
      <c r="K577" s="214"/>
      <c r="L577" s="214"/>
      <c r="M577" s="214"/>
      <c r="N577" s="214"/>
      <c r="O577" s="214"/>
      <c r="P577" s="214"/>
      <c r="Q577" s="214"/>
      <c r="R577" s="214"/>
      <c r="S577" s="214"/>
      <c r="T577" s="214"/>
      <c r="U577" s="214"/>
      <c r="V577" s="214"/>
      <c r="W577" s="214"/>
      <c r="X577" s="214"/>
    </row>
    <row r="578" hidden="1">
      <c r="A578" s="180"/>
      <c r="B578" s="214"/>
      <c r="C578" s="214"/>
      <c r="D578" s="214"/>
      <c r="E578" s="214"/>
      <c r="F578" s="214"/>
      <c r="G578" s="214"/>
      <c r="H578" s="214"/>
      <c r="I578" s="214"/>
      <c r="J578" s="214"/>
      <c r="K578" s="214"/>
      <c r="L578" s="214"/>
      <c r="M578" s="214"/>
      <c r="N578" s="214"/>
      <c r="O578" s="214"/>
      <c r="P578" s="214"/>
      <c r="Q578" s="214"/>
      <c r="R578" s="214"/>
      <c r="S578" s="214"/>
      <c r="T578" s="214"/>
      <c r="U578" s="214"/>
      <c r="V578" s="214"/>
      <c r="W578" s="214"/>
      <c r="X578" s="214"/>
    </row>
    <row r="579" hidden="1">
      <c r="A579" s="180"/>
      <c r="B579" s="214"/>
      <c r="C579" s="214"/>
      <c r="D579" s="214"/>
      <c r="E579" s="214"/>
      <c r="F579" s="214"/>
      <c r="G579" s="214"/>
      <c r="H579" s="214"/>
      <c r="I579" s="214"/>
      <c r="J579" s="214"/>
      <c r="K579" s="214"/>
      <c r="L579" s="214"/>
      <c r="M579" s="214"/>
      <c r="N579" s="214"/>
      <c r="O579" s="214"/>
      <c r="P579" s="214"/>
      <c r="Q579" s="214"/>
      <c r="R579" s="214"/>
      <c r="S579" s="214"/>
      <c r="T579" s="214"/>
      <c r="U579" s="214"/>
      <c r="V579" s="214"/>
      <c r="W579" s="214"/>
      <c r="X579" s="214"/>
    </row>
    <row r="580" hidden="1">
      <c r="A580" s="180"/>
      <c r="B580" s="214"/>
      <c r="C580" s="214"/>
      <c r="D580" s="214"/>
      <c r="E580" s="214"/>
      <c r="F580" s="214"/>
      <c r="G580" s="214"/>
      <c r="H580" s="214"/>
      <c r="I580" s="214"/>
      <c r="J580" s="214"/>
      <c r="K580" s="214"/>
      <c r="L580" s="214"/>
      <c r="M580" s="214"/>
      <c r="N580" s="214"/>
      <c r="O580" s="214"/>
      <c r="P580" s="214"/>
      <c r="Q580" s="214"/>
      <c r="R580" s="214"/>
      <c r="S580" s="214"/>
      <c r="T580" s="214"/>
      <c r="U580" s="214"/>
      <c r="V580" s="214"/>
      <c r="W580" s="214"/>
      <c r="X580" s="214"/>
    </row>
    <row r="581" hidden="1">
      <c r="A581" s="180"/>
      <c r="B581" s="214"/>
      <c r="C581" s="214"/>
      <c r="D581" s="214"/>
      <c r="E581" s="214"/>
      <c r="F581" s="214"/>
      <c r="G581" s="214"/>
      <c r="H581" s="214"/>
      <c r="I581" s="214"/>
      <c r="J581" s="214"/>
      <c r="K581" s="214"/>
      <c r="L581" s="214"/>
      <c r="M581" s="214"/>
      <c r="N581" s="214"/>
      <c r="O581" s="214"/>
      <c r="P581" s="214"/>
      <c r="Q581" s="214"/>
      <c r="R581" s="214"/>
      <c r="S581" s="214"/>
      <c r="T581" s="214"/>
      <c r="U581" s="214"/>
      <c r="V581" s="214"/>
      <c r="W581" s="214"/>
      <c r="X581" s="214"/>
    </row>
    <row r="582" hidden="1">
      <c r="A582" s="180"/>
      <c r="B582" s="214"/>
      <c r="C582" s="214"/>
      <c r="D582" s="214"/>
      <c r="E582" s="214"/>
      <c r="F582" s="214"/>
      <c r="G582" s="214"/>
      <c r="H582" s="214"/>
      <c r="I582" s="214"/>
      <c r="J582" s="214"/>
      <c r="K582" s="214"/>
      <c r="L582" s="214"/>
      <c r="M582" s="214"/>
      <c r="N582" s="214"/>
      <c r="O582" s="214"/>
      <c r="P582" s="214"/>
      <c r="Q582" s="214"/>
      <c r="R582" s="214"/>
      <c r="S582" s="214"/>
      <c r="T582" s="214"/>
      <c r="U582" s="214"/>
      <c r="V582" s="214"/>
      <c r="W582" s="214"/>
      <c r="X582" s="214"/>
    </row>
    <row r="583" hidden="1">
      <c r="A583" s="180"/>
      <c r="B583" s="214"/>
      <c r="C583" s="214"/>
      <c r="D583" s="214"/>
      <c r="E583" s="214"/>
      <c r="F583" s="214"/>
      <c r="G583" s="214"/>
      <c r="H583" s="214"/>
      <c r="I583" s="214"/>
      <c r="J583" s="214"/>
      <c r="K583" s="214"/>
      <c r="L583" s="214"/>
      <c r="M583" s="214"/>
      <c r="N583" s="214"/>
      <c r="O583" s="214"/>
      <c r="P583" s="214"/>
      <c r="Q583" s="214"/>
      <c r="R583" s="214"/>
      <c r="S583" s="214"/>
      <c r="T583" s="214"/>
      <c r="U583" s="214"/>
      <c r="V583" s="214"/>
      <c r="W583" s="214"/>
      <c r="X583" s="214"/>
    </row>
    <row r="584" hidden="1">
      <c r="A584" s="180"/>
      <c r="B584" s="214"/>
      <c r="C584" s="214"/>
      <c r="D584" s="214"/>
      <c r="E584" s="214"/>
      <c r="F584" s="214"/>
      <c r="G584" s="214"/>
      <c r="H584" s="214"/>
      <c r="I584" s="214"/>
      <c r="J584" s="214"/>
      <c r="K584" s="214"/>
      <c r="L584" s="214"/>
      <c r="M584" s="214"/>
      <c r="N584" s="214"/>
      <c r="O584" s="214"/>
      <c r="P584" s="214"/>
      <c r="Q584" s="214"/>
      <c r="R584" s="214"/>
      <c r="S584" s="214"/>
      <c r="T584" s="214"/>
      <c r="U584" s="214"/>
      <c r="V584" s="214"/>
      <c r="W584" s="214"/>
      <c r="X584" s="214"/>
    </row>
    <row r="585" hidden="1">
      <c r="A585" s="180"/>
      <c r="B585" s="214"/>
      <c r="C585" s="214"/>
      <c r="D585" s="214"/>
      <c r="E585" s="214"/>
      <c r="F585" s="214"/>
      <c r="G585" s="214"/>
      <c r="H585" s="214"/>
      <c r="I585" s="214"/>
      <c r="J585" s="214"/>
      <c r="K585" s="214"/>
      <c r="L585" s="214"/>
      <c r="M585" s="214"/>
      <c r="N585" s="214"/>
      <c r="O585" s="214"/>
      <c r="P585" s="214"/>
      <c r="Q585" s="214"/>
      <c r="R585" s="214"/>
      <c r="S585" s="214"/>
      <c r="T585" s="214"/>
      <c r="U585" s="214"/>
      <c r="V585" s="214"/>
      <c r="W585" s="214"/>
      <c r="X585" s="214"/>
    </row>
    <row r="586" hidden="1">
      <c r="A586" s="180"/>
      <c r="B586" s="214"/>
      <c r="C586" s="214"/>
      <c r="D586" s="214"/>
      <c r="E586" s="214"/>
      <c r="F586" s="214"/>
      <c r="G586" s="214"/>
      <c r="H586" s="214"/>
      <c r="I586" s="214"/>
      <c r="J586" s="214"/>
      <c r="K586" s="214"/>
      <c r="L586" s="214"/>
      <c r="M586" s="214"/>
      <c r="N586" s="214"/>
      <c r="O586" s="214"/>
      <c r="P586" s="214"/>
      <c r="Q586" s="214"/>
      <c r="R586" s="214"/>
      <c r="S586" s="214"/>
      <c r="T586" s="214"/>
      <c r="U586" s="214"/>
      <c r="V586" s="214"/>
      <c r="W586" s="214"/>
      <c r="X586" s="214"/>
    </row>
    <row r="587" hidden="1">
      <c r="A587" s="180"/>
      <c r="B587" s="214"/>
      <c r="C587" s="214"/>
      <c r="D587" s="214"/>
      <c r="E587" s="214"/>
      <c r="F587" s="214"/>
      <c r="G587" s="214"/>
      <c r="H587" s="214"/>
      <c r="I587" s="214"/>
      <c r="J587" s="214"/>
      <c r="K587" s="214"/>
      <c r="L587" s="214"/>
      <c r="M587" s="214"/>
      <c r="N587" s="214"/>
      <c r="O587" s="214"/>
      <c r="P587" s="214"/>
      <c r="Q587" s="214"/>
      <c r="R587" s="214"/>
      <c r="S587" s="214"/>
      <c r="T587" s="214"/>
      <c r="U587" s="214"/>
      <c r="V587" s="214"/>
      <c r="W587" s="214"/>
      <c r="X587" s="214"/>
    </row>
    <row r="588" hidden="1">
      <c r="A588" s="180"/>
      <c r="B588" s="214"/>
      <c r="C588" s="214"/>
      <c r="D588" s="214"/>
      <c r="E588" s="214"/>
      <c r="F588" s="214"/>
      <c r="G588" s="214"/>
      <c r="H588" s="214"/>
      <c r="I588" s="214"/>
      <c r="J588" s="214"/>
      <c r="K588" s="214"/>
      <c r="L588" s="214"/>
      <c r="M588" s="214"/>
      <c r="N588" s="214"/>
      <c r="O588" s="214"/>
      <c r="P588" s="214"/>
      <c r="Q588" s="214"/>
      <c r="R588" s="214"/>
      <c r="S588" s="214"/>
      <c r="T588" s="214"/>
      <c r="U588" s="214"/>
      <c r="V588" s="214"/>
      <c r="W588" s="214"/>
      <c r="X588" s="214"/>
    </row>
    <row r="589" hidden="1">
      <c r="A589" s="180"/>
      <c r="B589" s="214"/>
      <c r="C589" s="214"/>
      <c r="D589" s="214"/>
      <c r="E589" s="214"/>
      <c r="F589" s="214"/>
      <c r="G589" s="214"/>
      <c r="H589" s="214"/>
      <c r="I589" s="214"/>
      <c r="J589" s="214"/>
      <c r="K589" s="214"/>
      <c r="L589" s="214"/>
      <c r="M589" s="214"/>
      <c r="N589" s="214"/>
      <c r="O589" s="214"/>
      <c r="P589" s="214"/>
      <c r="Q589" s="214"/>
      <c r="R589" s="214"/>
      <c r="S589" s="214"/>
      <c r="T589" s="214"/>
      <c r="U589" s="214"/>
      <c r="V589" s="214"/>
      <c r="W589" s="214"/>
      <c r="X589" s="214"/>
    </row>
    <row r="590" hidden="1">
      <c r="A590" s="180"/>
      <c r="B590" s="214"/>
      <c r="C590" s="214"/>
      <c r="D590" s="214"/>
      <c r="E590" s="214"/>
      <c r="F590" s="214"/>
      <c r="G590" s="214"/>
      <c r="H590" s="214"/>
      <c r="I590" s="214"/>
      <c r="J590" s="214"/>
      <c r="K590" s="214"/>
      <c r="L590" s="214"/>
      <c r="M590" s="214"/>
      <c r="N590" s="214"/>
      <c r="O590" s="214"/>
      <c r="P590" s="214"/>
      <c r="Q590" s="214"/>
      <c r="R590" s="214"/>
      <c r="S590" s="214"/>
      <c r="T590" s="214"/>
      <c r="U590" s="214"/>
      <c r="V590" s="214"/>
      <c r="W590" s="214"/>
      <c r="X590" s="214"/>
    </row>
    <row r="591" hidden="1">
      <c r="A591" s="180"/>
      <c r="B591" s="214"/>
      <c r="C591" s="214"/>
      <c r="D591" s="214"/>
      <c r="E591" s="214"/>
      <c r="F591" s="214"/>
      <c r="G591" s="214"/>
      <c r="H591" s="214"/>
      <c r="I591" s="214"/>
      <c r="J591" s="214"/>
      <c r="K591" s="214"/>
      <c r="L591" s="214"/>
      <c r="M591" s="214"/>
      <c r="N591" s="214"/>
      <c r="O591" s="214"/>
      <c r="P591" s="214"/>
      <c r="Q591" s="214"/>
      <c r="R591" s="214"/>
      <c r="S591" s="214"/>
      <c r="T591" s="214"/>
      <c r="U591" s="214"/>
      <c r="V591" s="214"/>
      <c r="W591" s="214"/>
      <c r="X591" s="214"/>
    </row>
    <row r="592" hidden="1">
      <c r="A592" s="180"/>
      <c r="B592" s="214"/>
      <c r="C592" s="214"/>
      <c r="D592" s="214"/>
      <c r="E592" s="214"/>
      <c r="F592" s="214"/>
      <c r="G592" s="214"/>
      <c r="H592" s="214"/>
      <c r="I592" s="214"/>
      <c r="J592" s="214"/>
      <c r="K592" s="214"/>
      <c r="L592" s="214"/>
      <c r="M592" s="214"/>
      <c r="N592" s="214"/>
      <c r="O592" s="214"/>
      <c r="P592" s="214"/>
      <c r="Q592" s="214"/>
      <c r="R592" s="214"/>
      <c r="S592" s="214"/>
      <c r="T592" s="214"/>
      <c r="U592" s="214"/>
      <c r="V592" s="214"/>
      <c r="W592" s="214"/>
      <c r="X592" s="214"/>
    </row>
    <row r="593" hidden="1">
      <c r="A593" s="180"/>
      <c r="B593" s="214"/>
      <c r="C593" s="214"/>
      <c r="D593" s="214"/>
      <c r="E593" s="214"/>
      <c r="F593" s="214"/>
      <c r="G593" s="214"/>
      <c r="H593" s="214"/>
      <c r="I593" s="214"/>
      <c r="J593" s="214"/>
      <c r="K593" s="214"/>
      <c r="L593" s="214"/>
      <c r="M593" s="214"/>
      <c r="N593" s="214"/>
      <c r="O593" s="214"/>
      <c r="P593" s="214"/>
      <c r="Q593" s="214"/>
      <c r="R593" s="214"/>
      <c r="S593" s="214"/>
      <c r="T593" s="214"/>
      <c r="U593" s="214"/>
      <c r="V593" s="214"/>
      <c r="W593" s="214"/>
      <c r="X593" s="214"/>
    </row>
    <row r="594" hidden="1">
      <c r="A594" s="180"/>
      <c r="B594" s="214"/>
      <c r="C594" s="214"/>
      <c r="D594" s="214"/>
      <c r="E594" s="214"/>
      <c r="F594" s="214"/>
      <c r="G594" s="214"/>
      <c r="H594" s="214"/>
      <c r="I594" s="214"/>
      <c r="J594" s="214"/>
      <c r="K594" s="214"/>
      <c r="L594" s="214"/>
      <c r="M594" s="214"/>
      <c r="N594" s="214"/>
      <c r="O594" s="214"/>
      <c r="P594" s="214"/>
      <c r="Q594" s="214"/>
      <c r="R594" s="214"/>
      <c r="S594" s="214"/>
      <c r="T594" s="214"/>
      <c r="U594" s="214"/>
      <c r="V594" s="214"/>
      <c r="W594" s="214"/>
      <c r="X594" s="214"/>
    </row>
    <row r="595" hidden="1">
      <c r="A595" s="180"/>
      <c r="B595" s="214"/>
      <c r="C595" s="214"/>
      <c r="D595" s="214"/>
      <c r="E595" s="214"/>
      <c r="F595" s="214"/>
      <c r="G595" s="214"/>
      <c r="H595" s="214"/>
      <c r="I595" s="214"/>
      <c r="J595" s="214"/>
      <c r="K595" s="214"/>
      <c r="L595" s="214"/>
      <c r="M595" s="214"/>
      <c r="N595" s="214"/>
      <c r="O595" s="214"/>
      <c r="P595" s="214"/>
      <c r="Q595" s="214"/>
      <c r="R595" s="214"/>
      <c r="S595" s="214"/>
      <c r="T595" s="214"/>
      <c r="U595" s="214"/>
      <c r="V595" s="214"/>
      <c r="W595" s="214"/>
      <c r="X595" s="214"/>
    </row>
    <row r="596" hidden="1">
      <c r="A596" s="180"/>
      <c r="B596" s="214"/>
      <c r="C596" s="214"/>
      <c r="D596" s="214"/>
      <c r="E596" s="214"/>
      <c r="F596" s="214"/>
      <c r="G596" s="214"/>
      <c r="H596" s="214"/>
      <c r="I596" s="214"/>
      <c r="J596" s="214"/>
      <c r="K596" s="214"/>
      <c r="L596" s="214"/>
      <c r="M596" s="214"/>
      <c r="N596" s="214"/>
      <c r="O596" s="214"/>
      <c r="P596" s="214"/>
      <c r="Q596" s="214"/>
      <c r="R596" s="214"/>
      <c r="S596" s="214"/>
      <c r="T596" s="214"/>
      <c r="U596" s="214"/>
      <c r="V596" s="214"/>
      <c r="W596" s="214"/>
      <c r="X596" s="214"/>
    </row>
    <row r="597" hidden="1">
      <c r="A597" s="180"/>
      <c r="B597" s="214"/>
      <c r="C597" s="214"/>
      <c r="D597" s="214"/>
      <c r="E597" s="214"/>
      <c r="F597" s="214"/>
      <c r="G597" s="214"/>
      <c r="H597" s="214"/>
      <c r="I597" s="214"/>
      <c r="J597" s="214"/>
      <c r="K597" s="214"/>
      <c r="L597" s="214"/>
      <c r="M597" s="214"/>
      <c r="N597" s="214"/>
      <c r="O597" s="214"/>
      <c r="P597" s="214"/>
      <c r="Q597" s="214"/>
      <c r="R597" s="214"/>
      <c r="S597" s="214"/>
      <c r="T597" s="214"/>
      <c r="U597" s="214"/>
      <c r="V597" s="214"/>
      <c r="W597" s="214"/>
      <c r="X597" s="214"/>
    </row>
    <row r="598" hidden="1">
      <c r="A598" s="180"/>
      <c r="B598" s="214"/>
      <c r="C598" s="214"/>
      <c r="D598" s="214"/>
      <c r="E598" s="214"/>
      <c r="F598" s="214"/>
      <c r="G598" s="214"/>
      <c r="H598" s="214"/>
      <c r="I598" s="214"/>
      <c r="J598" s="214"/>
      <c r="K598" s="214"/>
      <c r="L598" s="214"/>
      <c r="M598" s="214"/>
      <c r="N598" s="214"/>
      <c r="O598" s="214"/>
      <c r="P598" s="214"/>
      <c r="Q598" s="214"/>
      <c r="R598" s="214"/>
      <c r="S598" s="214"/>
      <c r="T598" s="214"/>
      <c r="U598" s="214"/>
      <c r="V598" s="214"/>
      <c r="W598" s="214"/>
      <c r="X598" s="214"/>
    </row>
    <row r="599" hidden="1">
      <c r="A599" s="180"/>
      <c r="B599" s="214"/>
      <c r="C599" s="214"/>
      <c r="D599" s="214"/>
      <c r="E599" s="214"/>
      <c r="F599" s="214"/>
      <c r="G599" s="214"/>
      <c r="H599" s="214"/>
      <c r="I599" s="214"/>
      <c r="J599" s="214"/>
      <c r="K599" s="214"/>
      <c r="L599" s="214"/>
      <c r="M599" s="214"/>
      <c r="N599" s="214"/>
      <c r="O599" s="214"/>
      <c r="P599" s="214"/>
      <c r="Q599" s="214"/>
      <c r="R599" s="214"/>
      <c r="S599" s="214"/>
      <c r="T599" s="214"/>
      <c r="U599" s="214"/>
      <c r="V599" s="214"/>
      <c r="W599" s="214"/>
      <c r="X599" s="214"/>
    </row>
    <row r="600" hidden="1">
      <c r="A600" s="180"/>
      <c r="B600" s="214"/>
      <c r="C600" s="214"/>
      <c r="D600" s="214"/>
      <c r="E600" s="214"/>
      <c r="F600" s="214"/>
      <c r="G600" s="214"/>
      <c r="H600" s="214"/>
      <c r="I600" s="214"/>
      <c r="J600" s="214"/>
      <c r="K600" s="214"/>
      <c r="L600" s="214"/>
      <c r="M600" s="214"/>
      <c r="N600" s="214"/>
      <c r="O600" s="214"/>
      <c r="P600" s="214"/>
      <c r="Q600" s="214"/>
      <c r="R600" s="214"/>
      <c r="S600" s="214"/>
      <c r="T600" s="214"/>
      <c r="U600" s="214"/>
      <c r="V600" s="214"/>
      <c r="W600" s="214"/>
      <c r="X600" s="214"/>
    </row>
    <row r="601" hidden="1">
      <c r="A601" s="180"/>
      <c r="B601" s="214"/>
      <c r="C601" s="214"/>
      <c r="D601" s="214"/>
      <c r="E601" s="214"/>
      <c r="F601" s="214"/>
      <c r="G601" s="214"/>
      <c r="H601" s="214"/>
      <c r="I601" s="214"/>
      <c r="J601" s="214"/>
      <c r="K601" s="214"/>
      <c r="L601" s="214"/>
      <c r="M601" s="214"/>
      <c r="N601" s="214"/>
      <c r="O601" s="214"/>
      <c r="P601" s="214"/>
      <c r="Q601" s="214"/>
      <c r="R601" s="214"/>
      <c r="S601" s="214"/>
      <c r="T601" s="214"/>
      <c r="U601" s="214"/>
      <c r="V601" s="214"/>
      <c r="W601" s="214"/>
      <c r="X601" s="214"/>
    </row>
    <row r="602" hidden="1">
      <c r="A602" s="180"/>
      <c r="B602" s="214"/>
      <c r="C602" s="214"/>
      <c r="D602" s="214"/>
      <c r="E602" s="214"/>
      <c r="F602" s="214"/>
      <c r="G602" s="214"/>
      <c r="H602" s="214"/>
      <c r="I602" s="214"/>
      <c r="J602" s="214"/>
      <c r="K602" s="214"/>
      <c r="L602" s="214"/>
      <c r="M602" s="214"/>
      <c r="N602" s="214"/>
      <c r="O602" s="214"/>
      <c r="P602" s="214"/>
      <c r="Q602" s="214"/>
      <c r="R602" s="214"/>
      <c r="S602" s="214"/>
      <c r="T602" s="214"/>
      <c r="U602" s="214"/>
      <c r="V602" s="214"/>
      <c r="W602" s="214"/>
      <c r="X602" s="214"/>
    </row>
    <row r="603" hidden="1">
      <c r="A603" s="180"/>
      <c r="B603" s="214"/>
      <c r="C603" s="214"/>
      <c r="D603" s="214"/>
      <c r="E603" s="214"/>
      <c r="F603" s="214"/>
      <c r="G603" s="214"/>
      <c r="H603" s="214"/>
      <c r="I603" s="214"/>
      <c r="J603" s="214"/>
      <c r="K603" s="214"/>
      <c r="L603" s="214"/>
      <c r="M603" s="214"/>
      <c r="N603" s="214"/>
      <c r="O603" s="214"/>
      <c r="P603" s="214"/>
      <c r="Q603" s="214"/>
      <c r="R603" s="214"/>
      <c r="S603" s="214"/>
      <c r="T603" s="214"/>
      <c r="U603" s="214"/>
      <c r="V603" s="214"/>
      <c r="W603" s="214"/>
      <c r="X603" s="214"/>
    </row>
    <row r="604" hidden="1">
      <c r="A604" s="180"/>
      <c r="B604" s="214"/>
      <c r="C604" s="214"/>
      <c r="D604" s="214"/>
      <c r="E604" s="214"/>
      <c r="F604" s="214"/>
      <c r="G604" s="214"/>
      <c r="H604" s="214"/>
      <c r="I604" s="214"/>
      <c r="J604" s="214"/>
      <c r="K604" s="214"/>
      <c r="L604" s="214"/>
      <c r="M604" s="214"/>
      <c r="N604" s="214"/>
      <c r="O604" s="214"/>
      <c r="P604" s="214"/>
      <c r="Q604" s="214"/>
      <c r="R604" s="214"/>
      <c r="S604" s="214"/>
      <c r="T604" s="214"/>
      <c r="U604" s="214"/>
      <c r="V604" s="214"/>
      <c r="W604" s="214"/>
      <c r="X604" s="214"/>
    </row>
    <row r="605" hidden="1">
      <c r="A605" s="180"/>
      <c r="B605" s="214"/>
      <c r="C605" s="214"/>
      <c r="D605" s="214"/>
      <c r="E605" s="214"/>
      <c r="F605" s="214"/>
      <c r="G605" s="214"/>
      <c r="H605" s="214"/>
      <c r="I605" s="214"/>
      <c r="J605" s="214"/>
      <c r="K605" s="214"/>
      <c r="L605" s="214"/>
      <c r="M605" s="214"/>
      <c r="N605" s="214"/>
      <c r="O605" s="214"/>
      <c r="P605" s="214"/>
      <c r="Q605" s="214"/>
      <c r="R605" s="214"/>
      <c r="S605" s="214"/>
      <c r="T605" s="214"/>
      <c r="U605" s="214"/>
      <c r="V605" s="214"/>
      <c r="W605" s="214"/>
      <c r="X605" s="214"/>
    </row>
    <row r="606" hidden="1">
      <c r="A606" s="180"/>
      <c r="B606" s="214"/>
      <c r="C606" s="214"/>
      <c r="D606" s="214"/>
      <c r="E606" s="214"/>
      <c r="F606" s="214"/>
      <c r="G606" s="214"/>
      <c r="H606" s="214"/>
      <c r="I606" s="214"/>
      <c r="J606" s="214"/>
      <c r="K606" s="214"/>
      <c r="L606" s="214"/>
      <c r="M606" s="214"/>
      <c r="N606" s="214"/>
      <c r="O606" s="214"/>
      <c r="P606" s="214"/>
      <c r="Q606" s="214"/>
      <c r="R606" s="214"/>
      <c r="S606" s="214"/>
      <c r="T606" s="214"/>
      <c r="U606" s="214"/>
      <c r="V606" s="214"/>
      <c r="W606" s="214"/>
      <c r="X606" s="214"/>
    </row>
    <row r="607" hidden="1">
      <c r="A607" s="180"/>
      <c r="B607" s="214"/>
      <c r="C607" s="214"/>
      <c r="D607" s="214"/>
      <c r="E607" s="214"/>
      <c r="F607" s="214"/>
      <c r="G607" s="214"/>
      <c r="H607" s="214"/>
      <c r="I607" s="214"/>
      <c r="J607" s="214"/>
      <c r="K607" s="214"/>
      <c r="L607" s="214"/>
      <c r="M607" s="214"/>
      <c r="N607" s="214"/>
      <c r="O607" s="214"/>
      <c r="P607" s="214"/>
      <c r="Q607" s="214"/>
      <c r="R607" s="214"/>
      <c r="S607" s="214"/>
      <c r="T607" s="214"/>
      <c r="U607" s="214"/>
      <c r="V607" s="214"/>
      <c r="W607" s="214"/>
      <c r="X607" s="214"/>
    </row>
    <row r="608" hidden="1">
      <c r="A608" s="180"/>
      <c r="B608" s="214"/>
      <c r="C608" s="214"/>
      <c r="D608" s="214"/>
      <c r="E608" s="214"/>
      <c r="F608" s="214"/>
      <c r="G608" s="214"/>
      <c r="H608" s="214"/>
      <c r="I608" s="214"/>
      <c r="J608" s="214"/>
      <c r="K608" s="214"/>
      <c r="L608" s="214"/>
      <c r="M608" s="214"/>
      <c r="N608" s="214"/>
      <c r="O608" s="214"/>
      <c r="P608" s="214"/>
      <c r="Q608" s="214"/>
      <c r="R608" s="214"/>
      <c r="S608" s="214"/>
      <c r="T608" s="214"/>
      <c r="U608" s="214"/>
      <c r="V608" s="214"/>
      <c r="W608" s="214"/>
      <c r="X608" s="214"/>
    </row>
    <row r="609" hidden="1">
      <c r="A609" s="180"/>
      <c r="B609" s="214"/>
      <c r="C609" s="214"/>
      <c r="D609" s="214"/>
      <c r="E609" s="214"/>
      <c r="F609" s="214"/>
      <c r="G609" s="214"/>
      <c r="H609" s="214"/>
      <c r="I609" s="214"/>
      <c r="J609" s="214"/>
      <c r="K609" s="214"/>
      <c r="L609" s="214"/>
      <c r="M609" s="214"/>
      <c r="N609" s="214"/>
      <c r="O609" s="214"/>
      <c r="P609" s="214"/>
      <c r="Q609" s="214"/>
      <c r="R609" s="214"/>
      <c r="S609" s="214"/>
      <c r="T609" s="214"/>
      <c r="U609" s="214"/>
      <c r="V609" s="214"/>
      <c r="W609" s="214"/>
      <c r="X609" s="214"/>
    </row>
    <row r="610" hidden="1">
      <c r="A610" s="180"/>
      <c r="B610" s="214"/>
      <c r="C610" s="214"/>
      <c r="D610" s="214"/>
      <c r="E610" s="214"/>
      <c r="F610" s="214"/>
      <c r="G610" s="214"/>
      <c r="H610" s="214"/>
      <c r="I610" s="214"/>
      <c r="J610" s="214"/>
      <c r="K610" s="214"/>
      <c r="L610" s="214"/>
      <c r="M610" s="214"/>
      <c r="N610" s="214"/>
      <c r="O610" s="214"/>
      <c r="P610" s="214"/>
      <c r="Q610" s="214"/>
      <c r="R610" s="214"/>
      <c r="S610" s="214"/>
      <c r="T610" s="214"/>
      <c r="U610" s="214"/>
      <c r="V610" s="214"/>
      <c r="W610" s="214"/>
      <c r="X610" s="214"/>
    </row>
    <row r="611" hidden="1">
      <c r="A611" s="180"/>
      <c r="B611" s="214"/>
      <c r="C611" s="214"/>
      <c r="D611" s="214"/>
      <c r="E611" s="214"/>
      <c r="F611" s="214"/>
      <c r="G611" s="214"/>
      <c r="H611" s="214"/>
      <c r="I611" s="214"/>
      <c r="J611" s="214"/>
      <c r="K611" s="214"/>
      <c r="L611" s="214"/>
      <c r="M611" s="214"/>
      <c r="N611" s="214"/>
      <c r="O611" s="214"/>
      <c r="P611" s="214"/>
      <c r="Q611" s="214"/>
      <c r="R611" s="214"/>
      <c r="S611" s="214"/>
      <c r="T611" s="214"/>
      <c r="U611" s="214"/>
      <c r="V611" s="214"/>
      <c r="W611" s="214"/>
      <c r="X611" s="214"/>
    </row>
    <row r="612" hidden="1">
      <c r="A612" s="180"/>
      <c r="B612" s="214"/>
      <c r="C612" s="214"/>
      <c r="D612" s="214"/>
      <c r="E612" s="214"/>
      <c r="F612" s="214"/>
      <c r="G612" s="214"/>
      <c r="H612" s="214"/>
      <c r="I612" s="214"/>
      <c r="J612" s="214"/>
      <c r="K612" s="214"/>
      <c r="L612" s="214"/>
      <c r="M612" s="214"/>
      <c r="N612" s="214"/>
      <c r="O612" s="214"/>
      <c r="P612" s="214"/>
      <c r="Q612" s="214"/>
      <c r="R612" s="214"/>
      <c r="S612" s="214"/>
      <c r="T612" s="214"/>
      <c r="U612" s="214"/>
      <c r="V612" s="214"/>
      <c r="W612" s="214"/>
      <c r="X612" s="214"/>
    </row>
    <row r="613" hidden="1">
      <c r="A613" s="180"/>
      <c r="B613" s="214"/>
      <c r="C613" s="214"/>
      <c r="D613" s="214"/>
      <c r="E613" s="214"/>
      <c r="F613" s="214"/>
      <c r="G613" s="214"/>
      <c r="H613" s="214"/>
      <c r="I613" s="214"/>
      <c r="J613" s="214"/>
      <c r="K613" s="214"/>
      <c r="L613" s="214"/>
      <c r="M613" s="214"/>
      <c r="N613" s="214"/>
      <c r="O613" s="214"/>
      <c r="P613" s="214"/>
      <c r="Q613" s="214"/>
      <c r="R613" s="214"/>
      <c r="S613" s="214"/>
      <c r="T613" s="214"/>
      <c r="U613" s="214"/>
      <c r="V613" s="214"/>
      <c r="W613" s="214"/>
      <c r="X613" s="214"/>
    </row>
    <row r="614" hidden="1">
      <c r="A614" s="180"/>
      <c r="B614" s="214"/>
      <c r="C614" s="214"/>
      <c r="D614" s="214"/>
      <c r="E614" s="214"/>
      <c r="F614" s="214"/>
      <c r="G614" s="214"/>
      <c r="H614" s="214"/>
      <c r="I614" s="214"/>
      <c r="J614" s="214"/>
      <c r="K614" s="214"/>
      <c r="L614" s="214"/>
      <c r="M614" s="214"/>
      <c r="N614" s="214"/>
      <c r="O614" s="214"/>
      <c r="P614" s="214"/>
      <c r="Q614" s="214"/>
      <c r="R614" s="214"/>
      <c r="S614" s="214"/>
      <c r="T614" s="214"/>
      <c r="U614" s="214"/>
      <c r="V614" s="214"/>
      <c r="W614" s="214"/>
      <c r="X614" s="214"/>
    </row>
    <row r="615" hidden="1">
      <c r="A615" s="180"/>
      <c r="B615" s="214"/>
      <c r="C615" s="214"/>
      <c r="D615" s="214"/>
      <c r="E615" s="214"/>
      <c r="F615" s="214"/>
      <c r="G615" s="214"/>
      <c r="H615" s="214"/>
      <c r="I615" s="214"/>
      <c r="J615" s="214"/>
      <c r="K615" s="214"/>
      <c r="L615" s="214"/>
      <c r="M615" s="214"/>
      <c r="N615" s="214"/>
      <c r="O615" s="214"/>
      <c r="P615" s="214"/>
      <c r="Q615" s="214"/>
      <c r="R615" s="214"/>
      <c r="S615" s="214"/>
      <c r="T615" s="214"/>
      <c r="U615" s="214"/>
      <c r="V615" s="214"/>
      <c r="W615" s="214"/>
      <c r="X615" s="214"/>
    </row>
    <row r="616" hidden="1">
      <c r="A616" s="180"/>
      <c r="B616" s="214"/>
      <c r="C616" s="214"/>
      <c r="D616" s="214"/>
      <c r="E616" s="214"/>
      <c r="F616" s="214"/>
      <c r="G616" s="214"/>
      <c r="H616" s="214"/>
      <c r="I616" s="214"/>
      <c r="J616" s="214"/>
      <c r="K616" s="214"/>
      <c r="L616" s="214"/>
      <c r="M616" s="214"/>
      <c r="N616" s="214"/>
      <c r="O616" s="214"/>
      <c r="P616" s="214"/>
      <c r="Q616" s="214"/>
      <c r="R616" s="214"/>
      <c r="S616" s="214"/>
      <c r="T616" s="214"/>
      <c r="U616" s="214"/>
      <c r="V616" s="214"/>
      <c r="W616" s="214"/>
      <c r="X616" s="214"/>
    </row>
    <row r="617" hidden="1">
      <c r="A617" s="180"/>
      <c r="B617" s="214"/>
      <c r="C617" s="214"/>
      <c r="D617" s="214"/>
      <c r="E617" s="214"/>
      <c r="F617" s="214"/>
      <c r="G617" s="214"/>
      <c r="H617" s="214"/>
      <c r="I617" s="214"/>
      <c r="J617" s="214"/>
      <c r="K617" s="214"/>
      <c r="L617" s="214"/>
      <c r="M617" s="214"/>
      <c r="N617" s="214"/>
      <c r="O617" s="214"/>
      <c r="P617" s="214"/>
      <c r="Q617" s="214"/>
      <c r="R617" s="214"/>
      <c r="S617" s="214"/>
      <c r="T617" s="214"/>
      <c r="U617" s="214"/>
      <c r="V617" s="214"/>
      <c r="W617" s="214"/>
      <c r="X617" s="214"/>
    </row>
    <row r="618" hidden="1">
      <c r="A618" s="180"/>
      <c r="B618" s="214"/>
      <c r="C618" s="214"/>
      <c r="D618" s="214"/>
      <c r="E618" s="214"/>
      <c r="F618" s="214"/>
      <c r="G618" s="214"/>
      <c r="H618" s="214"/>
      <c r="I618" s="214"/>
      <c r="J618" s="214"/>
      <c r="K618" s="214"/>
      <c r="L618" s="214"/>
      <c r="M618" s="214"/>
      <c r="N618" s="214"/>
      <c r="O618" s="214"/>
      <c r="P618" s="214"/>
      <c r="Q618" s="214"/>
      <c r="R618" s="214"/>
      <c r="S618" s="214"/>
      <c r="T618" s="214"/>
      <c r="U618" s="214"/>
      <c r="V618" s="214"/>
      <c r="W618" s="214"/>
      <c r="X618" s="214"/>
    </row>
    <row r="619" hidden="1">
      <c r="A619" s="180"/>
      <c r="B619" s="214"/>
      <c r="C619" s="214"/>
      <c r="D619" s="214"/>
      <c r="E619" s="214"/>
      <c r="F619" s="214"/>
      <c r="G619" s="214"/>
      <c r="H619" s="214"/>
      <c r="I619" s="214"/>
      <c r="J619" s="214"/>
      <c r="K619" s="214"/>
      <c r="L619" s="214"/>
      <c r="M619" s="214"/>
      <c r="N619" s="214"/>
      <c r="O619" s="214"/>
      <c r="P619" s="214"/>
      <c r="Q619" s="214"/>
      <c r="R619" s="214"/>
      <c r="S619" s="214"/>
      <c r="T619" s="214"/>
      <c r="U619" s="214"/>
      <c r="V619" s="214"/>
      <c r="W619" s="214"/>
      <c r="X619" s="214"/>
    </row>
    <row r="620" hidden="1">
      <c r="A620" s="180"/>
      <c r="B620" s="214"/>
      <c r="C620" s="214"/>
      <c r="D620" s="214"/>
      <c r="E620" s="214"/>
      <c r="F620" s="214"/>
      <c r="G620" s="214"/>
      <c r="H620" s="214"/>
      <c r="I620" s="214"/>
      <c r="J620" s="214"/>
      <c r="K620" s="214"/>
      <c r="L620" s="214"/>
      <c r="M620" s="214"/>
      <c r="N620" s="214"/>
      <c r="O620" s="214"/>
      <c r="P620" s="214"/>
      <c r="Q620" s="214"/>
      <c r="R620" s="214"/>
      <c r="S620" s="214"/>
      <c r="T620" s="214"/>
      <c r="U620" s="214"/>
      <c r="V620" s="214"/>
      <c r="W620" s="214"/>
      <c r="X620" s="214"/>
    </row>
    <row r="621" hidden="1">
      <c r="A621" s="180"/>
      <c r="B621" s="214"/>
      <c r="C621" s="214"/>
      <c r="D621" s="214"/>
      <c r="E621" s="214"/>
      <c r="F621" s="214"/>
      <c r="G621" s="214"/>
      <c r="H621" s="214"/>
      <c r="I621" s="214"/>
      <c r="J621" s="214"/>
      <c r="K621" s="214"/>
      <c r="L621" s="214"/>
      <c r="M621" s="214"/>
      <c r="N621" s="214"/>
      <c r="O621" s="214"/>
      <c r="P621" s="214"/>
      <c r="Q621" s="214"/>
      <c r="R621" s="214"/>
      <c r="S621" s="214"/>
      <c r="T621" s="214"/>
      <c r="U621" s="214"/>
      <c r="V621" s="214"/>
      <c r="W621" s="214"/>
      <c r="X621" s="214"/>
    </row>
    <row r="622" hidden="1">
      <c r="A622" s="180"/>
      <c r="B622" s="214"/>
      <c r="C622" s="214"/>
      <c r="D622" s="214"/>
      <c r="E622" s="214"/>
      <c r="F622" s="214"/>
      <c r="G622" s="214"/>
      <c r="H622" s="214"/>
      <c r="I622" s="214"/>
      <c r="J622" s="214"/>
      <c r="K622" s="214"/>
      <c r="L622" s="214"/>
      <c r="M622" s="214"/>
      <c r="N622" s="214"/>
      <c r="O622" s="214"/>
      <c r="P622" s="214"/>
      <c r="Q622" s="214"/>
      <c r="R622" s="214"/>
      <c r="S622" s="214"/>
      <c r="T622" s="214"/>
      <c r="U622" s="214"/>
      <c r="V622" s="214"/>
      <c r="W622" s="214"/>
      <c r="X622" s="214"/>
    </row>
    <row r="623" hidden="1">
      <c r="A623" s="180"/>
      <c r="B623" s="214"/>
      <c r="C623" s="214"/>
      <c r="D623" s="214"/>
      <c r="E623" s="214"/>
      <c r="F623" s="214"/>
      <c r="G623" s="214"/>
      <c r="H623" s="214"/>
      <c r="I623" s="214"/>
      <c r="J623" s="214"/>
      <c r="K623" s="214"/>
      <c r="L623" s="214"/>
      <c r="M623" s="214"/>
      <c r="N623" s="214"/>
      <c r="O623" s="214"/>
      <c r="P623" s="214"/>
      <c r="Q623" s="214"/>
      <c r="R623" s="214"/>
      <c r="S623" s="214"/>
      <c r="T623" s="214"/>
      <c r="U623" s="214"/>
      <c r="V623" s="214"/>
      <c r="W623" s="214"/>
      <c r="X623" s="214"/>
    </row>
    <row r="624" hidden="1">
      <c r="A624" s="180"/>
      <c r="B624" s="214"/>
      <c r="C624" s="214"/>
      <c r="D624" s="214"/>
      <c r="E624" s="214"/>
      <c r="F624" s="214"/>
      <c r="G624" s="214"/>
      <c r="H624" s="214"/>
      <c r="I624" s="214"/>
      <c r="J624" s="214"/>
      <c r="K624" s="214"/>
      <c r="L624" s="214"/>
      <c r="M624" s="214"/>
      <c r="N624" s="214"/>
      <c r="O624" s="214"/>
      <c r="P624" s="214"/>
      <c r="Q624" s="214"/>
      <c r="R624" s="214"/>
      <c r="S624" s="214"/>
      <c r="T624" s="214"/>
      <c r="U624" s="214"/>
      <c r="V624" s="214"/>
      <c r="W624" s="214"/>
      <c r="X624" s="214"/>
    </row>
    <row r="625" hidden="1">
      <c r="A625" s="180"/>
      <c r="B625" s="214"/>
      <c r="C625" s="214"/>
      <c r="D625" s="214"/>
      <c r="E625" s="214"/>
      <c r="F625" s="214"/>
      <c r="G625" s="214"/>
      <c r="H625" s="214"/>
      <c r="I625" s="214"/>
      <c r="J625" s="214"/>
      <c r="K625" s="214"/>
      <c r="L625" s="214"/>
      <c r="M625" s="214"/>
      <c r="N625" s="214"/>
      <c r="O625" s="214"/>
      <c r="P625" s="214"/>
      <c r="Q625" s="214"/>
      <c r="R625" s="214"/>
      <c r="S625" s="214"/>
      <c r="T625" s="214"/>
      <c r="U625" s="214"/>
      <c r="V625" s="214"/>
      <c r="W625" s="214"/>
      <c r="X625" s="214"/>
    </row>
    <row r="626" hidden="1">
      <c r="A626" s="180"/>
      <c r="B626" s="214"/>
      <c r="C626" s="214"/>
      <c r="D626" s="214"/>
      <c r="E626" s="214"/>
      <c r="F626" s="214"/>
      <c r="G626" s="214"/>
      <c r="H626" s="214"/>
      <c r="I626" s="214"/>
      <c r="J626" s="214"/>
      <c r="K626" s="214"/>
      <c r="L626" s="214"/>
      <c r="M626" s="214"/>
      <c r="N626" s="214"/>
      <c r="O626" s="214"/>
      <c r="P626" s="214"/>
      <c r="Q626" s="214"/>
      <c r="R626" s="214"/>
      <c r="S626" s="214"/>
      <c r="T626" s="214"/>
      <c r="U626" s="214"/>
      <c r="V626" s="214"/>
      <c r="W626" s="214"/>
      <c r="X626" s="214"/>
    </row>
    <row r="627" hidden="1">
      <c r="A627" s="180"/>
      <c r="B627" s="214"/>
      <c r="C627" s="214"/>
      <c r="D627" s="214"/>
      <c r="E627" s="214"/>
      <c r="F627" s="214"/>
      <c r="G627" s="214"/>
      <c r="H627" s="214"/>
      <c r="I627" s="214"/>
      <c r="J627" s="214"/>
      <c r="K627" s="214"/>
      <c r="L627" s="214"/>
      <c r="M627" s="214"/>
      <c r="N627" s="214"/>
      <c r="O627" s="214"/>
      <c r="P627" s="214"/>
      <c r="Q627" s="214"/>
      <c r="R627" s="214"/>
      <c r="S627" s="214"/>
      <c r="T627" s="214"/>
      <c r="U627" s="214"/>
      <c r="V627" s="214"/>
      <c r="W627" s="214"/>
      <c r="X627" s="214"/>
    </row>
    <row r="628" hidden="1">
      <c r="A628" s="180"/>
      <c r="B628" s="214"/>
      <c r="C628" s="214"/>
      <c r="D628" s="214"/>
      <c r="E628" s="214"/>
      <c r="F628" s="214"/>
      <c r="G628" s="214"/>
      <c r="H628" s="214"/>
      <c r="I628" s="214"/>
      <c r="J628" s="214"/>
      <c r="K628" s="214"/>
      <c r="L628" s="214"/>
      <c r="M628" s="214"/>
      <c r="N628" s="214"/>
      <c r="O628" s="214"/>
      <c r="P628" s="214"/>
      <c r="Q628" s="214"/>
      <c r="R628" s="214"/>
      <c r="S628" s="214"/>
      <c r="T628" s="214"/>
      <c r="U628" s="214"/>
      <c r="V628" s="214"/>
      <c r="W628" s="214"/>
      <c r="X628" s="214"/>
    </row>
    <row r="629" hidden="1">
      <c r="A629" s="180"/>
      <c r="B629" s="214"/>
      <c r="C629" s="214"/>
      <c r="D629" s="214"/>
      <c r="E629" s="214"/>
      <c r="F629" s="214"/>
      <c r="G629" s="214"/>
      <c r="H629" s="214"/>
      <c r="I629" s="214"/>
      <c r="J629" s="214"/>
      <c r="K629" s="214"/>
      <c r="L629" s="214"/>
      <c r="M629" s="214"/>
      <c r="N629" s="214"/>
      <c r="O629" s="214"/>
      <c r="P629" s="214"/>
      <c r="Q629" s="214"/>
      <c r="R629" s="214"/>
      <c r="S629" s="214"/>
      <c r="T629" s="214"/>
      <c r="U629" s="214"/>
      <c r="V629" s="214"/>
      <c r="W629" s="214"/>
      <c r="X629" s="214"/>
    </row>
    <row r="630" hidden="1">
      <c r="A630" s="180"/>
      <c r="B630" s="214"/>
      <c r="C630" s="214"/>
      <c r="D630" s="214"/>
      <c r="E630" s="214"/>
      <c r="F630" s="214"/>
      <c r="G630" s="214"/>
      <c r="H630" s="214"/>
      <c r="I630" s="214"/>
      <c r="J630" s="214"/>
      <c r="K630" s="214"/>
      <c r="L630" s="214"/>
      <c r="M630" s="214"/>
      <c r="N630" s="214"/>
      <c r="O630" s="214"/>
      <c r="P630" s="214"/>
      <c r="Q630" s="214"/>
      <c r="R630" s="214"/>
      <c r="S630" s="214"/>
      <c r="T630" s="214"/>
      <c r="U630" s="214"/>
      <c r="V630" s="214"/>
      <c r="W630" s="214"/>
      <c r="X630" s="214"/>
    </row>
    <row r="631" hidden="1">
      <c r="A631" s="180"/>
      <c r="B631" s="214"/>
      <c r="C631" s="214"/>
      <c r="D631" s="214"/>
      <c r="E631" s="214"/>
      <c r="F631" s="214"/>
      <c r="G631" s="214"/>
      <c r="H631" s="214"/>
      <c r="I631" s="214"/>
      <c r="J631" s="214"/>
      <c r="K631" s="214"/>
      <c r="L631" s="214"/>
      <c r="M631" s="214"/>
      <c r="N631" s="214"/>
      <c r="O631" s="214"/>
      <c r="P631" s="214"/>
      <c r="Q631" s="214"/>
      <c r="R631" s="214"/>
      <c r="S631" s="214"/>
      <c r="T631" s="214"/>
      <c r="U631" s="214"/>
      <c r="V631" s="214"/>
      <c r="W631" s="214"/>
      <c r="X631" s="214"/>
    </row>
    <row r="632" hidden="1">
      <c r="A632" s="180"/>
      <c r="B632" s="214"/>
      <c r="C632" s="214"/>
      <c r="D632" s="214"/>
      <c r="E632" s="214"/>
      <c r="F632" s="214"/>
      <c r="G632" s="214"/>
      <c r="H632" s="214"/>
      <c r="I632" s="214"/>
      <c r="J632" s="214"/>
      <c r="K632" s="214"/>
      <c r="L632" s="214"/>
      <c r="M632" s="214"/>
      <c r="N632" s="214"/>
      <c r="O632" s="214"/>
      <c r="P632" s="214"/>
      <c r="Q632" s="214"/>
      <c r="R632" s="214"/>
      <c r="S632" s="214"/>
      <c r="T632" s="214"/>
      <c r="U632" s="214"/>
      <c r="V632" s="214"/>
      <c r="W632" s="214"/>
      <c r="X632" s="214"/>
    </row>
    <row r="633" hidden="1">
      <c r="A633" s="180"/>
      <c r="B633" s="214"/>
      <c r="C633" s="214"/>
      <c r="D633" s="214"/>
      <c r="E633" s="214"/>
      <c r="F633" s="214"/>
      <c r="G633" s="214"/>
      <c r="H633" s="214"/>
      <c r="I633" s="214"/>
      <c r="J633" s="214"/>
      <c r="K633" s="214"/>
      <c r="L633" s="214"/>
      <c r="M633" s="214"/>
      <c r="N633" s="214"/>
      <c r="O633" s="214"/>
      <c r="P633" s="214"/>
      <c r="Q633" s="214"/>
      <c r="R633" s="214"/>
      <c r="S633" s="214"/>
      <c r="T633" s="214"/>
      <c r="U633" s="214"/>
      <c r="V633" s="214"/>
      <c r="W633" s="214"/>
      <c r="X633" s="214"/>
    </row>
    <row r="634" hidden="1">
      <c r="A634" s="180"/>
      <c r="B634" s="214"/>
      <c r="C634" s="214"/>
      <c r="D634" s="214"/>
      <c r="E634" s="214"/>
      <c r="F634" s="214"/>
      <c r="G634" s="214"/>
      <c r="H634" s="214"/>
      <c r="I634" s="214"/>
      <c r="J634" s="214"/>
      <c r="K634" s="214"/>
      <c r="L634" s="214"/>
      <c r="M634" s="214"/>
      <c r="N634" s="214"/>
      <c r="O634" s="214"/>
      <c r="P634" s="214"/>
      <c r="Q634" s="214"/>
      <c r="R634" s="214"/>
      <c r="S634" s="214"/>
      <c r="T634" s="214"/>
      <c r="U634" s="214"/>
      <c r="V634" s="214"/>
      <c r="W634" s="214"/>
      <c r="X634" s="214"/>
    </row>
    <row r="635" hidden="1">
      <c r="A635" s="180"/>
      <c r="B635" s="214"/>
      <c r="C635" s="214"/>
      <c r="D635" s="214"/>
      <c r="E635" s="214"/>
      <c r="F635" s="214"/>
      <c r="G635" s="214"/>
      <c r="H635" s="214"/>
      <c r="I635" s="214"/>
      <c r="J635" s="214"/>
      <c r="K635" s="214"/>
      <c r="L635" s="214"/>
      <c r="M635" s="214"/>
      <c r="N635" s="214"/>
      <c r="O635" s="214"/>
      <c r="P635" s="214"/>
      <c r="Q635" s="214"/>
      <c r="R635" s="214"/>
      <c r="S635" s="214"/>
      <c r="T635" s="214"/>
      <c r="U635" s="214"/>
      <c r="V635" s="214"/>
      <c r="W635" s="214"/>
      <c r="X635" s="214"/>
    </row>
    <row r="636" hidden="1">
      <c r="A636" s="180"/>
      <c r="B636" s="214"/>
      <c r="C636" s="214"/>
      <c r="D636" s="214"/>
      <c r="E636" s="214"/>
      <c r="F636" s="214"/>
      <c r="G636" s="214"/>
      <c r="H636" s="214"/>
      <c r="I636" s="214"/>
      <c r="J636" s="214"/>
      <c r="K636" s="214"/>
      <c r="L636" s="214"/>
      <c r="M636" s="214"/>
      <c r="N636" s="214"/>
      <c r="O636" s="214"/>
      <c r="P636" s="214"/>
      <c r="Q636" s="214"/>
      <c r="R636" s="214"/>
      <c r="S636" s="214"/>
      <c r="T636" s="214"/>
      <c r="U636" s="214"/>
      <c r="V636" s="214"/>
      <c r="W636" s="214"/>
      <c r="X636" s="214"/>
    </row>
    <row r="637" hidden="1">
      <c r="A637" s="180"/>
      <c r="B637" s="214"/>
      <c r="C637" s="214"/>
      <c r="D637" s="214"/>
      <c r="E637" s="214"/>
      <c r="F637" s="214"/>
      <c r="G637" s="214"/>
      <c r="H637" s="214"/>
      <c r="I637" s="214"/>
      <c r="J637" s="214"/>
      <c r="K637" s="214"/>
      <c r="L637" s="214"/>
      <c r="M637" s="214"/>
      <c r="N637" s="214"/>
      <c r="O637" s="214"/>
      <c r="P637" s="214"/>
      <c r="Q637" s="214"/>
      <c r="R637" s="214"/>
      <c r="S637" s="214"/>
      <c r="T637" s="214"/>
      <c r="U637" s="214"/>
      <c r="V637" s="214"/>
      <c r="W637" s="214"/>
      <c r="X637" s="214"/>
    </row>
    <row r="638" hidden="1">
      <c r="A638" s="180"/>
      <c r="B638" s="214"/>
      <c r="C638" s="214"/>
      <c r="D638" s="214"/>
      <c r="E638" s="214"/>
      <c r="F638" s="214"/>
      <c r="G638" s="214"/>
      <c r="H638" s="214"/>
      <c r="I638" s="214"/>
      <c r="J638" s="214"/>
      <c r="K638" s="214"/>
      <c r="L638" s="214"/>
      <c r="M638" s="214"/>
      <c r="N638" s="214"/>
      <c r="O638" s="214"/>
      <c r="P638" s="214"/>
      <c r="Q638" s="214"/>
      <c r="R638" s="214"/>
      <c r="S638" s="214"/>
      <c r="T638" s="214"/>
      <c r="U638" s="214"/>
      <c r="V638" s="214"/>
      <c r="W638" s="214"/>
      <c r="X638" s="214"/>
    </row>
    <row r="639" hidden="1">
      <c r="A639" s="180"/>
      <c r="B639" s="214"/>
      <c r="C639" s="214"/>
      <c r="D639" s="214"/>
      <c r="E639" s="214"/>
      <c r="F639" s="214"/>
      <c r="G639" s="214"/>
      <c r="H639" s="214"/>
      <c r="I639" s="214"/>
      <c r="J639" s="214"/>
      <c r="K639" s="214"/>
      <c r="L639" s="214"/>
      <c r="M639" s="214"/>
      <c r="N639" s="214"/>
      <c r="O639" s="214"/>
      <c r="P639" s="214"/>
      <c r="Q639" s="214"/>
      <c r="R639" s="214"/>
      <c r="S639" s="214"/>
      <c r="T639" s="214"/>
      <c r="U639" s="214"/>
      <c r="V639" s="214"/>
      <c r="W639" s="214"/>
      <c r="X639" s="214"/>
    </row>
    <row r="640" hidden="1">
      <c r="A640" s="180"/>
      <c r="B640" s="214"/>
      <c r="C640" s="214"/>
      <c r="D640" s="214"/>
      <c r="E640" s="214"/>
      <c r="F640" s="214"/>
      <c r="G640" s="214"/>
      <c r="H640" s="214"/>
      <c r="I640" s="214"/>
      <c r="J640" s="214"/>
      <c r="K640" s="214"/>
      <c r="L640" s="214"/>
      <c r="M640" s="214"/>
      <c r="N640" s="214"/>
      <c r="O640" s="214"/>
      <c r="P640" s="214"/>
      <c r="Q640" s="214"/>
      <c r="R640" s="214"/>
      <c r="S640" s="214"/>
      <c r="T640" s="214"/>
      <c r="U640" s="214"/>
      <c r="V640" s="214"/>
      <c r="W640" s="214"/>
      <c r="X640" s="214"/>
    </row>
    <row r="641" hidden="1">
      <c r="A641" s="180"/>
      <c r="B641" s="214"/>
      <c r="C641" s="214"/>
      <c r="D641" s="214"/>
      <c r="E641" s="214"/>
      <c r="F641" s="214"/>
      <c r="G641" s="214"/>
      <c r="H641" s="214"/>
      <c r="I641" s="214"/>
      <c r="J641" s="214"/>
      <c r="K641" s="214"/>
      <c r="L641" s="214"/>
      <c r="M641" s="214"/>
      <c r="N641" s="214"/>
      <c r="O641" s="214"/>
      <c r="P641" s="214"/>
      <c r="Q641" s="214"/>
      <c r="R641" s="214"/>
      <c r="S641" s="214"/>
      <c r="T641" s="214"/>
      <c r="U641" s="214"/>
      <c r="V641" s="214"/>
      <c r="W641" s="214"/>
      <c r="X641" s="214"/>
    </row>
    <row r="642" hidden="1">
      <c r="A642" s="180"/>
      <c r="B642" s="214"/>
      <c r="C642" s="214"/>
      <c r="D642" s="214"/>
      <c r="E642" s="214"/>
      <c r="F642" s="214"/>
      <c r="G642" s="214"/>
      <c r="H642" s="214"/>
      <c r="I642" s="214"/>
      <c r="J642" s="214"/>
      <c r="K642" s="214"/>
      <c r="L642" s="214"/>
      <c r="M642" s="214"/>
      <c r="N642" s="214"/>
      <c r="O642" s="214"/>
      <c r="P642" s="214"/>
      <c r="Q642" s="214"/>
      <c r="R642" s="214"/>
      <c r="S642" s="214"/>
      <c r="T642" s="214"/>
      <c r="U642" s="214"/>
      <c r="V642" s="214"/>
      <c r="W642" s="214"/>
      <c r="X642" s="214"/>
    </row>
    <row r="643" hidden="1">
      <c r="A643" s="180"/>
      <c r="B643" s="214"/>
      <c r="C643" s="214"/>
      <c r="D643" s="214"/>
      <c r="E643" s="214"/>
      <c r="F643" s="214"/>
      <c r="G643" s="214"/>
      <c r="H643" s="214"/>
      <c r="I643" s="214"/>
      <c r="J643" s="214"/>
      <c r="K643" s="214"/>
      <c r="L643" s="214"/>
      <c r="M643" s="214"/>
      <c r="N643" s="214"/>
      <c r="O643" s="214"/>
      <c r="P643" s="214"/>
      <c r="Q643" s="214"/>
      <c r="R643" s="214"/>
      <c r="S643" s="214"/>
      <c r="T643" s="214"/>
      <c r="U643" s="214"/>
      <c r="V643" s="214"/>
      <c r="W643" s="214"/>
      <c r="X643" s="214"/>
    </row>
    <row r="644" hidden="1">
      <c r="A644" s="180"/>
      <c r="B644" s="214"/>
      <c r="C644" s="214"/>
      <c r="D644" s="214"/>
      <c r="E644" s="214"/>
      <c r="F644" s="214"/>
      <c r="G644" s="214"/>
      <c r="H644" s="214"/>
      <c r="I644" s="214"/>
      <c r="J644" s="214"/>
      <c r="K644" s="214"/>
      <c r="L644" s="214"/>
      <c r="M644" s="214"/>
      <c r="N644" s="214"/>
      <c r="O644" s="214"/>
      <c r="P644" s="214"/>
      <c r="Q644" s="214"/>
      <c r="R644" s="214"/>
      <c r="S644" s="214"/>
      <c r="T644" s="214"/>
      <c r="U644" s="214"/>
      <c r="V644" s="214"/>
      <c r="W644" s="214"/>
      <c r="X644" s="214"/>
    </row>
    <row r="645" hidden="1">
      <c r="A645" s="180"/>
      <c r="B645" s="214"/>
      <c r="C645" s="214"/>
      <c r="D645" s="214"/>
      <c r="E645" s="214"/>
      <c r="F645" s="214"/>
      <c r="G645" s="214"/>
      <c r="H645" s="214"/>
      <c r="I645" s="214"/>
      <c r="J645" s="214"/>
      <c r="K645" s="214"/>
      <c r="L645" s="214"/>
      <c r="M645" s="214"/>
      <c r="N645" s="214"/>
      <c r="O645" s="214"/>
      <c r="P645" s="214"/>
      <c r="Q645" s="214"/>
      <c r="R645" s="214"/>
      <c r="S645" s="214"/>
      <c r="T645" s="214"/>
      <c r="U645" s="214"/>
      <c r="V645" s="214"/>
      <c r="W645" s="214"/>
      <c r="X645" s="214"/>
    </row>
    <row r="646" hidden="1">
      <c r="A646" s="180"/>
      <c r="B646" s="214"/>
      <c r="C646" s="214"/>
      <c r="D646" s="214"/>
      <c r="E646" s="214"/>
      <c r="F646" s="214"/>
      <c r="G646" s="214"/>
      <c r="H646" s="214"/>
      <c r="I646" s="214"/>
      <c r="J646" s="214"/>
      <c r="K646" s="214"/>
      <c r="L646" s="214"/>
      <c r="M646" s="214"/>
      <c r="N646" s="214"/>
      <c r="O646" s="214"/>
      <c r="P646" s="214"/>
      <c r="Q646" s="214"/>
      <c r="R646" s="214"/>
      <c r="S646" s="214"/>
      <c r="T646" s="214"/>
      <c r="U646" s="214"/>
      <c r="V646" s="214"/>
      <c r="W646" s="214"/>
      <c r="X646" s="214"/>
    </row>
    <row r="647" hidden="1">
      <c r="A647" s="180"/>
      <c r="B647" s="214"/>
      <c r="C647" s="214"/>
      <c r="D647" s="214"/>
      <c r="E647" s="214"/>
      <c r="F647" s="214"/>
      <c r="G647" s="214"/>
      <c r="H647" s="214"/>
      <c r="I647" s="214"/>
      <c r="J647" s="214"/>
      <c r="K647" s="214"/>
      <c r="L647" s="214"/>
      <c r="M647" s="214"/>
      <c r="N647" s="214"/>
      <c r="O647" s="214"/>
      <c r="P647" s="214"/>
      <c r="Q647" s="214"/>
      <c r="R647" s="214"/>
      <c r="S647" s="214"/>
      <c r="T647" s="214"/>
      <c r="U647" s="214"/>
      <c r="V647" s="214"/>
      <c r="W647" s="214"/>
      <c r="X647" s="214"/>
    </row>
    <row r="648" hidden="1">
      <c r="A648" s="180"/>
      <c r="B648" s="214"/>
      <c r="C648" s="214"/>
      <c r="D648" s="214"/>
      <c r="E648" s="214"/>
      <c r="F648" s="214"/>
      <c r="G648" s="214"/>
      <c r="H648" s="214"/>
      <c r="I648" s="214"/>
      <c r="J648" s="214"/>
      <c r="K648" s="214"/>
      <c r="L648" s="214"/>
      <c r="M648" s="214"/>
      <c r="N648" s="214"/>
      <c r="O648" s="214"/>
      <c r="P648" s="214"/>
      <c r="Q648" s="214"/>
      <c r="R648" s="214"/>
      <c r="S648" s="214"/>
      <c r="T648" s="214"/>
      <c r="U648" s="214"/>
      <c r="V648" s="214"/>
      <c r="W648" s="214"/>
      <c r="X648" s="214"/>
    </row>
    <row r="649" hidden="1">
      <c r="A649" s="180"/>
      <c r="B649" s="214"/>
      <c r="C649" s="214"/>
      <c r="D649" s="214"/>
      <c r="E649" s="214"/>
      <c r="F649" s="214"/>
      <c r="G649" s="214"/>
      <c r="H649" s="214"/>
      <c r="I649" s="214"/>
      <c r="J649" s="214"/>
      <c r="K649" s="214"/>
      <c r="L649" s="214"/>
      <c r="M649" s="214"/>
      <c r="N649" s="214"/>
      <c r="O649" s="214"/>
      <c r="P649" s="214"/>
      <c r="Q649" s="214"/>
      <c r="R649" s="214"/>
      <c r="S649" s="214"/>
      <c r="T649" s="214"/>
      <c r="U649" s="214"/>
      <c r="V649" s="214"/>
      <c r="W649" s="214"/>
      <c r="X649" s="214"/>
    </row>
    <row r="650" hidden="1">
      <c r="A650" s="180"/>
      <c r="B650" s="214"/>
      <c r="C650" s="214"/>
      <c r="D650" s="214"/>
      <c r="E650" s="214"/>
      <c r="F650" s="214"/>
      <c r="G650" s="214"/>
      <c r="H650" s="214"/>
      <c r="I650" s="214"/>
      <c r="J650" s="214"/>
      <c r="K650" s="214"/>
      <c r="L650" s="214"/>
      <c r="M650" s="214"/>
      <c r="N650" s="214"/>
      <c r="O650" s="214"/>
      <c r="P650" s="214"/>
      <c r="Q650" s="214"/>
      <c r="R650" s="214"/>
      <c r="S650" s="214"/>
      <c r="T650" s="214"/>
      <c r="U650" s="214"/>
      <c r="V650" s="214"/>
      <c r="W650" s="214"/>
      <c r="X650" s="214"/>
    </row>
    <row r="651" hidden="1">
      <c r="A651" s="180"/>
      <c r="B651" s="214"/>
      <c r="C651" s="214"/>
      <c r="D651" s="214"/>
      <c r="E651" s="214"/>
      <c r="F651" s="214"/>
      <c r="G651" s="214"/>
      <c r="H651" s="214"/>
      <c r="I651" s="214"/>
      <c r="J651" s="214"/>
      <c r="K651" s="214"/>
      <c r="L651" s="214"/>
      <c r="M651" s="214"/>
      <c r="N651" s="214"/>
      <c r="O651" s="214"/>
      <c r="P651" s="214"/>
      <c r="Q651" s="214"/>
      <c r="R651" s="214"/>
      <c r="S651" s="214"/>
      <c r="T651" s="214"/>
      <c r="U651" s="214"/>
      <c r="V651" s="214"/>
      <c r="W651" s="214"/>
      <c r="X651" s="214"/>
    </row>
    <row r="652" hidden="1">
      <c r="A652" s="180"/>
      <c r="B652" s="214"/>
      <c r="C652" s="214"/>
      <c r="D652" s="214"/>
      <c r="E652" s="214"/>
      <c r="F652" s="214"/>
      <c r="G652" s="214"/>
      <c r="H652" s="214"/>
      <c r="I652" s="214"/>
      <c r="J652" s="214"/>
      <c r="K652" s="214"/>
      <c r="L652" s="214"/>
      <c r="M652" s="214"/>
      <c r="N652" s="214"/>
      <c r="O652" s="214"/>
      <c r="P652" s="214"/>
      <c r="Q652" s="214"/>
      <c r="R652" s="214"/>
      <c r="S652" s="214"/>
      <c r="T652" s="214"/>
      <c r="U652" s="214"/>
      <c r="V652" s="214"/>
      <c r="W652" s="214"/>
      <c r="X652" s="214"/>
    </row>
    <row r="653" hidden="1">
      <c r="A653" s="180"/>
      <c r="B653" s="214"/>
      <c r="C653" s="214"/>
      <c r="D653" s="214"/>
      <c r="E653" s="214"/>
      <c r="F653" s="214"/>
      <c r="G653" s="214"/>
      <c r="H653" s="214"/>
      <c r="I653" s="214"/>
      <c r="J653" s="214"/>
      <c r="K653" s="214"/>
      <c r="L653" s="214"/>
      <c r="M653" s="214"/>
      <c r="N653" s="214"/>
      <c r="O653" s="214"/>
      <c r="P653" s="214"/>
      <c r="Q653" s="214"/>
      <c r="R653" s="214"/>
      <c r="S653" s="214"/>
      <c r="T653" s="214"/>
      <c r="U653" s="214"/>
      <c r="V653" s="214"/>
      <c r="W653" s="214"/>
      <c r="X653" s="214"/>
    </row>
    <row r="654" hidden="1">
      <c r="A654" s="180"/>
      <c r="B654" s="214"/>
      <c r="C654" s="214"/>
      <c r="D654" s="214"/>
      <c r="E654" s="214"/>
      <c r="F654" s="214"/>
      <c r="G654" s="214"/>
      <c r="H654" s="214"/>
      <c r="I654" s="214"/>
      <c r="J654" s="214"/>
      <c r="K654" s="214"/>
      <c r="L654" s="214"/>
      <c r="M654" s="214"/>
      <c r="N654" s="214"/>
      <c r="O654" s="214"/>
      <c r="P654" s="214"/>
      <c r="Q654" s="214"/>
      <c r="R654" s="214"/>
      <c r="S654" s="214"/>
      <c r="T654" s="214"/>
      <c r="U654" s="214"/>
      <c r="V654" s="214"/>
      <c r="W654" s="214"/>
      <c r="X654" s="214"/>
    </row>
    <row r="655" hidden="1">
      <c r="A655" s="180"/>
      <c r="B655" s="214"/>
      <c r="C655" s="214"/>
      <c r="D655" s="214"/>
      <c r="E655" s="214"/>
      <c r="F655" s="214"/>
      <c r="G655" s="214"/>
      <c r="H655" s="214"/>
      <c r="I655" s="214"/>
      <c r="J655" s="214"/>
      <c r="K655" s="214"/>
      <c r="L655" s="214"/>
      <c r="M655" s="214"/>
      <c r="N655" s="214"/>
      <c r="O655" s="214"/>
      <c r="P655" s="214"/>
      <c r="Q655" s="214"/>
      <c r="R655" s="214"/>
      <c r="S655" s="214"/>
      <c r="T655" s="214"/>
      <c r="U655" s="214"/>
      <c r="V655" s="214"/>
      <c r="W655" s="214"/>
      <c r="X655" s="214"/>
    </row>
    <row r="656" hidden="1">
      <c r="A656" s="180"/>
      <c r="B656" s="214"/>
      <c r="C656" s="214"/>
      <c r="D656" s="214"/>
      <c r="E656" s="214"/>
      <c r="F656" s="214"/>
      <c r="G656" s="214"/>
      <c r="H656" s="214"/>
      <c r="I656" s="214"/>
      <c r="J656" s="214"/>
      <c r="K656" s="214"/>
      <c r="L656" s="214"/>
      <c r="M656" s="214"/>
      <c r="N656" s="214"/>
      <c r="O656" s="214"/>
      <c r="P656" s="214"/>
      <c r="Q656" s="214"/>
      <c r="R656" s="214"/>
      <c r="S656" s="214"/>
      <c r="T656" s="214"/>
      <c r="U656" s="214"/>
      <c r="V656" s="214"/>
      <c r="W656" s="214"/>
      <c r="X656" s="214"/>
    </row>
    <row r="657" hidden="1">
      <c r="A657" s="180"/>
      <c r="B657" s="214"/>
      <c r="C657" s="214"/>
      <c r="D657" s="214"/>
      <c r="E657" s="214"/>
      <c r="F657" s="214"/>
      <c r="G657" s="214"/>
      <c r="H657" s="214"/>
      <c r="I657" s="214"/>
      <c r="J657" s="214"/>
      <c r="K657" s="214"/>
      <c r="L657" s="214"/>
      <c r="M657" s="214"/>
      <c r="N657" s="214"/>
      <c r="O657" s="214"/>
      <c r="P657" s="214"/>
      <c r="Q657" s="214"/>
      <c r="R657" s="214"/>
      <c r="S657" s="214"/>
      <c r="T657" s="214"/>
      <c r="U657" s="214"/>
      <c r="V657" s="214"/>
      <c r="W657" s="214"/>
      <c r="X657" s="214"/>
    </row>
    <row r="658" hidden="1">
      <c r="A658" s="180"/>
      <c r="B658" s="214"/>
      <c r="C658" s="214"/>
      <c r="D658" s="214"/>
      <c r="E658" s="214"/>
      <c r="F658" s="214"/>
      <c r="G658" s="214"/>
      <c r="H658" s="214"/>
      <c r="I658" s="214"/>
      <c r="J658" s="214"/>
      <c r="K658" s="214"/>
      <c r="L658" s="214"/>
      <c r="M658" s="214"/>
      <c r="N658" s="214"/>
      <c r="O658" s="214"/>
      <c r="P658" s="214"/>
      <c r="Q658" s="214"/>
      <c r="R658" s="214"/>
      <c r="S658" s="214"/>
      <c r="T658" s="214"/>
      <c r="U658" s="214"/>
      <c r="V658" s="214"/>
      <c r="W658" s="214"/>
      <c r="X658" s="214"/>
    </row>
    <row r="659" hidden="1">
      <c r="A659" s="180"/>
      <c r="B659" s="214"/>
      <c r="C659" s="214"/>
      <c r="D659" s="214"/>
      <c r="E659" s="214"/>
      <c r="F659" s="214"/>
      <c r="G659" s="214"/>
      <c r="H659" s="214"/>
      <c r="I659" s="214"/>
      <c r="J659" s="214"/>
      <c r="K659" s="214"/>
      <c r="L659" s="214"/>
      <c r="M659" s="214"/>
      <c r="N659" s="214"/>
      <c r="O659" s="214"/>
      <c r="P659" s="214"/>
      <c r="Q659" s="214"/>
      <c r="R659" s="214"/>
      <c r="S659" s="214"/>
      <c r="T659" s="214"/>
      <c r="U659" s="214"/>
      <c r="V659" s="214"/>
      <c r="W659" s="214"/>
      <c r="X659" s="214"/>
    </row>
    <row r="660" hidden="1">
      <c r="A660" s="180"/>
      <c r="B660" s="214"/>
      <c r="C660" s="214"/>
      <c r="D660" s="214"/>
      <c r="E660" s="214"/>
      <c r="F660" s="214"/>
      <c r="G660" s="214"/>
      <c r="H660" s="214"/>
      <c r="I660" s="214"/>
      <c r="J660" s="214"/>
      <c r="K660" s="214"/>
      <c r="L660" s="214"/>
      <c r="M660" s="214"/>
      <c r="N660" s="214"/>
      <c r="O660" s="214"/>
      <c r="P660" s="214"/>
      <c r="Q660" s="214"/>
      <c r="R660" s="214"/>
      <c r="S660" s="214"/>
      <c r="T660" s="214"/>
      <c r="U660" s="214"/>
      <c r="V660" s="214"/>
      <c r="W660" s="214"/>
      <c r="X660" s="214"/>
    </row>
    <row r="661" hidden="1">
      <c r="A661" s="180"/>
      <c r="B661" s="214"/>
      <c r="C661" s="214"/>
      <c r="D661" s="214"/>
      <c r="E661" s="214"/>
      <c r="F661" s="214"/>
      <c r="G661" s="214"/>
      <c r="H661" s="214"/>
      <c r="I661" s="214"/>
      <c r="J661" s="214"/>
      <c r="K661" s="214"/>
      <c r="L661" s="214"/>
      <c r="M661" s="214"/>
      <c r="N661" s="214"/>
      <c r="O661" s="214"/>
      <c r="P661" s="214"/>
      <c r="Q661" s="214"/>
      <c r="R661" s="214"/>
      <c r="S661" s="214"/>
      <c r="T661" s="214"/>
      <c r="U661" s="214"/>
      <c r="V661" s="214"/>
      <c r="W661" s="214"/>
      <c r="X661" s="214"/>
    </row>
    <row r="662" hidden="1">
      <c r="A662" s="180"/>
      <c r="B662" s="214"/>
      <c r="C662" s="214"/>
      <c r="D662" s="214"/>
      <c r="E662" s="214"/>
      <c r="F662" s="214"/>
      <c r="G662" s="214"/>
      <c r="H662" s="214"/>
      <c r="I662" s="214"/>
      <c r="J662" s="214"/>
      <c r="K662" s="214"/>
      <c r="L662" s="214"/>
      <c r="M662" s="214"/>
      <c r="N662" s="214"/>
      <c r="O662" s="214"/>
      <c r="P662" s="214"/>
      <c r="Q662" s="214"/>
      <c r="R662" s="214"/>
      <c r="S662" s="214"/>
      <c r="T662" s="214"/>
      <c r="U662" s="214"/>
      <c r="V662" s="214"/>
      <c r="W662" s="214"/>
      <c r="X662" s="214"/>
    </row>
    <row r="663" hidden="1">
      <c r="A663" s="180"/>
      <c r="B663" s="214"/>
      <c r="C663" s="214"/>
      <c r="D663" s="214"/>
      <c r="E663" s="214"/>
      <c r="F663" s="214"/>
      <c r="G663" s="214"/>
      <c r="H663" s="214"/>
      <c r="I663" s="214"/>
      <c r="J663" s="214"/>
      <c r="K663" s="214"/>
      <c r="L663" s="214"/>
      <c r="M663" s="214"/>
      <c r="N663" s="214"/>
      <c r="O663" s="214"/>
      <c r="P663" s="214"/>
      <c r="Q663" s="214"/>
      <c r="R663" s="214"/>
      <c r="S663" s="214"/>
      <c r="T663" s="214"/>
      <c r="U663" s="214"/>
      <c r="V663" s="214"/>
      <c r="W663" s="214"/>
      <c r="X663" s="214"/>
    </row>
    <row r="664" hidden="1">
      <c r="A664" s="180"/>
      <c r="B664" s="214"/>
      <c r="C664" s="214"/>
      <c r="D664" s="214"/>
      <c r="E664" s="214"/>
      <c r="F664" s="214"/>
      <c r="G664" s="214"/>
      <c r="H664" s="214"/>
      <c r="I664" s="214"/>
      <c r="J664" s="214"/>
      <c r="K664" s="214"/>
      <c r="L664" s="214"/>
      <c r="M664" s="214"/>
      <c r="N664" s="214"/>
      <c r="O664" s="214"/>
      <c r="P664" s="214"/>
      <c r="Q664" s="214"/>
      <c r="R664" s="214"/>
      <c r="S664" s="214"/>
      <c r="T664" s="214"/>
      <c r="U664" s="214"/>
      <c r="V664" s="214"/>
      <c r="W664" s="214"/>
      <c r="X664" s="214"/>
    </row>
    <row r="665" hidden="1">
      <c r="A665" s="180"/>
      <c r="B665" s="214"/>
      <c r="C665" s="214"/>
      <c r="D665" s="214"/>
      <c r="E665" s="214"/>
      <c r="F665" s="214"/>
      <c r="G665" s="214"/>
      <c r="H665" s="214"/>
      <c r="I665" s="214"/>
      <c r="J665" s="214"/>
      <c r="K665" s="214"/>
      <c r="L665" s="214"/>
      <c r="M665" s="214"/>
      <c r="N665" s="214"/>
      <c r="O665" s="214"/>
      <c r="P665" s="214"/>
      <c r="Q665" s="214"/>
      <c r="R665" s="214"/>
      <c r="S665" s="214"/>
      <c r="T665" s="214"/>
      <c r="U665" s="214"/>
      <c r="V665" s="214"/>
      <c r="W665" s="214"/>
      <c r="X665" s="214"/>
    </row>
    <row r="666" hidden="1">
      <c r="A666" s="180"/>
      <c r="B666" s="214"/>
      <c r="C666" s="214"/>
      <c r="D666" s="214"/>
      <c r="E666" s="214"/>
      <c r="F666" s="214"/>
      <c r="G666" s="214"/>
      <c r="H666" s="214"/>
      <c r="I666" s="214"/>
      <c r="J666" s="214"/>
      <c r="K666" s="214"/>
      <c r="L666" s="214"/>
      <c r="M666" s="214"/>
      <c r="N666" s="214"/>
      <c r="O666" s="214"/>
      <c r="P666" s="214"/>
      <c r="Q666" s="214"/>
      <c r="R666" s="214"/>
      <c r="S666" s="214"/>
      <c r="T666" s="214"/>
      <c r="U666" s="214"/>
      <c r="V666" s="214"/>
      <c r="W666" s="214"/>
      <c r="X666" s="214"/>
    </row>
    <row r="667" hidden="1">
      <c r="A667" s="180"/>
      <c r="B667" s="214"/>
      <c r="C667" s="214"/>
      <c r="D667" s="214"/>
      <c r="E667" s="214"/>
      <c r="F667" s="214"/>
      <c r="G667" s="214"/>
      <c r="H667" s="214"/>
      <c r="I667" s="214"/>
      <c r="J667" s="214"/>
      <c r="K667" s="214"/>
      <c r="L667" s="214"/>
      <c r="M667" s="214"/>
      <c r="N667" s="214"/>
      <c r="O667" s="214"/>
      <c r="P667" s="214"/>
      <c r="Q667" s="214"/>
      <c r="R667" s="214"/>
      <c r="S667" s="214"/>
      <c r="T667" s="214"/>
      <c r="U667" s="214"/>
      <c r="V667" s="214"/>
      <c r="W667" s="214"/>
      <c r="X667" s="214"/>
    </row>
    <row r="668" hidden="1">
      <c r="A668" s="180"/>
      <c r="B668" s="214"/>
      <c r="C668" s="214"/>
      <c r="D668" s="214"/>
      <c r="E668" s="214"/>
      <c r="F668" s="214"/>
      <c r="G668" s="214"/>
      <c r="H668" s="214"/>
      <c r="I668" s="214"/>
      <c r="J668" s="214"/>
      <c r="K668" s="214"/>
      <c r="L668" s="214"/>
      <c r="M668" s="214"/>
      <c r="N668" s="214"/>
      <c r="O668" s="214"/>
      <c r="P668" s="214"/>
      <c r="Q668" s="214"/>
      <c r="R668" s="214"/>
      <c r="S668" s="214"/>
      <c r="T668" s="214"/>
      <c r="U668" s="214"/>
      <c r="V668" s="214"/>
      <c r="W668" s="214"/>
      <c r="X668" s="214"/>
    </row>
    <row r="669" hidden="1">
      <c r="A669" s="180"/>
      <c r="B669" s="214"/>
      <c r="C669" s="214"/>
      <c r="D669" s="214"/>
      <c r="E669" s="214"/>
      <c r="F669" s="214"/>
      <c r="G669" s="214"/>
      <c r="H669" s="214"/>
      <c r="I669" s="214"/>
      <c r="J669" s="214"/>
      <c r="K669" s="214"/>
      <c r="L669" s="214"/>
      <c r="M669" s="214"/>
      <c r="N669" s="214"/>
      <c r="O669" s="214"/>
      <c r="P669" s="214"/>
      <c r="Q669" s="214"/>
      <c r="R669" s="214"/>
      <c r="S669" s="214"/>
      <c r="T669" s="214"/>
      <c r="U669" s="214"/>
      <c r="V669" s="214"/>
      <c r="W669" s="214"/>
      <c r="X669" s="214"/>
    </row>
    <row r="670" hidden="1">
      <c r="A670" s="180"/>
      <c r="B670" s="214"/>
      <c r="C670" s="214"/>
      <c r="D670" s="214"/>
      <c r="E670" s="214"/>
      <c r="F670" s="214"/>
      <c r="G670" s="214"/>
      <c r="H670" s="214"/>
      <c r="I670" s="214"/>
      <c r="J670" s="214"/>
      <c r="K670" s="214"/>
      <c r="L670" s="214"/>
      <c r="M670" s="214"/>
      <c r="N670" s="214"/>
      <c r="O670" s="214"/>
      <c r="P670" s="214"/>
      <c r="Q670" s="214"/>
      <c r="R670" s="214"/>
      <c r="S670" s="214"/>
      <c r="T670" s="214"/>
      <c r="U670" s="214"/>
      <c r="V670" s="214"/>
      <c r="W670" s="214"/>
      <c r="X670" s="214"/>
    </row>
    <row r="671" hidden="1">
      <c r="A671" s="180"/>
      <c r="B671" s="214"/>
      <c r="C671" s="214"/>
      <c r="D671" s="214"/>
      <c r="E671" s="214"/>
      <c r="F671" s="214"/>
      <c r="G671" s="214"/>
      <c r="H671" s="214"/>
      <c r="I671" s="214"/>
      <c r="J671" s="214"/>
      <c r="K671" s="214"/>
      <c r="L671" s="214"/>
      <c r="M671" s="214"/>
      <c r="N671" s="214"/>
      <c r="O671" s="214"/>
      <c r="P671" s="214"/>
      <c r="Q671" s="214"/>
      <c r="R671" s="214"/>
      <c r="S671" s="214"/>
      <c r="T671" s="214"/>
      <c r="U671" s="214"/>
      <c r="V671" s="214"/>
      <c r="W671" s="214"/>
      <c r="X671" s="214"/>
    </row>
    <row r="672" hidden="1">
      <c r="A672" s="180"/>
      <c r="B672" s="214"/>
      <c r="C672" s="214"/>
      <c r="D672" s="214"/>
      <c r="E672" s="214"/>
      <c r="F672" s="214"/>
      <c r="G672" s="214"/>
      <c r="H672" s="214"/>
      <c r="I672" s="214"/>
      <c r="J672" s="214"/>
      <c r="K672" s="214"/>
      <c r="L672" s="214"/>
      <c r="M672" s="214"/>
      <c r="N672" s="214"/>
      <c r="O672" s="214"/>
      <c r="P672" s="214"/>
      <c r="Q672" s="214"/>
      <c r="R672" s="214"/>
      <c r="S672" s="214"/>
      <c r="T672" s="214"/>
      <c r="U672" s="214"/>
      <c r="V672" s="214"/>
      <c r="W672" s="214"/>
      <c r="X672" s="214"/>
    </row>
    <row r="673" hidden="1">
      <c r="A673" s="180"/>
      <c r="B673" s="214"/>
      <c r="C673" s="214"/>
      <c r="D673" s="214"/>
      <c r="E673" s="214"/>
      <c r="F673" s="214"/>
      <c r="G673" s="214"/>
      <c r="H673" s="214"/>
      <c r="I673" s="214"/>
      <c r="J673" s="214"/>
      <c r="K673" s="214"/>
      <c r="L673" s="214"/>
      <c r="M673" s="214"/>
      <c r="N673" s="214"/>
      <c r="O673" s="214"/>
      <c r="P673" s="214"/>
      <c r="Q673" s="214"/>
      <c r="R673" s="214"/>
      <c r="S673" s="214"/>
      <c r="T673" s="214"/>
      <c r="U673" s="214"/>
      <c r="V673" s="214"/>
      <c r="W673" s="214"/>
      <c r="X673" s="214"/>
    </row>
    <row r="674" hidden="1">
      <c r="A674" s="180"/>
      <c r="B674" s="214"/>
      <c r="C674" s="214"/>
      <c r="D674" s="214"/>
      <c r="E674" s="214"/>
      <c r="F674" s="214"/>
      <c r="G674" s="214"/>
      <c r="H674" s="214"/>
      <c r="I674" s="214"/>
      <c r="J674" s="214"/>
      <c r="K674" s="214"/>
      <c r="L674" s="214"/>
      <c r="M674" s="214"/>
      <c r="N674" s="214"/>
      <c r="O674" s="214"/>
      <c r="P674" s="214"/>
      <c r="Q674" s="214"/>
      <c r="R674" s="214"/>
      <c r="S674" s="214"/>
      <c r="T674" s="214"/>
      <c r="U674" s="214"/>
      <c r="V674" s="214"/>
      <c r="W674" s="214"/>
      <c r="X674" s="214"/>
    </row>
    <row r="675" hidden="1">
      <c r="A675" s="180"/>
      <c r="B675" s="214"/>
      <c r="C675" s="214"/>
      <c r="D675" s="214"/>
      <c r="E675" s="214"/>
      <c r="F675" s="214"/>
      <c r="G675" s="214"/>
      <c r="H675" s="214"/>
      <c r="I675" s="214"/>
      <c r="J675" s="214"/>
      <c r="K675" s="214"/>
      <c r="L675" s="214"/>
      <c r="M675" s="214"/>
      <c r="N675" s="214"/>
      <c r="O675" s="214"/>
      <c r="P675" s="214"/>
      <c r="Q675" s="214"/>
      <c r="R675" s="214"/>
      <c r="S675" s="214"/>
      <c r="T675" s="214"/>
      <c r="U675" s="214"/>
      <c r="V675" s="214"/>
      <c r="W675" s="214"/>
      <c r="X675" s="214"/>
    </row>
    <row r="676" hidden="1">
      <c r="A676" s="180"/>
      <c r="B676" s="214"/>
      <c r="C676" s="214"/>
      <c r="D676" s="214"/>
      <c r="E676" s="214"/>
      <c r="F676" s="214"/>
      <c r="G676" s="214"/>
      <c r="H676" s="214"/>
      <c r="I676" s="214"/>
      <c r="J676" s="214"/>
      <c r="K676" s="214"/>
      <c r="L676" s="214"/>
      <c r="M676" s="214"/>
      <c r="N676" s="214"/>
      <c r="O676" s="214"/>
      <c r="P676" s="214"/>
      <c r="Q676" s="214"/>
      <c r="R676" s="214"/>
      <c r="S676" s="214"/>
      <c r="T676" s="214"/>
      <c r="U676" s="214"/>
      <c r="V676" s="214"/>
      <c r="W676" s="214"/>
      <c r="X676" s="214"/>
    </row>
    <row r="677" hidden="1">
      <c r="A677" s="180"/>
      <c r="B677" s="214"/>
      <c r="C677" s="214"/>
      <c r="D677" s="214"/>
      <c r="E677" s="214"/>
      <c r="F677" s="214"/>
      <c r="G677" s="214"/>
      <c r="H677" s="214"/>
      <c r="I677" s="214"/>
      <c r="J677" s="214"/>
      <c r="K677" s="214"/>
      <c r="L677" s="214"/>
      <c r="M677" s="214"/>
      <c r="N677" s="214"/>
      <c r="O677" s="214"/>
      <c r="P677" s="214"/>
      <c r="Q677" s="214"/>
      <c r="R677" s="214"/>
      <c r="S677" s="214"/>
      <c r="T677" s="214"/>
      <c r="U677" s="214"/>
      <c r="V677" s="214"/>
      <c r="W677" s="214"/>
      <c r="X677" s="214"/>
    </row>
    <row r="678" hidden="1">
      <c r="A678" s="180"/>
      <c r="B678" s="214"/>
      <c r="C678" s="214"/>
      <c r="D678" s="214"/>
      <c r="E678" s="214"/>
      <c r="F678" s="214"/>
      <c r="G678" s="214"/>
      <c r="H678" s="214"/>
      <c r="I678" s="214"/>
      <c r="J678" s="214"/>
      <c r="K678" s="214"/>
      <c r="L678" s="214"/>
      <c r="M678" s="214"/>
      <c r="N678" s="214"/>
      <c r="O678" s="214"/>
      <c r="P678" s="214"/>
      <c r="Q678" s="214"/>
      <c r="R678" s="214"/>
      <c r="S678" s="214"/>
      <c r="T678" s="214"/>
      <c r="U678" s="214"/>
      <c r="V678" s="214"/>
      <c r="W678" s="214"/>
      <c r="X678" s="214"/>
    </row>
    <row r="679" hidden="1">
      <c r="A679" s="180"/>
      <c r="B679" s="214"/>
      <c r="C679" s="214"/>
      <c r="D679" s="214"/>
      <c r="E679" s="214"/>
      <c r="F679" s="214"/>
      <c r="G679" s="214"/>
      <c r="H679" s="214"/>
      <c r="I679" s="214"/>
      <c r="J679" s="214"/>
      <c r="K679" s="214"/>
      <c r="L679" s="214"/>
      <c r="M679" s="214"/>
      <c r="N679" s="214"/>
      <c r="O679" s="214"/>
      <c r="P679" s="214"/>
      <c r="Q679" s="214"/>
      <c r="R679" s="214"/>
      <c r="S679" s="214"/>
      <c r="T679" s="214"/>
      <c r="U679" s="214"/>
      <c r="V679" s="214"/>
      <c r="W679" s="214"/>
      <c r="X679" s="214"/>
    </row>
    <row r="680" hidden="1">
      <c r="A680" s="180"/>
      <c r="B680" s="214"/>
      <c r="C680" s="214"/>
      <c r="D680" s="214"/>
      <c r="E680" s="214"/>
      <c r="F680" s="214"/>
      <c r="G680" s="214"/>
      <c r="H680" s="214"/>
      <c r="I680" s="214"/>
      <c r="J680" s="214"/>
      <c r="K680" s="214"/>
      <c r="L680" s="214"/>
      <c r="M680" s="214"/>
      <c r="N680" s="214"/>
      <c r="O680" s="214"/>
      <c r="P680" s="214"/>
      <c r="Q680" s="214"/>
      <c r="R680" s="214"/>
      <c r="S680" s="214"/>
      <c r="T680" s="214"/>
      <c r="U680" s="214"/>
      <c r="V680" s="214"/>
      <c r="W680" s="214"/>
      <c r="X680" s="214"/>
    </row>
    <row r="681" hidden="1">
      <c r="A681" s="180"/>
      <c r="B681" s="214"/>
      <c r="C681" s="214"/>
      <c r="D681" s="214"/>
      <c r="E681" s="214"/>
      <c r="F681" s="214"/>
      <c r="G681" s="214"/>
      <c r="H681" s="214"/>
      <c r="I681" s="214"/>
      <c r="J681" s="214"/>
      <c r="K681" s="214"/>
      <c r="L681" s="214"/>
      <c r="M681" s="214"/>
      <c r="N681" s="214"/>
      <c r="O681" s="214"/>
      <c r="P681" s="214"/>
      <c r="Q681" s="214"/>
      <c r="R681" s="214"/>
      <c r="S681" s="214"/>
      <c r="T681" s="214"/>
      <c r="U681" s="214"/>
      <c r="V681" s="214"/>
      <c r="W681" s="214"/>
      <c r="X681" s="214"/>
    </row>
    <row r="682" hidden="1">
      <c r="A682" s="180"/>
      <c r="B682" s="214"/>
      <c r="C682" s="214"/>
      <c r="D682" s="214"/>
      <c r="E682" s="214"/>
      <c r="F682" s="214"/>
      <c r="G682" s="214"/>
      <c r="H682" s="214"/>
      <c r="I682" s="214"/>
      <c r="J682" s="214"/>
      <c r="K682" s="214"/>
      <c r="L682" s="214"/>
      <c r="M682" s="214"/>
      <c r="N682" s="214"/>
      <c r="O682" s="214"/>
      <c r="P682" s="214"/>
      <c r="Q682" s="214"/>
      <c r="R682" s="214"/>
      <c r="S682" s="214"/>
      <c r="T682" s="214"/>
      <c r="U682" s="214"/>
      <c r="V682" s="214"/>
      <c r="W682" s="214"/>
      <c r="X682" s="214"/>
    </row>
    <row r="683" hidden="1">
      <c r="A683" s="180"/>
      <c r="B683" s="214"/>
      <c r="C683" s="214"/>
      <c r="D683" s="214"/>
      <c r="E683" s="214"/>
      <c r="F683" s="214"/>
      <c r="G683" s="214"/>
      <c r="H683" s="214"/>
      <c r="I683" s="214"/>
      <c r="J683" s="214"/>
      <c r="K683" s="214"/>
      <c r="L683" s="214"/>
      <c r="M683" s="214"/>
      <c r="N683" s="214"/>
      <c r="O683" s="214"/>
      <c r="P683" s="214"/>
      <c r="Q683" s="214"/>
      <c r="R683" s="214"/>
      <c r="S683" s="214"/>
      <c r="T683" s="214"/>
      <c r="U683" s="214"/>
      <c r="V683" s="214"/>
      <c r="W683" s="214"/>
      <c r="X683" s="214"/>
    </row>
    <row r="684" hidden="1">
      <c r="A684" s="180"/>
      <c r="B684" s="214"/>
      <c r="C684" s="214"/>
      <c r="D684" s="214"/>
      <c r="E684" s="214"/>
      <c r="F684" s="214"/>
      <c r="G684" s="214"/>
      <c r="H684" s="214"/>
      <c r="I684" s="214"/>
      <c r="J684" s="214"/>
      <c r="K684" s="214"/>
      <c r="L684" s="214"/>
      <c r="M684" s="214"/>
      <c r="N684" s="214"/>
      <c r="O684" s="214"/>
      <c r="P684" s="214"/>
      <c r="Q684" s="214"/>
      <c r="R684" s="214"/>
      <c r="S684" s="214"/>
      <c r="T684" s="214"/>
      <c r="U684" s="214"/>
      <c r="V684" s="214"/>
      <c r="W684" s="214"/>
      <c r="X684" s="214"/>
    </row>
    <row r="685" hidden="1">
      <c r="A685" s="180"/>
      <c r="B685" s="214"/>
      <c r="C685" s="214"/>
      <c r="D685" s="214"/>
      <c r="E685" s="214"/>
      <c r="F685" s="214"/>
      <c r="G685" s="214"/>
      <c r="H685" s="214"/>
      <c r="I685" s="214"/>
      <c r="J685" s="214"/>
      <c r="K685" s="214"/>
      <c r="L685" s="214"/>
      <c r="M685" s="214"/>
      <c r="N685" s="214"/>
      <c r="O685" s="214"/>
      <c r="P685" s="214"/>
      <c r="Q685" s="214"/>
      <c r="R685" s="214"/>
      <c r="S685" s="214"/>
      <c r="T685" s="214"/>
      <c r="U685" s="214"/>
      <c r="V685" s="214"/>
      <c r="W685" s="214"/>
      <c r="X685" s="214"/>
    </row>
    <row r="686" hidden="1">
      <c r="A686" s="180"/>
      <c r="B686" s="214"/>
      <c r="C686" s="214"/>
      <c r="D686" s="214"/>
      <c r="E686" s="214"/>
      <c r="F686" s="214"/>
      <c r="G686" s="214"/>
      <c r="H686" s="214"/>
      <c r="I686" s="214"/>
      <c r="J686" s="214"/>
      <c r="K686" s="214"/>
      <c r="L686" s="214"/>
      <c r="M686" s="214"/>
      <c r="N686" s="214"/>
      <c r="O686" s="214"/>
      <c r="P686" s="214"/>
      <c r="Q686" s="214"/>
      <c r="R686" s="214"/>
      <c r="S686" s="214"/>
      <c r="T686" s="214"/>
      <c r="U686" s="214"/>
      <c r="V686" s="214"/>
      <c r="W686" s="214"/>
      <c r="X686" s="214"/>
    </row>
    <row r="687" hidden="1">
      <c r="A687" s="180"/>
      <c r="B687" s="214"/>
      <c r="C687" s="214"/>
      <c r="D687" s="214"/>
      <c r="E687" s="214"/>
      <c r="F687" s="214"/>
      <c r="G687" s="214"/>
      <c r="H687" s="214"/>
      <c r="I687" s="214"/>
      <c r="J687" s="214"/>
      <c r="K687" s="214"/>
      <c r="L687" s="214"/>
      <c r="M687" s="214"/>
      <c r="N687" s="214"/>
      <c r="O687" s="214"/>
      <c r="P687" s="214"/>
      <c r="Q687" s="214"/>
      <c r="R687" s="214"/>
      <c r="S687" s="214"/>
      <c r="T687" s="214"/>
      <c r="U687" s="214"/>
      <c r="V687" s="214"/>
      <c r="W687" s="214"/>
      <c r="X687" s="214"/>
    </row>
    <row r="688" hidden="1">
      <c r="A688" s="180"/>
      <c r="B688" s="214"/>
      <c r="C688" s="214"/>
      <c r="D688" s="214"/>
      <c r="E688" s="214"/>
      <c r="F688" s="214"/>
      <c r="G688" s="214"/>
      <c r="H688" s="214"/>
      <c r="I688" s="214"/>
      <c r="J688" s="214"/>
      <c r="K688" s="214"/>
      <c r="L688" s="214"/>
      <c r="M688" s="214"/>
      <c r="N688" s="214"/>
      <c r="O688" s="214"/>
      <c r="P688" s="214"/>
      <c r="Q688" s="214"/>
      <c r="R688" s="214"/>
      <c r="S688" s="214"/>
      <c r="T688" s="214"/>
      <c r="U688" s="214"/>
      <c r="V688" s="214"/>
      <c r="W688" s="214"/>
      <c r="X688" s="214"/>
    </row>
    <row r="689" hidden="1">
      <c r="A689" s="180"/>
      <c r="B689" s="214"/>
      <c r="C689" s="214"/>
      <c r="D689" s="214"/>
      <c r="E689" s="214"/>
      <c r="F689" s="214"/>
      <c r="G689" s="214"/>
      <c r="H689" s="214"/>
      <c r="I689" s="214"/>
      <c r="J689" s="214"/>
      <c r="K689" s="214"/>
      <c r="L689" s="214"/>
      <c r="M689" s="214"/>
      <c r="N689" s="214"/>
      <c r="O689" s="214"/>
      <c r="P689" s="214"/>
      <c r="Q689" s="214"/>
      <c r="R689" s="214"/>
      <c r="S689" s="214"/>
      <c r="T689" s="214"/>
      <c r="U689" s="214"/>
      <c r="V689" s="214"/>
      <c r="W689" s="214"/>
      <c r="X689" s="214"/>
    </row>
    <row r="690" hidden="1">
      <c r="A690" s="180"/>
      <c r="B690" s="214"/>
      <c r="C690" s="214"/>
      <c r="D690" s="214"/>
      <c r="E690" s="214"/>
      <c r="F690" s="214"/>
      <c r="G690" s="214"/>
      <c r="H690" s="214"/>
      <c r="I690" s="214"/>
      <c r="J690" s="214"/>
      <c r="K690" s="214"/>
      <c r="L690" s="214"/>
      <c r="M690" s="214"/>
      <c r="N690" s="214"/>
      <c r="O690" s="214"/>
      <c r="P690" s="214"/>
      <c r="Q690" s="214"/>
      <c r="R690" s="214"/>
      <c r="S690" s="214"/>
      <c r="T690" s="214"/>
      <c r="U690" s="214"/>
      <c r="V690" s="214"/>
      <c r="W690" s="214"/>
      <c r="X690" s="214"/>
    </row>
    <row r="691" hidden="1">
      <c r="A691" s="180"/>
      <c r="B691" s="214"/>
      <c r="C691" s="214"/>
      <c r="D691" s="214"/>
      <c r="E691" s="214"/>
      <c r="F691" s="214"/>
      <c r="G691" s="214"/>
      <c r="H691" s="214"/>
      <c r="I691" s="214"/>
      <c r="J691" s="214"/>
      <c r="K691" s="214"/>
      <c r="L691" s="214"/>
      <c r="M691" s="214"/>
      <c r="N691" s="214"/>
      <c r="O691" s="214"/>
      <c r="P691" s="214"/>
      <c r="Q691" s="214"/>
      <c r="R691" s="214"/>
      <c r="S691" s="214"/>
      <c r="T691" s="214"/>
      <c r="U691" s="214"/>
      <c r="V691" s="214"/>
      <c r="W691" s="214"/>
      <c r="X691" s="214"/>
    </row>
    <row r="692" hidden="1">
      <c r="A692" s="180"/>
      <c r="B692" s="214"/>
      <c r="C692" s="214"/>
      <c r="D692" s="214"/>
      <c r="E692" s="214"/>
      <c r="F692" s="214"/>
      <c r="G692" s="214"/>
      <c r="H692" s="214"/>
      <c r="I692" s="214"/>
      <c r="J692" s="214"/>
      <c r="K692" s="214"/>
      <c r="L692" s="214"/>
      <c r="M692" s="214"/>
      <c r="N692" s="214"/>
      <c r="O692" s="214"/>
      <c r="P692" s="214"/>
      <c r="Q692" s="214"/>
      <c r="R692" s="214"/>
      <c r="S692" s="214"/>
      <c r="T692" s="214"/>
      <c r="U692" s="214"/>
      <c r="V692" s="214"/>
      <c r="W692" s="214"/>
      <c r="X692" s="214"/>
    </row>
    <row r="693" hidden="1">
      <c r="A693" s="180"/>
      <c r="B693" s="214"/>
      <c r="C693" s="214"/>
      <c r="D693" s="214"/>
      <c r="E693" s="214"/>
      <c r="F693" s="214"/>
      <c r="G693" s="214"/>
      <c r="H693" s="214"/>
      <c r="I693" s="214"/>
      <c r="J693" s="214"/>
      <c r="K693" s="214"/>
      <c r="L693" s="214"/>
      <c r="M693" s="214"/>
      <c r="N693" s="214"/>
      <c r="O693" s="214"/>
      <c r="P693" s="214"/>
      <c r="Q693" s="214"/>
      <c r="R693" s="214"/>
      <c r="S693" s="214"/>
      <c r="T693" s="214"/>
      <c r="U693" s="214"/>
      <c r="V693" s="214"/>
      <c r="W693" s="214"/>
      <c r="X693" s="214"/>
    </row>
    <row r="694" hidden="1">
      <c r="A694" s="180"/>
      <c r="B694" s="214"/>
      <c r="C694" s="214"/>
      <c r="D694" s="214"/>
      <c r="E694" s="214"/>
      <c r="F694" s="214"/>
      <c r="G694" s="214"/>
      <c r="H694" s="214"/>
      <c r="I694" s="214"/>
      <c r="J694" s="214"/>
      <c r="K694" s="214"/>
      <c r="L694" s="214"/>
      <c r="M694" s="214"/>
      <c r="N694" s="214"/>
      <c r="O694" s="214"/>
      <c r="P694" s="214"/>
      <c r="Q694" s="214"/>
      <c r="R694" s="214"/>
      <c r="S694" s="214"/>
      <c r="T694" s="214"/>
      <c r="U694" s="214"/>
      <c r="V694" s="214"/>
      <c r="W694" s="214"/>
      <c r="X694" s="214"/>
    </row>
    <row r="695" hidden="1">
      <c r="A695" s="180"/>
      <c r="B695" s="214"/>
      <c r="C695" s="214"/>
      <c r="D695" s="214"/>
      <c r="E695" s="214"/>
      <c r="F695" s="214"/>
      <c r="G695" s="214"/>
      <c r="H695" s="214"/>
      <c r="I695" s="214"/>
      <c r="J695" s="214"/>
      <c r="K695" s="214"/>
      <c r="L695" s="214"/>
      <c r="M695" s="214"/>
      <c r="N695" s="214"/>
      <c r="O695" s="214"/>
      <c r="P695" s="214"/>
      <c r="Q695" s="214"/>
      <c r="R695" s="214"/>
      <c r="S695" s="214"/>
      <c r="T695" s="214"/>
      <c r="U695" s="214"/>
      <c r="V695" s="214"/>
      <c r="W695" s="214"/>
      <c r="X695" s="214"/>
    </row>
    <row r="696" hidden="1">
      <c r="A696" s="180"/>
      <c r="B696" s="214"/>
      <c r="C696" s="214"/>
      <c r="D696" s="214"/>
      <c r="E696" s="214"/>
      <c r="F696" s="214"/>
      <c r="G696" s="214"/>
      <c r="H696" s="214"/>
      <c r="I696" s="214"/>
      <c r="J696" s="214"/>
      <c r="K696" s="214"/>
      <c r="L696" s="214"/>
      <c r="M696" s="214"/>
      <c r="N696" s="214"/>
      <c r="O696" s="214"/>
      <c r="P696" s="214"/>
      <c r="Q696" s="214"/>
      <c r="R696" s="214"/>
      <c r="S696" s="214"/>
      <c r="T696" s="214"/>
      <c r="U696" s="214"/>
      <c r="V696" s="214"/>
      <c r="W696" s="214"/>
      <c r="X696" s="214"/>
    </row>
    <row r="697" hidden="1">
      <c r="A697" s="180"/>
      <c r="B697" s="214"/>
      <c r="C697" s="214"/>
      <c r="D697" s="214"/>
      <c r="E697" s="214"/>
      <c r="F697" s="214"/>
      <c r="G697" s="214"/>
      <c r="H697" s="214"/>
      <c r="I697" s="214"/>
      <c r="J697" s="214"/>
      <c r="K697" s="214"/>
      <c r="L697" s="214"/>
      <c r="M697" s="214"/>
      <c r="N697" s="214"/>
      <c r="O697" s="214"/>
      <c r="P697" s="214"/>
      <c r="Q697" s="214"/>
      <c r="R697" s="214"/>
      <c r="S697" s="214"/>
      <c r="T697" s="214"/>
      <c r="U697" s="214"/>
      <c r="V697" s="214"/>
      <c r="W697" s="214"/>
      <c r="X697" s="214"/>
    </row>
    <row r="698" hidden="1">
      <c r="A698" s="180"/>
      <c r="B698" s="214"/>
      <c r="C698" s="214"/>
      <c r="D698" s="214"/>
      <c r="E698" s="214"/>
      <c r="F698" s="214"/>
      <c r="G698" s="214"/>
      <c r="H698" s="214"/>
      <c r="I698" s="214"/>
      <c r="J698" s="214"/>
      <c r="K698" s="214"/>
      <c r="L698" s="214"/>
      <c r="M698" s="214"/>
      <c r="N698" s="214"/>
      <c r="O698" s="214"/>
      <c r="P698" s="214"/>
      <c r="Q698" s="214"/>
      <c r="R698" s="214"/>
      <c r="S698" s="214"/>
      <c r="T698" s="214"/>
      <c r="U698" s="214"/>
      <c r="V698" s="214"/>
      <c r="W698" s="214"/>
      <c r="X698" s="214"/>
    </row>
    <row r="699" hidden="1">
      <c r="A699" s="180"/>
      <c r="B699" s="214"/>
      <c r="C699" s="214"/>
      <c r="D699" s="214"/>
      <c r="E699" s="214"/>
      <c r="F699" s="214"/>
      <c r="G699" s="214"/>
      <c r="H699" s="214"/>
      <c r="I699" s="214"/>
      <c r="J699" s="214"/>
      <c r="K699" s="214"/>
      <c r="L699" s="214"/>
      <c r="M699" s="214"/>
      <c r="N699" s="214"/>
      <c r="O699" s="214"/>
      <c r="P699" s="214"/>
      <c r="Q699" s="214"/>
      <c r="R699" s="214"/>
      <c r="S699" s="214"/>
      <c r="T699" s="214"/>
      <c r="U699" s="214"/>
      <c r="V699" s="214"/>
      <c r="W699" s="214"/>
      <c r="X699" s="214"/>
    </row>
    <row r="700" hidden="1">
      <c r="A700" s="180"/>
      <c r="B700" s="214"/>
      <c r="C700" s="214"/>
      <c r="D700" s="214"/>
      <c r="E700" s="214"/>
      <c r="F700" s="214"/>
      <c r="G700" s="214"/>
      <c r="H700" s="214"/>
      <c r="I700" s="214"/>
      <c r="J700" s="214"/>
      <c r="K700" s="214"/>
      <c r="L700" s="214"/>
      <c r="M700" s="214"/>
      <c r="N700" s="214"/>
      <c r="O700" s="214"/>
      <c r="P700" s="214"/>
      <c r="Q700" s="214"/>
      <c r="R700" s="214"/>
      <c r="S700" s="214"/>
      <c r="T700" s="214"/>
      <c r="U700" s="214"/>
      <c r="V700" s="214"/>
      <c r="W700" s="214"/>
      <c r="X700" s="214"/>
    </row>
    <row r="701" hidden="1">
      <c r="A701" s="180"/>
      <c r="B701" s="214"/>
      <c r="C701" s="214"/>
      <c r="D701" s="214"/>
      <c r="E701" s="214"/>
      <c r="F701" s="214"/>
      <c r="G701" s="214"/>
      <c r="H701" s="214"/>
      <c r="I701" s="214"/>
      <c r="J701" s="214"/>
      <c r="K701" s="214"/>
      <c r="L701" s="214"/>
      <c r="M701" s="214"/>
      <c r="N701" s="214"/>
      <c r="O701" s="214"/>
      <c r="P701" s="214"/>
      <c r="Q701" s="214"/>
      <c r="R701" s="214"/>
      <c r="S701" s="214"/>
      <c r="T701" s="214"/>
      <c r="U701" s="214"/>
      <c r="V701" s="214"/>
      <c r="W701" s="214"/>
      <c r="X701" s="214"/>
    </row>
    <row r="702" hidden="1">
      <c r="A702" s="180"/>
      <c r="B702" s="214"/>
      <c r="C702" s="214"/>
      <c r="D702" s="214"/>
      <c r="E702" s="214"/>
      <c r="F702" s="214"/>
      <c r="G702" s="214"/>
      <c r="H702" s="214"/>
      <c r="I702" s="214"/>
      <c r="J702" s="214"/>
      <c r="K702" s="214"/>
      <c r="L702" s="214"/>
      <c r="M702" s="214"/>
      <c r="N702" s="214"/>
      <c r="O702" s="214"/>
      <c r="P702" s="214"/>
      <c r="Q702" s="214"/>
      <c r="R702" s="214"/>
      <c r="S702" s="214"/>
      <c r="T702" s="214"/>
      <c r="U702" s="214"/>
      <c r="V702" s="214"/>
      <c r="W702" s="214"/>
      <c r="X702" s="214"/>
    </row>
    <row r="703" hidden="1">
      <c r="A703" s="180"/>
      <c r="B703" s="214"/>
      <c r="C703" s="214"/>
      <c r="D703" s="214"/>
      <c r="E703" s="214"/>
      <c r="F703" s="214"/>
      <c r="G703" s="214"/>
      <c r="H703" s="214"/>
      <c r="I703" s="214"/>
      <c r="J703" s="214"/>
      <c r="K703" s="214"/>
      <c r="L703" s="214"/>
      <c r="M703" s="214"/>
      <c r="N703" s="214"/>
      <c r="O703" s="214"/>
      <c r="P703" s="214"/>
      <c r="Q703" s="214"/>
      <c r="R703" s="214"/>
      <c r="S703" s="214"/>
      <c r="T703" s="214"/>
      <c r="U703" s="214"/>
      <c r="V703" s="214"/>
      <c r="W703" s="214"/>
      <c r="X703" s="214"/>
    </row>
    <row r="704" hidden="1">
      <c r="A704" s="180"/>
      <c r="B704" s="214"/>
      <c r="C704" s="214"/>
      <c r="D704" s="214"/>
      <c r="E704" s="214"/>
      <c r="F704" s="214"/>
      <c r="G704" s="214"/>
      <c r="H704" s="214"/>
      <c r="I704" s="214"/>
      <c r="J704" s="214"/>
      <c r="K704" s="214"/>
      <c r="L704" s="214"/>
      <c r="M704" s="214"/>
      <c r="N704" s="214"/>
      <c r="O704" s="214"/>
      <c r="P704" s="214"/>
      <c r="Q704" s="214"/>
      <c r="R704" s="214"/>
      <c r="S704" s="214"/>
      <c r="T704" s="214"/>
      <c r="U704" s="214"/>
      <c r="V704" s="214"/>
      <c r="W704" s="214"/>
      <c r="X704" s="214"/>
    </row>
    <row r="705" hidden="1">
      <c r="A705" s="180"/>
      <c r="B705" s="214"/>
      <c r="C705" s="214"/>
      <c r="D705" s="214"/>
      <c r="E705" s="214"/>
      <c r="F705" s="214"/>
      <c r="G705" s="214"/>
      <c r="H705" s="214"/>
      <c r="I705" s="214"/>
      <c r="J705" s="214"/>
      <c r="K705" s="214"/>
      <c r="L705" s="214"/>
      <c r="M705" s="214"/>
      <c r="N705" s="214"/>
      <c r="O705" s="214"/>
      <c r="P705" s="214"/>
      <c r="Q705" s="214"/>
      <c r="R705" s="214"/>
      <c r="S705" s="214"/>
      <c r="T705" s="214"/>
      <c r="U705" s="214"/>
      <c r="V705" s="214"/>
      <c r="W705" s="214"/>
      <c r="X705" s="214"/>
    </row>
    <row r="706" hidden="1">
      <c r="A706" s="180"/>
      <c r="B706" s="214"/>
      <c r="C706" s="214"/>
      <c r="D706" s="214"/>
      <c r="E706" s="214"/>
      <c r="F706" s="214"/>
      <c r="G706" s="214"/>
      <c r="H706" s="214"/>
      <c r="I706" s="214"/>
      <c r="J706" s="214"/>
      <c r="K706" s="214"/>
      <c r="L706" s="214"/>
      <c r="M706" s="214"/>
      <c r="N706" s="214"/>
      <c r="O706" s="214"/>
      <c r="P706" s="214"/>
      <c r="Q706" s="214"/>
      <c r="R706" s="214"/>
      <c r="S706" s="214"/>
      <c r="T706" s="214"/>
      <c r="U706" s="214"/>
      <c r="V706" s="214"/>
      <c r="W706" s="214"/>
      <c r="X706" s="214"/>
    </row>
    <row r="707" hidden="1">
      <c r="A707" s="180"/>
      <c r="B707" s="214"/>
      <c r="C707" s="214"/>
      <c r="D707" s="214"/>
      <c r="E707" s="214"/>
      <c r="F707" s="214"/>
      <c r="G707" s="214"/>
      <c r="H707" s="214"/>
      <c r="I707" s="214"/>
      <c r="J707" s="214"/>
      <c r="K707" s="214"/>
      <c r="L707" s="214"/>
      <c r="M707" s="214"/>
      <c r="N707" s="214"/>
      <c r="O707" s="214"/>
      <c r="P707" s="214"/>
      <c r="Q707" s="214"/>
      <c r="R707" s="214"/>
      <c r="S707" s="214"/>
      <c r="T707" s="214"/>
      <c r="U707" s="214"/>
      <c r="V707" s="214"/>
      <c r="W707" s="214"/>
      <c r="X707" s="214"/>
    </row>
    <row r="708" hidden="1">
      <c r="A708" s="180"/>
      <c r="B708" s="214"/>
      <c r="C708" s="214"/>
      <c r="D708" s="214"/>
      <c r="E708" s="214"/>
      <c r="F708" s="214"/>
      <c r="G708" s="214"/>
      <c r="H708" s="214"/>
      <c r="I708" s="214"/>
      <c r="J708" s="214"/>
      <c r="K708" s="214"/>
      <c r="L708" s="214"/>
      <c r="M708" s="214"/>
      <c r="N708" s="214"/>
      <c r="O708" s="214"/>
      <c r="P708" s="214"/>
      <c r="Q708" s="214"/>
      <c r="R708" s="214"/>
      <c r="S708" s="214"/>
      <c r="T708" s="214"/>
      <c r="U708" s="214"/>
      <c r="V708" s="214"/>
      <c r="W708" s="214"/>
      <c r="X708" s="214"/>
    </row>
    <row r="709" hidden="1">
      <c r="A709" s="180"/>
      <c r="B709" s="214"/>
      <c r="C709" s="214"/>
      <c r="D709" s="214"/>
      <c r="E709" s="214"/>
      <c r="F709" s="214"/>
      <c r="G709" s="214"/>
      <c r="H709" s="214"/>
      <c r="I709" s="214"/>
      <c r="J709" s="214"/>
      <c r="K709" s="214"/>
      <c r="L709" s="214"/>
      <c r="M709" s="214"/>
      <c r="N709" s="214"/>
      <c r="O709" s="214"/>
      <c r="P709" s="214"/>
      <c r="Q709" s="214"/>
      <c r="R709" s="214"/>
      <c r="S709" s="214"/>
      <c r="T709" s="214"/>
      <c r="U709" s="214"/>
      <c r="V709" s="214"/>
      <c r="W709" s="214"/>
      <c r="X709" s="214"/>
    </row>
    <row r="710" hidden="1">
      <c r="A710" s="180"/>
      <c r="B710" s="214"/>
      <c r="C710" s="214"/>
      <c r="D710" s="214"/>
      <c r="E710" s="214"/>
      <c r="F710" s="214"/>
      <c r="G710" s="214"/>
      <c r="H710" s="214"/>
      <c r="I710" s="214"/>
      <c r="J710" s="214"/>
      <c r="K710" s="214"/>
      <c r="L710" s="214"/>
      <c r="M710" s="214"/>
      <c r="N710" s="214"/>
      <c r="O710" s="214"/>
      <c r="P710" s="214"/>
      <c r="Q710" s="214"/>
      <c r="R710" s="214"/>
      <c r="S710" s="214"/>
      <c r="T710" s="214"/>
      <c r="U710" s="214"/>
      <c r="V710" s="214"/>
      <c r="W710" s="214"/>
      <c r="X710" s="214"/>
    </row>
    <row r="711" hidden="1">
      <c r="A711" s="180"/>
      <c r="B711" s="214"/>
      <c r="C711" s="214"/>
      <c r="D711" s="214"/>
      <c r="E711" s="214"/>
      <c r="F711" s="214"/>
      <c r="G711" s="214"/>
      <c r="H711" s="214"/>
      <c r="I711" s="214"/>
      <c r="J711" s="214"/>
      <c r="K711" s="214"/>
      <c r="L711" s="214"/>
      <c r="M711" s="214"/>
      <c r="N711" s="214"/>
      <c r="O711" s="214"/>
      <c r="P711" s="214"/>
      <c r="Q711" s="214"/>
      <c r="R711" s="214"/>
      <c r="S711" s="214"/>
      <c r="T711" s="214"/>
      <c r="U711" s="214"/>
      <c r="V711" s="214"/>
      <c r="W711" s="214"/>
      <c r="X711" s="214"/>
    </row>
    <row r="712" hidden="1">
      <c r="A712" s="180"/>
      <c r="B712" s="214"/>
      <c r="C712" s="214"/>
      <c r="D712" s="214"/>
      <c r="E712" s="214"/>
      <c r="F712" s="214"/>
      <c r="G712" s="214"/>
      <c r="H712" s="214"/>
      <c r="I712" s="214"/>
      <c r="J712" s="214"/>
      <c r="K712" s="214"/>
      <c r="L712" s="214"/>
      <c r="M712" s="214"/>
      <c r="N712" s="214"/>
      <c r="O712" s="214"/>
      <c r="P712" s="214"/>
      <c r="Q712" s="214"/>
      <c r="R712" s="214"/>
      <c r="S712" s="214"/>
      <c r="T712" s="214"/>
      <c r="U712" s="214"/>
      <c r="V712" s="214"/>
      <c r="W712" s="214"/>
      <c r="X712" s="214"/>
    </row>
    <row r="713" hidden="1">
      <c r="A713" s="180"/>
      <c r="B713" s="214"/>
      <c r="C713" s="214"/>
      <c r="D713" s="214"/>
      <c r="E713" s="214"/>
      <c r="F713" s="214"/>
      <c r="G713" s="214"/>
      <c r="H713" s="214"/>
      <c r="I713" s="214"/>
      <c r="J713" s="214"/>
      <c r="K713" s="214"/>
      <c r="L713" s="214"/>
      <c r="M713" s="214"/>
      <c r="N713" s="214"/>
      <c r="O713" s="214"/>
      <c r="P713" s="214"/>
      <c r="Q713" s="214"/>
      <c r="R713" s="214"/>
      <c r="S713" s="214"/>
      <c r="T713" s="214"/>
      <c r="U713" s="214"/>
      <c r="V713" s="214"/>
      <c r="W713" s="214"/>
      <c r="X713" s="214"/>
    </row>
    <row r="714" hidden="1">
      <c r="A714" s="180"/>
      <c r="B714" s="214"/>
      <c r="C714" s="214"/>
      <c r="D714" s="214"/>
      <c r="E714" s="214"/>
      <c r="F714" s="214"/>
      <c r="G714" s="214"/>
      <c r="H714" s="214"/>
      <c r="I714" s="214"/>
      <c r="J714" s="214"/>
      <c r="K714" s="214"/>
      <c r="L714" s="214"/>
      <c r="M714" s="214"/>
      <c r="N714" s="214"/>
      <c r="O714" s="214"/>
      <c r="P714" s="214"/>
      <c r="Q714" s="214"/>
      <c r="R714" s="214"/>
      <c r="S714" s="214"/>
      <c r="T714" s="214"/>
      <c r="U714" s="214"/>
      <c r="V714" s="214"/>
      <c r="W714" s="214"/>
      <c r="X714" s="214"/>
    </row>
    <row r="715" hidden="1">
      <c r="A715" s="180"/>
      <c r="B715" s="214"/>
      <c r="C715" s="214"/>
      <c r="D715" s="214"/>
      <c r="E715" s="214"/>
      <c r="F715" s="214"/>
      <c r="G715" s="214"/>
      <c r="H715" s="214"/>
      <c r="I715" s="214"/>
      <c r="J715" s="214"/>
      <c r="K715" s="214"/>
      <c r="L715" s="214"/>
      <c r="M715" s="214"/>
      <c r="N715" s="214"/>
      <c r="O715" s="214"/>
      <c r="P715" s="214"/>
      <c r="Q715" s="214"/>
      <c r="R715" s="214"/>
      <c r="S715" s="214"/>
      <c r="T715" s="214"/>
      <c r="U715" s="214"/>
      <c r="V715" s="214"/>
      <c r="W715" s="214"/>
      <c r="X715" s="214"/>
    </row>
    <row r="716" hidden="1">
      <c r="A716" s="180"/>
      <c r="B716" s="214"/>
      <c r="C716" s="214"/>
      <c r="D716" s="214"/>
      <c r="E716" s="214"/>
      <c r="F716" s="214"/>
      <c r="G716" s="214"/>
      <c r="H716" s="214"/>
      <c r="I716" s="214"/>
      <c r="J716" s="214"/>
      <c r="K716" s="214"/>
      <c r="L716" s="214"/>
      <c r="M716" s="214"/>
      <c r="N716" s="214"/>
      <c r="O716" s="214"/>
      <c r="P716" s="214"/>
      <c r="Q716" s="214"/>
      <c r="R716" s="214"/>
      <c r="S716" s="214"/>
      <c r="T716" s="214"/>
      <c r="U716" s="214"/>
      <c r="V716" s="214"/>
      <c r="W716" s="214"/>
      <c r="X716" s="214"/>
    </row>
    <row r="717" hidden="1">
      <c r="A717" s="180"/>
      <c r="B717" s="214"/>
      <c r="C717" s="214"/>
      <c r="D717" s="214"/>
      <c r="E717" s="214"/>
      <c r="F717" s="214"/>
      <c r="G717" s="214"/>
      <c r="H717" s="214"/>
      <c r="I717" s="214"/>
      <c r="J717" s="214"/>
      <c r="K717" s="214"/>
      <c r="L717" s="214"/>
      <c r="M717" s="214"/>
      <c r="N717" s="214"/>
      <c r="O717" s="214"/>
      <c r="P717" s="214"/>
      <c r="Q717" s="214"/>
      <c r="R717" s="214"/>
      <c r="S717" s="214"/>
      <c r="T717" s="214"/>
      <c r="U717" s="214"/>
      <c r="V717" s="214"/>
      <c r="W717" s="214"/>
      <c r="X717" s="214"/>
    </row>
    <row r="718" hidden="1">
      <c r="A718" s="180"/>
      <c r="B718" s="214"/>
      <c r="C718" s="214"/>
      <c r="D718" s="214"/>
      <c r="E718" s="214"/>
      <c r="F718" s="214"/>
      <c r="G718" s="214"/>
      <c r="H718" s="214"/>
      <c r="I718" s="214"/>
      <c r="J718" s="214"/>
      <c r="K718" s="214"/>
      <c r="L718" s="214"/>
      <c r="M718" s="214"/>
      <c r="N718" s="214"/>
      <c r="O718" s="214"/>
      <c r="P718" s="214"/>
      <c r="Q718" s="214"/>
      <c r="R718" s="214"/>
      <c r="S718" s="214"/>
      <c r="T718" s="214"/>
      <c r="U718" s="214"/>
      <c r="V718" s="214"/>
      <c r="W718" s="214"/>
      <c r="X718" s="214"/>
    </row>
    <row r="719" hidden="1">
      <c r="A719" s="180"/>
      <c r="B719" s="214"/>
      <c r="C719" s="214"/>
      <c r="D719" s="214"/>
      <c r="E719" s="214"/>
      <c r="F719" s="214"/>
      <c r="G719" s="214"/>
      <c r="H719" s="214"/>
      <c r="I719" s="214"/>
      <c r="J719" s="214"/>
      <c r="K719" s="214"/>
      <c r="L719" s="214"/>
      <c r="M719" s="214"/>
      <c r="N719" s="214"/>
      <c r="O719" s="214"/>
      <c r="P719" s="214"/>
      <c r="Q719" s="214"/>
      <c r="R719" s="214"/>
      <c r="S719" s="214"/>
      <c r="T719" s="214"/>
      <c r="U719" s="214"/>
      <c r="V719" s="214"/>
      <c r="W719" s="214"/>
      <c r="X719" s="214"/>
    </row>
    <row r="720" hidden="1">
      <c r="A720" s="180"/>
      <c r="B720" s="214"/>
      <c r="C720" s="214"/>
      <c r="D720" s="214"/>
      <c r="E720" s="214"/>
      <c r="F720" s="214"/>
      <c r="G720" s="214"/>
      <c r="H720" s="214"/>
      <c r="I720" s="214"/>
      <c r="J720" s="214"/>
      <c r="K720" s="214"/>
      <c r="L720" s="214"/>
      <c r="M720" s="214"/>
      <c r="N720" s="214"/>
      <c r="O720" s="214"/>
      <c r="P720" s="214"/>
      <c r="Q720" s="214"/>
      <c r="R720" s="214"/>
      <c r="S720" s="214"/>
      <c r="T720" s="214"/>
      <c r="U720" s="214"/>
      <c r="V720" s="214"/>
      <c r="W720" s="214"/>
      <c r="X720" s="214"/>
    </row>
    <row r="721" hidden="1">
      <c r="A721" s="180"/>
      <c r="B721" s="214"/>
      <c r="C721" s="214"/>
      <c r="D721" s="214"/>
      <c r="E721" s="214"/>
      <c r="F721" s="214"/>
      <c r="G721" s="214"/>
      <c r="H721" s="214"/>
      <c r="I721" s="214"/>
      <c r="J721" s="214"/>
      <c r="K721" s="214"/>
      <c r="L721" s="214"/>
      <c r="M721" s="214"/>
      <c r="N721" s="214"/>
      <c r="O721" s="214"/>
      <c r="P721" s="214"/>
      <c r="Q721" s="214"/>
      <c r="R721" s="214"/>
      <c r="S721" s="214"/>
      <c r="T721" s="214"/>
      <c r="U721" s="214"/>
      <c r="V721" s="214"/>
      <c r="W721" s="214"/>
      <c r="X721" s="214"/>
    </row>
    <row r="722" hidden="1">
      <c r="A722" s="180"/>
      <c r="B722" s="214"/>
      <c r="C722" s="214"/>
      <c r="D722" s="214"/>
      <c r="E722" s="214"/>
      <c r="F722" s="214"/>
      <c r="G722" s="214"/>
      <c r="H722" s="214"/>
      <c r="I722" s="214"/>
      <c r="J722" s="214"/>
      <c r="K722" s="214"/>
      <c r="L722" s="214"/>
      <c r="M722" s="214"/>
      <c r="N722" s="214"/>
      <c r="O722" s="214"/>
      <c r="P722" s="214"/>
      <c r="Q722" s="214"/>
      <c r="R722" s="214"/>
      <c r="S722" s="214"/>
      <c r="T722" s="214"/>
      <c r="U722" s="214"/>
      <c r="V722" s="214"/>
      <c r="W722" s="214"/>
      <c r="X722" s="214"/>
    </row>
    <row r="723" hidden="1">
      <c r="A723" s="180"/>
      <c r="B723" s="214"/>
      <c r="C723" s="214"/>
      <c r="D723" s="214"/>
      <c r="E723" s="214"/>
      <c r="F723" s="214"/>
      <c r="G723" s="214"/>
      <c r="H723" s="214"/>
      <c r="I723" s="214"/>
      <c r="J723" s="214"/>
      <c r="K723" s="214"/>
      <c r="L723" s="214"/>
      <c r="M723" s="214"/>
      <c r="N723" s="214"/>
      <c r="O723" s="214"/>
      <c r="P723" s="214"/>
      <c r="Q723" s="214"/>
      <c r="R723" s="214"/>
      <c r="S723" s="214"/>
      <c r="T723" s="214"/>
      <c r="U723" s="214"/>
      <c r="V723" s="214"/>
      <c r="W723" s="214"/>
      <c r="X723" s="214"/>
    </row>
    <row r="724" hidden="1">
      <c r="A724" s="180"/>
      <c r="B724" s="214"/>
      <c r="C724" s="214"/>
      <c r="D724" s="214"/>
      <c r="E724" s="214"/>
      <c r="F724" s="214"/>
      <c r="G724" s="214"/>
      <c r="H724" s="214"/>
      <c r="I724" s="214"/>
      <c r="J724" s="214"/>
      <c r="K724" s="214"/>
      <c r="L724" s="214"/>
      <c r="M724" s="214"/>
      <c r="N724" s="214"/>
      <c r="O724" s="214"/>
      <c r="P724" s="214"/>
      <c r="Q724" s="214"/>
      <c r="R724" s="214"/>
      <c r="S724" s="214"/>
      <c r="T724" s="214"/>
      <c r="U724" s="214"/>
      <c r="V724" s="214"/>
      <c r="W724" s="214"/>
      <c r="X724" s="214"/>
    </row>
    <row r="725" hidden="1">
      <c r="A725" s="180"/>
      <c r="B725" s="214"/>
      <c r="C725" s="214"/>
      <c r="D725" s="214"/>
      <c r="E725" s="214"/>
      <c r="F725" s="214"/>
      <c r="G725" s="214"/>
      <c r="H725" s="214"/>
      <c r="I725" s="214"/>
      <c r="J725" s="214"/>
      <c r="K725" s="214"/>
      <c r="L725" s="214"/>
      <c r="M725" s="214"/>
      <c r="N725" s="214"/>
      <c r="O725" s="214"/>
      <c r="P725" s="214"/>
      <c r="Q725" s="214"/>
      <c r="R725" s="214"/>
      <c r="S725" s="214"/>
      <c r="T725" s="214"/>
      <c r="U725" s="214"/>
      <c r="V725" s="214"/>
      <c r="W725" s="214"/>
      <c r="X725" s="214"/>
    </row>
    <row r="726" hidden="1">
      <c r="A726" s="180"/>
      <c r="B726" s="214"/>
      <c r="C726" s="214"/>
      <c r="D726" s="214"/>
      <c r="E726" s="214"/>
      <c r="F726" s="214"/>
      <c r="G726" s="214"/>
      <c r="H726" s="214"/>
      <c r="I726" s="214"/>
      <c r="J726" s="214"/>
      <c r="K726" s="214"/>
      <c r="L726" s="214"/>
      <c r="M726" s="214"/>
      <c r="N726" s="214"/>
      <c r="O726" s="214"/>
      <c r="P726" s="214"/>
      <c r="Q726" s="214"/>
      <c r="R726" s="214"/>
      <c r="S726" s="214"/>
      <c r="T726" s="214"/>
      <c r="U726" s="214"/>
      <c r="V726" s="214"/>
      <c r="W726" s="214"/>
      <c r="X726" s="214"/>
    </row>
    <row r="727" hidden="1">
      <c r="A727" s="180"/>
      <c r="B727" s="214"/>
      <c r="C727" s="214"/>
      <c r="D727" s="214"/>
      <c r="E727" s="214"/>
      <c r="F727" s="214"/>
      <c r="G727" s="214"/>
      <c r="H727" s="214"/>
      <c r="I727" s="214"/>
      <c r="J727" s="214"/>
      <c r="K727" s="214"/>
      <c r="L727" s="214"/>
      <c r="M727" s="214"/>
      <c r="N727" s="214"/>
      <c r="O727" s="214"/>
      <c r="P727" s="214"/>
      <c r="Q727" s="214"/>
      <c r="R727" s="214"/>
      <c r="S727" s="214"/>
      <c r="T727" s="214"/>
      <c r="U727" s="214"/>
      <c r="V727" s="214"/>
      <c r="W727" s="214"/>
      <c r="X727" s="214"/>
    </row>
    <row r="728" hidden="1">
      <c r="A728" s="180"/>
      <c r="B728" s="214"/>
      <c r="C728" s="214"/>
      <c r="D728" s="214"/>
      <c r="E728" s="214"/>
      <c r="F728" s="214"/>
      <c r="G728" s="214"/>
      <c r="H728" s="214"/>
      <c r="I728" s="214"/>
      <c r="J728" s="214"/>
      <c r="K728" s="214"/>
      <c r="L728" s="214"/>
      <c r="M728" s="214"/>
      <c r="N728" s="214"/>
      <c r="O728" s="214"/>
      <c r="P728" s="214"/>
      <c r="Q728" s="214"/>
      <c r="R728" s="214"/>
      <c r="S728" s="214"/>
      <c r="T728" s="214"/>
      <c r="U728" s="214"/>
      <c r="V728" s="214"/>
      <c r="W728" s="214"/>
      <c r="X728" s="214"/>
    </row>
    <row r="729" hidden="1">
      <c r="A729" s="180"/>
      <c r="B729" s="214"/>
      <c r="C729" s="214"/>
      <c r="D729" s="214"/>
      <c r="E729" s="214"/>
      <c r="F729" s="214"/>
      <c r="G729" s="214"/>
      <c r="H729" s="214"/>
      <c r="I729" s="214"/>
      <c r="J729" s="214"/>
      <c r="K729" s="214"/>
      <c r="L729" s="214"/>
      <c r="M729" s="214"/>
      <c r="N729" s="214"/>
      <c r="O729" s="214"/>
      <c r="P729" s="214"/>
      <c r="Q729" s="214"/>
      <c r="R729" s="214"/>
      <c r="S729" s="214"/>
      <c r="T729" s="214"/>
      <c r="U729" s="214"/>
      <c r="V729" s="214"/>
      <c r="W729" s="214"/>
      <c r="X729" s="214"/>
    </row>
    <row r="730" hidden="1">
      <c r="A730" s="180"/>
      <c r="B730" s="214"/>
      <c r="C730" s="214"/>
      <c r="D730" s="214"/>
      <c r="E730" s="214"/>
      <c r="F730" s="214"/>
      <c r="G730" s="214"/>
      <c r="H730" s="214"/>
      <c r="I730" s="214"/>
      <c r="J730" s="214"/>
      <c r="K730" s="214"/>
      <c r="L730" s="214"/>
      <c r="M730" s="214"/>
      <c r="N730" s="214"/>
      <c r="O730" s="214"/>
      <c r="P730" s="214"/>
      <c r="Q730" s="214"/>
      <c r="R730" s="214"/>
      <c r="S730" s="214"/>
      <c r="T730" s="214"/>
      <c r="U730" s="214"/>
      <c r="V730" s="214"/>
      <c r="W730" s="214"/>
      <c r="X730" s="214"/>
    </row>
    <row r="731" hidden="1">
      <c r="A731" s="180"/>
      <c r="B731" s="214"/>
      <c r="C731" s="214"/>
      <c r="D731" s="214"/>
      <c r="E731" s="214"/>
      <c r="F731" s="214"/>
      <c r="G731" s="214"/>
      <c r="H731" s="214"/>
      <c r="I731" s="214"/>
      <c r="J731" s="214"/>
      <c r="K731" s="214"/>
      <c r="L731" s="214"/>
      <c r="M731" s="214"/>
      <c r="N731" s="214"/>
      <c r="O731" s="214"/>
      <c r="P731" s="214"/>
      <c r="Q731" s="214"/>
      <c r="R731" s="214"/>
      <c r="S731" s="214"/>
      <c r="T731" s="214"/>
      <c r="U731" s="214"/>
      <c r="V731" s="214"/>
      <c r="W731" s="214"/>
      <c r="X731" s="214"/>
    </row>
    <row r="732" hidden="1">
      <c r="A732" s="180"/>
      <c r="B732" s="214"/>
      <c r="C732" s="214"/>
      <c r="D732" s="214"/>
      <c r="E732" s="214"/>
      <c r="F732" s="214"/>
      <c r="G732" s="214"/>
      <c r="H732" s="214"/>
      <c r="I732" s="214"/>
      <c r="J732" s="214"/>
      <c r="K732" s="214"/>
      <c r="L732" s="214"/>
      <c r="M732" s="214"/>
      <c r="N732" s="214"/>
      <c r="O732" s="214"/>
      <c r="P732" s="214"/>
      <c r="Q732" s="214"/>
      <c r="R732" s="214"/>
      <c r="S732" s="214"/>
      <c r="T732" s="214"/>
      <c r="U732" s="214"/>
      <c r="V732" s="214"/>
      <c r="W732" s="214"/>
      <c r="X732" s="214"/>
    </row>
    <row r="733" hidden="1">
      <c r="A733" s="180"/>
      <c r="B733" s="214"/>
      <c r="C733" s="214"/>
      <c r="D733" s="214"/>
      <c r="E733" s="214"/>
      <c r="F733" s="214"/>
      <c r="G733" s="214"/>
      <c r="H733" s="214"/>
      <c r="I733" s="214"/>
      <c r="J733" s="214"/>
      <c r="K733" s="214"/>
      <c r="L733" s="214"/>
      <c r="M733" s="214"/>
      <c r="N733" s="214"/>
      <c r="O733" s="214"/>
      <c r="P733" s="214"/>
      <c r="Q733" s="214"/>
      <c r="R733" s="214"/>
      <c r="S733" s="214"/>
      <c r="T733" s="214"/>
      <c r="U733" s="214"/>
      <c r="V733" s="214"/>
      <c r="W733" s="214"/>
      <c r="X733" s="214"/>
    </row>
    <row r="734" hidden="1">
      <c r="A734" s="180"/>
      <c r="B734" s="214"/>
      <c r="C734" s="214"/>
      <c r="D734" s="214"/>
      <c r="E734" s="214"/>
      <c r="F734" s="214"/>
      <c r="G734" s="214"/>
      <c r="H734" s="214"/>
      <c r="I734" s="214"/>
      <c r="J734" s="214"/>
      <c r="K734" s="214"/>
      <c r="L734" s="214"/>
      <c r="M734" s="214"/>
      <c r="N734" s="214"/>
      <c r="O734" s="214"/>
      <c r="P734" s="214"/>
      <c r="Q734" s="214"/>
      <c r="R734" s="214"/>
      <c r="S734" s="214"/>
      <c r="T734" s="214"/>
      <c r="U734" s="214"/>
      <c r="V734" s="214"/>
      <c r="W734" s="214"/>
      <c r="X734" s="214"/>
    </row>
    <row r="735" hidden="1">
      <c r="A735" s="180"/>
      <c r="B735" s="214"/>
      <c r="C735" s="214"/>
      <c r="D735" s="214"/>
      <c r="E735" s="214"/>
      <c r="F735" s="214"/>
      <c r="G735" s="214"/>
      <c r="H735" s="214"/>
      <c r="I735" s="214"/>
      <c r="J735" s="214"/>
      <c r="K735" s="214"/>
      <c r="L735" s="214"/>
      <c r="M735" s="214"/>
      <c r="N735" s="214"/>
      <c r="O735" s="214"/>
      <c r="P735" s="214"/>
      <c r="Q735" s="214"/>
      <c r="R735" s="214"/>
      <c r="S735" s="214"/>
      <c r="T735" s="214"/>
      <c r="U735" s="214"/>
      <c r="V735" s="214"/>
      <c r="W735" s="214"/>
      <c r="X735" s="214"/>
    </row>
    <row r="736" hidden="1">
      <c r="A736" s="180"/>
      <c r="B736" s="214"/>
      <c r="C736" s="214"/>
      <c r="D736" s="214"/>
      <c r="E736" s="214"/>
      <c r="F736" s="214"/>
      <c r="G736" s="214"/>
      <c r="H736" s="214"/>
      <c r="I736" s="214"/>
      <c r="J736" s="214"/>
      <c r="K736" s="214"/>
      <c r="L736" s="214"/>
      <c r="M736" s="214"/>
      <c r="N736" s="214"/>
      <c r="O736" s="214"/>
      <c r="P736" s="214"/>
      <c r="Q736" s="214"/>
      <c r="R736" s="214"/>
      <c r="S736" s="214"/>
      <c r="T736" s="214"/>
      <c r="U736" s="214"/>
      <c r="V736" s="214"/>
      <c r="W736" s="214"/>
      <c r="X736" s="214"/>
    </row>
    <row r="737" hidden="1">
      <c r="A737" s="180"/>
      <c r="B737" s="214"/>
      <c r="C737" s="214"/>
      <c r="D737" s="214"/>
      <c r="E737" s="214"/>
      <c r="F737" s="214"/>
      <c r="G737" s="214"/>
      <c r="H737" s="214"/>
      <c r="I737" s="214"/>
      <c r="J737" s="214"/>
      <c r="K737" s="214"/>
      <c r="L737" s="214"/>
      <c r="M737" s="214"/>
      <c r="N737" s="214"/>
      <c r="O737" s="214"/>
      <c r="P737" s="214"/>
      <c r="Q737" s="214"/>
      <c r="R737" s="214"/>
      <c r="S737" s="214"/>
      <c r="T737" s="214"/>
      <c r="U737" s="214"/>
      <c r="V737" s="214"/>
      <c r="W737" s="214"/>
      <c r="X737" s="214"/>
    </row>
    <row r="738" hidden="1">
      <c r="A738" s="180"/>
      <c r="B738" s="214"/>
      <c r="C738" s="214"/>
      <c r="D738" s="214"/>
      <c r="E738" s="214"/>
      <c r="F738" s="214"/>
      <c r="G738" s="214"/>
      <c r="H738" s="214"/>
      <c r="I738" s="214"/>
      <c r="J738" s="214"/>
      <c r="K738" s="214"/>
      <c r="L738" s="214"/>
      <c r="M738" s="214"/>
      <c r="N738" s="214"/>
      <c r="O738" s="214"/>
      <c r="P738" s="214"/>
      <c r="Q738" s="214"/>
      <c r="R738" s="214"/>
      <c r="S738" s="214"/>
      <c r="T738" s="214"/>
      <c r="U738" s="214"/>
      <c r="V738" s="214"/>
      <c r="W738" s="214"/>
      <c r="X738" s="214"/>
    </row>
    <row r="739" hidden="1">
      <c r="A739" s="180"/>
      <c r="B739" s="214"/>
      <c r="C739" s="214"/>
      <c r="D739" s="214"/>
      <c r="E739" s="214"/>
      <c r="F739" s="214"/>
      <c r="G739" s="214"/>
      <c r="H739" s="214"/>
      <c r="I739" s="214"/>
      <c r="J739" s="214"/>
      <c r="K739" s="214"/>
      <c r="L739" s="214"/>
      <c r="M739" s="214"/>
      <c r="N739" s="214"/>
      <c r="O739" s="214"/>
      <c r="P739" s="214"/>
      <c r="Q739" s="214"/>
      <c r="R739" s="214"/>
      <c r="S739" s="214"/>
      <c r="T739" s="214"/>
      <c r="U739" s="214"/>
      <c r="V739" s="214"/>
      <c r="W739" s="214"/>
      <c r="X739" s="214"/>
    </row>
    <row r="740" hidden="1">
      <c r="A740" s="180"/>
      <c r="B740" s="214"/>
      <c r="C740" s="214"/>
      <c r="D740" s="214"/>
      <c r="E740" s="214"/>
      <c r="F740" s="214"/>
      <c r="G740" s="214"/>
      <c r="H740" s="214"/>
      <c r="I740" s="214"/>
      <c r="J740" s="214"/>
      <c r="K740" s="214"/>
      <c r="L740" s="214"/>
      <c r="M740" s="214"/>
      <c r="N740" s="214"/>
      <c r="O740" s="214"/>
      <c r="P740" s="214"/>
      <c r="Q740" s="214"/>
      <c r="R740" s="214"/>
      <c r="S740" s="214"/>
      <c r="T740" s="214"/>
      <c r="U740" s="214"/>
      <c r="V740" s="214"/>
      <c r="W740" s="214"/>
      <c r="X740" s="214"/>
    </row>
    <row r="741" hidden="1">
      <c r="A741" s="180"/>
      <c r="B741" s="214"/>
      <c r="C741" s="214"/>
      <c r="D741" s="214"/>
      <c r="E741" s="214"/>
      <c r="F741" s="214"/>
      <c r="G741" s="214"/>
      <c r="H741" s="214"/>
      <c r="I741" s="214"/>
      <c r="J741" s="214"/>
      <c r="K741" s="214"/>
      <c r="L741" s="214"/>
      <c r="M741" s="214"/>
      <c r="N741" s="214"/>
      <c r="O741" s="214"/>
      <c r="P741" s="214"/>
      <c r="Q741" s="214"/>
      <c r="R741" s="214"/>
      <c r="S741" s="214"/>
      <c r="T741" s="214"/>
      <c r="U741" s="214"/>
      <c r="V741" s="214"/>
      <c r="W741" s="214"/>
      <c r="X741" s="214"/>
    </row>
    <row r="742" hidden="1">
      <c r="A742" s="180"/>
      <c r="B742" s="214"/>
      <c r="C742" s="214"/>
      <c r="D742" s="214"/>
      <c r="E742" s="214"/>
      <c r="F742" s="214"/>
      <c r="G742" s="214"/>
      <c r="H742" s="214"/>
      <c r="I742" s="214"/>
      <c r="J742" s="214"/>
      <c r="K742" s="214"/>
      <c r="L742" s="214"/>
      <c r="M742" s="214"/>
      <c r="N742" s="214"/>
      <c r="O742" s="214"/>
      <c r="P742" s="214"/>
      <c r="Q742" s="214"/>
      <c r="R742" s="214"/>
      <c r="S742" s="214"/>
      <c r="T742" s="214"/>
      <c r="U742" s="214"/>
      <c r="V742" s="214"/>
      <c r="W742" s="214"/>
      <c r="X742" s="214"/>
    </row>
    <row r="743" hidden="1">
      <c r="A743" s="180"/>
      <c r="B743" s="214"/>
      <c r="C743" s="214"/>
      <c r="D743" s="214"/>
      <c r="E743" s="214"/>
      <c r="F743" s="214"/>
      <c r="G743" s="214"/>
      <c r="H743" s="214"/>
      <c r="I743" s="214"/>
      <c r="J743" s="214"/>
      <c r="K743" s="214"/>
      <c r="L743" s="214"/>
      <c r="M743" s="214"/>
      <c r="N743" s="214"/>
      <c r="O743" s="214"/>
      <c r="P743" s="214"/>
      <c r="Q743" s="214"/>
      <c r="R743" s="214"/>
      <c r="S743" s="214"/>
      <c r="T743" s="214"/>
      <c r="U743" s="214"/>
      <c r="V743" s="214"/>
      <c r="W743" s="214"/>
      <c r="X743" s="214"/>
    </row>
    <row r="744" hidden="1">
      <c r="A744" s="180"/>
      <c r="B744" s="214"/>
      <c r="C744" s="214"/>
      <c r="D744" s="214"/>
      <c r="E744" s="214"/>
      <c r="F744" s="214"/>
      <c r="G744" s="214"/>
      <c r="H744" s="214"/>
      <c r="I744" s="214"/>
      <c r="J744" s="214"/>
      <c r="K744" s="214"/>
      <c r="L744" s="214"/>
      <c r="M744" s="214"/>
      <c r="N744" s="214"/>
      <c r="O744" s="214"/>
      <c r="P744" s="214"/>
      <c r="Q744" s="214"/>
      <c r="R744" s="214"/>
      <c r="S744" s="214"/>
      <c r="T744" s="214"/>
      <c r="U744" s="214"/>
      <c r="V744" s="214"/>
      <c r="W744" s="214"/>
      <c r="X744" s="214"/>
    </row>
    <row r="745" hidden="1">
      <c r="A745" s="180"/>
      <c r="B745" s="214"/>
      <c r="C745" s="214"/>
      <c r="D745" s="214"/>
      <c r="E745" s="214"/>
      <c r="F745" s="214"/>
      <c r="G745" s="214"/>
      <c r="H745" s="214"/>
      <c r="I745" s="214"/>
      <c r="J745" s="214"/>
      <c r="K745" s="214"/>
      <c r="L745" s="214"/>
      <c r="M745" s="214"/>
      <c r="N745" s="214"/>
      <c r="O745" s="214"/>
      <c r="P745" s="214"/>
      <c r="Q745" s="214"/>
      <c r="R745" s="214"/>
      <c r="S745" s="214"/>
      <c r="T745" s="214"/>
      <c r="U745" s="214"/>
      <c r="V745" s="214"/>
      <c r="W745" s="214"/>
      <c r="X745" s="214"/>
    </row>
    <row r="746" hidden="1">
      <c r="A746" s="180"/>
      <c r="B746" s="214"/>
      <c r="C746" s="214"/>
      <c r="D746" s="214"/>
      <c r="E746" s="214"/>
      <c r="F746" s="214"/>
      <c r="G746" s="214"/>
      <c r="H746" s="214"/>
      <c r="I746" s="214"/>
      <c r="J746" s="214"/>
      <c r="K746" s="214"/>
      <c r="L746" s="214"/>
      <c r="M746" s="214"/>
      <c r="N746" s="214"/>
      <c r="O746" s="214"/>
      <c r="P746" s="214"/>
      <c r="Q746" s="214"/>
      <c r="R746" s="214"/>
      <c r="S746" s="214"/>
      <c r="T746" s="214"/>
      <c r="U746" s="214"/>
      <c r="V746" s="214"/>
      <c r="W746" s="214"/>
      <c r="X746" s="214"/>
    </row>
    <row r="747" hidden="1">
      <c r="A747" s="180"/>
      <c r="B747" s="214"/>
      <c r="C747" s="214"/>
      <c r="D747" s="214"/>
      <c r="E747" s="214"/>
      <c r="F747" s="214"/>
      <c r="G747" s="214"/>
      <c r="H747" s="214"/>
      <c r="I747" s="214"/>
      <c r="J747" s="214"/>
      <c r="K747" s="214"/>
      <c r="L747" s="214"/>
      <c r="M747" s="214"/>
      <c r="N747" s="214"/>
      <c r="O747" s="214"/>
      <c r="P747" s="214"/>
      <c r="Q747" s="214"/>
      <c r="R747" s="214"/>
      <c r="S747" s="214"/>
      <c r="T747" s="214"/>
      <c r="U747" s="214"/>
      <c r="V747" s="214"/>
      <c r="W747" s="214"/>
      <c r="X747" s="214"/>
    </row>
    <row r="748" hidden="1">
      <c r="A748" s="180"/>
      <c r="B748" s="214"/>
      <c r="C748" s="214"/>
      <c r="D748" s="214"/>
      <c r="E748" s="214"/>
      <c r="F748" s="214"/>
      <c r="G748" s="214"/>
      <c r="H748" s="214"/>
      <c r="I748" s="214"/>
      <c r="J748" s="214"/>
      <c r="K748" s="214"/>
      <c r="L748" s="214"/>
      <c r="M748" s="214"/>
      <c r="N748" s="214"/>
      <c r="O748" s="214"/>
      <c r="P748" s="214"/>
      <c r="Q748" s="214"/>
      <c r="R748" s="214"/>
      <c r="S748" s="214"/>
      <c r="T748" s="214"/>
      <c r="U748" s="214"/>
      <c r="V748" s="214"/>
      <c r="W748" s="214"/>
      <c r="X748" s="214"/>
    </row>
    <row r="749" hidden="1">
      <c r="A749" s="180"/>
      <c r="B749" s="214"/>
      <c r="C749" s="214"/>
      <c r="D749" s="214"/>
      <c r="E749" s="214"/>
      <c r="F749" s="214"/>
      <c r="G749" s="214"/>
      <c r="H749" s="214"/>
      <c r="I749" s="214"/>
      <c r="J749" s="214"/>
      <c r="K749" s="214"/>
      <c r="L749" s="214"/>
      <c r="M749" s="214"/>
      <c r="N749" s="214"/>
      <c r="O749" s="214"/>
      <c r="P749" s="214"/>
      <c r="Q749" s="214"/>
      <c r="R749" s="214"/>
      <c r="S749" s="214"/>
      <c r="T749" s="214"/>
      <c r="U749" s="214"/>
      <c r="V749" s="214"/>
      <c r="W749" s="214"/>
      <c r="X749" s="214"/>
    </row>
    <row r="750" hidden="1">
      <c r="A750" s="180"/>
      <c r="B750" s="214"/>
      <c r="C750" s="214"/>
      <c r="D750" s="214"/>
      <c r="E750" s="214"/>
      <c r="F750" s="214"/>
      <c r="G750" s="214"/>
      <c r="H750" s="214"/>
      <c r="I750" s="214"/>
      <c r="J750" s="214"/>
      <c r="K750" s="214"/>
      <c r="L750" s="214"/>
      <c r="M750" s="214"/>
      <c r="N750" s="214"/>
      <c r="O750" s="214"/>
      <c r="P750" s="214"/>
      <c r="Q750" s="214"/>
      <c r="R750" s="214"/>
      <c r="S750" s="214"/>
      <c r="T750" s="214"/>
      <c r="U750" s="214"/>
      <c r="V750" s="214"/>
      <c r="W750" s="214"/>
      <c r="X750" s="214"/>
    </row>
    <row r="751" hidden="1">
      <c r="A751" s="180"/>
      <c r="B751" s="214"/>
      <c r="C751" s="214"/>
      <c r="D751" s="214"/>
      <c r="E751" s="214"/>
      <c r="F751" s="214"/>
      <c r="G751" s="214"/>
      <c r="H751" s="214"/>
      <c r="I751" s="214"/>
      <c r="J751" s="214"/>
      <c r="K751" s="214"/>
      <c r="L751" s="214"/>
      <c r="M751" s="214"/>
      <c r="N751" s="214"/>
      <c r="O751" s="214"/>
      <c r="P751" s="214"/>
      <c r="Q751" s="214"/>
      <c r="R751" s="214"/>
      <c r="S751" s="214"/>
      <c r="T751" s="214"/>
      <c r="U751" s="214"/>
      <c r="V751" s="214"/>
      <c r="W751" s="214"/>
      <c r="X751" s="214"/>
    </row>
    <row r="752" hidden="1">
      <c r="A752" s="180"/>
      <c r="B752" s="214"/>
      <c r="C752" s="214"/>
      <c r="D752" s="214"/>
      <c r="E752" s="214"/>
      <c r="F752" s="214"/>
      <c r="G752" s="214"/>
      <c r="H752" s="214"/>
      <c r="I752" s="214"/>
      <c r="J752" s="214"/>
      <c r="K752" s="214"/>
      <c r="L752" s="214"/>
      <c r="M752" s="214"/>
      <c r="N752" s="214"/>
      <c r="O752" s="214"/>
      <c r="P752" s="214"/>
      <c r="Q752" s="214"/>
      <c r="R752" s="214"/>
      <c r="S752" s="214"/>
      <c r="T752" s="214"/>
      <c r="U752" s="214"/>
      <c r="V752" s="214"/>
      <c r="W752" s="214"/>
      <c r="X752" s="214"/>
    </row>
    <row r="753" hidden="1">
      <c r="A753" s="180"/>
      <c r="B753" s="214"/>
      <c r="C753" s="214"/>
      <c r="D753" s="214"/>
      <c r="E753" s="214"/>
      <c r="F753" s="214"/>
      <c r="G753" s="214"/>
      <c r="H753" s="214"/>
      <c r="I753" s="214"/>
      <c r="J753" s="214"/>
      <c r="K753" s="214"/>
      <c r="L753" s="214"/>
      <c r="M753" s="214"/>
      <c r="N753" s="214"/>
      <c r="O753" s="214"/>
      <c r="P753" s="214"/>
      <c r="Q753" s="214"/>
      <c r="R753" s="214"/>
      <c r="S753" s="214"/>
      <c r="T753" s="214"/>
      <c r="U753" s="214"/>
      <c r="V753" s="214"/>
      <c r="W753" s="214"/>
      <c r="X753" s="214"/>
    </row>
    <row r="754" hidden="1">
      <c r="A754" s="180"/>
      <c r="B754" s="214"/>
      <c r="C754" s="214"/>
      <c r="D754" s="214"/>
      <c r="E754" s="214"/>
      <c r="F754" s="214"/>
      <c r="G754" s="214"/>
      <c r="H754" s="214"/>
      <c r="I754" s="214"/>
      <c r="J754" s="214"/>
      <c r="K754" s="214"/>
      <c r="L754" s="214"/>
      <c r="M754" s="214"/>
      <c r="N754" s="214"/>
      <c r="O754" s="214"/>
      <c r="P754" s="214"/>
      <c r="Q754" s="214"/>
      <c r="R754" s="214"/>
      <c r="S754" s="214"/>
      <c r="T754" s="214"/>
      <c r="U754" s="214"/>
      <c r="V754" s="214"/>
      <c r="W754" s="214"/>
      <c r="X754" s="214"/>
    </row>
    <row r="755" hidden="1">
      <c r="A755" s="180"/>
      <c r="B755" s="214"/>
      <c r="C755" s="214"/>
      <c r="D755" s="214"/>
      <c r="E755" s="214"/>
      <c r="F755" s="214"/>
      <c r="G755" s="214"/>
      <c r="H755" s="214"/>
      <c r="I755" s="214"/>
      <c r="J755" s="214"/>
      <c r="K755" s="214"/>
      <c r="L755" s="214"/>
      <c r="M755" s="214"/>
      <c r="N755" s="214"/>
      <c r="O755" s="214"/>
      <c r="P755" s="214"/>
      <c r="Q755" s="214"/>
      <c r="R755" s="214"/>
      <c r="S755" s="214"/>
      <c r="T755" s="214"/>
      <c r="U755" s="214"/>
      <c r="V755" s="214"/>
      <c r="W755" s="214"/>
      <c r="X755" s="214"/>
    </row>
    <row r="756" hidden="1">
      <c r="A756" s="180"/>
      <c r="B756" s="214"/>
      <c r="C756" s="214"/>
      <c r="D756" s="214"/>
      <c r="E756" s="214"/>
      <c r="F756" s="214"/>
      <c r="G756" s="214"/>
      <c r="H756" s="214"/>
      <c r="I756" s="214"/>
      <c r="J756" s="214"/>
      <c r="K756" s="214"/>
      <c r="L756" s="214"/>
      <c r="M756" s="214"/>
      <c r="N756" s="214"/>
      <c r="O756" s="214"/>
      <c r="P756" s="214"/>
      <c r="Q756" s="214"/>
      <c r="R756" s="214"/>
      <c r="S756" s="214"/>
      <c r="T756" s="214"/>
      <c r="U756" s="214"/>
      <c r="V756" s="214"/>
      <c r="W756" s="214"/>
      <c r="X756" s="214"/>
    </row>
    <row r="757" hidden="1">
      <c r="A757" s="180"/>
      <c r="B757" s="214"/>
      <c r="C757" s="214"/>
      <c r="D757" s="214"/>
      <c r="E757" s="214"/>
      <c r="F757" s="214"/>
      <c r="G757" s="214"/>
      <c r="H757" s="214"/>
      <c r="I757" s="214"/>
      <c r="J757" s="214"/>
      <c r="K757" s="214"/>
      <c r="L757" s="214"/>
      <c r="M757" s="214"/>
      <c r="N757" s="214"/>
      <c r="O757" s="214"/>
      <c r="P757" s="214"/>
      <c r="Q757" s="214"/>
      <c r="R757" s="214"/>
      <c r="S757" s="214"/>
      <c r="T757" s="214"/>
      <c r="U757" s="214"/>
      <c r="V757" s="214"/>
      <c r="W757" s="214"/>
      <c r="X757" s="214"/>
    </row>
    <row r="758" hidden="1">
      <c r="A758" s="180"/>
      <c r="B758" s="214"/>
      <c r="C758" s="214"/>
      <c r="D758" s="214"/>
      <c r="E758" s="214"/>
      <c r="F758" s="214"/>
      <c r="G758" s="214"/>
      <c r="H758" s="214"/>
      <c r="I758" s="214"/>
      <c r="J758" s="214"/>
      <c r="K758" s="214"/>
      <c r="L758" s="214"/>
      <c r="M758" s="214"/>
      <c r="N758" s="214"/>
      <c r="O758" s="214"/>
      <c r="P758" s="214"/>
      <c r="Q758" s="214"/>
      <c r="R758" s="214"/>
      <c r="S758" s="214"/>
      <c r="T758" s="214"/>
      <c r="U758" s="214"/>
      <c r="V758" s="214"/>
      <c r="W758" s="214"/>
      <c r="X758" s="214"/>
    </row>
    <row r="759" hidden="1">
      <c r="A759" s="180"/>
      <c r="B759" s="214"/>
      <c r="C759" s="214"/>
      <c r="D759" s="214"/>
      <c r="E759" s="214"/>
      <c r="F759" s="214"/>
      <c r="G759" s="214"/>
      <c r="H759" s="214"/>
      <c r="I759" s="214"/>
      <c r="J759" s="214"/>
      <c r="K759" s="214"/>
      <c r="L759" s="214"/>
      <c r="M759" s="214"/>
      <c r="N759" s="214"/>
      <c r="O759" s="214"/>
      <c r="P759" s="214"/>
      <c r="Q759" s="214"/>
      <c r="R759" s="214"/>
      <c r="S759" s="214"/>
      <c r="T759" s="214"/>
      <c r="U759" s="214"/>
      <c r="V759" s="214"/>
      <c r="W759" s="214"/>
      <c r="X759" s="214"/>
    </row>
    <row r="760" hidden="1">
      <c r="A760" s="180"/>
      <c r="B760" s="214"/>
      <c r="C760" s="214"/>
      <c r="D760" s="214"/>
      <c r="E760" s="214"/>
      <c r="F760" s="214"/>
      <c r="G760" s="214"/>
      <c r="H760" s="214"/>
      <c r="I760" s="214"/>
      <c r="J760" s="214"/>
      <c r="K760" s="214"/>
      <c r="L760" s="214"/>
      <c r="M760" s="214"/>
      <c r="N760" s="214"/>
      <c r="O760" s="214"/>
      <c r="P760" s="214"/>
      <c r="Q760" s="214"/>
      <c r="R760" s="214"/>
      <c r="S760" s="214"/>
      <c r="T760" s="214"/>
      <c r="U760" s="214"/>
      <c r="V760" s="214"/>
      <c r="W760" s="214"/>
      <c r="X760" s="214"/>
    </row>
    <row r="761" hidden="1">
      <c r="A761" s="180"/>
      <c r="B761" s="214"/>
      <c r="C761" s="214"/>
      <c r="D761" s="214"/>
      <c r="E761" s="214"/>
      <c r="F761" s="214"/>
      <c r="G761" s="214"/>
      <c r="H761" s="214"/>
      <c r="I761" s="214"/>
      <c r="J761" s="214"/>
      <c r="K761" s="214"/>
      <c r="L761" s="214"/>
      <c r="M761" s="214"/>
      <c r="N761" s="214"/>
      <c r="O761" s="214"/>
      <c r="P761" s="214"/>
      <c r="Q761" s="214"/>
      <c r="R761" s="214"/>
      <c r="S761" s="214"/>
      <c r="T761" s="214"/>
      <c r="U761" s="214"/>
      <c r="V761" s="214"/>
      <c r="W761" s="214"/>
      <c r="X761" s="214"/>
    </row>
    <row r="762" hidden="1">
      <c r="A762" s="180"/>
      <c r="B762" s="214"/>
      <c r="C762" s="214"/>
      <c r="D762" s="214"/>
      <c r="E762" s="214"/>
      <c r="F762" s="214"/>
      <c r="G762" s="214"/>
      <c r="H762" s="214"/>
      <c r="I762" s="214"/>
      <c r="J762" s="214"/>
      <c r="K762" s="214"/>
      <c r="L762" s="214"/>
      <c r="M762" s="214"/>
      <c r="N762" s="214"/>
      <c r="O762" s="214"/>
      <c r="P762" s="214"/>
      <c r="Q762" s="214"/>
      <c r="R762" s="214"/>
      <c r="S762" s="214"/>
      <c r="T762" s="214"/>
      <c r="U762" s="214"/>
      <c r="V762" s="214"/>
      <c r="W762" s="214"/>
      <c r="X762" s="214"/>
    </row>
    <row r="763" hidden="1">
      <c r="A763" s="180"/>
      <c r="B763" s="214"/>
      <c r="C763" s="214"/>
      <c r="D763" s="214"/>
      <c r="E763" s="214"/>
      <c r="F763" s="214"/>
      <c r="G763" s="214"/>
      <c r="H763" s="214"/>
      <c r="I763" s="214"/>
      <c r="J763" s="214"/>
      <c r="K763" s="214"/>
      <c r="L763" s="214"/>
      <c r="M763" s="214"/>
      <c r="N763" s="214"/>
      <c r="O763" s="214"/>
      <c r="P763" s="214"/>
      <c r="Q763" s="214"/>
      <c r="R763" s="214"/>
      <c r="S763" s="214"/>
      <c r="T763" s="214"/>
      <c r="U763" s="214"/>
      <c r="V763" s="214"/>
      <c r="W763" s="214"/>
      <c r="X763" s="214"/>
    </row>
    <row r="764" hidden="1">
      <c r="A764" s="180"/>
      <c r="B764" s="214"/>
      <c r="C764" s="214"/>
      <c r="D764" s="214"/>
      <c r="E764" s="214"/>
      <c r="F764" s="214"/>
      <c r="G764" s="214"/>
      <c r="H764" s="214"/>
      <c r="I764" s="214"/>
      <c r="J764" s="214"/>
      <c r="K764" s="214"/>
      <c r="L764" s="214"/>
      <c r="M764" s="214"/>
      <c r="N764" s="214"/>
      <c r="O764" s="214"/>
      <c r="P764" s="214"/>
      <c r="Q764" s="214"/>
      <c r="R764" s="214"/>
      <c r="S764" s="214"/>
      <c r="T764" s="214"/>
      <c r="U764" s="214"/>
      <c r="V764" s="214"/>
      <c r="W764" s="214"/>
      <c r="X764" s="214"/>
    </row>
    <row r="765" hidden="1">
      <c r="A765" s="180"/>
      <c r="B765" s="214"/>
      <c r="C765" s="214"/>
      <c r="D765" s="214"/>
      <c r="E765" s="214"/>
      <c r="F765" s="214"/>
      <c r="G765" s="214"/>
      <c r="H765" s="214"/>
      <c r="I765" s="214"/>
      <c r="J765" s="214"/>
      <c r="K765" s="214"/>
      <c r="L765" s="214"/>
      <c r="M765" s="214"/>
      <c r="N765" s="214"/>
      <c r="O765" s="214"/>
      <c r="P765" s="214"/>
      <c r="Q765" s="214"/>
      <c r="R765" s="214"/>
      <c r="S765" s="214"/>
      <c r="T765" s="214"/>
      <c r="U765" s="214"/>
      <c r="V765" s="214"/>
      <c r="W765" s="214"/>
      <c r="X765" s="214"/>
    </row>
    <row r="766" hidden="1">
      <c r="A766" s="180"/>
      <c r="B766" s="214"/>
      <c r="C766" s="214"/>
      <c r="D766" s="214"/>
      <c r="E766" s="214"/>
      <c r="F766" s="214"/>
      <c r="G766" s="214"/>
      <c r="H766" s="214"/>
      <c r="I766" s="214"/>
      <c r="J766" s="214"/>
      <c r="K766" s="214"/>
      <c r="L766" s="214"/>
      <c r="M766" s="214"/>
      <c r="N766" s="214"/>
      <c r="O766" s="214"/>
      <c r="P766" s="214"/>
      <c r="Q766" s="214"/>
      <c r="R766" s="214"/>
      <c r="S766" s="214"/>
      <c r="T766" s="214"/>
      <c r="U766" s="214"/>
      <c r="V766" s="214"/>
      <c r="W766" s="214"/>
      <c r="X766" s="214"/>
    </row>
    <row r="767" hidden="1">
      <c r="A767" s="180"/>
      <c r="B767" s="214"/>
      <c r="C767" s="214"/>
      <c r="D767" s="214"/>
      <c r="E767" s="214"/>
      <c r="F767" s="214"/>
      <c r="G767" s="214"/>
      <c r="H767" s="214"/>
      <c r="I767" s="214"/>
      <c r="J767" s="214"/>
      <c r="K767" s="214"/>
      <c r="L767" s="214"/>
      <c r="M767" s="214"/>
      <c r="N767" s="214"/>
      <c r="O767" s="214"/>
      <c r="P767" s="214"/>
      <c r="Q767" s="214"/>
      <c r="R767" s="214"/>
      <c r="S767" s="214"/>
      <c r="T767" s="214"/>
      <c r="U767" s="214"/>
      <c r="V767" s="214"/>
      <c r="W767" s="214"/>
      <c r="X767" s="214"/>
    </row>
    <row r="768" hidden="1">
      <c r="A768" s="180"/>
      <c r="B768" s="214"/>
      <c r="C768" s="214"/>
      <c r="D768" s="214"/>
      <c r="E768" s="214"/>
      <c r="F768" s="214"/>
      <c r="G768" s="214"/>
      <c r="H768" s="214"/>
      <c r="I768" s="214"/>
      <c r="J768" s="214"/>
      <c r="K768" s="214"/>
      <c r="L768" s="214"/>
      <c r="M768" s="214"/>
      <c r="N768" s="214"/>
      <c r="O768" s="214"/>
      <c r="P768" s="214"/>
      <c r="Q768" s="214"/>
      <c r="R768" s="214"/>
      <c r="S768" s="214"/>
      <c r="T768" s="214"/>
      <c r="U768" s="214"/>
      <c r="V768" s="214"/>
      <c r="W768" s="214"/>
      <c r="X768" s="214"/>
    </row>
    <row r="769" hidden="1">
      <c r="A769" s="180"/>
      <c r="B769" s="214"/>
      <c r="C769" s="214"/>
      <c r="D769" s="214"/>
      <c r="E769" s="214"/>
      <c r="F769" s="214"/>
      <c r="G769" s="214"/>
      <c r="H769" s="214"/>
      <c r="I769" s="214"/>
      <c r="J769" s="214"/>
      <c r="K769" s="214"/>
      <c r="L769" s="214"/>
      <c r="M769" s="214"/>
      <c r="N769" s="214"/>
      <c r="O769" s="214"/>
      <c r="P769" s="214"/>
      <c r="Q769" s="214"/>
      <c r="R769" s="214"/>
      <c r="S769" s="214"/>
      <c r="T769" s="214"/>
      <c r="U769" s="214"/>
      <c r="V769" s="214"/>
      <c r="W769" s="214"/>
      <c r="X769" s="214"/>
    </row>
    <row r="770" hidden="1">
      <c r="A770" s="180"/>
      <c r="B770" s="214"/>
      <c r="C770" s="214"/>
      <c r="D770" s="214"/>
      <c r="E770" s="214"/>
      <c r="F770" s="214"/>
      <c r="G770" s="214"/>
      <c r="H770" s="214"/>
      <c r="I770" s="214"/>
      <c r="J770" s="214"/>
      <c r="K770" s="214"/>
      <c r="L770" s="214"/>
      <c r="M770" s="214"/>
      <c r="N770" s="214"/>
      <c r="O770" s="214"/>
      <c r="P770" s="214"/>
      <c r="Q770" s="214"/>
      <c r="R770" s="214"/>
      <c r="S770" s="214"/>
      <c r="T770" s="214"/>
      <c r="U770" s="214"/>
      <c r="V770" s="214"/>
      <c r="W770" s="214"/>
      <c r="X770" s="214"/>
    </row>
    <row r="771" hidden="1">
      <c r="A771" s="180"/>
      <c r="B771" s="214"/>
      <c r="C771" s="214"/>
      <c r="D771" s="214"/>
      <c r="E771" s="214"/>
      <c r="F771" s="214"/>
      <c r="G771" s="214"/>
      <c r="H771" s="214"/>
      <c r="I771" s="214"/>
      <c r="J771" s="214"/>
      <c r="K771" s="214"/>
      <c r="L771" s="214"/>
      <c r="M771" s="214"/>
      <c r="N771" s="214"/>
      <c r="O771" s="214"/>
      <c r="P771" s="214"/>
      <c r="Q771" s="214"/>
      <c r="R771" s="214"/>
      <c r="S771" s="214"/>
      <c r="T771" s="214"/>
      <c r="U771" s="214"/>
      <c r="V771" s="214"/>
      <c r="W771" s="214"/>
      <c r="X771" s="214"/>
    </row>
    <row r="772" hidden="1">
      <c r="A772" s="180"/>
      <c r="B772" s="214"/>
      <c r="C772" s="214"/>
      <c r="D772" s="214"/>
      <c r="E772" s="214"/>
      <c r="F772" s="214"/>
      <c r="G772" s="214"/>
      <c r="H772" s="214"/>
      <c r="I772" s="214"/>
      <c r="J772" s="214"/>
      <c r="K772" s="214"/>
      <c r="L772" s="214"/>
      <c r="M772" s="214"/>
      <c r="N772" s="214"/>
      <c r="O772" s="214"/>
      <c r="P772" s="214"/>
      <c r="Q772" s="214"/>
      <c r="R772" s="214"/>
      <c r="S772" s="214"/>
      <c r="T772" s="214"/>
      <c r="U772" s="214"/>
      <c r="V772" s="214"/>
      <c r="W772" s="214"/>
      <c r="X772" s="214"/>
    </row>
    <row r="773" hidden="1">
      <c r="A773" s="180"/>
      <c r="B773" s="214"/>
      <c r="C773" s="214"/>
      <c r="D773" s="214"/>
      <c r="E773" s="214"/>
      <c r="F773" s="214"/>
      <c r="G773" s="214"/>
      <c r="H773" s="214"/>
      <c r="I773" s="214"/>
      <c r="J773" s="214"/>
      <c r="K773" s="214"/>
      <c r="L773" s="214"/>
      <c r="M773" s="214"/>
      <c r="N773" s="214"/>
      <c r="O773" s="214"/>
      <c r="P773" s="214"/>
      <c r="Q773" s="214"/>
      <c r="R773" s="214"/>
      <c r="S773" s="214"/>
      <c r="T773" s="214"/>
      <c r="U773" s="214"/>
      <c r="V773" s="214"/>
      <c r="W773" s="214"/>
      <c r="X773" s="214"/>
    </row>
    <row r="774" hidden="1">
      <c r="A774" s="180"/>
      <c r="B774" s="214"/>
      <c r="C774" s="214"/>
      <c r="D774" s="214"/>
      <c r="E774" s="214"/>
      <c r="F774" s="214"/>
      <c r="G774" s="214"/>
      <c r="H774" s="214"/>
      <c r="I774" s="214"/>
      <c r="J774" s="214"/>
      <c r="K774" s="214"/>
      <c r="L774" s="214"/>
      <c r="M774" s="214"/>
      <c r="N774" s="214"/>
      <c r="O774" s="214"/>
      <c r="P774" s="214"/>
      <c r="Q774" s="214"/>
      <c r="R774" s="214"/>
      <c r="S774" s="214"/>
      <c r="T774" s="214"/>
      <c r="U774" s="214"/>
      <c r="V774" s="214"/>
      <c r="W774" s="214"/>
      <c r="X774" s="214"/>
    </row>
    <row r="775" hidden="1">
      <c r="A775" s="180"/>
      <c r="B775" s="214"/>
      <c r="C775" s="214"/>
      <c r="D775" s="214"/>
      <c r="E775" s="214"/>
      <c r="F775" s="214"/>
      <c r="G775" s="214"/>
      <c r="H775" s="214"/>
      <c r="I775" s="214"/>
      <c r="J775" s="214"/>
      <c r="K775" s="214"/>
      <c r="L775" s="214"/>
      <c r="M775" s="214"/>
      <c r="N775" s="214"/>
      <c r="O775" s="214"/>
      <c r="P775" s="214"/>
      <c r="Q775" s="214"/>
      <c r="R775" s="214"/>
      <c r="S775" s="214"/>
      <c r="T775" s="214"/>
      <c r="U775" s="214"/>
      <c r="V775" s="214"/>
      <c r="W775" s="214"/>
      <c r="X775" s="214"/>
    </row>
    <row r="776" hidden="1">
      <c r="A776" s="180"/>
      <c r="B776" s="214"/>
      <c r="C776" s="214"/>
      <c r="D776" s="214"/>
      <c r="E776" s="214"/>
      <c r="F776" s="214"/>
      <c r="G776" s="214"/>
      <c r="H776" s="214"/>
      <c r="I776" s="214"/>
      <c r="J776" s="214"/>
      <c r="K776" s="214"/>
      <c r="L776" s="214"/>
      <c r="M776" s="214"/>
      <c r="N776" s="214"/>
      <c r="O776" s="214"/>
      <c r="P776" s="214"/>
      <c r="Q776" s="214"/>
      <c r="R776" s="214"/>
      <c r="S776" s="214"/>
      <c r="T776" s="214"/>
      <c r="U776" s="214"/>
      <c r="V776" s="214"/>
      <c r="W776" s="214"/>
      <c r="X776" s="214"/>
    </row>
    <row r="777" hidden="1">
      <c r="A777" s="180"/>
      <c r="B777" s="214"/>
      <c r="C777" s="214"/>
      <c r="D777" s="214"/>
      <c r="E777" s="214"/>
      <c r="F777" s="214"/>
      <c r="G777" s="214"/>
      <c r="H777" s="214"/>
      <c r="I777" s="214"/>
      <c r="J777" s="214"/>
      <c r="K777" s="214"/>
      <c r="L777" s="214"/>
      <c r="M777" s="214"/>
      <c r="N777" s="214"/>
      <c r="O777" s="214"/>
      <c r="P777" s="214"/>
      <c r="Q777" s="214"/>
      <c r="R777" s="214"/>
      <c r="S777" s="214"/>
      <c r="T777" s="214"/>
      <c r="U777" s="214"/>
      <c r="V777" s="214"/>
      <c r="W777" s="214"/>
      <c r="X777" s="214"/>
    </row>
    <row r="778" hidden="1">
      <c r="A778" s="180"/>
      <c r="B778" s="214"/>
      <c r="C778" s="214"/>
      <c r="D778" s="214"/>
      <c r="E778" s="214"/>
      <c r="F778" s="214"/>
      <c r="G778" s="214"/>
      <c r="H778" s="214"/>
      <c r="I778" s="214"/>
      <c r="J778" s="214"/>
      <c r="K778" s="214"/>
      <c r="L778" s="214"/>
      <c r="M778" s="214"/>
      <c r="N778" s="214"/>
      <c r="O778" s="214"/>
      <c r="P778" s="214"/>
      <c r="Q778" s="214"/>
      <c r="R778" s="214"/>
      <c r="S778" s="214"/>
      <c r="T778" s="214"/>
      <c r="U778" s="214"/>
      <c r="V778" s="214"/>
      <c r="W778" s="214"/>
      <c r="X778" s="214"/>
    </row>
    <row r="779" hidden="1">
      <c r="A779" s="180"/>
      <c r="B779" s="214"/>
      <c r="C779" s="214"/>
      <c r="D779" s="214"/>
      <c r="E779" s="214"/>
      <c r="F779" s="214"/>
      <c r="G779" s="214"/>
      <c r="H779" s="214"/>
      <c r="I779" s="214"/>
      <c r="J779" s="214"/>
      <c r="K779" s="214"/>
      <c r="L779" s="214"/>
      <c r="M779" s="214"/>
      <c r="N779" s="214"/>
      <c r="O779" s="214"/>
      <c r="P779" s="214"/>
      <c r="Q779" s="214"/>
      <c r="R779" s="214"/>
      <c r="S779" s="214"/>
      <c r="T779" s="214"/>
      <c r="U779" s="214"/>
      <c r="V779" s="214"/>
      <c r="W779" s="214"/>
      <c r="X779" s="214"/>
    </row>
    <row r="780" hidden="1">
      <c r="A780" s="180"/>
      <c r="B780" s="214"/>
      <c r="C780" s="214"/>
      <c r="D780" s="214"/>
      <c r="E780" s="214"/>
      <c r="F780" s="214"/>
      <c r="G780" s="214"/>
      <c r="H780" s="214"/>
      <c r="I780" s="214"/>
      <c r="J780" s="214"/>
      <c r="K780" s="214"/>
      <c r="L780" s="214"/>
      <c r="M780" s="214"/>
      <c r="N780" s="214"/>
      <c r="O780" s="214"/>
      <c r="P780" s="214"/>
      <c r="Q780" s="214"/>
      <c r="R780" s="214"/>
      <c r="S780" s="214"/>
      <c r="T780" s="214"/>
      <c r="U780" s="214"/>
      <c r="V780" s="214"/>
      <c r="W780" s="214"/>
      <c r="X780" s="214"/>
    </row>
    <row r="781" hidden="1">
      <c r="A781" s="180"/>
      <c r="B781" s="214"/>
      <c r="C781" s="214"/>
      <c r="D781" s="214"/>
      <c r="E781" s="214"/>
      <c r="F781" s="214"/>
      <c r="G781" s="214"/>
      <c r="H781" s="214"/>
      <c r="I781" s="214"/>
      <c r="J781" s="214"/>
      <c r="K781" s="214"/>
      <c r="L781" s="214"/>
      <c r="M781" s="214"/>
      <c r="N781" s="214"/>
      <c r="O781" s="214"/>
      <c r="P781" s="214"/>
      <c r="Q781" s="214"/>
      <c r="R781" s="214"/>
      <c r="S781" s="214"/>
      <c r="T781" s="214"/>
      <c r="U781" s="214"/>
      <c r="V781" s="214"/>
      <c r="W781" s="214"/>
      <c r="X781" s="214"/>
    </row>
    <row r="782" hidden="1">
      <c r="A782" s="180"/>
      <c r="B782" s="214"/>
      <c r="C782" s="214"/>
      <c r="D782" s="214"/>
      <c r="E782" s="214"/>
      <c r="F782" s="214"/>
      <c r="G782" s="214"/>
      <c r="H782" s="214"/>
      <c r="I782" s="214"/>
      <c r="J782" s="214"/>
      <c r="K782" s="214"/>
      <c r="L782" s="214"/>
      <c r="M782" s="214"/>
      <c r="N782" s="214"/>
      <c r="O782" s="214"/>
      <c r="P782" s="214"/>
      <c r="Q782" s="214"/>
      <c r="R782" s="214"/>
      <c r="S782" s="214"/>
      <c r="T782" s="214"/>
      <c r="U782" s="214"/>
      <c r="V782" s="214"/>
      <c r="W782" s="214"/>
      <c r="X782" s="214"/>
    </row>
    <row r="783" hidden="1">
      <c r="A783" s="180"/>
      <c r="B783" s="214"/>
      <c r="C783" s="214"/>
      <c r="D783" s="214"/>
      <c r="E783" s="214"/>
      <c r="F783" s="214"/>
      <c r="G783" s="214"/>
      <c r="H783" s="214"/>
      <c r="I783" s="214"/>
      <c r="J783" s="214"/>
      <c r="K783" s="214"/>
      <c r="L783" s="214"/>
      <c r="M783" s="214"/>
      <c r="N783" s="214"/>
      <c r="O783" s="214"/>
      <c r="P783" s="214"/>
      <c r="Q783" s="214"/>
      <c r="R783" s="214"/>
      <c r="S783" s="214"/>
      <c r="T783" s="214"/>
      <c r="U783" s="214"/>
      <c r="V783" s="214"/>
      <c r="W783" s="214"/>
      <c r="X783" s="214"/>
    </row>
    <row r="784" hidden="1">
      <c r="A784" s="180"/>
      <c r="B784" s="214"/>
      <c r="C784" s="214"/>
      <c r="D784" s="214"/>
      <c r="E784" s="214"/>
      <c r="F784" s="214"/>
      <c r="G784" s="214"/>
      <c r="H784" s="214"/>
      <c r="I784" s="214"/>
      <c r="J784" s="214"/>
      <c r="K784" s="214"/>
      <c r="L784" s="214"/>
      <c r="M784" s="214"/>
      <c r="N784" s="214"/>
      <c r="O784" s="214"/>
      <c r="P784" s="214"/>
      <c r="Q784" s="214"/>
      <c r="R784" s="214"/>
      <c r="S784" s="214"/>
      <c r="T784" s="214"/>
      <c r="U784" s="214"/>
      <c r="V784" s="214"/>
      <c r="W784" s="214"/>
      <c r="X784" s="214"/>
    </row>
    <row r="785" hidden="1">
      <c r="A785" s="180"/>
      <c r="B785" s="214"/>
      <c r="C785" s="214"/>
      <c r="D785" s="214"/>
      <c r="E785" s="214"/>
      <c r="F785" s="214"/>
      <c r="G785" s="214"/>
      <c r="H785" s="214"/>
      <c r="I785" s="214"/>
      <c r="J785" s="214"/>
      <c r="K785" s="214"/>
      <c r="L785" s="214"/>
      <c r="M785" s="214"/>
      <c r="N785" s="214"/>
      <c r="O785" s="214"/>
      <c r="P785" s="214"/>
      <c r="Q785" s="214"/>
      <c r="R785" s="214"/>
      <c r="S785" s="214"/>
      <c r="T785" s="214"/>
      <c r="U785" s="214"/>
      <c r="V785" s="214"/>
      <c r="W785" s="214"/>
      <c r="X785" s="214"/>
    </row>
    <row r="786" hidden="1">
      <c r="A786" s="180"/>
      <c r="B786" s="214"/>
      <c r="C786" s="214"/>
      <c r="D786" s="214"/>
      <c r="E786" s="214"/>
      <c r="F786" s="214"/>
      <c r="G786" s="214"/>
      <c r="H786" s="214"/>
      <c r="I786" s="214"/>
      <c r="J786" s="214"/>
      <c r="K786" s="214"/>
      <c r="L786" s="214"/>
      <c r="M786" s="214"/>
      <c r="N786" s="214"/>
      <c r="O786" s="214"/>
      <c r="P786" s="214"/>
      <c r="Q786" s="214"/>
      <c r="R786" s="214"/>
      <c r="S786" s="214"/>
      <c r="T786" s="214"/>
      <c r="U786" s="214"/>
      <c r="V786" s="214"/>
      <c r="W786" s="214"/>
      <c r="X786" s="214"/>
    </row>
    <row r="787" hidden="1">
      <c r="A787" s="180"/>
      <c r="B787" s="214"/>
      <c r="C787" s="214"/>
      <c r="D787" s="214"/>
      <c r="E787" s="214"/>
      <c r="F787" s="214"/>
      <c r="G787" s="214"/>
      <c r="H787" s="214"/>
      <c r="I787" s="214"/>
      <c r="J787" s="214"/>
      <c r="K787" s="214"/>
      <c r="L787" s="214"/>
      <c r="M787" s="214"/>
      <c r="N787" s="214"/>
      <c r="O787" s="214"/>
      <c r="P787" s="214"/>
      <c r="Q787" s="214"/>
      <c r="R787" s="214"/>
      <c r="S787" s="214"/>
      <c r="T787" s="214"/>
      <c r="U787" s="214"/>
      <c r="V787" s="214"/>
      <c r="W787" s="214"/>
      <c r="X787" s="214"/>
    </row>
    <row r="788" hidden="1">
      <c r="A788" s="180"/>
      <c r="B788" s="214"/>
      <c r="C788" s="214"/>
      <c r="D788" s="214"/>
      <c r="E788" s="214"/>
      <c r="F788" s="214"/>
      <c r="G788" s="214"/>
      <c r="H788" s="214"/>
      <c r="I788" s="214"/>
      <c r="J788" s="214"/>
      <c r="K788" s="214"/>
      <c r="L788" s="214"/>
      <c r="M788" s="214"/>
      <c r="N788" s="214"/>
      <c r="O788" s="214"/>
      <c r="P788" s="214"/>
      <c r="Q788" s="214"/>
      <c r="R788" s="214"/>
      <c r="S788" s="214"/>
      <c r="T788" s="214"/>
      <c r="U788" s="214"/>
      <c r="V788" s="214"/>
      <c r="W788" s="214"/>
      <c r="X788" s="214"/>
    </row>
    <row r="789" hidden="1">
      <c r="A789" s="180"/>
      <c r="B789" s="214"/>
      <c r="C789" s="214"/>
      <c r="D789" s="214"/>
      <c r="E789" s="214"/>
      <c r="F789" s="214"/>
      <c r="G789" s="214"/>
      <c r="H789" s="214"/>
      <c r="I789" s="214"/>
      <c r="J789" s="214"/>
      <c r="K789" s="214"/>
      <c r="L789" s="214"/>
      <c r="M789" s="214"/>
      <c r="N789" s="214"/>
      <c r="O789" s="214"/>
      <c r="P789" s="214"/>
      <c r="Q789" s="214"/>
      <c r="R789" s="214"/>
      <c r="S789" s="214"/>
      <c r="T789" s="214"/>
      <c r="U789" s="214"/>
      <c r="V789" s="214"/>
      <c r="W789" s="214"/>
      <c r="X789" s="214"/>
    </row>
    <row r="790" hidden="1">
      <c r="A790" s="180"/>
      <c r="B790" s="214"/>
      <c r="C790" s="214"/>
      <c r="D790" s="214"/>
      <c r="E790" s="214"/>
      <c r="F790" s="214"/>
      <c r="G790" s="214"/>
      <c r="H790" s="214"/>
      <c r="I790" s="214"/>
      <c r="J790" s="214"/>
      <c r="K790" s="214"/>
      <c r="L790" s="214"/>
      <c r="M790" s="214"/>
      <c r="N790" s="214"/>
      <c r="O790" s="214"/>
      <c r="P790" s="214"/>
      <c r="Q790" s="214"/>
      <c r="R790" s="214"/>
      <c r="S790" s="214"/>
      <c r="T790" s="214"/>
      <c r="U790" s="214"/>
      <c r="V790" s="214"/>
      <c r="W790" s="214"/>
      <c r="X790" s="214"/>
    </row>
    <row r="791" hidden="1">
      <c r="A791" s="180"/>
      <c r="B791" s="214"/>
      <c r="C791" s="214"/>
      <c r="D791" s="214"/>
      <c r="E791" s="214"/>
      <c r="F791" s="214"/>
      <c r="G791" s="214"/>
      <c r="H791" s="214"/>
      <c r="I791" s="214"/>
      <c r="J791" s="214"/>
      <c r="K791" s="214"/>
      <c r="L791" s="214"/>
      <c r="M791" s="214"/>
      <c r="N791" s="214"/>
      <c r="O791" s="214"/>
      <c r="P791" s="214"/>
      <c r="Q791" s="214"/>
      <c r="R791" s="214"/>
      <c r="S791" s="214"/>
      <c r="T791" s="214"/>
      <c r="U791" s="214"/>
      <c r="V791" s="214"/>
      <c r="W791" s="214"/>
      <c r="X791" s="214"/>
    </row>
    <row r="792" hidden="1">
      <c r="A792" s="180"/>
      <c r="B792" s="214"/>
      <c r="C792" s="214"/>
      <c r="D792" s="214"/>
      <c r="E792" s="214"/>
      <c r="F792" s="214"/>
      <c r="G792" s="214"/>
      <c r="H792" s="214"/>
      <c r="I792" s="214"/>
      <c r="J792" s="214"/>
      <c r="K792" s="214"/>
      <c r="L792" s="214"/>
      <c r="M792" s="214"/>
      <c r="N792" s="214"/>
      <c r="O792" s="214"/>
      <c r="P792" s="214"/>
      <c r="Q792" s="214"/>
      <c r="R792" s="214"/>
      <c r="S792" s="214"/>
      <c r="T792" s="214"/>
      <c r="U792" s="214"/>
      <c r="V792" s="214"/>
      <c r="W792" s="214"/>
      <c r="X792" s="214"/>
    </row>
    <row r="793" hidden="1">
      <c r="A793" s="180"/>
      <c r="B793" s="214"/>
      <c r="C793" s="214"/>
      <c r="D793" s="214"/>
      <c r="E793" s="214"/>
      <c r="F793" s="214"/>
      <c r="G793" s="214"/>
      <c r="H793" s="214"/>
      <c r="I793" s="214"/>
      <c r="J793" s="214"/>
      <c r="K793" s="214"/>
      <c r="L793" s="214"/>
      <c r="M793" s="214"/>
      <c r="N793" s="214"/>
      <c r="O793" s="214"/>
      <c r="P793" s="214"/>
      <c r="Q793" s="214"/>
      <c r="R793" s="214"/>
      <c r="S793" s="214"/>
      <c r="T793" s="214"/>
      <c r="U793" s="214"/>
      <c r="V793" s="214"/>
      <c r="W793" s="214"/>
      <c r="X793" s="214"/>
    </row>
    <row r="794" hidden="1">
      <c r="A794" s="180"/>
      <c r="B794" s="214"/>
      <c r="C794" s="214"/>
      <c r="D794" s="214"/>
      <c r="E794" s="214"/>
      <c r="F794" s="214"/>
      <c r="G794" s="214"/>
      <c r="H794" s="214"/>
      <c r="I794" s="214"/>
      <c r="J794" s="214"/>
      <c r="K794" s="214"/>
      <c r="L794" s="214"/>
      <c r="M794" s="214"/>
      <c r="N794" s="214"/>
      <c r="O794" s="214"/>
      <c r="P794" s="214"/>
      <c r="Q794" s="214"/>
      <c r="R794" s="214"/>
      <c r="S794" s="214"/>
      <c r="T794" s="214"/>
      <c r="U794" s="214"/>
      <c r="V794" s="214"/>
      <c r="W794" s="214"/>
      <c r="X794" s="214"/>
    </row>
    <row r="795" hidden="1">
      <c r="A795" s="180"/>
      <c r="B795" s="214"/>
      <c r="C795" s="214"/>
      <c r="D795" s="214"/>
      <c r="E795" s="214"/>
      <c r="F795" s="214"/>
      <c r="G795" s="214"/>
      <c r="H795" s="214"/>
      <c r="I795" s="214"/>
      <c r="J795" s="214"/>
      <c r="K795" s="214"/>
      <c r="L795" s="214"/>
      <c r="M795" s="214"/>
      <c r="N795" s="214"/>
      <c r="O795" s="214"/>
      <c r="P795" s="214"/>
      <c r="Q795" s="214"/>
      <c r="R795" s="214"/>
      <c r="S795" s="214"/>
      <c r="T795" s="214"/>
      <c r="U795" s="214"/>
      <c r="V795" s="214"/>
      <c r="W795" s="214"/>
      <c r="X795" s="214"/>
    </row>
    <row r="796" hidden="1">
      <c r="A796" s="180"/>
      <c r="B796" s="214"/>
      <c r="C796" s="214"/>
      <c r="D796" s="214"/>
      <c r="E796" s="214"/>
      <c r="F796" s="214"/>
      <c r="G796" s="214"/>
      <c r="H796" s="214"/>
      <c r="I796" s="214"/>
      <c r="J796" s="214"/>
      <c r="K796" s="214"/>
      <c r="L796" s="214"/>
      <c r="M796" s="214"/>
      <c r="N796" s="214"/>
      <c r="O796" s="214"/>
      <c r="P796" s="214"/>
      <c r="Q796" s="214"/>
      <c r="R796" s="214"/>
      <c r="S796" s="214"/>
      <c r="T796" s="214"/>
      <c r="U796" s="214"/>
      <c r="V796" s="214"/>
      <c r="W796" s="214"/>
      <c r="X796" s="214"/>
    </row>
    <row r="797" hidden="1">
      <c r="A797" s="180"/>
      <c r="B797" s="214"/>
      <c r="C797" s="214"/>
      <c r="D797" s="214"/>
      <c r="E797" s="214"/>
      <c r="F797" s="214"/>
      <c r="G797" s="214"/>
      <c r="H797" s="214"/>
      <c r="I797" s="214"/>
      <c r="J797" s="214"/>
      <c r="K797" s="214"/>
      <c r="L797" s="214"/>
      <c r="M797" s="214"/>
      <c r="N797" s="214"/>
      <c r="O797" s="214"/>
      <c r="P797" s="214"/>
      <c r="Q797" s="214"/>
      <c r="R797" s="214"/>
      <c r="S797" s="214"/>
      <c r="T797" s="214"/>
      <c r="U797" s="214"/>
      <c r="V797" s="214"/>
      <c r="W797" s="214"/>
      <c r="X797" s="214"/>
    </row>
    <row r="798" hidden="1">
      <c r="A798" s="180"/>
      <c r="B798" s="214"/>
      <c r="C798" s="214"/>
      <c r="D798" s="214"/>
      <c r="E798" s="214"/>
      <c r="F798" s="214"/>
      <c r="G798" s="214"/>
      <c r="H798" s="214"/>
      <c r="I798" s="214"/>
      <c r="J798" s="214"/>
      <c r="K798" s="214"/>
      <c r="L798" s="214"/>
      <c r="M798" s="214"/>
      <c r="N798" s="214"/>
      <c r="O798" s="214"/>
      <c r="P798" s="214"/>
      <c r="Q798" s="214"/>
      <c r="R798" s="214"/>
      <c r="S798" s="214"/>
      <c r="T798" s="214"/>
      <c r="U798" s="214"/>
      <c r="V798" s="214"/>
      <c r="W798" s="214"/>
      <c r="X798" s="214"/>
    </row>
    <row r="799" hidden="1">
      <c r="A799" s="180"/>
      <c r="B799" s="214"/>
      <c r="C799" s="214"/>
      <c r="D799" s="214"/>
      <c r="E799" s="214"/>
      <c r="F799" s="214"/>
      <c r="G799" s="214"/>
      <c r="H799" s="214"/>
      <c r="I799" s="214"/>
      <c r="J799" s="214"/>
      <c r="K799" s="214"/>
      <c r="L799" s="214"/>
      <c r="M799" s="214"/>
      <c r="N799" s="214"/>
      <c r="O799" s="214"/>
      <c r="P799" s="214"/>
      <c r="Q799" s="214"/>
      <c r="R799" s="214"/>
      <c r="S799" s="214"/>
      <c r="T799" s="214"/>
      <c r="U799" s="214"/>
      <c r="V799" s="214"/>
      <c r="W799" s="214"/>
      <c r="X799" s="214"/>
    </row>
    <row r="800" hidden="1">
      <c r="A800" s="180"/>
      <c r="B800" s="214"/>
      <c r="C800" s="214"/>
      <c r="D800" s="214"/>
      <c r="E800" s="214"/>
      <c r="F800" s="214"/>
      <c r="G800" s="214"/>
      <c r="H800" s="214"/>
      <c r="I800" s="214"/>
      <c r="J800" s="214"/>
      <c r="K800" s="214"/>
      <c r="L800" s="214"/>
      <c r="M800" s="214"/>
      <c r="N800" s="214"/>
      <c r="O800" s="214"/>
      <c r="P800" s="214"/>
      <c r="Q800" s="214"/>
      <c r="R800" s="214"/>
      <c r="S800" s="214"/>
      <c r="T800" s="214"/>
      <c r="U800" s="214"/>
      <c r="V800" s="214"/>
      <c r="W800" s="214"/>
      <c r="X800" s="214"/>
    </row>
    <row r="801" hidden="1">
      <c r="A801" s="180"/>
      <c r="B801" s="214"/>
      <c r="C801" s="214"/>
      <c r="D801" s="214"/>
      <c r="E801" s="214"/>
      <c r="F801" s="214"/>
      <c r="G801" s="214"/>
      <c r="H801" s="214"/>
      <c r="I801" s="214"/>
      <c r="J801" s="214"/>
      <c r="K801" s="214"/>
      <c r="L801" s="214"/>
      <c r="M801" s="214"/>
      <c r="N801" s="214"/>
      <c r="O801" s="214"/>
      <c r="P801" s="214"/>
      <c r="Q801" s="214"/>
      <c r="R801" s="214"/>
      <c r="S801" s="214"/>
      <c r="T801" s="214"/>
      <c r="U801" s="214"/>
      <c r="V801" s="214"/>
      <c r="W801" s="214"/>
      <c r="X801" s="214"/>
    </row>
    <row r="802" hidden="1">
      <c r="A802" s="180"/>
      <c r="B802" s="214"/>
      <c r="C802" s="214"/>
      <c r="D802" s="214"/>
      <c r="E802" s="214"/>
      <c r="F802" s="214"/>
      <c r="G802" s="214"/>
      <c r="H802" s="214"/>
      <c r="I802" s="214"/>
      <c r="J802" s="214"/>
      <c r="K802" s="214"/>
      <c r="L802" s="214"/>
      <c r="M802" s="214"/>
      <c r="N802" s="214"/>
      <c r="O802" s="214"/>
      <c r="P802" s="214"/>
      <c r="Q802" s="214"/>
      <c r="R802" s="214"/>
      <c r="S802" s="214"/>
      <c r="T802" s="214"/>
      <c r="U802" s="214"/>
      <c r="V802" s="214"/>
      <c r="W802" s="214"/>
      <c r="X802" s="214"/>
    </row>
    <row r="803" hidden="1">
      <c r="A803" s="180"/>
      <c r="B803" s="214"/>
      <c r="C803" s="214"/>
      <c r="D803" s="214"/>
      <c r="E803" s="214"/>
      <c r="F803" s="214"/>
      <c r="G803" s="214"/>
      <c r="H803" s="214"/>
      <c r="I803" s="214"/>
      <c r="J803" s="214"/>
      <c r="K803" s="214"/>
      <c r="L803" s="214"/>
      <c r="M803" s="214"/>
      <c r="N803" s="214"/>
      <c r="O803" s="214"/>
      <c r="P803" s="214"/>
      <c r="Q803" s="214"/>
      <c r="R803" s="214"/>
      <c r="S803" s="214"/>
      <c r="T803" s="214"/>
      <c r="U803" s="214"/>
      <c r="V803" s="214"/>
      <c r="W803" s="214"/>
      <c r="X803" s="214"/>
    </row>
    <row r="804" hidden="1">
      <c r="A804" s="180"/>
      <c r="B804" s="214"/>
      <c r="C804" s="214"/>
      <c r="D804" s="214"/>
      <c r="E804" s="214"/>
      <c r="F804" s="214"/>
      <c r="G804" s="214"/>
      <c r="H804" s="214"/>
      <c r="I804" s="214"/>
      <c r="J804" s="214"/>
      <c r="K804" s="214"/>
      <c r="L804" s="214"/>
      <c r="M804" s="214"/>
      <c r="N804" s="214"/>
      <c r="O804" s="214"/>
      <c r="P804" s="214"/>
      <c r="Q804" s="214"/>
      <c r="R804" s="214"/>
      <c r="S804" s="214"/>
      <c r="T804" s="214"/>
      <c r="U804" s="214"/>
      <c r="V804" s="214"/>
      <c r="W804" s="214"/>
      <c r="X804" s="214"/>
    </row>
    <row r="805" hidden="1">
      <c r="A805" s="180"/>
      <c r="B805" s="214"/>
      <c r="C805" s="214"/>
      <c r="D805" s="214"/>
      <c r="E805" s="214"/>
      <c r="F805" s="214"/>
      <c r="G805" s="214"/>
      <c r="H805" s="214"/>
      <c r="I805" s="214"/>
      <c r="J805" s="214"/>
      <c r="K805" s="214"/>
      <c r="L805" s="214"/>
      <c r="M805" s="214"/>
      <c r="N805" s="214"/>
      <c r="O805" s="214"/>
      <c r="P805" s="214"/>
      <c r="Q805" s="214"/>
      <c r="R805" s="214"/>
      <c r="S805" s="214"/>
      <c r="T805" s="214"/>
      <c r="U805" s="214"/>
      <c r="V805" s="214"/>
      <c r="W805" s="214"/>
      <c r="X805" s="214"/>
    </row>
    <row r="806" hidden="1">
      <c r="A806" s="180"/>
      <c r="B806" s="214"/>
      <c r="C806" s="214"/>
      <c r="D806" s="214"/>
      <c r="E806" s="214"/>
      <c r="F806" s="214"/>
      <c r="G806" s="214"/>
      <c r="H806" s="214"/>
      <c r="I806" s="214"/>
      <c r="J806" s="214"/>
      <c r="K806" s="214"/>
      <c r="L806" s="214"/>
      <c r="M806" s="214"/>
      <c r="N806" s="214"/>
      <c r="O806" s="214"/>
      <c r="P806" s="214"/>
      <c r="Q806" s="214"/>
      <c r="R806" s="214"/>
      <c r="S806" s="214"/>
      <c r="T806" s="214"/>
      <c r="U806" s="214"/>
      <c r="V806" s="214"/>
      <c r="W806" s="214"/>
      <c r="X806" s="214"/>
    </row>
    <row r="807" hidden="1">
      <c r="A807" s="180"/>
      <c r="B807" s="214"/>
      <c r="C807" s="214"/>
      <c r="D807" s="214"/>
      <c r="E807" s="214"/>
      <c r="F807" s="214"/>
      <c r="G807" s="214"/>
      <c r="H807" s="214"/>
      <c r="I807" s="214"/>
      <c r="J807" s="214"/>
      <c r="K807" s="214"/>
      <c r="L807" s="214"/>
      <c r="M807" s="214"/>
      <c r="N807" s="214"/>
      <c r="O807" s="214"/>
      <c r="P807" s="214"/>
      <c r="Q807" s="214"/>
      <c r="R807" s="214"/>
      <c r="S807" s="214"/>
      <c r="T807" s="214"/>
      <c r="U807" s="214"/>
      <c r="V807" s="214"/>
      <c r="W807" s="214"/>
      <c r="X807" s="214"/>
    </row>
    <row r="808" hidden="1">
      <c r="A808" s="180"/>
      <c r="B808" s="214"/>
      <c r="C808" s="214"/>
      <c r="D808" s="214"/>
      <c r="E808" s="214"/>
      <c r="F808" s="214"/>
      <c r="G808" s="214"/>
      <c r="H808" s="214"/>
      <c r="I808" s="214"/>
      <c r="J808" s="214"/>
      <c r="K808" s="214"/>
      <c r="L808" s="214"/>
      <c r="M808" s="214"/>
      <c r="N808" s="214"/>
      <c r="O808" s="214"/>
      <c r="P808" s="214"/>
      <c r="Q808" s="214"/>
      <c r="R808" s="214"/>
      <c r="S808" s="214"/>
      <c r="T808" s="214"/>
      <c r="U808" s="214"/>
      <c r="V808" s="214"/>
      <c r="W808" s="214"/>
      <c r="X808" s="214"/>
    </row>
    <row r="809" hidden="1">
      <c r="A809" s="180"/>
      <c r="B809" s="214"/>
      <c r="C809" s="214"/>
      <c r="D809" s="214"/>
      <c r="E809" s="214"/>
      <c r="F809" s="214"/>
      <c r="G809" s="214"/>
      <c r="H809" s="214"/>
      <c r="I809" s="214"/>
      <c r="J809" s="214"/>
      <c r="K809" s="214"/>
      <c r="L809" s="214"/>
      <c r="M809" s="214"/>
      <c r="N809" s="214"/>
      <c r="O809" s="214"/>
      <c r="P809" s="214"/>
      <c r="Q809" s="214"/>
      <c r="R809" s="214"/>
      <c r="S809" s="214"/>
      <c r="T809" s="214"/>
      <c r="U809" s="214"/>
      <c r="V809" s="214"/>
      <c r="W809" s="214"/>
      <c r="X809" s="214"/>
    </row>
    <row r="810" hidden="1">
      <c r="A810" s="180"/>
      <c r="B810" s="214"/>
      <c r="C810" s="214"/>
      <c r="D810" s="214"/>
      <c r="E810" s="214"/>
      <c r="F810" s="214"/>
      <c r="G810" s="214"/>
      <c r="H810" s="214"/>
      <c r="I810" s="214"/>
      <c r="J810" s="214"/>
      <c r="K810" s="214"/>
      <c r="L810" s="214"/>
      <c r="M810" s="214"/>
      <c r="N810" s="214"/>
      <c r="O810" s="214"/>
      <c r="P810" s="214"/>
      <c r="Q810" s="214"/>
      <c r="R810" s="214"/>
      <c r="S810" s="214"/>
      <c r="T810" s="214"/>
      <c r="U810" s="214"/>
      <c r="V810" s="214"/>
      <c r="W810" s="214"/>
      <c r="X810" s="214"/>
    </row>
    <row r="811" hidden="1">
      <c r="A811" s="180"/>
      <c r="B811" s="214"/>
      <c r="C811" s="214"/>
      <c r="D811" s="214"/>
      <c r="E811" s="214"/>
      <c r="F811" s="214"/>
      <c r="G811" s="214"/>
      <c r="H811" s="214"/>
      <c r="I811" s="214"/>
      <c r="J811" s="214"/>
      <c r="K811" s="214"/>
      <c r="L811" s="214"/>
      <c r="M811" s="214"/>
      <c r="N811" s="214"/>
      <c r="O811" s="214"/>
      <c r="P811" s="214"/>
      <c r="Q811" s="214"/>
      <c r="R811" s="214"/>
      <c r="S811" s="214"/>
      <c r="T811" s="214"/>
      <c r="U811" s="214"/>
      <c r="V811" s="214"/>
      <c r="W811" s="214"/>
      <c r="X811" s="214"/>
    </row>
    <row r="812" hidden="1">
      <c r="A812" s="180"/>
      <c r="B812" s="214"/>
      <c r="C812" s="214"/>
      <c r="D812" s="214"/>
      <c r="E812" s="214"/>
      <c r="F812" s="214"/>
      <c r="G812" s="214"/>
      <c r="H812" s="214"/>
      <c r="I812" s="214"/>
      <c r="J812" s="214"/>
      <c r="K812" s="214"/>
      <c r="L812" s="214"/>
      <c r="M812" s="214"/>
      <c r="N812" s="214"/>
      <c r="O812" s="214"/>
      <c r="P812" s="214"/>
      <c r="Q812" s="214"/>
      <c r="R812" s="214"/>
      <c r="S812" s="214"/>
      <c r="T812" s="214"/>
      <c r="U812" s="214"/>
      <c r="V812" s="214"/>
      <c r="W812" s="214"/>
      <c r="X812" s="214"/>
    </row>
    <row r="813" hidden="1">
      <c r="A813" s="180"/>
      <c r="B813" s="214"/>
      <c r="C813" s="214"/>
      <c r="D813" s="214"/>
      <c r="E813" s="214"/>
      <c r="F813" s="214"/>
      <c r="G813" s="214"/>
      <c r="H813" s="214"/>
      <c r="I813" s="214"/>
      <c r="J813" s="214"/>
      <c r="K813" s="214"/>
      <c r="L813" s="214"/>
      <c r="M813" s="214"/>
      <c r="N813" s="214"/>
      <c r="O813" s="214"/>
      <c r="P813" s="214"/>
      <c r="Q813" s="214"/>
      <c r="R813" s="214"/>
      <c r="S813" s="214"/>
      <c r="T813" s="214"/>
      <c r="U813" s="214"/>
      <c r="V813" s="214"/>
      <c r="W813" s="214"/>
      <c r="X813" s="214"/>
    </row>
    <row r="814" hidden="1">
      <c r="A814" s="180"/>
      <c r="B814" s="214"/>
      <c r="C814" s="214"/>
      <c r="D814" s="214"/>
      <c r="E814" s="214"/>
      <c r="F814" s="214"/>
      <c r="G814" s="214"/>
      <c r="H814" s="214"/>
      <c r="I814" s="214"/>
      <c r="J814" s="214"/>
      <c r="K814" s="214"/>
      <c r="L814" s="214"/>
      <c r="M814" s="214"/>
      <c r="N814" s="214"/>
      <c r="O814" s="214"/>
      <c r="P814" s="214"/>
      <c r="Q814" s="214"/>
      <c r="R814" s="214"/>
      <c r="S814" s="214"/>
      <c r="T814" s="214"/>
      <c r="U814" s="214"/>
      <c r="V814" s="214"/>
      <c r="W814" s="214"/>
      <c r="X814" s="214"/>
    </row>
    <row r="815" hidden="1">
      <c r="A815" s="180"/>
      <c r="B815" s="214"/>
      <c r="C815" s="214"/>
      <c r="D815" s="214"/>
      <c r="E815" s="214"/>
      <c r="F815" s="214"/>
      <c r="G815" s="214"/>
      <c r="H815" s="214"/>
      <c r="I815" s="214"/>
      <c r="J815" s="214"/>
      <c r="K815" s="214"/>
      <c r="L815" s="214"/>
      <c r="M815" s="214"/>
      <c r="N815" s="214"/>
      <c r="O815" s="214"/>
      <c r="P815" s="214"/>
      <c r="Q815" s="214"/>
      <c r="R815" s="214"/>
      <c r="S815" s="214"/>
      <c r="T815" s="214"/>
      <c r="U815" s="214"/>
      <c r="V815" s="214"/>
      <c r="W815" s="214"/>
      <c r="X815" s="214"/>
    </row>
    <row r="816" hidden="1">
      <c r="A816" s="180"/>
      <c r="B816" s="214"/>
      <c r="C816" s="214"/>
      <c r="D816" s="214"/>
      <c r="E816" s="214"/>
      <c r="F816" s="214"/>
      <c r="G816" s="214"/>
      <c r="H816" s="214"/>
      <c r="I816" s="214"/>
      <c r="J816" s="214"/>
      <c r="K816" s="214"/>
      <c r="L816" s="214"/>
      <c r="M816" s="214"/>
      <c r="N816" s="214"/>
      <c r="O816" s="214"/>
      <c r="P816" s="214"/>
      <c r="Q816" s="214"/>
      <c r="R816" s="214"/>
      <c r="S816" s="214"/>
      <c r="T816" s="214"/>
      <c r="U816" s="214"/>
      <c r="V816" s="214"/>
      <c r="W816" s="214"/>
      <c r="X816" s="214"/>
    </row>
    <row r="817" hidden="1">
      <c r="A817" s="180"/>
      <c r="B817" s="214"/>
      <c r="C817" s="214"/>
      <c r="D817" s="214"/>
      <c r="E817" s="214"/>
      <c r="F817" s="214"/>
      <c r="G817" s="214"/>
      <c r="H817" s="214"/>
      <c r="I817" s="214"/>
      <c r="J817" s="214"/>
      <c r="K817" s="214"/>
      <c r="L817" s="214"/>
      <c r="M817" s="214"/>
      <c r="N817" s="214"/>
      <c r="O817" s="214"/>
      <c r="P817" s="214"/>
      <c r="Q817" s="214"/>
      <c r="R817" s="214"/>
      <c r="S817" s="214"/>
      <c r="T817" s="214"/>
      <c r="U817" s="214"/>
      <c r="V817" s="214"/>
      <c r="W817" s="214"/>
      <c r="X817" s="214"/>
    </row>
    <row r="818" hidden="1">
      <c r="A818" s="180"/>
      <c r="B818" s="214"/>
      <c r="C818" s="214"/>
      <c r="D818" s="214"/>
      <c r="E818" s="214"/>
      <c r="F818" s="214"/>
      <c r="G818" s="214"/>
      <c r="H818" s="214"/>
      <c r="I818" s="214"/>
      <c r="J818" s="214"/>
      <c r="K818" s="214"/>
      <c r="L818" s="214"/>
      <c r="M818" s="214"/>
      <c r="N818" s="214"/>
      <c r="O818" s="214"/>
      <c r="P818" s="214"/>
      <c r="Q818" s="214"/>
      <c r="R818" s="214"/>
      <c r="S818" s="214"/>
      <c r="T818" s="214"/>
      <c r="U818" s="214"/>
      <c r="V818" s="214"/>
      <c r="W818" s="214"/>
      <c r="X818" s="214"/>
    </row>
    <row r="819" hidden="1">
      <c r="A819" s="180"/>
      <c r="B819" s="214"/>
      <c r="C819" s="214"/>
      <c r="D819" s="214"/>
      <c r="E819" s="214"/>
      <c r="F819" s="214"/>
      <c r="G819" s="214"/>
      <c r="H819" s="214"/>
      <c r="I819" s="214"/>
      <c r="J819" s="214"/>
      <c r="K819" s="214"/>
      <c r="L819" s="214"/>
      <c r="M819" s="214"/>
      <c r="N819" s="214"/>
      <c r="O819" s="214"/>
      <c r="P819" s="214"/>
      <c r="Q819" s="214"/>
      <c r="R819" s="214"/>
      <c r="S819" s="214"/>
      <c r="T819" s="214"/>
      <c r="U819" s="214"/>
      <c r="V819" s="214"/>
      <c r="W819" s="214"/>
      <c r="X819" s="214"/>
    </row>
    <row r="820" hidden="1">
      <c r="A820" s="180"/>
      <c r="B820" s="214"/>
      <c r="C820" s="214"/>
      <c r="D820" s="214"/>
      <c r="E820" s="214"/>
      <c r="F820" s="214"/>
      <c r="G820" s="214"/>
      <c r="H820" s="214"/>
      <c r="I820" s="214"/>
      <c r="J820" s="214"/>
      <c r="K820" s="214"/>
      <c r="L820" s="214"/>
      <c r="M820" s="214"/>
      <c r="N820" s="214"/>
      <c r="O820" s="214"/>
      <c r="P820" s="214"/>
      <c r="Q820" s="214"/>
      <c r="R820" s="214"/>
      <c r="S820" s="214"/>
      <c r="T820" s="214"/>
      <c r="U820" s="214"/>
      <c r="V820" s="214"/>
      <c r="W820" s="214"/>
      <c r="X820" s="214"/>
    </row>
    <row r="821" hidden="1">
      <c r="A821" s="180"/>
      <c r="B821" s="214"/>
      <c r="C821" s="214"/>
      <c r="D821" s="214"/>
      <c r="E821" s="214"/>
      <c r="F821" s="214"/>
      <c r="G821" s="214"/>
      <c r="H821" s="214"/>
      <c r="I821" s="214"/>
      <c r="J821" s="214"/>
      <c r="K821" s="214"/>
      <c r="L821" s="214"/>
      <c r="M821" s="214"/>
      <c r="N821" s="214"/>
      <c r="O821" s="214"/>
      <c r="P821" s="214"/>
      <c r="Q821" s="214"/>
      <c r="R821" s="214"/>
      <c r="S821" s="214"/>
      <c r="T821" s="214"/>
      <c r="U821" s="214"/>
      <c r="V821" s="214"/>
      <c r="W821" s="214"/>
      <c r="X821" s="214"/>
    </row>
    <row r="822" hidden="1">
      <c r="A822" s="180"/>
      <c r="B822" s="214"/>
      <c r="C822" s="214"/>
      <c r="D822" s="214"/>
      <c r="E822" s="214"/>
      <c r="F822" s="214"/>
      <c r="G822" s="214"/>
      <c r="H822" s="214"/>
      <c r="I822" s="214"/>
      <c r="J822" s="214"/>
      <c r="K822" s="214"/>
      <c r="L822" s="214"/>
      <c r="M822" s="214"/>
      <c r="N822" s="214"/>
      <c r="O822" s="214"/>
      <c r="P822" s="214"/>
      <c r="Q822" s="214"/>
      <c r="R822" s="214"/>
      <c r="S822" s="214"/>
      <c r="T822" s="214"/>
      <c r="U822" s="214"/>
      <c r="V822" s="214"/>
      <c r="W822" s="214"/>
      <c r="X822" s="214"/>
    </row>
    <row r="823" hidden="1">
      <c r="A823" s="180"/>
      <c r="B823" s="214"/>
      <c r="C823" s="214"/>
      <c r="D823" s="214"/>
      <c r="E823" s="214"/>
      <c r="F823" s="214"/>
      <c r="G823" s="214"/>
      <c r="H823" s="214"/>
      <c r="I823" s="214"/>
      <c r="J823" s="214"/>
      <c r="K823" s="214"/>
      <c r="L823" s="214"/>
      <c r="M823" s="214"/>
      <c r="N823" s="214"/>
      <c r="O823" s="214"/>
      <c r="P823" s="214"/>
      <c r="Q823" s="214"/>
      <c r="R823" s="214"/>
      <c r="S823" s="214"/>
      <c r="T823" s="214"/>
      <c r="U823" s="214"/>
      <c r="V823" s="214"/>
      <c r="W823" s="214"/>
      <c r="X823" s="214"/>
    </row>
    <row r="824" hidden="1">
      <c r="A824" s="180"/>
      <c r="B824" s="214"/>
      <c r="C824" s="214"/>
      <c r="D824" s="214"/>
      <c r="E824" s="214"/>
      <c r="F824" s="214"/>
      <c r="G824" s="214"/>
      <c r="H824" s="214"/>
      <c r="I824" s="214"/>
      <c r="J824" s="214"/>
      <c r="K824" s="214"/>
      <c r="L824" s="214"/>
      <c r="M824" s="214"/>
      <c r="N824" s="214"/>
      <c r="O824" s="214"/>
      <c r="P824" s="214"/>
      <c r="Q824" s="214"/>
      <c r="R824" s="214"/>
      <c r="S824" s="214"/>
      <c r="T824" s="214"/>
      <c r="U824" s="214"/>
      <c r="V824" s="214"/>
      <c r="W824" s="214"/>
      <c r="X824" s="214"/>
    </row>
    <row r="825" hidden="1">
      <c r="A825" s="180"/>
      <c r="B825" s="214"/>
      <c r="C825" s="214"/>
      <c r="D825" s="214"/>
      <c r="E825" s="214"/>
      <c r="F825" s="214"/>
      <c r="G825" s="214"/>
      <c r="H825" s="214"/>
      <c r="I825" s="214"/>
      <c r="J825" s="214"/>
      <c r="K825" s="214"/>
      <c r="L825" s="214"/>
      <c r="M825" s="214"/>
      <c r="N825" s="214"/>
      <c r="O825" s="214"/>
      <c r="P825" s="214"/>
      <c r="Q825" s="214"/>
      <c r="R825" s="214"/>
      <c r="S825" s="214"/>
      <c r="T825" s="214"/>
      <c r="U825" s="214"/>
      <c r="V825" s="214"/>
      <c r="W825" s="214"/>
      <c r="X825" s="214"/>
    </row>
    <row r="826" hidden="1">
      <c r="A826" s="180"/>
      <c r="B826" s="214"/>
      <c r="C826" s="214"/>
      <c r="D826" s="214"/>
      <c r="E826" s="214"/>
      <c r="F826" s="214"/>
      <c r="G826" s="214"/>
      <c r="H826" s="214"/>
      <c r="I826" s="214"/>
      <c r="J826" s="214"/>
      <c r="K826" s="214"/>
      <c r="L826" s="214"/>
      <c r="M826" s="214"/>
      <c r="N826" s="214"/>
      <c r="O826" s="214"/>
      <c r="P826" s="214"/>
      <c r="Q826" s="214"/>
      <c r="R826" s="214"/>
      <c r="S826" s="214"/>
      <c r="T826" s="214"/>
      <c r="U826" s="214"/>
      <c r="V826" s="214"/>
      <c r="W826" s="214"/>
      <c r="X826" s="214"/>
    </row>
    <row r="827" hidden="1">
      <c r="A827" s="180"/>
      <c r="B827" s="214"/>
      <c r="C827" s="214"/>
      <c r="D827" s="214"/>
      <c r="E827" s="214"/>
      <c r="F827" s="214"/>
      <c r="G827" s="214"/>
      <c r="H827" s="214"/>
      <c r="I827" s="214"/>
      <c r="J827" s="214"/>
      <c r="K827" s="214"/>
      <c r="L827" s="214"/>
      <c r="M827" s="214"/>
      <c r="N827" s="214"/>
      <c r="O827" s="214"/>
      <c r="P827" s="214"/>
      <c r="Q827" s="214"/>
      <c r="R827" s="214"/>
      <c r="S827" s="214"/>
      <c r="T827" s="214"/>
      <c r="U827" s="214"/>
      <c r="V827" s="214"/>
      <c r="W827" s="214"/>
      <c r="X827" s="214"/>
    </row>
    <row r="828" hidden="1">
      <c r="A828" s="180"/>
      <c r="B828" s="214"/>
      <c r="C828" s="214"/>
      <c r="D828" s="214"/>
      <c r="E828" s="214"/>
      <c r="F828" s="214"/>
      <c r="G828" s="214"/>
      <c r="H828" s="214"/>
      <c r="I828" s="214"/>
      <c r="J828" s="214"/>
      <c r="K828" s="214"/>
      <c r="L828" s="214"/>
      <c r="M828" s="214"/>
      <c r="N828" s="214"/>
      <c r="O828" s="214"/>
      <c r="P828" s="214"/>
      <c r="Q828" s="214"/>
      <c r="R828" s="214"/>
      <c r="S828" s="214"/>
      <c r="T828" s="214"/>
      <c r="U828" s="214"/>
      <c r="V828" s="214"/>
      <c r="W828" s="214"/>
      <c r="X828" s="214"/>
    </row>
    <row r="829" hidden="1">
      <c r="A829" s="180"/>
      <c r="B829" s="214"/>
      <c r="C829" s="214"/>
      <c r="D829" s="214"/>
      <c r="E829" s="214"/>
      <c r="F829" s="214"/>
      <c r="G829" s="214"/>
      <c r="H829" s="214"/>
      <c r="I829" s="214"/>
      <c r="J829" s="214"/>
      <c r="K829" s="214"/>
      <c r="L829" s="214"/>
      <c r="M829" s="214"/>
      <c r="N829" s="214"/>
      <c r="O829" s="214"/>
      <c r="P829" s="214"/>
      <c r="Q829" s="214"/>
      <c r="R829" s="214"/>
      <c r="S829" s="214"/>
      <c r="T829" s="214"/>
      <c r="U829" s="214"/>
      <c r="V829" s="214"/>
      <c r="W829" s="214"/>
      <c r="X829" s="214"/>
    </row>
    <row r="830" hidden="1">
      <c r="A830" s="180"/>
      <c r="B830" s="214"/>
      <c r="C830" s="214"/>
      <c r="D830" s="214"/>
      <c r="E830" s="214"/>
      <c r="F830" s="214"/>
      <c r="G830" s="214"/>
      <c r="H830" s="214"/>
      <c r="I830" s="214"/>
      <c r="J830" s="214"/>
      <c r="K830" s="214"/>
      <c r="L830" s="214"/>
      <c r="M830" s="214"/>
      <c r="N830" s="214"/>
      <c r="O830" s="214"/>
      <c r="P830" s="214"/>
      <c r="Q830" s="214"/>
      <c r="R830" s="214"/>
      <c r="S830" s="214"/>
      <c r="T830" s="214"/>
      <c r="U830" s="214"/>
      <c r="V830" s="214"/>
      <c r="W830" s="214"/>
      <c r="X830" s="214"/>
    </row>
    <row r="831" hidden="1">
      <c r="A831" s="180"/>
      <c r="B831" s="214"/>
      <c r="C831" s="214"/>
      <c r="D831" s="214"/>
      <c r="E831" s="214"/>
      <c r="F831" s="214"/>
      <c r="G831" s="214"/>
      <c r="H831" s="214"/>
      <c r="I831" s="214"/>
      <c r="J831" s="214"/>
      <c r="K831" s="214"/>
      <c r="L831" s="214"/>
      <c r="M831" s="214"/>
      <c r="N831" s="214"/>
      <c r="O831" s="214"/>
      <c r="P831" s="214"/>
      <c r="Q831" s="214"/>
      <c r="R831" s="214"/>
      <c r="S831" s="214"/>
      <c r="T831" s="214"/>
      <c r="U831" s="214"/>
      <c r="V831" s="214"/>
      <c r="W831" s="214"/>
      <c r="X831" s="214"/>
    </row>
    <row r="832" hidden="1">
      <c r="A832" s="180"/>
      <c r="B832" s="214"/>
      <c r="C832" s="214"/>
      <c r="D832" s="214"/>
      <c r="E832" s="214"/>
      <c r="F832" s="214"/>
      <c r="G832" s="214"/>
      <c r="H832" s="214"/>
      <c r="I832" s="214"/>
      <c r="J832" s="214"/>
      <c r="K832" s="214"/>
      <c r="L832" s="214"/>
      <c r="M832" s="214"/>
      <c r="N832" s="214"/>
      <c r="O832" s="214"/>
      <c r="P832" s="214"/>
      <c r="Q832" s="214"/>
      <c r="R832" s="214"/>
      <c r="S832" s="214"/>
      <c r="T832" s="214"/>
      <c r="U832" s="214"/>
      <c r="V832" s="214"/>
      <c r="W832" s="214"/>
      <c r="X832" s="214"/>
    </row>
    <row r="833" hidden="1">
      <c r="A833" s="180"/>
      <c r="B833" s="214"/>
      <c r="C833" s="214"/>
      <c r="D833" s="214"/>
      <c r="E833" s="214"/>
      <c r="F833" s="214"/>
      <c r="G833" s="214"/>
      <c r="H833" s="214"/>
      <c r="I833" s="214"/>
      <c r="J833" s="214"/>
      <c r="K833" s="214"/>
      <c r="L833" s="214"/>
      <c r="M833" s="214"/>
      <c r="N833" s="214"/>
      <c r="O833" s="214"/>
      <c r="P833" s="214"/>
      <c r="Q833" s="214"/>
      <c r="R833" s="214"/>
      <c r="S833" s="214"/>
      <c r="T833" s="214"/>
      <c r="U833" s="214"/>
      <c r="V833" s="214"/>
      <c r="W833" s="214"/>
      <c r="X833" s="214"/>
    </row>
    <row r="834" hidden="1">
      <c r="A834" s="180"/>
      <c r="B834" s="214"/>
      <c r="C834" s="214"/>
      <c r="D834" s="214"/>
      <c r="E834" s="214"/>
      <c r="F834" s="214"/>
      <c r="G834" s="214"/>
      <c r="H834" s="214"/>
      <c r="I834" s="214"/>
      <c r="J834" s="214"/>
      <c r="K834" s="214"/>
      <c r="L834" s="214"/>
      <c r="M834" s="214"/>
      <c r="N834" s="214"/>
      <c r="O834" s="214"/>
      <c r="P834" s="214"/>
      <c r="Q834" s="214"/>
      <c r="R834" s="214"/>
      <c r="S834" s="214"/>
      <c r="T834" s="214"/>
      <c r="U834" s="214"/>
      <c r="V834" s="214"/>
      <c r="W834" s="214"/>
      <c r="X834" s="214"/>
    </row>
    <row r="835" hidden="1">
      <c r="A835" s="180"/>
      <c r="B835" s="214"/>
      <c r="C835" s="214"/>
      <c r="D835" s="214"/>
      <c r="E835" s="214"/>
      <c r="F835" s="214"/>
      <c r="G835" s="214"/>
      <c r="H835" s="214"/>
      <c r="I835" s="214"/>
      <c r="J835" s="214"/>
      <c r="K835" s="214"/>
      <c r="L835" s="214"/>
      <c r="M835" s="214"/>
      <c r="N835" s="214"/>
      <c r="O835" s="214"/>
      <c r="P835" s="214"/>
      <c r="Q835" s="214"/>
      <c r="R835" s="214"/>
      <c r="S835" s="214"/>
      <c r="T835" s="214"/>
      <c r="U835" s="214"/>
      <c r="V835" s="214"/>
      <c r="W835" s="214"/>
      <c r="X835" s="214"/>
    </row>
    <row r="836" hidden="1">
      <c r="A836" s="180"/>
      <c r="B836" s="214"/>
      <c r="C836" s="214"/>
      <c r="D836" s="214"/>
      <c r="E836" s="214"/>
      <c r="F836" s="214"/>
      <c r="G836" s="214"/>
      <c r="H836" s="214"/>
      <c r="I836" s="214"/>
      <c r="J836" s="214"/>
      <c r="K836" s="214"/>
      <c r="L836" s="214"/>
      <c r="M836" s="214"/>
      <c r="N836" s="214"/>
      <c r="O836" s="214"/>
      <c r="P836" s="214"/>
      <c r="Q836" s="214"/>
      <c r="R836" s="214"/>
      <c r="S836" s="214"/>
      <c r="T836" s="214"/>
      <c r="U836" s="214"/>
      <c r="V836" s="214"/>
      <c r="W836" s="214"/>
      <c r="X836" s="214"/>
    </row>
    <row r="837" hidden="1">
      <c r="A837" s="180"/>
      <c r="B837" s="214"/>
      <c r="C837" s="214"/>
      <c r="D837" s="214"/>
      <c r="E837" s="214"/>
      <c r="F837" s="214"/>
      <c r="G837" s="214"/>
      <c r="H837" s="214"/>
      <c r="I837" s="214"/>
      <c r="J837" s="214"/>
      <c r="K837" s="214"/>
      <c r="L837" s="214"/>
      <c r="M837" s="214"/>
      <c r="N837" s="214"/>
      <c r="O837" s="214"/>
      <c r="P837" s="214"/>
      <c r="Q837" s="214"/>
      <c r="R837" s="214"/>
      <c r="S837" s="214"/>
      <c r="T837" s="214"/>
      <c r="U837" s="214"/>
      <c r="V837" s="214"/>
      <c r="W837" s="214"/>
      <c r="X837" s="214"/>
    </row>
    <row r="838" hidden="1">
      <c r="A838" s="180"/>
      <c r="B838" s="214"/>
      <c r="C838" s="214"/>
      <c r="D838" s="214"/>
      <c r="E838" s="214"/>
      <c r="F838" s="214"/>
      <c r="G838" s="214"/>
      <c r="H838" s="214"/>
      <c r="I838" s="214"/>
      <c r="J838" s="214"/>
      <c r="K838" s="214"/>
      <c r="L838" s="214"/>
      <c r="M838" s="214"/>
      <c r="N838" s="214"/>
      <c r="O838" s="214"/>
      <c r="P838" s="214"/>
      <c r="Q838" s="214"/>
      <c r="R838" s="214"/>
      <c r="S838" s="214"/>
      <c r="T838" s="214"/>
      <c r="U838" s="214"/>
      <c r="V838" s="214"/>
      <c r="W838" s="214"/>
      <c r="X838" s="214"/>
    </row>
    <row r="839" hidden="1">
      <c r="A839" s="180"/>
      <c r="B839" s="214"/>
      <c r="C839" s="214"/>
      <c r="D839" s="214"/>
      <c r="E839" s="214"/>
      <c r="F839" s="214"/>
      <c r="G839" s="214"/>
      <c r="H839" s="214"/>
      <c r="I839" s="214"/>
      <c r="J839" s="214"/>
      <c r="K839" s="214"/>
      <c r="L839" s="214"/>
      <c r="M839" s="214"/>
      <c r="N839" s="214"/>
      <c r="O839" s="214"/>
      <c r="P839" s="214"/>
      <c r="Q839" s="214"/>
      <c r="R839" s="214"/>
      <c r="S839" s="214"/>
      <c r="T839" s="214"/>
      <c r="U839" s="214"/>
      <c r="V839" s="214"/>
      <c r="W839" s="214"/>
      <c r="X839" s="214"/>
    </row>
    <row r="840" hidden="1">
      <c r="A840" s="180"/>
      <c r="B840" s="214"/>
      <c r="C840" s="214"/>
      <c r="D840" s="214"/>
      <c r="E840" s="214"/>
      <c r="F840" s="214"/>
      <c r="G840" s="214"/>
      <c r="H840" s="214"/>
      <c r="I840" s="214"/>
      <c r="J840" s="214"/>
      <c r="K840" s="214"/>
      <c r="L840" s="214"/>
      <c r="M840" s="214"/>
      <c r="N840" s="214"/>
      <c r="O840" s="214"/>
      <c r="P840" s="214"/>
      <c r="Q840" s="214"/>
      <c r="R840" s="214"/>
      <c r="S840" s="214"/>
      <c r="T840" s="214"/>
      <c r="U840" s="214"/>
      <c r="V840" s="214"/>
      <c r="W840" s="214"/>
      <c r="X840" s="214"/>
    </row>
    <row r="841" hidden="1">
      <c r="A841" s="180"/>
      <c r="B841" s="214"/>
      <c r="C841" s="214"/>
      <c r="D841" s="214"/>
      <c r="E841" s="214"/>
      <c r="F841" s="214"/>
      <c r="G841" s="214"/>
      <c r="H841" s="214"/>
      <c r="I841" s="214"/>
      <c r="J841" s="214"/>
      <c r="K841" s="214"/>
      <c r="L841" s="214"/>
      <c r="M841" s="214"/>
      <c r="N841" s="214"/>
      <c r="O841" s="214"/>
      <c r="P841" s="214"/>
      <c r="Q841" s="214"/>
      <c r="R841" s="214"/>
      <c r="S841" s="214"/>
      <c r="T841" s="214"/>
      <c r="U841" s="214"/>
      <c r="V841" s="214"/>
      <c r="W841" s="214"/>
      <c r="X841" s="214"/>
    </row>
    <row r="842" hidden="1">
      <c r="A842" s="180"/>
      <c r="B842" s="214"/>
      <c r="C842" s="214"/>
      <c r="D842" s="214"/>
      <c r="E842" s="214"/>
      <c r="F842" s="214"/>
      <c r="G842" s="214"/>
      <c r="H842" s="214"/>
      <c r="I842" s="214"/>
      <c r="J842" s="214"/>
      <c r="K842" s="214"/>
      <c r="L842" s="214"/>
      <c r="M842" s="214"/>
      <c r="N842" s="214"/>
      <c r="O842" s="214"/>
      <c r="P842" s="214"/>
      <c r="Q842" s="214"/>
      <c r="R842" s="214"/>
      <c r="S842" s="214"/>
      <c r="T842" s="214"/>
      <c r="U842" s="214"/>
      <c r="V842" s="214"/>
      <c r="W842" s="214"/>
      <c r="X842" s="214"/>
    </row>
    <row r="843" hidden="1">
      <c r="A843" s="180"/>
      <c r="B843" s="214"/>
      <c r="C843" s="214"/>
      <c r="D843" s="214"/>
      <c r="E843" s="214"/>
      <c r="F843" s="214"/>
      <c r="G843" s="214"/>
      <c r="H843" s="214"/>
      <c r="I843" s="214"/>
      <c r="J843" s="214"/>
      <c r="K843" s="214"/>
      <c r="L843" s="214"/>
      <c r="M843" s="214"/>
      <c r="N843" s="214"/>
      <c r="O843" s="214"/>
      <c r="P843" s="214"/>
      <c r="Q843" s="214"/>
      <c r="R843" s="214"/>
      <c r="S843" s="214"/>
      <c r="T843" s="214"/>
      <c r="U843" s="214"/>
      <c r="V843" s="214"/>
      <c r="W843" s="214"/>
      <c r="X843" s="214"/>
    </row>
    <row r="844" hidden="1">
      <c r="A844" s="180"/>
      <c r="B844" s="214"/>
      <c r="C844" s="214"/>
      <c r="D844" s="214"/>
      <c r="E844" s="214"/>
      <c r="F844" s="214"/>
      <c r="G844" s="214"/>
      <c r="H844" s="214"/>
      <c r="I844" s="214"/>
      <c r="J844" s="214"/>
      <c r="K844" s="214"/>
      <c r="L844" s="214"/>
      <c r="M844" s="214"/>
      <c r="N844" s="214"/>
      <c r="O844" s="214"/>
      <c r="P844" s="214"/>
      <c r="Q844" s="214"/>
      <c r="R844" s="214"/>
      <c r="S844" s="214"/>
      <c r="T844" s="214"/>
      <c r="U844" s="214"/>
      <c r="V844" s="214"/>
      <c r="W844" s="214"/>
      <c r="X844" s="214"/>
    </row>
    <row r="845" hidden="1">
      <c r="A845" s="180"/>
      <c r="B845" s="214"/>
      <c r="C845" s="214"/>
      <c r="D845" s="214"/>
      <c r="E845" s="214"/>
      <c r="F845" s="214"/>
      <c r="G845" s="214"/>
      <c r="H845" s="214"/>
      <c r="I845" s="214"/>
      <c r="J845" s="214"/>
      <c r="K845" s="214"/>
      <c r="L845" s="214"/>
      <c r="M845" s="214"/>
      <c r="N845" s="214"/>
      <c r="O845" s="214"/>
      <c r="P845" s="214"/>
      <c r="Q845" s="214"/>
      <c r="R845" s="214"/>
      <c r="S845" s="214"/>
      <c r="T845" s="214"/>
      <c r="U845" s="214"/>
      <c r="V845" s="214"/>
      <c r="W845" s="214"/>
      <c r="X845" s="214"/>
    </row>
    <row r="846" hidden="1">
      <c r="A846" s="180"/>
      <c r="B846" s="214"/>
      <c r="C846" s="214"/>
      <c r="D846" s="214"/>
      <c r="E846" s="214"/>
      <c r="F846" s="214"/>
      <c r="G846" s="214"/>
      <c r="H846" s="214"/>
      <c r="I846" s="214"/>
      <c r="J846" s="214"/>
      <c r="K846" s="214"/>
      <c r="L846" s="214"/>
      <c r="M846" s="214"/>
      <c r="N846" s="214"/>
      <c r="O846" s="214"/>
      <c r="P846" s="214"/>
      <c r="Q846" s="214"/>
      <c r="R846" s="214"/>
      <c r="S846" s="214"/>
      <c r="T846" s="214"/>
      <c r="U846" s="214"/>
      <c r="V846" s="214"/>
      <c r="W846" s="214"/>
      <c r="X846" s="214"/>
    </row>
    <row r="847" hidden="1">
      <c r="A847" s="180"/>
      <c r="B847" s="214"/>
      <c r="C847" s="214"/>
      <c r="D847" s="214"/>
      <c r="E847" s="214"/>
      <c r="F847" s="214"/>
      <c r="G847" s="214"/>
      <c r="H847" s="214"/>
      <c r="I847" s="214"/>
      <c r="J847" s="214"/>
      <c r="K847" s="214"/>
      <c r="L847" s="214"/>
      <c r="M847" s="214"/>
      <c r="N847" s="214"/>
      <c r="O847" s="214"/>
      <c r="P847" s="214"/>
      <c r="Q847" s="214"/>
      <c r="R847" s="214"/>
      <c r="S847" s="214"/>
      <c r="T847" s="214"/>
      <c r="U847" s="214"/>
      <c r="V847" s="214"/>
      <c r="W847" s="214"/>
      <c r="X847" s="214"/>
    </row>
    <row r="848" hidden="1">
      <c r="A848" s="180"/>
      <c r="B848" s="214"/>
      <c r="C848" s="214"/>
      <c r="D848" s="214"/>
      <c r="E848" s="214"/>
      <c r="F848" s="214"/>
      <c r="G848" s="214"/>
      <c r="H848" s="214"/>
      <c r="I848" s="214"/>
      <c r="J848" s="214"/>
      <c r="K848" s="214"/>
      <c r="L848" s="214"/>
      <c r="M848" s="214"/>
      <c r="N848" s="214"/>
      <c r="O848" s="214"/>
      <c r="P848" s="214"/>
      <c r="Q848" s="214"/>
      <c r="R848" s="214"/>
      <c r="S848" s="214"/>
      <c r="T848" s="214"/>
      <c r="U848" s="214"/>
      <c r="V848" s="214"/>
      <c r="W848" s="214"/>
      <c r="X848" s="214"/>
    </row>
    <row r="849" hidden="1">
      <c r="A849" s="180"/>
      <c r="B849" s="214"/>
      <c r="C849" s="214"/>
      <c r="D849" s="214"/>
      <c r="E849" s="214"/>
      <c r="F849" s="214"/>
      <c r="G849" s="214"/>
      <c r="H849" s="214"/>
      <c r="I849" s="214"/>
      <c r="J849" s="214"/>
      <c r="K849" s="214"/>
      <c r="L849" s="214"/>
      <c r="M849" s="214"/>
      <c r="N849" s="214"/>
      <c r="O849" s="214"/>
      <c r="P849" s="214"/>
      <c r="Q849" s="214"/>
      <c r="R849" s="214"/>
      <c r="S849" s="214"/>
      <c r="T849" s="214"/>
      <c r="U849" s="214"/>
      <c r="V849" s="214"/>
      <c r="W849" s="214"/>
      <c r="X849" s="214"/>
    </row>
    <row r="850" hidden="1">
      <c r="A850" s="180"/>
      <c r="B850" s="214"/>
      <c r="C850" s="214"/>
      <c r="D850" s="214"/>
      <c r="E850" s="214"/>
      <c r="F850" s="214"/>
      <c r="G850" s="214"/>
      <c r="H850" s="214"/>
      <c r="I850" s="214"/>
      <c r="J850" s="214"/>
      <c r="K850" s="214"/>
      <c r="L850" s="214"/>
      <c r="M850" s="214"/>
      <c r="N850" s="214"/>
      <c r="O850" s="214"/>
      <c r="P850" s="214"/>
      <c r="Q850" s="214"/>
      <c r="R850" s="214"/>
      <c r="S850" s="214"/>
      <c r="T850" s="214"/>
      <c r="U850" s="214"/>
      <c r="V850" s="214"/>
      <c r="W850" s="214"/>
      <c r="X850" s="214"/>
    </row>
    <row r="851" hidden="1">
      <c r="A851" s="180"/>
      <c r="B851" s="214"/>
      <c r="C851" s="214"/>
      <c r="D851" s="214"/>
      <c r="E851" s="214"/>
      <c r="F851" s="214"/>
      <c r="G851" s="214"/>
      <c r="H851" s="214"/>
      <c r="I851" s="214"/>
      <c r="J851" s="214"/>
      <c r="K851" s="214"/>
      <c r="L851" s="214"/>
      <c r="M851" s="214"/>
      <c r="N851" s="214"/>
      <c r="O851" s="214"/>
      <c r="P851" s="214"/>
      <c r="Q851" s="214"/>
      <c r="R851" s="214"/>
      <c r="S851" s="214"/>
      <c r="T851" s="214"/>
      <c r="U851" s="214"/>
      <c r="V851" s="214"/>
      <c r="W851" s="214"/>
      <c r="X851" s="214"/>
    </row>
    <row r="852" hidden="1">
      <c r="A852" s="180"/>
      <c r="B852" s="214"/>
      <c r="C852" s="214"/>
      <c r="D852" s="214"/>
      <c r="E852" s="214"/>
      <c r="F852" s="214"/>
      <c r="G852" s="214"/>
      <c r="H852" s="214"/>
      <c r="I852" s="214"/>
      <c r="J852" s="214"/>
      <c r="K852" s="214"/>
      <c r="L852" s="214"/>
      <c r="M852" s="214"/>
      <c r="N852" s="214"/>
      <c r="O852" s="214"/>
      <c r="P852" s="214"/>
      <c r="Q852" s="214"/>
      <c r="R852" s="214"/>
      <c r="S852" s="214"/>
      <c r="T852" s="214"/>
      <c r="U852" s="214"/>
      <c r="V852" s="214"/>
      <c r="W852" s="214"/>
      <c r="X852" s="214"/>
    </row>
    <row r="853" hidden="1">
      <c r="A853" s="180"/>
      <c r="B853" s="214"/>
      <c r="C853" s="214"/>
      <c r="D853" s="214"/>
      <c r="E853" s="214"/>
      <c r="F853" s="214"/>
      <c r="G853" s="214"/>
      <c r="H853" s="214"/>
      <c r="I853" s="214"/>
      <c r="J853" s="214"/>
      <c r="K853" s="214"/>
      <c r="L853" s="214"/>
      <c r="M853" s="214"/>
      <c r="N853" s="214"/>
      <c r="O853" s="214"/>
      <c r="P853" s="214"/>
      <c r="Q853" s="214"/>
      <c r="R853" s="214"/>
      <c r="S853" s="214"/>
      <c r="T853" s="214"/>
      <c r="U853" s="214"/>
      <c r="V853" s="214"/>
      <c r="W853" s="214"/>
      <c r="X853" s="214"/>
    </row>
    <row r="854" hidden="1">
      <c r="A854" s="180"/>
      <c r="B854" s="214"/>
      <c r="C854" s="214"/>
      <c r="D854" s="214"/>
      <c r="E854" s="214"/>
      <c r="F854" s="214"/>
      <c r="G854" s="214"/>
      <c r="H854" s="214"/>
      <c r="I854" s="214"/>
      <c r="J854" s="214"/>
      <c r="K854" s="214"/>
      <c r="L854" s="214"/>
      <c r="M854" s="214"/>
      <c r="N854" s="214"/>
      <c r="O854" s="214"/>
      <c r="P854" s="214"/>
      <c r="Q854" s="214"/>
      <c r="R854" s="214"/>
      <c r="S854" s="214"/>
      <c r="T854" s="214"/>
      <c r="U854" s="214"/>
      <c r="V854" s="214"/>
      <c r="W854" s="214"/>
      <c r="X854" s="214"/>
    </row>
    <row r="855" hidden="1">
      <c r="A855" s="180"/>
      <c r="B855" s="214"/>
      <c r="C855" s="214"/>
      <c r="D855" s="214"/>
      <c r="E855" s="214"/>
      <c r="F855" s="214"/>
      <c r="G855" s="214"/>
      <c r="H855" s="214"/>
      <c r="I855" s="214"/>
      <c r="J855" s="214"/>
      <c r="K855" s="214"/>
      <c r="L855" s="214"/>
      <c r="M855" s="214"/>
      <c r="N855" s="214"/>
      <c r="O855" s="214"/>
      <c r="P855" s="214"/>
      <c r="Q855" s="214"/>
      <c r="R855" s="214"/>
      <c r="S855" s="214"/>
      <c r="T855" s="214"/>
      <c r="U855" s="214"/>
      <c r="V855" s="214"/>
      <c r="W855" s="214"/>
      <c r="X855" s="214"/>
    </row>
    <row r="856" hidden="1">
      <c r="A856" s="180"/>
      <c r="B856" s="214"/>
      <c r="C856" s="214"/>
      <c r="D856" s="214"/>
      <c r="E856" s="214"/>
      <c r="F856" s="214"/>
      <c r="G856" s="214"/>
      <c r="H856" s="214"/>
      <c r="I856" s="214"/>
      <c r="J856" s="214"/>
      <c r="K856" s="214"/>
      <c r="L856" s="214"/>
      <c r="M856" s="214"/>
      <c r="N856" s="214"/>
      <c r="O856" s="214"/>
      <c r="P856" s="214"/>
      <c r="Q856" s="214"/>
      <c r="R856" s="214"/>
      <c r="S856" s="214"/>
      <c r="T856" s="214"/>
      <c r="U856" s="214"/>
      <c r="V856" s="214"/>
      <c r="W856" s="214"/>
      <c r="X856" s="214"/>
    </row>
    <row r="857" hidden="1">
      <c r="A857" s="180"/>
      <c r="B857" s="214"/>
      <c r="C857" s="214"/>
      <c r="D857" s="214"/>
      <c r="E857" s="214"/>
      <c r="F857" s="214"/>
      <c r="G857" s="214"/>
      <c r="H857" s="214"/>
      <c r="I857" s="214"/>
      <c r="J857" s="214"/>
      <c r="K857" s="214"/>
      <c r="L857" s="214"/>
      <c r="M857" s="214"/>
      <c r="N857" s="214"/>
      <c r="O857" s="214"/>
      <c r="P857" s="214"/>
      <c r="Q857" s="214"/>
      <c r="R857" s="214"/>
      <c r="S857" s="214"/>
      <c r="T857" s="214"/>
      <c r="U857" s="214"/>
      <c r="V857" s="214"/>
      <c r="W857" s="214"/>
      <c r="X857" s="214"/>
    </row>
    <row r="858" hidden="1">
      <c r="A858" s="180"/>
      <c r="B858" s="214"/>
      <c r="C858" s="214"/>
      <c r="D858" s="214"/>
      <c r="E858" s="214"/>
      <c r="F858" s="214"/>
      <c r="G858" s="214"/>
      <c r="H858" s="214"/>
      <c r="I858" s="214"/>
      <c r="J858" s="214"/>
      <c r="K858" s="214"/>
      <c r="L858" s="214"/>
      <c r="M858" s="214"/>
      <c r="N858" s="214"/>
      <c r="O858" s="214"/>
      <c r="P858" s="214"/>
      <c r="Q858" s="214"/>
      <c r="R858" s="214"/>
      <c r="S858" s="214"/>
      <c r="T858" s="214"/>
      <c r="U858" s="214"/>
      <c r="V858" s="214"/>
      <c r="W858" s="214"/>
      <c r="X858" s="214"/>
    </row>
    <row r="859" hidden="1">
      <c r="A859" s="180"/>
      <c r="B859" s="214"/>
      <c r="C859" s="214"/>
      <c r="D859" s="214"/>
      <c r="E859" s="214"/>
      <c r="F859" s="214"/>
      <c r="G859" s="214"/>
      <c r="H859" s="214"/>
      <c r="I859" s="214"/>
      <c r="J859" s="214"/>
      <c r="K859" s="214"/>
      <c r="L859" s="214"/>
      <c r="M859" s="214"/>
      <c r="N859" s="214"/>
      <c r="O859" s="214"/>
      <c r="P859" s="214"/>
      <c r="Q859" s="214"/>
      <c r="R859" s="214"/>
      <c r="S859" s="214"/>
      <c r="T859" s="214"/>
      <c r="U859" s="214"/>
      <c r="V859" s="214"/>
      <c r="W859" s="214"/>
      <c r="X859" s="214"/>
    </row>
    <row r="860" hidden="1">
      <c r="A860" s="180"/>
      <c r="B860" s="214"/>
      <c r="C860" s="214"/>
      <c r="D860" s="214"/>
      <c r="E860" s="214"/>
      <c r="F860" s="214"/>
      <c r="G860" s="214"/>
      <c r="H860" s="214"/>
      <c r="I860" s="214"/>
      <c r="J860" s="214"/>
      <c r="K860" s="214"/>
      <c r="L860" s="214"/>
      <c r="M860" s="214"/>
      <c r="N860" s="214"/>
      <c r="O860" s="214"/>
      <c r="P860" s="214"/>
      <c r="Q860" s="214"/>
      <c r="R860" s="214"/>
      <c r="S860" s="214"/>
      <c r="T860" s="214"/>
      <c r="U860" s="214"/>
      <c r="V860" s="214"/>
      <c r="W860" s="214"/>
      <c r="X860" s="214"/>
    </row>
    <row r="861" hidden="1">
      <c r="A861" s="180"/>
      <c r="B861" s="214"/>
      <c r="C861" s="214"/>
      <c r="D861" s="214"/>
      <c r="E861" s="214"/>
      <c r="F861" s="214"/>
      <c r="G861" s="214"/>
      <c r="H861" s="214"/>
      <c r="I861" s="214"/>
      <c r="J861" s="214"/>
      <c r="K861" s="214"/>
      <c r="L861" s="214"/>
      <c r="M861" s="214"/>
      <c r="N861" s="214"/>
      <c r="O861" s="214"/>
      <c r="P861" s="214"/>
      <c r="Q861" s="214"/>
      <c r="R861" s="214"/>
      <c r="S861" s="214"/>
      <c r="T861" s="214"/>
      <c r="U861" s="214"/>
      <c r="V861" s="214"/>
      <c r="W861" s="214"/>
      <c r="X861" s="214"/>
    </row>
    <row r="862" hidden="1">
      <c r="A862" s="180"/>
      <c r="B862" s="214"/>
      <c r="C862" s="214"/>
      <c r="D862" s="214"/>
      <c r="E862" s="214"/>
      <c r="F862" s="214"/>
      <c r="G862" s="214"/>
      <c r="H862" s="214"/>
      <c r="I862" s="214"/>
      <c r="J862" s="214"/>
      <c r="K862" s="214"/>
      <c r="L862" s="214"/>
      <c r="M862" s="214"/>
      <c r="N862" s="214"/>
      <c r="O862" s="214"/>
      <c r="P862" s="214"/>
      <c r="Q862" s="214"/>
      <c r="R862" s="214"/>
      <c r="S862" s="214"/>
      <c r="T862" s="214"/>
      <c r="U862" s="214"/>
      <c r="V862" s="214"/>
      <c r="W862" s="214"/>
      <c r="X862" s="214"/>
    </row>
    <row r="863" hidden="1">
      <c r="A863" s="180"/>
      <c r="B863" s="214"/>
      <c r="C863" s="214"/>
      <c r="D863" s="214"/>
      <c r="E863" s="214"/>
      <c r="F863" s="214"/>
      <c r="G863" s="214"/>
      <c r="H863" s="214"/>
      <c r="I863" s="214"/>
      <c r="J863" s="214"/>
      <c r="K863" s="214"/>
      <c r="L863" s="214"/>
      <c r="M863" s="214"/>
      <c r="N863" s="214"/>
      <c r="O863" s="214"/>
      <c r="P863" s="214"/>
      <c r="Q863" s="214"/>
      <c r="R863" s="214"/>
      <c r="S863" s="214"/>
      <c r="T863" s="214"/>
      <c r="U863" s="214"/>
      <c r="V863" s="214"/>
      <c r="W863" s="214"/>
      <c r="X863" s="214"/>
    </row>
    <row r="864" hidden="1">
      <c r="A864" s="180"/>
      <c r="B864" s="214"/>
      <c r="C864" s="214"/>
      <c r="D864" s="214"/>
      <c r="E864" s="214"/>
      <c r="F864" s="214"/>
      <c r="G864" s="214"/>
      <c r="H864" s="214"/>
      <c r="I864" s="214"/>
      <c r="J864" s="214"/>
      <c r="K864" s="214"/>
      <c r="L864" s="214"/>
      <c r="M864" s="214"/>
      <c r="N864" s="214"/>
      <c r="O864" s="214"/>
      <c r="P864" s="214"/>
      <c r="Q864" s="214"/>
      <c r="R864" s="214"/>
      <c r="S864" s="214"/>
      <c r="T864" s="214"/>
      <c r="U864" s="214"/>
      <c r="V864" s="214"/>
      <c r="W864" s="214"/>
      <c r="X864" s="214"/>
    </row>
    <row r="865" hidden="1">
      <c r="A865" s="180"/>
      <c r="B865" s="214"/>
      <c r="C865" s="214"/>
      <c r="D865" s="214"/>
      <c r="E865" s="214"/>
      <c r="F865" s="214"/>
      <c r="G865" s="214"/>
      <c r="H865" s="214"/>
      <c r="I865" s="214"/>
      <c r="J865" s="214"/>
      <c r="K865" s="214"/>
      <c r="L865" s="214"/>
      <c r="M865" s="214"/>
      <c r="N865" s="214"/>
      <c r="O865" s="214"/>
      <c r="P865" s="214"/>
      <c r="Q865" s="214"/>
      <c r="R865" s="214"/>
      <c r="S865" s="214"/>
      <c r="T865" s="214"/>
      <c r="U865" s="214"/>
      <c r="V865" s="214"/>
      <c r="W865" s="214"/>
      <c r="X865" s="214"/>
    </row>
    <row r="866" hidden="1">
      <c r="A866" s="180"/>
      <c r="B866" s="214"/>
      <c r="C866" s="214"/>
      <c r="D866" s="214"/>
      <c r="E866" s="214"/>
      <c r="F866" s="214"/>
      <c r="G866" s="214"/>
      <c r="H866" s="214"/>
      <c r="I866" s="214"/>
      <c r="J866" s="214"/>
      <c r="K866" s="214"/>
      <c r="L866" s="214"/>
      <c r="M866" s="214"/>
      <c r="N866" s="214"/>
      <c r="O866" s="214"/>
      <c r="P866" s="214"/>
      <c r="Q866" s="214"/>
      <c r="R866" s="214"/>
      <c r="S866" s="214"/>
      <c r="T866" s="214"/>
      <c r="U866" s="214"/>
      <c r="V866" s="214"/>
      <c r="W866" s="214"/>
      <c r="X866" s="214"/>
    </row>
    <row r="867" hidden="1">
      <c r="A867" s="180"/>
      <c r="B867" s="214"/>
      <c r="C867" s="214"/>
      <c r="D867" s="214"/>
      <c r="E867" s="214"/>
      <c r="F867" s="214"/>
      <c r="G867" s="214"/>
      <c r="H867" s="214"/>
      <c r="I867" s="214"/>
      <c r="J867" s="214"/>
      <c r="K867" s="214"/>
      <c r="L867" s="214"/>
      <c r="M867" s="214"/>
      <c r="N867" s="214"/>
      <c r="O867" s="214"/>
      <c r="P867" s="214"/>
      <c r="Q867" s="214"/>
      <c r="R867" s="214"/>
      <c r="S867" s="214"/>
      <c r="T867" s="214"/>
      <c r="U867" s="214"/>
      <c r="V867" s="214"/>
      <c r="W867" s="214"/>
      <c r="X867" s="214"/>
    </row>
    <row r="868" hidden="1">
      <c r="A868" s="180"/>
      <c r="B868" s="214"/>
      <c r="C868" s="214"/>
      <c r="D868" s="214"/>
      <c r="E868" s="214"/>
      <c r="F868" s="214"/>
      <c r="G868" s="214"/>
      <c r="H868" s="214"/>
      <c r="I868" s="214"/>
      <c r="J868" s="214"/>
      <c r="K868" s="214"/>
      <c r="L868" s="214"/>
      <c r="M868" s="214"/>
      <c r="N868" s="214"/>
      <c r="O868" s="214"/>
      <c r="P868" s="214"/>
      <c r="Q868" s="214"/>
      <c r="R868" s="214"/>
      <c r="S868" s="214"/>
      <c r="T868" s="214"/>
      <c r="U868" s="214"/>
      <c r="V868" s="214"/>
      <c r="W868" s="214"/>
      <c r="X868" s="214"/>
    </row>
    <row r="869" hidden="1">
      <c r="A869" s="180"/>
      <c r="B869" s="214"/>
      <c r="C869" s="214"/>
      <c r="D869" s="214"/>
      <c r="E869" s="214"/>
      <c r="F869" s="214"/>
      <c r="G869" s="214"/>
      <c r="H869" s="214"/>
      <c r="I869" s="214"/>
      <c r="J869" s="214"/>
      <c r="K869" s="214"/>
      <c r="L869" s="214"/>
      <c r="M869" s="214"/>
      <c r="N869" s="214"/>
      <c r="O869" s="214"/>
      <c r="P869" s="214"/>
      <c r="Q869" s="214"/>
      <c r="R869" s="214"/>
      <c r="S869" s="214"/>
      <c r="T869" s="214"/>
      <c r="U869" s="214"/>
      <c r="V869" s="214"/>
      <c r="W869" s="214"/>
      <c r="X869" s="214"/>
    </row>
    <row r="870" hidden="1">
      <c r="A870" s="180"/>
      <c r="B870" s="214"/>
      <c r="C870" s="214"/>
      <c r="D870" s="214"/>
      <c r="E870" s="214"/>
      <c r="F870" s="214"/>
      <c r="G870" s="214"/>
      <c r="H870" s="214"/>
      <c r="I870" s="214"/>
      <c r="J870" s="214"/>
      <c r="K870" s="214"/>
      <c r="L870" s="214"/>
      <c r="M870" s="214"/>
      <c r="N870" s="214"/>
      <c r="O870" s="214"/>
      <c r="P870" s="214"/>
      <c r="Q870" s="214"/>
      <c r="R870" s="214"/>
      <c r="S870" s="214"/>
      <c r="T870" s="214"/>
      <c r="U870" s="214"/>
      <c r="V870" s="214"/>
      <c r="W870" s="214"/>
      <c r="X870" s="214"/>
    </row>
    <row r="871" hidden="1">
      <c r="A871" s="180"/>
      <c r="B871" s="214"/>
      <c r="C871" s="214"/>
      <c r="D871" s="214"/>
      <c r="E871" s="214"/>
      <c r="F871" s="214"/>
      <c r="G871" s="214"/>
      <c r="H871" s="214"/>
      <c r="I871" s="214"/>
      <c r="J871" s="214"/>
      <c r="K871" s="214"/>
      <c r="L871" s="214"/>
      <c r="M871" s="214"/>
      <c r="N871" s="214"/>
      <c r="O871" s="214"/>
      <c r="P871" s="214"/>
      <c r="Q871" s="214"/>
      <c r="R871" s="214"/>
      <c r="S871" s="214"/>
      <c r="T871" s="214"/>
      <c r="U871" s="214"/>
      <c r="V871" s="214"/>
      <c r="W871" s="214"/>
      <c r="X871" s="214"/>
    </row>
    <row r="872" hidden="1">
      <c r="A872" s="180"/>
      <c r="B872" s="214"/>
      <c r="C872" s="214"/>
      <c r="D872" s="214"/>
      <c r="E872" s="214"/>
      <c r="F872" s="214"/>
      <c r="G872" s="214"/>
      <c r="H872" s="214"/>
      <c r="I872" s="214"/>
      <c r="J872" s="214"/>
      <c r="K872" s="214"/>
      <c r="L872" s="214"/>
      <c r="M872" s="214"/>
      <c r="N872" s="214"/>
      <c r="O872" s="214"/>
      <c r="P872" s="214"/>
      <c r="Q872" s="214"/>
      <c r="R872" s="214"/>
      <c r="S872" s="214"/>
      <c r="T872" s="214"/>
      <c r="U872" s="214"/>
      <c r="V872" s="214"/>
      <c r="W872" s="214"/>
      <c r="X872" s="214"/>
    </row>
    <row r="873" hidden="1">
      <c r="A873" s="180"/>
      <c r="B873" s="214"/>
      <c r="C873" s="214"/>
      <c r="D873" s="214"/>
      <c r="E873" s="214"/>
      <c r="F873" s="214"/>
      <c r="G873" s="214"/>
      <c r="H873" s="214"/>
      <c r="I873" s="214"/>
      <c r="J873" s="214"/>
      <c r="K873" s="214"/>
      <c r="L873" s="214"/>
      <c r="M873" s="214"/>
      <c r="N873" s="214"/>
      <c r="O873" s="214"/>
      <c r="P873" s="214"/>
      <c r="Q873" s="214"/>
      <c r="R873" s="214"/>
      <c r="S873" s="214"/>
      <c r="T873" s="214"/>
      <c r="U873" s="214"/>
      <c r="V873" s="214"/>
      <c r="W873" s="214"/>
      <c r="X873" s="214"/>
    </row>
    <row r="874" hidden="1">
      <c r="A874" s="180"/>
      <c r="B874" s="214"/>
      <c r="C874" s="214"/>
      <c r="D874" s="214"/>
      <c r="E874" s="214"/>
      <c r="F874" s="214"/>
      <c r="G874" s="214"/>
      <c r="H874" s="214"/>
      <c r="I874" s="214"/>
      <c r="J874" s="214"/>
      <c r="K874" s="214"/>
      <c r="L874" s="214"/>
      <c r="M874" s="214"/>
      <c r="N874" s="214"/>
      <c r="O874" s="214"/>
      <c r="P874" s="214"/>
      <c r="Q874" s="214"/>
      <c r="R874" s="214"/>
      <c r="S874" s="214"/>
      <c r="T874" s="214"/>
      <c r="U874" s="214"/>
      <c r="V874" s="214"/>
      <c r="W874" s="214"/>
      <c r="X874" s="214"/>
    </row>
    <row r="875" hidden="1">
      <c r="A875" s="180"/>
      <c r="B875" s="214"/>
      <c r="C875" s="214"/>
      <c r="D875" s="214"/>
      <c r="E875" s="214"/>
      <c r="F875" s="214"/>
      <c r="G875" s="214"/>
      <c r="H875" s="214"/>
      <c r="I875" s="214"/>
      <c r="J875" s="214"/>
      <c r="K875" s="214"/>
      <c r="L875" s="214"/>
      <c r="M875" s="214"/>
      <c r="N875" s="214"/>
      <c r="O875" s="214"/>
      <c r="P875" s="214"/>
      <c r="Q875" s="214"/>
      <c r="R875" s="214"/>
      <c r="S875" s="214"/>
      <c r="T875" s="214"/>
      <c r="U875" s="214"/>
      <c r="V875" s="214"/>
      <c r="W875" s="214"/>
      <c r="X875" s="214"/>
    </row>
    <row r="876" hidden="1">
      <c r="A876" s="180"/>
      <c r="B876" s="214"/>
      <c r="C876" s="214"/>
      <c r="D876" s="214"/>
      <c r="E876" s="214"/>
      <c r="F876" s="214"/>
      <c r="G876" s="214"/>
      <c r="H876" s="214"/>
      <c r="I876" s="214"/>
      <c r="J876" s="214"/>
      <c r="K876" s="214"/>
      <c r="L876" s="214"/>
      <c r="M876" s="214"/>
      <c r="N876" s="214"/>
      <c r="O876" s="214"/>
      <c r="P876" s="214"/>
      <c r="Q876" s="214"/>
      <c r="R876" s="214"/>
      <c r="S876" s="214"/>
      <c r="T876" s="214"/>
      <c r="U876" s="214"/>
      <c r="V876" s="214"/>
      <c r="W876" s="214"/>
      <c r="X876" s="214"/>
    </row>
    <row r="877" hidden="1">
      <c r="A877" s="180"/>
      <c r="B877" s="214"/>
      <c r="C877" s="214"/>
      <c r="D877" s="214"/>
      <c r="E877" s="214"/>
      <c r="F877" s="214"/>
      <c r="G877" s="214"/>
      <c r="H877" s="214"/>
      <c r="I877" s="214"/>
      <c r="J877" s="214"/>
      <c r="K877" s="214"/>
      <c r="L877" s="214"/>
      <c r="M877" s="214"/>
      <c r="N877" s="214"/>
      <c r="O877" s="214"/>
      <c r="P877" s="214"/>
      <c r="Q877" s="214"/>
      <c r="R877" s="214"/>
      <c r="S877" s="214"/>
      <c r="T877" s="214"/>
      <c r="U877" s="214"/>
      <c r="V877" s="214"/>
      <c r="W877" s="214"/>
      <c r="X877" s="214"/>
    </row>
    <row r="878" hidden="1">
      <c r="A878" s="180"/>
      <c r="B878" s="214"/>
      <c r="C878" s="214"/>
      <c r="D878" s="214"/>
      <c r="E878" s="214"/>
      <c r="F878" s="214"/>
      <c r="G878" s="214"/>
      <c r="H878" s="214"/>
      <c r="I878" s="214"/>
      <c r="J878" s="214"/>
      <c r="K878" s="214"/>
      <c r="L878" s="214"/>
      <c r="M878" s="214"/>
      <c r="N878" s="214"/>
      <c r="O878" s="214"/>
      <c r="P878" s="214"/>
      <c r="Q878" s="214"/>
      <c r="R878" s="214"/>
      <c r="S878" s="214"/>
      <c r="T878" s="214"/>
      <c r="U878" s="214"/>
      <c r="V878" s="214"/>
      <c r="W878" s="214"/>
      <c r="X878" s="214"/>
    </row>
    <row r="879" hidden="1">
      <c r="A879" s="180"/>
      <c r="B879" s="214"/>
      <c r="C879" s="214"/>
      <c r="D879" s="214"/>
      <c r="E879" s="214"/>
      <c r="F879" s="214"/>
      <c r="G879" s="214"/>
      <c r="H879" s="214"/>
      <c r="I879" s="214"/>
      <c r="J879" s="214"/>
      <c r="K879" s="214"/>
      <c r="L879" s="214"/>
      <c r="M879" s="214"/>
      <c r="N879" s="214"/>
      <c r="O879" s="214"/>
      <c r="P879" s="214"/>
      <c r="Q879" s="214"/>
      <c r="R879" s="214"/>
      <c r="S879" s="214"/>
      <c r="T879" s="214"/>
      <c r="U879" s="214"/>
      <c r="V879" s="214"/>
      <c r="W879" s="214"/>
      <c r="X879" s="214"/>
    </row>
    <row r="880" hidden="1">
      <c r="A880" s="180"/>
      <c r="B880" s="214"/>
      <c r="C880" s="214"/>
      <c r="D880" s="214"/>
      <c r="E880" s="214"/>
      <c r="F880" s="214"/>
      <c r="G880" s="214"/>
      <c r="H880" s="214"/>
      <c r="I880" s="214"/>
      <c r="J880" s="214"/>
      <c r="K880" s="214"/>
      <c r="L880" s="214"/>
      <c r="M880" s="214"/>
      <c r="N880" s="214"/>
      <c r="O880" s="214"/>
      <c r="P880" s="214"/>
      <c r="Q880" s="214"/>
      <c r="R880" s="214"/>
      <c r="S880" s="214"/>
      <c r="T880" s="214"/>
      <c r="U880" s="214"/>
      <c r="V880" s="214"/>
      <c r="W880" s="214"/>
      <c r="X880" s="214"/>
    </row>
    <row r="881" hidden="1">
      <c r="A881" s="180"/>
      <c r="B881" s="214"/>
      <c r="C881" s="214"/>
      <c r="D881" s="214"/>
      <c r="E881" s="214"/>
      <c r="F881" s="214"/>
      <c r="G881" s="214"/>
      <c r="H881" s="214"/>
      <c r="I881" s="214"/>
      <c r="J881" s="214"/>
      <c r="K881" s="214"/>
      <c r="L881" s="214"/>
      <c r="M881" s="214"/>
      <c r="N881" s="214"/>
      <c r="O881" s="214"/>
      <c r="P881" s="214"/>
      <c r="Q881" s="214"/>
      <c r="R881" s="214"/>
      <c r="S881" s="214"/>
      <c r="T881" s="214"/>
      <c r="U881" s="214"/>
      <c r="V881" s="214"/>
      <c r="W881" s="214"/>
      <c r="X881" s="214"/>
    </row>
    <row r="882" hidden="1">
      <c r="A882" s="180"/>
      <c r="B882" s="214"/>
      <c r="C882" s="214"/>
      <c r="D882" s="214"/>
      <c r="E882" s="214"/>
      <c r="F882" s="214"/>
      <c r="G882" s="214"/>
      <c r="H882" s="214"/>
      <c r="I882" s="214"/>
      <c r="J882" s="214"/>
      <c r="K882" s="214"/>
      <c r="L882" s="214"/>
      <c r="M882" s="214"/>
      <c r="N882" s="214"/>
      <c r="O882" s="214"/>
      <c r="P882" s="214"/>
      <c r="Q882" s="214"/>
      <c r="R882" s="214"/>
      <c r="S882" s="214"/>
      <c r="T882" s="214"/>
      <c r="U882" s="214"/>
      <c r="V882" s="214"/>
      <c r="W882" s="214"/>
      <c r="X882" s="214"/>
    </row>
    <row r="883" hidden="1">
      <c r="A883" s="180"/>
      <c r="B883" s="214"/>
      <c r="C883" s="214"/>
      <c r="D883" s="214"/>
      <c r="E883" s="214"/>
      <c r="F883" s="214"/>
      <c r="G883" s="214"/>
      <c r="H883" s="214"/>
      <c r="I883" s="214"/>
      <c r="J883" s="214"/>
      <c r="K883" s="214"/>
      <c r="L883" s="214"/>
      <c r="M883" s="214"/>
      <c r="N883" s="214"/>
      <c r="O883" s="214"/>
      <c r="P883" s="214"/>
      <c r="Q883" s="214"/>
      <c r="R883" s="214"/>
      <c r="S883" s="214"/>
      <c r="T883" s="214"/>
      <c r="U883" s="214"/>
      <c r="V883" s="214"/>
      <c r="W883" s="214"/>
      <c r="X883" s="214"/>
    </row>
    <row r="884" hidden="1">
      <c r="A884" s="180"/>
      <c r="B884" s="214"/>
      <c r="C884" s="214"/>
      <c r="D884" s="214"/>
      <c r="E884" s="214"/>
      <c r="F884" s="214"/>
      <c r="G884" s="214"/>
      <c r="H884" s="214"/>
      <c r="I884" s="214"/>
      <c r="J884" s="214"/>
      <c r="K884" s="214"/>
      <c r="L884" s="214"/>
      <c r="M884" s="214"/>
      <c r="N884" s="214"/>
      <c r="O884" s="214"/>
      <c r="P884" s="214"/>
      <c r="Q884" s="214"/>
      <c r="R884" s="214"/>
      <c r="S884" s="214"/>
      <c r="T884" s="214"/>
      <c r="U884" s="214"/>
      <c r="V884" s="214"/>
      <c r="W884" s="214"/>
      <c r="X884" s="214"/>
    </row>
    <row r="885" hidden="1">
      <c r="A885" s="180"/>
      <c r="B885" s="214"/>
      <c r="C885" s="214"/>
      <c r="D885" s="214"/>
      <c r="E885" s="214"/>
      <c r="F885" s="214"/>
      <c r="G885" s="214"/>
      <c r="H885" s="214"/>
      <c r="I885" s="214"/>
      <c r="J885" s="214"/>
      <c r="K885" s="214"/>
      <c r="L885" s="214"/>
      <c r="M885" s="214"/>
      <c r="N885" s="214"/>
      <c r="O885" s="214"/>
      <c r="P885" s="214"/>
      <c r="Q885" s="214"/>
      <c r="R885" s="214"/>
      <c r="S885" s="214"/>
      <c r="T885" s="214"/>
      <c r="U885" s="214"/>
      <c r="V885" s="214"/>
      <c r="W885" s="214"/>
      <c r="X885" s="214"/>
    </row>
    <row r="886" hidden="1">
      <c r="A886" s="180"/>
      <c r="B886" s="214"/>
      <c r="C886" s="214"/>
      <c r="D886" s="214"/>
      <c r="E886" s="214"/>
      <c r="F886" s="214"/>
      <c r="G886" s="214"/>
      <c r="H886" s="214"/>
      <c r="I886" s="214"/>
      <c r="J886" s="214"/>
      <c r="K886" s="214"/>
      <c r="L886" s="214"/>
      <c r="M886" s="214"/>
      <c r="N886" s="214"/>
      <c r="O886" s="214"/>
      <c r="P886" s="214"/>
      <c r="Q886" s="214"/>
      <c r="R886" s="214"/>
      <c r="S886" s="214"/>
      <c r="T886" s="214"/>
      <c r="U886" s="214"/>
      <c r="V886" s="214"/>
      <c r="W886" s="214"/>
      <c r="X886" s="214"/>
    </row>
    <row r="887" hidden="1">
      <c r="A887" s="180"/>
      <c r="B887" s="214"/>
      <c r="C887" s="214"/>
      <c r="D887" s="214"/>
      <c r="E887" s="214"/>
      <c r="F887" s="214"/>
      <c r="G887" s="214"/>
      <c r="H887" s="214"/>
      <c r="I887" s="214"/>
      <c r="J887" s="214"/>
      <c r="K887" s="214"/>
      <c r="L887" s="214"/>
      <c r="M887" s="214"/>
      <c r="N887" s="214"/>
      <c r="O887" s="214"/>
      <c r="P887" s="214"/>
      <c r="Q887" s="214"/>
      <c r="R887" s="214"/>
      <c r="S887" s="214"/>
      <c r="T887" s="214"/>
      <c r="U887" s="214"/>
      <c r="V887" s="214"/>
      <c r="W887" s="214"/>
      <c r="X887" s="214"/>
    </row>
    <row r="888" hidden="1">
      <c r="A888" s="180"/>
      <c r="B888" s="214"/>
      <c r="C888" s="214"/>
      <c r="D888" s="214"/>
      <c r="E888" s="214"/>
      <c r="F888" s="214"/>
      <c r="G888" s="214"/>
      <c r="H888" s="214"/>
      <c r="I888" s="214"/>
      <c r="J888" s="214"/>
      <c r="K888" s="214"/>
      <c r="L888" s="214"/>
      <c r="M888" s="214"/>
      <c r="N888" s="214"/>
      <c r="O888" s="214"/>
      <c r="P888" s="214"/>
      <c r="Q888" s="214"/>
      <c r="R888" s="214"/>
      <c r="S888" s="214"/>
      <c r="T888" s="214"/>
      <c r="U888" s="214"/>
      <c r="V888" s="214"/>
      <c r="W888" s="214"/>
      <c r="X888" s="214"/>
    </row>
    <row r="889" hidden="1">
      <c r="A889" s="180"/>
      <c r="B889" s="214"/>
      <c r="C889" s="214"/>
      <c r="D889" s="214"/>
      <c r="E889" s="214"/>
      <c r="F889" s="214"/>
      <c r="G889" s="214"/>
      <c r="H889" s="214"/>
      <c r="I889" s="214"/>
      <c r="J889" s="214"/>
      <c r="K889" s="214"/>
      <c r="L889" s="214"/>
      <c r="M889" s="214"/>
      <c r="N889" s="214"/>
      <c r="O889" s="214"/>
      <c r="P889" s="214"/>
      <c r="Q889" s="214"/>
      <c r="R889" s="214"/>
      <c r="S889" s="214"/>
      <c r="T889" s="214"/>
      <c r="U889" s="214"/>
      <c r="V889" s="214"/>
      <c r="W889" s="214"/>
      <c r="X889" s="214"/>
    </row>
    <row r="890" hidden="1">
      <c r="A890" s="180"/>
      <c r="B890" s="214"/>
      <c r="C890" s="214"/>
      <c r="D890" s="214"/>
      <c r="E890" s="214"/>
      <c r="F890" s="214"/>
      <c r="G890" s="214"/>
      <c r="H890" s="214"/>
      <c r="I890" s="214"/>
      <c r="J890" s="214"/>
      <c r="K890" s="214"/>
      <c r="L890" s="214"/>
      <c r="M890" s="214"/>
      <c r="N890" s="214"/>
      <c r="O890" s="214"/>
      <c r="P890" s="214"/>
      <c r="Q890" s="214"/>
      <c r="R890" s="214"/>
      <c r="S890" s="214"/>
      <c r="T890" s="214"/>
      <c r="U890" s="214"/>
      <c r="V890" s="214"/>
      <c r="W890" s="214"/>
      <c r="X890" s="214"/>
    </row>
    <row r="891" hidden="1">
      <c r="A891" s="180"/>
      <c r="B891" s="214"/>
      <c r="C891" s="214"/>
      <c r="D891" s="214"/>
      <c r="E891" s="214"/>
      <c r="F891" s="214"/>
      <c r="G891" s="214"/>
      <c r="H891" s="214"/>
      <c r="I891" s="214"/>
      <c r="J891" s="214"/>
      <c r="K891" s="214"/>
      <c r="L891" s="214"/>
      <c r="M891" s="214"/>
      <c r="N891" s="214"/>
      <c r="O891" s="214"/>
      <c r="P891" s="214"/>
      <c r="Q891" s="214"/>
      <c r="R891" s="214"/>
      <c r="S891" s="214"/>
      <c r="T891" s="214"/>
      <c r="U891" s="214"/>
      <c r="V891" s="214"/>
      <c r="W891" s="214"/>
      <c r="X891" s="214"/>
    </row>
    <row r="892" hidden="1">
      <c r="A892" s="180"/>
      <c r="B892" s="214"/>
      <c r="C892" s="214"/>
      <c r="D892" s="214"/>
      <c r="E892" s="214"/>
      <c r="F892" s="214"/>
      <c r="G892" s="214"/>
      <c r="H892" s="214"/>
      <c r="I892" s="214"/>
      <c r="J892" s="214"/>
      <c r="K892" s="214"/>
      <c r="L892" s="214"/>
      <c r="M892" s="214"/>
      <c r="N892" s="214"/>
      <c r="O892" s="214"/>
      <c r="P892" s="214"/>
      <c r="Q892" s="214"/>
      <c r="R892" s="214"/>
      <c r="S892" s="214"/>
      <c r="T892" s="214"/>
      <c r="U892" s="214"/>
      <c r="V892" s="214"/>
      <c r="W892" s="214"/>
      <c r="X892" s="214"/>
    </row>
    <row r="893" hidden="1">
      <c r="A893" s="180"/>
      <c r="B893" s="214"/>
      <c r="C893" s="214"/>
      <c r="D893" s="214"/>
      <c r="E893" s="214"/>
      <c r="F893" s="214"/>
      <c r="G893" s="214"/>
      <c r="H893" s="214"/>
      <c r="I893" s="214"/>
      <c r="J893" s="214"/>
      <c r="K893" s="214"/>
      <c r="L893" s="214"/>
      <c r="M893" s="214"/>
      <c r="N893" s="214"/>
      <c r="O893" s="214"/>
      <c r="P893" s="214"/>
      <c r="Q893" s="214"/>
      <c r="R893" s="214"/>
      <c r="S893" s="214"/>
      <c r="T893" s="214"/>
      <c r="U893" s="214"/>
      <c r="V893" s="214"/>
      <c r="W893" s="214"/>
      <c r="X893" s="214"/>
    </row>
    <row r="894" hidden="1">
      <c r="A894" s="180"/>
      <c r="B894" s="214"/>
      <c r="C894" s="214"/>
      <c r="D894" s="214"/>
      <c r="E894" s="214"/>
      <c r="F894" s="214"/>
      <c r="G894" s="214"/>
      <c r="H894" s="214"/>
      <c r="I894" s="214"/>
      <c r="J894" s="214"/>
      <c r="K894" s="214"/>
      <c r="L894" s="214"/>
      <c r="M894" s="214"/>
      <c r="N894" s="214"/>
      <c r="O894" s="214"/>
      <c r="P894" s="214"/>
      <c r="Q894" s="214"/>
      <c r="R894" s="214"/>
      <c r="S894" s="214"/>
      <c r="T894" s="214"/>
      <c r="U894" s="214"/>
      <c r="V894" s="214"/>
      <c r="W894" s="214"/>
      <c r="X894" s="214"/>
    </row>
    <row r="895" hidden="1">
      <c r="A895" s="180"/>
      <c r="B895" s="214"/>
      <c r="C895" s="214"/>
      <c r="D895" s="214"/>
      <c r="E895" s="214"/>
      <c r="F895" s="214"/>
      <c r="G895" s="214"/>
      <c r="H895" s="214"/>
      <c r="I895" s="214"/>
      <c r="J895" s="214"/>
      <c r="K895" s="214"/>
      <c r="L895" s="214"/>
      <c r="M895" s="214"/>
      <c r="N895" s="214"/>
      <c r="O895" s="214"/>
      <c r="P895" s="214"/>
      <c r="Q895" s="214"/>
      <c r="R895" s="214"/>
      <c r="S895" s="214"/>
      <c r="T895" s="214"/>
      <c r="U895" s="214"/>
      <c r="V895" s="214"/>
      <c r="W895" s="214"/>
      <c r="X895" s="214"/>
    </row>
    <row r="896" hidden="1">
      <c r="A896" s="180"/>
      <c r="B896" s="214"/>
      <c r="C896" s="214"/>
      <c r="D896" s="214"/>
      <c r="E896" s="214"/>
      <c r="F896" s="214"/>
      <c r="G896" s="214"/>
      <c r="H896" s="214"/>
      <c r="I896" s="214"/>
      <c r="J896" s="214"/>
      <c r="K896" s="214"/>
      <c r="L896" s="214"/>
      <c r="M896" s="214"/>
      <c r="N896" s="214"/>
      <c r="O896" s="214"/>
      <c r="P896" s="214"/>
      <c r="Q896" s="214"/>
      <c r="R896" s="214"/>
      <c r="S896" s="214"/>
      <c r="T896" s="214"/>
      <c r="U896" s="214"/>
      <c r="V896" s="214"/>
      <c r="W896" s="214"/>
      <c r="X896" s="214"/>
    </row>
    <row r="897" hidden="1">
      <c r="A897" s="180"/>
      <c r="B897" s="214"/>
      <c r="C897" s="214"/>
      <c r="D897" s="214"/>
      <c r="E897" s="214"/>
      <c r="F897" s="214"/>
      <c r="G897" s="214"/>
      <c r="H897" s="214"/>
      <c r="I897" s="214"/>
      <c r="J897" s="214"/>
      <c r="K897" s="214"/>
      <c r="L897" s="214"/>
      <c r="M897" s="214"/>
      <c r="N897" s="214"/>
      <c r="O897" s="214"/>
      <c r="P897" s="214"/>
      <c r="Q897" s="214"/>
      <c r="R897" s="214"/>
      <c r="S897" s="214"/>
      <c r="T897" s="214"/>
      <c r="U897" s="214"/>
      <c r="V897" s="214"/>
      <c r="W897" s="214"/>
      <c r="X897" s="214"/>
    </row>
    <row r="898" hidden="1">
      <c r="A898" s="180"/>
      <c r="B898" s="214"/>
      <c r="C898" s="214"/>
      <c r="D898" s="214"/>
      <c r="E898" s="214"/>
      <c r="F898" s="214"/>
      <c r="G898" s="214"/>
      <c r="H898" s="214"/>
      <c r="I898" s="214"/>
      <c r="J898" s="214"/>
      <c r="K898" s="214"/>
      <c r="L898" s="214"/>
      <c r="M898" s="214"/>
      <c r="N898" s="214"/>
      <c r="O898" s="214"/>
      <c r="P898" s="214"/>
      <c r="Q898" s="214"/>
      <c r="R898" s="214"/>
      <c r="S898" s="214"/>
      <c r="T898" s="214"/>
      <c r="U898" s="214"/>
      <c r="V898" s="214"/>
      <c r="W898" s="214"/>
      <c r="X898" s="214"/>
    </row>
    <row r="899" hidden="1">
      <c r="A899" s="180"/>
      <c r="B899" s="214"/>
      <c r="C899" s="214"/>
      <c r="D899" s="214"/>
      <c r="E899" s="214"/>
      <c r="F899" s="214"/>
      <c r="G899" s="214"/>
      <c r="H899" s="214"/>
      <c r="I899" s="214"/>
      <c r="J899" s="214"/>
      <c r="K899" s="214"/>
      <c r="L899" s="214"/>
      <c r="M899" s="214"/>
      <c r="N899" s="214"/>
      <c r="O899" s="214"/>
      <c r="P899" s="214"/>
      <c r="Q899" s="214"/>
      <c r="R899" s="214"/>
      <c r="S899" s="214"/>
      <c r="T899" s="214"/>
      <c r="U899" s="214"/>
      <c r="V899" s="214"/>
      <c r="W899" s="214"/>
      <c r="X899" s="214"/>
    </row>
    <row r="900" hidden="1">
      <c r="A900" s="180"/>
      <c r="B900" s="214"/>
      <c r="C900" s="214"/>
      <c r="D900" s="214"/>
      <c r="E900" s="214"/>
      <c r="F900" s="214"/>
      <c r="G900" s="214"/>
      <c r="H900" s="214"/>
      <c r="I900" s="214"/>
      <c r="J900" s="214"/>
      <c r="K900" s="214"/>
      <c r="L900" s="214"/>
      <c r="M900" s="214"/>
      <c r="N900" s="214"/>
      <c r="O900" s="214"/>
      <c r="P900" s="214"/>
      <c r="Q900" s="214"/>
      <c r="R900" s="214"/>
      <c r="S900" s="214"/>
      <c r="T900" s="214"/>
      <c r="U900" s="214"/>
      <c r="V900" s="214"/>
      <c r="W900" s="214"/>
      <c r="X900" s="214"/>
    </row>
    <row r="901" hidden="1">
      <c r="A901" s="180"/>
      <c r="B901" s="214"/>
      <c r="C901" s="214"/>
      <c r="D901" s="214"/>
      <c r="E901" s="214"/>
      <c r="F901" s="214"/>
      <c r="G901" s="214"/>
      <c r="H901" s="214"/>
      <c r="I901" s="214"/>
      <c r="J901" s="214"/>
      <c r="K901" s="214"/>
      <c r="L901" s="214"/>
      <c r="M901" s="214"/>
      <c r="N901" s="214"/>
      <c r="O901" s="214"/>
      <c r="P901" s="214"/>
      <c r="Q901" s="214"/>
      <c r="R901" s="214"/>
      <c r="S901" s="214"/>
      <c r="T901" s="214"/>
      <c r="U901" s="214"/>
      <c r="V901" s="214"/>
      <c r="W901" s="214"/>
      <c r="X901" s="214"/>
    </row>
    <row r="902" hidden="1">
      <c r="A902" s="180"/>
      <c r="B902" s="214"/>
      <c r="C902" s="214"/>
      <c r="D902" s="214"/>
      <c r="E902" s="214"/>
      <c r="F902" s="214"/>
      <c r="G902" s="214"/>
      <c r="H902" s="214"/>
      <c r="I902" s="214"/>
      <c r="J902" s="214"/>
      <c r="K902" s="214"/>
      <c r="L902" s="214"/>
      <c r="M902" s="214"/>
      <c r="N902" s="214"/>
      <c r="O902" s="214"/>
      <c r="P902" s="214"/>
      <c r="Q902" s="214"/>
      <c r="R902" s="214"/>
      <c r="S902" s="214"/>
      <c r="T902" s="214"/>
      <c r="U902" s="214"/>
      <c r="V902" s="214"/>
      <c r="W902" s="214"/>
      <c r="X902" s="214"/>
    </row>
    <row r="903" hidden="1">
      <c r="A903" s="180"/>
      <c r="B903" s="214"/>
      <c r="C903" s="214"/>
      <c r="D903" s="214"/>
      <c r="E903" s="214"/>
      <c r="F903" s="214"/>
      <c r="G903" s="214"/>
      <c r="H903" s="214"/>
      <c r="I903" s="214"/>
      <c r="J903" s="214"/>
      <c r="K903" s="214"/>
      <c r="L903" s="214"/>
      <c r="M903" s="214"/>
      <c r="N903" s="214"/>
      <c r="O903" s="214"/>
      <c r="P903" s="214"/>
      <c r="Q903" s="214"/>
      <c r="R903" s="214"/>
      <c r="S903" s="214"/>
      <c r="T903" s="214"/>
      <c r="U903" s="214"/>
      <c r="V903" s="214"/>
      <c r="W903" s="214"/>
      <c r="X903" s="214"/>
    </row>
    <row r="904" hidden="1">
      <c r="A904" s="180"/>
      <c r="B904" s="214"/>
      <c r="C904" s="214"/>
      <c r="D904" s="214"/>
      <c r="E904" s="214"/>
      <c r="F904" s="214"/>
      <c r="G904" s="214"/>
      <c r="H904" s="214"/>
      <c r="I904" s="214"/>
      <c r="J904" s="214"/>
      <c r="K904" s="214"/>
      <c r="L904" s="214"/>
      <c r="M904" s="214"/>
      <c r="N904" s="214"/>
      <c r="O904" s="214"/>
      <c r="P904" s="214"/>
      <c r="Q904" s="214"/>
      <c r="R904" s="214"/>
      <c r="S904" s="214"/>
      <c r="T904" s="214"/>
      <c r="U904" s="214"/>
      <c r="V904" s="214"/>
      <c r="W904" s="214"/>
      <c r="X904" s="214"/>
    </row>
    <row r="905" hidden="1">
      <c r="A905" s="180"/>
      <c r="B905" s="214"/>
      <c r="C905" s="214"/>
      <c r="D905" s="214"/>
      <c r="E905" s="214"/>
      <c r="F905" s="214"/>
      <c r="G905" s="214"/>
      <c r="H905" s="214"/>
      <c r="I905" s="214"/>
      <c r="J905" s="214"/>
      <c r="K905" s="214"/>
      <c r="L905" s="214"/>
      <c r="M905" s="214"/>
      <c r="N905" s="214"/>
      <c r="O905" s="214"/>
      <c r="P905" s="214"/>
      <c r="Q905" s="214"/>
      <c r="R905" s="214"/>
      <c r="S905" s="214"/>
      <c r="T905" s="214"/>
      <c r="U905" s="214"/>
      <c r="V905" s="214"/>
      <c r="W905" s="214"/>
      <c r="X905" s="214"/>
    </row>
    <row r="906" hidden="1">
      <c r="A906" s="180"/>
      <c r="B906" s="214"/>
      <c r="C906" s="214"/>
      <c r="D906" s="214"/>
      <c r="E906" s="214"/>
      <c r="F906" s="214"/>
      <c r="G906" s="214"/>
      <c r="H906" s="214"/>
      <c r="I906" s="214"/>
      <c r="J906" s="214"/>
      <c r="K906" s="214"/>
      <c r="L906" s="214"/>
      <c r="M906" s="214"/>
      <c r="N906" s="214"/>
      <c r="O906" s="214"/>
      <c r="P906" s="214"/>
      <c r="Q906" s="214"/>
      <c r="R906" s="214"/>
      <c r="S906" s="214"/>
      <c r="T906" s="214"/>
      <c r="U906" s="214"/>
      <c r="V906" s="214"/>
      <c r="W906" s="214"/>
      <c r="X906" s="214"/>
    </row>
    <row r="907" hidden="1">
      <c r="A907" s="180"/>
      <c r="B907" s="214"/>
      <c r="C907" s="214"/>
      <c r="D907" s="214"/>
      <c r="E907" s="214"/>
      <c r="F907" s="214"/>
      <c r="G907" s="214"/>
      <c r="H907" s="214"/>
      <c r="I907" s="214"/>
      <c r="J907" s="214"/>
      <c r="K907" s="214"/>
      <c r="L907" s="214"/>
      <c r="M907" s="214"/>
      <c r="N907" s="214"/>
      <c r="O907" s="214"/>
      <c r="P907" s="214"/>
      <c r="Q907" s="214"/>
      <c r="R907" s="214"/>
      <c r="S907" s="214"/>
      <c r="T907" s="214"/>
      <c r="U907" s="214"/>
      <c r="V907" s="214"/>
      <c r="W907" s="214"/>
      <c r="X907" s="214"/>
    </row>
    <row r="908" hidden="1">
      <c r="A908" s="180"/>
      <c r="B908" s="214"/>
      <c r="C908" s="214"/>
      <c r="D908" s="214"/>
      <c r="E908" s="214"/>
      <c r="F908" s="214"/>
      <c r="G908" s="214"/>
      <c r="H908" s="214"/>
      <c r="I908" s="214"/>
      <c r="J908" s="214"/>
      <c r="K908" s="214"/>
      <c r="L908" s="214"/>
      <c r="M908" s="214"/>
      <c r="N908" s="214"/>
      <c r="O908" s="214"/>
      <c r="P908" s="214"/>
      <c r="Q908" s="214"/>
      <c r="R908" s="214"/>
      <c r="S908" s="214"/>
      <c r="T908" s="214"/>
      <c r="U908" s="214"/>
      <c r="V908" s="214"/>
      <c r="W908" s="214"/>
      <c r="X908" s="214"/>
    </row>
    <row r="909" hidden="1">
      <c r="A909" s="180"/>
      <c r="B909" s="214"/>
      <c r="C909" s="214"/>
      <c r="D909" s="214"/>
      <c r="E909" s="214"/>
      <c r="F909" s="214"/>
      <c r="G909" s="214"/>
      <c r="H909" s="214"/>
      <c r="I909" s="214"/>
      <c r="J909" s="214"/>
      <c r="K909" s="214"/>
      <c r="L909" s="214"/>
      <c r="M909" s="214"/>
      <c r="N909" s="214"/>
      <c r="O909" s="214"/>
      <c r="P909" s="214"/>
      <c r="Q909" s="214"/>
      <c r="R909" s="214"/>
      <c r="S909" s="214"/>
      <c r="T909" s="214"/>
      <c r="U909" s="214"/>
      <c r="V909" s="214"/>
      <c r="W909" s="214"/>
      <c r="X909" s="214"/>
    </row>
    <row r="910" hidden="1">
      <c r="A910" s="180"/>
      <c r="B910" s="214"/>
      <c r="C910" s="214"/>
      <c r="D910" s="214"/>
      <c r="E910" s="214"/>
      <c r="F910" s="214"/>
      <c r="G910" s="214"/>
      <c r="H910" s="214"/>
      <c r="I910" s="214"/>
      <c r="J910" s="214"/>
      <c r="K910" s="214"/>
      <c r="L910" s="214"/>
      <c r="M910" s="214"/>
      <c r="N910" s="214"/>
      <c r="O910" s="214"/>
      <c r="P910" s="214"/>
      <c r="Q910" s="214"/>
      <c r="R910" s="214"/>
      <c r="S910" s="214"/>
      <c r="T910" s="214"/>
      <c r="U910" s="214"/>
      <c r="V910" s="214"/>
      <c r="W910" s="214"/>
      <c r="X910" s="214"/>
    </row>
    <row r="911" hidden="1">
      <c r="A911" s="180"/>
      <c r="B911" s="214"/>
      <c r="C911" s="214"/>
      <c r="D911" s="214"/>
      <c r="E911" s="214"/>
      <c r="F911" s="214"/>
      <c r="G911" s="214"/>
      <c r="H911" s="214"/>
      <c r="I911" s="214"/>
      <c r="J911" s="214"/>
      <c r="K911" s="214"/>
      <c r="L911" s="214"/>
      <c r="M911" s="214"/>
      <c r="N911" s="214"/>
      <c r="O911" s="214"/>
      <c r="P911" s="214"/>
      <c r="Q911" s="214"/>
      <c r="R911" s="214"/>
      <c r="S911" s="214"/>
      <c r="T911" s="214"/>
      <c r="U911" s="214"/>
      <c r="V911" s="214"/>
      <c r="W911" s="214"/>
      <c r="X911" s="214"/>
    </row>
    <row r="912" hidden="1">
      <c r="A912" s="180"/>
      <c r="B912" s="214"/>
      <c r="C912" s="214"/>
      <c r="D912" s="214"/>
      <c r="E912" s="214"/>
      <c r="F912" s="214"/>
      <c r="G912" s="214"/>
      <c r="H912" s="214"/>
      <c r="I912" s="214"/>
      <c r="J912" s="214"/>
      <c r="K912" s="214"/>
      <c r="L912" s="214"/>
      <c r="M912" s="214"/>
      <c r="N912" s="214"/>
      <c r="O912" s="214"/>
      <c r="P912" s="214"/>
      <c r="Q912" s="214"/>
      <c r="R912" s="214"/>
      <c r="S912" s="214"/>
      <c r="T912" s="214"/>
      <c r="U912" s="214"/>
      <c r="V912" s="214"/>
      <c r="W912" s="214"/>
      <c r="X912" s="214"/>
    </row>
    <row r="913" hidden="1">
      <c r="A913" s="180"/>
      <c r="B913" s="214"/>
      <c r="C913" s="214"/>
      <c r="D913" s="214"/>
      <c r="E913" s="214"/>
      <c r="F913" s="214"/>
      <c r="G913" s="214"/>
      <c r="H913" s="214"/>
      <c r="I913" s="214"/>
      <c r="J913" s="214"/>
      <c r="K913" s="214"/>
      <c r="L913" s="214"/>
      <c r="M913" s="214"/>
      <c r="N913" s="214"/>
      <c r="O913" s="214"/>
      <c r="P913" s="214"/>
      <c r="Q913" s="214"/>
      <c r="R913" s="214"/>
      <c r="S913" s="214"/>
      <c r="T913" s="214"/>
      <c r="U913" s="214"/>
      <c r="V913" s="214"/>
      <c r="W913" s="214"/>
      <c r="X913" s="214"/>
    </row>
    <row r="914" hidden="1">
      <c r="A914" s="180"/>
      <c r="B914" s="214"/>
      <c r="C914" s="214"/>
      <c r="D914" s="214"/>
      <c r="E914" s="214"/>
      <c r="F914" s="214"/>
      <c r="G914" s="214"/>
      <c r="H914" s="214"/>
      <c r="I914" s="214"/>
      <c r="J914" s="214"/>
      <c r="K914" s="214"/>
      <c r="L914" s="214"/>
      <c r="M914" s="214"/>
      <c r="N914" s="214"/>
      <c r="O914" s="214"/>
      <c r="P914" s="214"/>
      <c r="Q914" s="214"/>
      <c r="R914" s="214"/>
      <c r="S914" s="214"/>
      <c r="T914" s="214"/>
      <c r="U914" s="214"/>
      <c r="V914" s="214"/>
      <c r="W914" s="214"/>
      <c r="X914" s="214"/>
    </row>
    <row r="915" hidden="1">
      <c r="A915" s="180"/>
      <c r="B915" s="214"/>
      <c r="C915" s="214"/>
      <c r="D915" s="214"/>
      <c r="E915" s="214"/>
      <c r="F915" s="214"/>
      <c r="G915" s="214"/>
      <c r="H915" s="214"/>
      <c r="I915" s="214"/>
      <c r="J915" s="214"/>
      <c r="K915" s="214"/>
      <c r="L915" s="214"/>
      <c r="M915" s="214"/>
      <c r="N915" s="214"/>
      <c r="O915" s="214"/>
      <c r="P915" s="214"/>
      <c r="Q915" s="214"/>
      <c r="R915" s="214"/>
      <c r="S915" s="214"/>
      <c r="T915" s="214"/>
      <c r="U915" s="214"/>
      <c r="V915" s="214"/>
      <c r="W915" s="214"/>
      <c r="X915" s="214"/>
    </row>
    <row r="916" hidden="1">
      <c r="A916" s="180"/>
      <c r="B916" s="214"/>
      <c r="C916" s="214"/>
      <c r="D916" s="214"/>
      <c r="E916" s="214"/>
      <c r="F916" s="214"/>
      <c r="G916" s="214"/>
      <c r="H916" s="214"/>
      <c r="I916" s="214"/>
      <c r="J916" s="214"/>
      <c r="K916" s="214"/>
      <c r="L916" s="214"/>
      <c r="M916" s="214"/>
      <c r="N916" s="214"/>
      <c r="O916" s="214"/>
      <c r="P916" s="214"/>
      <c r="Q916" s="214"/>
      <c r="R916" s="214"/>
      <c r="S916" s="214"/>
      <c r="T916" s="214"/>
      <c r="U916" s="214"/>
      <c r="V916" s="214"/>
      <c r="W916" s="214"/>
      <c r="X916" s="214"/>
    </row>
    <row r="917" hidden="1">
      <c r="A917" s="180"/>
      <c r="B917" s="214"/>
      <c r="C917" s="214"/>
      <c r="D917" s="214"/>
      <c r="E917" s="214"/>
      <c r="F917" s="214"/>
      <c r="G917" s="214"/>
      <c r="H917" s="214"/>
      <c r="I917" s="214"/>
      <c r="J917" s="214"/>
      <c r="K917" s="214"/>
      <c r="L917" s="214"/>
      <c r="M917" s="214"/>
      <c r="N917" s="214"/>
      <c r="O917" s="214"/>
      <c r="P917" s="214"/>
      <c r="Q917" s="214"/>
      <c r="R917" s="214"/>
      <c r="S917" s="214"/>
      <c r="T917" s="214"/>
      <c r="U917" s="214"/>
      <c r="V917" s="214"/>
      <c r="W917" s="214"/>
      <c r="X917" s="214"/>
    </row>
    <row r="918" hidden="1">
      <c r="A918" s="180"/>
      <c r="B918" s="214"/>
      <c r="C918" s="214"/>
      <c r="D918" s="214"/>
      <c r="E918" s="214"/>
      <c r="F918" s="214"/>
      <c r="G918" s="214"/>
      <c r="H918" s="214"/>
      <c r="I918" s="214"/>
      <c r="J918" s="214"/>
      <c r="K918" s="214"/>
      <c r="L918" s="214"/>
      <c r="M918" s="214"/>
      <c r="N918" s="214"/>
      <c r="O918" s="214"/>
      <c r="P918" s="214"/>
      <c r="Q918" s="214"/>
      <c r="R918" s="214"/>
      <c r="S918" s="214"/>
      <c r="T918" s="214"/>
      <c r="U918" s="214"/>
      <c r="V918" s="214"/>
      <c r="W918" s="214"/>
      <c r="X918" s="214"/>
    </row>
    <row r="919" hidden="1">
      <c r="A919" s="180"/>
      <c r="B919" s="214"/>
      <c r="C919" s="214"/>
      <c r="D919" s="214"/>
      <c r="E919" s="214"/>
      <c r="F919" s="214"/>
      <c r="G919" s="214"/>
      <c r="H919" s="214"/>
      <c r="I919" s="214"/>
      <c r="J919" s="214"/>
      <c r="K919" s="214"/>
      <c r="L919" s="214"/>
      <c r="M919" s="214"/>
      <c r="N919" s="214"/>
      <c r="O919" s="214"/>
      <c r="P919" s="214"/>
      <c r="Q919" s="214"/>
      <c r="R919" s="214"/>
      <c r="S919" s="214"/>
      <c r="T919" s="214"/>
      <c r="U919" s="214"/>
      <c r="V919" s="214"/>
      <c r="W919" s="214"/>
      <c r="X919" s="214"/>
    </row>
    <row r="920" hidden="1">
      <c r="A920" s="180"/>
      <c r="B920" s="214"/>
      <c r="C920" s="214"/>
      <c r="D920" s="214"/>
      <c r="E920" s="214"/>
      <c r="F920" s="214"/>
      <c r="G920" s="214"/>
      <c r="H920" s="214"/>
      <c r="I920" s="214"/>
      <c r="J920" s="214"/>
      <c r="K920" s="214"/>
      <c r="L920" s="214"/>
      <c r="M920" s="214"/>
      <c r="N920" s="214"/>
      <c r="O920" s="214"/>
      <c r="P920" s="214"/>
      <c r="Q920" s="214"/>
      <c r="R920" s="214"/>
      <c r="S920" s="214"/>
      <c r="T920" s="214"/>
      <c r="U920" s="214"/>
      <c r="V920" s="214"/>
      <c r="W920" s="214"/>
      <c r="X920" s="214"/>
    </row>
    <row r="921" hidden="1">
      <c r="A921" s="180"/>
      <c r="B921" s="214"/>
      <c r="C921" s="214"/>
      <c r="D921" s="214"/>
      <c r="E921" s="214"/>
      <c r="F921" s="214"/>
      <c r="G921" s="214"/>
      <c r="H921" s="214"/>
      <c r="I921" s="214"/>
      <c r="J921" s="214"/>
      <c r="K921" s="214"/>
      <c r="L921" s="214"/>
      <c r="M921" s="214"/>
      <c r="N921" s="214"/>
      <c r="O921" s="214"/>
      <c r="P921" s="214"/>
      <c r="Q921" s="214"/>
      <c r="R921" s="214"/>
      <c r="S921" s="214"/>
      <c r="T921" s="214"/>
      <c r="U921" s="214"/>
      <c r="V921" s="214"/>
      <c r="W921" s="214"/>
      <c r="X921" s="214"/>
    </row>
    <row r="922" hidden="1">
      <c r="A922" s="180"/>
      <c r="B922" s="214"/>
      <c r="C922" s="214"/>
      <c r="D922" s="214"/>
      <c r="E922" s="214"/>
      <c r="F922" s="214"/>
      <c r="G922" s="214"/>
      <c r="H922" s="214"/>
      <c r="I922" s="214"/>
      <c r="J922" s="214"/>
      <c r="K922" s="214"/>
      <c r="L922" s="214"/>
      <c r="M922" s="214"/>
      <c r="N922" s="214"/>
      <c r="O922" s="214"/>
      <c r="P922" s="214"/>
      <c r="Q922" s="214"/>
      <c r="R922" s="214"/>
      <c r="S922" s="214"/>
      <c r="T922" s="214"/>
      <c r="U922" s="214"/>
      <c r="V922" s="214"/>
      <c r="W922" s="214"/>
      <c r="X922" s="214"/>
    </row>
    <row r="923" hidden="1">
      <c r="A923" s="180"/>
      <c r="B923" s="214"/>
      <c r="C923" s="214"/>
      <c r="D923" s="214"/>
      <c r="E923" s="214"/>
      <c r="F923" s="214"/>
      <c r="G923" s="214"/>
      <c r="H923" s="214"/>
      <c r="I923" s="214"/>
      <c r="J923" s="214"/>
      <c r="K923" s="214"/>
      <c r="L923" s="214"/>
      <c r="M923" s="214"/>
      <c r="N923" s="214"/>
      <c r="O923" s="214"/>
      <c r="P923" s="214"/>
      <c r="Q923" s="214"/>
      <c r="R923" s="214"/>
      <c r="S923" s="214"/>
      <c r="T923" s="214"/>
      <c r="U923" s="214"/>
      <c r="V923" s="214"/>
      <c r="W923" s="214"/>
      <c r="X923" s="214"/>
    </row>
    <row r="924" hidden="1">
      <c r="A924" s="180"/>
      <c r="B924" s="214"/>
      <c r="C924" s="214"/>
      <c r="D924" s="214"/>
      <c r="E924" s="214"/>
      <c r="F924" s="214"/>
      <c r="G924" s="214"/>
      <c r="H924" s="214"/>
      <c r="I924" s="214"/>
      <c r="J924" s="214"/>
      <c r="K924" s="214"/>
      <c r="L924" s="214"/>
      <c r="M924" s="214"/>
      <c r="N924" s="214"/>
      <c r="O924" s="214"/>
      <c r="P924" s="214"/>
      <c r="Q924" s="214"/>
      <c r="R924" s="214"/>
      <c r="S924" s="214"/>
      <c r="T924" s="214"/>
      <c r="U924" s="214"/>
      <c r="V924" s="214"/>
      <c r="W924" s="214"/>
      <c r="X924" s="214"/>
    </row>
    <row r="925" hidden="1">
      <c r="A925" s="180"/>
      <c r="B925" s="214"/>
      <c r="C925" s="214"/>
      <c r="D925" s="214"/>
      <c r="E925" s="214"/>
      <c r="F925" s="214"/>
      <c r="G925" s="214"/>
      <c r="H925" s="214"/>
      <c r="I925" s="214"/>
      <c r="J925" s="214"/>
      <c r="K925" s="214"/>
      <c r="L925" s="214"/>
      <c r="M925" s="214"/>
      <c r="N925" s="214"/>
      <c r="O925" s="214"/>
      <c r="P925" s="214"/>
      <c r="Q925" s="214"/>
      <c r="R925" s="214"/>
      <c r="S925" s="214"/>
      <c r="T925" s="214"/>
      <c r="U925" s="214"/>
      <c r="V925" s="214"/>
      <c r="W925" s="214"/>
      <c r="X925" s="214"/>
    </row>
    <row r="926" hidden="1">
      <c r="A926" s="180"/>
      <c r="B926" s="214"/>
      <c r="C926" s="214"/>
      <c r="D926" s="214"/>
      <c r="E926" s="214"/>
      <c r="F926" s="214"/>
      <c r="G926" s="214"/>
      <c r="H926" s="214"/>
      <c r="I926" s="214"/>
      <c r="J926" s="214"/>
      <c r="K926" s="214"/>
      <c r="L926" s="214"/>
      <c r="M926" s="214"/>
      <c r="N926" s="214"/>
      <c r="O926" s="214"/>
      <c r="P926" s="214"/>
      <c r="Q926" s="214"/>
      <c r="R926" s="214"/>
      <c r="S926" s="214"/>
      <c r="T926" s="214"/>
      <c r="U926" s="214"/>
      <c r="V926" s="214"/>
      <c r="W926" s="214"/>
      <c r="X926" s="214"/>
    </row>
    <row r="927" hidden="1">
      <c r="A927" s="180"/>
      <c r="B927" s="214"/>
      <c r="C927" s="214"/>
      <c r="D927" s="214"/>
      <c r="E927" s="214"/>
      <c r="F927" s="214"/>
      <c r="G927" s="214"/>
      <c r="H927" s="214"/>
      <c r="I927" s="214"/>
      <c r="J927" s="214"/>
      <c r="K927" s="214"/>
      <c r="L927" s="214"/>
      <c r="M927" s="214"/>
      <c r="N927" s="214"/>
      <c r="O927" s="214"/>
      <c r="P927" s="214"/>
      <c r="Q927" s="214"/>
      <c r="R927" s="214"/>
      <c r="S927" s="214"/>
      <c r="T927" s="214"/>
      <c r="U927" s="214"/>
      <c r="V927" s="214"/>
      <c r="W927" s="214"/>
      <c r="X927" s="214"/>
    </row>
    <row r="928" hidden="1">
      <c r="A928" s="180"/>
      <c r="B928" s="214"/>
      <c r="C928" s="214"/>
      <c r="D928" s="214"/>
      <c r="E928" s="214"/>
      <c r="F928" s="214"/>
      <c r="G928" s="214"/>
      <c r="H928" s="214"/>
      <c r="I928" s="214"/>
      <c r="J928" s="214"/>
      <c r="K928" s="214"/>
      <c r="L928" s="214"/>
      <c r="M928" s="214"/>
      <c r="N928" s="214"/>
      <c r="O928" s="214"/>
      <c r="P928" s="214"/>
      <c r="Q928" s="214"/>
      <c r="R928" s="214"/>
      <c r="S928" s="214"/>
      <c r="T928" s="214"/>
      <c r="U928" s="214"/>
      <c r="V928" s="214"/>
      <c r="W928" s="214"/>
      <c r="X928" s="214"/>
    </row>
    <row r="929" hidden="1">
      <c r="A929" s="180"/>
      <c r="B929" s="214"/>
      <c r="C929" s="214"/>
      <c r="D929" s="214"/>
      <c r="E929" s="214"/>
      <c r="F929" s="214"/>
      <c r="G929" s="214"/>
      <c r="H929" s="214"/>
      <c r="I929" s="214"/>
      <c r="J929" s="214"/>
      <c r="K929" s="214"/>
      <c r="L929" s="214"/>
      <c r="M929" s="214"/>
      <c r="N929" s="214"/>
      <c r="O929" s="214"/>
      <c r="P929" s="214"/>
      <c r="Q929" s="214"/>
      <c r="R929" s="214"/>
      <c r="S929" s="214"/>
      <c r="T929" s="214"/>
      <c r="U929" s="214"/>
      <c r="V929" s="214"/>
      <c r="W929" s="214"/>
      <c r="X929" s="214"/>
    </row>
    <row r="930" hidden="1">
      <c r="A930" s="180"/>
      <c r="B930" s="214"/>
      <c r="C930" s="214"/>
      <c r="D930" s="214"/>
      <c r="E930" s="214"/>
      <c r="F930" s="214"/>
      <c r="G930" s="214"/>
      <c r="H930" s="214"/>
      <c r="I930" s="214"/>
      <c r="J930" s="214"/>
      <c r="K930" s="214"/>
      <c r="L930" s="214"/>
      <c r="M930" s="214"/>
      <c r="N930" s="214"/>
      <c r="O930" s="214"/>
      <c r="P930" s="214"/>
      <c r="Q930" s="214"/>
      <c r="R930" s="214"/>
      <c r="S930" s="214"/>
      <c r="T930" s="214"/>
      <c r="U930" s="214"/>
      <c r="V930" s="214"/>
      <c r="W930" s="214"/>
      <c r="X930" s="214"/>
    </row>
    <row r="931" hidden="1">
      <c r="A931" s="180"/>
      <c r="B931" s="214"/>
      <c r="C931" s="214"/>
      <c r="D931" s="214"/>
      <c r="E931" s="214"/>
      <c r="F931" s="214"/>
      <c r="G931" s="214"/>
      <c r="H931" s="214"/>
      <c r="I931" s="214"/>
      <c r="J931" s="214"/>
      <c r="K931" s="214"/>
      <c r="L931" s="214"/>
      <c r="M931" s="214"/>
      <c r="N931" s="214"/>
      <c r="O931" s="214"/>
      <c r="P931" s="214"/>
      <c r="Q931" s="214"/>
      <c r="R931" s="214"/>
      <c r="S931" s="214"/>
      <c r="T931" s="214"/>
      <c r="U931" s="214"/>
      <c r="V931" s="214"/>
      <c r="W931" s="214"/>
      <c r="X931" s="214"/>
    </row>
    <row r="932" hidden="1">
      <c r="A932" s="180"/>
      <c r="B932" s="214"/>
      <c r="C932" s="214"/>
      <c r="D932" s="214"/>
      <c r="E932" s="214"/>
      <c r="F932" s="214"/>
      <c r="G932" s="214"/>
      <c r="H932" s="214"/>
      <c r="I932" s="214"/>
      <c r="J932" s="214"/>
      <c r="K932" s="214"/>
      <c r="L932" s="214"/>
      <c r="M932" s="214"/>
      <c r="N932" s="214"/>
      <c r="O932" s="214"/>
      <c r="P932" s="214"/>
      <c r="Q932" s="214"/>
      <c r="R932" s="214"/>
      <c r="S932" s="214"/>
      <c r="T932" s="214"/>
      <c r="U932" s="214"/>
      <c r="V932" s="214"/>
      <c r="W932" s="214"/>
      <c r="X932" s="214"/>
    </row>
    <row r="933" hidden="1">
      <c r="A933" s="180"/>
      <c r="B933" s="214"/>
      <c r="C933" s="214"/>
      <c r="D933" s="214"/>
      <c r="E933" s="214"/>
      <c r="F933" s="214"/>
      <c r="G933" s="214"/>
      <c r="H933" s="214"/>
      <c r="I933" s="214"/>
      <c r="J933" s="214"/>
      <c r="K933" s="214"/>
      <c r="L933" s="214"/>
      <c r="M933" s="214"/>
      <c r="N933" s="214"/>
      <c r="O933" s="214"/>
      <c r="P933" s="214"/>
      <c r="Q933" s="214"/>
      <c r="R933" s="214"/>
      <c r="S933" s="214"/>
      <c r="T933" s="214"/>
      <c r="U933" s="214"/>
      <c r="V933" s="214"/>
      <c r="W933" s="214"/>
      <c r="X933" s="214"/>
    </row>
    <row r="934" hidden="1">
      <c r="A934" s="180"/>
      <c r="B934" s="214"/>
      <c r="C934" s="214"/>
      <c r="D934" s="214"/>
      <c r="E934" s="214"/>
      <c r="F934" s="214"/>
      <c r="G934" s="214"/>
      <c r="H934" s="214"/>
      <c r="I934" s="214"/>
      <c r="J934" s="214"/>
      <c r="K934" s="214"/>
      <c r="L934" s="214"/>
      <c r="M934" s="214"/>
      <c r="N934" s="214"/>
      <c r="O934" s="214"/>
      <c r="P934" s="214"/>
      <c r="Q934" s="214"/>
      <c r="R934" s="214"/>
      <c r="S934" s="214"/>
      <c r="T934" s="214"/>
      <c r="U934" s="214"/>
      <c r="V934" s="214"/>
      <c r="W934" s="214"/>
      <c r="X934" s="214"/>
    </row>
    <row r="935" hidden="1">
      <c r="A935" s="180"/>
      <c r="B935" s="214"/>
      <c r="C935" s="214"/>
      <c r="D935" s="214"/>
      <c r="E935" s="214"/>
      <c r="F935" s="214"/>
      <c r="G935" s="214"/>
      <c r="H935" s="214"/>
      <c r="I935" s="214"/>
      <c r="J935" s="214"/>
      <c r="K935" s="214"/>
      <c r="L935" s="214"/>
      <c r="M935" s="214"/>
      <c r="N935" s="214"/>
      <c r="O935" s="214"/>
      <c r="P935" s="214"/>
      <c r="Q935" s="214"/>
      <c r="R935" s="214"/>
      <c r="S935" s="214"/>
      <c r="T935" s="214"/>
      <c r="U935" s="214"/>
      <c r="V935" s="214"/>
      <c r="W935" s="214"/>
      <c r="X935" s="214"/>
    </row>
    <row r="936" hidden="1">
      <c r="A936" s="180"/>
      <c r="B936" s="214"/>
      <c r="C936" s="214"/>
      <c r="D936" s="214"/>
      <c r="E936" s="214"/>
      <c r="F936" s="214"/>
      <c r="G936" s="214"/>
      <c r="H936" s="214"/>
      <c r="I936" s="214"/>
      <c r="J936" s="214"/>
      <c r="K936" s="214"/>
      <c r="L936" s="214"/>
      <c r="M936" s="214"/>
      <c r="N936" s="214"/>
      <c r="O936" s="214"/>
      <c r="P936" s="214"/>
      <c r="Q936" s="214"/>
      <c r="R936" s="214"/>
      <c r="S936" s="214"/>
      <c r="T936" s="214"/>
      <c r="U936" s="214"/>
      <c r="V936" s="214"/>
      <c r="W936" s="214"/>
      <c r="X936" s="214"/>
    </row>
    <row r="937" hidden="1">
      <c r="A937" s="180"/>
      <c r="B937" s="214"/>
      <c r="C937" s="214"/>
      <c r="D937" s="214"/>
      <c r="E937" s="214"/>
      <c r="F937" s="214"/>
      <c r="G937" s="214"/>
      <c r="H937" s="214"/>
      <c r="I937" s="214"/>
      <c r="J937" s="214"/>
      <c r="K937" s="214"/>
      <c r="L937" s="214"/>
      <c r="M937" s="214"/>
      <c r="N937" s="214"/>
      <c r="O937" s="214"/>
      <c r="P937" s="214"/>
      <c r="Q937" s="214"/>
      <c r="R937" s="214"/>
      <c r="S937" s="214"/>
      <c r="T937" s="214"/>
      <c r="U937" s="214"/>
      <c r="V937" s="214"/>
      <c r="W937" s="214"/>
      <c r="X937" s="214"/>
    </row>
    <row r="938" hidden="1">
      <c r="A938" s="180"/>
      <c r="B938" s="214"/>
      <c r="C938" s="214"/>
      <c r="D938" s="214"/>
      <c r="E938" s="214"/>
      <c r="F938" s="214"/>
      <c r="G938" s="214"/>
      <c r="H938" s="214"/>
      <c r="I938" s="214"/>
      <c r="J938" s="214"/>
      <c r="K938" s="214"/>
      <c r="L938" s="214"/>
      <c r="M938" s="214"/>
      <c r="N938" s="214"/>
      <c r="O938" s="214"/>
      <c r="P938" s="214"/>
      <c r="Q938" s="214"/>
      <c r="R938" s="214"/>
      <c r="S938" s="214"/>
      <c r="T938" s="214"/>
      <c r="U938" s="214"/>
      <c r="V938" s="214"/>
      <c r="W938" s="214"/>
      <c r="X938" s="214"/>
    </row>
    <row r="939" hidden="1">
      <c r="A939" s="180"/>
      <c r="B939" s="214"/>
      <c r="C939" s="214"/>
      <c r="D939" s="214"/>
      <c r="E939" s="214"/>
      <c r="F939" s="214"/>
      <c r="G939" s="214"/>
      <c r="H939" s="214"/>
      <c r="I939" s="214"/>
      <c r="J939" s="214"/>
      <c r="K939" s="214"/>
      <c r="L939" s="214"/>
      <c r="M939" s="214"/>
      <c r="N939" s="214"/>
      <c r="O939" s="214"/>
      <c r="P939" s="214"/>
      <c r="Q939" s="214"/>
      <c r="R939" s="214"/>
      <c r="S939" s="214"/>
      <c r="T939" s="214"/>
      <c r="U939" s="214"/>
      <c r="V939" s="214"/>
      <c r="W939" s="214"/>
      <c r="X939" s="214"/>
    </row>
    <row r="940" hidden="1">
      <c r="A940" s="180"/>
      <c r="B940" s="214"/>
      <c r="C940" s="214"/>
      <c r="D940" s="214"/>
      <c r="E940" s="214"/>
      <c r="F940" s="214"/>
      <c r="G940" s="214"/>
      <c r="H940" s="214"/>
      <c r="I940" s="214"/>
      <c r="J940" s="214"/>
      <c r="K940" s="214"/>
      <c r="L940" s="214"/>
      <c r="M940" s="214"/>
      <c r="N940" s="214"/>
      <c r="O940" s="214"/>
      <c r="P940" s="214"/>
      <c r="Q940" s="214"/>
      <c r="R940" s="214"/>
      <c r="S940" s="214"/>
      <c r="T940" s="214"/>
      <c r="U940" s="214"/>
      <c r="V940" s="214"/>
      <c r="W940" s="214"/>
      <c r="X940" s="214"/>
    </row>
    <row r="941" hidden="1">
      <c r="A941" s="180"/>
      <c r="B941" s="214"/>
      <c r="C941" s="214"/>
      <c r="D941" s="214"/>
      <c r="E941" s="214"/>
      <c r="F941" s="214"/>
      <c r="G941" s="214"/>
      <c r="H941" s="214"/>
      <c r="I941" s="214"/>
      <c r="J941" s="214"/>
      <c r="K941" s="214"/>
      <c r="L941" s="214"/>
      <c r="M941" s="214"/>
      <c r="N941" s="214"/>
      <c r="O941" s="214"/>
      <c r="P941" s="214"/>
      <c r="Q941" s="214"/>
      <c r="R941" s="214"/>
      <c r="S941" s="214"/>
      <c r="T941" s="214"/>
      <c r="U941" s="214"/>
      <c r="V941" s="214"/>
      <c r="W941" s="214"/>
      <c r="X941" s="214"/>
    </row>
    <row r="942" hidden="1">
      <c r="A942" s="180"/>
      <c r="B942" s="214"/>
      <c r="C942" s="214"/>
      <c r="D942" s="214"/>
      <c r="E942" s="214"/>
      <c r="F942" s="214"/>
      <c r="G942" s="214"/>
      <c r="H942" s="214"/>
      <c r="I942" s="214"/>
      <c r="J942" s="214"/>
      <c r="K942" s="214"/>
      <c r="L942" s="214"/>
      <c r="M942" s="214"/>
      <c r="N942" s="214"/>
      <c r="O942" s="214"/>
      <c r="P942" s="214"/>
      <c r="Q942" s="214"/>
      <c r="R942" s="214"/>
      <c r="S942" s="214"/>
      <c r="T942" s="214"/>
      <c r="U942" s="214"/>
      <c r="V942" s="214"/>
      <c r="W942" s="214"/>
      <c r="X942" s="214"/>
    </row>
    <row r="943" hidden="1">
      <c r="A943" s="180"/>
      <c r="B943" s="214"/>
      <c r="C943" s="214"/>
      <c r="D943" s="214"/>
      <c r="E943" s="214"/>
      <c r="F943" s="214"/>
      <c r="G943" s="214"/>
      <c r="H943" s="214"/>
      <c r="I943" s="214"/>
      <c r="J943" s="214"/>
      <c r="K943" s="214"/>
      <c r="L943" s="214"/>
      <c r="M943" s="214"/>
      <c r="N943" s="214"/>
      <c r="O943" s="214"/>
      <c r="P943" s="214"/>
      <c r="Q943" s="214"/>
      <c r="R943" s="214"/>
      <c r="S943" s="214"/>
      <c r="T943" s="214"/>
      <c r="U943" s="214"/>
      <c r="V943" s="214"/>
      <c r="W943" s="214"/>
      <c r="X943" s="214"/>
    </row>
    <row r="944" hidden="1">
      <c r="A944" s="180"/>
      <c r="B944" s="214"/>
      <c r="C944" s="214"/>
      <c r="D944" s="214"/>
      <c r="E944" s="214"/>
      <c r="F944" s="214"/>
      <c r="G944" s="214"/>
      <c r="H944" s="214"/>
      <c r="I944" s="214"/>
      <c r="J944" s="214"/>
      <c r="K944" s="214"/>
      <c r="L944" s="214"/>
      <c r="M944" s="214"/>
      <c r="N944" s="214"/>
      <c r="O944" s="214"/>
      <c r="P944" s="214"/>
      <c r="Q944" s="214"/>
      <c r="R944" s="214"/>
      <c r="S944" s="214"/>
      <c r="T944" s="214"/>
      <c r="U944" s="214"/>
      <c r="V944" s="214"/>
      <c r="W944" s="214"/>
      <c r="X944" s="214"/>
    </row>
    <row r="945" hidden="1">
      <c r="A945" s="180"/>
      <c r="B945" s="214"/>
      <c r="C945" s="214"/>
      <c r="D945" s="214"/>
      <c r="E945" s="214"/>
      <c r="F945" s="214"/>
      <c r="G945" s="214"/>
      <c r="H945" s="214"/>
      <c r="I945" s="214"/>
      <c r="J945" s="214"/>
      <c r="K945" s="214"/>
      <c r="L945" s="214"/>
      <c r="M945" s="214"/>
      <c r="N945" s="214"/>
      <c r="O945" s="214"/>
      <c r="P945" s="214"/>
      <c r="Q945" s="214"/>
      <c r="R945" s="214"/>
      <c r="S945" s="214"/>
      <c r="T945" s="214"/>
      <c r="U945" s="214"/>
      <c r="V945" s="214"/>
      <c r="W945" s="214"/>
      <c r="X945" s="214"/>
    </row>
    <row r="946" hidden="1">
      <c r="A946" s="180"/>
      <c r="B946" s="214"/>
      <c r="C946" s="214"/>
      <c r="D946" s="214"/>
      <c r="E946" s="214"/>
      <c r="F946" s="214"/>
      <c r="G946" s="214"/>
      <c r="H946" s="214"/>
      <c r="I946" s="214"/>
      <c r="J946" s="214"/>
      <c r="K946" s="214"/>
      <c r="L946" s="214"/>
      <c r="M946" s="214"/>
      <c r="N946" s="214"/>
      <c r="O946" s="214"/>
      <c r="P946" s="214"/>
      <c r="Q946" s="214"/>
      <c r="R946" s="214"/>
      <c r="S946" s="214"/>
      <c r="T946" s="214"/>
      <c r="U946" s="214"/>
      <c r="V946" s="214"/>
      <c r="W946" s="214"/>
      <c r="X946" s="214"/>
    </row>
    <row r="947" hidden="1">
      <c r="A947" s="180"/>
      <c r="B947" s="214"/>
      <c r="C947" s="214"/>
      <c r="D947" s="214"/>
      <c r="E947" s="214"/>
      <c r="F947" s="214"/>
      <c r="G947" s="214"/>
      <c r="H947" s="214"/>
      <c r="I947" s="214"/>
      <c r="J947" s="214"/>
      <c r="K947" s="214"/>
      <c r="L947" s="214"/>
      <c r="M947" s="214"/>
      <c r="N947" s="214"/>
      <c r="O947" s="214"/>
      <c r="P947" s="214"/>
      <c r="Q947" s="214"/>
      <c r="R947" s="214"/>
      <c r="S947" s="214"/>
      <c r="T947" s="214"/>
      <c r="U947" s="214"/>
      <c r="V947" s="214"/>
      <c r="W947" s="214"/>
      <c r="X947" s="214"/>
    </row>
    <row r="948" hidden="1">
      <c r="A948" s="180"/>
      <c r="B948" s="214"/>
      <c r="C948" s="214"/>
      <c r="D948" s="214"/>
      <c r="E948" s="214"/>
      <c r="F948" s="214"/>
      <c r="G948" s="214"/>
      <c r="H948" s="214"/>
      <c r="I948" s="214"/>
      <c r="J948" s="214"/>
      <c r="K948" s="214"/>
      <c r="L948" s="214"/>
      <c r="M948" s="214"/>
      <c r="N948" s="214"/>
      <c r="O948" s="214"/>
      <c r="P948" s="214"/>
      <c r="Q948" s="214"/>
      <c r="R948" s="214"/>
      <c r="S948" s="214"/>
      <c r="T948" s="214"/>
      <c r="U948" s="214"/>
      <c r="V948" s="214"/>
      <c r="W948" s="214"/>
      <c r="X948" s="214"/>
    </row>
    <row r="949" hidden="1">
      <c r="A949" s="180"/>
      <c r="B949" s="214"/>
      <c r="C949" s="214"/>
      <c r="D949" s="214"/>
      <c r="E949" s="214"/>
      <c r="F949" s="214"/>
      <c r="G949" s="214"/>
      <c r="H949" s="214"/>
      <c r="I949" s="214"/>
      <c r="J949" s="214"/>
      <c r="K949" s="214"/>
      <c r="L949" s="214"/>
      <c r="M949" s="214"/>
      <c r="N949" s="214"/>
      <c r="O949" s="214"/>
      <c r="P949" s="214"/>
      <c r="Q949" s="214"/>
      <c r="R949" s="214"/>
      <c r="S949" s="214"/>
      <c r="T949" s="214"/>
      <c r="U949" s="214"/>
      <c r="V949" s="214"/>
      <c r="W949" s="214"/>
      <c r="X949" s="214"/>
    </row>
    <row r="950" hidden="1">
      <c r="A950" s="180"/>
      <c r="B950" s="214"/>
      <c r="C950" s="214"/>
      <c r="D950" s="214"/>
      <c r="E950" s="214"/>
      <c r="F950" s="214"/>
      <c r="G950" s="214"/>
      <c r="H950" s="214"/>
      <c r="I950" s="214"/>
      <c r="J950" s="214"/>
      <c r="K950" s="214"/>
      <c r="L950" s="214"/>
      <c r="M950" s="214"/>
      <c r="N950" s="214"/>
      <c r="O950" s="214"/>
      <c r="P950" s="214"/>
      <c r="Q950" s="214"/>
      <c r="R950" s="214"/>
      <c r="S950" s="214"/>
      <c r="T950" s="214"/>
      <c r="U950" s="214"/>
      <c r="V950" s="214"/>
      <c r="W950" s="214"/>
      <c r="X950" s="214"/>
    </row>
    <row r="951" hidden="1">
      <c r="A951" s="180"/>
      <c r="B951" s="214"/>
      <c r="C951" s="214"/>
      <c r="D951" s="214"/>
      <c r="E951" s="214"/>
      <c r="F951" s="214"/>
      <c r="G951" s="214"/>
      <c r="H951" s="214"/>
      <c r="I951" s="214"/>
      <c r="J951" s="214"/>
      <c r="K951" s="214"/>
      <c r="L951" s="214"/>
      <c r="M951" s="214"/>
      <c r="N951" s="214"/>
      <c r="O951" s="214"/>
      <c r="P951" s="214"/>
      <c r="Q951" s="214"/>
      <c r="R951" s="214"/>
      <c r="S951" s="214"/>
      <c r="T951" s="214"/>
      <c r="U951" s="214"/>
      <c r="V951" s="214"/>
      <c r="W951" s="214"/>
      <c r="X951" s="214"/>
    </row>
    <row r="952" hidden="1">
      <c r="A952" s="180"/>
      <c r="B952" s="214"/>
      <c r="C952" s="214"/>
      <c r="D952" s="214"/>
      <c r="E952" s="214"/>
      <c r="F952" s="214"/>
      <c r="G952" s="214"/>
      <c r="H952" s="214"/>
      <c r="I952" s="214"/>
      <c r="J952" s="214"/>
      <c r="K952" s="214"/>
      <c r="L952" s="214"/>
      <c r="M952" s="214"/>
      <c r="N952" s="214"/>
      <c r="O952" s="214"/>
      <c r="P952" s="214"/>
      <c r="Q952" s="214"/>
      <c r="R952" s="214"/>
      <c r="S952" s="214"/>
      <c r="T952" s="214"/>
      <c r="U952" s="214"/>
      <c r="V952" s="214"/>
      <c r="W952" s="214"/>
      <c r="X952" s="214"/>
    </row>
    <row r="953" hidden="1">
      <c r="A953" s="180"/>
      <c r="B953" s="214"/>
      <c r="C953" s="214"/>
      <c r="D953" s="214"/>
      <c r="E953" s="214"/>
      <c r="F953" s="214"/>
      <c r="G953" s="214"/>
      <c r="H953" s="214"/>
      <c r="I953" s="214"/>
      <c r="J953" s="214"/>
      <c r="K953" s="214"/>
      <c r="L953" s="214"/>
      <c r="M953" s="214"/>
      <c r="N953" s="214"/>
      <c r="O953" s="214"/>
      <c r="P953" s="214"/>
      <c r="Q953" s="214"/>
      <c r="R953" s="214"/>
      <c r="S953" s="214"/>
      <c r="T953" s="214"/>
      <c r="U953" s="214"/>
      <c r="V953" s="214"/>
      <c r="W953" s="214"/>
      <c r="X953" s="214"/>
    </row>
    <row r="954" hidden="1">
      <c r="A954" s="180"/>
      <c r="B954" s="214"/>
      <c r="C954" s="214"/>
      <c r="D954" s="214"/>
      <c r="E954" s="214"/>
      <c r="F954" s="214"/>
      <c r="G954" s="214"/>
      <c r="H954" s="214"/>
      <c r="I954" s="214"/>
      <c r="J954" s="214"/>
      <c r="K954" s="214"/>
      <c r="L954" s="214"/>
      <c r="M954" s="214"/>
      <c r="N954" s="214"/>
      <c r="O954" s="214"/>
      <c r="P954" s="214"/>
      <c r="Q954" s="214"/>
      <c r="R954" s="214"/>
      <c r="S954" s="214"/>
      <c r="T954" s="214"/>
      <c r="U954" s="214"/>
      <c r="V954" s="214"/>
      <c r="W954" s="214"/>
      <c r="X954" s="214"/>
    </row>
    <row r="955" hidden="1">
      <c r="A955" s="180"/>
      <c r="B955" s="214"/>
      <c r="C955" s="214"/>
      <c r="D955" s="214"/>
      <c r="E955" s="214"/>
      <c r="F955" s="214"/>
      <c r="G955" s="214"/>
      <c r="H955" s="214"/>
      <c r="I955" s="214"/>
      <c r="J955" s="214"/>
      <c r="K955" s="214"/>
      <c r="L955" s="214"/>
      <c r="M955" s="214"/>
      <c r="N955" s="214"/>
      <c r="O955" s="214"/>
      <c r="P955" s="214"/>
      <c r="Q955" s="214"/>
      <c r="R955" s="214"/>
      <c r="S955" s="214"/>
      <c r="T955" s="214"/>
      <c r="U955" s="214"/>
      <c r="V955" s="214"/>
      <c r="W955" s="214"/>
      <c r="X955" s="214"/>
    </row>
    <row r="956" hidden="1">
      <c r="A956" s="180"/>
      <c r="B956" s="214"/>
      <c r="C956" s="214"/>
      <c r="D956" s="214"/>
      <c r="E956" s="214"/>
      <c r="F956" s="214"/>
      <c r="G956" s="214"/>
      <c r="H956" s="214"/>
      <c r="I956" s="214"/>
      <c r="J956" s="214"/>
      <c r="K956" s="214"/>
      <c r="L956" s="214"/>
      <c r="M956" s="214"/>
      <c r="N956" s="214"/>
      <c r="O956" s="214"/>
      <c r="P956" s="214"/>
      <c r="Q956" s="214"/>
      <c r="R956" s="214"/>
      <c r="S956" s="214"/>
      <c r="T956" s="214"/>
      <c r="U956" s="214"/>
      <c r="V956" s="214"/>
      <c r="W956" s="214"/>
      <c r="X956" s="214"/>
    </row>
    <row r="957" hidden="1">
      <c r="A957" s="180"/>
      <c r="B957" s="214"/>
      <c r="C957" s="214"/>
      <c r="D957" s="214"/>
      <c r="E957" s="214"/>
      <c r="F957" s="214"/>
      <c r="G957" s="214"/>
      <c r="H957" s="214"/>
      <c r="I957" s="214"/>
      <c r="J957" s="214"/>
      <c r="K957" s="214"/>
      <c r="L957" s="214"/>
      <c r="M957" s="214"/>
      <c r="N957" s="214"/>
      <c r="O957" s="214"/>
      <c r="P957" s="214"/>
      <c r="Q957" s="214"/>
      <c r="R957" s="214"/>
      <c r="S957" s="214"/>
      <c r="T957" s="214"/>
      <c r="U957" s="214"/>
      <c r="V957" s="214"/>
      <c r="W957" s="214"/>
      <c r="X957" s="214"/>
    </row>
    <row r="958" hidden="1">
      <c r="A958" s="180"/>
      <c r="B958" s="214"/>
      <c r="C958" s="214"/>
      <c r="D958" s="214"/>
      <c r="E958" s="214"/>
      <c r="F958" s="214"/>
      <c r="G958" s="214"/>
      <c r="H958" s="214"/>
      <c r="I958" s="214"/>
      <c r="J958" s="214"/>
      <c r="K958" s="214"/>
      <c r="L958" s="214"/>
      <c r="M958" s="214"/>
      <c r="N958" s="214"/>
      <c r="O958" s="214"/>
      <c r="P958" s="214"/>
      <c r="Q958" s="214"/>
      <c r="R958" s="214"/>
      <c r="S958" s="214"/>
      <c r="T958" s="214"/>
      <c r="U958" s="214"/>
      <c r="V958" s="214"/>
      <c r="W958" s="214"/>
      <c r="X958" s="214"/>
    </row>
    <row r="959" hidden="1">
      <c r="A959" s="180"/>
      <c r="B959" s="214"/>
      <c r="C959" s="214"/>
      <c r="D959" s="214"/>
      <c r="E959" s="214"/>
      <c r="F959" s="214"/>
      <c r="G959" s="214"/>
      <c r="H959" s="214"/>
      <c r="I959" s="214"/>
      <c r="J959" s="214"/>
      <c r="K959" s="214"/>
      <c r="L959" s="214"/>
      <c r="M959" s="214"/>
      <c r="N959" s="214"/>
      <c r="O959" s="214"/>
      <c r="P959" s="214"/>
      <c r="Q959" s="214"/>
      <c r="R959" s="214"/>
      <c r="S959" s="214"/>
      <c r="T959" s="214"/>
      <c r="U959" s="214"/>
      <c r="V959" s="214"/>
      <c r="W959" s="214"/>
      <c r="X959" s="214"/>
    </row>
    <row r="960" hidden="1">
      <c r="A960" s="180"/>
      <c r="B960" s="214"/>
      <c r="C960" s="214"/>
      <c r="D960" s="214"/>
      <c r="E960" s="214"/>
      <c r="F960" s="214"/>
      <c r="G960" s="214"/>
      <c r="H960" s="214"/>
      <c r="I960" s="214"/>
      <c r="J960" s="214"/>
      <c r="K960" s="214"/>
      <c r="L960" s="214"/>
      <c r="M960" s="214"/>
      <c r="N960" s="214"/>
      <c r="O960" s="214"/>
      <c r="P960" s="214"/>
      <c r="Q960" s="214"/>
      <c r="R960" s="214"/>
      <c r="S960" s="214"/>
      <c r="T960" s="214"/>
      <c r="U960" s="214"/>
      <c r="V960" s="214"/>
      <c r="W960" s="214"/>
      <c r="X960" s="214"/>
    </row>
    <row r="961" hidden="1">
      <c r="A961" s="180"/>
      <c r="B961" s="214"/>
      <c r="C961" s="214"/>
      <c r="D961" s="214"/>
      <c r="E961" s="214"/>
      <c r="F961" s="214"/>
      <c r="G961" s="214"/>
      <c r="H961" s="214"/>
      <c r="I961" s="214"/>
      <c r="J961" s="214"/>
      <c r="K961" s="214"/>
      <c r="L961" s="214"/>
      <c r="M961" s="214"/>
      <c r="N961" s="214"/>
      <c r="O961" s="214"/>
      <c r="P961" s="214"/>
      <c r="Q961" s="214"/>
      <c r="R961" s="214"/>
      <c r="S961" s="214"/>
      <c r="T961" s="214"/>
      <c r="U961" s="214"/>
      <c r="V961" s="214"/>
      <c r="W961" s="214"/>
      <c r="X961" s="214"/>
    </row>
    <row r="962" hidden="1">
      <c r="A962" s="180"/>
      <c r="B962" s="214"/>
      <c r="C962" s="214"/>
      <c r="D962" s="214"/>
      <c r="E962" s="214"/>
      <c r="F962" s="214"/>
      <c r="G962" s="214"/>
      <c r="H962" s="214"/>
      <c r="I962" s="214"/>
      <c r="J962" s="214"/>
      <c r="K962" s="214"/>
      <c r="L962" s="214"/>
      <c r="M962" s="214"/>
      <c r="N962" s="214"/>
      <c r="O962" s="214"/>
      <c r="P962" s="214"/>
      <c r="Q962" s="214"/>
      <c r="R962" s="214"/>
      <c r="S962" s="214"/>
      <c r="T962" s="214"/>
      <c r="U962" s="214"/>
      <c r="V962" s="214"/>
      <c r="W962" s="214"/>
      <c r="X962" s="214"/>
    </row>
    <row r="963" hidden="1">
      <c r="A963" s="180"/>
      <c r="B963" s="214"/>
      <c r="C963" s="214"/>
      <c r="D963" s="214"/>
      <c r="E963" s="214"/>
      <c r="F963" s="214"/>
      <c r="G963" s="214"/>
      <c r="H963" s="214"/>
      <c r="I963" s="214"/>
      <c r="J963" s="214"/>
      <c r="K963" s="214"/>
      <c r="L963" s="214"/>
      <c r="M963" s="214"/>
      <c r="N963" s="214"/>
      <c r="O963" s="214"/>
      <c r="P963" s="214"/>
      <c r="Q963" s="214"/>
      <c r="R963" s="214"/>
      <c r="S963" s="214"/>
      <c r="T963" s="214"/>
      <c r="U963" s="214"/>
      <c r="V963" s="214"/>
      <c r="W963" s="214"/>
      <c r="X963" s="214"/>
    </row>
    <row r="964" hidden="1">
      <c r="A964" s="180"/>
      <c r="B964" s="214"/>
      <c r="C964" s="214"/>
      <c r="D964" s="214"/>
      <c r="E964" s="214"/>
      <c r="F964" s="214"/>
      <c r="G964" s="214"/>
      <c r="H964" s="214"/>
      <c r="I964" s="214"/>
      <c r="J964" s="214"/>
      <c r="K964" s="214"/>
      <c r="L964" s="214"/>
      <c r="M964" s="214"/>
      <c r="N964" s="214"/>
      <c r="O964" s="214"/>
      <c r="P964" s="214"/>
      <c r="Q964" s="214"/>
      <c r="R964" s="214"/>
      <c r="S964" s="214"/>
      <c r="T964" s="214"/>
      <c r="U964" s="214"/>
      <c r="V964" s="214"/>
      <c r="W964" s="214"/>
      <c r="X964" s="214"/>
    </row>
    <row r="965" hidden="1">
      <c r="A965" s="180"/>
      <c r="B965" s="214"/>
      <c r="C965" s="214"/>
      <c r="D965" s="214"/>
      <c r="E965" s="214"/>
      <c r="F965" s="214"/>
      <c r="G965" s="214"/>
      <c r="H965" s="214"/>
      <c r="I965" s="214"/>
      <c r="J965" s="214"/>
      <c r="K965" s="214"/>
      <c r="L965" s="214"/>
      <c r="M965" s="214"/>
      <c r="N965" s="214"/>
      <c r="O965" s="214"/>
      <c r="P965" s="214"/>
      <c r="Q965" s="214"/>
      <c r="R965" s="214"/>
      <c r="S965" s="214"/>
      <c r="T965" s="214"/>
      <c r="U965" s="214"/>
      <c r="V965" s="214"/>
      <c r="W965" s="214"/>
      <c r="X965" s="214"/>
    </row>
    <row r="966" hidden="1">
      <c r="A966" s="180"/>
      <c r="B966" s="214"/>
      <c r="C966" s="214"/>
      <c r="D966" s="214"/>
      <c r="E966" s="214"/>
      <c r="F966" s="214"/>
      <c r="G966" s="214"/>
      <c r="H966" s="214"/>
      <c r="I966" s="214"/>
      <c r="J966" s="214"/>
      <c r="K966" s="214"/>
      <c r="L966" s="214"/>
      <c r="M966" s="214"/>
      <c r="N966" s="214"/>
      <c r="O966" s="214"/>
      <c r="P966" s="214"/>
      <c r="Q966" s="214"/>
      <c r="R966" s="214"/>
      <c r="S966" s="214"/>
      <c r="T966" s="214"/>
      <c r="U966" s="214"/>
      <c r="V966" s="214"/>
      <c r="W966" s="214"/>
      <c r="X966" s="214"/>
    </row>
    <row r="967" hidden="1">
      <c r="A967" s="180"/>
      <c r="B967" s="214"/>
      <c r="C967" s="214"/>
      <c r="D967" s="214"/>
      <c r="E967" s="214"/>
      <c r="F967" s="214"/>
      <c r="G967" s="214"/>
      <c r="H967" s="214"/>
      <c r="I967" s="214"/>
      <c r="J967" s="214"/>
      <c r="K967" s="214"/>
      <c r="L967" s="214"/>
      <c r="M967" s="214"/>
      <c r="N967" s="214"/>
      <c r="O967" s="214"/>
      <c r="P967" s="214"/>
      <c r="Q967" s="214"/>
      <c r="R967" s="214"/>
      <c r="S967" s="214"/>
      <c r="T967" s="214"/>
      <c r="U967" s="214"/>
      <c r="V967" s="214"/>
      <c r="W967" s="214"/>
      <c r="X967" s="214"/>
    </row>
    <row r="968" hidden="1">
      <c r="A968" s="180"/>
      <c r="B968" s="214"/>
      <c r="C968" s="214"/>
      <c r="D968" s="214"/>
      <c r="E968" s="214"/>
      <c r="F968" s="214"/>
      <c r="G968" s="214"/>
      <c r="H968" s="214"/>
      <c r="I968" s="214"/>
      <c r="J968" s="214"/>
      <c r="K968" s="214"/>
      <c r="L968" s="214"/>
      <c r="M968" s="214"/>
      <c r="N968" s="214"/>
      <c r="O968" s="214"/>
      <c r="P968" s="214"/>
      <c r="Q968" s="214"/>
      <c r="R968" s="214"/>
      <c r="S968" s="214"/>
      <c r="T968" s="214"/>
      <c r="U968" s="214"/>
      <c r="V968" s="214"/>
      <c r="W968" s="214"/>
      <c r="X968" s="214"/>
    </row>
    <row r="969" hidden="1">
      <c r="A969" s="180"/>
      <c r="B969" s="214"/>
      <c r="C969" s="214"/>
      <c r="D969" s="214"/>
      <c r="E969" s="214"/>
      <c r="F969" s="214"/>
      <c r="G969" s="214"/>
      <c r="H969" s="214"/>
      <c r="I969" s="214"/>
      <c r="J969" s="214"/>
      <c r="K969" s="214"/>
      <c r="L969" s="214"/>
      <c r="M969" s="214"/>
      <c r="N969" s="214"/>
      <c r="O969" s="214"/>
      <c r="P969" s="214"/>
      <c r="Q969" s="214"/>
      <c r="R969" s="214"/>
      <c r="S969" s="214"/>
      <c r="T969" s="214"/>
      <c r="U969" s="214"/>
      <c r="V969" s="214"/>
      <c r="W969" s="214"/>
      <c r="X969" s="214"/>
    </row>
    <row r="970" hidden="1">
      <c r="A970" s="180"/>
      <c r="B970" s="214"/>
      <c r="C970" s="214"/>
      <c r="D970" s="214"/>
      <c r="E970" s="214"/>
      <c r="F970" s="214"/>
      <c r="G970" s="214"/>
      <c r="H970" s="214"/>
      <c r="I970" s="214"/>
      <c r="J970" s="214"/>
      <c r="K970" s="214"/>
      <c r="L970" s="214"/>
      <c r="M970" s="214"/>
      <c r="N970" s="214"/>
      <c r="O970" s="214"/>
      <c r="P970" s="214"/>
      <c r="Q970" s="214"/>
      <c r="R970" s="214"/>
      <c r="S970" s="214"/>
      <c r="T970" s="214"/>
      <c r="U970" s="214"/>
      <c r="V970" s="214"/>
      <c r="W970" s="214"/>
      <c r="X970" s="214"/>
    </row>
    <row r="971" hidden="1">
      <c r="A971" s="180"/>
      <c r="B971" s="214"/>
      <c r="C971" s="214"/>
      <c r="D971" s="214"/>
      <c r="E971" s="214"/>
      <c r="F971" s="214"/>
      <c r="G971" s="214"/>
      <c r="H971" s="214"/>
      <c r="I971" s="214"/>
      <c r="J971" s="214"/>
      <c r="K971" s="214"/>
      <c r="L971" s="214"/>
      <c r="M971" s="214"/>
      <c r="N971" s="214"/>
      <c r="O971" s="214"/>
      <c r="P971" s="214"/>
      <c r="Q971" s="214"/>
      <c r="R971" s="214"/>
      <c r="S971" s="214"/>
      <c r="T971" s="214"/>
      <c r="U971" s="214"/>
      <c r="V971" s="214"/>
      <c r="W971" s="214"/>
      <c r="X971" s="214"/>
    </row>
    <row r="972" hidden="1">
      <c r="A972" s="180"/>
      <c r="B972" s="214"/>
      <c r="C972" s="214"/>
      <c r="D972" s="214"/>
      <c r="E972" s="214"/>
      <c r="F972" s="214"/>
      <c r="G972" s="214"/>
      <c r="H972" s="214"/>
      <c r="I972" s="214"/>
      <c r="J972" s="214"/>
      <c r="K972" s="214"/>
      <c r="L972" s="214"/>
      <c r="M972" s="214"/>
      <c r="N972" s="214"/>
      <c r="O972" s="214"/>
      <c r="P972" s="214"/>
      <c r="Q972" s="214"/>
      <c r="R972" s="214"/>
      <c r="S972" s="214"/>
      <c r="T972" s="214"/>
      <c r="U972" s="214"/>
      <c r="V972" s="214"/>
      <c r="W972" s="214"/>
      <c r="X972" s="214"/>
    </row>
    <row r="973" hidden="1">
      <c r="A973" s="180"/>
      <c r="B973" s="214"/>
      <c r="C973" s="214"/>
      <c r="D973" s="214"/>
      <c r="E973" s="214"/>
      <c r="F973" s="214"/>
      <c r="G973" s="214"/>
      <c r="H973" s="214"/>
      <c r="I973" s="214"/>
      <c r="J973" s="214"/>
      <c r="K973" s="214"/>
      <c r="L973" s="214"/>
      <c r="M973" s="214"/>
      <c r="N973" s="214"/>
      <c r="O973" s="214"/>
      <c r="P973" s="214"/>
      <c r="Q973" s="214"/>
      <c r="R973" s="214"/>
      <c r="S973" s="214"/>
      <c r="T973" s="214"/>
      <c r="U973" s="214"/>
      <c r="V973" s="214"/>
      <c r="W973" s="214"/>
      <c r="X973" s="214"/>
    </row>
    <row r="974" hidden="1">
      <c r="A974" s="180"/>
      <c r="B974" s="214"/>
      <c r="C974" s="214"/>
      <c r="D974" s="214"/>
      <c r="E974" s="214"/>
      <c r="F974" s="214"/>
      <c r="G974" s="214"/>
      <c r="H974" s="214"/>
      <c r="I974" s="214"/>
      <c r="J974" s="214"/>
      <c r="K974" s="214"/>
      <c r="L974" s="214"/>
      <c r="M974" s="214"/>
      <c r="N974" s="214"/>
      <c r="O974" s="214"/>
      <c r="P974" s="214"/>
      <c r="Q974" s="214"/>
      <c r="R974" s="214"/>
      <c r="S974" s="214"/>
      <c r="T974" s="214"/>
      <c r="U974" s="214"/>
      <c r="V974" s="214"/>
      <c r="W974" s="214"/>
      <c r="X974" s="214"/>
    </row>
    <row r="975" hidden="1">
      <c r="A975" s="180"/>
      <c r="B975" s="214"/>
      <c r="C975" s="214"/>
      <c r="D975" s="214"/>
      <c r="E975" s="214"/>
      <c r="F975" s="214"/>
      <c r="G975" s="214"/>
      <c r="H975" s="214"/>
      <c r="I975" s="214"/>
      <c r="J975" s="214"/>
      <c r="K975" s="214"/>
      <c r="L975" s="214"/>
      <c r="M975" s="214"/>
      <c r="N975" s="214"/>
      <c r="O975" s="214"/>
      <c r="P975" s="214"/>
      <c r="Q975" s="214"/>
      <c r="R975" s="214"/>
      <c r="S975" s="214"/>
      <c r="T975" s="214"/>
      <c r="U975" s="214"/>
      <c r="V975" s="214"/>
      <c r="W975" s="214"/>
      <c r="X975" s="214"/>
    </row>
    <row r="976" hidden="1">
      <c r="A976" s="180"/>
      <c r="B976" s="214"/>
      <c r="C976" s="214"/>
      <c r="D976" s="214"/>
      <c r="E976" s="214"/>
      <c r="F976" s="214"/>
      <c r="G976" s="214"/>
      <c r="H976" s="214"/>
      <c r="I976" s="214"/>
      <c r="J976" s="214"/>
      <c r="K976" s="214"/>
      <c r="L976" s="214"/>
      <c r="M976" s="214"/>
      <c r="N976" s="214"/>
      <c r="O976" s="214"/>
      <c r="P976" s="214"/>
      <c r="Q976" s="214"/>
      <c r="R976" s="214"/>
      <c r="S976" s="214"/>
      <c r="T976" s="214"/>
      <c r="U976" s="214"/>
      <c r="V976" s="214"/>
      <c r="W976" s="214"/>
      <c r="X976" s="214"/>
    </row>
    <row r="977" hidden="1">
      <c r="A977" s="180"/>
      <c r="B977" s="214"/>
      <c r="C977" s="214"/>
      <c r="D977" s="214"/>
      <c r="E977" s="214"/>
      <c r="F977" s="214"/>
      <c r="G977" s="214"/>
      <c r="H977" s="214"/>
      <c r="I977" s="214"/>
      <c r="J977" s="214"/>
      <c r="K977" s="214"/>
      <c r="L977" s="214"/>
      <c r="M977" s="214"/>
      <c r="N977" s="214"/>
      <c r="O977" s="214"/>
      <c r="P977" s="214"/>
      <c r="Q977" s="214"/>
      <c r="R977" s="214"/>
      <c r="S977" s="214"/>
      <c r="T977" s="214"/>
      <c r="U977" s="214"/>
      <c r="V977" s="214"/>
      <c r="W977" s="214"/>
      <c r="X977" s="214"/>
    </row>
    <row r="978" hidden="1">
      <c r="A978" s="180"/>
      <c r="B978" s="214"/>
      <c r="C978" s="214"/>
      <c r="D978" s="214"/>
      <c r="E978" s="214"/>
      <c r="F978" s="214"/>
      <c r="G978" s="214"/>
      <c r="H978" s="214"/>
      <c r="I978" s="214"/>
      <c r="J978" s="214"/>
      <c r="K978" s="214"/>
      <c r="L978" s="214"/>
      <c r="M978" s="214"/>
      <c r="N978" s="214"/>
      <c r="O978" s="214"/>
      <c r="P978" s="214"/>
      <c r="Q978" s="214"/>
      <c r="R978" s="214"/>
      <c r="S978" s="214"/>
      <c r="T978" s="214"/>
      <c r="U978" s="214"/>
      <c r="V978" s="214"/>
      <c r="W978" s="214"/>
      <c r="X978" s="214"/>
    </row>
    <row r="979" hidden="1">
      <c r="A979" s="180"/>
      <c r="B979" s="214"/>
      <c r="C979" s="214"/>
      <c r="D979" s="214"/>
      <c r="E979" s="214"/>
      <c r="F979" s="214"/>
      <c r="G979" s="214"/>
      <c r="H979" s="214"/>
      <c r="I979" s="214"/>
      <c r="J979" s="214"/>
      <c r="K979" s="214"/>
      <c r="L979" s="214"/>
      <c r="M979" s="214"/>
      <c r="N979" s="214"/>
      <c r="O979" s="214"/>
      <c r="P979" s="214"/>
      <c r="Q979" s="214"/>
      <c r="R979" s="214"/>
      <c r="S979" s="214"/>
      <c r="T979" s="214"/>
      <c r="U979" s="214"/>
      <c r="V979" s="214"/>
      <c r="W979" s="214"/>
      <c r="X979" s="214"/>
    </row>
    <row r="980" hidden="1">
      <c r="A980" s="180"/>
      <c r="B980" s="214"/>
      <c r="C980" s="214"/>
      <c r="D980" s="214"/>
      <c r="E980" s="214"/>
      <c r="F980" s="214"/>
      <c r="G980" s="214"/>
      <c r="H980" s="214"/>
      <c r="I980" s="214"/>
      <c r="J980" s="214"/>
      <c r="K980" s="214"/>
      <c r="L980" s="214"/>
      <c r="M980" s="214"/>
      <c r="N980" s="214"/>
      <c r="O980" s="214"/>
      <c r="P980" s="214"/>
      <c r="Q980" s="214"/>
      <c r="R980" s="214"/>
      <c r="S980" s="214"/>
      <c r="T980" s="214"/>
      <c r="U980" s="214"/>
      <c r="V980" s="214"/>
      <c r="W980" s="214"/>
      <c r="X980" s="214"/>
    </row>
    <row r="981" hidden="1">
      <c r="A981" s="180"/>
      <c r="B981" s="214"/>
      <c r="C981" s="214"/>
      <c r="D981" s="214"/>
      <c r="E981" s="214"/>
      <c r="F981" s="214"/>
      <c r="G981" s="214"/>
      <c r="H981" s="214"/>
      <c r="I981" s="214"/>
      <c r="J981" s="214"/>
      <c r="K981" s="214"/>
      <c r="L981" s="214"/>
      <c r="M981" s="214"/>
      <c r="N981" s="214"/>
      <c r="O981" s="214"/>
      <c r="P981" s="214"/>
      <c r="Q981" s="214"/>
      <c r="R981" s="214"/>
      <c r="S981" s="214"/>
      <c r="T981" s="214"/>
      <c r="U981" s="214"/>
      <c r="V981" s="214"/>
      <c r="W981" s="214"/>
      <c r="X981" s="214"/>
    </row>
    <row r="982" hidden="1">
      <c r="A982" s="180"/>
      <c r="B982" s="214"/>
      <c r="C982" s="214"/>
      <c r="D982" s="214"/>
      <c r="E982" s="214"/>
      <c r="F982" s="214"/>
      <c r="G982" s="214"/>
      <c r="H982" s="214"/>
      <c r="I982" s="214"/>
      <c r="J982" s="214"/>
      <c r="K982" s="214"/>
      <c r="L982" s="214"/>
      <c r="M982" s="214"/>
      <c r="N982" s="214"/>
      <c r="O982" s="214"/>
      <c r="P982" s="214"/>
      <c r="Q982" s="214"/>
      <c r="R982" s="214"/>
      <c r="S982" s="214"/>
      <c r="T982" s="214"/>
      <c r="U982" s="214"/>
      <c r="V982" s="214"/>
      <c r="W982" s="214"/>
      <c r="X982" s="214"/>
    </row>
    <row r="983" hidden="1">
      <c r="A983" s="180"/>
      <c r="B983" s="214"/>
      <c r="C983" s="214"/>
      <c r="D983" s="214"/>
      <c r="E983" s="214"/>
      <c r="F983" s="214"/>
      <c r="G983" s="214"/>
      <c r="H983" s="214"/>
      <c r="I983" s="214"/>
      <c r="J983" s="214"/>
      <c r="K983" s="214"/>
      <c r="L983" s="214"/>
      <c r="M983" s="214"/>
      <c r="N983" s="214"/>
      <c r="O983" s="214"/>
      <c r="P983" s="214"/>
      <c r="Q983" s="214"/>
      <c r="R983" s="214"/>
      <c r="S983" s="214"/>
      <c r="T983" s="214"/>
      <c r="U983" s="214"/>
      <c r="V983" s="214"/>
      <c r="W983" s="214"/>
      <c r="X983" s="214"/>
    </row>
    <row r="984" hidden="1">
      <c r="A984" s="180"/>
      <c r="B984" s="214"/>
      <c r="C984" s="214"/>
      <c r="D984" s="214"/>
      <c r="E984" s="214"/>
      <c r="F984" s="214"/>
      <c r="G984" s="214"/>
      <c r="H984" s="214"/>
      <c r="I984" s="214"/>
      <c r="J984" s="214"/>
      <c r="K984" s="214"/>
      <c r="L984" s="214"/>
      <c r="M984" s="214"/>
      <c r="N984" s="214"/>
      <c r="O984" s="214"/>
      <c r="P984" s="214"/>
      <c r="Q984" s="214"/>
      <c r="R984" s="214"/>
      <c r="S984" s="214"/>
      <c r="T984" s="214"/>
      <c r="U984" s="214"/>
      <c r="V984" s="214"/>
      <c r="W984" s="214"/>
      <c r="X984" s="214"/>
    </row>
    <row r="985" hidden="1">
      <c r="A985" s="180"/>
      <c r="B985" s="214"/>
      <c r="C985" s="214"/>
      <c r="D985" s="214"/>
      <c r="E985" s="214"/>
      <c r="F985" s="214"/>
      <c r="G985" s="214"/>
      <c r="H985" s="214"/>
      <c r="I985" s="214"/>
      <c r="J985" s="214"/>
      <c r="K985" s="214"/>
      <c r="L985" s="214"/>
      <c r="M985" s="214"/>
      <c r="N985" s="214"/>
      <c r="O985" s="214"/>
      <c r="P985" s="214"/>
      <c r="Q985" s="214"/>
      <c r="R985" s="214"/>
      <c r="S985" s="214"/>
      <c r="T985" s="214"/>
      <c r="U985" s="214"/>
      <c r="V985" s="214"/>
      <c r="W985" s="214"/>
      <c r="X985" s="214"/>
    </row>
    <row r="986" hidden="1">
      <c r="A986" s="180"/>
      <c r="B986" s="214"/>
      <c r="C986" s="214"/>
      <c r="D986" s="214"/>
      <c r="E986" s="214"/>
      <c r="F986" s="214"/>
      <c r="G986" s="214"/>
      <c r="H986" s="214"/>
      <c r="I986" s="214"/>
      <c r="J986" s="214"/>
      <c r="K986" s="214"/>
      <c r="L986" s="214"/>
      <c r="M986" s="214"/>
      <c r="N986" s="214"/>
      <c r="O986" s="214"/>
      <c r="P986" s="214"/>
      <c r="Q986" s="214"/>
      <c r="R986" s="214"/>
      <c r="S986" s="214"/>
      <c r="T986" s="214"/>
      <c r="U986" s="214"/>
      <c r="V986" s="214"/>
      <c r="W986" s="214"/>
      <c r="X986" s="214"/>
    </row>
    <row r="987" hidden="1">
      <c r="A987" s="180"/>
      <c r="B987" s="214"/>
      <c r="C987" s="214"/>
      <c r="D987" s="214"/>
      <c r="E987" s="214"/>
      <c r="F987" s="214"/>
      <c r="G987" s="214"/>
      <c r="H987" s="214"/>
      <c r="I987" s="214"/>
      <c r="J987" s="214"/>
      <c r="K987" s="214"/>
      <c r="L987" s="214"/>
      <c r="M987" s="214"/>
      <c r="N987" s="214"/>
      <c r="O987" s="214"/>
      <c r="P987" s="214"/>
      <c r="Q987" s="214"/>
      <c r="R987" s="214"/>
      <c r="S987" s="214"/>
      <c r="T987" s="214"/>
      <c r="U987" s="214"/>
      <c r="V987" s="214"/>
      <c r="W987" s="214"/>
      <c r="X987" s="214"/>
    </row>
    <row r="988" hidden="1">
      <c r="A988" s="180"/>
      <c r="B988" s="214"/>
      <c r="C988" s="214"/>
      <c r="D988" s="214"/>
      <c r="E988" s="214"/>
      <c r="F988" s="214"/>
      <c r="G988" s="214"/>
      <c r="H988" s="214"/>
      <c r="I988" s="214"/>
      <c r="J988" s="214"/>
      <c r="K988" s="214"/>
      <c r="L988" s="214"/>
      <c r="M988" s="214"/>
      <c r="N988" s="214"/>
      <c r="O988" s="214"/>
      <c r="P988" s="214"/>
      <c r="Q988" s="214"/>
      <c r="R988" s="214"/>
      <c r="S988" s="214"/>
      <c r="T988" s="214"/>
      <c r="U988" s="214"/>
      <c r="V988" s="214"/>
      <c r="W988" s="214"/>
      <c r="X988" s="214"/>
    </row>
    <row r="989" hidden="1">
      <c r="A989" s="180"/>
      <c r="B989" s="214"/>
      <c r="C989" s="214"/>
      <c r="D989" s="214"/>
      <c r="E989" s="214"/>
      <c r="F989" s="214"/>
      <c r="G989" s="214"/>
      <c r="H989" s="214"/>
      <c r="I989" s="214"/>
      <c r="J989" s="214"/>
      <c r="K989" s="214"/>
      <c r="L989" s="214"/>
      <c r="M989" s="214"/>
      <c r="N989" s="214"/>
      <c r="O989" s="214"/>
      <c r="P989" s="214"/>
      <c r="Q989" s="214"/>
      <c r="R989" s="214"/>
      <c r="S989" s="214"/>
      <c r="T989" s="214"/>
      <c r="U989" s="214"/>
      <c r="V989" s="214"/>
      <c r="W989" s="214"/>
      <c r="X989" s="214"/>
    </row>
    <row r="990" hidden="1">
      <c r="A990" s="180"/>
      <c r="B990" s="214"/>
      <c r="C990" s="214"/>
      <c r="D990" s="214"/>
      <c r="E990" s="214"/>
      <c r="F990" s="214"/>
      <c r="G990" s="214"/>
      <c r="H990" s="214"/>
      <c r="I990" s="214"/>
      <c r="J990" s="214"/>
      <c r="K990" s="214"/>
      <c r="L990" s="214"/>
      <c r="M990" s="214"/>
      <c r="N990" s="214"/>
      <c r="O990" s="214"/>
      <c r="P990" s="214"/>
      <c r="Q990" s="214"/>
      <c r="R990" s="214"/>
      <c r="S990" s="214"/>
      <c r="T990" s="214"/>
      <c r="U990" s="214"/>
      <c r="V990" s="214"/>
      <c r="W990" s="214"/>
      <c r="X990" s="214"/>
    </row>
    <row r="991" hidden="1">
      <c r="A991" s="180"/>
      <c r="B991" s="214"/>
      <c r="C991" s="214"/>
      <c r="D991" s="214"/>
      <c r="E991" s="214"/>
      <c r="F991" s="214"/>
      <c r="G991" s="214"/>
      <c r="H991" s="214"/>
      <c r="I991" s="214"/>
      <c r="J991" s="214"/>
      <c r="K991" s="214"/>
      <c r="L991" s="214"/>
      <c r="M991" s="214"/>
      <c r="N991" s="214"/>
      <c r="O991" s="214"/>
      <c r="P991" s="214"/>
      <c r="Q991" s="214"/>
      <c r="R991" s="214"/>
      <c r="S991" s="214"/>
      <c r="T991" s="214"/>
      <c r="U991" s="214"/>
      <c r="V991" s="214"/>
      <c r="W991" s="214"/>
      <c r="X991" s="214"/>
    </row>
    <row r="992" hidden="1">
      <c r="A992" s="180"/>
      <c r="B992" s="214"/>
      <c r="C992" s="214"/>
      <c r="D992" s="214"/>
      <c r="E992" s="214"/>
      <c r="F992" s="214"/>
      <c r="G992" s="214"/>
      <c r="H992" s="214"/>
      <c r="I992" s="214"/>
      <c r="J992" s="214"/>
      <c r="K992" s="214"/>
      <c r="L992" s="214"/>
      <c r="M992" s="214"/>
      <c r="N992" s="214"/>
      <c r="O992" s="214"/>
      <c r="P992" s="214"/>
      <c r="Q992" s="214"/>
      <c r="R992" s="214"/>
      <c r="S992" s="214"/>
      <c r="T992" s="214"/>
      <c r="U992" s="214"/>
      <c r="V992" s="214"/>
      <c r="W992" s="214"/>
      <c r="X992" s="214"/>
    </row>
    <row r="993" hidden="1">
      <c r="A993" s="180"/>
      <c r="B993" s="214"/>
      <c r="C993" s="214"/>
      <c r="D993" s="214"/>
      <c r="E993" s="214"/>
      <c r="F993" s="214"/>
      <c r="G993" s="214"/>
      <c r="H993" s="214"/>
      <c r="I993" s="214"/>
      <c r="J993" s="214"/>
      <c r="K993" s="214"/>
      <c r="L993" s="214"/>
      <c r="M993" s="214"/>
      <c r="N993" s="214"/>
      <c r="O993" s="214"/>
      <c r="P993" s="214"/>
      <c r="Q993" s="214"/>
      <c r="R993" s="214"/>
      <c r="S993" s="214"/>
      <c r="T993" s="214"/>
      <c r="U993" s="214"/>
      <c r="V993" s="214"/>
      <c r="W993" s="214"/>
      <c r="X993" s="214"/>
    </row>
    <row r="994" hidden="1">
      <c r="A994" s="180"/>
      <c r="B994" s="214"/>
      <c r="C994" s="214"/>
      <c r="D994" s="214"/>
      <c r="E994" s="214"/>
      <c r="F994" s="214"/>
      <c r="G994" s="214"/>
      <c r="H994" s="214"/>
      <c r="I994" s="214"/>
      <c r="J994" s="214"/>
      <c r="K994" s="214"/>
      <c r="L994" s="214"/>
      <c r="M994" s="214"/>
      <c r="N994" s="214"/>
      <c r="O994" s="214"/>
      <c r="P994" s="214"/>
      <c r="Q994" s="214"/>
      <c r="R994" s="214"/>
      <c r="S994" s="214"/>
      <c r="T994" s="214"/>
      <c r="U994" s="214"/>
      <c r="V994" s="214"/>
      <c r="W994" s="214"/>
      <c r="X994" s="214"/>
    </row>
    <row r="995" hidden="1">
      <c r="A995" s="180"/>
      <c r="B995" s="214"/>
      <c r="C995" s="214"/>
      <c r="D995" s="214"/>
      <c r="E995" s="214"/>
      <c r="F995" s="214"/>
      <c r="G995" s="214"/>
      <c r="H995" s="214"/>
      <c r="I995" s="214"/>
      <c r="J995" s="214"/>
      <c r="K995" s="214"/>
      <c r="L995" s="214"/>
      <c r="M995" s="214"/>
      <c r="N995" s="214"/>
      <c r="O995" s="214"/>
      <c r="P995" s="214"/>
      <c r="Q995" s="214"/>
      <c r="R995" s="214"/>
      <c r="S995" s="214"/>
      <c r="T995" s="214"/>
      <c r="U995" s="214"/>
      <c r="V995" s="214"/>
      <c r="W995" s="214"/>
      <c r="X995" s="214"/>
    </row>
    <row r="996" hidden="1">
      <c r="A996" s="180"/>
      <c r="B996" s="214"/>
      <c r="C996" s="214"/>
      <c r="D996" s="214"/>
      <c r="E996" s="214"/>
      <c r="F996" s="214"/>
      <c r="G996" s="214"/>
      <c r="H996" s="214"/>
      <c r="I996" s="214"/>
      <c r="J996" s="214"/>
      <c r="K996" s="214"/>
      <c r="L996" s="214"/>
      <c r="M996" s="214"/>
      <c r="N996" s="214"/>
      <c r="O996" s="214"/>
      <c r="P996" s="214"/>
      <c r="Q996" s="214"/>
      <c r="R996" s="214"/>
      <c r="S996" s="214"/>
      <c r="T996" s="214"/>
      <c r="U996" s="214"/>
      <c r="V996" s="214"/>
      <c r="W996" s="214"/>
      <c r="X996" s="214"/>
    </row>
    <row r="997" hidden="1">
      <c r="A997" s="180"/>
      <c r="B997" s="214"/>
      <c r="C997" s="214"/>
      <c r="D997" s="214"/>
      <c r="E997" s="214"/>
      <c r="F997" s="214"/>
      <c r="G997" s="214"/>
      <c r="H997" s="214"/>
      <c r="I997" s="214"/>
      <c r="J997" s="214"/>
      <c r="K997" s="214"/>
      <c r="L997" s="214"/>
      <c r="M997" s="214"/>
      <c r="N997" s="214"/>
      <c r="O997" s="214"/>
      <c r="P997" s="214"/>
      <c r="Q997" s="214"/>
      <c r="R997" s="214"/>
      <c r="S997" s="214"/>
      <c r="T997" s="214"/>
      <c r="U997" s="214"/>
      <c r="V997" s="214"/>
      <c r="W997" s="214"/>
      <c r="X997" s="214"/>
    </row>
    <row r="998" hidden="1">
      <c r="A998" s="180"/>
      <c r="B998" s="214"/>
      <c r="C998" s="214"/>
      <c r="D998" s="214"/>
      <c r="E998" s="214"/>
      <c r="F998" s="214"/>
      <c r="G998" s="214"/>
      <c r="H998" s="214"/>
      <c r="I998" s="214"/>
      <c r="J998" s="214"/>
      <c r="K998" s="214"/>
      <c r="L998" s="214"/>
      <c r="M998" s="214"/>
      <c r="N998" s="214"/>
      <c r="O998" s="214"/>
      <c r="P998" s="214"/>
      <c r="Q998" s="214"/>
      <c r="R998" s="214"/>
      <c r="S998" s="214"/>
      <c r="T998" s="214"/>
      <c r="U998" s="214"/>
      <c r="V998" s="214"/>
      <c r="W998" s="214"/>
      <c r="X998" s="214"/>
    </row>
    <row r="999" hidden="1">
      <c r="A999" s="180"/>
      <c r="B999" s="214"/>
      <c r="C999" s="214"/>
      <c r="D999" s="214"/>
      <c r="E999" s="214"/>
      <c r="F999" s="214"/>
      <c r="G999" s="214"/>
      <c r="H999" s="214"/>
      <c r="I999" s="214"/>
      <c r="J999" s="214"/>
      <c r="K999" s="214"/>
      <c r="L999" s="214"/>
      <c r="M999" s="214"/>
      <c r="N999" s="214"/>
      <c r="O999" s="214"/>
      <c r="P999" s="214"/>
      <c r="Q999" s="214"/>
      <c r="R999" s="214"/>
      <c r="S999" s="214"/>
      <c r="T999" s="214"/>
      <c r="U999" s="214"/>
      <c r="V999" s="214"/>
      <c r="W999" s="214"/>
      <c r="X999" s="214"/>
    </row>
    <row r="1000" hidden="1">
      <c r="A1000" s="180"/>
      <c r="B1000" s="214"/>
      <c r="C1000" s="214"/>
      <c r="D1000" s="214"/>
      <c r="E1000" s="214"/>
      <c r="F1000" s="214"/>
      <c r="G1000" s="214"/>
      <c r="H1000" s="214"/>
      <c r="I1000" s="214"/>
      <c r="J1000" s="214"/>
      <c r="K1000" s="214"/>
      <c r="L1000" s="214"/>
      <c r="M1000" s="214"/>
      <c r="N1000" s="214"/>
      <c r="O1000" s="214"/>
      <c r="P1000" s="214"/>
      <c r="Q1000" s="214"/>
      <c r="R1000" s="214"/>
      <c r="S1000" s="214"/>
      <c r="T1000" s="214"/>
      <c r="U1000" s="214"/>
      <c r="V1000" s="214"/>
      <c r="W1000" s="214"/>
      <c r="X1000" s="214"/>
    </row>
    <row r="1001" hidden="1">
      <c r="A1001" s="180"/>
      <c r="B1001" s="214"/>
      <c r="C1001" s="214"/>
      <c r="D1001" s="214"/>
      <c r="E1001" s="214"/>
      <c r="F1001" s="214"/>
      <c r="G1001" s="214"/>
      <c r="H1001" s="214"/>
      <c r="I1001" s="214"/>
      <c r="J1001" s="214"/>
      <c r="K1001" s="214"/>
      <c r="L1001" s="214"/>
      <c r="M1001" s="214"/>
      <c r="N1001" s="214"/>
      <c r="O1001" s="214"/>
      <c r="P1001" s="214"/>
      <c r="Q1001" s="214"/>
      <c r="R1001" s="214"/>
      <c r="S1001" s="214"/>
      <c r="T1001" s="214"/>
      <c r="U1001" s="214"/>
      <c r="V1001" s="214"/>
      <c r="W1001" s="214"/>
      <c r="X1001" s="214"/>
    </row>
    <row r="1002" hidden="1">
      <c r="A1002" s="180"/>
      <c r="B1002" s="214"/>
      <c r="C1002" s="214"/>
      <c r="D1002" s="214"/>
      <c r="E1002" s="214"/>
      <c r="F1002" s="214"/>
      <c r="G1002" s="214"/>
      <c r="H1002" s="214"/>
      <c r="I1002" s="214"/>
      <c r="J1002" s="214"/>
      <c r="K1002" s="214"/>
      <c r="L1002" s="214"/>
      <c r="M1002" s="214"/>
      <c r="N1002" s="214"/>
      <c r="O1002" s="214"/>
      <c r="P1002" s="214"/>
      <c r="Q1002" s="214"/>
      <c r="R1002" s="214"/>
      <c r="S1002" s="214"/>
      <c r="T1002" s="214"/>
      <c r="U1002" s="214"/>
      <c r="V1002" s="214"/>
      <c r="W1002" s="214"/>
      <c r="X1002" s="214"/>
    </row>
  </sheetData>
  <autoFilter ref="$N$1:$N$1002">
    <filterColumn colId="0">
      <filters/>
    </filterColumn>
  </autoFilter>
  <dataValidations>
    <dataValidation type="list" allowBlank="1" showErrorMessage="1" sqref="M2:M38">
      <formula1>"20%,50%,90%,มัดจำสิทธิ์"</formula1>
    </dataValidation>
    <dataValidation type="list" allowBlank="1" showErrorMessage="1" sqref="K2:K103">
      <formula1>"Combo(S),Medium(M),Premium(L)"</formula1>
    </dataValidation>
    <dataValidation type="list" allowBlank="1" showErrorMessage="1" sqref="N2:N103">
      <formula1>"PON,AUN"</formula1>
    </dataValidation>
    <dataValidation type="list" allowBlank="1" showErrorMessage="1" sqref="J39:J40 J73:J76">
      <formula1>"Curtain,wallcovering,Loose furniture,Built-in,Electric appliance,Design ,Design&amp;turnkey,ready ,EQ ซ่อมแผ่นดินไหว,งานเอกสาร"</formula1>
    </dataValidation>
    <dataValidation type="list" allowBlank="1" showErrorMessage="1" sqref="J15">
      <formula1>"Curtain,wallcovering,Loose furniture,Built-in,Electric appliance,Design ,Design&amp;turnkey,ready ,EQ ซ่อมแผ่นดินไหว,Call"</formula1>
    </dataValidation>
    <dataValidation type="list" allowBlank="1" showErrorMessage="1" sqref="D2:D103">
      <formula1>"Facebook,Instagram,LINE OA,OPA,หาเอง,Call"</formula1>
    </dataValidation>
    <dataValidation type="list" allowBlank="1" showErrorMessage="1" sqref="O2:O68 O70:O106">
      <formula1>"✅ จอง,📝 ลงทะเบียน,🔄ส่งใบเสนอราคา,🛄 Backlog,รอส่งใบราคา,ยกเลิก,ต้องติดตามต่อ,ลูกค้าได้ผู้เราหมาแล้ว Close lead ,งานอื่นๆ"</formula1>
    </dataValidation>
    <dataValidation type="list" allowBlank="1" showErrorMessage="1" sqref="J16">
      <formula1>"Curtain,wallcovering,Loose furniture,Built-in,Electric appliance,Design ,Design&amp;turnkey,ready ,EQ ซ่อมแผ่นดินไหว,กิจกรรม GTK"</formula1>
    </dataValidation>
    <dataValidation type="list" allowBlank="1" showErrorMessage="1" sqref="J2:J13 J18:J38 J41:J46 J56:J69 J71 J77">
      <formula1>"Curtain,wallcovering,Loose furniture,Built-in,Electric appliance,Design ,Design&amp;turnkey,ready ,EQ ซ่อมแผ่นดินไหว"</formula1>
    </dataValidation>
    <dataValidation type="list" allowBlank="1" showErrorMessage="1" sqref="J14">
      <formula1>"Curtain,wallcovering,Loose furniture,Built-in,Electric appliance,Design ,Design&amp;turnkey,ready ,บอEQ ซ่อมแผ่นดินไหว,บอร์ดแคช"</formula1>
    </dataValidation>
    <dataValidation type="list" allowBlank="1" showErrorMessage="1" sqref="E2:E103">
      <formula1>"Customers,Office Building,Origin,Hotel,Retail"</formula1>
    </dataValidation>
    <dataValidation type="list" allowBlank="1" showErrorMessage="1" sqref="O69">
      <formula1>"✅ จอง,📝 ลงทะเบียน,🔄ส่งใบเสนอราคา,🛄 Backlog,รอส่งใบราคา,ยกเลิก,ต้องติดตามต่อ,ลูกค้าได้ผู้เราหมาแล้ว Close lead ,งานอื่นๆ,เปลี่ยนแพค"</formula1>
    </dataValidation>
    <dataValidation type="list" allowBlank="1" showErrorMessage="1" sqref="J17">
      <formula1>"Curtain,wallcovering,Loose furniture,Built-in,Electric appliance,Design ,Design&amp;turnkey,ready ,EQ ซ่อมแผ่นดินไหว,สำรวจหน้างาน"</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A6DE"/>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1.25"/>
    <col customWidth="1" min="2" max="2" width="9.0"/>
    <col customWidth="1" min="3" max="3" width="31.5"/>
    <col customWidth="1" min="4" max="4" width="10.38"/>
    <col customWidth="1" min="5" max="5" width="22.25"/>
    <col customWidth="1" min="6" max="6" width="23.88"/>
    <col customWidth="1" min="7" max="7" width="15.0"/>
    <col customWidth="1" min="8" max="8" width="43.75"/>
    <col customWidth="1" min="9" max="9" width="12.13"/>
    <col customWidth="1" min="10" max="10" width="12.63"/>
    <col customWidth="1" min="11" max="12" width="14.38"/>
    <col customWidth="1" min="13" max="13" width="13.25"/>
    <col customWidth="1" min="14" max="14" width="13.0"/>
  </cols>
  <sheetData>
    <row r="1" ht="26.25" customHeight="1">
      <c r="A1" s="267"/>
      <c r="B1" s="267" t="s">
        <v>1343</v>
      </c>
      <c r="E1" s="268"/>
      <c r="F1" s="268"/>
      <c r="G1" s="268"/>
      <c r="H1" s="268"/>
      <c r="I1" s="268"/>
      <c r="J1" s="269"/>
      <c r="K1" s="269"/>
      <c r="L1" s="268"/>
      <c r="M1" s="268"/>
      <c r="N1" s="268"/>
      <c r="O1" s="268"/>
      <c r="P1" s="268"/>
      <c r="Q1" s="270"/>
      <c r="R1" s="270"/>
      <c r="S1" s="270"/>
    </row>
    <row r="2" ht="26.25" customHeight="1">
      <c r="A2" s="271"/>
      <c r="B2" s="271" t="s">
        <v>1344</v>
      </c>
      <c r="C2" s="271"/>
      <c r="D2" s="271"/>
      <c r="E2" s="271"/>
      <c r="F2" s="271"/>
      <c r="G2" s="271"/>
      <c r="H2" s="271"/>
      <c r="I2" s="271"/>
      <c r="J2" s="272"/>
      <c r="K2" s="272"/>
      <c r="L2" s="271"/>
      <c r="M2" s="271"/>
      <c r="N2" s="271"/>
      <c r="O2" s="268"/>
      <c r="P2" s="268"/>
      <c r="Q2" s="270"/>
      <c r="R2" s="270"/>
      <c r="S2" s="270"/>
    </row>
    <row r="3" ht="14.25" customHeight="1">
      <c r="A3" s="273"/>
      <c r="B3" s="273"/>
      <c r="C3" s="274"/>
      <c r="D3" s="274"/>
      <c r="E3" s="274"/>
      <c r="F3" s="274"/>
      <c r="G3" s="274"/>
      <c r="H3" s="274"/>
      <c r="I3" s="273"/>
    </row>
    <row r="4" ht="31.5" customHeight="1">
      <c r="B4" s="275"/>
      <c r="C4" s="276"/>
      <c r="D4" s="277"/>
      <c r="E4" s="278"/>
      <c r="F4" s="279"/>
      <c r="G4" s="280"/>
      <c r="H4" s="281"/>
      <c r="I4" s="282" t="s">
        <v>1345</v>
      </c>
      <c r="J4" s="283"/>
      <c r="K4" s="283"/>
      <c r="L4" s="283"/>
      <c r="M4" s="283"/>
      <c r="N4" s="284"/>
    </row>
    <row r="5" ht="66.0" customHeight="1">
      <c r="B5" s="285" t="s">
        <v>211</v>
      </c>
      <c r="C5" s="286" t="s">
        <v>195</v>
      </c>
      <c r="D5" s="277" t="s">
        <v>1346</v>
      </c>
      <c r="E5" s="278" t="s">
        <v>192</v>
      </c>
      <c r="F5" s="279" t="s">
        <v>1347</v>
      </c>
      <c r="G5" s="287" t="s">
        <v>1348</v>
      </c>
      <c r="H5" s="281" t="s">
        <v>1349</v>
      </c>
      <c r="I5" s="288" t="s">
        <v>1350</v>
      </c>
      <c r="J5" s="288" t="s">
        <v>1351</v>
      </c>
      <c r="K5" s="288" t="s">
        <v>1352</v>
      </c>
      <c r="L5" s="288" t="s">
        <v>1353</v>
      </c>
      <c r="M5" s="288" t="s">
        <v>1354</v>
      </c>
      <c r="N5" s="288" t="s">
        <v>1355</v>
      </c>
    </row>
    <row r="6" ht="41.25" hidden="1" customHeight="1">
      <c r="A6" s="289"/>
      <c r="B6" s="290" t="s">
        <v>1356</v>
      </c>
      <c r="C6" s="283"/>
      <c r="D6" s="284"/>
      <c r="E6" s="291"/>
      <c r="F6" s="291"/>
      <c r="G6" s="291"/>
      <c r="H6" s="291"/>
      <c r="I6" s="292"/>
      <c r="J6" s="292"/>
      <c r="K6" s="293"/>
      <c r="L6" s="283"/>
      <c r="M6" s="283"/>
      <c r="N6" s="284"/>
      <c r="O6" s="273"/>
      <c r="P6" s="273"/>
      <c r="Q6" s="273"/>
      <c r="R6" s="273"/>
      <c r="S6" s="273"/>
    </row>
    <row r="7" hidden="1">
      <c r="A7" s="294"/>
      <c r="B7" s="295">
        <v>46116.0</v>
      </c>
      <c r="C7" s="296" t="s">
        <v>1357</v>
      </c>
      <c r="D7" s="297">
        <v>2301.0</v>
      </c>
      <c r="E7" s="298" t="s">
        <v>1358</v>
      </c>
      <c r="F7" s="298" t="s">
        <v>1359</v>
      </c>
      <c r="G7" s="299">
        <v>1052000.0</v>
      </c>
      <c r="H7" s="300" t="s">
        <v>1360</v>
      </c>
      <c r="I7" s="301" t="s">
        <v>1361</v>
      </c>
      <c r="J7" s="301" t="s">
        <v>1362</v>
      </c>
      <c r="K7" s="302">
        <f>G14</f>
        <v>350000</v>
      </c>
      <c r="L7" s="303">
        <v>20000.0</v>
      </c>
      <c r="M7" s="301" t="s">
        <v>96</v>
      </c>
      <c r="N7" s="302" t="s">
        <v>96</v>
      </c>
    </row>
    <row r="8" hidden="1">
      <c r="A8" s="294"/>
      <c r="B8" s="304"/>
      <c r="C8" s="296" t="s">
        <v>1363</v>
      </c>
      <c r="D8" s="297">
        <v>1812.0</v>
      </c>
      <c r="E8" s="298" t="s">
        <v>1358</v>
      </c>
      <c r="F8" s="298" t="s">
        <v>1359</v>
      </c>
      <c r="G8" s="305">
        <v>100000.0</v>
      </c>
      <c r="H8" s="300" t="s">
        <v>1364</v>
      </c>
      <c r="I8" s="304"/>
      <c r="J8" s="304"/>
      <c r="K8" s="304"/>
      <c r="L8" s="304"/>
      <c r="M8" s="304"/>
      <c r="N8" s="304"/>
    </row>
    <row r="9" hidden="1">
      <c r="A9" s="294"/>
      <c r="B9" s="304"/>
      <c r="C9" s="306" t="s">
        <v>1365</v>
      </c>
      <c r="D9" s="307">
        <v>335.0</v>
      </c>
      <c r="E9" s="298" t="s">
        <v>1358</v>
      </c>
      <c r="F9" s="298" t="s">
        <v>1359</v>
      </c>
      <c r="G9" s="305">
        <v>100000.0</v>
      </c>
      <c r="H9" s="300" t="s">
        <v>1364</v>
      </c>
      <c r="I9" s="304"/>
      <c r="J9" s="304"/>
      <c r="K9" s="304"/>
      <c r="L9" s="304"/>
      <c r="M9" s="304"/>
      <c r="N9" s="304"/>
    </row>
    <row r="10" hidden="1">
      <c r="A10" s="294"/>
      <c r="B10" s="304"/>
      <c r="C10" s="296" t="s">
        <v>57</v>
      </c>
      <c r="D10" s="307" t="s">
        <v>1366</v>
      </c>
      <c r="E10" s="298" t="s">
        <v>1358</v>
      </c>
      <c r="F10" s="298" t="s">
        <v>1359</v>
      </c>
      <c r="G10" s="305">
        <v>300000.0</v>
      </c>
      <c r="H10" s="308" t="s">
        <v>1367</v>
      </c>
      <c r="I10" s="304"/>
      <c r="J10" s="304"/>
      <c r="K10" s="304"/>
      <c r="L10" s="304"/>
      <c r="M10" s="304"/>
      <c r="N10" s="304"/>
    </row>
    <row r="11" hidden="1">
      <c r="A11" s="294"/>
      <c r="B11" s="304"/>
      <c r="C11" s="309" t="s">
        <v>63</v>
      </c>
      <c r="D11" s="310" t="s">
        <v>1368</v>
      </c>
      <c r="E11" s="298" t="s">
        <v>1358</v>
      </c>
      <c r="F11" s="298" t="s">
        <v>1359</v>
      </c>
      <c r="G11" s="305">
        <v>200000.0</v>
      </c>
      <c r="H11" s="308" t="s">
        <v>1367</v>
      </c>
      <c r="I11" s="304"/>
      <c r="J11" s="304"/>
      <c r="K11" s="304"/>
      <c r="L11" s="304"/>
      <c r="M11" s="304"/>
      <c r="N11" s="304"/>
    </row>
    <row r="12" hidden="1">
      <c r="A12" s="294"/>
      <c r="B12" s="304"/>
      <c r="C12" s="296" t="s">
        <v>57</v>
      </c>
      <c r="D12" s="310" t="s">
        <v>1369</v>
      </c>
      <c r="E12" s="298" t="s">
        <v>1358</v>
      </c>
      <c r="F12" s="298" t="s">
        <v>1359</v>
      </c>
      <c r="G12" s="305">
        <v>200000.0</v>
      </c>
      <c r="H12" s="300" t="s">
        <v>1370</v>
      </c>
      <c r="I12" s="304"/>
      <c r="J12" s="304"/>
      <c r="K12" s="304"/>
      <c r="L12" s="304"/>
      <c r="M12" s="304"/>
      <c r="N12" s="304"/>
    </row>
    <row r="13" hidden="1">
      <c r="A13" s="294"/>
      <c r="B13" s="304"/>
      <c r="C13" s="296" t="s">
        <v>1357</v>
      </c>
      <c r="D13" s="310">
        <v>919.0</v>
      </c>
      <c r="E13" s="298" t="s">
        <v>1358</v>
      </c>
      <c r="F13" s="298" t="s">
        <v>1359</v>
      </c>
      <c r="G13" s="305">
        <v>15000.0</v>
      </c>
      <c r="H13" s="300" t="s">
        <v>1371</v>
      </c>
      <c r="I13" s="304"/>
      <c r="J13" s="304"/>
      <c r="K13" s="304"/>
      <c r="L13" s="304"/>
      <c r="M13" s="304"/>
      <c r="N13" s="304"/>
    </row>
    <row r="14" hidden="1">
      <c r="A14" s="294"/>
      <c r="B14" s="304"/>
      <c r="C14" s="311" t="s">
        <v>79</v>
      </c>
      <c r="D14" s="310">
        <v>532.0</v>
      </c>
      <c r="E14" s="298" t="s">
        <v>1358</v>
      </c>
      <c r="F14" s="298" t="s">
        <v>282</v>
      </c>
      <c r="G14" s="312">
        <v>350000.0</v>
      </c>
      <c r="H14" s="313" t="s">
        <v>1372</v>
      </c>
      <c r="I14" s="304"/>
      <c r="J14" s="304"/>
      <c r="K14" s="304"/>
      <c r="L14" s="304"/>
      <c r="M14" s="304"/>
      <c r="N14" s="304"/>
    </row>
    <row r="15" hidden="1">
      <c r="A15" s="294"/>
      <c r="B15" s="304"/>
      <c r="C15" s="296" t="s">
        <v>1373</v>
      </c>
      <c r="D15" s="310">
        <v>1615.0</v>
      </c>
      <c r="E15" s="298" t="s">
        <v>1358</v>
      </c>
      <c r="F15" s="314" t="s">
        <v>1374</v>
      </c>
      <c r="G15" s="305">
        <v>22100.0</v>
      </c>
      <c r="H15" s="308" t="s">
        <v>1375</v>
      </c>
      <c r="I15" s="304"/>
      <c r="J15" s="304"/>
      <c r="K15" s="304"/>
      <c r="L15" s="304"/>
      <c r="M15" s="304"/>
      <c r="N15" s="304"/>
    </row>
    <row r="16" hidden="1">
      <c r="A16" s="294"/>
      <c r="B16" s="304"/>
      <c r="C16" s="306" t="s">
        <v>81</v>
      </c>
      <c r="D16" s="297" t="s">
        <v>323</v>
      </c>
      <c r="E16" s="298" t="s">
        <v>1376</v>
      </c>
      <c r="F16" s="298" t="s">
        <v>1039</v>
      </c>
      <c r="G16" s="305">
        <v>310930.0</v>
      </c>
      <c r="H16" s="300" t="s">
        <v>1377</v>
      </c>
      <c r="I16" s="304"/>
      <c r="J16" s="304"/>
      <c r="K16" s="304"/>
      <c r="L16" s="304"/>
      <c r="M16" s="304"/>
      <c r="N16" s="304"/>
    </row>
    <row r="17" ht="14.25" hidden="1" customHeight="1">
      <c r="A17" s="294"/>
      <c r="B17" s="315"/>
      <c r="C17" s="306" t="s">
        <v>81</v>
      </c>
      <c r="D17" s="297">
        <v>812.0</v>
      </c>
      <c r="E17" s="298" t="s">
        <v>1376</v>
      </c>
      <c r="F17" s="298" t="s">
        <v>1039</v>
      </c>
      <c r="G17" s="305">
        <v>167620.0</v>
      </c>
      <c r="H17" s="300" t="s">
        <v>1377</v>
      </c>
      <c r="I17" s="315"/>
      <c r="J17" s="315"/>
      <c r="K17" s="315"/>
      <c r="L17" s="315"/>
      <c r="M17" s="315"/>
      <c r="N17" s="315"/>
    </row>
    <row r="18" hidden="1">
      <c r="A18" s="294"/>
      <c r="B18" s="316">
        <v>46117.0</v>
      </c>
      <c r="C18" s="317" t="s">
        <v>81</v>
      </c>
      <c r="D18" s="318">
        <v>1909.0</v>
      </c>
      <c r="E18" s="319" t="s">
        <v>1376</v>
      </c>
      <c r="F18" s="319" t="s">
        <v>1039</v>
      </c>
      <c r="G18" s="320">
        <v>383710.0</v>
      </c>
      <c r="H18" s="313" t="s">
        <v>1378</v>
      </c>
      <c r="I18" s="301" t="s">
        <v>1379</v>
      </c>
      <c r="J18" s="301" t="s">
        <v>96</v>
      </c>
      <c r="K18" s="302" t="s">
        <v>96</v>
      </c>
      <c r="L18" s="303" t="s">
        <v>96</v>
      </c>
      <c r="M18" s="301" t="s">
        <v>1362</v>
      </c>
      <c r="N18" s="302">
        <f>G18</f>
        <v>383710</v>
      </c>
    </row>
    <row r="19" hidden="1">
      <c r="A19" s="294"/>
      <c r="B19" s="304"/>
      <c r="C19" s="317" t="s">
        <v>81</v>
      </c>
      <c r="D19" s="321">
        <v>1418.0</v>
      </c>
      <c r="E19" s="319" t="s">
        <v>1376</v>
      </c>
      <c r="F19" s="319" t="s">
        <v>282</v>
      </c>
      <c r="G19" s="322">
        <v>26300.0</v>
      </c>
      <c r="H19" s="323" t="s">
        <v>1380</v>
      </c>
      <c r="I19" s="304"/>
      <c r="J19" s="304"/>
      <c r="K19" s="304"/>
      <c r="L19" s="304"/>
      <c r="M19" s="304"/>
      <c r="N19" s="304"/>
    </row>
    <row r="20" hidden="1">
      <c r="A20" s="294"/>
      <c r="B20" s="304"/>
      <c r="C20" s="317" t="s">
        <v>81</v>
      </c>
      <c r="D20" s="321">
        <v>802.0</v>
      </c>
      <c r="E20" s="319" t="s">
        <v>1358</v>
      </c>
      <c r="F20" s="319" t="s">
        <v>1374</v>
      </c>
      <c r="G20" s="322">
        <v>19610.0</v>
      </c>
      <c r="H20" s="323" t="s">
        <v>1381</v>
      </c>
      <c r="I20" s="304"/>
      <c r="J20" s="304"/>
      <c r="K20" s="304"/>
      <c r="L20" s="304"/>
      <c r="M20" s="304"/>
      <c r="N20" s="304"/>
    </row>
    <row r="21" hidden="1">
      <c r="A21" s="294"/>
      <c r="B21" s="304"/>
      <c r="C21" s="317" t="s">
        <v>81</v>
      </c>
      <c r="D21" s="321">
        <v>2707.0</v>
      </c>
      <c r="E21" s="319" t="s">
        <v>1376</v>
      </c>
      <c r="F21" s="319" t="s">
        <v>282</v>
      </c>
      <c r="G21" s="322">
        <v>350000.0</v>
      </c>
      <c r="H21" s="323" t="s">
        <v>1382</v>
      </c>
      <c r="I21" s="304"/>
      <c r="J21" s="304"/>
      <c r="K21" s="304"/>
      <c r="L21" s="304"/>
      <c r="M21" s="304"/>
      <c r="N21" s="304"/>
    </row>
    <row r="22" hidden="1">
      <c r="A22" s="294"/>
      <c r="B22" s="304"/>
      <c r="C22" s="324" t="s">
        <v>79</v>
      </c>
      <c r="D22" s="325">
        <v>532.0</v>
      </c>
      <c r="E22" s="319" t="s">
        <v>1376</v>
      </c>
      <c r="F22" s="319" t="s">
        <v>282</v>
      </c>
      <c r="G22" s="322">
        <v>350000.0</v>
      </c>
      <c r="H22" s="323" t="s">
        <v>1383</v>
      </c>
      <c r="I22" s="304"/>
      <c r="J22" s="304"/>
      <c r="K22" s="304"/>
      <c r="L22" s="304"/>
      <c r="M22" s="304"/>
      <c r="N22" s="304"/>
    </row>
    <row r="23" hidden="1">
      <c r="A23" s="294"/>
      <c r="B23" s="304"/>
      <c r="C23" s="317" t="s">
        <v>81</v>
      </c>
      <c r="D23" s="321">
        <v>2207.0</v>
      </c>
      <c r="E23" s="319" t="s">
        <v>1376</v>
      </c>
      <c r="F23" s="326" t="s">
        <v>282</v>
      </c>
      <c r="G23" s="322">
        <v>220000.0</v>
      </c>
      <c r="H23" s="323" t="s">
        <v>1384</v>
      </c>
      <c r="I23" s="304"/>
      <c r="J23" s="304"/>
      <c r="K23" s="304"/>
      <c r="L23" s="304"/>
      <c r="M23" s="304"/>
      <c r="N23" s="304"/>
    </row>
    <row r="24" hidden="1">
      <c r="A24" s="294"/>
      <c r="B24" s="315"/>
      <c r="C24" s="324" t="s">
        <v>79</v>
      </c>
      <c r="D24" s="321">
        <v>710.0</v>
      </c>
      <c r="E24" s="319" t="s">
        <v>1358</v>
      </c>
      <c r="F24" s="319" t="s">
        <v>1374</v>
      </c>
      <c r="G24" s="322">
        <v>24400.0</v>
      </c>
      <c r="H24" s="323" t="s">
        <v>1385</v>
      </c>
      <c r="I24" s="315"/>
      <c r="J24" s="315"/>
      <c r="K24" s="315"/>
      <c r="L24" s="315"/>
      <c r="M24" s="315"/>
      <c r="N24" s="315"/>
    </row>
    <row r="25" hidden="1">
      <c r="A25" s="294"/>
      <c r="B25" s="327">
        <v>46120.0</v>
      </c>
      <c r="C25" s="328" t="s">
        <v>79</v>
      </c>
      <c r="D25" s="329">
        <v>810.0</v>
      </c>
      <c r="E25" s="330" t="s">
        <v>1358</v>
      </c>
      <c r="F25" s="330" t="s">
        <v>1374</v>
      </c>
      <c r="G25" s="331">
        <v>24400.0</v>
      </c>
      <c r="H25" s="332" t="s">
        <v>1385</v>
      </c>
      <c r="I25" s="301" t="s">
        <v>1362</v>
      </c>
      <c r="J25" s="301" t="s">
        <v>96</v>
      </c>
      <c r="K25" s="302" t="s">
        <v>96</v>
      </c>
      <c r="L25" s="303" t="s">
        <v>96</v>
      </c>
      <c r="M25" s="301" t="s">
        <v>96</v>
      </c>
      <c r="N25" s="302" t="s">
        <v>96</v>
      </c>
    </row>
    <row r="26" hidden="1">
      <c r="A26" s="294"/>
      <c r="B26" s="304"/>
      <c r="C26" s="333" t="s">
        <v>81</v>
      </c>
      <c r="D26" s="334">
        <v>1703.0</v>
      </c>
      <c r="E26" s="330" t="s">
        <v>1376</v>
      </c>
      <c r="F26" s="330" t="s">
        <v>1386</v>
      </c>
      <c r="G26" s="331">
        <v>28000.0</v>
      </c>
      <c r="H26" s="332" t="s">
        <v>1387</v>
      </c>
      <c r="I26" s="304"/>
      <c r="J26" s="304"/>
      <c r="K26" s="304"/>
      <c r="L26" s="304"/>
      <c r="M26" s="304"/>
      <c r="N26" s="304"/>
    </row>
    <row r="27" hidden="1">
      <c r="A27" s="294"/>
      <c r="B27" s="304"/>
      <c r="C27" s="333" t="s">
        <v>81</v>
      </c>
      <c r="D27" s="334">
        <v>919.0</v>
      </c>
      <c r="E27" s="330" t="s">
        <v>1376</v>
      </c>
      <c r="F27" s="330" t="s">
        <v>1386</v>
      </c>
      <c r="G27" s="331">
        <v>16600.0</v>
      </c>
      <c r="H27" s="332" t="s">
        <v>1387</v>
      </c>
      <c r="I27" s="304"/>
      <c r="J27" s="304"/>
      <c r="K27" s="304"/>
      <c r="L27" s="304"/>
      <c r="M27" s="304"/>
      <c r="N27" s="304"/>
    </row>
    <row r="28" hidden="1">
      <c r="A28" s="294"/>
      <c r="B28" s="315"/>
      <c r="C28" s="335" t="s">
        <v>1388</v>
      </c>
      <c r="D28" s="329">
        <v>642.0</v>
      </c>
      <c r="E28" s="330" t="s">
        <v>1376</v>
      </c>
      <c r="F28" s="330" t="s">
        <v>282</v>
      </c>
      <c r="G28" s="331">
        <v>450000.0</v>
      </c>
      <c r="H28" s="332" t="s">
        <v>1389</v>
      </c>
      <c r="I28" s="315"/>
      <c r="J28" s="315"/>
      <c r="K28" s="315"/>
      <c r="L28" s="315"/>
      <c r="M28" s="315"/>
      <c r="N28" s="315"/>
    </row>
    <row r="29" hidden="1">
      <c r="A29" s="294"/>
      <c r="B29" s="336">
        <v>46122.0</v>
      </c>
      <c r="C29" s="337" t="s">
        <v>57</v>
      </c>
      <c r="D29" s="338" t="s">
        <v>1390</v>
      </c>
      <c r="E29" s="339" t="s">
        <v>1376</v>
      </c>
      <c r="F29" s="339" t="s">
        <v>1386</v>
      </c>
      <c r="G29" s="340">
        <v>172000.0</v>
      </c>
      <c r="H29" s="341" t="s">
        <v>1391</v>
      </c>
      <c r="I29" s="301" t="s">
        <v>1362</v>
      </c>
      <c r="J29" s="301" t="s">
        <v>96</v>
      </c>
      <c r="K29" s="302" t="s">
        <v>96</v>
      </c>
      <c r="L29" s="303" t="s">
        <v>96</v>
      </c>
      <c r="M29" s="301" t="s">
        <v>96</v>
      </c>
      <c r="N29" s="302" t="s">
        <v>96</v>
      </c>
    </row>
    <row r="30" hidden="1">
      <c r="A30" s="294"/>
      <c r="B30" s="304"/>
      <c r="C30" s="337" t="s">
        <v>1392</v>
      </c>
      <c r="D30" s="338">
        <v>2008.0</v>
      </c>
      <c r="E30" s="339" t="s">
        <v>1376</v>
      </c>
      <c r="F30" s="339" t="s">
        <v>1039</v>
      </c>
      <c r="G30" s="340">
        <v>735440.0</v>
      </c>
      <c r="H30" s="341" t="s">
        <v>1393</v>
      </c>
      <c r="I30" s="304"/>
      <c r="J30" s="304"/>
      <c r="K30" s="304"/>
      <c r="L30" s="304"/>
      <c r="M30" s="304"/>
      <c r="N30" s="304"/>
    </row>
    <row r="31" hidden="1">
      <c r="A31" s="294"/>
      <c r="B31" s="315"/>
      <c r="C31" s="342" t="s">
        <v>79</v>
      </c>
      <c r="D31" s="338">
        <v>708.0</v>
      </c>
      <c r="E31" s="339" t="s">
        <v>1358</v>
      </c>
      <c r="F31" s="339" t="s">
        <v>1374</v>
      </c>
      <c r="G31" s="340">
        <v>88250.0</v>
      </c>
      <c r="H31" s="343" t="s">
        <v>1394</v>
      </c>
      <c r="I31" s="315"/>
      <c r="J31" s="315"/>
      <c r="K31" s="315"/>
      <c r="L31" s="315"/>
      <c r="M31" s="315"/>
      <c r="N31" s="315"/>
    </row>
    <row r="32" hidden="1">
      <c r="A32" s="294"/>
      <c r="B32" s="344">
        <v>46123.0</v>
      </c>
      <c r="C32" s="306" t="s">
        <v>81</v>
      </c>
      <c r="D32" s="297">
        <v>1418.0</v>
      </c>
      <c r="E32" s="298" t="s">
        <v>1376</v>
      </c>
      <c r="F32" s="298" t="s">
        <v>282</v>
      </c>
      <c r="G32" s="305">
        <v>26300.0</v>
      </c>
      <c r="H32" s="300" t="s">
        <v>1395</v>
      </c>
      <c r="I32" s="301" t="s">
        <v>96</v>
      </c>
      <c r="J32" s="301" t="s">
        <v>96</v>
      </c>
      <c r="K32" s="302" t="s">
        <v>96</v>
      </c>
      <c r="L32" s="303" t="s">
        <v>96</v>
      </c>
      <c r="M32" s="301" t="s">
        <v>96</v>
      </c>
      <c r="N32" s="302" t="s">
        <v>96</v>
      </c>
    </row>
    <row r="33" hidden="1">
      <c r="A33" s="294"/>
      <c r="B33" s="304"/>
      <c r="C33" s="345" t="s">
        <v>1396</v>
      </c>
      <c r="D33" s="346" t="s">
        <v>534</v>
      </c>
      <c r="E33" s="298" t="s">
        <v>1376</v>
      </c>
      <c r="F33" s="298" t="s">
        <v>282</v>
      </c>
      <c r="G33" s="305">
        <v>108000.0</v>
      </c>
      <c r="H33" s="300" t="s">
        <v>1395</v>
      </c>
      <c r="I33" s="304"/>
      <c r="J33" s="304"/>
      <c r="K33" s="304"/>
      <c r="L33" s="304"/>
      <c r="M33" s="304"/>
      <c r="N33" s="304"/>
    </row>
    <row r="34" hidden="1">
      <c r="A34" s="294"/>
      <c r="B34" s="315"/>
      <c r="C34" s="345" t="s">
        <v>1397</v>
      </c>
      <c r="D34" s="346">
        <v>532.0</v>
      </c>
      <c r="E34" s="298" t="s">
        <v>1376</v>
      </c>
      <c r="F34" s="298" t="s">
        <v>282</v>
      </c>
      <c r="G34" s="305">
        <v>350000.0</v>
      </c>
      <c r="H34" s="300" t="s">
        <v>1398</v>
      </c>
      <c r="I34" s="315"/>
      <c r="J34" s="315"/>
      <c r="K34" s="315"/>
      <c r="L34" s="315"/>
      <c r="M34" s="315"/>
      <c r="N34" s="315"/>
    </row>
    <row r="35" hidden="1">
      <c r="A35" s="294"/>
      <c r="B35" s="347">
        <v>46124.0</v>
      </c>
      <c r="C35" s="317" t="s">
        <v>81</v>
      </c>
      <c r="D35" s="348">
        <v>2513.0</v>
      </c>
      <c r="E35" s="319" t="s">
        <v>1376</v>
      </c>
      <c r="F35" s="319" t="s">
        <v>282</v>
      </c>
      <c r="G35" s="322">
        <v>26000.0</v>
      </c>
      <c r="H35" s="323" t="s">
        <v>1399</v>
      </c>
      <c r="I35" s="301" t="s">
        <v>96</v>
      </c>
      <c r="J35" s="301" t="s">
        <v>96</v>
      </c>
      <c r="K35" s="302" t="s">
        <v>96</v>
      </c>
      <c r="L35" s="303" t="s">
        <v>96</v>
      </c>
      <c r="M35" s="301" t="s">
        <v>96</v>
      </c>
      <c r="N35" s="302" t="s">
        <v>96</v>
      </c>
    </row>
    <row r="36" hidden="1">
      <c r="A36" s="294"/>
      <c r="B36" s="304"/>
      <c r="C36" s="317" t="s">
        <v>81</v>
      </c>
      <c r="D36" s="348">
        <v>2707.0</v>
      </c>
      <c r="E36" s="319" t="s">
        <v>1376</v>
      </c>
      <c r="F36" s="319" t="s">
        <v>282</v>
      </c>
      <c r="G36" s="322">
        <v>350000.0</v>
      </c>
      <c r="H36" s="323" t="s">
        <v>1400</v>
      </c>
      <c r="I36" s="304"/>
      <c r="J36" s="304"/>
      <c r="K36" s="304"/>
      <c r="L36" s="304"/>
      <c r="M36" s="304"/>
      <c r="N36" s="304"/>
    </row>
    <row r="37" hidden="1">
      <c r="A37" s="294"/>
      <c r="B37" s="315"/>
      <c r="C37" s="324" t="s">
        <v>79</v>
      </c>
      <c r="D37" s="321">
        <v>1239.0</v>
      </c>
      <c r="E37" s="319" t="s">
        <v>1376</v>
      </c>
      <c r="F37" s="319" t="s">
        <v>282</v>
      </c>
      <c r="G37" s="322">
        <v>450000.0</v>
      </c>
      <c r="H37" s="323" t="s">
        <v>1401</v>
      </c>
      <c r="I37" s="315"/>
      <c r="J37" s="315"/>
      <c r="K37" s="315"/>
      <c r="L37" s="315"/>
      <c r="M37" s="315"/>
      <c r="N37" s="315"/>
    </row>
    <row r="38" hidden="1">
      <c r="A38" s="294"/>
      <c r="B38" s="349">
        <v>46132.0</v>
      </c>
      <c r="C38" s="350" t="s">
        <v>79</v>
      </c>
      <c r="D38" s="351">
        <v>708.0</v>
      </c>
      <c r="E38" s="352" t="s">
        <v>1402</v>
      </c>
      <c r="F38" s="352" t="s">
        <v>1374</v>
      </c>
      <c r="G38" s="353">
        <v>88250.0</v>
      </c>
      <c r="H38" s="354" t="s">
        <v>1403</v>
      </c>
      <c r="I38" s="301" t="s">
        <v>96</v>
      </c>
      <c r="J38" s="301" t="s">
        <v>96</v>
      </c>
      <c r="K38" s="302" t="s">
        <v>96</v>
      </c>
      <c r="L38" s="303" t="s">
        <v>96</v>
      </c>
      <c r="M38" s="301" t="s">
        <v>1362</v>
      </c>
      <c r="N38" s="302">
        <v>26300.0</v>
      </c>
    </row>
    <row r="39" hidden="1">
      <c r="A39" s="294"/>
      <c r="B39" s="304"/>
      <c r="C39" s="355" t="s">
        <v>1397</v>
      </c>
      <c r="D39" s="356">
        <v>532.0</v>
      </c>
      <c r="E39" s="352" t="s">
        <v>1376</v>
      </c>
      <c r="F39" s="352" t="s">
        <v>282</v>
      </c>
      <c r="G39" s="353">
        <v>350000.0</v>
      </c>
      <c r="H39" s="354" t="s">
        <v>1404</v>
      </c>
      <c r="I39" s="304"/>
      <c r="J39" s="304"/>
      <c r="K39" s="304"/>
      <c r="L39" s="304"/>
      <c r="M39" s="304"/>
      <c r="N39" s="304"/>
    </row>
    <row r="40" hidden="1">
      <c r="A40" s="294"/>
      <c r="B40" s="304"/>
      <c r="C40" s="350" t="s">
        <v>79</v>
      </c>
      <c r="D40" s="351">
        <v>1239.0</v>
      </c>
      <c r="E40" s="352" t="s">
        <v>1376</v>
      </c>
      <c r="F40" s="352" t="s">
        <v>1039</v>
      </c>
      <c r="G40" s="353">
        <v>450000.0</v>
      </c>
      <c r="H40" s="357" t="s">
        <v>1405</v>
      </c>
      <c r="I40" s="304"/>
      <c r="J40" s="304"/>
      <c r="K40" s="304"/>
      <c r="L40" s="304"/>
      <c r="M40" s="304"/>
      <c r="N40" s="304"/>
    </row>
    <row r="41" hidden="1">
      <c r="A41" s="294"/>
      <c r="B41" s="304"/>
      <c r="C41" s="358" t="s">
        <v>81</v>
      </c>
      <c r="D41" s="351">
        <v>1418.0</v>
      </c>
      <c r="E41" s="352" t="s">
        <v>1376</v>
      </c>
      <c r="F41" s="352" t="s">
        <v>1386</v>
      </c>
      <c r="G41" s="359">
        <v>26300.0</v>
      </c>
      <c r="H41" s="360" t="s">
        <v>1406</v>
      </c>
      <c r="I41" s="304"/>
      <c r="J41" s="304"/>
      <c r="K41" s="304"/>
      <c r="L41" s="304"/>
      <c r="M41" s="304"/>
      <c r="N41" s="304"/>
    </row>
    <row r="42" hidden="1">
      <c r="A42" s="294"/>
      <c r="B42" s="315"/>
      <c r="C42" s="361" t="s">
        <v>1407</v>
      </c>
      <c r="D42" s="351">
        <v>2008.0</v>
      </c>
      <c r="E42" s="352" t="s">
        <v>1376</v>
      </c>
      <c r="F42" s="352" t="s">
        <v>1039</v>
      </c>
      <c r="G42" s="353">
        <v>735440.0</v>
      </c>
      <c r="H42" s="357" t="s">
        <v>1408</v>
      </c>
      <c r="I42" s="315"/>
      <c r="J42" s="315"/>
      <c r="K42" s="315"/>
      <c r="L42" s="315"/>
      <c r="M42" s="315"/>
      <c r="N42" s="315"/>
    </row>
    <row r="43" hidden="1">
      <c r="A43" s="294"/>
      <c r="B43" s="362">
        <v>46133.0</v>
      </c>
      <c r="C43" s="363" t="s">
        <v>1409</v>
      </c>
      <c r="D43" s="364">
        <v>1406.0</v>
      </c>
      <c r="E43" s="365" t="s">
        <v>1358</v>
      </c>
      <c r="F43" s="365" t="s">
        <v>1374</v>
      </c>
      <c r="G43" s="366">
        <v>254000.0</v>
      </c>
      <c r="H43" s="367" t="s">
        <v>1410</v>
      </c>
      <c r="I43" s="301" t="s">
        <v>1362</v>
      </c>
      <c r="J43" s="301" t="s">
        <v>96</v>
      </c>
      <c r="K43" s="302" t="s">
        <v>96</v>
      </c>
      <c r="L43" s="303" t="s">
        <v>96</v>
      </c>
      <c r="M43" s="301" t="s">
        <v>96</v>
      </c>
      <c r="N43" s="302" t="s">
        <v>96</v>
      </c>
    </row>
    <row r="44" hidden="1">
      <c r="A44" s="294"/>
      <c r="B44" s="315"/>
      <c r="C44" s="368" t="s">
        <v>81</v>
      </c>
      <c r="D44" s="364">
        <v>2513.0</v>
      </c>
      <c r="E44" s="365" t="s">
        <v>1376</v>
      </c>
      <c r="F44" s="365" t="s">
        <v>282</v>
      </c>
      <c r="G44" s="366">
        <v>26000.0</v>
      </c>
      <c r="H44" s="367" t="s">
        <v>1411</v>
      </c>
      <c r="I44" s="315"/>
      <c r="J44" s="315"/>
      <c r="K44" s="315"/>
      <c r="L44" s="315"/>
      <c r="M44" s="315"/>
      <c r="N44" s="315"/>
    </row>
    <row r="45" hidden="1">
      <c r="A45" s="294"/>
      <c r="B45" s="327">
        <v>46134.0</v>
      </c>
      <c r="C45" s="369" t="s">
        <v>1412</v>
      </c>
      <c r="D45" s="370">
        <v>642.0</v>
      </c>
      <c r="E45" s="371" t="s">
        <v>1376</v>
      </c>
      <c r="F45" s="371" t="s">
        <v>282</v>
      </c>
      <c r="G45" s="372">
        <v>450000.0</v>
      </c>
      <c r="H45" s="373" t="s">
        <v>1413</v>
      </c>
      <c r="I45" s="301" t="s">
        <v>1362</v>
      </c>
      <c r="J45" s="301" t="s">
        <v>96</v>
      </c>
      <c r="K45" s="302" t="s">
        <v>96</v>
      </c>
      <c r="L45" s="303" t="s">
        <v>96</v>
      </c>
      <c r="M45" s="301" t="s">
        <v>96</v>
      </c>
      <c r="N45" s="302" t="s">
        <v>96</v>
      </c>
    </row>
    <row r="46" hidden="1">
      <c r="A46" s="294"/>
      <c r="B46" s="304"/>
      <c r="C46" s="374" t="s">
        <v>81</v>
      </c>
      <c r="D46" s="370">
        <v>2111.0</v>
      </c>
      <c r="E46" s="371" t="s">
        <v>1358</v>
      </c>
      <c r="F46" s="371" t="s">
        <v>1374</v>
      </c>
      <c r="G46" s="372">
        <v>120000.0</v>
      </c>
      <c r="H46" s="373" t="s">
        <v>1414</v>
      </c>
      <c r="I46" s="304"/>
      <c r="J46" s="304"/>
      <c r="K46" s="304"/>
      <c r="L46" s="304"/>
      <c r="M46" s="304"/>
      <c r="N46" s="304"/>
    </row>
    <row r="47" hidden="1">
      <c r="A47" s="294"/>
      <c r="B47" s="315"/>
      <c r="C47" s="374" t="s">
        <v>81</v>
      </c>
      <c r="D47" s="375">
        <v>2707.0</v>
      </c>
      <c r="E47" s="371" t="s">
        <v>1376</v>
      </c>
      <c r="F47" s="371" t="s">
        <v>282</v>
      </c>
      <c r="G47" s="372">
        <v>350000.0</v>
      </c>
      <c r="H47" s="373" t="s">
        <v>1415</v>
      </c>
      <c r="I47" s="315"/>
      <c r="J47" s="315"/>
      <c r="K47" s="315"/>
      <c r="L47" s="315"/>
      <c r="M47" s="315"/>
      <c r="N47" s="315"/>
    </row>
    <row r="48" hidden="1">
      <c r="A48" s="294"/>
      <c r="B48" s="376">
        <v>46135.0</v>
      </c>
      <c r="C48" s="377" t="s">
        <v>1416</v>
      </c>
      <c r="D48" s="378" t="s">
        <v>1417</v>
      </c>
      <c r="E48" s="379" t="s">
        <v>1376</v>
      </c>
      <c r="F48" s="379" t="s">
        <v>1039</v>
      </c>
      <c r="G48" s="380">
        <v>189300.0</v>
      </c>
      <c r="H48" s="381" t="s">
        <v>1418</v>
      </c>
      <c r="I48" s="301" t="s">
        <v>1419</v>
      </c>
      <c r="J48" s="301" t="s">
        <v>96</v>
      </c>
      <c r="K48" s="302" t="s">
        <v>96</v>
      </c>
      <c r="L48" s="303" t="s">
        <v>96</v>
      </c>
      <c r="M48" s="301" t="s">
        <v>1379</v>
      </c>
      <c r="N48" s="302">
        <f>G50+G49</f>
        <v>22610</v>
      </c>
    </row>
    <row r="49" hidden="1">
      <c r="A49" s="294"/>
      <c r="B49" s="304"/>
      <c r="C49" s="382" t="s">
        <v>1357</v>
      </c>
      <c r="D49" s="383">
        <v>1804.0</v>
      </c>
      <c r="E49" s="384" t="s">
        <v>1376</v>
      </c>
      <c r="F49" s="384" t="s">
        <v>1386</v>
      </c>
      <c r="G49" s="385">
        <v>3000.0</v>
      </c>
      <c r="H49" s="360" t="s">
        <v>1420</v>
      </c>
      <c r="I49" s="304"/>
      <c r="J49" s="304"/>
      <c r="K49" s="304"/>
      <c r="L49" s="304"/>
      <c r="M49" s="304"/>
      <c r="N49" s="304"/>
    </row>
    <row r="50" hidden="1">
      <c r="A50" s="294"/>
      <c r="B50" s="304"/>
      <c r="C50" s="382" t="s">
        <v>1357</v>
      </c>
      <c r="D50" s="386">
        <v>802.0</v>
      </c>
      <c r="E50" s="387" t="s">
        <v>1376</v>
      </c>
      <c r="F50" s="387" t="s">
        <v>1386</v>
      </c>
      <c r="G50" s="388">
        <v>19610.0</v>
      </c>
      <c r="H50" s="360" t="s">
        <v>1406</v>
      </c>
      <c r="I50" s="304"/>
      <c r="J50" s="304"/>
      <c r="K50" s="304"/>
      <c r="L50" s="304"/>
      <c r="M50" s="304"/>
      <c r="N50" s="304"/>
    </row>
    <row r="51" hidden="1">
      <c r="A51" s="294"/>
      <c r="B51" s="304"/>
      <c r="C51" s="377" t="s">
        <v>1357</v>
      </c>
      <c r="D51" s="378">
        <v>1412.0</v>
      </c>
      <c r="E51" s="379" t="s">
        <v>1358</v>
      </c>
      <c r="F51" s="379" t="s">
        <v>1374</v>
      </c>
      <c r="G51" s="380">
        <v>98000.0</v>
      </c>
      <c r="H51" s="389" t="s">
        <v>1421</v>
      </c>
      <c r="I51" s="304"/>
      <c r="J51" s="304"/>
      <c r="K51" s="304"/>
      <c r="L51" s="304"/>
      <c r="M51" s="304"/>
      <c r="N51" s="304"/>
    </row>
    <row r="52" hidden="1">
      <c r="A52" s="294"/>
      <c r="B52" s="304"/>
      <c r="C52" s="390" t="s">
        <v>81</v>
      </c>
      <c r="D52" s="391">
        <v>2804.0</v>
      </c>
      <c r="E52" s="379" t="s">
        <v>1358</v>
      </c>
      <c r="F52" s="379" t="s">
        <v>1374</v>
      </c>
      <c r="G52" s="380">
        <v>150000.0</v>
      </c>
      <c r="H52" s="389" t="s">
        <v>1421</v>
      </c>
      <c r="I52" s="304"/>
      <c r="J52" s="304"/>
      <c r="K52" s="304"/>
      <c r="L52" s="304"/>
      <c r="M52" s="304"/>
      <c r="N52" s="304"/>
    </row>
    <row r="53" hidden="1">
      <c r="A53" s="294"/>
      <c r="B53" s="304"/>
      <c r="C53" s="377" t="s">
        <v>1357</v>
      </c>
      <c r="D53" s="392">
        <v>1822.0</v>
      </c>
      <c r="E53" s="379" t="s">
        <v>1358</v>
      </c>
      <c r="F53" s="379" t="s">
        <v>1374</v>
      </c>
      <c r="G53" s="380">
        <v>150000.0</v>
      </c>
      <c r="H53" s="389" t="s">
        <v>1421</v>
      </c>
      <c r="I53" s="304"/>
      <c r="J53" s="304"/>
      <c r="K53" s="304"/>
      <c r="L53" s="304"/>
      <c r="M53" s="304"/>
      <c r="N53" s="304"/>
    </row>
    <row r="54" hidden="1">
      <c r="A54" s="294"/>
      <c r="B54" s="304"/>
      <c r="C54" s="377" t="s">
        <v>1422</v>
      </c>
      <c r="D54" s="378">
        <v>2021.0</v>
      </c>
      <c r="E54" s="379" t="s">
        <v>1358</v>
      </c>
      <c r="F54" s="379" t="s">
        <v>1359</v>
      </c>
      <c r="G54" s="380">
        <v>250000.0</v>
      </c>
      <c r="H54" s="393" t="s">
        <v>1423</v>
      </c>
      <c r="I54" s="304"/>
      <c r="J54" s="304"/>
      <c r="K54" s="304"/>
      <c r="L54" s="304"/>
      <c r="M54" s="304"/>
      <c r="N54" s="304"/>
    </row>
    <row r="55" hidden="1">
      <c r="A55" s="294"/>
      <c r="B55" s="304"/>
      <c r="C55" s="377" t="s">
        <v>1424</v>
      </c>
      <c r="D55" s="394">
        <v>2437.0</v>
      </c>
      <c r="E55" s="379" t="s">
        <v>1358</v>
      </c>
      <c r="F55" s="379" t="s">
        <v>1374</v>
      </c>
      <c r="G55" s="380">
        <v>120000.0</v>
      </c>
      <c r="H55" s="389" t="s">
        <v>1425</v>
      </c>
      <c r="I55" s="304"/>
      <c r="J55" s="304"/>
      <c r="K55" s="304"/>
      <c r="L55" s="304"/>
      <c r="M55" s="304"/>
      <c r="N55" s="304"/>
    </row>
    <row r="56" hidden="1">
      <c r="A56" s="294"/>
      <c r="B56" s="304"/>
      <c r="C56" s="377" t="s">
        <v>1426</v>
      </c>
      <c r="D56" s="392">
        <v>3707.0</v>
      </c>
      <c r="E56" s="379" t="s">
        <v>1358</v>
      </c>
      <c r="F56" s="379" t="s">
        <v>1374</v>
      </c>
      <c r="G56" s="380">
        <v>600000.0</v>
      </c>
      <c r="H56" s="395" t="s">
        <v>1427</v>
      </c>
      <c r="I56" s="304"/>
      <c r="J56" s="304"/>
      <c r="K56" s="304"/>
      <c r="L56" s="304"/>
      <c r="M56" s="304"/>
      <c r="N56" s="304"/>
    </row>
    <row r="57" hidden="1">
      <c r="A57" s="294"/>
      <c r="B57" s="304"/>
      <c r="C57" s="377" t="s">
        <v>1428</v>
      </c>
      <c r="D57" s="378">
        <v>2139.0</v>
      </c>
      <c r="E57" s="379" t="s">
        <v>1429</v>
      </c>
      <c r="F57" s="379" t="s">
        <v>1359</v>
      </c>
      <c r="G57" s="380" t="s">
        <v>96</v>
      </c>
      <c r="H57" s="396" t="s">
        <v>1430</v>
      </c>
      <c r="I57" s="304"/>
      <c r="J57" s="304"/>
      <c r="K57" s="304"/>
      <c r="L57" s="304"/>
      <c r="M57" s="304"/>
      <c r="N57" s="304"/>
    </row>
    <row r="58" hidden="1">
      <c r="A58" s="294"/>
      <c r="B58" s="304"/>
      <c r="C58" s="377" t="s">
        <v>1363</v>
      </c>
      <c r="D58" s="378">
        <v>1905.0</v>
      </c>
      <c r="E58" s="379" t="s">
        <v>1429</v>
      </c>
      <c r="F58" s="379" t="s">
        <v>1359</v>
      </c>
      <c r="G58" s="380" t="s">
        <v>96</v>
      </c>
      <c r="H58" s="396" t="s">
        <v>1431</v>
      </c>
      <c r="I58" s="304"/>
      <c r="J58" s="304"/>
      <c r="K58" s="304"/>
      <c r="L58" s="304"/>
      <c r="M58" s="304"/>
      <c r="N58" s="304"/>
    </row>
    <row r="59" hidden="1">
      <c r="A59" s="294"/>
      <c r="B59" s="304"/>
      <c r="C59" s="377" t="s">
        <v>57</v>
      </c>
      <c r="D59" s="378" t="s">
        <v>1432</v>
      </c>
      <c r="E59" s="379" t="s">
        <v>1429</v>
      </c>
      <c r="F59" s="379" t="s">
        <v>1359</v>
      </c>
      <c r="G59" s="380" t="s">
        <v>96</v>
      </c>
      <c r="H59" s="396" t="s">
        <v>1433</v>
      </c>
      <c r="I59" s="304"/>
      <c r="J59" s="304"/>
      <c r="K59" s="304"/>
      <c r="L59" s="304"/>
      <c r="M59" s="304"/>
      <c r="N59" s="304"/>
    </row>
    <row r="60" hidden="1">
      <c r="A60" s="294"/>
      <c r="B60" s="304"/>
      <c r="C60" s="397" t="s">
        <v>63</v>
      </c>
      <c r="D60" s="392" t="s">
        <v>1368</v>
      </c>
      <c r="E60" s="379" t="s">
        <v>1429</v>
      </c>
      <c r="F60" s="379" t="s">
        <v>1359</v>
      </c>
      <c r="G60" s="380" t="s">
        <v>96</v>
      </c>
      <c r="H60" s="396" t="s">
        <v>1434</v>
      </c>
      <c r="I60" s="304"/>
      <c r="J60" s="304"/>
      <c r="K60" s="304"/>
      <c r="L60" s="304"/>
      <c r="M60" s="304"/>
      <c r="N60" s="304"/>
    </row>
    <row r="61" hidden="1">
      <c r="A61" s="294"/>
      <c r="B61" s="304"/>
      <c r="C61" s="397" t="s">
        <v>63</v>
      </c>
      <c r="D61" s="378" t="s">
        <v>588</v>
      </c>
      <c r="E61" s="379" t="s">
        <v>1429</v>
      </c>
      <c r="F61" s="379" t="s">
        <v>1359</v>
      </c>
      <c r="G61" s="380" t="s">
        <v>96</v>
      </c>
      <c r="H61" s="396" t="s">
        <v>1435</v>
      </c>
      <c r="I61" s="304"/>
      <c r="J61" s="304"/>
      <c r="K61" s="304"/>
      <c r="L61" s="304"/>
      <c r="M61" s="304"/>
      <c r="N61" s="304"/>
    </row>
    <row r="62" hidden="1">
      <c r="A62" s="294"/>
      <c r="B62" s="304"/>
      <c r="C62" s="397" t="s">
        <v>63</v>
      </c>
      <c r="D62" s="378" t="s">
        <v>1436</v>
      </c>
      <c r="E62" s="379" t="s">
        <v>1429</v>
      </c>
      <c r="F62" s="379" t="s">
        <v>1359</v>
      </c>
      <c r="G62" s="380" t="s">
        <v>96</v>
      </c>
      <c r="H62" s="396" t="s">
        <v>1435</v>
      </c>
      <c r="I62" s="304"/>
      <c r="J62" s="304"/>
      <c r="K62" s="304"/>
      <c r="L62" s="304"/>
      <c r="M62" s="304"/>
      <c r="N62" s="304"/>
    </row>
    <row r="63" hidden="1">
      <c r="A63" s="294"/>
      <c r="B63" s="304"/>
      <c r="C63" s="397" t="s">
        <v>63</v>
      </c>
      <c r="D63" s="378" t="s">
        <v>1437</v>
      </c>
      <c r="E63" s="379" t="s">
        <v>1429</v>
      </c>
      <c r="F63" s="379" t="s">
        <v>1359</v>
      </c>
      <c r="G63" s="380" t="s">
        <v>96</v>
      </c>
      <c r="H63" s="396" t="s">
        <v>1438</v>
      </c>
      <c r="I63" s="304"/>
      <c r="J63" s="304"/>
      <c r="K63" s="304"/>
      <c r="L63" s="304"/>
      <c r="M63" s="304"/>
      <c r="N63" s="304"/>
    </row>
    <row r="64" hidden="1">
      <c r="A64" s="294"/>
      <c r="B64" s="304"/>
      <c r="C64" s="397" t="s">
        <v>63</v>
      </c>
      <c r="D64" s="378" t="s">
        <v>1439</v>
      </c>
      <c r="E64" s="379" t="s">
        <v>1429</v>
      </c>
      <c r="F64" s="379" t="s">
        <v>1359</v>
      </c>
      <c r="G64" s="380" t="s">
        <v>96</v>
      </c>
      <c r="H64" s="396" t="s">
        <v>1440</v>
      </c>
      <c r="I64" s="304"/>
      <c r="J64" s="304"/>
      <c r="K64" s="304"/>
      <c r="L64" s="304"/>
      <c r="M64" s="304"/>
      <c r="N64" s="304"/>
    </row>
    <row r="65" hidden="1">
      <c r="A65" s="294"/>
      <c r="B65" s="304"/>
      <c r="C65" s="397" t="s">
        <v>63</v>
      </c>
      <c r="D65" s="378" t="s">
        <v>1441</v>
      </c>
      <c r="E65" s="379" t="s">
        <v>1429</v>
      </c>
      <c r="F65" s="379" t="s">
        <v>1359</v>
      </c>
      <c r="G65" s="380" t="s">
        <v>96</v>
      </c>
      <c r="H65" s="396" t="s">
        <v>1442</v>
      </c>
      <c r="I65" s="304"/>
      <c r="J65" s="304"/>
      <c r="K65" s="304"/>
      <c r="L65" s="304"/>
      <c r="M65" s="304"/>
      <c r="N65" s="304"/>
    </row>
    <row r="66" hidden="1">
      <c r="A66" s="294"/>
      <c r="B66" s="304"/>
      <c r="C66" s="397" t="s">
        <v>63</v>
      </c>
      <c r="D66" s="378" t="s">
        <v>1443</v>
      </c>
      <c r="E66" s="379" t="s">
        <v>1429</v>
      </c>
      <c r="F66" s="379" t="s">
        <v>1359</v>
      </c>
      <c r="G66" s="380" t="s">
        <v>96</v>
      </c>
      <c r="H66" s="396" t="s">
        <v>1444</v>
      </c>
      <c r="I66" s="304"/>
      <c r="J66" s="304"/>
      <c r="K66" s="304"/>
      <c r="L66" s="304"/>
      <c r="M66" s="304"/>
      <c r="N66" s="304"/>
    </row>
    <row r="67" hidden="1">
      <c r="A67" s="294"/>
      <c r="B67" s="304"/>
      <c r="C67" s="397" t="s">
        <v>63</v>
      </c>
      <c r="D67" s="378" t="s">
        <v>1445</v>
      </c>
      <c r="E67" s="379" t="s">
        <v>1429</v>
      </c>
      <c r="F67" s="379" t="s">
        <v>1359</v>
      </c>
      <c r="G67" s="380" t="s">
        <v>96</v>
      </c>
      <c r="H67" s="396" t="s">
        <v>1435</v>
      </c>
      <c r="I67" s="304"/>
      <c r="J67" s="304"/>
      <c r="K67" s="304"/>
      <c r="L67" s="304"/>
      <c r="M67" s="304"/>
      <c r="N67" s="304"/>
    </row>
    <row r="68" hidden="1">
      <c r="A68" s="294"/>
      <c r="B68" s="304"/>
      <c r="C68" s="397" t="s">
        <v>63</v>
      </c>
      <c r="D68" s="378" t="s">
        <v>1446</v>
      </c>
      <c r="E68" s="379" t="s">
        <v>1429</v>
      </c>
      <c r="F68" s="379" t="s">
        <v>1359</v>
      </c>
      <c r="G68" s="380" t="s">
        <v>96</v>
      </c>
      <c r="H68" s="396" t="s">
        <v>1444</v>
      </c>
      <c r="I68" s="304"/>
      <c r="J68" s="304"/>
      <c r="K68" s="304"/>
      <c r="L68" s="304"/>
      <c r="M68" s="304"/>
      <c r="N68" s="304"/>
    </row>
    <row r="69" hidden="1">
      <c r="A69" s="294"/>
      <c r="B69" s="304"/>
      <c r="C69" s="397" t="s">
        <v>63</v>
      </c>
      <c r="D69" s="378" t="s">
        <v>1447</v>
      </c>
      <c r="E69" s="379" t="s">
        <v>1429</v>
      </c>
      <c r="F69" s="379" t="s">
        <v>1359</v>
      </c>
      <c r="G69" s="380" t="s">
        <v>96</v>
      </c>
      <c r="H69" s="396" t="s">
        <v>1444</v>
      </c>
      <c r="I69" s="304"/>
      <c r="J69" s="304"/>
      <c r="K69" s="304"/>
      <c r="L69" s="304"/>
      <c r="M69" s="304"/>
      <c r="N69" s="304"/>
    </row>
    <row r="70" hidden="1">
      <c r="A70" s="294"/>
      <c r="B70" s="304"/>
      <c r="C70" s="397" t="s">
        <v>63</v>
      </c>
      <c r="D70" s="378" t="s">
        <v>1448</v>
      </c>
      <c r="E70" s="379" t="s">
        <v>1429</v>
      </c>
      <c r="F70" s="379" t="s">
        <v>1359</v>
      </c>
      <c r="G70" s="380" t="s">
        <v>96</v>
      </c>
      <c r="H70" s="396" t="s">
        <v>1442</v>
      </c>
      <c r="I70" s="304"/>
      <c r="J70" s="304"/>
      <c r="K70" s="304"/>
      <c r="L70" s="304"/>
      <c r="M70" s="304"/>
      <c r="N70" s="304"/>
    </row>
    <row r="71" hidden="1">
      <c r="A71" s="294"/>
      <c r="B71" s="304"/>
      <c r="C71" s="397" t="s">
        <v>63</v>
      </c>
      <c r="D71" s="378" t="s">
        <v>1449</v>
      </c>
      <c r="E71" s="379" t="s">
        <v>1429</v>
      </c>
      <c r="F71" s="379" t="s">
        <v>1359</v>
      </c>
      <c r="G71" s="380" t="s">
        <v>96</v>
      </c>
      <c r="H71" s="396" t="s">
        <v>1442</v>
      </c>
      <c r="I71" s="304"/>
      <c r="J71" s="304"/>
      <c r="K71" s="304"/>
      <c r="L71" s="304"/>
      <c r="M71" s="304"/>
      <c r="N71" s="304"/>
    </row>
    <row r="72" hidden="1">
      <c r="A72" s="294"/>
      <c r="B72" s="304"/>
      <c r="C72" s="397" t="s">
        <v>63</v>
      </c>
      <c r="D72" s="378" t="s">
        <v>1450</v>
      </c>
      <c r="E72" s="379" t="s">
        <v>1429</v>
      </c>
      <c r="F72" s="379" t="s">
        <v>1359</v>
      </c>
      <c r="G72" s="380" t="s">
        <v>96</v>
      </c>
      <c r="H72" s="396" t="s">
        <v>1451</v>
      </c>
      <c r="I72" s="304"/>
      <c r="J72" s="304"/>
      <c r="K72" s="304"/>
      <c r="L72" s="304"/>
      <c r="M72" s="304"/>
      <c r="N72" s="304"/>
    </row>
    <row r="73" hidden="1">
      <c r="A73" s="294"/>
      <c r="B73" s="315"/>
      <c r="C73" s="397" t="s">
        <v>63</v>
      </c>
      <c r="D73" s="378">
        <v>1005.0</v>
      </c>
      <c r="E73" s="379" t="s">
        <v>1429</v>
      </c>
      <c r="F73" s="379" t="s">
        <v>1359</v>
      </c>
      <c r="G73" s="380" t="s">
        <v>96</v>
      </c>
      <c r="H73" s="396" t="s">
        <v>1452</v>
      </c>
      <c r="I73" s="315"/>
      <c r="J73" s="315"/>
      <c r="K73" s="315"/>
      <c r="L73" s="315"/>
      <c r="M73" s="315"/>
      <c r="N73" s="315"/>
    </row>
    <row r="74" hidden="1">
      <c r="A74" s="294"/>
      <c r="B74" s="398">
        <v>46136.0</v>
      </c>
      <c r="C74" s="399" t="s">
        <v>1409</v>
      </c>
      <c r="D74" s="400">
        <v>1406.0</v>
      </c>
      <c r="E74" s="401" t="s">
        <v>1402</v>
      </c>
      <c r="F74" s="401" t="s">
        <v>1374</v>
      </c>
      <c r="G74" s="402">
        <v>254000.0</v>
      </c>
      <c r="H74" s="403" t="s">
        <v>1403</v>
      </c>
      <c r="I74" s="301" t="s">
        <v>1453</v>
      </c>
      <c r="J74" s="301" t="s">
        <v>96</v>
      </c>
      <c r="K74" s="302" t="s">
        <v>96</v>
      </c>
      <c r="L74" s="303" t="s">
        <v>96</v>
      </c>
      <c r="M74" s="301" t="s">
        <v>96</v>
      </c>
      <c r="N74" s="302" t="s">
        <v>96</v>
      </c>
    </row>
    <row r="75" hidden="1">
      <c r="A75" s="294"/>
      <c r="B75" s="304"/>
      <c r="C75" s="404" t="s">
        <v>1454</v>
      </c>
      <c r="D75" s="405" t="s">
        <v>1455</v>
      </c>
      <c r="E75" s="401" t="s">
        <v>230</v>
      </c>
      <c r="F75" s="401" t="s">
        <v>1347</v>
      </c>
      <c r="G75" s="402" t="s">
        <v>96</v>
      </c>
      <c r="H75" s="406" t="s">
        <v>1456</v>
      </c>
      <c r="I75" s="304"/>
      <c r="J75" s="304"/>
      <c r="K75" s="304"/>
      <c r="L75" s="304"/>
      <c r="M75" s="304"/>
      <c r="N75" s="304"/>
    </row>
    <row r="76" hidden="1">
      <c r="A76" s="294"/>
      <c r="B76" s="304"/>
      <c r="C76" s="404" t="s">
        <v>1457</v>
      </c>
      <c r="D76" s="405">
        <v>532.0</v>
      </c>
      <c r="E76" s="401" t="s">
        <v>1376</v>
      </c>
      <c r="F76" s="401" t="s">
        <v>282</v>
      </c>
      <c r="G76" s="402">
        <v>350000.0</v>
      </c>
      <c r="H76" s="403" t="s">
        <v>1458</v>
      </c>
      <c r="I76" s="304"/>
      <c r="J76" s="304"/>
      <c r="K76" s="304"/>
      <c r="L76" s="304"/>
      <c r="M76" s="304"/>
      <c r="N76" s="304"/>
    </row>
    <row r="77" hidden="1">
      <c r="A77" s="294"/>
      <c r="B77" s="304"/>
      <c r="C77" s="407" t="s">
        <v>63</v>
      </c>
      <c r="D77" s="405" t="s">
        <v>1459</v>
      </c>
      <c r="E77" s="401" t="s">
        <v>1429</v>
      </c>
      <c r="F77" s="401" t="s">
        <v>1359</v>
      </c>
      <c r="G77" s="402" t="s">
        <v>96</v>
      </c>
      <c r="H77" s="408" t="s">
        <v>1460</v>
      </c>
      <c r="I77" s="304"/>
      <c r="J77" s="304"/>
      <c r="K77" s="304"/>
      <c r="L77" s="304"/>
      <c r="M77" s="304"/>
      <c r="N77" s="304"/>
    </row>
    <row r="78" hidden="1">
      <c r="A78" s="294"/>
      <c r="B78" s="304"/>
      <c r="C78" s="407" t="s">
        <v>63</v>
      </c>
      <c r="D78" s="405" t="s">
        <v>1461</v>
      </c>
      <c r="E78" s="401" t="s">
        <v>1429</v>
      </c>
      <c r="F78" s="401" t="s">
        <v>1359</v>
      </c>
      <c r="G78" s="402" t="s">
        <v>96</v>
      </c>
      <c r="H78" s="408" t="s">
        <v>1462</v>
      </c>
      <c r="I78" s="304"/>
      <c r="J78" s="304"/>
      <c r="K78" s="304"/>
      <c r="L78" s="304"/>
      <c r="M78" s="304"/>
      <c r="N78" s="304"/>
    </row>
    <row r="79" hidden="1">
      <c r="A79" s="294"/>
      <c r="B79" s="304"/>
      <c r="C79" s="407" t="s">
        <v>63</v>
      </c>
      <c r="D79" s="405" t="s">
        <v>1463</v>
      </c>
      <c r="E79" s="401" t="s">
        <v>1429</v>
      </c>
      <c r="F79" s="401" t="s">
        <v>1359</v>
      </c>
      <c r="G79" s="402" t="s">
        <v>96</v>
      </c>
      <c r="H79" s="408" t="s">
        <v>1464</v>
      </c>
      <c r="I79" s="304"/>
      <c r="J79" s="304"/>
      <c r="K79" s="304"/>
      <c r="L79" s="304"/>
      <c r="M79" s="304"/>
      <c r="N79" s="304"/>
    </row>
    <row r="80" hidden="1">
      <c r="A80" s="294"/>
      <c r="B80" s="304"/>
      <c r="C80" s="404" t="s">
        <v>1465</v>
      </c>
      <c r="D80" s="405">
        <v>1912.0</v>
      </c>
      <c r="E80" s="409" t="s">
        <v>1429</v>
      </c>
      <c r="F80" s="409" t="s">
        <v>1359</v>
      </c>
      <c r="G80" s="402" t="s">
        <v>96</v>
      </c>
      <c r="H80" s="408" t="s">
        <v>1466</v>
      </c>
      <c r="I80" s="304"/>
      <c r="J80" s="304"/>
      <c r="K80" s="304"/>
      <c r="L80" s="304"/>
      <c r="M80" s="304"/>
      <c r="N80" s="304"/>
    </row>
    <row r="81" hidden="1">
      <c r="A81" s="294"/>
      <c r="B81" s="304"/>
      <c r="C81" s="404" t="s">
        <v>1465</v>
      </c>
      <c r="D81" s="405">
        <v>2303.0</v>
      </c>
      <c r="E81" s="409" t="s">
        <v>1429</v>
      </c>
      <c r="F81" s="409" t="s">
        <v>1359</v>
      </c>
      <c r="G81" s="402" t="s">
        <v>96</v>
      </c>
      <c r="H81" s="408" t="s">
        <v>1467</v>
      </c>
      <c r="I81" s="304"/>
      <c r="J81" s="304"/>
      <c r="K81" s="304"/>
      <c r="L81" s="304"/>
      <c r="M81" s="304"/>
      <c r="N81" s="304"/>
    </row>
    <row r="82" hidden="1">
      <c r="A82" s="294"/>
      <c r="B82" s="304"/>
      <c r="C82" s="404" t="s">
        <v>1465</v>
      </c>
      <c r="D82" s="405">
        <v>2707.0</v>
      </c>
      <c r="E82" s="409" t="s">
        <v>1429</v>
      </c>
      <c r="F82" s="409" t="s">
        <v>1359</v>
      </c>
      <c r="G82" s="402" t="s">
        <v>96</v>
      </c>
      <c r="H82" s="408" t="s">
        <v>1468</v>
      </c>
      <c r="I82" s="304"/>
      <c r="J82" s="304"/>
      <c r="K82" s="304"/>
      <c r="L82" s="304"/>
      <c r="M82" s="304"/>
      <c r="N82" s="304"/>
    </row>
    <row r="83" hidden="1">
      <c r="A83" s="294"/>
      <c r="B83" s="304"/>
      <c r="C83" s="404" t="s">
        <v>1465</v>
      </c>
      <c r="D83" s="405">
        <v>2716.0</v>
      </c>
      <c r="E83" s="409" t="s">
        <v>1429</v>
      </c>
      <c r="F83" s="409" t="s">
        <v>1359</v>
      </c>
      <c r="G83" s="402" t="s">
        <v>96</v>
      </c>
      <c r="H83" s="408" t="s">
        <v>1469</v>
      </c>
      <c r="I83" s="304"/>
      <c r="J83" s="304"/>
      <c r="K83" s="304"/>
      <c r="L83" s="304"/>
      <c r="M83" s="304"/>
      <c r="N83" s="304"/>
    </row>
    <row r="84" hidden="1">
      <c r="A84" s="294"/>
      <c r="B84" s="304"/>
      <c r="C84" s="404" t="s">
        <v>1465</v>
      </c>
      <c r="D84" s="405">
        <v>2012.0</v>
      </c>
      <c r="E84" s="409" t="s">
        <v>1429</v>
      </c>
      <c r="F84" s="409" t="s">
        <v>1359</v>
      </c>
      <c r="G84" s="402" t="s">
        <v>96</v>
      </c>
      <c r="H84" s="408" t="s">
        <v>1470</v>
      </c>
      <c r="I84" s="304"/>
      <c r="J84" s="304"/>
      <c r="K84" s="304"/>
      <c r="L84" s="304"/>
      <c r="M84" s="304"/>
      <c r="N84" s="304"/>
    </row>
    <row r="85" hidden="1">
      <c r="A85" s="294"/>
      <c r="B85" s="304"/>
      <c r="C85" s="404" t="s">
        <v>1465</v>
      </c>
      <c r="D85" s="405">
        <v>1423.0</v>
      </c>
      <c r="E85" s="409" t="s">
        <v>1429</v>
      </c>
      <c r="F85" s="409" t="s">
        <v>1359</v>
      </c>
      <c r="G85" s="402" t="s">
        <v>96</v>
      </c>
      <c r="H85" s="408" t="s">
        <v>1471</v>
      </c>
      <c r="I85" s="304"/>
      <c r="J85" s="304"/>
      <c r="K85" s="304"/>
      <c r="L85" s="304"/>
      <c r="M85" s="304"/>
      <c r="N85" s="304"/>
    </row>
    <row r="86" hidden="1">
      <c r="A86" s="294"/>
      <c r="B86" s="304"/>
      <c r="C86" s="404" t="s">
        <v>1465</v>
      </c>
      <c r="D86" s="405">
        <v>1919.0</v>
      </c>
      <c r="E86" s="409" t="s">
        <v>1429</v>
      </c>
      <c r="F86" s="409" t="s">
        <v>1359</v>
      </c>
      <c r="G86" s="402" t="s">
        <v>96</v>
      </c>
      <c r="H86" s="408" t="s">
        <v>1471</v>
      </c>
      <c r="I86" s="304"/>
      <c r="J86" s="304"/>
      <c r="K86" s="304"/>
      <c r="L86" s="304"/>
      <c r="M86" s="304"/>
      <c r="N86" s="304"/>
    </row>
    <row r="87" hidden="1">
      <c r="A87" s="294"/>
      <c r="B87" s="304"/>
      <c r="C87" s="404" t="s">
        <v>1465</v>
      </c>
      <c r="D87" s="405">
        <v>2215.0</v>
      </c>
      <c r="E87" s="409" t="s">
        <v>1429</v>
      </c>
      <c r="F87" s="409" t="s">
        <v>1359</v>
      </c>
      <c r="G87" s="402" t="s">
        <v>96</v>
      </c>
      <c r="H87" s="408" t="s">
        <v>1472</v>
      </c>
      <c r="I87" s="304"/>
      <c r="J87" s="304"/>
      <c r="K87" s="304"/>
      <c r="L87" s="304"/>
      <c r="M87" s="304"/>
      <c r="N87" s="304"/>
    </row>
    <row r="88" hidden="1">
      <c r="A88" s="294"/>
      <c r="B88" s="315"/>
      <c r="C88" s="404" t="s">
        <v>1465</v>
      </c>
      <c r="D88" s="405">
        <v>2802.0</v>
      </c>
      <c r="E88" s="409" t="s">
        <v>1429</v>
      </c>
      <c r="F88" s="409" t="s">
        <v>1359</v>
      </c>
      <c r="G88" s="402" t="s">
        <v>96</v>
      </c>
      <c r="H88" s="408" t="s">
        <v>1473</v>
      </c>
      <c r="I88" s="315"/>
      <c r="J88" s="315"/>
      <c r="K88" s="315"/>
      <c r="L88" s="315"/>
      <c r="M88" s="315"/>
      <c r="N88" s="315"/>
    </row>
    <row r="89" hidden="1">
      <c r="A89" s="294"/>
      <c r="B89" s="344">
        <v>46137.0</v>
      </c>
      <c r="C89" s="410" t="s">
        <v>1407</v>
      </c>
      <c r="D89" s="297">
        <v>2106.0</v>
      </c>
      <c r="E89" s="298" t="s">
        <v>1376</v>
      </c>
      <c r="F89" s="298" t="s">
        <v>1386</v>
      </c>
      <c r="G89" s="305">
        <v>24500.0</v>
      </c>
      <c r="H89" s="308" t="s">
        <v>1474</v>
      </c>
      <c r="I89" s="301" t="s">
        <v>1475</v>
      </c>
      <c r="J89" s="301" t="s">
        <v>96</v>
      </c>
      <c r="K89" s="302" t="s">
        <v>96</v>
      </c>
      <c r="L89" s="303" t="s">
        <v>96</v>
      </c>
      <c r="M89" s="301" t="s">
        <v>1362</v>
      </c>
      <c r="N89" s="302">
        <v>10000.0</v>
      </c>
    </row>
    <row r="90" hidden="1">
      <c r="A90" s="294"/>
      <c r="B90" s="304"/>
      <c r="C90" s="410" t="s">
        <v>1357</v>
      </c>
      <c r="D90" s="297">
        <v>802.0</v>
      </c>
      <c r="E90" s="298" t="s">
        <v>1376</v>
      </c>
      <c r="F90" s="298" t="s">
        <v>1386</v>
      </c>
      <c r="G90" s="305">
        <v>19610.0</v>
      </c>
      <c r="H90" s="308" t="s">
        <v>1476</v>
      </c>
      <c r="I90" s="304"/>
      <c r="J90" s="304"/>
      <c r="K90" s="304"/>
      <c r="L90" s="304"/>
      <c r="M90" s="304"/>
      <c r="N90" s="304"/>
    </row>
    <row r="91" hidden="1">
      <c r="A91" s="294"/>
      <c r="B91" s="304"/>
      <c r="C91" s="410" t="s">
        <v>1357</v>
      </c>
      <c r="D91" s="310">
        <v>1909.0</v>
      </c>
      <c r="E91" s="298" t="s">
        <v>1376</v>
      </c>
      <c r="F91" s="298" t="s">
        <v>1039</v>
      </c>
      <c r="G91" s="305">
        <v>383710.0</v>
      </c>
      <c r="H91" s="308" t="s">
        <v>1477</v>
      </c>
      <c r="I91" s="304"/>
      <c r="J91" s="304"/>
      <c r="K91" s="304"/>
      <c r="L91" s="304"/>
      <c r="M91" s="304"/>
      <c r="N91" s="304"/>
    </row>
    <row r="92" hidden="1">
      <c r="A92" s="294"/>
      <c r="B92" s="304"/>
      <c r="C92" s="410" t="s">
        <v>1357</v>
      </c>
      <c r="D92" s="310">
        <v>2224.0</v>
      </c>
      <c r="E92" s="298" t="s">
        <v>1376</v>
      </c>
      <c r="F92" s="298" t="s">
        <v>1386</v>
      </c>
      <c r="G92" s="312">
        <v>10000.0</v>
      </c>
      <c r="H92" s="360" t="s">
        <v>1478</v>
      </c>
      <c r="I92" s="304"/>
      <c r="J92" s="304"/>
      <c r="K92" s="304"/>
      <c r="L92" s="304"/>
      <c r="M92" s="304"/>
      <c r="N92" s="304"/>
    </row>
    <row r="93" hidden="1">
      <c r="A93" s="294"/>
      <c r="B93" s="304"/>
      <c r="C93" s="410" t="s">
        <v>1357</v>
      </c>
      <c r="D93" s="310">
        <v>1418.0</v>
      </c>
      <c r="E93" s="298" t="s">
        <v>1376</v>
      </c>
      <c r="F93" s="298" t="s">
        <v>1386</v>
      </c>
      <c r="G93" s="305">
        <v>21300.0</v>
      </c>
      <c r="H93" s="308" t="s">
        <v>1477</v>
      </c>
      <c r="I93" s="304"/>
      <c r="J93" s="304"/>
      <c r="K93" s="304"/>
      <c r="L93" s="304"/>
      <c r="M93" s="304"/>
      <c r="N93" s="304"/>
    </row>
    <row r="94" hidden="1">
      <c r="A94" s="294"/>
      <c r="B94" s="304"/>
      <c r="C94" s="410" t="s">
        <v>1407</v>
      </c>
      <c r="D94" s="297">
        <v>1403.0</v>
      </c>
      <c r="E94" s="298" t="s">
        <v>1429</v>
      </c>
      <c r="F94" s="298" t="s">
        <v>1359</v>
      </c>
      <c r="G94" s="305">
        <v>28000.0</v>
      </c>
      <c r="H94" s="411" t="s">
        <v>1479</v>
      </c>
      <c r="I94" s="304"/>
      <c r="J94" s="304"/>
      <c r="K94" s="304"/>
      <c r="L94" s="304"/>
      <c r="M94" s="304"/>
      <c r="N94" s="304"/>
    </row>
    <row r="95" hidden="1">
      <c r="A95" s="294"/>
      <c r="B95" s="304"/>
      <c r="C95" s="410" t="s">
        <v>1407</v>
      </c>
      <c r="D95" s="297">
        <v>1908.0</v>
      </c>
      <c r="E95" s="298" t="s">
        <v>1429</v>
      </c>
      <c r="F95" s="298" t="s">
        <v>1359</v>
      </c>
      <c r="G95" s="305" t="s">
        <v>96</v>
      </c>
      <c r="H95" s="411" t="s">
        <v>1480</v>
      </c>
      <c r="I95" s="304"/>
      <c r="J95" s="304"/>
      <c r="K95" s="304"/>
      <c r="L95" s="304"/>
      <c r="M95" s="304"/>
      <c r="N95" s="304"/>
    </row>
    <row r="96" hidden="1">
      <c r="A96" s="294"/>
      <c r="B96" s="304"/>
      <c r="C96" s="410" t="s">
        <v>1409</v>
      </c>
      <c r="D96" s="297">
        <v>1404.0</v>
      </c>
      <c r="E96" s="298" t="s">
        <v>1429</v>
      </c>
      <c r="F96" s="298" t="s">
        <v>1359</v>
      </c>
      <c r="G96" s="305" t="s">
        <v>96</v>
      </c>
      <c r="H96" s="411" t="s">
        <v>1468</v>
      </c>
      <c r="I96" s="304"/>
      <c r="J96" s="304"/>
      <c r="K96" s="304"/>
      <c r="L96" s="304"/>
      <c r="M96" s="304"/>
      <c r="N96" s="304"/>
    </row>
    <row r="97" hidden="1">
      <c r="A97" s="294"/>
      <c r="B97" s="304"/>
      <c r="C97" s="410" t="s">
        <v>1407</v>
      </c>
      <c r="D97" s="297">
        <v>2509.0</v>
      </c>
      <c r="E97" s="298" t="s">
        <v>1429</v>
      </c>
      <c r="F97" s="298" t="s">
        <v>1359</v>
      </c>
      <c r="G97" s="305" t="s">
        <v>96</v>
      </c>
      <c r="H97" s="411" t="s">
        <v>1481</v>
      </c>
      <c r="I97" s="304"/>
      <c r="J97" s="304"/>
      <c r="K97" s="304"/>
      <c r="L97" s="304"/>
      <c r="M97" s="304"/>
      <c r="N97" s="304"/>
    </row>
    <row r="98" hidden="1">
      <c r="A98" s="294"/>
      <c r="B98" s="304"/>
      <c r="C98" s="410" t="s">
        <v>1407</v>
      </c>
      <c r="D98" s="297">
        <v>1408.0</v>
      </c>
      <c r="E98" s="298" t="s">
        <v>1429</v>
      </c>
      <c r="F98" s="298" t="s">
        <v>1359</v>
      </c>
      <c r="G98" s="305" t="s">
        <v>96</v>
      </c>
      <c r="H98" s="411" t="s">
        <v>1482</v>
      </c>
      <c r="I98" s="304"/>
      <c r="J98" s="304"/>
      <c r="K98" s="304"/>
      <c r="L98" s="304"/>
      <c r="M98" s="304"/>
      <c r="N98" s="304"/>
    </row>
    <row r="99" hidden="1">
      <c r="A99" s="294"/>
      <c r="B99" s="315"/>
      <c r="C99" s="412" t="s">
        <v>1483</v>
      </c>
      <c r="D99" s="413" t="s">
        <v>96</v>
      </c>
      <c r="E99" s="414" t="s">
        <v>1484</v>
      </c>
      <c r="F99" s="414" t="s">
        <v>96</v>
      </c>
      <c r="G99" s="415" t="s">
        <v>96</v>
      </c>
      <c r="H99" s="416" t="s">
        <v>1485</v>
      </c>
      <c r="I99" s="315"/>
      <c r="J99" s="315"/>
      <c r="K99" s="315"/>
      <c r="L99" s="315"/>
      <c r="M99" s="315"/>
      <c r="N99" s="315"/>
    </row>
    <row r="100" hidden="1">
      <c r="A100" s="294"/>
      <c r="B100" s="417">
        <v>46138.0</v>
      </c>
      <c r="C100" s="418" t="s">
        <v>1486</v>
      </c>
      <c r="D100" s="325">
        <v>3124.0</v>
      </c>
      <c r="E100" s="319" t="s">
        <v>1376</v>
      </c>
      <c r="F100" s="319" t="s">
        <v>1039</v>
      </c>
      <c r="G100" s="322">
        <v>256400.0</v>
      </c>
      <c r="H100" s="419" t="s">
        <v>1487</v>
      </c>
      <c r="I100" s="301" t="s">
        <v>1488</v>
      </c>
      <c r="J100" s="301" t="s">
        <v>96</v>
      </c>
      <c r="K100" s="302" t="s">
        <v>96</v>
      </c>
      <c r="L100" s="303" t="s">
        <v>96</v>
      </c>
      <c r="M100" s="301" t="s">
        <v>96</v>
      </c>
      <c r="N100" s="302" t="s">
        <v>96</v>
      </c>
    </row>
    <row r="101" hidden="1">
      <c r="A101" s="294"/>
      <c r="B101" s="304"/>
      <c r="C101" s="418" t="s">
        <v>1409</v>
      </c>
      <c r="D101" s="325">
        <v>807.0</v>
      </c>
      <c r="E101" s="319" t="s">
        <v>1376</v>
      </c>
      <c r="F101" s="319" t="s">
        <v>1039</v>
      </c>
      <c r="G101" s="322">
        <v>271850.0</v>
      </c>
      <c r="H101" s="419" t="s">
        <v>1489</v>
      </c>
      <c r="I101" s="304"/>
      <c r="J101" s="304"/>
      <c r="K101" s="304"/>
      <c r="L101" s="304"/>
      <c r="M101" s="304"/>
      <c r="N101" s="304"/>
    </row>
    <row r="102" hidden="1">
      <c r="A102" s="294"/>
      <c r="B102" s="304"/>
      <c r="C102" s="418" t="s">
        <v>1409</v>
      </c>
      <c r="D102" s="325">
        <v>1014.0</v>
      </c>
      <c r="E102" s="319" t="s">
        <v>1429</v>
      </c>
      <c r="F102" s="319" t="s">
        <v>1359</v>
      </c>
      <c r="G102" s="322" t="s">
        <v>96</v>
      </c>
      <c r="H102" s="419" t="s">
        <v>1490</v>
      </c>
      <c r="I102" s="304"/>
      <c r="J102" s="304"/>
      <c r="K102" s="304"/>
      <c r="L102" s="304"/>
      <c r="M102" s="304"/>
      <c r="N102" s="304"/>
    </row>
    <row r="103" hidden="1">
      <c r="A103" s="294"/>
      <c r="B103" s="304"/>
      <c r="C103" s="418" t="s">
        <v>1409</v>
      </c>
      <c r="D103" s="325">
        <v>1916.0</v>
      </c>
      <c r="E103" s="319" t="s">
        <v>1429</v>
      </c>
      <c r="F103" s="319" t="s">
        <v>1359</v>
      </c>
      <c r="G103" s="322" t="s">
        <v>96</v>
      </c>
      <c r="H103" s="419" t="s">
        <v>1491</v>
      </c>
      <c r="I103" s="304"/>
      <c r="J103" s="304"/>
      <c r="K103" s="304"/>
      <c r="L103" s="304"/>
      <c r="M103" s="304"/>
      <c r="N103" s="304"/>
    </row>
    <row r="104" hidden="1">
      <c r="A104" s="294"/>
      <c r="B104" s="315"/>
      <c r="C104" s="418" t="s">
        <v>1409</v>
      </c>
      <c r="D104" s="325">
        <v>1619.0</v>
      </c>
      <c r="E104" s="319" t="s">
        <v>1429</v>
      </c>
      <c r="F104" s="319" t="s">
        <v>1359</v>
      </c>
      <c r="G104" s="322" t="s">
        <v>96</v>
      </c>
      <c r="H104" s="419" t="s">
        <v>1492</v>
      </c>
      <c r="I104" s="315"/>
      <c r="J104" s="315"/>
      <c r="K104" s="315"/>
      <c r="L104" s="315"/>
      <c r="M104" s="315"/>
      <c r="N104" s="315"/>
    </row>
    <row r="105" hidden="1">
      <c r="A105" s="294"/>
      <c r="B105" s="349">
        <v>46139.0</v>
      </c>
      <c r="C105" s="420" t="s">
        <v>1493</v>
      </c>
      <c r="D105" s="421" t="s">
        <v>1455</v>
      </c>
      <c r="E105" s="352" t="s">
        <v>230</v>
      </c>
      <c r="F105" s="352" t="s">
        <v>1347</v>
      </c>
      <c r="G105" s="353" t="s">
        <v>96</v>
      </c>
      <c r="H105" s="422" t="s">
        <v>1494</v>
      </c>
      <c r="I105" s="301" t="s">
        <v>1361</v>
      </c>
      <c r="J105" s="301" t="s">
        <v>96</v>
      </c>
      <c r="K105" s="302" t="s">
        <v>96</v>
      </c>
      <c r="L105" s="303" t="s">
        <v>96</v>
      </c>
      <c r="M105" s="301" t="s">
        <v>96</v>
      </c>
      <c r="N105" s="302" t="s">
        <v>96</v>
      </c>
    </row>
    <row r="106" hidden="1">
      <c r="A106" s="294"/>
      <c r="B106" s="304"/>
      <c r="C106" s="420" t="s">
        <v>1357</v>
      </c>
      <c r="D106" s="421">
        <v>2707.0</v>
      </c>
      <c r="E106" s="352" t="s">
        <v>1376</v>
      </c>
      <c r="F106" s="352" t="s">
        <v>282</v>
      </c>
      <c r="G106" s="353">
        <v>350000.0</v>
      </c>
      <c r="H106" s="423" t="s">
        <v>1495</v>
      </c>
      <c r="I106" s="304"/>
      <c r="J106" s="304"/>
      <c r="K106" s="304"/>
      <c r="L106" s="304"/>
      <c r="M106" s="304"/>
      <c r="N106" s="304"/>
    </row>
    <row r="107" hidden="1">
      <c r="A107" s="294"/>
      <c r="B107" s="304"/>
      <c r="C107" s="420" t="s">
        <v>1409</v>
      </c>
      <c r="D107" s="421">
        <v>1406.0</v>
      </c>
      <c r="E107" s="352" t="s">
        <v>1402</v>
      </c>
      <c r="F107" s="352" t="s">
        <v>1374</v>
      </c>
      <c r="G107" s="353">
        <v>254000.0</v>
      </c>
      <c r="H107" s="423" t="s">
        <v>1496</v>
      </c>
      <c r="I107" s="304"/>
      <c r="J107" s="304"/>
      <c r="K107" s="304"/>
      <c r="L107" s="304"/>
      <c r="M107" s="304"/>
      <c r="N107" s="304"/>
    </row>
    <row r="108" hidden="1">
      <c r="A108" s="294"/>
      <c r="B108" s="304"/>
      <c r="C108" s="420" t="s">
        <v>1357</v>
      </c>
      <c r="D108" s="421">
        <v>1802.0</v>
      </c>
      <c r="E108" s="352" t="s">
        <v>1358</v>
      </c>
      <c r="F108" s="352" t="s">
        <v>1374</v>
      </c>
      <c r="G108" s="353">
        <v>150000.0</v>
      </c>
      <c r="H108" s="423" t="s">
        <v>1497</v>
      </c>
      <c r="I108" s="304"/>
      <c r="J108" s="304"/>
      <c r="K108" s="304"/>
      <c r="L108" s="304"/>
      <c r="M108" s="304"/>
      <c r="N108" s="304"/>
    </row>
    <row r="109" hidden="1">
      <c r="A109" s="294"/>
      <c r="B109" s="304"/>
      <c r="C109" s="420" t="s">
        <v>1498</v>
      </c>
      <c r="D109" s="421">
        <v>1501.0</v>
      </c>
      <c r="E109" s="352" t="s">
        <v>1358</v>
      </c>
      <c r="F109" s="352" t="s">
        <v>1374</v>
      </c>
      <c r="G109" s="353">
        <v>150000.0</v>
      </c>
      <c r="H109" s="423" t="s">
        <v>1499</v>
      </c>
      <c r="I109" s="304"/>
      <c r="J109" s="304"/>
      <c r="K109" s="304"/>
      <c r="L109" s="304"/>
      <c r="M109" s="304"/>
      <c r="N109" s="304"/>
    </row>
    <row r="110" hidden="1">
      <c r="A110" s="294"/>
      <c r="B110" s="304"/>
      <c r="C110" s="420" t="s">
        <v>1409</v>
      </c>
      <c r="D110" s="421">
        <v>1403.0</v>
      </c>
      <c r="E110" s="352" t="s">
        <v>1429</v>
      </c>
      <c r="F110" s="352" t="s">
        <v>1359</v>
      </c>
      <c r="G110" s="424"/>
      <c r="H110" s="423" t="s">
        <v>1500</v>
      </c>
      <c r="I110" s="304"/>
      <c r="J110" s="304"/>
      <c r="K110" s="304"/>
      <c r="L110" s="304"/>
      <c r="M110" s="304"/>
      <c r="N110" s="304"/>
    </row>
    <row r="111" hidden="1">
      <c r="A111" s="294"/>
      <c r="B111" s="304"/>
      <c r="C111" s="420" t="s">
        <v>1409</v>
      </c>
      <c r="D111" s="421">
        <v>1014.0</v>
      </c>
      <c r="E111" s="352" t="s">
        <v>1429</v>
      </c>
      <c r="F111" s="352" t="s">
        <v>1359</v>
      </c>
      <c r="G111" s="424"/>
      <c r="H111" s="423" t="s">
        <v>1501</v>
      </c>
      <c r="I111" s="304"/>
      <c r="J111" s="304"/>
      <c r="K111" s="304"/>
      <c r="L111" s="304"/>
      <c r="M111" s="304"/>
      <c r="N111" s="304"/>
    </row>
    <row r="112" hidden="1">
      <c r="A112" s="294"/>
      <c r="B112" s="304"/>
      <c r="C112" s="420" t="s">
        <v>1409</v>
      </c>
      <c r="D112" s="421">
        <v>1619.0</v>
      </c>
      <c r="E112" s="352" t="s">
        <v>1429</v>
      </c>
      <c r="F112" s="352" t="s">
        <v>1359</v>
      </c>
      <c r="G112" s="424"/>
      <c r="H112" s="423" t="s">
        <v>1464</v>
      </c>
      <c r="I112" s="304"/>
      <c r="J112" s="304"/>
      <c r="K112" s="304"/>
      <c r="L112" s="304"/>
      <c r="M112" s="304"/>
      <c r="N112" s="304"/>
    </row>
    <row r="113" hidden="1">
      <c r="A113" s="294"/>
      <c r="B113" s="304"/>
      <c r="C113" s="420" t="s">
        <v>1409</v>
      </c>
      <c r="D113" s="421">
        <v>1218.0</v>
      </c>
      <c r="E113" s="352" t="s">
        <v>1429</v>
      </c>
      <c r="F113" s="352" t="s">
        <v>1359</v>
      </c>
      <c r="G113" s="424"/>
      <c r="H113" s="423" t="s">
        <v>1502</v>
      </c>
      <c r="I113" s="304"/>
      <c r="J113" s="304"/>
      <c r="K113" s="304"/>
      <c r="L113" s="304"/>
      <c r="M113" s="304"/>
      <c r="N113" s="304"/>
    </row>
    <row r="114" hidden="1">
      <c r="A114" s="294"/>
      <c r="B114" s="304"/>
      <c r="C114" s="420" t="s">
        <v>1409</v>
      </c>
      <c r="D114" s="421">
        <v>1919.0</v>
      </c>
      <c r="E114" s="352" t="s">
        <v>1429</v>
      </c>
      <c r="F114" s="352" t="s">
        <v>1359</v>
      </c>
      <c r="G114" s="424"/>
      <c r="H114" s="423" t="s">
        <v>1503</v>
      </c>
      <c r="I114" s="304"/>
      <c r="J114" s="304"/>
      <c r="K114" s="304"/>
      <c r="L114" s="304"/>
      <c r="M114" s="304"/>
      <c r="N114" s="304"/>
    </row>
    <row r="115" hidden="1">
      <c r="A115" s="294"/>
      <c r="B115" s="304"/>
      <c r="C115" s="420" t="s">
        <v>1409</v>
      </c>
      <c r="D115" s="421">
        <v>1803.0</v>
      </c>
      <c r="E115" s="352" t="s">
        <v>1429</v>
      </c>
      <c r="F115" s="352" t="s">
        <v>1359</v>
      </c>
      <c r="G115" s="424"/>
      <c r="H115" s="423" t="s">
        <v>1504</v>
      </c>
      <c r="I115" s="304"/>
      <c r="J115" s="304"/>
      <c r="K115" s="304"/>
      <c r="L115" s="304"/>
      <c r="M115" s="304"/>
      <c r="N115" s="304"/>
    </row>
    <row r="116" hidden="1">
      <c r="A116" s="294"/>
      <c r="B116" s="315"/>
      <c r="C116" s="420" t="s">
        <v>1409</v>
      </c>
      <c r="D116" s="421">
        <v>1709.0</v>
      </c>
      <c r="E116" s="352" t="s">
        <v>1429</v>
      </c>
      <c r="F116" s="352" t="s">
        <v>1359</v>
      </c>
      <c r="G116" s="424"/>
      <c r="H116" s="423" t="s">
        <v>1503</v>
      </c>
      <c r="I116" s="315"/>
      <c r="J116" s="315"/>
      <c r="K116" s="315"/>
      <c r="L116" s="315"/>
      <c r="M116" s="315"/>
      <c r="N116" s="315"/>
    </row>
    <row r="117" hidden="1">
      <c r="A117" s="294"/>
      <c r="B117" s="362">
        <v>46140.0</v>
      </c>
      <c r="C117" s="425" t="s">
        <v>1486</v>
      </c>
      <c r="D117" s="426">
        <v>3124.0</v>
      </c>
      <c r="E117" s="365" t="s">
        <v>1376</v>
      </c>
      <c r="F117" s="365" t="s">
        <v>1505</v>
      </c>
      <c r="G117" s="366">
        <v>256400.0</v>
      </c>
      <c r="H117" s="427" t="s">
        <v>1506</v>
      </c>
      <c r="I117" s="301" t="s">
        <v>1507</v>
      </c>
      <c r="J117" s="301" t="s">
        <v>96</v>
      </c>
      <c r="K117" s="302" t="s">
        <v>96</v>
      </c>
      <c r="L117" s="303" t="s">
        <v>96</v>
      </c>
      <c r="M117" s="301" t="s">
        <v>96</v>
      </c>
      <c r="N117" s="302" t="s">
        <v>96</v>
      </c>
    </row>
    <row r="118" hidden="1">
      <c r="A118" s="294"/>
      <c r="B118" s="304"/>
      <c r="C118" s="425" t="s">
        <v>1357</v>
      </c>
      <c r="D118" s="426">
        <v>1402.0</v>
      </c>
      <c r="E118" s="365" t="s">
        <v>1376</v>
      </c>
      <c r="F118" s="365" t="s">
        <v>282</v>
      </c>
      <c r="G118" s="366">
        <v>28140.0</v>
      </c>
      <c r="H118" s="427" t="s">
        <v>1508</v>
      </c>
      <c r="I118" s="304"/>
      <c r="J118" s="304"/>
      <c r="K118" s="304"/>
      <c r="L118" s="304"/>
      <c r="M118" s="304"/>
      <c r="N118" s="304"/>
    </row>
    <row r="119" hidden="1">
      <c r="A119" s="294"/>
      <c r="B119" s="304"/>
      <c r="C119" s="425" t="s">
        <v>1509</v>
      </c>
      <c r="D119" s="426">
        <v>2139.0</v>
      </c>
      <c r="E119" s="365" t="s">
        <v>1429</v>
      </c>
      <c r="F119" s="365" t="s">
        <v>1374</v>
      </c>
      <c r="G119" s="366">
        <v>80000.0</v>
      </c>
      <c r="H119" s="428" t="s">
        <v>1510</v>
      </c>
      <c r="I119" s="304"/>
      <c r="J119" s="304"/>
      <c r="K119" s="304"/>
      <c r="L119" s="304"/>
      <c r="M119" s="304"/>
      <c r="N119" s="304"/>
    </row>
    <row r="120" hidden="1">
      <c r="A120" s="294"/>
      <c r="B120" s="304"/>
      <c r="C120" s="425" t="s">
        <v>1509</v>
      </c>
      <c r="D120" s="426">
        <v>1726.0</v>
      </c>
      <c r="E120" s="365" t="s">
        <v>1429</v>
      </c>
      <c r="F120" s="365" t="s">
        <v>1359</v>
      </c>
      <c r="G120" s="366" t="s">
        <v>96</v>
      </c>
      <c r="H120" s="367" t="s">
        <v>1511</v>
      </c>
      <c r="I120" s="304"/>
      <c r="J120" s="304"/>
      <c r="K120" s="304"/>
      <c r="L120" s="304"/>
      <c r="M120" s="304"/>
      <c r="N120" s="304"/>
    </row>
    <row r="121" hidden="1">
      <c r="A121" s="294"/>
      <c r="B121" s="304"/>
      <c r="C121" s="425" t="s">
        <v>1509</v>
      </c>
      <c r="D121" s="426">
        <v>2319.0</v>
      </c>
      <c r="E121" s="365" t="s">
        <v>1429</v>
      </c>
      <c r="F121" s="365" t="s">
        <v>1359</v>
      </c>
      <c r="G121" s="366" t="s">
        <v>96</v>
      </c>
      <c r="H121" s="367" t="s">
        <v>1511</v>
      </c>
      <c r="I121" s="304"/>
      <c r="J121" s="304"/>
      <c r="K121" s="304"/>
      <c r="L121" s="304"/>
      <c r="M121" s="304"/>
      <c r="N121" s="304"/>
    </row>
    <row r="122" hidden="1">
      <c r="A122" s="294"/>
      <c r="B122" s="304"/>
      <c r="C122" s="425" t="s">
        <v>1509</v>
      </c>
      <c r="D122" s="426">
        <v>1514.0</v>
      </c>
      <c r="E122" s="365" t="s">
        <v>1429</v>
      </c>
      <c r="F122" s="365" t="s">
        <v>1359</v>
      </c>
      <c r="G122" s="366" t="s">
        <v>96</v>
      </c>
      <c r="H122" s="367" t="s">
        <v>1451</v>
      </c>
      <c r="I122" s="304"/>
      <c r="J122" s="304"/>
      <c r="K122" s="304"/>
      <c r="L122" s="304"/>
      <c r="M122" s="304"/>
      <c r="N122" s="304"/>
    </row>
    <row r="123" hidden="1">
      <c r="A123" s="294"/>
      <c r="B123" s="304"/>
      <c r="C123" s="425" t="s">
        <v>1509</v>
      </c>
      <c r="D123" s="426">
        <v>2003.0</v>
      </c>
      <c r="E123" s="365" t="s">
        <v>1429</v>
      </c>
      <c r="F123" s="365" t="s">
        <v>1359</v>
      </c>
      <c r="G123" s="366" t="s">
        <v>96</v>
      </c>
      <c r="H123" s="367" t="s">
        <v>1451</v>
      </c>
      <c r="I123" s="304"/>
      <c r="J123" s="304"/>
      <c r="K123" s="304"/>
      <c r="L123" s="304"/>
      <c r="M123" s="304"/>
      <c r="N123" s="304"/>
    </row>
    <row r="124" hidden="1">
      <c r="A124" s="294"/>
      <c r="B124" s="304"/>
      <c r="C124" s="425" t="s">
        <v>1509</v>
      </c>
      <c r="D124" s="426">
        <v>741.0</v>
      </c>
      <c r="E124" s="365" t="s">
        <v>1429</v>
      </c>
      <c r="F124" s="365" t="s">
        <v>1359</v>
      </c>
      <c r="G124" s="366" t="s">
        <v>96</v>
      </c>
      <c r="H124" s="367" t="s">
        <v>1512</v>
      </c>
      <c r="I124" s="304"/>
      <c r="J124" s="304"/>
      <c r="K124" s="304"/>
      <c r="L124" s="304"/>
      <c r="M124" s="304"/>
      <c r="N124" s="304"/>
    </row>
    <row r="125" hidden="1">
      <c r="A125" s="294"/>
      <c r="B125" s="315"/>
      <c r="C125" s="425" t="s">
        <v>1509</v>
      </c>
      <c r="D125" s="426">
        <v>1803.0</v>
      </c>
      <c r="E125" s="365" t="s">
        <v>1429</v>
      </c>
      <c r="F125" s="365" t="s">
        <v>1359</v>
      </c>
      <c r="G125" s="366" t="s">
        <v>96</v>
      </c>
      <c r="H125" s="367" t="s">
        <v>1511</v>
      </c>
      <c r="I125" s="315"/>
      <c r="J125" s="315"/>
      <c r="K125" s="315"/>
      <c r="L125" s="315"/>
      <c r="M125" s="315"/>
      <c r="N125" s="315"/>
    </row>
    <row r="126" hidden="1">
      <c r="A126" s="429" t="s">
        <v>1513</v>
      </c>
      <c r="B126" s="327">
        <v>46141.0</v>
      </c>
      <c r="C126" s="369" t="s">
        <v>1498</v>
      </c>
      <c r="D126" s="430">
        <v>1501.0</v>
      </c>
      <c r="E126" s="371" t="s">
        <v>1402</v>
      </c>
      <c r="F126" s="371" t="s">
        <v>1374</v>
      </c>
      <c r="G126" s="372">
        <v>150000.0</v>
      </c>
      <c r="H126" s="373" t="s">
        <v>1403</v>
      </c>
      <c r="I126" s="431" t="s">
        <v>1362</v>
      </c>
      <c r="J126" s="301" t="s">
        <v>96</v>
      </c>
      <c r="K126" s="302" t="s">
        <v>96</v>
      </c>
      <c r="L126" s="303" t="s">
        <v>96</v>
      </c>
      <c r="M126" s="301" t="s">
        <v>96</v>
      </c>
      <c r="N126" s="302" t="s">
        <v>96</v>
      </c>
    </row>
    <row r="127" hidden="1">
      <c r="A127" s="304"/>
      <c r="B127" s="304"/>
      <c r="C127" s="369" t="s">
        <v>1509</v>
      </c>
      <c r="D127" s="430">
        <v>2139.0</v>
      </c>
      <c r="E127" s="371" t="s">
        <v>1402</v>
      </c>
      <c r="F127" s="371" t="s">
        <v>1374</v>
      </c>
      <c r="G127" s="372">
        <v>80000.0</v>
      </c>
      <c r="H127" s="373" t="s">
        <v>1403</v>
      </c>
      <c r="I127" s="304"/>
      <c r="J127" s="304"/>
      <c r="K127" s="304"/>
      <c r="L127" s="304"/>
      <c r="M127" s="304"/>
      <c r="N127" s="304"/>
    </row>
    <row r="128" hidden="1">
      <c r="A128" s="304"/>
      <c r="B128" s="304"/>
      <c r="C128" s="369" t="s">
        <v>1357</v>
      </c>
      <c r="D128" s="430">
        <v>2508.0</v>
      </c>
      <c r="E128" s="371" t="s">
        <v>1358</v>
      </c>
      <c r="F128" s="371" t="s">
        <v>1374</v>
      </c>
      <c r="G128" s="372">
        <v>150000.0</v>
      </c>
      <c r="H128" s="373" t="s">
        <v>1514</v>
      </c>
      <c r="I128" s="304"/>
      <c r="J128" s="304"/>
      <c r="K128" s="304"/>
      <c r="L128" s="304"/>
      <c r="M128" s="304"/>
      <c r="N128" s="304"/>
    </row>
    <row r="129" hidden="1">
      <c r="A129" s="304"/>
      <c r="B129" s="304"/>
      <c r="C129" s="369" t="s">
        <v>1407</v>
      </c>
      <c r="D129" s="430">
        <v>2008.0</v>
      </c>
      <c r="E129" s="371" t="s">
        <v>1376</v>
      </c>
      <c r="F129" s="371" t="s">
        <v>1374</v>
      </c>
      <c r="G129" s="372">
        <v>200000.0</v>
      </c>
      <c r="H129" s="373" t="s">
        <v>1515</v>
      </c>
      <c r="I129" s="304"/>
      <c r="J129" s="304"/>
      <c r="K129" s="304"/>
      <c r="L129" s="304"/>
      <c r="M129" s="304"/>
      <c r="N129" s="304"/>
    </row>
    <row r="130" hidden="1">
      <c r="A130" s="304"/>
      <c r="B130" s="304"/>
      <c r="C130" s="369" t="s">
        <v>1357</v>
      </c>
      <c r="D130" s="430">
        <v>2707.0</v>
      </c>
      <c r="E130" s="371" t="s">
        <v>1376</v>
      </c>
      <c r="F130" s="371" t="s">
        <v>282</v>
      </c>
      <c r="G130" s="372">
        <v>350000.0</v>
      </c>
      <c r="H130" s="373" t="s">
        <v>1516</v>
      </c>
      <c r="I130" s="304"/>
      <c r="J130" s="304"/>
      <c r="K130" s="304"/>
      <c r="L130" s="304"/>
      <c r="M130" s="304"/>
      <c r="N130" s="304"/>
    </row>
    <row r="131" hidden="1">
      <c r="A131" s="304"/>
      <c r="B131" s="304"/>
      <c r="C131" s="369" t="s">
        <v>1357</v>
      </c>
      <c r="D131" s="430">
        <v>1802.0</v>
      </c>
      <c r="E131" s="371" t="s">
        <v>1402</v>
      </c>
      <c r="F131" s="371" t="s">
        <v>1374</v>
      </c>
      <c r="G131" s="372">
        <v>150000.0</v>
      </c>
      <c r="H131" s="373" t="s">
        <v>1403</v>
      </c>
      <c r="I131" s="304"/>
      <c r="J131" s="304"/>
      <c r="K131" s="304"/>
      <c r="L131" s="304"/>
      <c r="M131" s="304"/>
      <c r="N131" s="304"/>
    </row>
    <row r="132" hidden="1">
      <c r="A132" s="315"/>
      <c r="B132" s="315"/>
      <c r="C132" s="432" t="s">
        <v>79</v>
      </c>
      <c r="D132" s="430">
        <v>532.0</v>
      </c>
      <c r="E132" s="371" t="s">
        <v>1376</v>
      </c>
      <c r="F132" s="371" t="s">
        <v>282</v>
      </c>
      <c r="G132" s="372">
        <v>350000.0</v>
      </c>
      <c r="H132" s="373" t="s">
        <v>1517</v>
      </c>
      <c r="I132" s="315"/>
      <c r="J132" s="315"/>
      <c r="K132" s="315"/>
      <c r="L132" s="315"/>
      <c r="M132" s="315"/>
      <c r="N132" s="315"/>
    </row>
    <row r="133" ht="41.25" hidden="1" customHeight="1">
      <c r="A133" s="289"/>
      <c r="B133" s="290" t="s">
        <v>1518</v>
      </c>
      <c r="C133" s="283"/>
      <c r="D133" s="284"/>
      <c r="E133" s="291"/>
      <c r="F133" s="291"/>
      <c r="G133" s="291"/>
      <c r="H133" s="291"/>
      <c r="I133" s="292"/>
      <c r="J133" s="292"/>
      <c r="K133" s="293"/>
      <c r="L133" s="283"/>
      <c r="M133" s="283"/>
      <c r="N133" s="284"/>
      <c r="O133" s="273"/>
      <c r="P133" s="273"/>
      <c r="Q133" s="273"/>
      <c r="R133" s="273"/>
      <c r="S133" s="273"/>
    </row>
    <row r="134" hidden="1">
      <c r="A134" s="294"/>
      <c r="B134" s="417">
        <v>46145.0</v>
      </c>
      <c r="C134" s="433" t="s">
        <v>169</v>
      </c>
      <c r="D134" s="434">
        <v>1241.0</v>
      </c>
      <c r="E134" s="319" t="s">
        <v>1376</v>
      </c>
      <c r="F134" s="319" t="s">
        <v>282</v>
      </c>
      <c r="G134" s="322">
        <v>43000.0</v>
      </c>
      <c r="H134" s="323" t="s">
        <v>1519</v>
      </c>
      <c r="I134" s="301"/>
      <c r="J134" s="301"/>
      <c r="K134" s="302"/>
      <c r="L134" s="302"/>
      <c r="M134" s="301"/>
      <c r="N134" s="302"/>
    </row>
    <row r="135" hidden="1">
      <c r="A135" s="294"/>
      <c r="B135" s="304"/>
      <c r="C135" s="418" t="s">
        <v>1357</v>
      </c>
      <c r="D135" s="434">
        <v>1909.0</v>
      </c>
      <c r="E135" s="319" t="s">
        <v>1376</v>
      </c>
      <c r="F135" s="319" t="s">
        <v>282</v>
      </c>
      <c r="G135" s="322">
        <v>383710.0</v>
      </c>
      <c r="H135" s="323" t="s">
        <v>1520</v>
      </c>
      <c r="I135" s="304"/>
      <c r="J135" s="304"/>
      <c r="K135" s="304"/>
      <c r="L135" s="304"/>
      <c r="M135" s="304"/>
      <c r="N135" s="304"/>
    </row>
    <row r="136" hidden="1">
      <c r="A136" s="294"/>
      <c r="B136" s="304"/>
      <c r="C136" s="435" t="s">
        <v>1465</v>
      </c>
      <c r="D136" s="434">
        <v>1705.0</v>
      </c>
      <c r="E136" s="319" t="s">
        <v>1358</v>
      </c>
      <c r="F136" s="319" t="s">
        <v>1374</v>
      </c>
      <c r="G136" s="322">
        <v>24000.0</v>
      </c>
      <c r="H136" s="323" t="s">
        <v>1521</v>
      </c>
      <c r="I136" s="304"/>
      <c r="J136" s="304"/>
      <c r="K136" s="304"/>
      <c r="L136" s="304"/>
      <c r="M136" s="304"/>
      <c r="N136" s="304"/>
    </row>
    <row r="137" hidden="1">
      <c r="A137" s="294"/>
      <c r="B137" s="315"/>
      <c r="C137" s="418" t="s">
        <v>1357</v>
      </c>
      <c r="D137" s="434">
        <v>1802.0</v>
      </c>
      <c r="E137" s="319" t="s">
        <v>1402</v>
      </c>
      <c r="F137" s="319" t="s">
        <v>1374</v>
      </c>
      <c r="G137" s="322">
        <v>98000.0</v>
      </c>
      <c r="H137" s="323" t="s">
        <v>1522</v>
      </c>
      <c r="I137" s="315"/>
      <c r="J137" s="315"/>
      <c r="K137" s="315"/>
      <c r="L137" s="315"/>
      <c r="M137" s="315"/>
      <c r="N137" s="315"/>
    </row>
    <row r="138" hidden="1">
      <c r="A138" s="294"/>
      <c r="B138" s="362">
        <v>46147.0</v>
      </c>
      <c r="C138" s="436" t="s">
        <v>1357</v>
      </c>
      <c r="D138" s="437">
        <v>1402.0</v>
      </c>
      <c r="E138" s="438" t="s">
        <v>1376</v>
      </c>
      <c r="F138" s="439" t="s">
        <v>282</v>
      </c>
      <c r="G138" s="440">
        <v>28140.0</v>
      </c>
      <c r="H138" s="441" t="s">
        <v>1523</v>
      </c>
      <c r="I138" s="301" t="s">
        <v>1362</v>
      </c>
      <c r="J138" s="301" t="s">
        <v>96</v>
      </c>
      <c r="K138" s="302" t="s">
        <v>96</v>
      </c>
      <c r="L138" s="302" t="s">
        <v>96</v>
      </c>
      <c r="M138" s="301" t="s">
        <v>1362</v>
      </c>
      <c r="N138" s="302">
        <v>28140.0</v>
      </c>
    </row>
    <row r="139" hidden="1">
      <c r="A139" s="294"/>
      <c r="B139" s="304"/>
      <c r="C139" s="442" t="s">
        <v>1524</v>
      </c>
      <c r="D139" s="437">
        <v>642.0</v>
      </c>
      <c r="E139" s="438" t="s">
        <v>1376</v>
      </c>
      <c r="F139" s="438" t="s">
        <v>282</v>
      </c>
      <c r="G139" s="440">
        <v>450000.0</v>
      </c>
      <c r="H139" s="441" t="s">
        <v>1525</v>
      </c>
      <c r="I139" s="304"/>
      <c r="J139" s="304"/>
      <c r="K139" s="304"/>
      <c r="L139" s="304"/>
      <c r="M139" s="304"/>
      <c r="N139" s="304"/>
    </row>
    <row r="140" hidden="1">
      <c r="A140" s="294"/>
      <c r="B140" s="304"/>
      <c r="C140" s="436" t="s">
        <v>1357</v>
      </c>
      <c r="D140" s="437">
        <v>2207.0</v>
      </c>
      <c r="E140" s="438" t="s">
        <v>1376</v>
      </c>
      <c r="F140" s="438" t="s">
        <v>282</v>
      </c>
      <c r="G140" s="440">
        <v>220000.0</v>
      </c>
      <c r="H140" s="441" t="s">
        <v>1526</v>
      </c>
      <c r="I140" s="304"/>
      <c r="J140" s="304"/>
      <c r="K140" s="304"/>
      <c r="L140" s="304"/>
      <c r="M140" s="304"/>
      <c r="N140" s="304"/>
    </row>
    <row r="141" hidden="1">
      <c r="A141" s="294"/>
      <c r="B141" s="304"/>
      <c r="C141" s="436" t="s">
        <v>1357</v>
      </c>
      <c r="D141" s="437" t="s">
        <v>454</v>
      </c>
      <c r="E141" s="438" t="s">
        <v>1358</v>
      </c>
      <c r="F141" s="438" t="s">
        <v>1374</v>
      </c>
      <c r="G141" s="440">
        <v>20000.0</v>
      </c>
      <c r="H141" s="441" t="s">
        <v>1527</v>
      </c>
      <c r="I141" s="304"/>
      <c r="J141" s="304"/>
      <c r="K141" s="304"/>
      <c r="L141" s="304"/>
      <c r="M141" s="304"/>
      <c r="N141" s="304"/>
    </row>
    <row r="142" hidden="1">
      <c r="A142" s="294"/>
      <c r="B142" s="315"/>
      <c r="C142" s="436" t="s">
        <v>1357</v>
      </c>
      <c r="D142" s="437">
        <v>2803.0</v>
      </c>
      <c r="E142" s="438" t="s">
        <v>1376</v>
      </c>
      <c r="F142" s="438" t="s">
        <v>282</v>
      </c>
      <c r="G142" s="440">
        <v>350000.0</v>
      </c>
      <c r="H142" s="441" t="s">
        <v>1528</v>
      </c>
      <c r="I142" s="315"/>
      <c r="J142" s="315"/>
      <c r="K142" s="315"/>
      <c r="L142" s="315"/>
      <c r="M142" s="315"/>
      <c r="N142" s="315"/>
    </row>
    <row r="143" hidden="1">
      <c r="A143" s="294"/>
      <c r="B143" s="443">
        <v>46148.0</v>
      </c>
      <c r="C143" s="444" t="s">
        <v>1409</v>
      </c>
      <c r="D143" s="445">
        <v>2216.0</v>
      </c>
      <c r="E143" s="371" t="s">
        <v>1358</v>
      </c>
      <c r="F143" s="371" t="s">
        <v>1374</v>
      </c>
      <c r="G143" s="372">
        <v>200000.0</v>
      </c>
      <c r="H143" s="373" t="s">
        <v>1529</v>
      </c>
      <c r="I143" s="301" t="s">
        <v>1362</v>
      </c>
      <c r="J143" s="301" t="s">
        <v>96</v>
      </c>
      <c r="K143" s="302" t="s">
        <v>96</v>
      </c>
      <c r="L143" s="302" t="s">
        <v>96</v>
      </c>
      <c r="M143" s="301" t="s">
        <v>1379</v>
      </c>
      <c r="N143" s="302">
        <f>G146+G145</f>
        <v>333000</v>
      </c>
    </row>
    <row r="144" hidden="1">
      <c r="A144" s="294"/>
      <c r="B144" s="304"/>
      <c r="C144" s="444" t="s">
        <v>1530</v>
      </c>
      <c r="D144" s="445">
        <v>532.0</v>
      </c>
      <c r="E144" s="371" t="s">
        <v>1376</v>
      </c>
      <c r="F144" s="371" t="s">
        <v>282</v>
      </c>
      <c r="G144" s="372">
        <v>350000.0</v>
      </c>
      <c r="H144" s="373" t="s">
        <v>1531</v>
      </c>
      <c r="I144" s="304"/>
      <c r="J144" s="304"/>
      <c r="K144" s="304"/>
      <c r="L144" s="304"/>
      <c r="M144" s="304"/>
      <c r="N144" s="304"/>
    </row>
    <row r="145" hidden="1">
      <c r="A145" s="294"/>
      <c r="B145" s="304"/>
      <c r="C145" s="444" t="s">
        <v>1532</v>
      </c>
      <c r="D145" s="445" t="s">
        <v>534</v>
      </c>
      <c r="E145" s="371" t="s">
        <v>1376</v>
      </c>
      <c r="F145" s="371" t="s">
        <v>282</v>
      </c>
      <c r="G145" s="372">
        <v>105000.0</v>
      </c>
      <c r="H145" s="373" t="s">
        <v>1533</v>
      </c>
      <c r="I145" s="304"/>
      <c r="J145" s="304"/>
      <c r="K145" s="304"/>
      <c r="L145" s="304"/>
      <c r="M145" s="304"/>
      <c r="N145" s="304"/>
    </row>
    <row r="146" hidden="1">
      <c r="A146" s="294"/>
      <c r="B146" s="304"/>
      <c r="C146" s="369" t="s">
        <v>1357</v>
      </c>
      <c r="D146" s="445">
        <v>2207.0</v>
      </c>
      <c r="E146" s="371" t="s">
        <v>1376</v>
      </c>
      <c r="F146" s="371" t="s">
        <v>282</v>
      </c>
      <c r="G146" s="372">
        <v>228000.0</v>
      </c>
      <c r="H146" s="373" t="s">
        <v>1534</v>
      </c>
      <c r="I146" s="304"/>
      <c r="J146" s="304"/>
      <c r="K146" s="304"/>
      <c r="L146" s="304"/>
      <c r="M146" s="304"/>
      <c r="N146" s="304"/>
    </row>
    <row r="147" hidden="1">
      <c r="A147" s="294"/>
      <c r="B147" s="304"/>
      <c r="C147" s="369" t="s">
        <v>1509</v>
      </c>
      <c r="D147" s="446">
        <v>1514.0</v>
      </c>
      <c r="E147" s="447" t="s">
        <v>1429</v>
      </c>
      <c r="F147" s="371" t="s">
        <v>1359</v>
      </c>
      <c r="G147" s="372" t="s">
        <v>96</v>
      </c>
      <c r="H147" s="373"/>
      <c r="I147" s="304"/>
      <c r="J147" s="304"/>
      <c r="K147" s="304"/>
      <c r="L147" s="304"/>
      <c r="M147" s="304"/>
      <c r="N147" s="304"/>
    </row>
    <row r="148" hidden="1">
      <c r="A148" s="294"/>
      <c r="B148" s="304"/>
      <c r="C148" s="369" t="s">
        <v>1509</v>
      </c>
      <c r="D148" s="446">
        <v>2003.0</v>
      </c>
      <c r="E148" s="447" t="s">
        <v>1429</v>
      </c>
      <c r="F148" s="371" t="s">
        <v>1359</v>
      </c>
      <c r="G148" s="372" t="s">
        <v>96</v>
      </c>
      <c r="H148" s="373"/>
      <c r="I148" s="304"/>
      <c r="J148" s="304"/>
      <c r="K148" s="304"/>
      <c r="L148" s="304"/>
      <c r="M148" s="304"/>
      <c r="N148" s="304"/>
    </row>
    <row r="149" hidden="1">
      <c r="A149" s="294"/>
      <c r="B149" s="304"/>
      <c r="C149" s="369" t="s">
        <v>1409</v>
      </c>
      <c r="D149" s="205">
        <v>1404.0</v>
      </c>
      <c r="E149" s="447" t="s">
        <v>1429</v>
      </c>
      <c r="F149" s="371" t="s">
        <v>1359</v>
      </c>
      <c r="G149" s="372" t="s">
        <v>96</v>
      </c>
      <c r="H149" s="448"/>
      <c r="I149" s="304"/>
      <c r="J149" s="304"/>
      <c r="K149" s="304"/>
      <c r="L149" s="304"/>
      <c r="M149" s="304"/>
      <c r="N149" s="304"/>
    </row>
    <row r="150" hidden="1">
      <c r="A150" s="294"/>
      <c r="B150" s="315"/>
      <c r="C150" s="449" t="s">
        <v>1373</v>
      </c>
      <c r="D150" s="446">
        <v>1615.0</v>
      </c>
      <c r="E150" s="447" t="s">
        <v>1402</v>
      </c>
      <c r="F150" s="450" t="s">
        <v>1359</v>
      </c>
      <c r="G150" s="372">
        <v>22100.0</v>
      </c>
      <c r="H150" s="451"/>
      <c r="I150" s="315"/>
      <c r="J150" s="315"/>
      <c r="K150" s="315"/>
      <c r="L150" s="315"/>
      <c r="M150" s="315"/>
      <c r="N150" s="315"/>
    </row>
    <row r="151" hidden="1">
      <c r="A151" s="294"/>
      <c r="B151" s="452">
        <v>46150.0</v>
      </c>
      <c r="C151" s="453" t="s">
        <v>1357</v>
      </c>
      <c r="D151" s="454">
        <v>1510.0</v>
      </c>
      <c r="E151" s="339" t="s">
        <v>1376</v>
      </c>
      <c r="F151" s="339" t="s">
        <v>282</v>
      </c>
      <c r="G151" s="340">
        <v>100000.0</v>
      </c>
      <c r="H151" s="341" t="s">
        <v>1535</v>
      </c>
      <c r="I151" s="301" t="s">
        <v>1362</v>
      </c>
      <c r="J151" s="301" t="s">
        <v>96</v>
      </c>
      <c r="K151" s="302" t="s">
        <v>96</v>
      </c>
      <c r="L151" s="302" t="s">
        <v>96</v>
      </c>
      <c r="M151" s="301" t="s">
        <v>96</v>
      </c>
      <c r="N151" s="302" t="s">
        <v>96</v>
      </c>
    </row>
    <row r="152" hidden="1">
      <c r="A152" s="294"/>
      <c r="B152" s="304"/>
      <c r="C152" s="455" t="s">
        <v>1536</v>
      </c>
      <c r="D152" s="454" t="s">
        <v>1537</v>
      </c>
      <c r="E152" s="339" t="s">
        <v>1358</v>
      </c>
      <c r="F152" s="339" t="s">
        <v>1374</v>
      </c>
      <c r="G152" s="340">
        <v>190000.0</v>
      </c>
      <c r="H152" s="341" t="s">
        <v>1538</v>
      </c>
      <c r="I152" s="304"/>
      <c r="J152" s="304"/>
      <c r="K152" s="304"/>
      <c r="L152" s="304"/>
      <c r="M152" s="304"/>
      <c r="N152" s="304"/>
    </row>
    <row r="153" hidden="1">
      <c r="A153" s="294"/>
      <c r="B153" s="304"/>
      <c r="C153" s="453" t="s">
        <v>1357</v>
      </c>
      <c r="D153" s="454">
        <v>2207.0</v>
      </c>
      <c r="E153" s="339" t="s">
        <v>1376</v>
      </c>
      <c r="F153" s="339" t="s">
        <v>1039</v>
      </c>
      <c r="G153" s="340">
        <v>228000.0</v>
      </c>
      <c r="H153" s="341" t="s">
        <v>1539</v>
      </c>
      <c r="I153" s="304"/>
      <c r="J153" s="304"/>
      <c r="K153" s="304"/>
      <c r="L153" s="304"/>
      <c r="M153" s="304"/>
      <c r="N153" s="304"/>
    </row>
    <row r="154" hidden="1">
      <c r="A154" s="294"/>
      <c r="B154" s="304"/>
      <c r="C154" s="455" t="s">
        <v>1498</v>
      </c>
      <c r="D154" s="454">
        <v>2008.0</v>
      </c>
      <c r="E154" s="339" t="s">
        <v>1376</v>
      </c>
      <c r="F154" s="339" t="s">
        <v>1039</v>
      </c>
      <c r="G154" s="340">
        <v>700000.0</v>
      </c>
      <c r="H154" s="341" t="s">
        <v>1540</v>
      </c>
      <c r="I154" s="304"/>
      <c r="J154" s="304"/>
      <c r="K154" s="304"/>
      <c r="L154" s="304"/>
      <c r="M154" s="304"/>
      <c r="N154" s="304"/>
    </row>
    <row r="155" hidden="1">
      <c r="A155" s="294"/>
      <c r="B155" s="304"/>
      <c r="C155" s="455" t="s">
        <v>1409</v>
      </c>
      <c r="D155" s="454">
        <v>2216.0</v>
      </c>
      <c r="E155" s="339" t="s">
        <v>1402</v>
      </c>
      <c r="F155" s="339" t="s">
        <v>1374</v>
      </c>
      <c r="G155" s="340">
        <v>250000.0</v>
      </c>
      <c r="H155" s="341" t="s">
        <v>1541</v>
      </c>
      <c r="I155" s="304"/>
      <c r="J155" s="304"/>
      <c r="K155" s="304"/>
      <c r="L155" s="304"/>
      <c r="M155" s="304"/>
      <c r="N155" s="304"/>
    </row>
    <row r="156" hidden="1">
      <c r="A156" s="294"/>
      <c r="B156" s="304"/>
      <c r="C156" s="455" t="s">
        <v>1498</v>
      </c>
      <c r="D156" s="454">
        <v>2617.0</v>
      </c>
      <c r="E156" s="339" t="s">
        <v>1376</v>
      </c>
      <c r="F156" s="339" t="s">
        <v>1542</v>
      </c>
      <c r="G156" s="340">
        <v>80000.0</v>
      </c>
      <c r="H156" s="341" t="s">
        <v>1387</v>
      </c>
      <c r="I156" s="304"/>
      <c r="J156" s="304"/>
      <c r="K156" s="304"/>
      <c r="L156" s="304"/>
      <c r="M156" s="304"/>
      <c r="N156" s="304"/>
    </row>
    <row r="157" hidden="1">
      <c r="A157" s="294"/>
      <c r="B157" s="304"/>
      <c r="C157" s="456"/>
      <c r="D157" s="457"/>
      <c r="E157" s="339" t="s">
        <v>1429</v>
      </c>
      <c r="F157" s="339"/>
      <c r="G157" s="458"/>
      <c r="H157" s="459"/>
      <c r="I157" s="304"/>
      <c r="J157" s="304"/>
      <c r="K157" s="304"/>
      <c r="L157" s="304"/>
      <c r="M157" s="304"/>
      <c r="N157" s="304"/>
    </row>
    <row r="158" hidden="1">
      <c r="A158" s="294"/>
      <c r="B158" s="304"/>
      <c r="C158" s="456"/>
      <c r="D158" s="457"/>
      <c r="E158" s="339" t="s">
        <v>1429</v>
      </c>
      <c r="F158" s="339"/>
      <c r="G158" s="458"/>
      <c r="H158" s="459"/>
      <c r="I158" s="304"/>
      <c r="J158" s="304"/>
      <c r="K158" s="304"/>
      <c r="L158" s="304"/>
      <c r="M158" s="304"/>
      <c r="N158" s="304"/>
    </row>
    <row r="159" hidden="1">
      <c r="A159" s="294"/>
      <c r="B159" s="304"/>
      <c r="C159" s="460"/>
      <c r="D159" s="457"/>
      <c r="E159" s="339" t="s">
        <v>1429</v>
      </c>
      <c r="F159" s="339" t="s">
        <v>1347</v>
      </c>
      <c r="G159" s="458"/>
      <c r="H159" s="459"/>
      <c r="I159" s="304"/>
      <c r="J159" s="304"/>
      <c r="K159" s="304"/>
      <c r="L159" s="304"/>
      <c r="M159" s="304"/>
      <c r="N159" s="304"/>
    </row>
    <row r="160" hidden="1">
      <c r="A160" s="294"/>
      <c r="B160" s="304"/>
      <c r="C160" s="460"/>
      <c r="D160" s="457"/>
      <c r="E160" s="339" t="s">
        <v>1429</v>
      </c>
      <c r="F160" s="339" t="s">
        <v>1347</v>
      </c>
      <c r="G160" s="458"/>
      <c r="H160" s="459"/>
      <c r="I160" s="304"/>
      <c r="J160" s="304"/>
      <c r="K160" s="304"/>
      <c r="L160" s="304"/>
      <c r="M160" s="304"/>
      <c r="N160" s="304"/>
    </row>
    <row r="161" hidden="1">
      <c r="A161" s="294"/>
      <c r="B161" s="315"/>
      <c r="C161" s="460"/>
      <c r="D161" s="457"/>
      <c r="E161" s="339" t="s">
        <v>1429</v>
      </c>
      <c r="F161" s="339" t="s">
        <v>1347</v>
      </c>
      <c r="G161" s="458"/>
      <c r="H161" s="459"/>
      <c r="I161" s="315"/>
      <c r="J161" s="315"/>
      <c r="K161" s="315"/>
      <c r="L161" s="315"/>
      <c r="M161" s="315"/>
      <c r="N161" s="315"/>
    </row>
    <row r="162" hidden="1">
      <c r="A162" s="294"/>
      <c r="B162" s="429" t="s">
        <v>1543</v>
      </c>
      <c r="C162" s="461" t="s">
        <v>169</v>
      </c>
      <c r="D162" s="434">
        <v>1241.0</v>
      </c>
      <c r="E162" s="319" t="s">
        <v>1376</v>
      </c>
      <c r="F162" s="319" t="s">
        <v>1544</v>
      </c>
      <c r="G162" s="322"/>
      <c r="H162" s="323" t="s">
        <v>1545</v>
      </c>
      <c r="I162" s="301" t="s">
        <v>1453</v>
      </c>
      <c r="J162" s="301" t="s">
        <v>1546</v>
      </c>
      <c r="K162" s="302">
        <v>1136000.0</v>
      </c>
      <c r="L162" s="462">
        <v>45000.0</v>
      </c>
      <c r="M162" s="301" t="s">
        <v>96</v>
      </c>
      <c r="N162" s="302" t="s">
        <v>96</v>
      </c>
    </row>
    <row r="163" hidden="1">
      <c r="A163" s="294"/>
      <c r="B163" s="304"/>
      <c r="C163" s="435" t="s">
        <v>1547</v>
      </c>
      <c r="D163" s="434">
        <v>2007.0</v>
      </c>
      <c r="E163" s="319" t="s">
        <v>1358</v>
      </c>
      <c r="F163" s="319" t="s">
        <v>1374</v>
      </c>
      <c r="G163" s="322"/>
      <c r="H163" s="323" t="s">
        <v>1548</v>
      </c>
      <c r="I163" s="304"/>
      <c r="J163" s="304"/>
      <c r="K163" s="304"/>
      <c r="L163" s="304"/>
      <c r="M163" s="304"/>
      <c r="N163" s="304"/>
    </row>
    <row r="164" hidden="1">
      <c r="A164" s="294"/>
      <c r="B164" s="304"/>
      <c r="C164" s="463" t="s">
        <v>1498</v>
      </c>
      <c r="D164" s="434">
        <v>2008.0</v>
      </c>
      <c r="E164" s="319" t="s">
        <v>1376</v>
      </c>
      <c r="F164" s="319" t="s">
        <v>1039</v>
      </c>
      <c r="G164" s="322"/>
      <c r="H164" s="323" t="s">
        <v>1549</v>
      </c>
      <c r="I164" s="304"/>
      <c r="J164" s="304"/>
      <c r="K164" s="304"/>
      <c r="L164" s="304"/>
      <c r="M164" s="304"/>
      <c r="N164" s="304"/>
    </row>
    <row r="165" hidden="1">
      <c r="A165" s="294"/>
      <c r="B165" s="304"/>
      <c r="C165" s="464" t="s">
        <v>1550</v>
      </c>
      <c r="D165" s="465">
        <v>1208.0</v>
      </c>
      <c r="E165" s="319" t="s">
        <v>1358</v>
      </c>
      <c r="F165" s="319" t="s">
        <v>282</v>
      </c>
      <c r="G165" s="466">
        <v>100000.0</v>
      </c>
      <c r="H165" s="323" t="s">
        <v>1551</v>
      </c>
      <c r="I165" s="304"/>
      <c r="J165" s="304"/>
      <c r="K165" s="304"/>
      <c r="L165" s="304"/>
      <c r="M165" s="304"/>
      <c r="N165" s="304"/>
    </row>
    <row r="166" hidden="1">
      <c r="A166" s="294"/>
      <c r="B166" s="304"/>
      <c r="C166" s="317" t="s">
        <v>1550</v>
      </c>
      <c r="D166" s="465">
        <v>1714.0</v>
      </c>
      <c r="E166" s="319" t="s">
        <v>1358</v>
      </c>
      <c r="F166" s="319" t="s">
        <v>282</v>
      </c>
      <c r="G166" s="466">
        <v>150000.0</v>
      </c>
      <c r="H166" s="323" t="s">
        <v>1551</v>
      </c>
      <c r="I166" s="304"/>
      <c r="J166" s="304"/>
      <c r="K166" s="304"/>
      <c r="L166" s="304"/>
      <c r="M166" s="304"/>
      <c r="N166" s="304"/>
    </row>
    <row r="167" hidden="1">
      <c r="A167" s="294"/>
      <c r="B167" s="304"/>
      <c r="C167" s="317" t="s">
        <v>1550</v>
      </c>
      <c r="D167" s="465">
        <v>1211.0</v>
      </c>
      <c r="E167" s="319" t="s">
        <v>1358</v>
      </c>
      <c r="F167" s="319" t="s">
        <v>282</v>
      </c>
      <c r="G167" s="466">
        <v>150000.0</v>
      </c>
      <c r="H167" s="323" t="s">
        <v>1551</v>
      </c>
      <c r="I167" s="304"/>
      <c r="J167" s="304"/>
      <c r="K167" s="304"/>
      <c r="L167" s="304"/>
      <c r="M167" s="304"/>
      <c r="N167" s="304"/>
    </row>
    <row r="168" hidden="1">
      <c r="A168" s="294"/>
      <c r="B168" s="304"/>
      <c r="C168" s="317" t="s">
        <v>1550</v>
      </c>
      <c r="D168" s="465">
        <v>1107.0</v>
      </c>
      <c r="E168" s="319" t="s">
        <v>1358</v>
      </c>
      <c r="F168" s="319" t="s">
        <v>282</v>
      </c>
      <c r="G168" s="466">
        <v>200000.0</v>
      </c>
      <c r="H168" s="323" t="s">
        <v>1551</v>
      </c>
      <c r="I168" s="304"/>
      <c r="J168" s="304"/>
      <c r="K168" s="304"/>
      <c r="L168" s="304"/>
      <c r="M168" s="304"/>
      <c r="N168" s="304"/>
    </row>
    <row r="169" hidden="1">
      <c r="A169" s="294"/>
      <c r="B169" s="304"/>
      <c r="C169" s="317" t="s">
        <v>1550</v>
      </c>
      <c r="D169" s="465">
        <v>902.0</v>
      </c>
      <c r="E169" s="319" t="s">
        <v>1358</v>
      </c>
      <c r="F169" s="319" t="s">
        <v>282</v>
      </c>
      <c r="G169" s="466">
        <v>200000.0</v>
      </c>
      <c r="H169" s="323" t="s">
        <v>1551</v>
      </c>
      <c r="I169" s="304"/>
      <c r="J169" s="304"/>
      <c r="K169" s="304"/>
      <c r="L169" s="304"/>
      <c r="M169" s="304"/>
      <c r="N169" s="304"/>
    </row>
    <row r="170" hidden="1">
      <c r="A170" s="294"/>
      <c r="B170" s="304"/>
      <c r="C170" s="317" t="s">
        <v>1550</v>
      </c>
      <c r="D170" s="465">
        <v>1219.0</v>
      </c>
      <c r="E170" s="319" t="s">
        <v>1358</v>
      </c>
      <c r="F170" s="319" t="s">
        <v>282</v>
      </c>
      <c r="G170" s="466">
        <v>100000.0</v>
      </c>
      <c r="H170" s="323" t="s">
        <v>1551</v>
      </c>
      <c r="I170" s="304"/>
      <c r="J170" s="304"/>
      <c r="K170" s="304"/>
      <c r="L170" s="304"/>
      <c r="M170" s="304"/>
      <c r="N170" s="304"/>
    </row>
    <row r="171" hidden="1">
      <c r="A171" s="294"/>
      <c r="B171" s="304"/>
      <c r="C171" s="317" t="s">
        <v>1550</v>
      </c>
      <c r="D171" s="467">
        <v>1415.0</v>
      </c>
      <c r="E171" s="319" t="s">
        <v>1358</v>
      </c>
      <c r="F171" s="319" t="s">
        <v>282</v>
      </c>
      <c r="G171" s="466">
        <v>36000.0</v>
      </c>
      <c r="H171" s="323" t="s">
        <v>1551</v>
      </c>
      <c r="I171" s="304"/>
      <c r="J171" s="304"/>
      <c r="K171" s="304"/>
      <c r="L171" s="304"/>
      <c r="M171" s="304"/>
      <c r="N171" s="304"/>
    </row>
    <row r="172" hidden="1">
      <c r="A172" s="294"/>
      <c r="B172" s="315"/>
      <c r="C172" s="317" t="s">
        <v>1550</v>
      </c>
      <c r="D172" s="468">
        <v>1108.0</v>
      </c>
      <c r="E172" s="319" t="s">
        <v>1358</v>
      </c>
      <c r="F172" s="319" t="s">
        <v>282</v>
      </c>
      <c r="G172" s="469">
        <v>200000.0</v>
      </c>
      <c r="H172" s="323" t="s">
        <v>1551</v>
      </c>
      <c r="I172" s="315"/>
      <c r="J172" s="315"/>
      <c r="K172" s="315"/>
      <c r="L172" s="315"/>
      <c r="M172" s="315"/>
      <c r="N172" s="315"/>
    </row>
    <row r="173" hidden="1">
      <c r="A173" s="470"/>
      <c r="B173" s="471">
        <v>46153.0</v>
      </c>
      <c r="C173" s="472" t="s">
        <v>1357</v>
      </c>
      <c r="D173" s="473">
        <v>1809.0</v>
      </c>
      <c r="E173" s="474" t="s">
        <v>1376</v>
      </c>
      <c r="F173" s="474" t="s">
        <v>282</v>
      </c>
      <c r="G173" s="475">
        <v>25000.0</v>
      </c>
      <c r="H173" s="476" t="s">
        <v>1552</v>
      </c>
      <c r="I173" s="301" t="s">
        <v>1379</v>
      </c>
      <c r="J173" s="477"/>
      <c r="K173" s="478"/>
      <c r="L173" s="479"/>
      <c r="M173" s="477"/>
      <c r="N173" s="479"/>
      <c r="O173" s="121"/>
      <c r="P173" s="121"/>
      <c r="Q173" s="121"/>
      <c r="R173" s="121"/>
      <c r="S173" s="121"/>
    </row>
    <row r="174" hidden="1">
      <c r="A174" s="470"/>
      <c r="B174" s="304"/>
      <c r="C174" s="472" t="s">
        <v>1357</v>
      </c>
      <c r="D174" s="480">
        <v>2708.0</v>
      </c>
      <c r="E174" s="474" t="s">
        <v>1358</v>
      </c>
      <c r="F174" s="474" t="s">
        <v>1374</v>
      </c>
      <c r="G174" s="481">
        <v>25000.0</v>
      </c>
      <c r="H174" s="476" t="s">
        <v>1553</v>
      </c>
      <c r="I174" s="304"/>
      <c r="J174" s="304"/>
      <c r="K174" s="304"/>
      <c r="L174" s="304"/>
      <c r="M174" s="304"/>
      <c r="N174" s="304"/>
      <c r="O174" s="121"/>
      <c r="P174" s="121"/>
      <c r="Q174" s="121"/>
      <c r="R174" s="121"/>
      <c r="S174" s="121"/>
    </row>
    <row r="175" hidden="1">
      <c r="A175" s="470"/>
      <c r="B175" s="304"/>
      <c r="C175" s="482" t="s">
        <v>169</v>
      </c>
      <c r="D175" s="480">
        <v>1239.0</v>
      </c>
      <c r="E175" s="474" t="s">
        <v>1376</v>
      </c>
      <c r="F175" s="474" t="s">
        <v>1039</v>
      </c>
      <c r="G175" s="481">
        <v>400000.0</v>
      </c>
      <c r="H175" s="476" t="s">
        <v>1554</v>
      </c>
      <c r="I175" s="304"/>
      <c r="J175" s="304"/>
      <c r="K175" s="304"/>
      <c r="L175" s="304"/>
      <c r="M175" s="304"/>
      <c r="N175" s="304"/>
      <c r="O175" s="121"/>
      <c r="P175" s="121"/>
      <c r="Q175" s="121"/>
      <c r="R175" s="121"/>
      <c r="S175" s="121"/>
    </row>
    <row r="176" hidden="1">
      <c r="A176" s="470"/>
      <c r="B176" s="304"/>
      <c r="C176" s="483" t="s">
        <v>1547</v>
      </c>
      <c r="D176" s="484">
        <v>2007.0</v>
      </c>
      <c r="E176" s="474" t="s">
        <v>1358</v>
      </c>
      <c r="F176" s="474" t="s">
        <v>1374</v>
      </c>
      <c r="G176" s="475">
        <v>25000.0</v>
      </c>
      <c r="H176" s="476" t="s">
        <v>1555</v>
      </c>
      <c r="I176" s="304"/>
      <c r="J176" s="304"/>
      <c r="K176" s="304"/>
      <c r="L176" s="304"/>
      <c r="M176" s="304"/>
      <c r="N176" s="304"/>
      <c r="O176" s="121"/>
      <c r="P176" s="121"/>
      <c r="Q176" s="121"/>
      <c r="R176" s="121"/>
      <c r="S176" s="121"/>
    </row>
    <row r="177" hidden="1">
      <c r="A177" s="470"/>
      <c r="B177" s="304"/>
      <c r="C177" s="472" t="s">
        <v>1357</v>
      </c>
      <c r="D177" s="485">
        <v>1510.0</v>
      </c>
      <c r="E177" s="474" t="s">
        <v>1376</v>
      </c>
      <c r="F177" s="474" t="s">
        <v>282</v>
      </c>
      <c r="G177" s="481">
        <v>100000.0</v>
      </c>
      <c r="H177" s="476" t="s">
        <v>1556</v>
      </c>
      <c r="I177" s="304"/>
      <c r="J177" s="304"/>
      <c r="K177" s="304"/>
      <c r="L177" s="304"/>
      <c r="M177" s="304"/>
      <c r="N177" s="304"/>
      <c r="O177" s="121"/>
      <c r="P177" s="121"/>
      <c r="Q177" s="121"/>
      <c r="R177" s="121"/>
      <c r="S177" s="121"/>
    </row>
    <row r="178" hidden="1">
      <c r="A178" s="470"/>
      <c r="B178" s="304"/>
      <c r="C178" s="482" t="s">
        <v>169</v>
      </c>
      <c r="D178" s="486">
        <v>917.0</v>
      </c>
      <c r="E178" s="474" t="s">
        <v>1429</v>
      </c>
      <c r="F178" s="487" t="s">
        <v>1374</v>
      </c>
      <c r="G178" s="481"/>
      <c r="H178" s="476" t="s">
        <v>1557</v>
      </c>
      <c r="I178" s="304"/>
      <c r="J178" s="304"/>
      <c r="K178" s="304"/>
      <c r="L178" s="304"/>
      <c r="M178" s="304"/>
      <c r="N178" s="304"/>
      <c r="O178" s="121"/>
      <c r="P178" s="121"/>
      <c r="Q178" s="121"/>
      <c r="R178" s="121"/>
      <c r="S178" s="121"/>
    </row>
    <row r="179" hidden="1">
      <c r="A179" s="470"/>
      <c r="B179" s="304"/>
      <c r="C179" s="482" t="s">
        <v>169</v>
      </c>
      <c r="D179" s="488">
        <v>1241.0</v>
      </c>
      <c r="E179" s="474" t="s">
        <v>1429</v>
      </c>
      <c r="F179" s="487" t="s">
        <v>1544</v>
      </c>
      <c r="G179" s="481"/>
      <c r="H179" s="476" t="s">
        <v>1558</v>
      </c>
      <c r="I179" s="304"/>
      <c r="J179" s="304"/>
      <c r="K179" s="304"/>
      <c r="L179" s="304"/>
      <c r="M179" s="304"/>
      <c r="N179" s="304"/>
      <c r="O179" s="121"/>
      <c r="P179" s="121"/>
      <c r="Q179" s="121"/>
      <c r="R179" s="121"/>
      <c r="S179" s="121"/>
    </row>
    <row r="180" hidden="1">
      <c r="A180" s="470"/>
      <c r="B180" s="304"/>
      <c r="C180" s="482" t="s">
        <v>169</v>
      </c>
      <c r="D180" s="486">
        <v>938.0</v>
      </c>
      <c r="E180" s="474" t="s">
        <v>1429</v>
      </c>
      <c r="F180" s="474" t="s">
        <v>1374</v>
      </c>
      <c r="G180" s="481"/>
      <c r="H180" s="476" t="s">
        <v>96</v>
      </c>
      <c r="I180" s="304"/>
      <c r="J180" s="304"/>
      <c r="K180" s="304"/>
      <c r="L180" s="304"/>
      <c r="M180" s="304"/>
      <c r="N180" s="304"/>
      <c r="O180" s="121"/>
      <c r="P180" s="121"/>
      <c r="Q180" s="121"/>
      <c r="R180" s="121"/>
      <c r="S180" s="121"/>
    </row>
    <row r="181" hidden="1">
      <c r="A181" s="470"/>
      <c r="B181" s="304"/>
      <c r="C181" s="482" t="s">
        <v>169</v>
      </c>
      <c r="D181" s="486">
        <v>941.0</v>
      </c>
      <c r="E181" s="474" t="s">
        <v>1429</v>
      </c>
      <c r="F181" s="474" t="s">
        <v>1374</v>
      </c>
      <c r="G181" s="481"/>
      <c r="H181" s="476" t="s">
        <v>96</v>
      </c>
      <c r="I181" s="304"/>
      <c r="J181" s="304"/>
      <c r="K181" s="304"/>
      <c r="L181" s="304"/>
      <c r="M181" s="304"/>
      <c r="N181" s="304"/>
      <c r="O181" s="121"/>
      <c r="P181" s="121"/>
      <c r="Q181" s="121"/>
      <c r="R181" s="121"/>
      <c r="S181" s="121"/>
    </row>
    <row r="182" hidden="1">
      <c r="A182" s="470"/>
      <c r="B182" s="304"/>
      <c r="C182" s="482" t="s">
        <v>169</v>
      </c>
      <c r="D182" s="486">
        <v>1001.0</v>
      </c>
      <c r="E182" s="474" t="s">
        <v>1429</v>
      </c>
      <c r="F182" s="474" t="s">
        <v>1374</v>
      </c>
      <c r="G182" s="481"/>
      <c r="H182" s="476" t="s">
        <v>96</v>
      </c>
      <c r="I182" s="304"/>
      <c r="J182" s="304"/>
      <c r="K182" s="304"/>
      <c r="L182" s="304"/>
      <c r="M182" s="304"/>
      <c r="N182" s="304"/>
      <c r="O182" s="121"/>
      <c r="P182" s="121"/>
      <c r="Q182" s="121"/>
      <c r="R182" s="121"/>
      <c r="S182" s="121"/>
    </row>
    <row r="183" hidden="1">
      <c r="A183" s="470"/>
      <c r="B183" s="304"/>
      <c r="C183" s="482" t="s">
        <v>169</v>
      </c>
      <c r="D183" s="486">
        <v>1006.0</v>
      </c>
      <c r="E183" s="474" t="s">
        <v>1429</v>
      </c>
      <c r="F183" s="474" t="s">
        <v>1374</v>
      </c>
      <c r="G183" s="481"/>
      <c r="H183" s="476" t="s">
        <v>96</v>
      </c>
      <c r="I183" s="304"/>
      <c r="J183" s="304"/>
      <c r="K183" s="304"/>
      <c r="L183" s="304"/>
      <c r="M183" s="304"/>
      <c r="N183" s="304"/>
      <c r="O183" s="121"/>
      <c r="P183" s="121"/>
      <c r="Q183" s="121"/>
      <c r="R183" s="121"/>
      <c r="S183" s="121"/>
    </row>
    <row r="184" hidden="1">
      <c r="A184" s="470"/>
      <c r="B184" s="304"/>
      <c r="C184" s="482" t="s">
        <v>169</v>
      </c>
      <c r="D184" s="486">
        <v>1010.0</v>
      </c>
      <c r="E184" s="474" t="s">
        <v>1429</v>
      </c>
      <c r="F184" s="474" t="s">
        <v>1374</v>
      </c>
      <c r="G184" s="481"/>
      <c r="H184" s="476" t="s">
        <v>96</v>
      </c>
      <c r="I184" s="304"/>
      <c r="J184" s="304"/>
      <c r="K184" s="304"/>
      <c r="L184" s="304"/>
      <c r="M184" s="304"/>
      <c r="N184" s="304"/>
      <c r="O184" s="121"/>
      <c r="P184" s="121"/>
      <c r="Q184" s="121"/>
      <c r="R184" s="121"/>
      <c r="S184" s="121"/>
    </row>
    <row r="185" hidden="1">
      <c r="A185" s="470"/>
      <c r="B185" s="315"/>
      <c r="C185" s="482" t="s">
        <v>169</v>
      </c>
      <c r="D185" s="486">
        <v>1015.0</v>
      </c>
      <c r="E185" s="474" t="s">
        <v>1429</v>
      </c>
      <c r="F185" s="474" t="s">
        <v>1374</v>
      </c>
      <c r="G185" s="481"/>
      <c r="H185" s="476" t="s">
        <v>96</v>
      </c>
      <c r="I185" s="315"/>
      <c r="J185" s="315"/>
      <c r="K185" s="315"/>
      <c r="L185" s="315"/>
      <c r="M185" s="315"/>
      <c r="N185" s="315"/>
      <c r="O185" s="121"/>
      <c r="P185" s="121"/>
      <c r="Q185" s="121"/>
      <c r="R185" s="121"/>
      <c r="S185" s="121"/>
    </row>
    <row r="186" ht="13.5" hidden="1" customHeight="1">
      <c r="A186" s="470"/>
      <c r="B186" s="489">
        <v>46154.0</v>
      </c>
      <c r="C186" s="490" t="s">
        <v>1498</v>
      </c>
      <c r="D186" s="491">
        <v>3202.0</v>
      </c>
      <c r="E186" s="492" t="s">
        <v>1376</v>
      </c>
      <c r="F186" s="492" t="s">
        <v>1542</v>
      </c>
      <c r="G186" s="493">
        <v>50000.0</v>
      </c>
      <c r="H186" s="494" t="s">
        <v>1559</v>
      </c>
      <c r="I186" s="301" t="s">
        <v>1475</v>
      </c>
      <c r="J186" s="477" t="s">
        <v>96</v>
      </c>
      <c r="K186" s="479" t="s">
        <v>96</v>
      </c>
      <c r="L186" s="479" t="s">
        <v>96</v>
      </c>
      <c r="M186" s="477" t="s">
        <v>96</v>
      </c>
      <c r="N186" s="479" t="s">
        <v>96</v>
      </c>
      <c r="O186" s="121"/>
      <c r="P186" s="121"/>
      <c r="Q186" s="121"/>
      <c r="R186" s="121"/>
      <c r="S186" s="121"/>
    </row>
    <row r="187" hidden="1">
      <c r="A187" s="470"/>
      <c r="B187" s="304"/>
      <c r="C187" s="490" t="s">
        <v>1498</v>
      </c>
      <c r="D187" s="495">
        <v>2106.0</v>
      </c>
      <c r="E187" s="492" t="s">
        <v>1376</v>
      </c>
      <c r="F187" s="492" t="s">
        <v>1386</v>
      </c>
      <c r="G187" s="493">
        <v>30000.0</v>
      </c>
      <c r="H187" s="494" t="s">
        <v>1560</v>
      </c>
      <c r="I187" s="304"/>
      <c r="J187" s="304"/>
      <c r="K187" s="304"/>
      <c r="L187" s="304"/>
      <c r="M187" s="304"/>
      <c r="N187" s="304"/>
      <c r="O187" s="121"/>
      <c r="P187" s="121"/>
      <c r="Q187" s="121"/>
      <c r="R187" s="121"/>
      <c r="S187" s="121"/>
    </row>
    <row r="188" hidden="1">
      <c r="A188" s="470"/>
      <c r="B188" s="304"/>
      <c r="C188" s="496" t="s">
        <v>1357</v>
      </c>
      <c r="D188" s="491">
        <v>2707.0</v>
      </c>
      <c r="E188" s="492" t="s">
        <v>1376</v>
      </c>
      <c r="F188" s="492" t="s">
        <v>282</v>
      </c>
      <c r="G188" s="493">
        <v>300000.0</v>
      </c>
      <c r="H188" s="494" t="s">
        <v>1561</v>
      </c>
      <c r="I188" s="304"/>
      <c r="J188" s="304"/>
      <c r="K188" s="304"/>
      <c r="L188" s="304"/>
      <c r="M188" s="304"/>
      <c r="N188" s="304"/>
      <c r="O188" s="121"/>
      <c r="P188" s="121"/>
      <c r="Q188" s="121"/>
      <c r="R188" s="121"/>
      <c r="S188" s="121"/>
    </row>
    <row r="189" hidden="1">
      <c r="A189" s="470"/>
      <c r="B189" s="304"/>
      <c r="C189" s="497" t="s">
        <v>1388</v>
      </c>
      <c r="D189" s="491">
        <v>642.0</v>
      </c>
      <c r="E189" s="492" t="s">
        <v>1376</v>
      </c>
      <c r="F189" s="492" t="s">
        <v>282</v>
      </c>
      <c r="G189" s="493">
        <v>300000.0</v>
      </c>
      <c r="H189" s="494" t="s">
        <v>1562</v>
      </c>
      <c r="I189" s="304"/>
      <c r="J189" s="304"/>
      <c r="K189" s="304"/>
      <c r="L189" s="304"/>
      <c r="M189" s="304"/>
      <c r="N189" s="304"/>
      <c r="O189" s="121"/>
      <c r="P189" s="121"/>
      <c r="Q189" s="121"/>
      <c r="R189" s="121"/>
      <c r="S189" s="121"/>
    </row>
    <row r="190" hidden="1">
      <c r="A190" s="470"/>
      <c r="B190" s="304"/>
      <c r="C190" s="496" t="s">
        <v>1357</v>
      </c>
      <c r="D190" s="498">
        <v>802.0</v>
      </c>
      <c r="E190" s="492" t="s">
        <v>1376</v>
      </c>
      <c r="F190" s="492" t="s">
        <v>1386</v>
      </c>
      <c r="G190" s="493">
        <v>30000.0</v>
      </c>
      <c r="H190" s="494" t="s">
        <v>1563</v>
      </c>
      <c r="I190" s="304"/>
      <c r="J190" s="304"/>
      <c r="K190" s="304"/>
      <c r="L190" s="304"/>
      <c r="M190" s="304"/>
      <c r="N190" s="304"/>
      <c r="O190" s="121"/>
      <c r="P190" s="121"/>
      <c r="Q190" s="121"/>
      <c r="R190" s="121"/>
      <c r="S190" s="121"/>
    </row>
    <row r="191" hidden="1">
      <c r="A191" s="470"/>
      <c r="B191" s="304"/>
      <c r="C191" s="490" t="s">
        <v>1498</v>
      </c>
      <c r="D191" s="498">
        <v>2008.0</v>
      </c>
      <c r="E191" s="492" t="s">
        <v>1376</v>
      </c>
      <c r="F191" s="492" t="s">
        <v>1359</v>
      </c>
      <c r="G191" s="493">
        <v>200000.0</v>
      </c>
      <c r="H191" s="494" t="s">
        <v>1564</v>
      </c>
      <c r="I191" s="304"/>
      <c r="J191" s="304"/>
      <c r="K191" s="304"/>
      <c r="L191" s="304"/>
      <c r="M191" s="304"/>
      <c r="N191" s="304"/>
      <c r="O191" s="121"/>
      <c r="P191" s="121"/>
      <c r="Q191" s="121"/>
      <c r="R191" s="121"/>
      <c r="S191" s="121"/>
    </row>
    <row r="192" hidden="1">
      <c r="A192" s="470"/>
      <c r="B192" s="304"/>
      <c r="C192" s="499" t="s">
        <v>169</v>
      </c>
      <c r="D192" s="500">
        <v>1016.0</v>
      </c>
      <c r="E192" s="492" t="s">
        <v>1429</v>
      </c>
      <c r="F192" s="492" t="s">
        <v>1359</v>
      </c>
      <c r="G192" s="501"/>
      <c r="H192" s="494" t="s">
        <v>1565</v>
      </c>
      <c r="I192" s="304"/>
      <c r="J192" s="304"/>
      <c r="K192" s="304"/>
      <c r="L192" s="304"/>
      <c r="M192" s="304"/>
      <c r="N192" s="304"/>
      <c r="O192" s="121"/>
      <c r="P192" s="121"/>
      <c r="Q192" s="121"/>
      <c r="R192" s="121"/>
      <c r="S192" s="121"/>
    </row>
    <row r="193" hidden="1">
      <c r="A193" s="470"/>
      <c r="B193" s="304"/>
      <c r="C193" s="499" t="s">
        <v>169</v>
      </c>
      <c r="D193" s="500">
        <v>1040.0</v>
      </c>
      <c r="E193" s="492" t="s">
        <v>1429</v>
      </c>
      <c r="F193" s="492" t="s">
        <v>1359</v>
      </c>
      <c r="G193" s="501"/>
      <c r="H193" s="494" t="s">
        <v>1565</v>
      </c>
      <c r="I193" s="304"/>
      <c r="J193" s="304"/>
      <c r="K193" s="304"/>
      <c r="L193" s="304"/>
      <c r="M193" s="304"/>
      <c r="N193" s="304"/>
      <c r="O193" s="121"/>
      <c r="P193" s="121"/>
      <c r="Q193" s="121"/>
      <c r="R193" s="121"/>
      <c r="S193" s="121"/>
    </row>
    <row r="194" hidden="1">
      <c r="A194" s="470"/>
      <c r="B194" s="304"/>
      <c r="C194" s="499" t="s">
        <v>169</v>
      </c>
      <c r="D194" s="500">
        <v>1041.0</v>
      </c>
      <c r="E194" s="492" t="s">
        <v>1429</v>
      </c>
      <c r="F194" s="492" t="s">
        <v>1359</v>
      </c>
      <c r="G194" s="502"/>
      <c r="H194" s="494" t="s">
        <v>1557</v>
      </c>
      <c r="I194" s="304"/>
      <c r="J194" s="304"/>
      <c r="K194" s="304"/>
      <c r="L194" s="304"/>
      <c r="M194" s="304"/>
      <c r="N194" s="304"/>
      <c r="O194" s="121"/>
      <c r="P194" s="121"/>
      <c r="Q194" s="121"/>
      <c r="R194" s="121"/>
      <c r="S194" s="121"/>
    </row>
    <row r="195" hidden="1">
      <c r="A195" s="470"/>
      <c r="B195" s="304"/>
      <c r="C195" s="499" t="s">
        <v>169</v>
      </c>
      <c r="D195" s="500">
        <v>1101.0</v>
      </c>
      <c r="E195" s="492" t="s">
        <v>1429</v>
      </c>
      <c r="F195" s="492" t="s">
        <v>1359</v>
      </c>
      <c r="G195" s="502"/>
      <c r="H195" s="494" t="s">
        <v>96</v>
      </c>
      <c r="I195" s="304"/>
      <c r="J195" s="304"/>
      <c r="K195" s="304"/>
      <c r="L195" s="304"/>
      <c r="M195" s="304"/>
      <c r="N195" s="304"/>
      <c r="O195" s="121"/>
      <c r="P195" s="121"/>
      <c r="Q195" s="121"/>
      <c r="R195" s="121"/>
      <c r="S195" s="121"/>
    </row>
    <row r="196" hidden="1">
      <c r="A196" s="470"/>
      <c r="B196" s="304"/>
      <c r="C196" s="499" t="s">
        <v>169</v>
      </c>
      <c r="D196" s="500">
        <v>1102.0</v>
      </c>
      <c r="E196" s="492" t="s">
        <v>1429</v>
      </c>
      <c r="F196" s="492" t="s">
        <v>1359</v>
      </c>
      <c r="G196" s="502"/>
      <c r="H196" s="494" t="s">
        <v>96</v>
      </c>
      <c r="I196" s="304"/>
      <c r="J196" s="304"/>
      <c r="K196" s="304"/>
      <c r="L196" s="304"/>
      <c r="M196" s="304"/>
      <c r="N196" s="304"/>
      <c r="O196" s="121"/>
      <c r="P196" s="121"/>
      <c r="Q196" s="121"/>
      <c r="R196" s="121"/>
      <c r="S196" s="121"/>
    </row>
    <row r="197" hidden="1">
      <c r="A197" s="470"/>
      <c r="B197" s="304"/>
      <c r="C197" s="499" t="s">
        <v>169</v>
      </c>
      <c r="D197" s="500">
        <v>1104.0</v>
      </c>
      <c r="E197" s="492" t="s">
        <v>1429</v>
      </c>
      <c r="F197" s="492" t="s">
        <v>1359</v>
      </c>
      <c r="G197" s="502"/>
      <c r="H197" s="494" t="s">
        <v>96</v>
      </c>
      <c r="I197" s="304"/>
      <c r="J197" s="304"/>
      <c r="K197" s="304"/>
      <c r="L197" s="304"/>
      <c r="M197" s="304"/>
      <c r="N197" s="304"/>
      <c r="O197" s="121"/>
      <c r="P197" s="121"/>
      <c r="Q197" s="121"/>
      <c r="R197" s="121"/>
      <c r="S197" s="121"/>
    </row>
    <row r="198" hidden="1">
      <c r="A198" s="470"/>
      <c r="B198" s="304"/>
      <c r="C198" s="499" t="s">
        <v>169</v>
      </c>
      <c r="D198" s="500">
        <v>1105.0</v>
      </c>
      <c r="E198" s="492" t="s">
        <v>1429</v>
      </c>
      <c r="F198" s="492" t="s">
        <v>1359</v>
      </c>
      <c r="G198" s="502"/>
      <c r="H198" s="494" t="s">
        <v>1566</v>
      </c>
      <c r="I198" s="304"/>
      <c r="J198" s="304"/>
      <c r="K198" s="304"/>
      <c r="L198" s="304"/>
      <c r="M198" s="304"/>
      <c r="N198" s="304"/>
      <c r="O198" s="121"/>
      <c r="P198" s="121"/>
      <c r="Q198" s="121"/>
      <c r="R198" s="121"/>
      <c r="S198" s="121"/>
    </row>
    <row r="199" hidden="1">
      <c r="A199" s="470"/>
      <c r="B199" s="315"/>
      <c r="C199" s="499" t="s">
        <v>169</v>
      </c>
      <c r="D199" s="500">
        <v>1109.0</v>
      </c>
      <c r="E199" s="492" t="s">
        <v>1429</v>
      </c>
      <c r="F199" s="492" t="s">
        <v>1359</v>
      </c>
      <c r="G199" s="502"/>
      <c r="H199" s="494" t="s">
        <v>1438</v>
      </c>
      <c r="I199" s="315"/>
      <c r="J199" s="315"/>
      <c r="K199" s="315"/>
      <c r="L199" s="315"/>
      <c r="M199" s="315"/>
      <c r="N199" s="315"/>
      <c r="O199" s="121"/>
      <c r="P199" s="121"/>
      <c r="Q199" s="121"/>
      <c r="R199" s="121"/>
      <c r="S199" s="121"/>
    </row>
    <row r="200" ht="21.0" hidden="1" customHeight="1">
      <c r="A200" s="470"/>
      <c r="B200" s="503">
        <v>46155.0</v>
      </c>
      <c r="C200" s="504" t="s">
        <v>1567</v>
      </c>
      <c r="D200" s="505" t="s">
        <v>1455</v>
      </c>
      <c r="E200" s="506" t="s">
        <v>1376</v>
      </c>
      <c r="F200" s="506" t="s">
        <v>1505</v>
      </c>
      <c r="G200" s="507">
        <v>0.0</v>
      </c>
      <c r="H200" s="508" t="s">
        <v>1568</v>
      </c>
      <c r="I200" s="301" t="s">
        <v>1569</v>
      </c>
      <c r="J200" s="477" t="s">
        <v>96</v>
      </c>
      <c r="K200" s="479" t="s">
        <v>96</v>
      </c>
      <c r="L200" s="479" t="s">
        <v>96</v>
      </c>
      <c r="M200" s="477" t="s">
        <v>96</v>
      </c>
      <c r="N200" s="479" t="s">
        <v>96</v>
      </c>
      <c r="O200" s="121"/>
      <c r="P200" s="121"/>
      <c r="Q200" s="121"/>
      <c r="R200" s="121"/>
      <c r="S200" s="121"/>
    </row>
    <row r="201" hidden="1">
      <c r="A201" s="470"/>
      <c r="B201" s="304"/>
      <c r="C201" s="504" t="s">
        <v>1567</v>
      </c>
      <c r="D201" s="505" t="s">
        <v>1570</v>
      </c>
      <c r="E201" s="506" t="s">
        <v>1376</v>
      </c>
      <c r="F201" s="506" t="s">
        <v>1039</v>
      </c>
      <c r="G201" s="509">
        <v>272957.0</v>
      </c>
      <c r="H201" s="508" t="s">
        <v>1571</v>
      </c>
      <c r="I201" s="304"/>
      <c r="J201" s="304"/>
      <c r="K201" s="304"/>
      <c r="L201" s="304"/>
      <c r="M201" s="304"/>
      <c r="N201" s="304"/>
      <c r="O201" s="121"/>
      <c r="P201" s="121"/>
      <c r="Q201" s="121"/>
      <c r="R201" s="121"/>
      <c r="S201" s="121"/>
    </row>
    <row r="202" hidden="1">
      <c r="A202" s="470"/>
      <c r="B202" s="304"/>
      <c r="C202" s="504" t="s">
        <v>1567</v>
      </c>
      <c r="D202" s="505" t="s">
        <v>1572</v>
      </c>
      <c r="E202" s="506" t="s">
        <v>1376</v>
      </c>
      <c r="F202" s="506" t="s">
        <v>1039</v>
      </c>
      <c r="G202" s="509">
        <v>227621.1</v>
      </c>
      <c r="H202" s="508" t="s">
        <v>1571</v>
      </c>
      <c r="I202" s="304"/>
      <c r="J202" s="304"/>
      <c r="K202" s="304"/>
      <c r="L202" s="304"/>
      <c r="M202" s="304"/>
      <c r="N202" s="304"/>
      <c r="O202" s="121"/>
      <c r="P202" s="121"/>
      <c r="Q202" s="121"/>
      <c r="R202" s="121"/>
      <c r="S202" s="121"/>
    </row>
    <row r="203" hidden="1">
      <c r="A203" s="470"/>
      <c r="B203" s="304"/>
      <c r="C203" s="504" t="s">
        <v>1567</v>
      </c>
      <c r="D203" s="505" t="s">
        <v>1573</v>
      </c>
      <c r="E203" s="506" t="s">
        <v>1376</v>
      </c>
      <c r="F203" s="506" t="s">
        <v>1386</v>
      </c>
      <c r="G203" s="510">
        <v>172000.0</v>
      </c>
      <c r="H203" s="508" t="s">
        <v>1574</v>
      </c>
      <c r="I203" s="304"/>
      <c r="J203" s="304"/>
      <c r="K203" s="304"/>
      <c r="L203" s="304"/>
      <c r="M203" s="304"/>
      <c r="N203" s="304"/>
      <c r="O203" s="121"/>
      <c r="P203" s="121"/>
      <c r="Q203" s="121"/>
      <c r="R203" s="121"/>
      <c r="S203" s="121"/>
    </row>
    <row r="204" hidden="1">
      <c r="A204" s="470"/>
      <c r="B204" s="304"/>
      <c r="C204" s="504" t="s">
        <v>1567</v>
      </c>
      <c r="D204" s="505" t="s">
        <v>1537</v>
      </c>
      <c r="E204" s="506" t="s">
        <v>1402</v>
      </c>
      <c r="F204" s="506" t="s">
        <v>1374</v>
      </c>
      <c r="G204" s="510">
        <v>190000.0</v>
      </c>
      <c r="H204" s="508" t="s">
        <v>1575</v>
      </c>
      <c r="I204" s="304"/>
      <c r="J204" s="304"/>
      <c r="K204" s="304"/>
      <c r="L204" s="304"/>
      <c r="M204" s="304"/>
      <c r="N204" s="304"/>
      <c r="O204" s="121"/>
      <c r="P204" s="121"/>
      <c r="Q204" s="121"/>
      <c r="R204" s="121"/>
      <c r="S204" s="121"/>
    </row>
    <row r="205" hidden="1">
      <c r="A205" s="470"/>
      <c r="B205" s="304"/>
      <c r="C205" s="449" t="s">
        <v>1357</v>
      </c>
      <c r="D205" s="505">
        <v>1909.0</v>
      </c>
      <c r="E205" s="511" t="s">
        <v>1376</v>
      </c>
      <c r="F205" s="511" t="s">
        <v>1039</v>
      </c>
      <c r="G205" s="510">
        <v>383000.0</v>
      </c>
      <c r="H205" s="508" t="s">
        <v>1391</v>
      </c>
      <c r="I205" s="304"/>
      <c r="J205" s="304"/>
      <c r="K205" s="304"/>
      <c r="L205" s="304"/>
      <c r="M205" s="304"/>
      <c r="N205" s="304"/>
      <c r="O205" s="121"/>
      <c r="P205" s="121"/>
      <c r="Q205" s="121"/>
      <c r="R205" s="121"/>
      <c r="S205" s="121"/>
    </row>
    <row r="206" hidden="1">
      <c r="A206" s="470"/>
      <c r="B206" s="304"/>
      <c r="C206" s="504" t="s">
        <v>169</v>
      </c>
      <c r="D206" s="512">
        <v>1110.0</v>
      </c>
      <c r="E206" s="511" t="s">
        <v>1429</v>
      </c>
      <c r="F206" s="511" t="s">
        <v>1359</v>
      </c>
      <c r="G206" s="513"/>
      <c r="H206" s="508" t="s">
        <v>1557</v>
      </c>
      <c r="I206" s="304"/>
      <c r="J206" s="304"/>
      <c r="K206" s="304"/>
      <c r="L206" s="304"/>
      <c r="M206" s="304"/>
      <c r="N206" s="304"/>
      <c r="O206" s="121"/>
      <c r="P206" s="121"/>
      <c r="Q206" s="121"/>
      <c r="R206" s="121"/>
      <c r="S206" s="121"/>
    </row>
    <row r="207" hidden="1">
      <c r="A207" s="470"/>
      <c r="B207" s="304"/>
      <c r="C207" s="504" t="s">
        <v>169</v>
      </c>
      <c r="D207" s="512">
        <v>1132.0</v>
      </c>
      <c r="E207" s="511" t="s">
        <v>1429</v>
      </c>
      <c r="F207" s="511" t="s">
        <v>1359</v>
      </c>
      <c r="G207" s="513"/>
      <c r="H207" s="508" t="s">
        <v>1434</v>
      </c>
      <c r="I207" s="304"/>
      <c r="J207" s="304"/>
      <c r="K207" s="304"/>
      <c r="L207" s="304"/>
      <c r="M207" s="304"/>
      <c r="N207" s="304"/>
      <c r="O207" s="121"/>
      <c r="P207" s="121"/>
      <c r="Q207" s="121"/>
      <c r="R207" s="121"/>
      <c r="S207" s="121"/>
    </row>
    <row r="208" hidden="1">
      <c r="A208" s="470"/>
      <c r="B208" s="304"/>
      <c r="C208" s="504" t="s">
        <v>169</v>
      </c>
      <c r="D208" s="512">
        <v>1139.0</v>
      </c>
      <c r="E208" s="511" t="s">
        <v>1429</v>
      </c>
      <c r="F208" s="511" t="s">
        <v>1359</v>
      </c>
      <c r="G208" s="514"/>
      <c r="H208" s="508" t="s">
        <v>96</v>
      </c>
      <c r="I208" s="304"/>
      <c r="J208" s="304"/>
      <c r="K208" s="304"/>
      <c r="L208" s="304"/>
      <c r="M208" s="304"/>
      <c r="N208" s="304"/>
      <c r="O208" s="121"/>
      <c r="P208" s="121"/>
      <c r="Q208" s="121"/>
      <c r="R208" s="121"/>
      <c r="S208" s="121"/>
    </row>
    <row r="209" hidden="1">
      <c r="A209" s="470"/>
      <c r="B209" s="304"/>
      <c r="C209" s="504" t="s">
        <v>169</v>
      </c>
      <c r="D209" s="512">
        <v>1140.0</v>
      </c>
      <c r="E209" s="511" t="s">
        <v>1429</v>
      </c>
      <c r="F209" s="511" t="s">
        <v>1359</v>
      </c>
      <c r="G209" s="514"/>
      <c r="H209" s="508" t="s">
        <v>96</v>
      </c>
      <c r="I209" s="304"/>
      <c r="J209" s="304"/>
      <c r="K209" s="304"/>
      <c r="L209" s="304"/>
      <c r="M209" s="304"/>
      <c r="N209" s="304"/>
      <c r="O209" s="121"/>
      <c r="P209" s="121"/>
      <c r="Q209" s="121"/>
      <c r="R209" s="121"/>
      <c r="S209" s="121"/>
    </row>
    <row r="210" hidden="1">
      <c r="A210" s="470"/>
      <c r="B210" s="304"/>
      <c r="C210" s="504" t="s">
        <v>169</v>
      </c>
      <c r="D210" s="512">
        <v>1201.0</v>
      </c>
      <c r="E210" s="511" t="s">
        <v>1429</v>
      </c>
      <c r="F210" s="511" t="s">
        <v>1359</v>
      </c>
      <c r="G210" s="514"/>
      <c r="H210" s="508" t="s">
        <v>96</v>
      </c>
      <c r="I210" s="304"/>
      <c r="J210" s="304"/>
      <c r="K210" s="304"/>
      <c r="L210" s="304"/>
      <c r="M210" s="304"/>
      <c r="N210" s="304"/>
      <c r="O210" s="121"/>
      <c r="P210" s="121"/>
      <c r="Q210" s="121"/>
      <c r="R210" s="121"/>
      <c r="S210" s="121"/>
    </row>
    <row r="211" hidden="1">
      <c r="A211" s="470"/>
      <c r="B211" s="304"/>
      <c r="C211" s="504" t="s">
        <v>169</v>
      </c>
      <c r="D211" s="512">
        <v>1202.0</v>
      </c>
      <c r="E211" s="511" t="s">
        <v>1429</v>
      </c>
      <c r="F211" s="511" t="s">
        <v>1359</v>
      </c>
      <c r="G211" s="514"/>
      <c r="H211" s="508" t="s">
        <v>96</v>
      </c>
      <c r="I211" s="304"/>
      <c r="J211" s="304"/>
      <c r="K211" s="304"/>
      <c r="L211" s="304"/>
      <c r="M211" s="304"/>
      <c r="N211" s="304"/>
      <c r="O211" s="121"/>
      <c r="P211" s="121"/>
      <c r="Q211" s="121"/>
      <c r="R211" s="121"/>
      <c r="S211" s="121"/>
    </row>
    <row r="212" hidden="1">
      <c r="A212" s="470"/>
      <c r="B212" s="315"/>
      <c r="C212" s="504" t="s">
        <v>169</v>
      </c>
      <c r="D212" s="512">
        <v>1203.0</v>
      </c>
      <c r="E212" s="511" t="s">
        <v>1429</v>
      </c>
      <c r="F212" s="511" t="s">
        <v>1359</v>
      </c>
      <c r="G212" s="514"/>
      <c r="H212" s="508" t="s">
        <v>1576</v>
      </c>
      <c r="I212" s="315"/>
      <c r="J212" s="315"/>
      <c r="K212" s="315"/>
      <c r="L212" s="315"/>
      <c r="M212" s="315"/>
      <c r="N212" s="315"/>
      <c r="O212" s="121"/>
      <c r="P212" s="121"/>
      <c r="Q212" s="121"/>
      <c r="R212" s="121"/>
      <c r="S212" s="121"/>
    </row>
    <row r="213" ht="21.0" hidden="1" customHeight="1">
      <c r="A213" s="470"/>
      <c r="B213" s="515">
        <v>46157.0</v>
      </c>
      <c r="C213" s="516" t="s">
        <v>1357</v>
      </c>
      <c r="D213" s="517">
        <v>1510.0</v>
      </c>
      <c r="E213" s="518" t="s">
        <v>1376</v>
      </c>
      <c r="F213" s="518" t="s">
        <v>1386</v>
      </c>
      <c r="G213" s="519">
        <v>60420.0</v>
      </c>
      <c r="H213" s="520" t="s">
        <v>1577</v>
      </c>
      <c r="I213" s="301" t="s">
        <v>1475</v>
      </c>
      <c r="J213" s="477" t="s">
        <v>96</v>
      </c>
      <c r="K213" s="479" t="s">
        <v>96</v>
      </c>
      <c r="L213" s="479" t="s">
        <v>96</v>
      </c>
      <c r="M213" s="301" t="s">
        <v>1379</v>
      </c>
      <c r="N213" s="302">
        <f>G213+G214</f>
        <v>86420</v>
      </c>
      <c r="O213" s="121"/>
      <c r="P213" s="121"/>
      <c r="Q213" s="121"/>
      <c r="R213" s="121"/>
      <c r="S213" s="121"/>
    </row>
    <row r="214" hidden="1">
      <c r="A214" s="470"/>
      <c r="B214" s="304"/>
      <c r="C214" s="516" t="s">
        <v>1357</v>
      </c>
      <c r="D214" s="521">
        <v>2513.0</v>
      </c>
      <c r="E214" s="518" t="s">
        <v>1376</v>
      </c>
      <c r="F214" s="518" t="s">
        <v>1386</v>
      </c>
      <c r="G214" s="519">
        <v>26000.0</v>
      </c>
      <c r="H214" s="520" t="s">
        <v>1578</v>
      </c>
      <c r="I214" s="304"/>
      <c r="J214" s="304"/>
      <c r="K214" s="304"/>
      <c r="L214" s="304"/>
      <c r="M214" s="304"/>
      <c r="N214" s="304"/>
      <c r="O214" s="121"/>
      <c r="P214" s="121"/>
      <c r="Q214" s="121"/>
      <c r="R214" s="121"/>
      <c r="S214" s="121"/>
    </row>
    <row r="215" hidden="1">
      <c r="A215" s="470"/>
      <c r="B215" s="304"/>
      <c r="C215" s="516" t="s">
        <v>1357</v>
      </c>
      <c r="D215" s="517">
        <v>2207.0</v>
      </c>
      <c r="E215" s="518" t="s">
        <v>1376</v>
      </c>
      <c r="F215" s="518" t="s">
        <v>1039</v>
      </c>
      <c r="G215" s="402">
        <v>228000.0</v>
      </c>
      <c r="H215" s="520" t="s">
        <v>1579</v>
      </c>
      <c r="I215" s="304"/>
      <c r="J215" s="304"/>
      <c r="K215" s="304"/>
      <c r="L215" s="304"/>
      <c r="M215" s="304"/>
      <c r="N215" s="304"/>
      <c r="O215" s="121"/>
      <c r="P215" s="121"/>
      <c r="Q215" s="121"/>
      <c r="R215" s="121"/>
      <c r="S215" s="121"/>
    </row>
    <row r="216" hidden="1">
      <c r="A216" s="470"/>
      <c r="B216" s="304"/>
      <c r="C216" s="522" t="s">
        <v>169</v>
      </c>
      <c r="D216" s="521">
        <v>532.0</v>
      </c>
      <c r="E216" s="518" t="s">
        <v>1376</v>
      </c>
      <c r="F216" s="518" t="s">
        <v>282</v>
      </c>
      <c r="G216" s="519">
        <v>300000.0</v>
      </c>
      <c r="H216" s="520" t="s">
        <v>1580</v>
      </c>
      <c r="I216" s="304"/>
      <c r="J216" s="304"/>
      <c r="K216" s="304"/>
      <c r="L216" s="304"/>
      <c r="M216" s="304"/>
      <c r="N216" s="304"/>
      <c r="O216" s="121"/>
      <c r="P216" s="121"/>
      <c r="Q216" s="121"/>
      <c r="R216" s="121"/>
      <c r="S216" s="121"/>
    </row>
    <row r="217" hidden="1">
      <c r="A217" s="470"/>
      <c r="B217" s="304"/>
      <c r="C217" s="522" t="s">
        <v>169</v>
      </c>
      <c r="D217" s="523">
        <v>1210.0</v>
      </c>
      <c r="E217" s="518" t="s">
        <v>1429</v>
      </c>
      <c r="F217" s="518" t="s">
        <v>1359</v>
      </c>
      <c r="G217" s="524"/>
      <c r="H217" s="520" t="s">
        <v>1581</v>
      </c>
      <c r="I217" s="304"/>
      <c r="J217" s="304"/>
      <c r="K217" s="304"/>
      <c r="L217" s="304"/>
      <c r="M217" s="304"/>
      <c r="N217" s="304"/>
      <c r="O217" s="121"/>
      <c r="P217" s="121"/>
      <c r="Q217" s="121"/>
      <c r="R217" s="121"/>
      <c r="S217" s="121"/>
    </row>
    <row r="218" hidden="1">
      <c r="A218" s="470"/>
      <c r="B218" s="304"/>
      <c r="C218" s="522" t="s">
        <v>169</v>
      </c>
      <c r="D218" s="523">
        <v>1232.0</v>
      </c>
      <c r="E218" s="518" t="s">
        <v>1429</v>
      </c>
      <c r="F218" s="518" t="s">
        <v>1359</v>
      </c>
      <c r="G218" s="525"/>
      <c r="H218" s="520" t="s">
        <v>1582</v>
      </c>
      <c r="I218" s="304"/>
      <c r="J218" s="304"/>
      <c r="K218" s="304"/>
      <c r="L218" s="304"/>
      <c r="M218" s="304"/>
      <c r="N218" s="304"/>
      <c r="O218" s="121"/>
      <c r="P218" s="121"/>
      <c r="Q218" s="121"/>
      <c r="R218" s="121"/>
      <c r="S218" s="121"/>
    </row>
    <row r="219" hidden="1">
      <c r="A219" s="470"/>
      <c r="B219" s="304"/>
      <c r="C219" s="522" t="s">
        <v>169</v>
      </c>
      <c r="D219" s="526">
        <v>1203.0</v>
      </c>
      <c r="E219" s="518" t="s">
        <v>1429</v>
      </c>
      <c r="F219" s="518" t="s">
        <v>1359</v>
      </c>
      <c r="G219" s="525"/>
      <c r="H219" s="520" t="s">
        <v>1581</v>
      </c>
      <c r="I219" s="304"/>
      <c r="J219" s="304"/>
      <c r="K219" s="304"/>
      <c r="L219" s="304"/>
      <c r="M219" s="304"/>
      <c r="N219" s="304"/>
      <c r="O219" s="121"/>
      <c r="P219" s="121"/>
      <c r="Q219" s="121"/>
      <c r="R219" s="121"/>
      <c r="S219" s="121"/>
    </row>
    <row r="220" hidden="1">
      <c r="A220" s="470"/>
      <c r="B220" s="304"/>
      <c r="C220" s="522" t="s">
        <v>169</v>
      </c>
      <c r="D220" s="523">
        <v>1240.0</v>
      </c>
      <c r="E220" s="518" t="s">
        <v>1429</v>
      </c>
      <c r="F220" s="518" t="s">
        <v>1359</v>
      </c>
      <c r="G220" s="525"/>
      <c r="H220" s="520" t="s">
        <v>1583</v>
      </c>
      <c r="I220" s="304"/>
      <c r="J220" s="304"/>
      <c r="K220" s="304"/>
      <c r="L220" s="304"/>
      <c r="M220" s="304"/>
      <c r="N220" s="304"/>
      <c r="O220" s="121"/>
      <c r="P220" s="121"/>
      <c r="Q220" s="121"/>
      <c r="R220" s="121"/>
      <c r="S220" s="121"/>
    </row>
    <row r="221" hidden="1">
      <c r="A221" s="470"/>
      <c r="B221" s="304"/>
      <c r="C221" s="522" t="s">
        <v>169</v>
      </c>
      <c r="D221" s="523">
        <v>1241.0</v>
      </c>
      <c r="E221" s="518" t="s">
        <v>1429</v>
      </c>
      <c r="F221" s="518" t="s">
        <v>1359</v>
      </c>
      <c r="G221" s="525"/>
      <c r="H221" s="520" t="s">
        <v>1584</v>
      </c>
      <c r="I221" s="304"/>
      <c r="J221" s="304"/>
      <c r="K221" s="304"/>
      <c r="L221" s="304"/>
      <c r="M221" s="304"/>
      <c r="N221" s="304"/>
      <c r="O221" s="121"/>
      <c r="P221" s="121"/>
      <c r="Q221" s="121"/>
      <c r="R221" s="121"/>
      <c r="S221" s="121"/>
    </row>
    <row r="222" hidden="1">
      <c r="A222" s="470"/>
      <c r="B222" s="304"/>
      <c r="C222" s="522" t="s">
        <v>169</v>
      </c>
      <c r="D222" s="523">
        <v>1242.0</v>
      </c>
      <c r="E222" s="518" t="s">
        <v>1429</v>
      </c>
      <c r="F222" s="518" t="s">
        <v>1359</v>
      </c>
      <c r="G222" s="525"/>
      <c r="H222" s="520" t="s">
        <v>1585</v>
      </c>
      <c r="I222" s="304"/>
      <c r="J222" s="304"/>
      <c r="K222" s="304"/>
      <c r="L222" s="304"/>
      <c r="M222" s="304"/>
      <c r="N222" s="304"/>
      <c r="O222" s="121"/>
      <c r="P222" s="121"/>
      <c r="Q222" s="121"/>
      <c r="R222" s="121"/>
      <c r="S222" s="121"/>
    </row>
    <row r="223" hidden="1">
      <c r="A223" s="470"/>
      <c r="B223" s="304"/>
      <c r="C223" s="522" t="s">
        <v>169</v>
      </c>
      <c r="D223" s="523">
        <v>1245.0</v>
      </c>
      <c r="E223" s="518" t="s">
        <v>1429</v>
      </c>
      <c r="F223" s="518" t="s">
        <v>1359</v>
      </c>
      <c r="G223" s="525"/>
      <c r="H223" s="520" t="s">
        <v>1586</v>
      </c>
      <c r="I223" s="304"/>
      <c r="J223" s="304"/>
      <c r="K223" s="304"/>
      <c r="L223" s="304"/>
      <c r="M223" s="304"/>
      <c r="N223" s="304"/>
      <c r="O223" s="121"/>
      <c r="P223" s="121"/>
      <c r="Q223" s="121"/>
      <c r="R223" s="121"/>
      <c r="S223" s="121"/>
    </row>
    <row r="224" hidden="1">
      <c r="A224" s="470"/>
      <c r="B224" s="315"/>
      <c r="C224" s="522" t="s">
        <v>169</v>
      </c>
      <c r="D224" s="527">
        <v>1204.0</v>
      </c>
      <c r="E224" s="518" t="s">
        <v>1429</v>
      </c>
      <c r="F224" s="518" t="s">
        <v>1359</v>
      </c>
      <c r="G224" s="525"/>
      <c r="H224" s="520" t="s">
        <v>1587</v>
      </c>
      <c r="I224" s="315"/>
      <c r="J224" s="315"/>
      <c r="K224" s="315"/>
      <c r="L224" s="315"/>
      <c r="M224" s="315"/>
      <c r="N224" s="315"/>
      <c r="O224" s="121"/>
      <c r="P224" s="121"/>
      <c r="Q224" s="121"/>
      <c r="R224" s="121"/>
      <c r="S224" s="121"/>
    </row>
    <row r="225" ht="18.0" hidden="1" customHeight="1">
      <c r="A225" s="470"/>
      <c r="B225" s="528">
        <v>46158.0</v>
      </c>
      <c r="C225" s="529" t="s">
        <v>1357</v>
      </c>
      <c r="D225" s="530">
        <v>1510.0</v>
      </c>
      <c r="E225" s="531" t="s">
        <v>1376</v>
      </c>
      <c r="F225" s="531" t="s">
        <v>1386</v>
      </c>
      <c r="G225" s="532">
        <v>60420.0</v>
      </c>
      <c r="H225" s="533" t="s">
        <v>1588</v>
      </c>
      <c r="I225" s="477" t="s">
        <v>96</v>
      </c>
      <c r="J225" s="477" t="s">
        <v>96</v>
      </c>
      <c r="K225" s="479" t="s">
        <v>96</v>
      </c>
      <c r="L225" s="479" t="s">
        <v>96</v>
      </c>
      <c r="M225" s="477" t="s">
        <v>96</v>
      </c>
      <c r="N225" s="479" t="s">
        <v>96</v>
      </c>
      <c r="O225" s="121"/>
      <c r="P225" s="121"/>
      <c r="Q225" s="121"/>
      <c r="R225" s="121"/>
      <c r="S225" s="121"/>
    </row>
    <row r="226" hidden="1">
      <c r="A226" s="470"/>
      <c r="B226" s="304"/>
      <c r="C226" s="529" t="s">
        <v>1357</v>
      </c>
      <c r="D226" s="530">
        <v>2207.0</v>
      </c>
      <c r="E226" s="531" t="s">
        <v>1376</v>
      </c>
      <c r="F226" s="531" t="s">
        <v>1039</v>
      </c>
      <c r="G226" s="532">
        <v>228000.0</v>
      </c>
      <c r="H226" s="533" t="s">
        <v>1588</v>
      </c>
      <c r="I226" s="304"/>
      <c r="J226" s="304"/>
      <c r="K226" s="304"/>
      <c r="L226" s="304"/>
      <c r="M226" s="304"/>
      <c r="N226" s="304"/>
      <c r="O226" s="121"/>
      <c r="P226" s="121"/>
      <c r="Q226" s="121"/>
      <c r="R226" s="121"/>
      <c r="S226" s="121"/>
    </row>
    <row r="227" hidden="1">
      <c r="A227" s="470"/>
      <c r="B227" s="304"/>
      <c r="C227" s="534" t="s">
        <v>1357</v>
      </c>
      <c r="D227" s="530">
        <v>2708.0</v>
      </c>
      <c r="E227" s="531" t="s">
        <v>1402</v>
      </c>
      <c r="F227" s="531" t="s">
        <v>1386</v>
      </c>
      <c r="G227" s="532">
        <v>34000.0</v>
      </c>
      <c r="H227" s="533" t="s">
        <v>1589</v>
      </c>
      <c r="I227" s="304"/>
      <c r="J227" s="304"/>
      <c r="K227" s="304"/>
      <c r="L227" s="304"/>
      <c r="M227" s="304"/>
      <c r="N227" s="304"/>
      <c r="O227" s="121"/>
      <c r="P227" s="121"/>
      <c r="Q227" s="121"/>
      <c r="R227" s="121"/>
      <c r="S227" s="121"/>
    </row>
    <row r="228" hidden="1">
      <c r="A228" s="470"/>
      <c r="B228" s="304"/>
      <c r="C228" s="534" t="s">
        <v>1357</v>
      </c>
      <c r="D228" s="530">
        <v>2707.0</v>
      </c>
      <c r="E228" s="531" t="s">
        <v>1376</v>
      </c>
      <c r="F228" s="531" t="s">
        <v>282</v>
      </c>
      <c r="G228" s="532">
        <v>300000.0</v>
      </c>
      <c r="H228" s="533" t="s">
        <v>1590</v>
      </c>
      <c r="I228" s="304"/>
      <c r="J228" s="304"/>
      <c r="K228" s="304"/>
      <c r="L228" s="304"/>
      <c r="M228" s="304"/>
      <c r="N228" s="304"/>
      <c r="O228" s="121"/>
      <c r="P228" s="121"/>
      <c r="Q228" s="121"/>
      <c r="R228" s="121"/>
      <c r="S228" s="121"/>
    </row>
    <row r="229" hidden="1">
      <c r="A229" s="470"/>
      <c r="B229" s="304"/>
      <c r="C229" s="535" t="s">
        <v>1567</v>
      </c>
      <c r="D229" s="530" t="s">
        <v>1591</v>
      </c>
      <c r="E229" s="531" t="s">
        <v>1402</v>
      </c>
      <c r="F229" s="531" t="s">
        <v>1374</v>
      </c>
      <c r="G229" s="532">
        <v>630000.0</v>
      </c>
      <c r="H229" s="533" t="s">
        <v>1592</v>
      </c>
      <c r="I229" s="304"/>
      <c r="J229" s="304"/>
      <c r="K229" s="304"/>
      <c r="L229" s="304"/>
      <c r="M229" s="304"/>
      <c r="N229" s="304"/>
      <c r="O229" s="121"/>
      <c r="P229" s="121"/>
      <c r="Q229" s="121"/>
      <c r="R229" s="121"/>
      <c r="S229" s="121"/>
    </row>
    <row r="230" hidden="1">
      <c r="A230" s="470"/>
      <c r="B230" s="304"/>
      <c r="C230" s="533" t="s">
        <v>169</v>
      </c>
      <c r="D230" s="536" t="s">
        <v>1593</v>
      </c>
      <c r="E230" s="531" t="s">
        <v>1429</v>
      </c>
      <c r="F230" s="531" t="s">
        <v>1374</v>
      </c>
      <c r="G230" s="537"/>
      <c r="H230" s="533" t="s">
        <v>1581</v>
      </c>
      <c r="I230" s="304"/>
      <c r="J230" s="304"/>
      <c r="K230" s="304"/>
      <c r="L230" s="304"/>
      <c r="M230" s="304"/>
      <c r="N230" s="304"/>
      <c r="O230" s="121"/>
      <c r="P230" s="121"/>
      <c r="Q230" s="121"/>
      <c r="R230" s="121"/>
      <c r="S230" s="121"/>
    </row>
    <row r="231" hidden="1">
      <c r="A231" s="470"/>
      <c r="B231" s="304"/>
      <c r="C231" s="533" t="s">
        <v>169</v>
      </c>
      <c r="D231" s="536" t="s">
        <v>698</v>
      </c>
      <c r="E231" s="531" t="s">
        <v>1429</v>
      </c>
      <c r="F231" s="531" t="s">
        <v>1374</v>
      </c>
      <c r="G231" s="537"/>
      <c r="H231" s="533" t="s">
        <v>1582</v>
      </c>
      <c r="I231" s="304"/>
      <c r="J231" s="304"/>
      <c r="K231" s="304"/>
      <c r="L231" s="304"/>
      <c r="M231" s="304"/>
      <c r="N231" s="304"/>
      <c r="O231" s="121"/>
      <c r="P231" s="121"/>
      <c r="Q231" s="121"/>
      <c r="R231" s="121"/>
      <c r="S231" s="121"/>
    </row>
    <row r="232" hidden="1">
      <c r="A232" s="470"/>
      <c r="B232" s="304"/>
      <c r="C232" s="533" t="s">
        <v>169</v>
      </c>
      <c r="D232" s="536" t="s">
        <v>1594</v>
      </c>
      <c r="E232" s="531" t="s">
        <v>1429</v>
      </c>
      <c r="F232" s="531" t="s">
        <v>1374</v>
      </c>
      <c r="G232" s="537"/>
      <c r="H232" s="533" t="s">
        <v>1557</v>
      </c>
      <c r="I232" s="304"/>
      <c r="J232" s="304"/>
      <c r="K232" s="304"/>
      <c r="L232" s="304"/>
      <c r="M232" s="304"/>
      <c r="N232" s="304"/>
      <c r="O232" s="121"/>
      <c r="P232" s="121"/>
      <c r="Q232" s="121"/>
      <c r="R232" s="121"/>
      <c r="S232" s="121"/>
    </row>
    <row r="233" hidden="1">
      <c r="A233" s="470"/>
      <c r="B233" s="304"/>
      <c r="C233" s="533" t="s">
        <v>169</v>
      </c>
      <c r="D233" s="536" t="s">
        <v>1595</v>
      </c>
      <c r="E233" s="531" t="s">
        <v>1429</v>
      </c>
      <c r="F233" s="531" t="s">
        <v>1374</v>
      </c>
      <c r="G233" s="537"/>
      <c r="H233" s="533" t="s">
        <v>1583</v>
      </c>
      <c r="I233" s="304"/>
      <c r="J233" s="304"/>
      <c r="K233" s="304"/>
      <c r="L233" s="304"/>
      <c r="M233" s="304"/>
      <c r="N233" s="304"/>
      <c r="O233" s="121"/>
      <c r="P233" s="121"/>
      <c r="Q233" s="121"/>
      <c r="R233" s="121"/>
      <c r="S233" s="121"/>
    </row>
    <row r="234" hidden="1">
      <c r="A234" s="470"/>
      <c r="B234" s="304"/>
      <c r="C234" s="533" t="s">
        <v>169</v>
      </c>
      <c r="D234" s="536" t="s">
        <v>1596</v>
      </c>
      <c r="E234" s="531" t="s">
        <v>1429</v>
      </c>
      <c r="F234" s="531" t="s">
        <v>1374</v>
      </c>
      <c r="G234" s="537"/>
      <c r="H234" s="533" t="s">
        <v>1584</v>
      </c>
      <c r="I234" s="304"/>
      <c r="J234" s="304"/>
      <c r="K234" s="304"/>
      <c r="L234" s="304"/>
      <c r="M234" s="304"/>
      <c r="N234" s="304"/>
      <c r="O234" s="121"/>
      <c r="P234" s="121"/>
      <c r="Q234" s="121"/>
      <c r="R234" s="121"/>
      <c r="S234" s="121"/>
    </row>
    <row r="235" hidden="1">
      <c r="A235" s="470"/>
      <c r="B235" s="304"/>
      <c r="C235" s="533" t="s">
        <v>169</v>
      </c>
      <c r="D235" s="536" t="s">
        <v>1597</v>
      </c>
      <c r="E235" s="531" t="s">
        <v>1429</v>
      </c>
      <c r="F235" s="531" t="s">
        <v>1374</v>
      </c>
      <c r="G235" s="537"/>
      <c r="H235" s="533" t="s">
        <v>1557</v>
      </c>
      <c r="I235" s="304"/>
      <c r="J235" s="304"/>
      <c r="K235" s="304"/>
      <c r="L235" s="304"/>
      <c r="M235" s="304"/>
      <c r="N235" s="304"/>
      <c r="O235" s="121"/>
      <c r="P235" s="121"/>
      <c r="Q235" s="121"/>
      <c r="R235" s="121"/>
      <c r="S235" s="121"/>
    </row>
    <row r="236" hidden="1">
      <c r="A236" s="470"/>
      <c r="B236" s="304"/>
      <c r="C236" s="533" t="s">
        <v>169</v>
      </c>
      <c r="D236" s="536" t="s">
        <v>1598</v>
      </c>
      <c r="E236" s="531" t="s">
        <v>1429</v>
      </c>
      <c r="F236" s="531" t="s">
        <v>1374</v>
      </c>
      <c r="G236" s="537"/>
      <c r="H236" s="533" t="s">
        <v>1586</v>
      </c>
      <c r="I236" s="304"/>
      <c r="J236" s="304"/>
      <c r="K236" s="304"/>
      <c r="L236" s="304"/>
      <c r="M236" s="304"/>
      <c r="N236" s="304"/>
      <c r="O236" s="121"/>
      <c r="P236" s="121"/>
      <c r="Q236" s="121"/>
      <c r="R236" s="121"/>
      <c r="S236" s="121"/>
    </row>
    <row r="237" hidden="1">
      <c r="A237" s="470"/>
      <c r="B237" s="304"/>
      <c r="C237" s="533" t="s">
        <v>169</v>
      </c>
      <c r="D237" s="536" t="s">
        <v>1599</v>
      </c>
      <c r="E237" s="531" t="s">
        <v>1429</v>
      </c>
      <c r="F237" s="531" t="s">
        <v>1374</v>
      </c>
      <c r="G237" s="537"/>
      <c r="H237" s="533" t="s">
        <v>1587</v>
      </c>
      <c r="I237" s="304"/>
      <c r="J237" s="304"/>
      <c r="K237" s="304"/>
      <c r="L237" s="304"/>
      <c r="M237" s="304"/>
      <c r="N237" s="304"/>
      <c r="O237" s="121"/>
      <c r="P237" s="121"/>
      <c r="Q237" s="121"/>
      <c r="R237" s="121"/>
      <c r="S237" s="121"/>
    </row>
    <row r="238" hidden="1">
      <c r="A238" s="470"/>
      <c r="B238" s="315"/>
      <c r="C238" s="533" t="s">
        <v>169</v>
      </c>
      <c r="D238" s="536" t="s">
        <v>1600</v>
      </c>
      <c r="E238" s="531" t="s">
        <v>1429</v>
      </c>
      <c r="F238" s="531" t="s">
        <v>1374</v>
      </c>
      <c r="G238" s="537"/>
      <c r="H238" s="533" t="s">
        <v>1557</v>
      </c>
      <c r="I238" s="315"/>
      <c r="J238" s="315"/>
      <c r="K238" s="315"/>
      <c r="L238" s="315"/>
      <c r="M238" s="315"/>
      <c r="N238" s="315"/>
      <c r="O238" s="121"/>
      <c r="P238" s="121"/>
      <c r="Q238" s="121"/>
      <c r="R238" s="121"/>
      <c r="S238" s="121"/>
    </row>
    <row r="239" hidden="1">
      <c r="A239" s="470"/>
      <c r="B239" s="538">
        <v>46159.0</v>
      </c>
      <c r="C239" s="461" t="s">
        <v>1498</v>
      </c>
      <c r="D239" s="539">
        <v>1501.0</v>
      </c>
      <c r="E239" s="540" t="s">
        <v>1402</v>
      </c>
      <c r="F239" s="540" t="s">
        <v>1374</v>
      </c>
      <c r="G239" s="541"/>
      <c r="H239" s="542" t="s">
        <v>1601</v>
      </c>
      <c r="I239" s="477"/>
      <c r="J239" s="477"/>
      <c r="K239" s="479"/>
      <c r="L239" s="479"/>
      <c r="M239" s="301" t="s">
        <v>1362</v>
      </c>
      <c r="N239" s="302">
        <v>34000.0</v>
      </c>
      <c r="O239" s="121"/>
      <c r="P239" s="121"/>
      <c r="Q239" s="121"/>
      <c r="R239" s="121"/>
      <c r="S239" s="121"/>
    </row>
    <row r="240" hidden="1">
      <c r="A240" s="470"/>
      <c r="B240" s="304"/>
      <c r="C240" s="461" t="s">
        <v>1498</v>
      </c>
      <c r="D240" s="539">
        <v>2617.0</v>
      </c>
      <c r="E240" s="540" t="s">
        <v>1376</v>
      </c>
      <c r="F240" s="540" t="s">
        <v>1386</v>
      </c>
      <c r="G240" s="541"/>
      <c r="H240" s="542" t="s">
        <v>1602</v>
      </c>
      <c r="I240" s="304"/>
      <c r="J240" s="304"/>
      <c r="K240" s="304"/>
      <c r="L240" s="304"/>
      <c r="M240" s="304"/>
      <c r="N240" s="304"/>
      <c r="O240" s="121"/>
      <c r="P240" s="121"/>
      <c r="Q240" s="121"/>
      <c r="R240" s="121"/>
      <c r="S240" s="121"/>
    </row>
    <row r="241" hidden="1">
      <c r="A241" s="470"/>
      <c r="B241" s="304"/>
      <c r="C241" s="543" t="s">
        <v>169</v>
      </c>
      <c r="D241" s="539">
        <v>1239.0</v>
      </c>
      <c r="E241" s="540" t="s">
        <v>1376</v>
      </c>
      <c r="F241" s="540" t="s">
        <v>1039</v>
      </c>
      <c r="G241" s="541"/>
      <c r="H241" s="542" t="s">
        <v>1603</v>
      </c>
      <c r="I241" s="304"/>
      <c r="J241" s="304"/>
      <c r="K241" s="304"/>
      <c r="L241" s="304"/>
      <c r="M241" s="304"/>
      <c r="N241" s="304"/>
      <c r="O241" s="121"/>
      <c r="P241" s="121"/>
      <c r="Q241" s="121"/>
      <c r="R241" s="121"/>
      <c r="S241" s="121"/>
    </row>
    <row r="242" hidden="1">
      <c r="A242" s="470"/>
      <c r="B242" s="304"/>
      <c r="C242" s="543" t="s">
        <v>169</v>
      </c>
      <c r="D242" s="539">
        <v>532.0</v>
      </c>
      <c r="E242" s="540" t="s">
        <v>1376</v>
      </c>
      <c r="F242" s="540" t="s">
        <v>282</v>
      </c>
      <c r="G242" s="541"/>
      <c r="H242" s="542" t="s">
        <v>1604</v>
      </c>
      <c r="I242" s="304"/>
      <c r="J242" s="304"/>
      <c r="K242" s="304"/>
      <c r="L242" s="304"/>
      <c r="M242" s="304"/>
      <c r="N242" s="304"/>
      <c r="O242" s="121"/>
      <c r="P242" s="121"/>
      <c r="Q242" s="121"/>
      <c r="R242" s="121"/>
      <c r="S242" s="121"/>
    </row>
    <row r="243" hidden="1">
      <c r="A243" s="470"/>
      <c r="B243" s="304"/>
      <c r="C243" s="543" t="s">
        <v>169</v>
      </c>
      <c r="D243" s="544">
        <v>807.0</v>
      </c>
      <c r="E243" s="540" t="s">
        <v>1429</v>
      </c>
      <c r="F243" s="540" t="s">
        <v>1374</v>
      </c>
      <c r="G243" s="541"/>
      <c r="H243" s="542" t="s">
        <v>1557</v>
      </c>
      <c r="I243" s="304"/>
      <c r="J243" s="304"/>
      <c r="K243" s="304"/>
      <c r="L243" s="304"/>
      <c r="M243" s="304"/>
      <c r="N243" s="304"/>
      <c r="O243" s="121"/>
      <c r="P243" s="121"/>
      <c r="Q243" s="121"/>
      <c r="R243" s="121"/>
      <c r="S243" s="121"/>
    </row>
    <row r="244" hidden="1">
      <c r="A244" s="470"/>
      <c r="B244" s="304"/>
      <c r="C244" s="543" t="s">
        <v>169</v>
      </c>
      <c r="D244" s="544">
        <v>810.0</v>
      </c>
      <c r="E244" s="540" t="s">
        <v>1429</v>
      </c>
      <c r="F244" s="540" t="s">
        <v>1374</v>
      </c>
      <c r="G244" s="541"/>
      <c r="H244" s="542" t="s">
        <v>1557</v>
      </c>
      <c r="I244" s="304"/>
      <c r="J244" s="304"/>
      <c r="K244" s="304"/>
      <c r="L244" s="304"/>
      <c r="M244" s="304"/>
      <c r="N244" s="304"/>
      <c r="O244" s="121"/>
      <c r="P244" s="121"/>
      <c r="Q244" s="121"/>
      <c r="R244" s="121"/>
      <c r="S244" s="121"/>
    </row>
    <row r="245" hidden="1">
      <c r="A245" s="470"/>
      <c r="B245" s="304"/>
      <c r="C245" s="543" t="s">
        <v>169</v>
      </c>
      <c r="D245" s="544">
        <v>838.0</v>
      </c>
      <c r="E245" s="540" t="s">
        <v>1429</v>
      </c>
      <c r="F245" s="540" t="s">
        <v>1374</v>
      </c>
      <c r="G245" s="541"/>
      <c r="H245" s="542" t="s">
        <v>1581</v>
      </c>
      <c r="I245" s="304"/>
      <c r="J245" s="304"/>
      <c r="K245" s="304"/>
      <c r="L245" s="304"/>
      <c r="M245" s="304"/>
      <c r="N245" s="304"/>
      <c r="O245" s="121"/>
      <c r="P245" s="121"/>
      <c r="Q245" s="121"/>
      <c r="R245" s="121"/>
      <c r="S245" s="121"/>
    </row>
    <row r="246" hidden="1">
      <c r="A246" s="470"/>
      <c r="B246" s="304"/>
      <c r="C246" s="543" t="s">
        <v>169</v>
      </c>
      <c r="D246" s="544">
        <v>839.0</v>
      </c>
      <c r="E246" s="540" t="s">
        <v>1429</v>
      </c>
      <c r="F246" s="540" t="s">
        <v>1374</v>
      </c>
      <c r="G246" s="541"/>
      <c r="H246" s="542" t="s">
        <v>1583</v>
      </c>
      <c r="I246" s="304"/>
      <c r="J246" s="304"/>
      <c r="K246" s="304"/>
      <c r="L246" s="304"/>
      <c r="M246" s="304"/>
      <c r="N246" s="304"/>
      <c r="O246" s="121"/>
      <c r="P246" s="121"/>
      <c r="Q246" s="121"/>
      <c r="R246" s="121"/>
      <c r="S246" s="121"/>
    </row>
    <row r="247" hidden="1">
      <c r="A247" s="470"/>
      <c r="B247" s="304"/>
      <c r="C247" s="543" t="s">
        <v>169</v>
      </c>
      <c r="D247" s="544">
        <v>841.0</v>
      </c>
      <c r="E247" s="540" t="s">
        <v>1429</v>
      </c>
      <c r="F247" s="540" t="s">
        <v>1374</v>
      </c>
      <c r="G247" s="541"/>
      <c r="H247" s="542" t="s">
        <v>1584</v>
      </c>
      <c r="I247" s="304"/>
      <c r="J247" s="304"/>
      <c r="K247" s="304"/>
      <c r="L247" s="304"/>
      <c r="M247" s="304"/>
      <c r="N247" s="304"/>
      <c r="O247" s="121"/>
      <c r="P247" s="121"/>
      <c r="Q247" s="121"/>
      <c r="R247" s="121"/>
      <c r="S247" s="121"/>
    </row>
    <row r="248" hidden="1">
      <c r="A248" s="470"/>
      <c r="B248" s="304"/>
      <c r="C248" s="543" t="s">
        <v>169</v>
      </c>
      <c r="D248" s="544">
        <v>846.0</v>
      </c>
      <c r="E248" s="540" t="s">
        <v>1429</v>
      </c>
      <c r="F248" s="540" t="s">
        <v>1374</v>
      </c>
      <c r="G248" s="541"/>
      <c r="H248" s="542" t="s">
        <v>1585</v>
      </c>
      <c r="I248" s="304"/>
      <c r="J248" s="304"/>
      <c r="K248" s="304"/>
      <c r="L248" s="304"/>
      <c r="M248" s="304"/>
      <c r="N248" s="304"/>
      <c r="O248" s="121"/>
      <c r="P248" s="121"/>
      <c r="Q248" s="121"/>
      <c r="R248" s="121"/>
      <c r="S248" s="121"/>
    </row>
    <row r="249" hidden="1">
      <c r="A249" s="470"/>
      <c r="B249" s="304"/>
      <c r="C249" s="543" t="s">
        <v>169</v>
      </c>
      <c r="D249" s="544">
        <v>905.0</v>
      </c>
      <c r="E249" s="540" t="s">
        <v>1429</v>
      </c>
      <c r="F249" s="540" t="s">
        <v>1374</v>
      </c>
      <c r="G249" s="541"/>
      <c r="H249" s="542" t="s">
        <v>1557</v>
      </c>
      <c r="I249" s="304"/>
      <c r="J249" s="304"/>
      <c r="K249" s="304"/>
      <c r="L249" s="304"/>
      <c r="M249" s="304"/>
      <c r="N249" s="304"/>
      <c r="O249" s="121"/>
      <c r="P249" s="121"/>
      <c r="Q249" s="121"/>
      <c r="R249" s="121"/>
      <c r="S249" s="121"/>
    </row>
    <row r="250" hidden="1">
      <c r="A250" s="470"/>
      <c r="B250" s="304"/>
      <c r="C250" s="543" t="s">
        <v>169</v>
      </c>
      <c r="D250" s="544">
        <v>909.0</v>
      </c>
      <c r="E250" s="540" t="s">
        <v>1429</v>
      </c>
      <c r="F250" s="540" t="s">
        <v>1374</v>
      </c>
      <c r="G250" s="541"/>
      <c r="H250" s="542" t="s">
        <v>1557</v>
      </c>
      <c r="I250" s="304"/>
      <c r="J250" s="304"/>
      <c r="K250" s="304"/>
      <c r="L250" s="304"/>
      <c r="M250" s="304"/>
      <c r="N250" s="304"/>
      <c r="O250" s="121"/>
      <c r="P250" s="121"/>
      <c r="Q250" s="121"/>
      <c r="R250" s="121"/>
      <c r="S250" s="121"/>
    </row>
    <row r="251" hidden="1">
      <c r="A251" s="470"/>
      <c r="B251" s="315"/>
      <c r="C251" s="543" t="s">
        <v>169</v>
      </c>
      <c r="D251" s="544">
        <v>911.0</v>
      </c>
      <c r="E251" s="540" t="s">
        <v>1429</v>
      </c>
      <c r="F251" s="540" t="s">
        <v>1374</v>
      </c>
      <c r="G251" s="541"/>
      <c r="H251" s="542" t="s">
        <v>1557</v>
      </c>
      <c r="I251" s="315"/>
      <c r="J251" s="315"/>
      <c r="K251" s="315"/>
      <c r="L251" s="315"/>
      <c r="M251" s="315"/>
      <c r="N251" s="315"/>
      <c r="O251" s="121"/>
      <c r="P251" s="121"/>
      <c r="Q251" s="121"/>
      <c r="R251" s="121"/>
      <c r="S251" s="121"/>
    </row>
    <row r="252" ht="25.5" hidden="1" customHeight="1">
      <c r="A252" s="470"/>
      <c r="B252" s="545">
        <v>46160.0</v>
      </c>
      <c r="C252" s="546" t="s">
        <v>1605</v>
      </c>
      <c r="D252" s="547" t="s">
        <v>1606</v>
      </c>
      <c r="E252" s="548" t="s">
        <v>230</v>
      </c>
      <c r="F252" s="548" t="s">
        <v>1347</v>
      </c>
      <c r="G252" s="549" t="s">
        <v>1606</v>
      </c>
      <c r="H252" s="550" t="s">
        <v>1607</v>
      </c>
      <c r="I252" s="477" t="s">
        <v>96</v>
      </c>
      <c r="J252" s="477" t="s">
        <v>96</v>
      </c>
      <c r="K252" s="479" t="s">
        <v>96</v>
      </c>
      <c r="L252" s="479" t="s">
        <v>96</v>
      </c>
      <c r="M252" s="477" t="s">
        <v>96</v>
      </c>
      <c r="N252" s="479" t="s">
        <v>96</v>
      </c>
      <c r="O252" s="121"/>
      <c r="P252" s="121"/>
      <c r="Q252" s="121"/>
      <c r="R252" s="121"/>
      <c r="S252" s="121"/>
    </row>
    <row r="253" hidden="1">
      <c r="A253" s="470"/>
      <c r="B253" s="304"/>
      <c r="C253" s="551" t="s">
        <v>169</v>
      </c>
      <c r="D253" s="552">
        <v>507.0</v>
      </c>
      <c r="E253" s="474" t="s">
        <v>1429</v>
      </c>
      <c r="F253" s="553" t="s">
        <v>1347</v>
      </c>
      <c r="G253" s="554"/>
      <c r="H253" s="555" t="s">
        <v>1511</v>
      </c>
      <c r="I253" s="304"/>
      <c r="J253" s="304"/>
      <c r="K253" s="304"/>
      <c r="L253" s="304"/>
      <c r="M253" s="304"/>
      <c r="N253" s="304"/>
      <c r="O253" s="121"/>
      <c r="P253" s="121"/>
      <c r="Q253" s="121"/>
      <c r="R253" s="121"/>
      <c r="S253" s="121"/>
    </row>
    <row r="254" hidden="1">
      <c r="A254" s="470"/>
      <c r="B254" s="304"/>
      <c r="C254" s="551" t="s">
        <v>169</v>
      </c>
      <c r="D254" s="552">
        <v>508.0</v>
      </c>
      <c r="E254" s="474" t="s">
        <v>1429</v>
      </c>
      <c r="F254" s="553" t="s">
        <v>1347</v>
      </c>
      <c r="G254" s="554"/>
      <c r="H254" s="555" t="s">
        <v>1511</v>
      </c>
      <c r="I254" s="304"/>
      <c r="J254" s="304"/>
      <c r="K254" s="304"/>
      <c r="L254" s="304"/>
      <c r="M254" s="304"/>
      <c r="N254" s="304"/>
      <c r="O254" s="121"/>
      <c r="P254" s="121"/>
      <c r="Q254" s="121"/>
      <c r="R254" s="121"/>
      <c r="S254" s="121"/>
    </row>
    <row r="255" hidden="1">
      <c r="A255" s="470"/>
      <c r="B255" s="304"/>
      <c r="C255" s="551" t="s">
        <v>169</v>
      </c>
      <c r="D255" s="552">
        <v>509.0</v>
      </c>
      <c r="E255" s="474" t="s">
        <v>1429</v>
      </c>
      <c r="F255" s="553" t="s">
        <v>1347</v>
      </c>
      <c r="G255" s="554"/>
      <c r="H255" s="555" t="s">
        <v>1451</v>
      </c>
      <c r="I255" s="304"/>
      <c r="J255" s="304"/>
      <c r="K255" s="304"/>
      <c r="L255" s="304"/>
      <c r="M255" s="304"/>
      <c r="N255" s="304"/>
      <c r="O255" s="121"/>
      <c r="P255" s="121"/>
      <c r="Q255" s="121"/>
      <c r="R255" s="121"/>
      <c r="S255" s="121"/>
    </row>
    <row r="256" hidden="1">
      <c r="A256" s="470"/>
      <c r="B256" s="304"/>
      <c r="C256" s="551" t="s">
        <v>169</v>
      </c>
      <c r="D256" s="552">
        <v>511.0</v>
      </c>
      <c r="E256" s="474" t="s">
        <v>1429</v>
      </c>
      <c r="F256" s="553" t="s">
        <v>1347</v>
      </c>
      <c r="G256" s="554"/>
      <c r="H256" s="555" t="s">
        <v>1451</v>
      </c>
      <c r="I256" s="304"/>
      <c r="J256" s="304"/>
      <c r="K256" s="304"/>
      <c r="L256" s="304"/>
      <c r="M256" s="304"/>
      <c r="N256" s="304"/>
      <c r="O256" s="121"/>
      <c r="P256" s="121"/>
      <c r="Q256" s="121"/>
      <c r="R256" s="121"/>
      <c r="S256" s="121"/>
    </row>
    <row r="257" hidden="1">
      <c r="A257" s="470"/>
      <c r="B257" s="304"/>
      <c r="C257" s="551" t="s">
        <v>169</v>
      </c>
      <c r="D257" s="552">
        <v>521.0</v>
      </c>
      <c r="E257" s="474" t="s">
        <v>1429</v>
      </c>
      <c r="F257" s="553" t="s">
        <v>1347</v>
      </c>
      <c r="G257" s="554"/>
      <c r="H257" s="555" t="s">
        <v>1512</v>
      </c>
      <c r="I257" s="304"/>
      <c r="J257" s="304"/>
      <c r="K257" s="304"/>
      <c r="L257" s="304"/>
      <c r="M257" s="304"/>
      <c r="N257" s="304"/>
      <c r="O257" s="121"/>
      <c r="P257" s="121"/>
      <c r="Q257" s="121"/>
      <c r="R257" s="121"/>
      <c r="S257" s="121"/>
    </row>
    <row r="258" hidden="1">
      <c r="A258" s="470"/>
      <c r="B258" s="304"/>
      <c r="C258" s="551" t="s">
        <v>169</v>
      </c>
      <c r="D258" s="552">
        <v>532.0</v>
      </c>
      <c r="E258" s="474" t="s">
        <v>1429</v>
      </c>
      <c r="F258" s="553" t="s">
        <v>1347</v>
      </c>
      <c r="G258" s="554"/>
      <c r="H258" s="555" t="s">
        <v>1511</v>
      </c>
      <c r="I258" s="304"/>
      <c r="J258" s="304"/>
      <c r="K258" s="304"/>
      <c r="L258" s="304"/>
      <c r="M258" s="304"/>
      <c r="N258" s="304"/>
      <c r="O258" s="121"/>
      <c r="P258" s="121"/>
      <c r="Q258" s="121"/>
      <c r="R258" s="121"/>
      <c r="S258" s="121"/>
    </row>
    <row r="259" hidden="1">
      <c r="A259" s="470"/>
      <c r="B259" s="304"/>
      <c r="C259" s="551" t="s">
        <v>169</v>
      </c>
      <c r="D259" s="552">
        <v>534.0</v>
      </c>
      <c r="E259" s="474" t="s">
        <v>1429</v>
      </c>
      <c r="F259" s="553" t="s">
        <v>1347</v>
      </c>
      <c r="G259" s="554"/>
      <c r="H259" s="556" t="s">
        <v>1557</v>
      </c>
      <c r="I259" s="304"/>
      <c r="J259" s="304"/>
      <c r="K259" s="304"/>
      <c r="L259" s="304"/>
      <c r="M259" s="304"/>
      <c r="N259" s="304"/>
      <c r="O259" s="121"/>
      <c r="P259" s="121"/>
      <c r="Q259" s="121"/>
      <c r="R259" s="121"/>
      <c r="S259" s="121"/>
    </row>
    <row r="260" hidden="1">
      <c r="A260" s="470"/>
      <c r="B260" s="315"/>
      <c r="C260" s="551" t="s">
        <v>169</v>
      </c>
      <c r="D260" s="485">
        <v>536.0</v>
      </c>
      <c r="E260" s="474" t="s">
        <v>1429</v>
      </c>
      <c r="F260" s="553" t="s">
        <v>1347</v>
      </c>
      <c r="G260" s="554"/>
      <c r="H260" s="556" t="s">
        <v>1557</v>
      </c>
      <c r="I260" s="315"/>
      <c r="J260" s="315"/>
      <c r="K260" s="315"/>
      <c r="L260" s="315"/>
      <c r="M260" s="315"/>
      <c r="N260" s="315"/>
      <c r="O260" s="121"/>
      <c r="P260" s="121"/>
      <c r="Q260" s="121"/>
      <c r="R260" s="121"/>
      <c r="S260" s="121"/>
    </row>
    <row r="261" ht="13.5" hidden="1" customHeight="1">
      <c r="A261" s="470"/>
      <c r="B261" s="557">
        <v>46161.0</v>
      </c>
      <c r="C261" s="558" t="s">
        <v>1357</v>
      </c>
      <c r="D261" s="559">
        <v>2803.0</v>
      </c>
      <c r="E261" s="560" t="s">
        <v>1376</v>
      </c>
      <c r="F261" s="560" t="s">
        <v>282</v>
      </c>
      <c r="G261" s="561"/>
      <c r="H261" s="562" t="s">
        <v>1608</v>
      </c>
      <c r="I261" s="477" t="s">
        <v>96</v>
      </c>
      <c r="J261" s="477" t="s">
        <v>96</v>
      </c>
      <c r="K261" s="479" t="s">
        <v>96</v>
      </c>
      <c r="L261" s="479" t="s">
        <v>96</v>
      </c>
      <c r="M261" s="477" t="s">
        <v>96</v>
      </c>
      <c r="N261" s="479" t="s">
        <v>96</v>
      </c>
      <c r="O261" s="121"/>
      <c r="P261" s="121"/>
      <c r="Q261" s="121"/>
      <c r="R261" s="121"/>
      <c r="S261" s="121"/>
    </row>
    <row r="262" hidden="1">
      <c r="A262" s="470"/>
      <c r="B262" s="304"/>
      <c r="C262" s="558" t="s">
        <v>169</v>
      </c>
      <c r="D262" s="559">
        <v>532.0</v>
      </c>
      <c r="E262" s="560" t="s">
        <v>1376</v>
      </c>
      <c r="F262" s="560" t="s">
        <v>282</v>
      </c>
      <c r="G262" s="561"/>
      <c r="H262" s="562" t="s">
        <v>1609</v>
      </c>
      <c r="I262" s="304"/>
      <c r="J262" s="304"/>
      <c r="K262" s="304"/>
      <c r="L262" s="304"/>
      <c r="M262" s="304"/>
      <c r="N262" s="304"/>
      <c r="O262" s="121"/>
      <c r="P262" s="121"/>
      <c r="Q262" s="121"/>
      <c r="R262" s="121"/>
      <c r="S262" s="121"/>
    </row>
    <row r="263" hidden="1">
      <c r="A263" s="470"/>
      <c r="B263" s="304"/>
      <c r="C263" s="558" t="s">
        <v>1357</v>
      </c>
      <c r="D263" s="559">
        <v>2412.0</v>
      </c>
      <c r="E263" s="560" t="s">
        <v>1376</v>
      </c>
      <c r="F263" s="560" t="s">
        <v>1374</v>
      </c>
      <c r="G263" s="561"/>
      <c r="H263" s="562" t="s">
        <v>1610</v>
      </c>
      <c r="I263" s="304"/>
      <c r="J263" s="304"/>
      <c r="K263" s="304"/>
      <c r="L263" s="304"/>
      <c r="M263" s="304"/>
      <c r="N263" s="304"/>
      <c r="O263" s="121"/>
      <c r="P263" s="121"/>
      <c r="Q263" s="121"/>
      <c r="R263" s="121"/>
      <c r="S263" s="121"/>
    </row>
    <row r="264" hidden="1">
      <c r="A264" s="470"/>
      <c r="B264" s="304"/>
      <c r="C264" s="558" t="s">
        <v>169</v>
      </c>
      <c r="D264" s="563">
        <v>801.0</v>
      </c>
      <c r="E264" s="560" t="s">
        <v>1429</v>
      </c>
      <c r="F264" s="564" t="s">
        <v>1347</v>
      </c>
      <c r="G264" s="561"/>
      <c r="H264" s="562" t="s">
        <v>1451</v>
      </c>
      <c r="I264" s="304"/>
      <c r="J264" s="304"/>
      <c r="K264" s="304"/>
      <c r="L264" s="304"/>
      <c r="M264" s="304"/>
      <c r="N264" s="304"/>
      <c r="O264" s="121"/>
      <c r="P264" s="121"/>
      <c r="Q264" s="121"/>
      <c r="R264" s="121"/>
      <c r="S264" s="121"/>
    </row>
    <row r="265" hidden="1">
      <c r="A265" s="470"/>
      <c r="B265" s="304"/>
      <c r="C265" s="558" t="s">
        <v>169</v>
      </c>
      <c r="D265" s="563">
        <v>707.0</v>
      </c>
      <c r="E265" s="560" t="s">
        <v>1429</v>
      </c>
      <c r="F265" s="564" t="s">
        <v>1347</v>
      </c>
      <c r="G265" s="561"/>
      <c r="H265" s="562" t="s">
        <v>1611</v>
      </c>
      <c r="I265" s="304"/>
      <c r="J265" s="304"/>
      <c r="K265" s="304"/>
      <c r="L265" s="304"/>
      <c r="M265" s="304"/>
      <c r="N265" s="304"/>
      <c r="O265" s="121"/>
      <c r="P265" s="121"/>
      <c r="Q265" s="121"/>
      <c r="R265" s="121"/>
      <c r="S265" s="121"/>
    </row>
    <row r="266" hidden="1">
      <c r="A266" s="470"/>
      <c r="B266" s="304"/>
      <c r="C266" s="558" t="s">
        <v>169</v>
      </c>
      <c r="D266" s="563">
        <v>708.0</v>
      </c>
      <c r="E266" s="560" t="s">
        <v>1429</v>
      </c>
      <c r="F266" s="564" t="s">
        <v>1347</v>
      </c>
      <c r="G266" s="561"/>
      <c r="H266" s="562" t="s">
        <v>1611</v>
      </c>
      <c r="I266" s="304"/>
      <c r="J266" s="304"/>
      <c r="K266" s="304"/>
      <c r="L266" s="304"/>
      <c r="M266" s="304"/>
      <c r="N266" s="304"/>
      <c r="O266" s="121"/>
      <c r="P266" s="121"/>
      <c r="Q266" s="121"/>
      <c r="R266" s="121"/>
      <c r="S266" s="121"/>
    </row>
    <row r="267" hidden="1">
      <c r="A267" s="470"/>
      <c r="B267" s="315"/>
      <c r="C267" s="558" t="s">
        <v>169</v>
      </c>
      <c r="D267" s="563">
        <v>709.0</v>
      </c>
      <c r="E267" s="560" t="s">
        <v>1429</v>
      </c>
      <c r="F267" s="564" t="s">
        <v>1347</v>
      </c>
      <c r="G267" s="561"/>
      <c r="H267" s="562" t="s">
        <v>1611</v>
      </c>
      <c r="I267" s="315"/>
      <c r="J267" s="315"/>
      <c r="K267" s="315"/>
      <c r="L267" s="315"/>
      <c r="M267" s="315"/>
      <c r="N267" s="315"/>
      <c r="O267" s="121"/>
      <c r="P267" s="121"/>
      <c r="Q267" s="121"/>
      <c r="R267" s="121"/>
      <c r="S267" s="121"/>
    </row>
    <row r="268" hidden="1">
      <c r="A268" s="470"/>
      <c r="B268" s="503">
        <v>43971.0</v>
      </c>
      <c r="C268" s="565" t="s">
        <v>1357</v>
      </c>
      <c r="D268" s="566">
        <v>2402.0</v>
      </c>
      <c r="E268" s="506" t="s">
        <v>1358</v>
      </c>
      <c r="F268" s="506" t="s">
        <v>1374</v>
      </c>
      <c r="G268" s="514"/>
      <c r="H268" s="508" t="s">
        <v>1610</v>
      </c>
      <c r="I268" s="301" t="s">
        <v>1362</v>
      </c>
      <c r="J268" s="477"/>
      <c r="K268" s="479"/>
      <c r="L268" s="479"/>
      <c r="M268" s="477"/>
      <c r="N268" s="479"/>
      <c r="O268" s="121"/>
      <c r="P268" s="121"/>
      <c r="Q268" s="121"/>
      <c r="R268" s="121"/>
      <c r="S268" s="121"/>
    </row>
    <row r="269" hidden="1">
      <c r="A269" s="470"/>
      <c r="B269" s="304"/>
      <c r="C269" s="565" t="s">
        <v>1357</v>
      </c>
      <c r="D269" s="567">
        <v>1402.0</v>
      </c>
      <c r="E269" s="506" t="s">
        <v>1376</v>
      </c>
      <c r="F269" s="506" t="s">
        <v>1386</v>
      </c>
      <c r="G269" s="514"/>
      <c r="H269" s="508" t="s">
        <v>1387</v>
      </c>
      <c r="I269" s="304"/>
      <c r="J269" s="304"/>
      <c r="K269" s="304"/>
      <c r="L269" s="304"/>
      <c r="M269" s="304"/>
      <c r="N269" s="304"/>
      <c r="O269" s="121"/>
      <c r="P269" s="121"/>
      <c r="Q269" s="121"/>
      <c r="R269" s="121"/>
      <c r="S269" s="121"/>
    </row>
    <row r="270" hidden="1">
      <c r="A270" s="470"/>
      <c r="B270" s="304"/>
      <c r="C270" s="565" t="s">
        <v>1357</v>
      </c>
      <c r="D270" s="567">
        <v>2224.0</v>
      </c>
      <c r="E270" s="506" t="s">
        <v>1376</v>
      </c>
      <c r="F270" s="506" t="s">
        <v>1386</v>
      </c>
      <c r="G270" s="514"/>
      <c r="H270" s="508" t="s">
        <v>1387</v>
      </c>
      <c r="I270" s="304"/>
      <c r="J270" s="304"/>
      <c r="K270" s="304"/>
      <c r="L270" s="304"/>
      <c r="M270" s="304"/>
      <c r="N270" s="304"/>
      <c r="O270" s="121"/>
      <c r="P270" s="121"/>
      <c r="Q270" s="121"/>
      <c r="R270" s="121"/>
      <c r="S270" s="121"/>
    </row>
    <row r="271" hidden="1">
      <c r="A271" s="470"/>
      <c r="B271" s="304"/>
      <c r="C271" s="568" t="s">
        <v>169</v>
      </c>
      <c r="D271" s="512">
        <v>718.0</v>
      </c>
      <c r="E271" s="506" t="s">
        <v>1429</v>
      </c>
      <c r="F271" s="569" t="s">
        <v>1347</v>
      </c>
      <c r="G271" s="514"/>
      <c r="H271" s="508" t="s">
        <v>1611</v>
      </c>
      <c r="I271" s="304"/>
      <c r="J271" s="304"/>
      <c r="K271" s="304"/>
      <c r="L271" s="304"/>
      <c r="M271" s="304"/>
      <c r="N271" s="304"/>
      <c r="O271" s="121"/>
      <c r="P271" s="121"/>
      <c r="Q271" s="121"/>
      <c r="R271" s="121"/>
      <c r="S271" s="121"/>
    </row>
    <row r="272" hidden="1">
      <c r="A272" s="470"/>
      <c r="B272" s="304"/>
      <c r="C272" s="568" t="s">
        <v>169</v>
      </c>
      <c r="D272" s="512">
        <v>722.0</v>
      </c>
      <c r="E272" s="506" t="s">
        <v>1429</v>
      </c>
      <c r="F272" s="569" t="s">
        <v>1347</v>
      </c>
      <c r="G272" s="514"/>
      <c r="H272" s="508" t="s">
        <v>1612</v>
      </c>
      <c r="I272" s="304"/>
      <c r="J272" s="304"/>
      <c r="K272" s="304"/>
      <c r="L272" s="304"/>
      <c r="M272" s="304"/>
      <c r="N272" s="304"/>
      <c r="O272" s="121"/>
      <c r="P272" s="121"/>
      <c r="Q272" s="121"/>
      <c r="R272" s="121"/>
      <c r="S272" s="121"/>
    </row>
    <row r="273" hidden="1">
      <c r="A273" s="470"/>
      <c r="B273" s="304"/>
      <c r="C273" s="568" t="s">
        <v>169</v>
      </c>
      <c r="D273" s="512">
        <v>732.0</v>
      </c>
      <c r="E273" s="506" t="s">
        <v>1429</v>
      </c>
      <c r="F273" s="569" t="s">
        <v>1347</v>
      </c>
      <c r="G273" s="514"/>
      <c r="H273" s="508" t="s">
        <v>1438</v>
      </c>
      <c r="I273" s="304"/>
      <c r="J273" s="304"/>
      <c r="K273" s="304"/>
      <c r="L273" s="304"/>
      <c r="M273" s="304"/>
      <c r="N273" s="304"/>
      <c r="O273" s="121"/>
      <c r="P273" s="121"/>
      <c r="Q273" s="121"/>
      <c r="R273" s="121"/>
      <c r="S273" s="121"/>
    </row>
    <row r="274" hidden="1">
      <c r="A274" s="470"/>
      <c r="B274" s="304"/>
      <c r="C274" s="568" t="s">
        <v>169</v>
      </c>
      <c r="D274" s="512">
        <v>738.0</v>
      </c>
      <c r="E274" s="506" t="s">
        <v>1429</v>
      </c>
      <c r="F274" s="569" t="s">
        <v>1347</v>
      </c>
      <c r="G274" s="514"/>
      <c r="H274" s="508" t="s">
        <v>1438</v>
      </c>
      <c r="I274" s="304"/>
      <c r="J274" s="304"/>
      <c r="K274" s="304"/>
      <c r="L274" s="304"/>
      <c r="M274" s="304"/>
      <c r="N274" s="304"/>
      <c r="O274" s="121"/>
      <c r="P274" s="121"/>
      <c r="Q274" s="121"/>
      <c r="R274" s="121"/>
      <c r="S274" s="121"/>
    </row>
    <row r="275" hidden="1">
      <c r="A275" s="470"/>
      <c r="B275" s="304"/>
      <c r="C275" s="568" t="s">
        <v>169</v>
      </c>
      <c r="D275" s="512">
        <v>739.0</v>
      </c>
      <c r="E275" s="506" t="s">
        <v>1429</v>
      </c>
      <c r="F275" s="569" t="s">
        <v>1347</v>
      </c>
      <c r="G275" s="514"/>
      <c r="H275" s="508" t="s">
        <v>1611</v>
      </c>
      <c r="I275" s="304"/>
      <c r="J275" s="304"/>
      <c r="K275" s="304"/>
      <c r="L275" s="304"/>
      <c r="M275" s="304"/>
      <c r="N275" s="304"/>
      <c r="O275" s="121"/>
      <c r="P275" s="121"/>
      <c r="Q275" s="121"/>
      <c r="R275" s="121"/>
      <c r="S275" s="121"/>
    </row>
    <row r="276" hidden="1">
      <c r="A276" s="470"/>
      <c r="B276" s="315"/>
      <c r="C276" s="568" t="s">
        <v>169</v>
      </c>
      <c r="D276" s="512">
        <v>740.0</v>
      </c>
      <c r="E276" s="506" t="s">
        <v>1429</v>
      </c>
      <c r="F276" s="569" t="s">
        <v>1347</v>
      </c>
      <c r="G276" s="514"/>
      <c r="H276" s="508" t="s">
        <v>1611</v>
      </c>
      <c r="I276" s="315"/>
      <c r="J276" s="315"/>
      <c r="K276" s="315"/>
      <c r="L276" s="315"/>
      <c r="M276" s="315"/>
      <c r="N276" s="315"/>
      <c r="O276" s="121"/>
      <c r="P276" s="121"/>
      <c r="Q276" s="121"/>
      <c r="R276" s="121"/>
      <c r="S276" s="121"/>
    </row>
    <row r="277" ht="20.25" hidden="1" customHeight="1">
      <c r="A277" s="470"/>
      <c r="B277" s="515">
        <v>43973.0</v>
      </c>
      <c r="C277" s="520" t="s">
        <v>1498</v>
      </c>
      <c r="D277" s="570">
        <v>1907.0</v>
      </c>
      <c r="E277" s="518" t="s">
        <v>1358</v>
      </c>
      <c r="F277" s="518" t="s">
        <v>1374</v>
      </c>
      <c r="G277" s="525"/>
      <c r="H277" s="520" t="s">
        <v>1613</v>
      </c>
      <c r="I277" s="301" t="s">
        <v>1379</v>
      </c>
      <c r="J277" s="477" t="s">
        <v>96</v>
      </c>
      <c r="K277" s="479" t="s">
        <v>96</v>
      </c>
      <c r="L277" s="479" t="s">
        <v>96</v>
      </c>
      <c r="M277" s="477" t="s">
        <v>96</v>
      </c>
      <c r="N277" s="479" t="s">
        <v>96</v>
      </c>
      <c r="O277" s="121"/>
      <c r="P277" s="121"/>
      <c r="Q277" s="121"/>
      <c r="R277" s="121"/>
      <c r="S277" s="121"/>
    </row>
    <row r="278" hidden="1">
      <c r="A278" s="470"/>
      <c r="B278" s="304"/>
      <c r="C278" s="520" t="s">
        <v>1357</v>
      </c>
      <c r="D278" s="571">
        <v>2412.0</v>
      </c>
      <c r="E278" s="518" t="s">
        <v>1376</v>
      </c>
      <c r="F278" s="518" t="s">
        <v>282</v>
      </c>
      <c r="G278" s="525"/>
      <c r="H278" s="520" t="s">
        <v>1614</v>
      </c>
      <c r="I278" s="304"/>
      <c r="J278" s="304"/>
      <c r="K278" s="304"/>
      <c r="L278" s="304"/>
      <c r="M278" s="304"/>
      <c r="N278" s="304"/>
      <c r="O278" s="121"/>
      <c r="P278" s="121"/>
      <c r="Q278" s="121"/>
      <c r="R278" s="121"/>
      <c r="S278" s="121"/>
    </row>
    <row r="279" hidden="1">
      <c r="A279" s="470"/>
      <c r="B279" s="304"/>
      <c r="C279" s="572" t="s">
        <v>169</v>
      </c>
      <c r="D279" s="571">
        <v>532.0</v>
      </c>
      <c r="E279" s="518" t="s">
        <v>1376</v>
      </c>
      <c r="F279" s="518" t="s">
        <v>282</v>
      </c>
      <c r="G279" s="525"/>
      <c r="H279" s="520" t="s">
        <v>1615</v>
      </c>
      <c r="I279" s="304"/>
      <c r="J279" s="304"/>
      <c r="K279" s="304"/>
      <c r="L279" s="304"/>
      <c r="M279" s="304"/>
      <c r="N279" s="304"/>
      <c r="O279" s="121"/>
      <c r="P279" s="121"/>
      <c r="Q279" s="121"/>
      <c r="R279" s="121"/>
      <c r="S279" s="121"/>
    </row>
    <row r="280" hidden="1">
      <c r="A280" s="470"/>
      <c r="B280" s="304"/>
      <c r="C280" s="573" t="s">
        <v>1616</v>
      </c>
      <c r="D280" s="571">
        <v>814.0</v>
      </c>
      <c r="E280" s="518" t="s">
        <v>1358</v>
      </c>
      <c r="F280" s="518" t="s">
        <v>1374</v>
      </c>
      <c r="G280" s="525"/>
      <c r="H280" s="520" t="s">
        <v>1613</v>
      </c>
      <c r="I280" s="304"/>
      <c r="J280" s="304"/>
      <c r="K280" s="304"/>
      <c r="L280" s="304"/>
      <c r="M280" s="304"/>
      <c r="N280" s="304"/>
      <c r="O280" s="121"/>
      <c r="P280" s="121"/>
      <c r="Q280" s="121"/>
      <c r="R280" s="121"/>
      <c r="S280" s="121"/>
    </row>
    <row r="281" hidden="1">
      <c r="A281" s="470"/>
      <c r="B281" s="304"/>
      <c r="C281" s="574" t="s">
        <v>169</v>
      </c>
      <c r="D281" s="575">
        <v>538.0</v>
      </c>
      <c r="E281" s="576" t="s">
        <v>1429</v>
      </c>
      <c r="F281" s="577" t="s">
        <v>1347</v>
      </c>
      <c r="G281" s="525"/>
      <c r="H281" s="555" t="s">
        <v>1511</v>
      </c>
      <c r="I281" s="304"/>
      <c r="J281" s="304"/>
      <c r="K281" s="304"/>
      <c r="L281" s="304"/>
      <c r="M281" s="304"/>
      <c r="N281" s="304"/>
      <c r="O281" s="121"/>
      <c r="P281" s="121"/>
      <c r="Q281" s="121"/>
      <c r="R281" s="121"/>
      <c r="S281" s="121"/>
    </row>
    <row r="282" hidden="1">
      <c r="A282" s="470"/>
      <c r="B282" s="304"/>
      <c r="C282" s="574" t="s">
        <v>169</v>
      </c>
      <c r="D282" s="575">
        <v>539.0</v>
      </c>
      <c r="E282" s="576" t="s">
        <v>1429</v>
      </c>
      <c r="F282" s="577" t="s">
        <v>1347</v>
      </c>
      <c r="G282" s="525"/>
      <c r="H282" s="555" t="s">
        <v>1511</v>
      </c>
      <c r="I282" s="304"/>
      <c r="J282" s="304"/>
      <c r="K282" s="304"/>
      <c r="L282" s="304"/>
      <c r="M282" s="304"/>
      <c r="N282" s="304"/>
      <c r="O282" s="121"/>
      <c r="P282" s="121"/>
      <c r="Q282" s="121"/>
      <c r="R282" s="121"/>
      <c r="S282" s="121"/>
    </row>
    <row r="283" hidden="1">
      <c r="A283" s="470"/>
      <c r="B283" s="304"/>
      <c r="C283" s="574" t="s">
        <v>169</v>
      </c>
      <c r="D283" s="575">
        <v>602.0</v>
      </c>
      <c r="E283" s="576" t="s">
        <v>1429</v>
      </c>
      <c r="F283" s="577" t="s">
        <v>1347</v>
      </c>
      <c r="G283" s="525"/>
      <c r="H283" s="555" t="s">
        <v>1451</v>
      </c>
      <c r="I283" s="304"/>
      <c r="J283" s="304"/>
      <c r="K283" s="304"/>
      <c r="L283" s="304"/>
      <c r="M283" s="304"/>
      <c r="N283" s="304"/>
      <c r="O283" s="121"/>
      <c r="P283" s="121"/>
      <c r="Q283" s="121"/>
      <c r="R283" s="121"/>
      <c r="S283" s="121"/>
    </row>
    <row r="284" hidden="1">
      <c r="A284" s="470"/>
      <c r="B284" s="304"/>
      <c r="C284" s="574" t="s">
        <v>169</v>
      </c>
      <c r="D284" s="575">
        <v>604.0</v>
      </c>
      <c r="E284" s="576" t="s">
        <v>1429</v>
      </c>
      <c r="F284" s="577" t="s">
        <v>1347</v>
      </c>
      <c r="G284" s="525"/>
      <c r="H284" s="555" t="s">
        <v>1451</v>
      </c>
      <c r="I284" s="304"/>
      <c r="J284" s="304"/>
      <c r="K284" s="304"/>
      <c r="L284" s="304"/>
      <c r="M284" s="304"/>
      <c r="N284" s="304"/>
      <c r="O284" s="121"/>
      <c r="P284" s="121"/>
      <c r="Q284" s="121"/>
      <c r="R284" s="121"/>
      <c r="S284" s="121"/>
    </row>
    <row r="285" hidden="1">
      <c r="A285" s="470"/>
      <c r="B285" s="304"/>
      <c r="C285" s="574" t="s">
        <v>169</v>
      </c>
      <c r="D285" s="575">
        <v>610.0</v>
      </c>
      <c r="E285" s="576" t="s">
        <v>1429</v>
      </c>
      <c r="F285" s="577" t="s">
        <v>1347</v>
      </c>
      <c r="G285" s="525"/>
      <c r="H285" s="555" t="s">
        <v>1512</v>
      </c>
      <c r="I285" s="304"/>
      <c r="J285" s="304"/>
      <c r="K285" s="304"/>
      <c r="L285" s="304"/>
      <c r="M285" s="304"/>
      <c r="N285" s="304"/>
      <c r="O285" s="121"/>
      <c r="P285" s="121"/>
      <c r="Q285" s="121"/>
      <c r="R285" s="121"/>
      <c r="S285" s="121"/>
    </row>
    <row r="286" hidden="1">
      <c r="A286" s="470"/>
      <c r="B286" s="304"/>
      <c r="C286" s="574" t="s">
        <v>169</v>
      </c>
      <c r="D286" s="575">
        <v>632.0</v>
      </c>
      <c r="E286" s="576" t="s">
        <v>1429</v>
      </c>
      <c r="F286" s="577" t="s">
        <v>1347</v>
      </c>
      <c r="G286" s="525"/>
      <c r="H286" s="555" t="s">
        <v>1511</v>
      </c>
      <c r="I286" s="304"/>
      <c r="J286" s="304"/>
      <c r="K286" s="304"/>
      <c r="L286" s="304"/>
      <c r="M286" s="304"/>
      <c r="N286" s="304"/>
      <c r="O286" s="121"/>
      <c r="P286" s="121"/>
      <c r="Q286" s="121"/>
      <c r="R286" s="121"/>
      <c r="S286" s="121"/>
    </row>
    <row r="287" hidden="1">
      <c r="A287" s="470"/>
      <c r="B287" s="315"/>
      <c r="C287" s="574" t="s">
        <v>169</v>
      </c>
      <c r="D287" s="575">
        <v>633.0</v>
      </c>
      <c r="E287" s="576" t="s">
        <v>1429</v>
      </c>
      <c r="F287" s="577" t="s">
        <v>1347</v>
      </c>
      <c r="G287" s="525"/>
      <c r="H287" s="556" t="s">
        <v>1557</v>
      </c>
      <c r="I287" s="315"/>
      <c r="J287" s="315"/>
      <c r="K287" s="315"/>
      <c r="L287" s="315"/>
      <c r="M287" s="315"/>
      <c r="N287" s="315"/>
      <c r="O287" s="121"/>
      <c r="P287" s="121"/>
      <c r="Q287" s="121"/>
      <c r="R287" s="121"/>
      <c r="S287" s="121"/>
    </row>
    <row r="288" ht="13.5" hidden="1" customHeight="1">
      <c r="A288" s="470"/>
      <c r="B288" s="528">
        <v>46165.0</v>
      </c>
      <c r="C288" s="578" t="s">
        <v>1617</v>
      </c>
      <c r="D288" s="579"/>
      <c r="E288" s="580" t="s">
        <v>230</v>
      </c>
      <c r="F288" s="580" t="s">
        <v>1347</v>
      </c>
      <c r="G288" s="537"/>
      <c r="H288" s="581"/>
      <c r="I288" s="477" t="s">
        <v>96</v>
      </c>
      <c r="J288" s="477" t="s">
        <v>96</v>
      </c>
      <c r="K288" s="479" t="s">
        <v>96</v>
      </c>
      <c r="L288" s="479" t="s">
        <v>96</v>
      </c>
      <c r="M288" s="477" t="s">
        <v>96</v>
      </c>
      <c r="N288" s="479" t="s">
        <v>96</v>
      </c>
      <c r="O288" s="121"/>
      <c r="P288" s="121"/>
      <c r="Q288" s="121"/>
      <c r="R288" s="121"/>
      <c r="S288" s="121"/>
    </row>
    <row r="289" hidden="1">
      <c r="A289" s="470"/>
      <c r="B289" s="304"/>
      <c r="C289" s="582"/>
      <c r="D289" s="583"/>
      <c r="E289" s="580" t="s">
        <v>230</v>
      </c>
      <c r="F289" s="580" t="s">
        <v>1347</v>
      </c>
      <c r="G289" s="537"/>
      <c r="H289" s="584"/>
      <c r="I289" s="304"/>
      <c r="J289" s="304"/>
      <c r="K289" s="304"/>
      <c r="L289" s="304"/>
      <c r="M289" s="304"/>
      <c r="N289" s="304"/>
      <c r="O289" s="121"/>
      <c r="P289" s="121"/>
      <c r="Q289" s="121"/>
      <c r="R289" s="121"/>
      <c r="S289" s="121"/>
    </row>
    <row r="290" hidden="1">
      <c r="A290" s="470"/>
      <c r="B290" s="304"/>
      <c r="C290" s="296"/>
      <c r="D290" s="579"/>
      <c r="E290" s="580" t="s">
        <v>230</v>
      </c>
      <c r="F290" s="580" t="s">
        <v>1347</v>
      </c>
      <c r="G290" s="537"/>
      <c r="H290" s="581"/>
      <c r="I290" s="304"/>
      <c r="J290" s="304"/>
      <c r="K290" s="304"/>
      <c r="L290" s="304"/>
      <c r="M290" s="304"/>
      <c r="N290" s="304"/>
      <c r="O290" s="121"/>
      <c r="P290" s="121"/>
      <c r="Q290" s="121"/>
      <c r="R290" s="121"/>
      <c r="S290" s="121"/>
    </row>
    <row r="291" hidden="1">
      <c r="A291" s="470"/>
      <c r="B291" s="304"/>
      <c r="C291" s="585"/>
      <c r="D291" s="579"/>
      <c r="E291" s="580" t="s">
        <v>230</v>
      </c>
      <c r="F291" s="580" t="s">
        <v>1347</v>
      </c>
      <c r="G291" s="537"/>
      <c r="H291" s="581"/>
      <c r="I291" s="304"/>
      <c r="J291" s="304"/>
      <c r="K291" s="304"/>
      <c r="L291" s="304"/>
      <c r="M291" s="304"/>
      <c r="N291" s="304"/>
      <c r="O291" s="121"/>
      <c r="P291" s="121"/>
      <c r="Q291" s="121"/>
      <c r="R291" s="121"/>
      <c r="S291" s="121"/>
    </row>
    <row r="292" hidden="1">
      <c r="A292" s="470"/>
      <c r="B292" s="304"/>
      <c r="C292" s="582"/>
      <c r="D292" s="579"/>
      <c r="E292" s="580" t="s">
        <v>230</v>
      </c>
      <c r="F292" s="580" t="s">
        <v>1347</v>
      </c>
      <c r="G292" s="537"/>
      <c r="H292" s="581"/>
      <c r="I292" s="304"/>
      <c r="J292" s="304"/>
      <c r="K292" s="304"/>
      <c r="L292" s="304"/>
      <c r="M292" s="304"/>
      <c r="N292" s="304"/>
      <c r="O292" s="121"/>
      <c r="P292" s="121"/>
      <c r="Q292" s="121"/>
      <c r="R292" s="121"/>
      <c r="S292" s="121"/>
    </row>
    <row r="293" hidden="1">
      <c r="A293" s="470"/>
      <c r="B293" s="304"/>
      <c r="C293" s="582"/>
      <c r="D293" s="581"/>
      <c r="E293" s="580" t="s">
        <v>230</v>
      </c>
      <c r="F293" s="580" t="s">
        <v>1347</v>
      </c>
      <c r="G293" s="537"/>
      <c r="H293" s="581"/>
      <c r="I293" s="304"/>
      <c r="J293" s="304"/>
      <c r="K293" s="304"/>
      <c r="L293" s="304"/>
      <c r="M293" s="304"/>
      <c r="N293" s="304"/>
      <c r="O293" s="121"/>
      <c r="P293" s="121"/>
      <c r="Q293" s="121"/>
      <c r="R293" s="121"/>
      <c r="S293" s="121"/>
    </row>
    <row r="294" hidden="1">
      <c r="A294" s="470"/>
      <c r="B294" s="304"/>
      <c r="C294" s="582"/>
      <c r="D294" s="581"/>
      <c r="E294" s="586"/>
      <c r="F294" s="586"/>
      <c r="G294" s="537"/>
      <c r="H294" s="581"/>
      <c r="I294" s="304"/>
      <c r="J294" s="304"/>
      <c r="K294" s="304"/>
      <c r="L294" s="304"/>
      <c r="M294" s="304"/>
      <c r="N294" s="304"/>
      <c r="O294" s="121"/>
      <c r="P294" s="121"/>
      <c r="Q294" s="121"/>
      <c r="R294" s="121"/>
      <c r="S294" s="121"/>
    </row>
    <row r="295" hidden="1">
      <c r="A295" s="470"/>
      <c r="B295" s="304"/>
      <c r="C295" s="582"/>
      <c r="D295" s="581"/>
      <c r="E295" s="586"/>
      <c r="F295" s="586"/>
      <c r="G295" s="537"/>
      <c r="H295" s="581"/>
      <c r="I295" s="304"/>
      <c r="J295" s="304"/>
      <c r="K295" s="304"/>
      <c r="L295" s="304"/>
      <c r="M295" s="304"/>
      <c r="N295" s="304"/>
      <c r="O295" s="121"/>
      <c r="P295" s="121"/>
      <c r="Q295" s="121"/>
      <c r="R295" s="121"/>
      <c r="S295" s="121"/>
    </row>
    <row r="296" hidden="1">
      <c r="A296" s="470"/>
      <c r="B296" s="304"/>
      <c r="C296" s="582"/>
      <c r="D296" s="581"/>
      <c r="E296" s="580" t="s">
        <v>230</v>
      </c>
      <c r="F296" s="580" t="s">
        <v>1347</v>
      </c>
      <c r="G296" s="537"/>
      <c r="H296" s="581"/>
      <c r="I296" s="304"/>
      <c r="J296" s="304"/>
      <c r="K296" s="304"/>
      <c r="L296" s="304"/>
      <c r="M296" s="304"/>
      <c r="N296" s="304"/>
      <c r="O296" s="121"/>
      <c r="P296" s="121"/>
      <c r="Q296" s="121"/>
      <c r="R296" s="121"/>
      <c r="S296" s="121"/>
    </row>
    <row r="297" hidden="1">
      <c r="A297" s="470"/>
      <c r="B297" s="304"/>
      <c r="C297" s="582"/>
      <c r="D297" s="581"/>
      <c r="E297" s="580" t="s">
        <v>230</v>
      </c>
      <c r="F297" s="580" t="s">
        <v>1347</v>
      </c>
      <c r="G297" s="537"/>
      <c r="H297" s="581"/>
      <c r="I297" s="304"/>
      <c r="J297" s="304"/>
      <c r="K297" s="304"/>
      <c r="L297" s="304"/>
      <c r="M297" s="304"/>
      <c r="N297" s="304"/>
      <c r="O297" s="121"/>
      <c r="P297" s="121"/>
      <c r="Q297" s="121"/>
      <c r="R297" s="121"/>
      <c r="S297" s="121"/>
    </row>
    <row r="298" hidden="1">
      <c r="A298" s="470"/>
      <c r="B298" s="315"/>
      <c r="C298" s="582"/>
      <c r="D298" s="581"/>
      <c r="E298" s="580" t="s">
        <v>230</v>
      </c>
      <c r="F298" s="580" t="s">
        <v>1347</v>
      </c>
      <c r="G298" s="537"/>
      <c r="H298" s="581"/>
      <c r="I298" s="315"/>
      <c r="J298" s="315"/>
      <c r="K298" s="315"/>
      <c r="L298" s="315"/>
      <c r="M298" s="315"/>
      <c r="N298" s="315"/>
      <c r="O298" s="121"/>
      <c r="P298" s="121"/>
      <c r="Q298" s="121"/>
      <c r="R298" s="121"/>
      <c r="S298" s="121"/>
    </row>
    <row r="299" ht="13.5" hidden="1" customHeight="1">
      <c r="A299" s="470"/>
      <c r="B299" s="538">
        <v>46166.0</v>
      </c>
      <c r="C299" s="587" t="s">
        <v>169</v>
      </c>
      <c r="D299" s="539">
        <v>1239.0</v>
      </c>
      <c r="E299" s="540" t="s">
        <v>1376</v>
      </c>
      <c r="F299" s="540" t="s">
        <v>1039</v>
      </c>
      <c r="G299" s="541"/>
      <c r="H299" s="542" t="s">
        <v>1618</v>
      </c>
      <c r="I299" s="477" t="s">
        <v>96</v>
      </c>
      <c r="J299" s="477" t="s">
        <v>96</v>
      </c>
      <c r="K299" s="479" t="s">
        <v>96</v>
      </c>
      <c r="L299" s="479" t="s">
        <v>96</v>
      </c>
      <c r="M299" s="477" t="s">
        <v>96</v>
      </c>
      <c r="N299" s="479" t="s">
        <v>96</v>
      </c>
      <c r="O299" s="121"/>
      <c r="P299" s="121"/>
      <c r="Q299" s="121"/>
      <c r="R299" s="121"/>
      <c r="S299" s="121"/>
    </row>
    <row r="300" hidden="1">
      <c r="A300" s="470"/>
      <c r="B300" s="304"/>
      <c r="C300" s="588" t="s">
        <v>1617</v>
      </c>
      <c r="D300" s="589"/>
      <c r="E300" s="590" t="s">
        <v>230</v>
      </c>
      <c r="F300" s="590" t="s">
        <v>1347</v>
      </c>
      <c r="G300" s="541"/>
      <c r="H300" s="591"/>
      <c r="I300" s="304"/>
      <c r="J300" s="304"/>
      <c r="K300" s="304"/>
      <c r="L300" s="304"/>
      <c r="M300" s="304"/>
      <c r="N300" s="304"/>
      <c r="O300" s="121"/>
      <c r="P300" s="121"/>
      <c r="Q300" s="121"/>
      <c r="R300" s="121"/>
      <c r="S300" s="121"/>
    </row>
    <row r="301" hidden="1">
      <c r="A301" s="470"/>
      <c r="B301" s="304"/>
      <c r="C301" s="592"/>
      <c r="D301" s="593"/>
      <c r="E301" s="590" t="s">
        <v>230</v>
      </c>
      <c r="F301" s="590" t="s">
        <v>1347</v>
      </c>
      <c r="G301" s="541"/>
      <c r="H301" s="594"/>
      <c r="I301" s="304"/>
      <c r="J301" s="304"/>
      <c r="K301" s="304"/>
      <c r="L301" s="304"/>
      <c r="M301" s="304"/>
      <c r="N301" s="304"/>
      <c r="O301" s="121"/>
      <c r="P301" s="121"/>
      <c r="Q301" s="121"/>
      <c r="R301" s="121"/>
      <c r="S301" s="121"/>
    </row>
    <row r="302" hidden="1">
      <c r="A302" s="470"/>
      <c r="B302" s="304"/>
      <c r="C302" s="595"/>
      <c r="D302" s="593"/>
      <c r="E302" s="590" t="s">
        <v>230</v>
      </c>
      <c r="F302" s="590" t="s">
        <v>1347</v>
      </c>
      <c r="G302" s="541"/>
      <c r="H302" s="594"/>
      <c r="I302" s="304"/>
      <c r="J302" s="304"/>
      <c r="K302" s="304"/>
      <c r="L302" s="304"/>
      <c r="M302" s="304"/>
      <c r="N302" s="304"/>
      <c r="O302" s="121"/>
      <c r="P302" s="121"/>
      <c r="Q302" s="121"/>
      <c r="R302" s="121"/>
      <c r="S302" s="121"/>
    </row>
    <row r="303" hidden="1">
      <c r="A303" s="470"/>
      <c r="B303" s="304"/>
      <c r="C303" s="463"/>
      <c r="D303" s="593"/>
      <c r="E303" s="590" t="s">
        <v>230</v>
      </c>
      <c r="F303" s="590" t="s">
        <v>1347</v>
      </c>
      <c r="G303" s="541"/>
      <c r="H303" s="594"/>
      <c r="I303" s="304"/>
      <c r="J303" s="304"/>
      <c r="K303" s="304"/>
      <c r="L303" s="304"/>
      <c r="M303" s="304"/>
      <c r="N303" s="304"/>
      <c r="O303" s="121"/>
      <c r="P303" s="121"/>
      <c r="Q303" s="121"/>
      <c r="R303" s="121"/>
      <c r="S303" s="121"/>
    </row>
    <row r="304" hidden="1">
      <c r="A304" s="470"/>
      <c r="B304" s="304"/>
      <c r="C304" s="463"/>
      <c r="D304" s="594"/>
      <c r="E304" s="590" t="s">
        <v>230</v>
      </c>
      <c r="F304" s="590" t="s">
        <v>1347</v>
      </c>
      <c r="G304" s="541"/>
      <c r="H304" s="594"/>
      <c r="I304" s="304"/>
      <c r="J304" s="304"/>
      <c r="K304" s="304"/>
      <c r="L304" s="304"/>
      <c r="M304" s="304"/>
      <c r="N304" s="304"/>
      <c r="O304" s="121"/>
      <c r="P304" s="121"/>
      <c r="Q304" s="121"/>
      <c r="R304" s="121"/>
      <c r="S304" s="121"/>
    </row>
    <row r="305" hidden="1">
      <c r="A305" s="470"/>
      <c r="B305" s="304"/>
      <c r="C305" s="463"/>
      <c r="D305" s="594"/>
      <c r="E305" s="596"/>
      <c r="F305" s="596"/>
      <c r="G305" s="541"/>
      <c r="H305" s="594"/>
      <c r="I305" s="304"/>
      <c r="J305" s="304"/>
      <c r="K305" s="304"/>
      <c r="L305" s="304"/>
      <c r="M305" s="304"/>
      <c r="N305" s="304"/>
      <c r="O305" s="121"/>
      <c r="P305" s="121"/>
      <c r="Q305" s="121"/>
      <c r="R305" s="121"/>
      <c r="S305" s="121"/>
    </row>
    <row r="306" hidden="1">
      <c r="A306" s="470"/>
      <c r="B306" s="304"/>
      <c r="C306" s="463"/>
      <c r="D306" s="594"/>
      <c r="E306" s="596"/>
      <c r="F306" s="596"/>
      <c r="G306" s="541"/>
      <c r="H306" s="594"/>
      <c r="I306" s="304"/>
      <c r="J306" s="304"/>
      <c r="K306" s="304"/>
      <c r="L306" s="304"/>
      <c r="M306" s="304"/>
      <c r="N306" s="304"/>
      <c r="O306" s="121"/>
      <c r="P306" s="121"/>
      <c r="Q306" s="121"/>
      <c r="R306" s="121"/>
      <c r="S306" s="121"/>
    </row>
    <row r="307" hidden="1">
      <c r="A307" s="470"/>
      <c r="B307" s="304"/>
      <c r="C307" s="463"/>
      <c r="D307" s="594"/>
      <c r="E307" s="590" t="s">
        <v>230</v>
      </c>
      <c r="F307" s="590" t="s">
        <v>1347</v>
      </c>
      <c r="G307" s="541"/>
      <c r="H307" s="594"/>
      <c r="I307" s="304"/>
      <c r="J307" s="304"/>
      <c r="K307" s="304"/>
      <c r="L307" s="304"/>
      <c r="M307" s="304"/>
      <c r="N307" s="304"/>
      <c r="O307" s="121"/>
      <c r="P307" s="121"/>
      <c r="Q307" s="121"/>
      <c r="R307" s="121"/>
      <c r="S307" s="121"/>
    </row>
    <row r="308" hidden="1">
      <c r="A308" s="470"/>
      <c r="B308" s="304"/>
      <c r="C308" s="463"/>
      <c r="D308" s="594"/>
      <c r="E308" s="590" t="s">
        <v>230</v>
      </c>
      <c r="F308" s="590" t="s">
        <v>1347</v>
      </c>
      <c r="G308" s="541"/>
      <c r="H308" s="594"/>
      <c r="I308" s="304"/>
      <c r="J308" s="304"/>
      <c r="K308" s="304"/>
      <c r="L308" s="304"/>
      <c r="M308" s="304"/>
      <c r="N308" s="304"/>
      <c r="O308" s="121"/>
      <c r="P308" s="121"/>
      <c r="Q308" s="121"/>
      <c r="R308" s="121"/>
      <c r="S308" s="121"/>
    </row>
    <row r="309" hidden="1">
      <c r="A309" s="470"/>
      <c r="B309" s="315"/>
      <c r="C309" s="463"/>
      <c r="D309" s="594"/>
      <c r="E309" s="590" t="s">
        <v>230</v>
      </c>
      <c r="F309" s="590" t="s">
        <v>1347</v>
      </c>
      <c r="G309" s="541"/>
      <c r="H309" s="594"/>
      <c r="I309" s="315"/>
      <c r="J309" s="315"/>
      <c r="K309" s="315"/>
      <c r="L309" s="315"/>
      <c r="M309" s="315"/>
      <c r="N309" s="315"/>
      <c r="O309" s="121"/>
      <c r="P309" s="121"/>
      <c r="Q309" s="121"/>
      <c r="R309" s="121"/>
      <c r="S309" s="121"/>
    </row>
    <row r="310" ht="13.5" hidden="1" customHeight="1">
      <c r="A310" s="470"/>
      <c r="B310" s="545">
        <v>46167.0</v>
      </c>
      <c r="C310" s="482" t="s">
        <v>1619</v>
      </c>
      <c r="D310" s="485">
        <v>35.0</v>
      </c>
      <c r="E310" s="474" t="s">
        <v>1358</v>
      </c>
      <c r="F310" s="474" t="s">
        <v>1374</v>
      </c>
      <c r="G310" s="554"/>
      <c r="H310" s="476" t="s">
        <v>1620</v>
      </c>
      <c r="I310" s="477" t="s">
        <v>96</v>
      </c>
      <c r="J310" s="477" t="s">
        <v>96</v>
      </c>
      <c r="K310" s="479" t="s">
        <v>96</v>
      </c>
      <c r="L310" s="479" t="s">
        <v>96</v>
      </c>
      <c r="M310" s="477" t="s">
        <v>96</v>
      </c>
      <c r="N310" s="479" t="s">
        <v>96</v>
      </c>
      <c r="O310" s="121"/>
      <c r="P310" s="121"/>
      <c r="Q310" s="121"/>
      <c r="R310" s="121"/>
      <c r="S310" s="121"/>
    </row>
    <row r="311" hidden="1">
      <c r="A311" s="470"/>
      <c r="B311" s="304"/>
      <c r="C311" s="482" t="s">
        <v>1616</v>
      </c>
      <c r="D311" s="485">
        <v>814.0</v>
      </c>
      <c r="E311" s="474" t="s">
        <v>1358</v>
      </c>
      <c r="F311" s="474" t="s">
        <v>1374</v>
      </c>
      <c r="G311" s="554"/>
      <c r="H311" s="476" t="s">
        <v>1621</v>
      </c>
      <c r="I311" s="304"/>
      <c r="J311" s="304"/>
      <c r="K311" s="304"/>
      <c r="L311" s="304"/>
      <c r="M311" s="304"/>
      <c r="N311" s="304"/>
      <c r="O311" s="121"/>
      <c r="P311" s="121"/>
      <c r="Q311" s="121"/>
      <c r="R311" s="121"/>
      <c r="S311" s="121"/>
    </row>
    <row r="312" hidden="1">
      <c r="A312" s="470"/>
      <c r="B312" s="304"/>
      <c r="C312" s="597" t="s">
        <v>1622</v>
      </c>
      <c r="D312" s="485">
        <v>2008.0</v>
      </c>
      <c r="E312" s="474" t="s">
        <v>1376</v>
      </c>
      <c r="F312" s="474" t="s">
        <v>1039</v>
      </c>
      <c r="G312" s="554"/>
      <c r="H312" s="476" t="s">
        <v>1623</v>
      </c>
      <c r="I312" s="304"/>
      <c r="J312" s="304"/>
      <c r="K312" s="304"/>
      <c r="L312" s="304"/>
      <c r="M312" s="304"/>
      <c r="N312" s="304"/>
      <c r="O312" s="121"/>
      <c r="P312" s="121"/>
      <c r="Q312" s="121"/>
      <c r="R312" s="121"/>
      <c r="S312" s="121"/>
    </row>
    <row r="313" hidden="1">
      <c r="A313" s="470"/>
      <c r="B313" s="304"/>
      <c r="C313" s="598" t="s">
        <v>1624</v>
      </c>
      <c r="D313" s="485">
        <v>2412.0</v>
      </c>
      <c r="E313" s="474" t="s">
        <v>1376</v>
      </c>
      <c r="F313" s="474" t="s">
        <v>282</v>
      </c>
      <c r="G313" s="554"/>
      <c r="H313" s="476" t="s">
        <v>1608</v>
      </c>
      <c r="I313" s="304"/>
      <c r="J313" s="304"/>
      <c r="K313" s="304"/>
      <c r="L313" s="304"/>
      <c r="M313" s="304"/>
      <c r="N313" s="304"/>
      <c r="O313" s="121"/>
      <c r="P313" s="121"/>
      <c r="Q313" s="121"/>
      <c r="R313" s="121"/>
      <c r="S313" s="121"/>
    </row>
    <row r="314" hidden="1">
      <c r="A314" s="470"/>
      <c r="B314" s="304"/>
      <c r="C314" s="482" t="s">
        <v>1625</v>
      </c>
      <c r="D314" s="485" t="s">
        <v>1626</v>
      </c>
      <c r="E314" s="474" t="s">
        <v>1376</v>
      </c>
      <c r="F314" s="474" t="s">
        <v>1386</v>
      </c>
      <c r="G314" s="554"/>
      <c r="H314" s="476" t="s">
        <v>1627</v>
      </c>
      <c r="I314" s="304"/>
      <c r="J314" s="304"/>
      <c r="K314" s="304"/>
      <c r="L314" s="304"/>
      <c r="M314" s="304"/>
      <c r="N314" s="304"/>
      <c r="O314" s="121"/>
      <c r="P314" s="121"/>
      <c r="Q314" s="121"/>
      <c r="R314" s="121"/>
      <c r="S314" s="121"/>
    </row>
    <row r="315" hidden="1">
      <c r="A315" s="470"/>
      <c r="B315" s="304"/>
      <c r="C315" s="598" t="s">
        <v>1624</v>
      </c>
      <c r="D315" s="485">
        <v>2707.0</v>
      </c>
      <c r="E315" s="474" t="s">
        <v>1376</v>
      </c>
      <c r="F315" s="474" t="s">
        <v>282</v>
      </c>
      <c r="G315" s="554"/>
      <c r="H315" s="476" t="s">
        <v>1628</v>
      </c>
      <c r="I315" s="304"/>
      <c r="J315" s="304"/>
      <c r="K315" s="304"/>
      <c r="L315" s="304"/>
      <c r="M315" s="304"/>
      <c r="N315" s="304"/>
      <c r="O315" s="121"/>
      <c r="P315" s="121"/>
      <c r="Q315" s="121"/>
      <c r="R315" s="121"/>
      <c r="S315" s="121"/>
    </row>
    <row r="316" hidden="1">
      <c r="A316" s="470"/>
      <c r="B316" s="304"/>
      <c r="C316" s="599" t="s">
        <v>169</v>
      </c>
      <c r="D316" s="552">
        <v>641.0</v>
      </c>
      <c r="E316" s="487" t="s">
        <v>1429</v>
      </c>
      <c r="F316" s="474" t="s">
        <v>1347</v>
      </c>
      <c r="G316" s="554"/>
      <c r="H316" s="476" t="s">
        <v>1451</v>
      </c>
      <c r="I316" s="304"/>
      <c r="J316" s="304"/>
      <c r="K316" s="304"/>
      <c r="L316" s="304"/>
      <c r="M316" s="304"/>
      <c r="N316" s="304"/>
      <c r="O316" s="121"/>
      <c r="P316" s="121"/>
      <c r="Q316" s="121"/>
      <c r="R316" s="121"/>
      <c r="S316" s="121"/>
    </row>
    <row r="317" hidden="1">
      <c r="A317" s="470"/>
      <c r="B317" s="304"/>
      <c r="C317" s="599" t="s">
        <v>169</v>
      </c>
      <c r="D317" s="552">
        <v>702.0</v>
      </c>
      <c r="E317" s="487" t="s">
        <v>1429</v>
      </c>
      <c r="F317" s="474" t="s">
        <v>1347</v>
      </c>
      <c r="G317" s="554"/>
      <c r="H317" s="476" t="s">
        <v>1511</v>
      </c>
      <c r="I317" s="304"/>
      <c r="J317" s="304"/>
      <c r="K317" s="304"/>
      <c r="L317" s="304"/>
      <c r="M317" s="304"/>
      <c r="N317" s="304"/>
      <c r="O317" s="121"/>
      <c r="P317" s="121"/>
      <c r="Q317" s="121"/>
      <c r="R317" s="121"/>
      <c r="S317" s="121"/>
    </row>
    <row r="318" hidden="1">
      <c r="A318" s="470"/>
      <c r="B318" s="304"/>
      <c r="C318" s="599" t="s">
        <v>169</v>
      </c>
      <c r="D318" s="552">
        <v>703.0</v>
      </c>
      <c r="E318" s="474" t="s">
        <v>1429</v>
      </c>
      <c r="F318" s="474" t="s">
        <v>1347</v>
      </c>
      <c r="G318" s="554"/>
      <c r="H318" s="476" t="s">
        <v>1629</v>
      </c>
      <c r="I318" s="304"/>
      <c r="J318" s="304"/>
      <c r="K318" s="304"/>
      <c r="L318" s="304"/>
      <c r="M318" s="304"/>
      <c r="N318" s="304"/>
      <c r="O318" s="121"/>
      <c r="P318" s="121"/>
      <c r="Q318" s="121"/>
      <c r="R318" s="121"/>
      <c r="S318" s="121"/>
    </row>
    <row r="319" hidden="1">
      <c r="A319" s="470"/>
      <c r="B319" s="304"/>
      <c r="C319" s="599" t="s">
        <v>169</v>
      </c>
      <c r="D319" s="552">
        <v>704.0</v>
      </c>
      <c r="E319" s="474" t="s">
        <v>1429</v>
      </c>
      <c r="F319" s="474" t="s">
        <v>1347</v>
      </c>
      <c r="G319" s="554"/>
      <c r="H319" s="476" t="s">
        <v>1511</v>
      </c>
      <c r="I319" s="304"/>
      <c r="J319" s="304"/>
      <c r="K319" s="304"/>
      <c r="L319" s="304"/>
      <c r="M319" s="304"/>
      <c r="N319" s="304"/>
      <c r="O319" s="121"/>
      <c r="P319" s="121"/>
      <c r="Q319" s="121"/>
      <c r="R319" s="121"/>
      <c r="S319" s="121"/>
    </row>
    <row r="320" hidden="1">
      <c r="A320" s="470"/>
      <c r="B320" s="304"/>
      <c r="C320" s="599" t="s">
        <v>169</v>
      </c>
      <c r="D320" s="552">
        <v>705.0</v>
      </c>
      <c r="E320" s="474" t="s">
        <v>1429</v>
      </c>
      <c r="F320" s="474" t="s">
        <v>1347</v>
      </c>
      <c r="G320" s="554"/>
      <c r="H320" s="476" t="s">
        <v>1629</v>
      </c>
      <c r="I320" s="304"/>
      <c r="J320" s="304"/>
      <c r="K320" s="304"/>
      <c r="L320" s="304"/>
      <c r="M320" s="304"/>
      <c r="N320" s="304"/>
      <c r="O320" s="121"/>
      <c r="P320" s="121"/>
      <c r="Q320" s="121"/>
      <c r="R320" s="121"/>
      <c r="S320" s="121"/>
    </row>
    <row r="321" hidden="1">
      <c r="A321" s="470"/>
      <c r="B321" s="304"/>
      <c r="C321" s="599" t="s">
        <v>169</v>
      </c>
      <c r="D321" s="552">
        <v>707.0</v>
      </c>
      <c r="E321" s="474" t="s">
        <v>1429</v>
      </c>
      <c r="F321" s="474" t="s">
        <v>1347</v>
      </c>
      <c r="G321" s="554"/>
      <c r="H321" s="476" t="s">
        <v>1629</v>
      </c>
      <c r="I321" s="304"/>
      <c r="J321" s="304"/>
      <c r="K321" s="304"/>
      <c r="L321" s="304"/>
      <c r="M321" s="304"/>
      <c r="N321" s="304"/>
      <c r="O321" s="121"/>
      <c r="P321" s="121"/>
      <c r="Q321" s="121"/>
      <c r="R321" s="121"/>
      <c r="S321" s="121"/>
    </row>
    <row r="322" hidden="1">
      <c r="A322" s="470"/>
      <c r="B322" s="315"/>
      <c r="C322" s="599" t="s">
        <v>169</v>
      </c>
      <c r="D322" s="552">
        <v>708.0</v>
      </c>
      <c r="E322" s="474" t="s">
        <v>1429</v>
      </c>
      <c r="F322" s="474" t="s">
        <v>1347</v>
      </c>
      <c r="G322" s="554"/>
      <c r="H322" s="476" t="s">
        <v>1629</v>
      </c>
      <c r="I322" s="315"/>
      <c r="J322" s="315"/>
      <c r="K322" s="315"/>
      <c r="L322" s="315"/>
      <c r="M322" s="315"/>
      <c r="N322" s="315"/>
      <c r="O322" s="121"/>
      <c r="P322" s="121"/>
      <c r="Q322" s="121"/>
      <c r="R322" s="121"/>
      <c r="S322" s="121"/>
    </row>
    <row r="323" hidden="1">
      <c r="A323" s="470"/>
      <c r="B323" s="557">
        <v>46168.0</v>
      </c>
      <c r="C323" s="600" t="s">
        <v>1625</v>
      </c>
      <c r="D323" s="559" t="s">
        <v>534</v>
      </c>
      <c r="E323" s="560" t="s">
        <v>1376</v>
      </c>
      <c r="F323" s="560" t="s">
        <v>1386</v>
      </c>
      <c r="G323" s="561"/>
      <c r="H323" s="562" t="s">
        <v>1630</v>
      </c>
      <c r="I323" s="477"/>
      <c r="J323" s="477"/>
      <c r="K323" s="479"/>
      <c r="L323" s="479"/>
      <c r="M323" s="477"/>
      <c r="N323" s="479"/>
      <c r="O323" s="121"/>
      <c r="P323" s="121"/>
      <c r="Q323" s="121"/>
      <c r="R323" s="121"/>
      <c r="S323" s="121"/>
    </row>
    <row r="324" hidden="1">
      <c r="A324" s="470"/>
      <c r="B324" s="304"/>
      <c r="C324" s="601" t="s">
        <v>1624</v>
      </c>
      <c r="D324" s="559">
        <v>2412.0</v>
      </c>
      <c r="E324" s="560" t="s">
        <v>1376</v>
      </c>
      <c r="F324" s="560" t="s">
        <v>1386</v>
      </c>
      <c r="G324" s="561"/>
      <c r="H324" s="562" t="s">
        <v>1631</v>
      </c>
      <c r="I324" s="304"/>
      <c r="J324" s="304"/>
      <c r="K324" s="304"/>
      <c r="L324" s="304"/>
      <c r="M324" s="304"/>
      <c r="N324" s="304"/>
      <c r="O324" s="121"/>
      <c r="P324" s="121"/>
      <c r="Q324" s="121"/>
      <c r="R324" s="121"/>
      <c r="S324" s="121"/>
    </row>
    <row r="325" hidden="1">
      <c r="A325" s="470"/>
      <c r="B325" s="304"/>
      <c r="C325" s="602" t="s">
        <v>1619</v>
      </c>
      <c r="D325" s="559">
        <v>35.0</v>
      </c>
      <c r="E325" s="560" t="s">
        <v>1358</v>
      </c>
      <c r="F325" s="564" t="s">
        <v>1347</v>
      </c>
      <c r="G325" s="561"/>
      <c r="H325" s="562" t="s">
        <v>1632</v>
      </c>
      <c r="I325" s="304"/>
      <c r="J325" s="304"/>
      <c r="K325" s="304"/>
      <c r="L325" s="304"/>
      <c r="M325" s="304"/>
      <c r="N325" s="304"/>
      <c r="O325" s="121"/>
      <c r="P325" s="121"/>
      <c r="Q325" s="121"/>
      <c r="R325" s="121"/>
      <c r="S325" s="121"/>
    </row>
    <row r="326" hidden="1">
      <c r="A326" s="470"/>
      <c r="B326" s="304"/>
      <c r="C326" s="602" t="s">
        <v>169</v>
      </c>
      <c r="D326" s="563">
        <v>1132.0</v>
      </c>
      <c r="E326" s="560" t="s">
        <v>1429</v>
      </c>
      <c r="F326" s="564" t="s">
        <v>1347</v>
      </c>
      <c r="G326" s="561"/>
      <c r="H326" s="562" t="s">
        <v>1611</v>
      </c>
      <c r="I326" s="304"/>
      <c r="J326" s="304"/>
      <c r="K326" s="304"/>
      <c r="L326" s="304"/>
      <c r="M326" s="304"/>
      <c r="N326" s="304"/>
      <c r="O326" s="121"/>
      <c r="P326" s="121"/>
      <c r="Q326" s="121"/>
      <c r="R326" s="121"/>
      <c r="S326" s="121"/>
    </row>
    <row r="327" hidden="1">
      <c r="A327" s="470"/>
      <c r="B327" s="304"/>
      <c r="C327" s="602" t="s">
        <v>169</v>
      </c>
      <c r="D327" s="563">
        <v>1139.0</v>
      </c>
      <c r="E327" s="560" t="s">
        <v>1429</v>
      </c>
      <c r="F327" s="564" t="s">
        <v>1347</v>
      </c>
      <c r="G327" s="561"/>
      <c r="H327" s="562" t="s">
        <v>1612</v>
      </c>
      <c r="I327" s="304"/>
      <c r="J327" s="304"/>
      <c r="K327" s="304"/>
      <c r="L327" s="304"/>
      <c r="M327" s="304"/>
      <c r="N327" s="304"/>
      <c r="O327" s="121"/>
      <c r="P327" s="121"/>
      <c r="Q327" s="121"/>
      <c r="R327" s="121"/>
      <c r="S327" s="121"/>
    </row>
    <row r="328" hidden="1">
      <c r="A328" s="470"/>
      <c r="B328" s="304"/>
      <c r="C328" s="602" t="s">
        <v>169</v>
      </c>
      <c r="D328" s="563">
        <v>1140.0</v>
      </c>
      <c r="E328" s="560" t="s">
        <v>1429</v>
      </c>
      <c r="F328" s="564" t="s">
        <v>1347</v>
      </c>
      <c r="G328" s="561"/>
      <c r="H328" s="562" t="s">
        <v>1438</v>
      </c>
      <c r="I328" s="304"/>
      <c r="J328" s="304"/>
      <c r="K328" s="304"/>
      <c r="L328" s="304"/>
      <c r="M328" s="304"/>
      <c r="N328" s="304"/>
      <c r="O328" s="121"/>
      <c r="P328" s="121"/>
      <c r="Q328" s="121"/>
      <c r="R328" s="121"/>
      <c r="S328" s="121"/>
    </row>
    <row r="329" hidden="1">
      <c r="A329" s="470"/>
      <c r="B329" s="304"/>
      <c r="C329" s="602" t="s">
        <v>169</v>
      </c>
      <c r="D329" s="563">
        <v>1201.0</v>
      </c>
      <c r="E329" s="560" t="s">
        <v>1429</v>
      </c>
      <c r="F329" s="564" t="s">
        <v>1347</v>
      </c>
      <c r="G329" s="561"/>
      <c r="H329" s="562" t="s">
        <v>1438</v>
      </c>
      <c r="I329" s="304"/>
      <c r="J329" s="304"/>
      <c r="K329" s="304"/>
      <c r="L329" s="304"/>
      <c r="M329" s="304"/>
      <c r="N329" s="304"/>
      <c r="O329" s="121"/>
      <c r="P329" s="121"/>
      <c r="Q329" s="121"/>
      <c r="R329" s="121"/>
      <c r="S329" s="121"/>
    </row>
    <row r="330" hidden="1">
      <c r="A330" s="470"/>
      <c r="B330" s="304"/>
      <c r="C330" s="602" t="s">
        <v>169</v>
      </c>
      <c r="D330" s="563">
        <v>1202.0</v>
      </c>
      <c r="E330" s="560" t="s">
        <v>1429</v>
      </c>
      <c r="F330" s="564" t="s">
        <v>1347</v>
      </c>
      <c r="G330" s="561"/>
      <c r="H330" s="562" t="s">
        <v>1611</v>
      </c>
      <c r="I330" s="304"/>
      <c r="J330" s="304"/>
      <c r="K330" s="304"/>
      <c r="L330" s="304"/>
      <c r="M330" s="304"/>
      <c r="N330" s="304"/>
      <c r="O330" s="121"/>
      <c r="P330" s="121"/>
      <c r="Q330" s="121"/>
      <c r="R330" s="121"/>
      <c r="S330" s="121"/>
    </row>
    <row r="331" hidden="1">
      <c r="A331" s="470"/>
      <c r="B331" s="304"/>
      <c r="C331" s="602" t="s">
        <v>169</v>
      </c>
      <c r="D331" s="563">
        <v>1203.0</v>
      </c>
      <c r="E331" s="560" t="s">
        <v>1429</v>
      </c>
      <c r="F331" s="564" t="s">
        <v>1347</v>
      </c>
      <c r="G331" s="561"/>
      <c r="H331" s="562" t="s">
        <v>1611</v>
      </c>
      <c r="I331" s="304"/>
      <c r="J331" s="304"/>
      <c r="K331" s="304"/>
      <c r="L331" s="304"/>
      <c r="M331" s="304"/>
      <c r="N331" s="304"/>
      <c r="O331" s="121"/>
      <c r="P331" s="121"/>
      <c r="Q331" s="121"/>
      <c r="R331" s="121"/>
      <c r="S331" s="121"/>
    </row>
    <row r="332" hidden="1">
      <c r="A332" s="470"/>
      <c r="B332" s="315"/>
      <c r="C332" s="602" t="s">
        <v>169</v>
      </c>
      <c r="D332" s="563">
        <v>1204.0</v>
      </c>
      <c r="E332" s="560" t="s">
        <v>1429</v>
      </c>
      <c r="F332" s="564" t="s">
        <v>1347</v>
      </c>
      <c r="G332" s="561"/>
      <c r="H332" s="562" t="s">
        <v>1438</v>
      </c>
      <c r="I332" s="315"/>
      <c r="J332" s="315"/>
      <c r="K332" s="315"/>
      <c r="L332" s="315"/>
      <c r="M332" s="315"/>
      <c r="N332" s="315"/>
      <c r="O332" s="121"/>
      <c r="P332" s="121"/>
      <c r="Q332" s="121"/>
      <c r="R332" s="121"/>
      <c r="S332" s="121"/>
    </row>
    <row r="333" ht="20.25" hidden="1" customHeight="1">
      <c r="A333" s="470"/>
      <c r="B333" s="603">
        <v>46169.0</v>
      </c>
      <c r="C333" s="568" t="s">
        <v>169</v>
      </c>
      <c r="D333" s="604">
        <v>532.0</v>
      </c>
      <c r="E333" s="506" t="s">
        <v>1376</v>
      </c>
      <c r="F333" s="569" t="s">
        <v>1347</v>
      </c>
      <c r="G333" s="514"/>
      <c r="H333" s="508" t="s">
        <v>1633</v>
      </c>
      <c r="I333" s="477" t="s">
        <v>96</v>
      </c>
      <c r="J333" s="477" t="s">
        <v>96</v>
      </c>
      <c r="K333" s="479" t="s">
        <v>96</v>
      </c>
      <c r="L333" s="479" t="s">
        <v>96</v>
      </c>
      <c r="M333" s="477" t="s">
        <v>96</v>
      </c>
      <c r="N333" s="479" t="s">
        <v>96</v>
      </c>
      <c r="O333" s="121"/>
      <c r="P333" s="121"/>
      <c r="Q333" s="121"/>
      <c r="R333" s="121"/>
      <c r="S333" s="121"/>
    </row>
    <row r="334" hidden="1">
      <c r="A334" s="470"/>
      <c r="B334" s="304"/>
      <c r="C334" s="568" t="s">
        <v>169</v>
      </c>
      <c r="D334" s="604">
        <v>1239.0</v>
      </c>
      <c r="E334" s="506" t="s">
        <v>1376</v>
      </c>
      <c r="F334" s="569" t="s">
        <v>1347</v>
      </c>
      <c r="G334" s="514"/>
      <c r="H334" s="508" t="s">
        <v>1634</v>
      </c>
      <c r="I334" s="304"/>
      <c r="J334" s="304"/>
      <c r="K334" s="304"/>
      <c r="L334" s="304"/>
      <c r="M334" s="304"/>
      <c r="N334" s="304"/>
      <c r="O334" s="121"/>
      <c r="P334" s="121"/>
      <c r="Q334" s="121"/>
      <c r="R334" s="121"/>
      <c r="S334" s="121"/>
    </row>
    <row r="335" hidden="1">
      <c r="A335" s="470"/>
      <c r="B335" s="304"/>
      <c r="C335" s="605" t="s">
        <v>1616</v>
      </c>
      <c r="D335" s="604">
        <v>1509.0</v>
      </c>
      <c r="E335" s="506" t="s">
        <v>1376</v>
      </c>
      <c r="F335" s="569" t="s">
        <v>1347</v>
      </c>
      <c r="G335" s="514"/>
      <c r="H335" s="508" t="s">
        <v>1633</v>
      </c>
      <c r="I335" s="304"/>
      <c r="J335" s="304"/>
      <c r="K335" s="304"/>
      <c r="L335" s="304"/>
      <c r="M335" s="304"/>
      <c r="N335" s="304"/>
      <c r="O335" s="121"/>
      <c r="P335" s="121"/>
      <c r="Q335" s="121"/>
      <c r="R335" s="121"/>
      <c r="S335" s="121"/>
    </row>
    <row r="336" hidden="1">
      <c r="A336" s="470"/>
      <c r="B336" s="304"/>
      <c r="C336" s="606" t="s">
        <v>1624</v>
      </c>
      <c r="D336" s="604">
        <v>2402.0</v>
      </c>
      <c r="E336" s="506" t="s">
        <v>1358</v>
      </c>
      <c r="F336" s="506" t="s">
        <v>1374</v>
      </c>
      <c r="G336" s="514"/>
      <c r="H336" s="508" t="s">
        <v>1635</v>
      </c>
      <c r="I336" s="304"/>
      <c r="J336" s="304"/>
      <c r="K336" s="304"/>
      <c r="L336" s="304"/>
      <c r="M336" s="304"/>
      <c r="N336" s="304"/>
      <c r="O336" s="121"/>
      <c r="P336" s="121"/>
      <c r="Q336" s="121"/>
      <c r="R336" s="121"/>
      <c r="S336" s="121"/>
    </row>
    <row r="337" hidden="1">
      <c r="A337" s="470"/>
      <c r="B337" s="304"/>
      <c r="C337" s="606" t="s">
        <v>1624</v>
      </c>
      <c r="D337" s="604">
        <v>2703.0</v>
      </c>
      <c r="E337" s="506" t="s">
        <v>1358</v>
      </c>
      <c r="F337" s="506" t="s">
        <v>1374</v>
      </c>
      <c r="G337" s="514"/>
      <c r="H337" s="508" t="s">
        <v>1635</v>
      </c>
      <c r="I337" s="304"/>
      <c r="J337" s="304"/>
      <c r="K337" s="304"/>
      <c r="L337" s="304"/>
      <c r="M337" s="304"/>
      <c r="N337" s="304"/>
      <c r="O337" s="121"/>
      <c r="P337" s="121"/>
      <c r="Q337" s="121"/>
      <c r="R337" s="121"/>
      <c r="S337" s="121"/>
    </row>
    <row r="338" hidden="1">
      <c r="A338" s="470"/>
      <c r="B338" s="304"/>
      <c r="C338" s="504" t="s">
        <v>169</v>
      </c>
      <c r="D338" s="607">
        <v>938.0</v>
      </c>
      <c r="E338" s="506" t="s">
        <v>1429</v>
      </c>
      <c r="F338" s="569" t="s">
        <v>1347</v>
      </c>
      <c r="G338" s="514"/>
      <c r="H338" s="608" t="s">
        <v>1511</v>
      </c>
      <c r="I338" s="304"/>
      <c r="J338" s="304"/>
      <c r="K338" s="304"/>
      <c r="L338" s="304"/>
      <c r="M338" s="304"/>
      <c r="N338" s="304"/>
      <c r="O338" s="121"/>
      <c r="P338" s="121"/>
      <c r="Q338" s="121"/>
      <c r="R338" s="121"/>
      <c r="S338" s="121"/>
    </row>
    <row r="339" hidden="1">
      <c r="A339" s="470"/>
      <c r="B339" s="304"/>
      <c r="C339" s="504" t="s">
        <v>169</v>
      </c>
      <c r="D339" s="607">
        <v>941.0</v>
      </c>
      <c r="E339" s="511" t="s">
        <v>1429</v>
      </c>
      <c r="F339" s="609"/>
      <c r="G339" s="514"/>
      <c r="H339" s="608" t="s">
        <v>1511</v>
      </c>
      <c r="I339" s="304"/>
      <c r="J339" s="304"/>
      <c r="K339" s="304"/>
      <c r="L339" s="304"/>
      <c r="M339" s="304"/>
      <c r="N339" s="304"/>
      <c r="O339" s="121"/>
      <c r="P339" s="121"/>
      <c r="Q339" s="121"/>
      <c r="R339" s="121"/>
      <c r="S339" s="121"/>
    </row>
    <row r="340" hidden="1">
      <c r="A340" s="470"/>
      <c r="B340" s="304"/>
      <c r="C340" s="504" t="s">
        <v>169</v>
      </c>
      <c r="D340" s="607">
        <v>1001.0</v>
      </c>
      <c r="E340" s="511" t="s">
        <v>1429</v>
      </c>
      <c r="F340" s="609"/>
      <c r="G340" s="514"/>
      <c r="H340" s="608" t="s">
        <v>1451</v>
      </c>
      <c r="I340" s="304"/>
      <c r="J340" s="304"/>
      <c r="K340" s="304"/>
      <c r="L340" s="304"/>
      <c r="M340" s="304"/>
      <c r="N340" s="304"/>
      <c r="O340" s="121"/>
      <c r="P340" s="121"/>
      <c r="Q340" s="121"/>
      <c r="R340" s="121"/>
      <c r="S340" s="121"/>
    </row>
    <row r="341" hidden="1">
      <c r="A341" s="470"/>
      <c r="B341" s="304"/>
      <c r="C341" s="504" t="s">
        <v>169</v>
      </c>
      <c r="D341" s="607">
        <v>1006.0</v>
      </c>
      <c r="E341" s="506" t="s">
        <v>1429</v>
      </c>
      <c r="F341" s="569" t="s">
        <v>1347</v>
      </c>
      <c r="G341" s="514"/>
      <c r="H341" s="608" t="s">
        <v>1451</v>
      </c>
      <c r="I341" s="304"/>
      <c r="J341" s="304"/>
      <c r="K341" s="304"/>
      <c r="L341" s="304"/>
      <c r="M341" s="304"/>
      <c r="N341" s="304"/>
      <c r="O341" s="121"/>
      <c r="P341" s="121"/>
      <c r="Q341" s="121"/>
      <c r="R341" s="121"/>
      <c r="S341" s="121"/>
    </row>
    <row r="342" hidden="1">
      <c r="A342" s="470"/>
      <c r="B342" s="304"/>
      <c r="C342" s="504" t="s">
        <v>169</v>
      </c>
      <c r="D342" s="607">
        <v>1010.0</v>
      </c>
      <c r="E342" s="506" t="s">
        <v>1429</v>
      </c>
      <c r="F342" s="569" t="s">
        <v>1347</v>
      </c>
      <c r="G342" s="514"/>
      <c r="H342" s="608" t="s">
        <v>1512</v>
      </c>
      <c r="I342" s="304"/>
      <c r="J342" s="304"/>
      <c r="K342" s="304"/>
      <c r="L342" s="304"/>
      <c r="M342" s="304"/>
      <c r="N342" s="304"/>
      <c r="O342" s="121"/>
      <c r="P342" s="121"/>
      <c r="Q342" s="121"/>
      <c r="R342" s="121"/>
      <c r="S342" s="121"/>
    </row>
    <row r="343" hidden="1">
      <c r="A343" s="470"/>
      <c r="B343" s="315"/>
      <c r="C343" s="504" t="s">
        <v>169</v>
      </c>
      <c r="D343" s="607">
        <v>1015.0</v>
      </c>
      <c r="E343" s="506" t="s">
        <v>1429</v>
      </c>
      <c r="F343" s="569" t="s">
        <v>1347</v>
      </c>
      <c r="G343" s="514"/>
      <c r="H343" s="608" t="s">
        <v>1511</v>
      </c>
      <c r="I343" s="315"/>
      <c r="J343" s="315"/>
      <c r="K343" s="315"/>
      <c r="L343" s="315"/>
      <c r="M343" s="315"/>
      <c r="N343" s="315"/>
      <c r="O343" s="121"/>
      <c r="P343" s="121"/>
      <c r="Q343" s="121"/>
      <c r="R343" s="121"/>
      <c r="S343" s="121"/>
    </row>
    <row r="344" ht="13.5" hidden="1" customHeight="1">
      <c r="A344" s="470"/>
      <c r="B344" s="515">
        <v>43980.0</v>
      </c>
      <c r="C344" s="522" t="s">
        <v>1636</v>
      </c>
      <c r="D344" s="571">
        <v>2008.0</v>
      </c>
      <c r="E344" s="518" t="s">
        <v>1376</v>
      </c>
      <c r="F344" s="610" t="s">
        <v>1347</v>
      </c>
      <c r="G344" s="525"/>
      <c r="H344" s="611"/>
      <c r="I344" s="477" t="s">
        <v>96</v>
      </c>
      <c r="J344" s="477" t="s">
        <v>96</v>
      </c>
      <c r="K344" s="479" t="s">
        <v>96</v>
      </c>
      <c r="L344" s="479" t="s">
        <v>96</v>
      </c>
      <c r="M344" s="477" t="s">
        <v>96</v>
      </c>
      <c r="N344" s="479" t="s">
        <v>96</v>
      </c>
      <c r="O344" s="121"/>
      <c r="P344" s="121"/>
      <c r="Q344" s="121"/>
      <c r="R344" s="121"/>
      <c r="S344" s="121"/>
    </row>
    <row r="345" hidden="1">
      <c r="A345" s="470"/>
      <c r="B345" s="304"/>
      <c r="C345" s="522" t="s">
        <v>1616</v>
      </c>
      <c r="D345" s="571">
        <v>1213.0</v>
      </c>
      <c r="E345" s="518" t="s">
        <v>1358</v>
      </c>
      <c r="F345" s="610" t="s">
        <v>1347</v>
      </c>
      <c r="G345" s="525"/>
      <c r="H345" s="612"/>
      <c r="I345" s="304"/>
      <c r="J345" s="304"/>
      <c r="K345" s="304"/>
      <c r="L345" s="304"/>
      <c r="M345" s="304"/>
      <c r="N345" s="304"/>
      <c r="O345" s="121"/>
      <c r="P345" s="121"/>
      <c r="Q345" s="121"/>
      <c r="R345" s="121"/>
      <c r="S345" s="121"/>
    </row>
    <row r="346" hidden="1">
      <c r="A346" s="470"/>
      <c r="B346" s="304"/>
      <c r="C346" s="572" t="s">
        <v>169</v>
      </c>
      <c r="D346" s="571">
        <v>1239.0</v>
      </c>
      <c r="E346" s="518" t="s">
        <v>1376</v>
      </c>
      <c r="F346" s="610" t="s">
        <v>1347</v>
      </c>
      <c r="G346" s="525"/>
      <c r="H346" s="613"/>
      <c r="I346" s="304"/>
      <c r="J346" s="304"/>
      <c r="K346" s="304"/>
      <c r="L346" s="304"/>
      <c r="M346" s="304"/>
      <c r="N346" s="304"/>
      <c r="O346" s="121"/>
      <c r="P346" s="121"/>
      <c r="Q346" s="121"/>
      <c r="R346" s="121"/>
      <c r="S346" s="121"/>
    </row>
    <row r="347" hidden="1">
      <c r="A347" s="470"/>
      <c r="B347" s="304"/>
      <c r="C347" s="520" t="s">
        <v>1498</v>
      </c>
      <c r="D347" s="570">
        <v>1907.0</v>
      </c>
      <c r="E347" s="518" t="s">
        <v>1358</v>
      </c>
      <c r="F347" s="610" t="s">
        <v>1347</v>
      </c>
      <c r="G347" s="525"/>
      <c r="H347" s="613"/>
      <c r="I347" s="304"/>
      <c r="J347" s="304"/>
      <c r="K347" s="304"/>
      <c r="L347" s="304"/>
      <c r="M347" s="304"/>
      <c r="N347" s="304"/>
      <c r="O347" s="121"/>
      <c r="P347" s="121"/>
      <c r="Q347" s="121"/>
      <c r="R347" s="121"/>
      <c r="S347" s="121"/>
    </row>
    <row r="348" hidden="1">
      <c r="A348" s="470"/>
      <c r="B348" s="304"/>
      <c r="C348" s="520" t="s">
        <v>1498</v>
      </c>
      <c r="D348" s="614"/>
      <c r="E348" s="518" t="s">
        <v>1429</v>
      </c>
      <c r="F348" s="610" t="s">
        <v>1347</v>
      </c>
      <c r="G348" s="525"/>
      <c r="H348" s="613"/>
      <c r="I348" s="304"/>
      <c r="J348" s="304"/>
      <c r="K348" s="304"/>
      <c r="L348" s="304"/>
      <c r="M348" s="304"/>
      <c r="N348" s="304"/>
      <c r="O348" s="121"/>
      <c r="P348" s="121"/>
      <c r="Q348" s="121"/>
      <c r="R348" s="121"/>
      <c r="S348" s="121"/>
    </row>
    <row r="349" hidden="1">
      <c r="A349" s="470"/>
      <c r="B349" s="304"/>
      <c r="C349" s="520" t="s">
        <v>1498</v>
      </c>
      <c r="D349" s="613"/>
      <c r="E349" s="518" t="s">
        <v>1429</v>
      </c>
      <c r="F349" s="610" t="s">
        <v>1347</v>
      </c>
      <c r="G349" s="525"/>
      <c r="H349" s="613"/>
      <c r="I349" s="304"/>
      <c r="J349" s="304"/>
      <c r="K349" s="304"/>
      <c r="L349" s="304"/>
      <c r="M349" s="304"/>
      <c r="N349" s="304"/>
      <c r="O349" s="121"/>
      <c r="P349" s="121"/>
      <c r="Q349" s="121"/>
      <c r="R349" s="121"/>
      <c r="S349" s="121"/>
    </row>
    <row r="350" hidden="1">
      <c r="A350" s="470"/>
      <c r="B350" s="304"/>
      <c r="C350" s="520" t="s">
        <v>1498</v>
      </c>
      <c r="D350" s="613"/>
      <c r="E350" s="615" t="s">
        <v>1429</v>
      </c>
      <c r="F350" s="616"/>
      <c r="G350" s="525"/>
      <c r="H350" s="613"/>
      <c r="I350" s="304"/>
      <c r="J350" s="304"/>
      <c r="K350" s="304"/>
      <c r="L350" s="304"/>
      <c r="M350" s="304"/>
      <c r="N350" s="304"/>
      <c r="O350" s="121"/>
      <c r="P350" s="121"/>
      <c r="Q350" s="121"/>
      <c r="R350" s="121"/>
      <c r="S350" s="121"/>
    </row>
    <row r="351" hidden="1">
      <c r="A351" s="470"/>
      <c r="B351" s="304"/>
      <c r="C351" s="520" t="s">
        <v>1498</v>
      </c>
      <c r="D351" s="613"/>
      <c r="E351" s="615" t="s">
        <v>1429</v>
      </c>
      <c r="F351" s="616"/>
      <c r="G351" s="525"/>
      <c r="H351" s="613"/>
      <c r="I351" s="304"/>
      <c r="J351" s="304"/>
      <c r="K351" s="304"/>
      <c r="L351" s="304"/>
      <c r="M351" s="304"/>
      <c r="N351" s="304"/>
      <c r="O351" s="121"/>
      <c r="P351" s="121"/>
      <c r="Q351" s="121"/>
      <c r="R351" s="121"/>
      <c r="S351" s="121"/>
    </row>
    <row r="352" hidden="1">
      <c r="A352" s="470"/>
      <c r="B352" s="304"/>
      <c r="C352" s="520" t="s">
        <v>1498</v>
      </c>
      <c r="D352" s="613"/>
      <c r="E352" s="518" t="s">
        <v>1429</v>
      </c>
      <c r="F352" s="610" t="s">
        <v>1347</v>
      </c>
      <c r="G352" s="525"/>
      <c r="H352" s="613"/>
      <c r="I352" s="304"/>
      <c r="J352" s="304"/>
      <c r="K352" s="304"/>
      <c r="L352" s="304"/>
      <c r="M352" s="304"/>
      <c r="N352" s="304"/>
      <c r="O352" s="121"/>
      <c r="P352" s="121"/>
      <c r="Q352" s="121"/>
      <c r="R352" s="121"/>
      <c r="S352" s="121"/>
    </row>
    <row r="353" hidden="1">
      <c r="A353" s="470"/>
      <c r="B353" s="304"/>
      <c r="C353" s="520" t="s">
        <v>1498</v>
      </c>
      <c r="D353" s="613"/>
      <c r="E353" s="518" t="s">
        <v>1429</v>
      </c>
      <c r="F353" s="610" t="s">
        <v>1347</v>
      </c>
      <c r="G353" s="525"/>
      <c r="H353" s="613"/>
      <c r="I353" s="304"/>
      <c r="J353" s="304"/>
      <c r="K353" s="304"/>
      <c r="L353" s="304"/>
      <c r="M353" s="304"/>
      <c r="N353" s="304"/>
      <c r="O353" s="121"/>
      <c r="P353" s="121"/>
      <c r="Q353" s="121"/>
      <c r="R353" s="121"/>
      <c r="S353" s="121"/>
    </row>
    <row r="354" hidden="1">
      <c r="A354" s="470"/>
      <c r="B354" s="315"/>
      <c r="C354" s="520" t="s">
        <v>1498</v>
      </c>
      <c r="D354" s="613"/>
      <c r="E354" s="518" t="s">
        <v>1429</v>
      </c>
      <c r="F354" s="610" t="s">
        <v>1347</v>
      </c>
      <c r="G354" s="525"/>
      <c r="H354" s="613"/>
      <c r="I354" s="315"/>
      <c r="J354" s="315"/>
      <c r="K354" s="315"/>
      <c r="L354" s="315"/>
      <c r="M354" s="315"/>
      <c r="N354" s="315"/>
      <c r="O354" s="121"/>
      <c r="P354" s="121"/>
      <c r="Q354" s="121"/>
      <c r="R354" s="121"/>
      <c r="S354" s="121"/>
    </row>
    <row r="355" ht="41.25" customHeight="1">
      <c r="A355" s="289"/>
      <c r="B355" s="290" t="s">
        <v>1637</v>
      </c>
      <c r="C355" s="283"/>
      <c r="D355" s="284"/>
      <c r="E355" s="291"/>
      <c r="F355" s="291"/>
      <c r="G355" s="291"/>
      <c r="H355" s="291"/>
      <c r="I355" s="292"/>
      <c r="J355" s="292"/>
      <c r="K355" s="293"/>
      <c r="L355" s="283"/>
      <c r="M355" s="283"/>
      <c r="N355" s="284"/>
      <c r="O355" s="273"/>
      <c r="P355" s="273"/>
      <c r="Q355" s="273"/>
      <c r="R355" s="273"/>
      <c r="S355" s="273"/>
    </row>
    <row r="356" ht="13.5" customHeight="1">
      <c r="A356" s="470"/>
      <c r="B356" s="545">
        <v>46174.0</v>
      </c>
      <c r="C356" s="482"/>
      <c r="D356" s="485"/>
      <c r="E356" s="553" t="s">
        <v>230</v>
      </c>
      <c r="F356" s="553" t="s">
        <v>1347</v>
      </c>
      <c r="G356" s="554"/>
      <c r="H356" s="617"/>
      <c r="I356" s="477" t="s">
        <v>96</v>
      </c>
      <c r="J356" s="477" t="s">
        <v>96</v>
      </c>
      <c r="K356" s="479" t="s">
        <v>96</v>
      </c>
      <c r="L356" s="479" t="s">
        <v>96</v>
      </c>
      <c r="M356" s="477" t="s">
        <v>96</v>
      </c>
      <c r="N356" s="479" t="s">
        <v>96</v>
      </c>
      <c r="O356" s="121"/>
      <c r="P356" s="121"/>
      <c r="Q356" s="121"/>
      <c r="R356" s="121"/>
      <c r="S356" s="121"/>
    </row>
    <row r="357">
      <c r="A357" s="470"/>
      <c r="B357" s="304"/>
      <c r="C357" s="482"/>
      <c r="D357" s="485"/>
      <c r="E357" s="553"/>
      <c r="F357" s="553"/>
      <c r="G357" s="554"/>
      <c r="H357" s="618"/>
      <c r="I357" s="304"/>
      <c r="J357" s="304"/>
      <c r="K357" s="304"/>
      <c r="L357" s="304"/>
      <c r="M357" s="304"/>
      <c r="N357" s="304"/>
      <c r="O357" s="121"/>
      <c r="P357" s="121"/>
      <c r="Q357" s="121"/>
      <c r="R357" s="121"/>
      <c r="S357" s="121"/>
    </row>
    <row r="358">
      <c r="A358" s="470"/>
      <c r="B358" s="304"/>
      <c r="C358" s="482" t="s">
        <v>1636</v>
      </c>
      <c r="D358" s="485">
        <v>2008.0</v>
      </c>
      <c r="E358" s="553" t="s">
        <v>230</v>
      </c>
      <c r="F358" s="553" t="s">
        <v>1347</v>
      </c>
      <c r="G358" s="554"/>
      <c r="H358" s="618"/>
      <c r="I358" s="304"/>
      <c r="J358" s="304"/>
      <c r="K358" s="304"/>
      <c r="L358" s="304"/>
      <c r="M358" s="304"/>
      <c r="N358" s="304"/>
      <c r="O358" s="121"/>
      <c r="P358" s="121"/>
      <c r="Q358" s="121"/>
      <c r="R358" s="121"/>
      <c r="S358" s="121"/>
    </row>
    <row r="359">
      <c r="A359" s="470"/>
      <c r="B359" s="304"/>
      <c r="C359" s="476" t="s">
        <v>1498</v>
      </c>
      <c r="D359" s="619">
        <v>1907.0</v>
      </c>
      <c r="E359" s="553" t="s">
        <v>230</v>
      </c>
      <c r="F359" s="553" t="s">
        <v>1347</v>
      </c>
      <c r="G359" s="554"/>
      <c r="H359" s="617"/>
      <c r="I359" s="304"/>
      <c r="J359" s="304"/>
      <c r="K359" s="304"/>
      <c r="L359" s="304"/>
      <c r="M359" s="304"/>
      <c r="N359" s="304"/>
      <c r="O359" s="121"/>
      <c r="P359" s="121"/>
      <c r="Q359" s="121"/>
      <c r="R359" s="121"/>
      <c r="S359" s="121"/>
    </row>
    <row r="360">
      <c r="A360" s="470"/>
      <c r="B360" s="304"/>
      <c r="C360" s="476" t="s">
        <v>1638</v>
      </c>
      <c r="D360" s="485">
        <v>2110.0</v>
      </c>
      <c r="E360" s="553" t="s">
        <v>230</v>
      </c>
      <c r="F360" s="553" t="s">
        <v>1347</v>
      </c>
      <c r="G360" s="554"/>
      <c r="H360" s="617"/>
      <c r="I360" s="304"/>
      <c r="J360" s="304"/>
      <c r="K360" s="304"/>
      <c r="L360" s="304"/>
      <c r="M360" s="304"/>
      <c r="N360" s="304"/>
      <c r="O360" s="121"/>
      <c r="P360" s="121"/>
      <c r="Q360" s="121"/>
      <c r="R360" s="121"/>
      <c r="S360" s="121"/>
    </row>
    <row r="361">
      <c r="A361" s="470"/>
      <c r="B361" s="304"/>
      <c r="C361" s="482" t="s">
        <v>157</v>
      </c>
      <c r="D361" s="485">
        <v>2139.0</v>
      </c>
      <c r="E361" s="474" t="s">
        <v>1429</v>
      </c>
      <c r="F361" s="553" t="s">
        <v>1347</v>
      </c>
      <c r="G361" s="554"/>
      <c r="H361" s="617"/>
      <c r="I361" s="304"/>
      <c r="J361" s="304"/>
      <c r="K361" s="304"/>
      <c r="L361" s="304"/>
      <c r="M361" s="304"/>
      <c r="N361" s="304"/>
      <c r="O361" s="121"/>
      <c r="P361" s="121"/>
      <c r="Q361" s="121"/>
      <c r="R361" s="121"/>
      <c r="S361" s="121"/>
    </row>
    <row r="362">
      <c r="A362" s="470"/>
      <c r="B362" s="304"/>
      <c r="C362" s="482" t="s">
        <v>157</v>
      </c>
      <c r="D362" s="485">
        <v>1605.0</v>
      </c>
      <c r="E362" s="474" t="s">
        <v>1429</v>
      </c>
      <c r="F362" s="553" t="s">
        <v>1347</v>
      </c>
      <c r="G362" s="554"/>
      <c r="H362" s="617"/>
      <c r="I362" s="304"/>
      <c r="J362" s="304"/>
      <c r="K362" s="304"/>
      <c r="L362" s="304"/>
      <c r="M362" s="304"/>
      <c r="N362" s="304"/>
      <c r="O362" s="121"/>
      <c r="P362" s="121"/>
      <c r="Q362" s="121"/>
      <c r="R362" s="121"/>
      <c r="S362" s="121"/>
    </row>
    <row r="363">
      <c r="A363" s="470"/>
      <c r="B363" s="304"/>
      <c r="C363" s="482" t="s">
        <v>157</v>
      </c>
      <c r="D363" s="485">
        <v>1704.0</v>
      </c>
      <c r="E363" s="487" t="s">
        <v>1429</v>
      </c>
      <c r="F363" s="620"/>
      <c r="G363" s="554"/>
      <c r="H363" s="617"/>
      <c r="I363" s="304"/>
      <c r="J363" s="304"/>
      <c r="K363" s="304"/>
      <c r="L363" s="304"/>
      <c r="M363" s="304"/>
      <c r="N363" s="304"/>
      <c r="O363" s="121"/>
      <c r="P363" s="121"/>
      <c r="Q363" s="121"/>
      <c r="R363" s="121"/>
      <c r="S363" s="121"/>
    </row>
    <row r="364">
      <c r="A364" s="470"/>
      <c r="B364" s="304"/>
      <c r="C364" s="482" t="s">
        <v>157</v>
      </c>
      <c r="D364" s="485">
        <v>2425.0</v>
      </c>
      <c r="E364" s="487" t="s">
        <v>1429</v>
      </c>
      <c r="F364" s="620"/>
      <c r="G364" s="554"/>
      <c r="H364" s="617"/>
      <c r="I364" s="304"/>
      <c r="J364" s="304"/>
      <c r="K364" s="304"/>
      <c r="L364" s="304"/>
      <c r="M364" s="304"/>
      <c r="N364" s="304"/>
      <c r="O364" s="121"/>
      <c r="P364" s="121"/>
      <c r="Q364" s="121"/>
      <c r="R364" s="121"/>
      <c r="S364" s="121"/>
    </row>
    <row r="365">
      <c r="A365" s="470"/>
      <c r="B365" s="304"/>
      <c r="C365" s="621"/>
      <c r="D365" s="617"/>
      <c r="E365" s="553" t="s">
        <v>230</v>
      </c>
      <c r="F365" s="553" t="s">
        <v>1347</v>
      </c>
      <c r="G365" s="554"/>
      <c r="H365" s="617"/>
      <c r="I365" s="304"/>
      <c r="J365" s="304"/>
      <c r="K365" s="304"/>
      <c r="L365" s="304"/>
      <c r="M365" s="304"/>
      <c r="N365" s="304"/>
      <c r="O365" s="121"/>
      <c r="P365" s="121"/>
      <c r="Q365" s="121"/>
      <c r="R365" s="121"/>
      <c r="S365" s="121"/>
    </row>
    <row r="366">
      <c r="A366" s="470"/>
      <c r="B366" s="304"/>
      <c r="C366" s="621"/>
      <c r="D366" s="617"/>
      <c r="E366" s="553" t="s">
        <v>230</v>
      </c>
      <c r="F366" s="553" t="s">
        <v>1347</v>
      </c>
      <c r="G366" s="554"/>
      <c r="H366" s="617"/>
      <c r="I366" s="304"/>
      <c r="J366" s="304"/>
      <c r="K366" s="304"/>
      <c r="L366" s="304"/>
      <c r="M366" s="304"/>
      <c r="N366" s="304"/>
      <c r="O366" s="121"/>
      <c r="P366" s="121"/>
      <c r="Q366" s="121"/>
      <c r="R366" s="121"/>
      <c r="S366" s="121"/>
    </row>
    <row r="367">
      <c r="A367" s="470"/>
      <c r="B367" s="315"/>
      <c r="C367" s="621"/>
      <c r="D367" s="617"/>
      <c r="E367" s="553" t="s">
        <v>230</v>
      </c>
      <c r="F367" s="553" t="s">
        <v>1347</v>
      </c>
      <c r="G367" s="554"/>
      <c r="H367" s="617"/>
      <c r="I367" s="315"/>
      <c r="J367" s="315"/>
      <c r="K367" s="315"/>
      <c r="L367" s="315"/>
      <c r="M367" s="315"/>
      <c r="N367" s="315"/>
      <c r="O367" s="121"/>
      <c r="P367" s="121"/>
      <c r="Q367" s="121"/>
      <c r="R367" s="121"/>
      <c r="S367" s="121"/>
    </row>
    <row r="368" ht="13.5" customHeight="1">
      <c r="A368" s="470"/>
      <c r="B368" s="622">
        <v>46175.0</v>
      </c>
      <c r="C368" s="602" t="s">
        <v>1639</v>
      </c>
      <c r="D368" s="559">
        <v>2703.0</v>
      </c>
      <c r="E368" s="560" t="s">
        <v>1358</v>
      </c>
      <c r="F368" s="564" t="s">
        <v>1347</v>
      </c>
      <c r="G368" s="623">
        <v>200000.0</v>
      </c>
      <c r="H368" s="562" t="s">
        <v>1640</v>
      </c>
      <c r="I368" s="477" t="s">
        <v>96</v>
      </c>
      <c r="J368" s="477" t="s">
        <v>96</v>
      </c>
      <c r="K368" s="479" t="s">
        <v>96</v>
      </c>
      <c r="L368" s="479" t="s">
        <v>96</v>
      </c>
      <c r="M368" s="477" t="s">
        <v>96</v>
      </c>
      <c r="N368" s="479" t="s">
        <v>96</v>
      </c>
      <c r="O368" s="121"/>
      <c r="P368" s="121"/>
      <c r="Q368" s="121"/>
      <c r="R368" s="121"/>
      <c r="S368" s="121"/>
    </row>
    <row r="369">
      <c r="A369" s="470"/>
      <c r="B369" s="304"/>
      <c r="C369" s="602" t="s">
        <v>1639</v>
      </c>
      <c r="D369" s="559">
        <v>2707.0</v>
      </c>
      <c r="E369" s="560" t="s">
        <v>1376</v>
      </c>
      <c r="F369" s="564" t="s">
        <v>1347</v>
      </c>
      <c r="G369" s="623">
        <v>400000.0</v>
      </c>
      <c r="H369" s="562" t="s">
        <v>1641</v>
      </c>
      <c r="I369" s="304"/>
      <c r="J369" s="304"/>
      <c r="K369" s="304"/>
      <c r="L369" s="304"/>
      <c r="M369" s="304"/>
      <c r="N369" s="304"/>
      <c r="O369" s="121"/>
      <c r="P369" s="121"/>
      <c r="Q369" s="121"/>
      <c r="R369" s="121"/>
      <c r="S369" s="121"/>
    </row>
    <row r="370">
      <c r="A370" s="470"/>
      <c r="B370" s="304"/>
      <c r="C370" s="600" t="s">
        <v>1616</v>
      </c>
      <c r="D370" s="559">
        <v>1509.0</v>
      </c>
      <c r="E370" s="560" t="s">
        <v>1358</v>
      </c>
      <c r="F370" s="564" t="s">
        <v>1347</v>
      </c>
      <c r="G370" s="623">
        <v>300000.0</v>
      </c>
      <c r="H370" s="562" t="s">
        <v>1642</v>
      </c>
      <c r="I370" s="304"/>
      <c r="J370" s="304"/>
      <c r="K370" s="304"/>
      <c r="L370" s="304"/>
      <c r="M370" s="304"/>
      <c r="N370" s="304"/>
      <c r="O370" s="121"/>
      <c r="P370" s="121"/>
      <c r="Q370" s="121"/>
      <c r="R370" s="121"/>
      <c r="S370" s="121"/>
    </row>
    <row r="371">
      <c r="A371" s="470"/>
      <c r="B371" s="304"/>
      <c r="C371" s="436" t="s">
        <v>1465</v>
      </c>
      <c r="D371" s="624">
        <v>1912.0</v>
      </c>
      <c r="E371" s="560" t="s">
        <v>1429</v>
      </c>
      <c r="F371" s="564" t="s">
        <v>1347</v>
      </c>
      <c r="G371" s="561"/>
      <c r="H371" s="625"/>
      <c r="I371" s="304"/>
      <c r="J371" s="304"/>
      <c r="K371" s="304"/>
      <c r="L371" s="304"/>
      <c r="M371" s="304"/>
      <c r="N371" s="304"/>
      <c r="O371" s="121"/>
      <c r="P371" s="121"/>
      <c r="Q371" s="121"/>
      <c r="R371" s="121"/>
      <c r="S371" s="121"/>
    </row>
    <row r="372">
      <c r="A372" s="470"/>
      <c r="B372" s="304"/>
      <c r="C372" s="436" t="s">
        <v>1465</v>
      </c>
      <c r="D372" s="624">
        <v>2303.0</v>
      </c>
      <c r="E372" s="560" t="s">
        <v>1429</v>
      </c>
      <c r="F372" s="564" t="s">
        <v>1347</v>
      </c>
      <c r="G372" s="561"/>
      <c r="H372" s="625"/>
      <c r="I372" s="304"/>
      <c r="J372" s="304"/>
      <c r="K372" s="304"/>
      <c r="L372" s="304"/>
      <c r="M372" s="304"/>
      <c r="N372" s="304"/>
      <c r="O372" s="121"/>
      <c r="P372" s="121"/>
      <c r="Q372" s="121"/>
      <c r="R372" s="121"/>
      <c r="S372" s="121"/>
    </row>
    <row r="373">
      <c r="A373" s="470"/>
      <c r="B373" s="304"/>
      <c r="C373" s="436" t="s">
        <v>1465</v>
      </c>
      <c r="D373" s="624">
        <v>2707.0</v>
      </c>
      <c r="E373" s="560" t="s">
        <v>1429</v>
      </c>
      <c r="F373" s="564" t="s">
        <v>1347</v>
      </c>
      <c r="G373" s="561"/>
      <c r="H373" s="625"/>
      <c r="I373" s="304"/>
      <c r="J373" s="304"/>
      <c r="K373" s="304"/>
      <c r="L373" s="304"/>
      <c r="M373" s="304"/>
      <c r="N373" s="304"/>
      <c r="O373" s="121"/>
      <c r="P373" s="121"/>
      <c r="Q373" s="121"/>
      <c r="R373" s="121"/>
      <c r="S373" s="121"/>
    </row>
    <row r="374">
      <c r="A374" s="470"/>
      <c r="B374" s="304"/>
      <c r="C374" s="436" t="s">
        <v>1465</v>
      </c>
      <c r="D374" s="624">
        <v>2716.0</v>
      </c>
      <c r="E374" s="626" t="s">
        <v>1429</v>
      </c>
      <c r="F374" s="627"/>
      <c r="G374" s="561"/>
      <c r="H374" s="625"/>
      <c r="I374" s="304"/>
      <c r="J374" s="304"/>
      <c r="K374" s="304"/>
      <c r="L374" s="304"/>
      <c r="M374" s="304"/>
      <c r="N374" s="304"/>
      <c r="O374" s="121"/>
      <c r="P374" s="121"/>
      <c r="Q374" s="121"/>
      <c r="R374" s="121"/>
      <c r="S374" s="121"/>
    </row>
    <row r="375">
      <c r="A375" s="470"/>
      <c r="B375" s="304"/>
      <c r="C375" s="436" t="s">
        <v>1465</v>
      </c>
      <c r="D375" s="624">
        <v>2012.0</v>
      </c>
      <c r="E375" s="626" t="s">
        <v>1429</v>
      </c>
      <c r="F375" s="627"/>
      <c r="G375" s="561"/>
      <c r="H375" s="625"/>
      <c r="I375" s="304"/>
      <c r="J375" s="304"/>
      <c r="K375" s="304"/>
      <c r="L375" s="304"/>
      <c r="M375" s="304"/>
      <c r="N375" s="304"/>
      <c r="O375" s="121"/>
      <c r="P375" s="121"/>
      <c r="Q375" s="121"/>
      <c r="R375" s="121"/>
      <c r="S375" s="121"/>
    </row>
    <row r="376">
      <c r="A376" s="470"/>
      <c r="B376" s="304"/>
      <c r="C376" s="436" t="s">
        <v>1465</v>
      </c>
      <c r="D376" s="624">
        <v>1423.0</v>
      </c>
      <c r="E376" s="560" t="s">
        <v>1429</v>
      </c>
      <c r="F376" s="564" t="s">
        <v>1347</v>
      </c>
      <c r="G376" s="561"/>
      <c r="H376" s="625"/>
      <c r="I376" s="304"/>
      <c r="J376" s="304"/>
      <c r="K376" s="304"/>
      <c r="L376" s="304"/>
      <c r="M376" s="304"/>
      <c r="N376" s="304"/>
      <c r="O376" s="121"/>
      <c r="P376" s="121"/>
      <c r="Q376" s="121"/>
      <c r="R376" s="121"/>
      <c r="S376" s="121"/>
    </row>
    <row r="377">
      <c r="A377" s="470"/>
      <c r="B377" s="304"/>
      <c r="C377" s="628"/>
      <c r="D377" s="625"/>
      <c r="E377" s="564" t="s">
        <v>230</v>
      </c>
      <c r="F377" s="564" t="s">
        <v>1347</v>
      </c>
      <c r="G377" s="561"/>
      <c r="H377" s="625"/>
      <c r="I377" s="304"/>
      <c r="J377" s="304"/>
      <c r="K377" s="304"/>
      <c r="L377" s="304"/>
      <c r="M377" s="304"/>
      <c r="N377" s="304"/>
      <c r="O377" s="121"/>
      <c r="P377" s="121"/>
      <c r="Q377" s="121"/>
      <c r="R377" s="121"/>
      <c r="S377" s="121"/>
    </row>
    <row r="378">
      <c r="A378" s="470"/>
      <c r="B378" s="315"/>
      <c r="C378" s="628"/>
      <c r="D378" s="625"/>
      <c r="E378" s="564" t="s">
        <v>230</v>
      </c>
      <c r="F378" s="564" t="s">
        <v>1347</v>
      </c>
      <c r="G378" s="561"/>
      <c r="H378" s="625"/>
      <c r="I378" s="315"/>
      <c r="J378" s="315"/>
      <c r="K378" s="315"/>
      <c r="L378" s="315"/>
      <c r="M378" s="315"/>
      <c r="N378" s="315"/>
      <c r="O378" s="121"/>
      <c r="P378" s="121"/>
      <c r="Q378" s="121"/>
      <c r="R378" s="121"/>
      <c r="S378" s="121"/>
    </row>
    <row r="379" ht="13.5" customHeight="1">
      <c r="A379" s="470"/>
      <c r="B379" s="515">
        <v>46178.0</v>
      </c>
      <c r="C379" s="629" t="s">
        <v>170</v>
      </c>
      <c r="D379" s="630" t="s">
        <v>1570</v>
      </c>
      <c r="E379" s="631" t="s">
        <v>1376</v>
      </c>
      <c r="F379" s="632" t="s">
        <v>1347</v>
      </c>
      <c r="G379" s="633">
        <v>270000.0</v>
      </c>
      <c r="H379" s="634" t="s">
        <v>1643</v>
      </c>
      <c r="I379" s="477" t="s">
        <v>96</v>
      </c>
      <c r="J379" s="477" t="s">
        <v>96</v>
      </c>
      <c r="K379" s="479" t="s">
        <v>96</v>
      </c>
      <c r="L379" s="479" t="s">
        <v>96</v>
      </c>
      <c r="M379" s="477" t="s">
        <v>96</v>
      </c>
      <c r="N379" s="479" t="s">
        <v>96</v>
      </c>
      <c r="O379" s="121"/>
      <c r="P379" s="121"/>
      <c r="Q379" s="121"/>
      <c r="R379" s="121"/>
      <c r="S379" s="121"/>
    </row>
    <row r="380">
      <c r="A380" s="470"/>
      <c r="B380" s="304"/>
      <c r="C380" s="629" t="s">
        <v>170</v>
      </c>
      <c r="D380" s="630" t="s">
        <v>1572</v>
      </c>
      <c r="E380" s="631" t="s">
        <v>1376</v>
      </c>
      <c r="F380" s="632" t="s">
        <v>1347</v>
      </c>
      <c r="G380" s="633">
        <v>220000.0</v>
      </c>
      <c r="H380" s="634" t="s">
        <v>1643</v>
      </c>
      <c r="I380" s="304"/>
      <c r="J380" s="304"/>
      <c r="K380" s="304"/>
      <c r="L380" s="304"/>
      <c r="M380" s="304"/>
      <c r="N380" s="304"/>
      <c r="O380" s="121"/>
      <c r="P380" s="121"/>
      <c r="Q380" s="121"/>
      <c r="R380" s="121"/>
      <c r="S380" s="121"/>
    </row>
    <row r="381">
      <c r="A381" s="470"/>
      <c r="B381" s="304"/>
      <c r="C381" s="635" t="s">
        <v>169</v>
      </c>
      <c r="D381" s="630">
        <v>532.0</v>
      </c>
      <c r="E381" s="631" t="s">
        <v>1376</v>
      </c>
      <c r="F381" s="632" t="s">
        <v>1347</v>
      </c>
      <c r="G381" s="633">
        <v>250000.0</v>
      </c>
      <c r="H381" s="634" t="s">
        <v>1644</v>
      </c>
      <c r="I381" s="304"/>
      <c r="J381" s="304"/>
      <c r="K381" s="304"/>
      <c r="L381" s="304"/>
      <c r="M381" s="304"/>
      <c r="N381" s="304"/>
      <c r="O381" s="121"/>
      <c r="P381" s="121"/>
      <c r="Q381" s="121"/>
      <c r="R381" s="121"/>
      <c r="S381" s="121"/>
    </row>
    <row r="382">
      <c r="A382" s="470"/>
      <c r="B382" s="304"/>
      <c r="C382" s="636" t="s">
        <v>1645</v>
      </c>
      <c r="D382" s="630">
        <v>2405.0</v>
      </c>
      <c r="E382" s="631" t="s">
        <v>1429</v>
      </c>
      <c r="F382" s="632" t="s">
        <v>1347</v>
      </c>
      <c r="G382" s="633">
        <v>50000.0</v>
      </c>
      <c r="H382" s="634" t="s">
        <v>1646</v>
      </c>
      <c r="I382" s="304"/>
      <c r="J382" s="304"/>
      <c r="K382" s="304"/>
      <c r="L382" s="304"/>
      <c r="M382" s="304"/>
      <c r="N382" s="304"/>
      <c r="O382" s="121"/>
      <c r="P382" s="121"/>
      <c r="Q382" s="121"/>
      <c r="R382" s="121"/>
      <c r="S382" s="121"/>
    </row>
    <row r="383">
      <c r="A383" s="470"/>
      <c r="B383" s="304"/>
      <c r="C383" s="337" t="s">
        <v>1407</v>
      </c>
      <c r="D383" s="338">
        <v>1403.0</v>
      </c>
      <c r="E383" s="631" t="s">
        <v>1429</v>
      </c>
      <c r="F383" s="632" t="s">
        <v>1347</v>
      </c>
      <c r="G383" s="637"/>
      <c r="H383" s="638"/>
      <c r="I383" s="304"/>
      <c r="J383" s="304"/>
      <c r="K383" s="304"/>
      <c r="L383" s="304"/>
      <c r="M383" s="304"/>
      <c r="N383" s="304"/>
      <c r="O383" s="121"/>
      <c r="P383" s="121"/>
      <c r="Q383" s="121"/>
      <c r="R383" s="121"/>
      <c r="S383" s="121"/>
    </row>
    <row r="384">
      <c r="A384" s="470"/>
      <c r="B384" s="304"/>
      <c r="C384" s="337" t="s">
        <v>1407</v>
      </c>
      <c r="D384" s="338">
        <v>1908.0</v>
      </c>
      <c r="E384" s="631" t="s">
        <v>1429</v>
      </c>
      <c r="F384" s="632" t="s">
        <v>1347</v>
      </c>
      <c r="G384" s="637"/>
      <c r="H384" s="638"/>
      <c r="I384" s="304"/>
      <c r="J384" s="304"/>
      <c r="K384" s="304"/>
      <c r="L384" s="304"/>
      <c r="M384" s="304"/>
      <c r="N384" s="304"/>
      <c r="O384" s="121"/>
      <c r="P384" s="121"/>
      <c r="Q384" s="121"/>
      <c r="R384" s="121"/>
      <c r="S384" s="121"/>
    </row>
    <row r="385">
      <c r="A385" s="470"/>
      <c r="B385" s="304"/>
      <c r="C385" s="337" t="s">
        <v>1407</v>
      </c>
      <c r="D385" s="338">
        <v>1404.0</v>
      </c>
      <c r="E385" s="639" t="s">
        <v>1429</v>
      </c>
      <c r="F385" s="640"/>
      <c r="G385" s="637"/>
      <c r="H385" s="638"/>
      <c r="I385" s="304"/>
      <c r="J385" s="304"/>
      <c r="K385" s="304"/>
      <c r="L385" s="304"/>
      <c r="M385" s="304"/>
      <c r="N385" s="304"/>
      <c r="O385" s="121"/>
      <c r="P385" s="121"/>
      <c r="Q385" s="121"/>
      <c r="R385" s="121"/>
      <c r="S385" s="121"/>
    </row>
    <row r="386">
      <c r="A386" s="470"/>
      <c r="B386" s="304"/>
      <c r="C386" s="337" t="s">
        <v>1407</v>
      </c>
      <c r="D386" s="338">
        <v>2509.0</v>
      </c>
      <c r="E386" s="639" t="s">
        <v>1429</v>
      </c>
      <c r="F386" s="640"/>
      <c r="G386" s="637"/>
      <c r="H386" s="638"/>
      <c r="I386" s="304"/>
      <c r="J386" s="304"/>
      <c r="K386" s="304"/>
      <c r="L386" s="304"/>
      <c r="M386" s="304"/>
      <c r="N386" s="304"/>
      <c r="O386" s="121"/>
      <c r="P386" s="121"/>
      <c r="Q386" s="121"/>
      <c r="R386" s="121"/>
      <c r="S386" s="121"/>
    </row>
    <row r="387">
      <c r="A387" s="470"/>
      <c r="B387" s="304"/>
      <c r="C387" s="337" t="s">
        <v>1407</v>
      </c>
      <c r="D387" s="338">
        <v>1408.0</v>
      </c>
      <c r="E387" s="631" t="s">
        <v>1429</v>
      </c>
      <c r="F387" s="632" t="s">
        <v>1347</v>
      </c>
      <c r="G387" s="637"/>
      <c r="H387" s="638"/>
      <c r="I387" s="304"/>
      <c r="J387" s="304"/>
      <c r="K387" s="304"/>
      <c r="L387" s="304"/>
      <c r="M387" s="304"/>
      <c r="N387" s="304"/>
      <c r="O387" s="121"/>
      <c r="P387" s="121"/>
      <c r="Q387" s="121"/>
      <c r="R387" s="121"/>
      <c r="S387" s="121"/>
    </row>
    <row r="388">
      <c r="A388" s="470"/>
      <c r="B388" s="304"/>
      <c r="C388" s="634" t="s">
        <v>1498</v>
      </c>
      <c r="D388" s="338">
        <v>2110.0</v>
      </c>
      <c r="E388" s="631" t="s">
        <v>1429</v>
      </c>
      <c r="F388" s="632" t="s">
        <v>1347</v>
      </c>
      <c r="G388" s="637"/>
      <c r="H388" s="638"/>
      <c r="I388" s="304"/>
      <c r="J388" s="304"/>
      <c r="K388" s="304"/>
      <c r="L388" s="304"/>
      <c r="M388" s="304"/>
      <c r="N388" s="304"/>
      <c r="O388" s="121"/>
      <c r="P388" s="121"/>
      <c r="Q388" s="121"/>
      <c r="R388" s="121"/>
      <c r="S388" s="121"/>
    </row>
    <row r="389">
      <c r="A389" s="470"/>
      <c r="B389" s="315"/>
      <c r="C389" s="634" t="s">
        <v>1498</v>
      </c>
      <c r="D389" s="338">
        <v>1705.0</v>
      </c>
      <c r="E389" s="631" t="s">
        <v>1429</v>
      </c>
      <c r="F389" s="632" t="s">
        <v>1347</v>
      </c>
      <c r="G389" s="637"/>
      <c r="H389" s="638"/>
      <c r="I389" s="315"/>
      <c r="J389" s="315"/>
      <c r="K389" s="315"/>
      <c r="L389" s="315"/>
      <c r="M389" s="315"/>
      <c r="N389" s="315"/>
      <c r="O389" s="121"/>
      <c r="P389" s="121"/>
      <c r="Q389" s="121"/>
      <c r="R389" s="121"/>
      <c r="S389" s="121"/>
    </row>
    <row r="390">
      <c r="A390" s="641"/>
      <c r="B390" s="642"/>
      <c r="C390" s="643" t="s">
        <v>1622</v>
      </c>
      <c r="D390" s="644">
        <v>2008.0</v>
      </c>
      <c r="E390" s="645" t="s">
        <v>1376</v>
      </c>
      <c r="F390" s="646" t="s">
        <v>1347</v>
      </c>
      <c r="G390" s="647"/>
      <c r="H390" s="345" t="s">
        <v>1647</v>
      </c>
      <c r="I390" s="648"/>
      <c r="J390" s="648"/>
      <c r="K390" s="649"/>
      <c r="L390" s="649"/>
      <c r="M390" s="648"/>
      <c r="N390" s="649"/>
      <c r="O390" s="121"/>
      <c r="P390" s="121"/>
      <c r="Q390" s="121"/>
      <c r="R390" s="121"/>
      <c r="S390" s="121"/>
    </row>
    <row r="391">
      <c r="A391" s="641"/>
      <c r="B391" s="642"/>
      <c r="C391" s="345" t="s">
        <v>1648</v>
      </c>
      <c r="D391" s="644">
        <v>1615.0</v>
      </c>
      <c r="E391" s="645" t="s">
        <v>1376</v>
      </c>
      <c r="F391" s="646" t="s">
        <v>1347</v>
      </c>
      <c r="G391" s="647"/>
      <c r="H391" s="345" t="s">
        <v>1649</v>
      </c>
      <c r="I391" s="304"/>
      <c r="J391" s="304"/>
      <c r="K391" s="304"/>
      <c r="L391" s="304"/>
      <c r="M391" s="304"/>
      <c r="N391" s="304"/>
      <c r="O391" s="121"/>
      <c r="P391" s="121"/>
      <c r="Q391" s="121"/>
      <c r="R391" s="121"/>
      <c r="S391" s="121"/>
    </row>
    <row r="392">
      <c r="A392" s="641"/>
      <c r="B392" s="642"/>
      <c r="C392" s="650" t="s">
        <v>170</v>
      </c>
      <c r="D392" s="644" t="s">
        <v>1573</v>
      </c>
      <c r="E392" s="645" t="s">
        <v>1376</v>
      </c>
      <c r="F392" s="646" t="s">
        <v>1347</v>
      </c>
      <c r="G392" s="647"/>
      <c r="H392" s="345" t="s">
        <v>1650</v>
      </c>
      <c r="I392" s="304"/>
      <c r="J392" s="304"/>
      <c r="K392" s="304"/>
      <c r="L392" s="304"/>
      <c r="M392" s="304"/>
      <c r="N392" s="304"/>
      <c r="O392" s="121"/>
      <c r="P392" s="121"/>
      <c r="Q392" s="121"/>
      <c r="R392" s="121"/>
      <c r="S392" s="121"/>
    </row>
    <row r="393">
      <c r="A393" s="641"/>
      <c r="B393" s="642"/>
      <c r="C393" s="410" t="s">
        <v>1407</v>
      </c>
      <c r="D393" s="306"/>
      <c r="E393" s="645" t="s">
        <v>1429</v>
      </c>
      <c r="F393" s="646" t="s">
        <v>1347</v>
      </c>
      <c r="G393" s="647"/>
      <c r="H393" s="306"/>
      <c r="I393" s="304"/>
      <c r="J393" s="304"/>
      <c r="K393" s="304"/>
      <c r="L393" s="304"/>
      <c r="M393" s="304"/>
      <c r="N393" s="304"/>
      <c r="O393" s="121"/>
      <c r="P393" s="121"/>
      <c r="Q393" s="121"/>
      <c r="R393" s="121"/>
      <c r="S393" s="121"/>
    </row>
    <row r="394">
      <c r="A394" s="641"/>
      <c r="B394" s="651">
        <v>46179.0</v>
      </c>
      <c r="C394" s="410" t="s">
        <v>1407</v>
      </c>
      <c r="D394" s="306"/>
      <c r="E394" s="645" t="s">
        <v>1429</v>
      </c>
      <c r="F394" s="646" t="s">
        <v>1347</v>
      </c>
      <c r="G394" s="647"/>
      <c r="H394" s="306"/>
      <c r="I394" s="304"/>
      <c r="J394" s="304"/>
      <c r="K394" s="304"/>
      <c r="L394" s="304"/>
      <c r="M394" s="304"/>
      <c r="N394" s="304"/>
      <c r="O394" s="121"/>
      <c r="P394" s="121"/>
      <c r="Q394" s="121"/>
      <c r="R394" s="121"/>
      <c r="S394" s="121"/>
    </row>
    <row r="395">
      <c r="A395" s="641"/>
      <c r="B395" s="642"/>
      <c r="C395" s="410" t="s">
        <v>1407</v>
      </c>
      <c r="D395" s="306"/>
      <c r="E395" s="645" t="s">
        <v>1429</v>
      </c>
      <c r="F395" s="652"/>
      <c r="G395" s="647"/>
      <c r="H395" s="306"/>
      <c r="I395" s="304"/>
      <c r="J395" s="304"/>
      <c r="K395" s="304"/>
      <c r="L395" s="304"/>
      <c r="M395" s="304"/>
      <c r="N395" s="304"/>
      <c r="O395" s="121"/>
      <c r="P395" s="121"/>
      <c r="Q395" s="121"/>
      <c r="R395" s="121"/>
      <c r="S395" s="121"/>
    </row>
    <row r="396">
      <c r="A396" s="641"/>
      <c r="B396" s="642"/>
      <c r="C396" s="410" t="s">
        <v>1407</v>
      </c>
      <c r="D396" s="306"/>
      <c r="E396" s="645" t="s">
        <v>1429</v>
      </c>
      <c r="F396" s="652"/>
      <c r="G396" s="647"/>
      <c r="H396" s="306"/>
      <c r="I396" s="304"/>
      <c r="J396" s="304"/>
      <c r="K396" s="304"/>
      <c r="L396" s="304"/>
      <c r="M396" s="304"/>
      <c r="N396" s="304"/>
      <c r="O396" s="121"/>
      <c r="P396" s="121"/>
      <c r="Q396" s="121"/>
      <c r="R396" s="121"/>
      <c r="S396" s="121"/>
    </row>
    <row r="397">
      <c r="A397" s="641"/>
      <c r="B397" s="642"/>
      <c r="C397" s="410" t="s">
        <v>1407</v>
      </c>
      <c r="D397" s="306"/>
      <c r="E397" s="645" t="s">
        <v>1429</v>
      </c>
      <c r="F397" s="646" t="s">
        <v>1347</v>
      </c>
      <c r="G397" s="647"/>
      <c r="H397" s="306"/>
      <c r="I397" s="304"/>
      <c r="J397" s="304"/>
      <c r="K397" s="304"/>
      <c r="L397" s="304"/>
      <c r="M397" s="304"/>
      <c r="N397" s="304"/>
      <c r="O397" s="121"/>
      <c r="P397" s="121"/>
      <c r="Q397" s="121"/>
      <c r="R397" s="121"/>
      <c r="S397" s="121"/>
    </row>
    <row r="398">
      <c r="A398" s="641"/>
      <c r="B398" s="642"/>
      <c r="C398" s="410" t="s">
        <v>1407</v>
      </c>
      <c r="D398" s="306"/>
      <c r="E398" s="645" t="s">
        <v>1429</v>
      </c>
      <c r="F398" s="646" t="s">
        <v>1347</v>
      </c>
      <c r="G398" s="647"/>
      <c r="H398" s="306"/>
      <c r="I398" s="304"/>
      <c r="J398" s="304"/>
      <c r="K398" s="304"/>
      <c r="L398" s="304"/>
      <c r="M398" s="304"/>
      <c r="N398" s="304"/>
      <c r="O398" s="121"/>
      <c r="P398" s="121"/>
      <c r="Q398" s="121"/>
      <c r="R398" s="121"/>
      <c r="S398" s="121"/>
    </row>
    <row r="399">
      <c r="A399" s="641"/>
      <c r="B399" s="653"/>
      <c r="C399" s="410" t="s">
        <v>1407</v>
      </c>
      <c r="D399" s="306"/>
      <c r="E399" s="645" t="s">
        <v>1429</v>
      </c>
      <c r="F399" s="646" t="s">
        <v>1347</v>
      </c>
      <c r="G399" s="647"/>
      <c r="H399" s="306"/>
      <c r="I399" s="315"/>
      <c r="J399" s="315"/>
      <c r="K399" s="315"/>
      <c r="L399" s="315"/>
      <c r="M399" s="315"/>
      <c r="N399" s="315"/>
      <c r="O399" s="121"/>
      <c r="P399" s="121"/>
      <c r="Q399" s="121"/>
      <c r="R399" s="121"/>
      <c r="S399" s="121"/>
    </row>
    <row r="400" ht="13.5" customHeight="1">
      <c r="A400" s="641"/>
      <c r="B400" s="538">
        <v>46180.0</v>
      </c>
      <c r="C400" s="654" t="s">
        <v>1651</v>
      </c>
      <c r="D400" s="317"/>
      <c r="E400" s="655" t="s">
        <v>230</v>
      </c>
      <c r="F400" s="655" t="s">
        <v>1347</v>
      </c>
      <c r="G400" s="656"/>
      <c r="H400" s="317"/>
      <c r="I400" s="648" t="s">
        <v>96</v>
      </c>
      <c r="J400" s="648" t="s">
        <v>96</v>
      </c>
      <c r="K400" s="649" t="s">
        <v>96</v>
      </c>
      <c r="L400" s="649" t="s">
        <v>96</v>
      </c>
      <c r="M400" s="648" t="s">
        <v>96</v>
      </c>
      <c r="N400" s="649" t="s">
        <v>96</v>
      </c>
      <c r="O400" s="121"/>
      <c r="P400" s="121"/>
      <c r="Q400" s="121"/>
      <c r="R400" s="121"/>
      <c r="S400" s="121"/>
    </row>
    <row r="401">
      <c r="A401" s="641"/>
      <c r="B401" s="304"/>
      <c r="C401" s="657"/>
      <c r="D401" s="464"/>
      <c r="E401" s="655" t="s">
        <v>230</v>
      </c>
      <c r="F401" s="655" t="s">
        <v>1347</v>
      </c>
      <c r="G401" s="656"/>
      <c r="H401" s="464"/>
      <c r="I401" s="304"/>
      <c r="J401" s="304"/>
      <c r="K401" s="304"/>
      <c r="L401" s="304"/>
      <c r="M401" s="304"/>
      <c r="N401" s="304"/>
      <c r="O401" s="121"/>
      <c r="P401" s="121"/>
      <c r="Q401" s="121"/>
      <c r="R401" s="121"/>
      <c r="S401" s="121"/>
    </row>
    <row r="402">
      <c r="A402" s="641"/>
      <c r="B402" s="304"/>
      <c r="C402" s="317"/>
      <c r="D402" s="317"/>
      <c r="E402" s="655" t="s">
        <v>230</v>
      </c>
      <c r="F402" s="655" t="s">
        <v>1347</v>
      </c>
      <c r="G402" s="656"/>
      <c r="H402" s="317"/>
      <c r="I402" s="304"/>
      <c r="J402" s="304"/>
      <c r="K402" s="304"/>
      <c r="L402" s="304"/>
      <c r="M402" s="304"/>
      <c r="N402" s="304"/>
      <c r="O402" s="121"/>
      <c r="P402" s="121"/>
      <c r="Q402" s="121"/>
      <c r="R402" s="121"/>
      <c r="S402" s="121"/>
    </row>
    <row r="403">
      <c r="A403" s="641"/>
      <c r="B403" s="304"/>
      <c r="C403" s="657"/>
      <c r="D403" s="317"/>
      <c r="E403" s="655" t="s">
        <v>230</v>
      </c>
      <c r="F403" s="655" t="s">
        <v>1347</v>
      </c>
      <c r="G403" s="656"/>
      <c r="H403" s="317"/>
      <c r="I403" s="304"/>
      <c r="J403" s="304"/>
      <c r="K403" s="304"/>
      <c r="L403" s="304"/>
      <c r="M403" s="304"/>
      <c r="N403" s="304"/>
      <c r="O403" s="121"/>
      <c r="P403" s="121"/>
      <c r="Q403" s="121"/>
      <c r="R403" s="121"/>
      <c r="S403" s="121"/>
    </row>
    <row r="404">
      <c r="A404" s="641"/>
      <c r="B404" s="304"/>
      <c r="C404" s="657"/>
      <c r="D404" s="317"/>
      <c r="E404" s="655" t="s">
        <v>230</v>
      </c>
      <c r="F404" s="655" t="s">
        <v>1347</v>
      </c>
      <c r="G404" s="656"/>
      <c r="H404" s="317"/>
      <c r="I404" s="304"/>
      <c r="J404" s="304"/>
      <c r="K404" s="304"/>
      <c r="L404" s="304"/>
      <c r="M404" s="304"/>
      <c r="N404" s="304"/>
      <c r="O404" s="121"/>
      <c r="P404" s="121"/>
      <c r="Q404" s="121"/>
      <c r="R404" s="121"/>
      <c r="S404" s="121"/>
    </row>
    <row r="405">
      <c r="A405" s="641"/>
      <c r="B405" s="304"/>
      <c r="C405" s="657"/>
      <c r="D405" s="317"/>
      <c r="E405" s="655" t="s">
        <v>230</v>
      </c>
      <c r="F405" s="655" t="s">
        <v>1347</v>
      </c>
      <c r="G405" s="656"/>
      <c r="H405" s="317"/>
      <c r="I405" s="304"/>
      <c r="J405" s="304"/>
      <c r="K405" s="304"/>
      <c r="L405" s="304"/>
      <c r="M405" s="304"/>
      <c r="N405" s="304"/>
      <c r="O405" s="121"/>
      <c r="P405" s="121"/>
      <c r="Q405" s="121"/>
      <c r="R405" s="121"/>
      <c r="S405" s="121"/>
    </row>
    <row r="406">
      <c r="A406" s="641"/>
      <c r="B406" s="304"/>
      <c r="C406" s="657"/>
      <c r="D406" s="317"/>
      <c r="E406" s="658"/>
      <c r="F406" s="658"/>
      <c r="G406" s="656"/>
      <c r="H406" s="317"/>
      <c r="I406" s="304"/>
      <c r="J406" s="304"/>
      <c r="K406" s="304"/>
      <c r="L406" s="304"/>
      <c r="M406" s="304"/>
      <c r="N406" s="304"/>
      <c r="O406" s="121"/>
      <c r="P406" s="121"/>
      <c r="Q406" s="121"/>
      <c r="R406" s="121"/>
      <c r="S406" s="121"/>
    </row>
    <row r="407">
      <c r="A407" s="641"/>
      <c r="B407" s="304"/>
      <c r="C407" s="657"/>
      <c r="D407" s="317"/>
      <c r="E407" s="658"/>
      <c r="F407" s="658"/>
      <c r="G407" s="656"/>
      <c r="H407" s="317"/>
      <c r="I407" s="304"/>
      <c r="J407" s="304"/>
      <c r="K407" s="304"/>
      <c r="L407" s="304"/>
      <c r="M407" s="304"/>
      <c r="N407" s="304"/>
      <c r="O407" s="121"/>
      <c r="P407" s="121"/>
      <c r="Q407" s="121"/>
      <c r="R407" s="121"/>
      <c r="S407" s="121"/>
    </row>
    <row r="408">
      <c r="A408" s="641"/>
      <c r="B408" s="304"/>
      <c r="C408" s="657"/>
      <c r="D408" s="317"/>
      <c r="E408" s="655" t="s">
        <v>230</v>
      </c>
      <c r="F408" s="655" t="s">
        <v>1347</v>
      </c>
      <c r="G408" s="656"/>
      <c r="H408" s="317"/>
      <c r="I408" s="304"/>
      <c r="J408" s="304"/>
      <c r="K408" s="304"/>
      <c r="L408" s="304"/>
      <c r="M408" s="304"/>
      <c r="N408" s="304"/>
      <c r="O408" s="121"/>
      <c r="P408" s="121"/>
      <c r="Q408" s="121"/>
      <c r="R408" s="121"/>
      <c r="S408" s="121"/>
    </row>
    <row r="409">
      <c r="A409" s="641"/>
      <c r="B409" s="304"/>
      <c r="C409" s="657"/>
      <c r="D409" s="317"/>
      <c r="E409" s="655" t="s">
        <v>230</v>
      </c>
      <c r="F409" s="655" t="s">
        <v>1347</v>
      </c>
      <c r="G409" s="656"/>
      <c r="H409" s="317"/>
      <c r="I409" s="304"/>
      <c r="J409" s="304"/>
      <c r="K409" s="304"/>
      <c r="L409" s="304"/>
      <c r="M409" s="304"/>
      <c r="N409" s="304"/>
      <c r="O409" s="121"/>
      <c r="P409" s="121"/>
      <c r="Q409" s="121"/>
      <c r="R409" s="121"/>
      <c r="S409" s="121"/>
    </row>
    <row r="410">
      <c r="A410" s="641"/>
      <c r="B410" s="315"/>
      <c r="C410" s="657"/>
      <c r="D410" s="317"/>
      <c r="E410" s="655" t="s">
        <v>230</v>
      </c>
      <c r="F410" s="655" t="s">
        <v>1347</v>
      </c>
      <c r="G410" s="656"/>
      <c r="H410" s="317"/>
      <c r="I410" s="315"/>
      <c r="J410" s="315"/>
      <c r="K410" s="315"/>
      <c r="L410" s="315"/>
      <c r="M410" s="315"/>
      <c r="N410" s="315"/>
      <c r="O410" s="121"/>
      <c r="P410" s="121"/>
      <c r="Q410" s="121"/>
      <c r="R410" s="121"/>
      <c r="S410" s="121"/>
    </row>
    <row r="411" ht="13.5" customHeight="1">
      <c r="A411" s="470"/>
      <c r="B411" s="545">
        <v>46181.0</v>
      </c>
      <c r="C411" s="482" t="s">
        <v>1652</v>
      </c>
      <c r="D411" s="485">
        <v>1239.0</v>
      </c>
      <c r="E411" s="474" t="s">
        <v>1376</v>
      </c>
      <c r="F411" s="474" t="s">
        <v>1039</v>
      </c>
      <c r="G411" s="554"/>
      <c r="H411" s="476" t="s">
        <v>1387</v>
      </c>
      <c r="I411" s="477" t="s">
        <v>96</v>
      </c>
      <c r="J411" s="477" t="s">
        <v>96</v>
      </c>
      <c r="K411" s="479" t="s">
        <v>96</v>
      </c>
      <c r="L411" s="479" t="s">
        <v>96</v>
      </c>
      <c r="M411" s="477" t="s">
        <v>96</v>
      </c>
      <c r="N411" s="479" t="s">
        <v>96</v>
      </c>
      <c r="O411" s="121"/>
      <c r="P411" s="121"/>
      <c r="Q411" s="121"/>
      <c r="R411" s="121"/>
      <c r="S411" s="121"/>
    </row>
    <row r="412">
      <c r="A412" s="470"/>
      <c r="B412" s="304"/>
      <c r="C412" s="482" t="s">
        <v>1605</v>
      </c>
      <c r="D412" s="485">
        <v>1207.0</v>
      </c>
      <c r="E412" s="474" t="s">
        <v>1358</v>
      </c>
      <c r="F412" s="474" t="s">
        <v>1374</v>
      </c>
      <c r="G412" s="554"/>
      <c r="H412" s="476" t="s">
        <v>1653</v>
      </c>
      <c r="I412" s="304"/>
      <c r="J412" s="304"/>
      <c r="K412" s="304"/>
      <c r="L412" s="304"/>
      <c r="M412" s="304"/>
      <c r="N412" s="304"/>
      <c r="O412" s="121"/>
      <c r="P412" s="121"/>
      <c r="Q412" s="121"/>
      <c r="R412" s="121"/>
      <c r="S412" s="121"/>
    </row>
    <row r="413">
      <c r="A413" s="470"/>
      <c r="B413" s="304"/>
      <c r="C413" s="597" t="s">
        <v>1638</v>
      </c>
      <c r="D413" s="485">
        <v>2402.0</v>
      </c>
      <c r="E413" s="474" t="s">
        <v>1402</v>
      </c>
      <c r="F413" s="474" t="s">
        <v>1374</v>
      </c>
      <c r="G413" s="554"/>
      <c r="H413" s="476" t="s">
        <v>1654</v>
      </c>
      <c r="I413" s="304"/>
      <c r="J413" s="304"/>
      <c r="K413" s="304"/>
      <c r="L413" s="304"/>
      <c r="M413" s="304"/>
      <c r="N413" s="304"/>
      <c r="O413" s="121"/>
      <c r="P413" s="121"/>
      <c r="Q413" s="121"/>
      <c r="R413" s="121"/>
      <c r="S413" s="121"/>
    </row>
    <row r="414">
      <c r="A414" s="470"/>
      <c r="B414" s="304"/>
      <c r="C414" s="597" t="s">
        <v>1638</v>
      </c>
      <c r="D414" s="485">
        <v>1909.0</v>
      </c>
      <c r="E414" s="474" t="s">
        <v>1376</v>
      </c>
      <c r="F414" s="474" t="s">
        <v>1039</v>
      </c>
      <c r="G414" s="554"/>
      <c r="H414" s="476" t="s">
        <v>1655</v>
      </c>
      <c r="I414" s="304"/>
      <c r="J414" s="304"/>
      <c r="K414" s="304"/>
      <c r="L414" s="304"/>
      <c r="M414" s="304"/>
      <c r="N414" s="304"/>
      <c r="O414" s="121"/>
      <c r="P414" s="121"/>
      <c r="Q414" s="121"/>
      <c r="R414" s="121"/>
      <c r="S414" s="121"/>
    </row>
    <row r="415">
      <c r="A415" s="470"/>
      <c r="B415" s="304"/>
      <c r="C415" s="597" t="s">
        <v>1638</v>
      </c>
      <c r="D415" s="485">
        <v>1510.0</v>
      </c>
      <c r="E415" s="474" t="s">
        <v>1376</v>
      </c>
      <c r="F415" s="474"/>
      <c r="G415" s="554"/>
      <c r="H415" s="476" t="s">
        <v>1656</v>
      </c>
      <c r="I415" s="304"/>
      <c r="J415" s="304"/>
      <c r="K415" s="304"/>
      <c r="L415" s="304"/>
      <c r="M415" s="304"/>
      <c r="N415" s="304"/>
      <c r="O415" s="121"/>
      <c r="P415" s="121"/>
      <c r="Q415" s="121"/>
      <c r="R415" s="121"/>
      <c r="S415" s="121"/>
    </row>
    <row r="416">
      <c r="A416" s="470"/>
      <c r="B416" s="304"/>
      <c r="C416" s="482" t="s">
        <v>1605</v>
      </c>
      <c r="D416" s="485"/>
      <c r="E416" s="474" t="s">
        <v>1429</v>
      </c>
      <c r="F416" s="474"/>
      <c r="G416" s="554"/>
      <c r="H416" s="476"/>
      <c r="I416" s="304"/>
      <c r="J416" s="304"/>
      <c r="K416" s="304"/>
      <c r="L416" s="304"/>
      <c r="M416" s="304"/>
      <c r="N416" s="304"/>
      <c r="O416" s="121"/>
      <c r="P416" s="121"/>
      <c r="Q416" s="121"/>
      <c r="R416" s="121"/>
      <c r="S416" s="121"/>
    </row>
    <row r="417">
      <c r="A417" s="470"/>
      <c r="B417" s="304"/>
      <c r="C417" s="482" t="s">
        <v>1605</v>
      </c>
      <c r="D417" s="552"/>
      <c r="E417" s="474" t="s">
        <v>1429</v>
      </c>
      <c r="F417" s="474"/>
      <c r="G417" s="554"/>
      <c r="H417" s="476"/>
      <c r="I417" s="304"/>
      <c r="J417" s="304"/>
      <c r="K417" s="304"/>
      <c r="L417" s="304"/>
      <c r="M417" s="304"/>
      <c r="N417" s="304"/>
      <c r="O417" s="121"/>
      <c r="P417" s="121"/>
      <c r="Q417" s="121"/>
      <c r="R417" s="121"/>
      <c r="S417" s="121"/>
    </row>
    <row r="418">
      <c r="A418" s="470"/>
      <c r="B418" s="304"/>
      <c r="C418" s="482" t="s">
        <v>1605</v>
      </c>
      <c r="D418" s="552"/>
      <c r="E418" s="474" t="s">
        <v>1429</v>
      </c>
      <c r="F418" s="474"/>
      <c r="G418" s="554"/>
      <c r="H418" s="476"/>
      <c r="I418" s="304"/>
      <c r="J418" s="304"/>
      <c r="K418" s="304"/>
      <c r="L418" s="304"/>
      <c r="M418" s="304"/>
      <c r="N418" s="304"/>
      <c r="O418" s="121"/>
      <c r="P418" s="121"/>
      <c r="Q418" s="121"/>
      <c r="R418" s="121"/>
      <c r="S418" s="121"/>
    </row>
    <row r="419">
      <c r="A419" s="470"/>
      <c r="B419" s="304"/>
      <c r="C419" s="482" t="s">
        <v>1605</v>
      </c>
      <c r="D419" s="552"/>
      <c r="E419" s="474" t="s">
        <v>1429</v>
      </c>
      <c r="F419" s="474"/>
      <c r="G419" s="554"/>
      <c r="H419" s="476"/>
      <c r="I419" s="304"/>
      <c r="J419" s="304"/>
      <c r="K419" s="304"/>
      <c r="L419" s="304"/>
      <c r="M419" s="304"/>
      <c r="N419" s="304"/>
      <c r="O419" s="121"/>
      <c r="P419" s="121"/>
      <c r="Q419" s="121"/>
      <c r="R419" s="121"/>
      <c r="S419" s="121"/>
    </row>
    <row r="420">
      <c r="A420" s="470"/>
      <c r="B420" s="304"/>
      <c r="C420" s="482" t="s">
        <v>1605</v>
      </c>
      <c r="D420" s="552"/>
      <c r="E420" s="474" t="s">
        <v>1429</v>
      </c>
      <c r="F420" s="474"/>
      <c r="G420" s="554"/>
      <c r="H420" s="476"/>
      <c r="I420" s="304"/>
      <c r="J420" s="304"/>
      <c r="K420" s="304"/>
      <c r="L420" s="304"/>
      <c r="M420" s="304"/>
      <c r="N420" s="304"/>
      <c r="O420" s="121"/>
      <c r="P420" s="121"/>
      <c r="Q420" s="121"/>
      <c r="R420" s="121"/>
      <c r="S420" s="121"/>
    </row>
    <row r="421">
      <c r="A421" s="470"/>
      <c r="B421" s="304"/>
      <c r="C421" s="599"/>
      <c r="D421" s="552"/>
      <c r="E421" s="474"/>
      <c r="F421" s="474"/>
      <c r="G421" s="554"/>
      <c r="H421" s="476"/>
      <c r="I421" s="304"/>
      <c r="J421" s="304"/>
      <c r="K421" s="304"/>
      <c r="L421" s="304"/>
      <c r="M421" s="304"/>
      <c r="N421" s="304"/>
      <c r="O421" s="121"/>
      <c r="P421" s="121"/>
      <c r="Q421" s="121"/>
      <c r="R421" s="121"/>
      <c r="S421" s="121"/>
    </row>
    <row r="422">
      <c r="A422" s="470"/>
      <c r="B422" s="304"/>
      <c r="C422" s="599"/>
      <c r="D422" s="552"/>
      <c r="E422" s="474"/>
      <c r="F422" s="474"/>
      <c r="G422" s="554"/>
      <c r="H422" s="476"/>
      <c r="I422" s="304"/>
      <c r="J422" s="304"/>
      <c r="K422" s="304"/>
      <c r="L422" s="304"/>
      <c r="M422" s="304"/>
      <c r="N422" s="304"/>
      <c r="O422" s="121"/>
      <c r="P422" s="121"/>
      <c r="Q422" s="121"/>
      <c r="R422" s="121"/>
      <c r="S422" s="121"/>
    </row>
    <row r="423" ht="15.0" customHeight="1">
      <c r="A423" s="470"/>
      <c r="B423" s="315"/>
      <c r="C423" s="599"/>
      <c r="D423" s="552"/>
      <c r="E423" s="474"/>
      <c r="F423" s="474"/>
      <c r="G423" s="554"/>
      <c r="H423" s="476"/>
      <c r="I423" s="315"/>
      <c r="J423" s="315"/>
      <c r="K423" s="315"/>
      <c r="L423" s="315"/>
      <c r="M423" s="315"/>
      <c r="N423" s="315"/>
      <c r="O423" s="121"/>
      <c r="P423" s="121"/>
      <c r="Q423" s="121"/>
      <c r="R423" s="121"/>
      <c r="S423" s="121"/>
    </row>
    <row r="424" ht="15.0" customHeight="1">
      <c r="A424" s="470"/>
      <c r="B424" s="557">
        <v>46182.0</v>
      </c>
      <c r="C424" s="659" t="s">
        <v>1657</v>
      </c>
      <c r="D424" s="498" t="s">
        <v>1658</v>
      </c>
      <c r="E424" s="492" t="s">
        <v>1402</v>
      </c>
      <c r="F424" s="492" t="s">
        <v>1374</v>
      </c>
      <c r="G424" s="502"/>
      <c r="H424" s="494" t="s">
        <v>1659</v>
      </c>
      <c r="I424" s="477"/>
      <c r="J424" s="477"/>
      <c r="K424" s="479"/>
      <c r="L424" s="479"/>
      <c r="M424" s="477"/>
      <c r="N424" s="479"/>
      <c r="O424" s="121"/>
      <c r="P424" s="121"/>
      <c r="Q424" s="121"/>
      <c r="R424" s="121"/>
      <c r="S424" s="121"/>
    </row>
    <row r="425">
      <c r="A425" s="470"/>
      <c r="B425" s="304"/>
      <c r="C425" s="660" t="s">
        <v>1660</v>
      </c>
      <c r="D425" s="661">
        <v>2139.0</v>
      </c>
      <c r="E425" s="662" t="s">
        <v>1402</v>
      </c>
      <c r="F425" s="662" t="s">
        <v>1374</v>
      </c>
      <c r="G425" s="502"/>
      <c r="H425" s="494" t="s">
        <v>1661</v>
      </c>
      <c r="I425" s="304"/>
      <c r="J425" s="304"/>
      <c r="K425" s="304"/>
      <c r="L425" s="304"/>
      <c r="M425" s="304"/>
      <c r="N425" s="304"/>
      <c r="O425" s="121"/>
      <c r="P425" s="121"/>
      <c r="Q425" s="121"/>
      <c r="R425" s="121"/>
      <c r="S425" s="121"/>
    </row>
    <row r="426">
      <c r="A426" s="470"/>
      <c r="B426" s="304"/>
      <c r="C426" s="499"/>
      <c r="D426" s="498"/>
      <c r="E426" s="492"/>
      <c r="F426" s="663"/>
      <c r="G426" s="502"/>
      <c r="H426" s="494"/>
      <c r="I426" s="304"/>
      <c r="J426" s="304"/>
      <c r="K426" s="304"/>
      <c r="L426" s="304"/>
      <c r="M426" s="304"/>
      <c r="N426" s="304"/>
      <c r="O426" s="121"/>
      <c r="P426" s="121"/>
      <c r="Q426" s="121"/>
      <c r="R426" s="121"/>
      <c r="S426" s="121"/>
    </row>
    <row r="427">
      <c r="A427" s="470"/>
      <c r="B427" s="304"/>
      <c r="C427" s="499"/>
      <c r="D427" s="500"/>
      <c r="E427" s="492"/>
      <c r="F427" s="663"/>
      <c r="G427" s="502"/>
      <c r="H427" s="494"/>
      <c r="I427" s="304"/>
      <c r="J427" s="304"/>
      <c r="K427" s="304"/>
      <c r="L427" s="304"/>
      <c r="M427" s="304"/>
      <c r="N427" s="304"/>
      <c r="O427" s="121"/>
      <c r="P427" s="121"/>
      <c r="Q427" s="121"/>
      <c r="R427" s="121"/>
      <c r="S427" s="121"/>
    </row>
    <row r="428">
      <c r="A428" s="470"/>
      <c r="B428" s="304"/>
      <c r="C428" s="499"/>
      <c r="D428" s="500"/>
      <c r="E428" s="492"/>
      <c r="F428" s="663"/>
      <c r="G428" s="502"/>
      <c r="H428" s="494"/>
      <c r="I428" s="304"/>
      <c r="J428" s="304"/>
      <c r="K428" s="304"/>
      <c r="L428" s="304"/>
      <c r="M428" s="304"/>
      <c r="N428" s="304"/>
      <c r="O428" s="121"/>
      <c r="P428" s="121"/>
      <c r="Q428" s="121"/>
      <c r="R428" s="121"/>
      <c r="S428" s="121"/>
    </row>
    <row r="429">
      <c r="A429" s="470"/>
      <c r="B429" s="304"/>
      <c r="C429" s="499"/>
      <c r="D429" s="500"/>
      <c r="E429" s="492"/>
      <c r="F429" s="663"/>
      <c r="G429" s="502"/>
      <c r="H429" s="494"/>
      <c r="I429" s="304"/>
      <c r="J429" s="304"/>
      <c r="K429" s="304"/>
      <c r="L429" s="304"/>
      <c r="M429" s="304"/>
      <c r="N429" s="304"/>
      <c r="O429" s="121"/>
      <c r="P429" s="121"/>
      <c r="Q429" s="121"/>
      <c r="R429" s="121"/>
      <c r="S429" s="121"/>
    </row>
    <row r="430">
      <c r="A430" s="470"/>
      <c r="B430" s="304"/>
      <c r="C430" s="499"/>
      <c r="D430" s="500"/>
      <c r="E430" s="492"/>
      <c r="F430" s="663"/>
      <c r="G430" s="502"/>
      <c r="H430" s="494"/>
      <c r="I430" s="304"/>
      <c r="J430" s="304"/>
      <c r="K430" s="304"/>
      <c r="L430" s="304"/>
      <c r="M430" s="304"/>
      <c r="N430" s="304"/>
      <c r="O430" s="121"/>
      <c r="P430" s="121"/>
      <c r="Q430" s="121"/>
      <c r="R430" s="121"/>
      <c r="S430" s="121"/>
    </row>
    <row r="431">
      <c r="A431" s="470"/>
      <c r="B431" s="304"/>
      <c r="C431" s="499"/>
      <c r="D431" s="500"/>
      <c r="E431" s="492"/>
      <c r="F431" s="663"/>
      <c r="G431" s="502"/>
      <c r="H431" s="494"/>
      <c r="I431" s="304"/>
      <c r="J431" s="304"/>
      <c r="K431" s="304"/>
      <c r="L431" s="304"/>
      <c r="M431" s="304"/>
      <c r="N431" s="304"/>
      <c r="O431" s="121"/>
      <c r="P431" s="121"/>
      <c r="Q431" s="121"/>
      <c r="R431" s="121"/>
      <c r="S431" s="121"/>
    </row>
    <row r="432">
      <c r="A432" s="470"/>
      <c r="B432" s="304"/>
      <c r="C432" s="499"/>
      <c r="D432" s="500"/>
      <c r="E432" s="492"/>
      <c r="F432" s="663"/>
      <c r="G432" s="502"/>
      <c r="H432" s="494"/>
      <c r="I432" s="304"/>
      <c r="J432" s="304"/>
      <c r="K432" s="304"/>
      <c r="L432" s="304"/>
      <c r="M432" s="304"/>
      <c r="N432" s="304"/>
      <c r="O432" s="121"/>
      <c r="P432" s="121"/>
      <c r="Q432" s="121"/>
      <c r="R432" s="121"/>
      <c r="S432" s="121"/>
    </row>
    <row r="433">
      <c r="A433" s="470"/>
      <c r="B433" s="315"/>
      <c r="C433" s="499"/>
      <c r="D433" s="500"/>
      <c r="E433" s="492"/>
      <c r="F433" s="663"/>
      <c r="G433" s="502"/>
      <c r="H433" s="494"/>
      <c r="I433" s="315"/>
      <c r="J433" s="315"/>
      <c r="K433" s="315"/>
      <c r="L433" s="315"/>
      <c r="M433" s="315"/>
      <c r="N433" s="315"/>
      <c r="O433" s="121"/>
      <c r="P433" s="121"/>
      <c r="Q433" s="121"/>
      <c r="R433" s="121"/>
      <c r="S433" s="121"/>
    </row>
    <row r="434" ht="20.25" customHeight="1">
      <c r="A434" s="470"/>
      <c r="B434" s="664" t="s">
        <v>1662</v>
      </c>
      <c r="C434" s="665" t="s">
        <v>1567</v>
      </c>
      <c r="D434" s="666" t="s">
        <v>1570</v>
      </c>
      <c r="E434" s="384" t="s">
        <v>1376</v>
      </c>
      <c r="F434" s="384" t="s">
        <v>1039</v>
      </c>
      <c r="G434" s="667"/>
      <c r="H434" s="668" t="s">
        <v>1387</v>
      </c>
      <c r="I434" s="477" t="s">
        <v>96</v>
      </c>
      <c r="J434" s="477" t="s">
        <v>96</v>
      </c>
      <c r="K434" s="479" t="s">
        <v>96</v>
      </c>
      <c r="L434" s="479" t="s">
        <v>96</v>
      </c>
      <c r="M434" s="477" t="s">
        <v>96</v>
      </c>
      <c r="N434" s="479" t="s">
        <v>96</v>
      </c>
      <c r="O434" s="121"/>
      <c r="P434" s="121"/>
      <c r="Q434" s="121"/>
      <c r="R434" s="121"/>
      <c r="S434" s="121"/>
    </row>
    <row r="435">
      <c r="A435" s="470"/>
      <c r="B435" s="304"/>
      <c r="C435" s="665" t="s">
        <v>1567</v>
      </c>
      <c r="D435" s="666" t="s">
        <v>1572</v>
      </c>
      <c r="E435" s="384" t="s">
        <v>1376</v>
      </c>
      <c r="F435" s="384" t="s">
        <v>1039</v>
      </c>
      <c r="G435" s="667"/>
      <c r="H435" s="668" t="s">
        <v>1387</v>
      </c>
      <c r="I435" s="304"/>
      <c r="J435" s="304"/>
      <c r="K435" s="304"/>
      <c r="L435" s="304"/>
      <c r="M435" s="304"/>
      <c r="N435" s="304"/>
      <c r="O435" s="121"/>
      <c r="P435" s="121"/>
      <c r="Q435" s="121"/>
      <c r="R435" s="121"/>
      <c r="S435" s="121"/>
    </row>
    <row r="436">
      <c r="A436" s="470"/>
      <c r="B436" s="304"/>
      <c r="C436" s="665" t="s">
        <v>1638</v>
      </c>
      <c r="D436" s="666" t="s">
        <v>1663</v>
      </c>
      <c r="E436" s="384" t="s">
        <v>1358</v>
      </c>
      <c r="F436" s="384" t="s">
        <v>1374</v>
      </c>
      <c r="G436" s="667"/>
      <c r="H436" s="668" t="s">
        <v>1664</v>
      </c>
      <c r="I436" s="304"/>
      <c r="J436" s="304"/>
      <c r="K436" s="304"/>
      <c r="L436" s="304"/>
      <c r="M436" s="304"/>
      <c r="N436" s="304"/>
      <c r="O436" s="121"/>
      <c r="P436" s="121"/>
      <c r="Q436" s="121"/>
      <c r="R436" s="121"/>
      <c r="S436" s="121"/>
    </row>
    <row r="437">
      <c r="A437" s="470"/>
      <c r="B437" s="304"/>
      <c r="C437" s="665" t="s">
        <v>1638</v>
      </c>
      <c r="D437" s="666">
        <v>2803.0</v>
      </c>
      <c r="E437" s="384" t="s">
        <v>1376</v>
      </c>
      <c r="F437" s="384" t="s">
        <v>282</v>
      </c>
      <c r="G437" s="667"/>
      <c r="H437" s="668" t="s">
        <v>1665</v>
      </c>
      <c r="I437" s="304"/>
      <c r="J437" s="304"/>
      <c r="K437" s="304"/>
      <c r="L437" s="304"/>
      <c r="M437" s="304"/>
      <c r="N437" s="304"/>
      <c r="O437" s="121"/>
      <c r="P437" s="121"/>
      <c r="Q437" s="121"/>
      <c r="R437" s="121"/>
      <c r="S437" s="121"/>
    </row>
    <row r="438">
      <c r="A438" s="470"/>
      <c r="B438" s="304"/>
      <c r="C438" s="669" t="s">
        <v>1660</v>
      </c>
      <c r="D438" s="670">
        <v>2139.0</v>
      </c>
      <c r="E438" s="671" t="s">
        <v>1402</v>
      </c>
      <c r="F438" s="671" t="s">
        <v>1374</v>
      </c>
      <c r="G438" s="672"/>
      <c r="H438" s="673" t="s">
        <v>1666</v>
      </c>
      <c r="I438" s="304"/>
      <c r="J438" s="304"/>
      <c r="K438" s="304"/>
      <c r="L438" s="304"/>
      <c r="M438" s="304"/>
      <c r="N438" s="304"/>
      <c r="O438" s="121"/>
      <c r="P438" s="121"/>
      <c r="Q438" s="121"/>
      <c r="R438" s="121"/>
      <c r="S438" s="121"/>
    </row>
    <row r="439">
      <c r="A439" s="470"/>
      <c r="B439" s="304"/>
      <c r="C439" s="665" t="s">
        <v>1638</v>
      </c>
      <c r="D439" s="674">
        <v>1510.0</v>
      </c>
      <c r="E439" s="384" t="s">
        <v>1376</v>
      </c>
      <c r="F439" s="384" t="s">
        <v>1374</v>
      </c>
      <c r="G439" s="667"/>
      <c r="H439" s="675" t="s">
        <v>1540</v>
      </c>
      <c r="I439" s="304"/>
      <c r="J439" s="304"/>
      <c r="K439" s="304"/>
      <c r="L439" s="304"/>
      <c r="M439" s="304"/>
      <c r="N439" s="304"/>
      <c r="O439" s="121"/>
      <c r="P439" s="121"/>
      <c r="Q439" s="121"/>
      <c r="R439" s="121"/>
      <c r="S439" s="121"/>
    </row>
    <row r="440">
      <c r="A440" s="470"/>
      <c r="B440" s="304"/>
      <c r="C440" s="665"/>
      <c r="D440" s="676"/>
      <c r="E440" s="677" t="s">
        <v>230</v>
      </c>
      <c r="F440" s="678"/>
      <c r="G440" s="667"/>
      <c r="H440" s="675"/>
      <c r="I440" s="304"/>
      <c r="J440" s="304"/>
      <c r="K440" s="304"/>
      <c r="L440" s="304"/>
      <c r="M440" s="304"/>
      <c r="N440" s="304"/>
      <c r="O440" s="121"/>
      <c r="P440" s="121"/>
      <c r="Q440" s="121"/>
      <c r="R440" s="121"/>
      <c r="S440" s="121"/>
    </row>
    <row r="441">
      <c r="A441" s="470"/>
      <c r="B441" s="304"/>
      <c r="C441" s="665"/>
      <c r="D441" s="676"/>
      <c r="E441" s="677" t="s">
        <v>230</v>
      </c>
      <c r="F441" s="678"/>
      <c r="G441" s="667"/>
      <c r="H441" s="675"/>
      <c r="I441" s="304"/>
      <c r="J441" s="304"/>
      <c r="K441" s="304"/>
      <c r="L441" s="304"/>
      <c r="M441" s="304"/>
      <c r="N441" s="304"/>
      <c r="O441" s="121"/>
      <c r="P441" s="121"/>
      <c r="Q441" s="121"/>
      <c r="R441" s="121"/>
      <c r="S441" s="121"/>
    </row>
    <row r="442">
      <c r="A442" s="470"/>
      <c r="B442" s="304"/>
      <c r="C442" s="665"/>
      <c r="D442" s="676"/>
      <c r="E442" s="677" t="s">
        <v>230</v>
      </c>
      <c r="F442" s="387"/>
      <c r="G442" s="667"/>
      <c r="H442" s="675"/>
      <c r="I442" s="304"/>
      <c r="J442" s="304"/>
      <c r="K442" s="304"/>
      <c r="L442" s="304"/>
      <c r="M442" s="304"/>
      <c r="N442" s="304"/>
      <c r="O442" s="121"/>
      <c r="P442" s="121"/>
      <c r="Q442" s="121"/>
      <c r="R442" s="121"/>
      <c r="S442" s="121"/>
    </row>
    <row r="443">
      <c r="A443" s="470"/>
      <c r="B443" s="304"/>
      <c r="C443" s="665"/>
      <c r="D443" s="676"/>
      <c r="E443" s="677" t="s">
        <v>230</v>
      </c>
      <c r="F443" s="387"/>
      <c r="G443" s="667"/>
      <c r="H443" s="675"/>
      <c r="I443" s="304"/>
      <c r="J443" s="304"/>
      <c r="K443" s="304"/>
      <c r="L443" s="304"/>
      <c r="M443" s="304"/>
      <c r="N443" s="304"/>
      <c r="O443" s="121"/>
      <c r="P443" s="121"/>
      <c r="Q443" s="121"/>
      <c r="R443" s="121"/>
      <c r="S443" s="121"/>
    </row>
    <row r="444">
      <c r="A444" s="470"/>
      <c r="B444" s="315"/>
      <c r="C444" s="665"/>
      <c r="D444" s="676"/>
      <c r="E444" s="677" t="s">
        <v>230</v>
      </c>
      <c r="F444" s="387"/>
      <c r="G444" s="667"/>
      <c r="H444" s="675"/>
      <c r="I444" s="315"/>
      <c r="J444" s="315"/>
      <c r="K444" s="315"/>
      <c r="L444" s="315"/>
      <c r="M444" s="315"/>
      <c r="N444" s="315"/>
      <c r="O444" s="121"/>
      <c r="P444" s="121"/>
      <c r="Q444" s="121"/>
      <c r="R444" s="121"/>
      <c r="S444" s="121"/>
    </row>
    <row r="445">
      <c r="A445" s="470"/>
      <c r="B445" s="515">
        <v>46185.0</v>
      </c>
      <c r="C445" s="574" t="s">
        <v>1638</v>
      </c>
      <c r="D445" s="571" t="s">
        <v>1663</v>
      </c>
      <c r="E445" s="518" t="s">
        <v>1358</v>
      </c>
      <c r="F445" s="518" t="s">
        <v>1374</v>
      </c>
      <c r="G445" s="525"/>
      <c r="H445" s="520" t="s">
        <v>1664</v>
      </c>
      <c r="I445" s="477"/>
      <c r="J445" s="477"/>
      <c r="K445" s="479"/>
      <c r="L445" s="479"/>
      <c r="M445" s="477"/>
      <c r="N445" s="479"/>
      <c r="O445" s="121"/>
      <c r="P445" s="121"/>
      <c r="Q445" s="121"/>
      <c r="R445" s="121"/>
      <c r="S445" s="121"/>
    </row>
    <row r="446">
      <c r="A446" s="470"/>
      <c r="B446" s="304"/>
      <c r="C446" s="574" t="s">
        <v>1638</v>
      </c>
      <c r="D446" s="571">
        <v>2803.0</v>
      </c>
      <c r="E446" s="518" t="s">
        <v>1376</v>
      </c>
      <c r="F446" s="518" t="s">
        <v>1039</v>
      </c>
      <c r="G446" s="525"/>
      <c r="H446" s="520" t="s">
        <v>1608</v>
      </c>
      <c r="I446" s="304"/>
      <c r="J446" s="304"/>
      <c r="K446" s="304"/>
      <c r="L446" s="304"/>
      <c r="M446" s="304"/>
      <c r="N446" s="304"/>
      <c r="O446" s="121"/>
      <c r="P446" s="121"/>
      <c r="Q446" s="121"/>
      <c r="R446" s="121"/>
      <c r="S446" s="121"/>
    </row>
    <row r="447">
      <c r="A447" s="470"/>
      <c r="B447" s="304"/>
      <c r="C447" s="679" t="s">
        <v>1667</v>
      </c>
      <c r="D447" s="571" t="s">
        <v>1658</v>
      </c>
      <c r="E447" s="518" t="s">
        <v>1376</v>
      </c>
      <c r="F447" s="518" t="s">
        <v>282</v>
      </c>
      <c r="G447" s="525"/>
      <c r="H447" s="520" t="s">
        <v>1668</v>
      </c>
      <c r="I447" s="304"/>
      <c r="J447" s="304"/>
      <c r="K447" s="304"/>
      <c r="L447" s="304"/>
      <c r="M447" s="304"/>
      <c r="N447" s="304"/>
      <c r="O447" s="121"/>
      <c r="P447" s="121"/>
      <c r="Q447" s="121"/>
      <c r="R447" s="121"/>
      <c r="S447" s="121"/>
    </row>
    <row r="448">
      <c r="A448" s="470"/>
      <c r="B448" s="304"/>
      <c r="C448" s="574" t="s">
        <v>1638</v>
      </c>
      <c r="D448" s="571">
        <v>1615.0</v>
      </c>
      <c r="E448" s="518" t="s">
        <v>1376</v>
      </c>
      <c r="F448" s="518" t="s">
        <v>1039</v>
      </c>
      <c r="G448" s="525"/>
      <c r="H448" s="520" t="s">
        <v>1669</v>
      </c>
      <c r="I448" s="304"/>
      <c r="J448" s="304"/>
      <c r="K448" s="304"/>
      <c r="L448" s="304"/>
      <c r="M448" s="304"/>
      <c r="N448" s="304"/>
      <c r="O448" s="121"/>
      <c r="P448" s="121"/>
      <c r="Q448" s="121"/>
      <c r="R448" s="121"/>
      <c r="S448" s="121"/>
    </row>
    <row r="449">
      <c r="A449" s="470"/>
      <c r="B449" s="304"/>
      <c r="C449" s="522" t="s">
        <v>1660</v>
      </c>
      <c r="D449" s="526">
        <v>2139.0</v>
      </c>
      <c r="E449" s="518" t="s">
        <v>1358</v>
      </c>
      <c r="F449" s="518" t="s">
        <v>1374</v>
      </c>
      <c r="G449" s="525"/>
      <c r="H449" s="680" t="s">
        <v>1670</v>
      </c>
      <c r="I449" s="304"/>
      <c r="J449" s="304"/>
      <c r="K449" s="304"/>
      <c r="L449" s="304"/>
      <c r="M449" s="304"/>
      <c r="N449" s="304"/>
      <c r="O449" s="121"/>
      <c r="P449" s="121"/>
      <c r="Q449" s="121"/>
      <c r="R449" s="121"/>
      <c r="S449" s="121"/>
    </row>
    <row r="450">
      <c r="A450" s="470"/>
      <c r="B450" s="304"/>
      <c r="C450" s="522" t="s">
        <v>1605</v>
      </c>
      <c r="D450" s="575"/>
      <c r="E450" s="518" t="s">
        <v>1429</v>
      </c>
      <c r="F450" s="616"/>
      <c r="G450" s="525"/>
      <c r="H450" s="680"/>
      <c r="I450" s="304"/>
      <c r="J450" s="304"/>
      <c r="K450" s="304"/>
      <c r="L450" s="304"/>
      <c r="M450" s="304"/>
      <c r="N450" s="304"/>
      <c r="O450" s="121"/>
      <c r="P450" s="121"/>
      <c r="Q450" s="121"/>
      <c r="R450" s="121"/>
      <c r="S450" s="121"/>
    </row>
    <row r="451">
      <c r="A451" s="470"/>
      <c r="B451" s="304"/>
      <c r="C451" s="522" t="s">
        <v>1605</v>
      </c>
      <c r="D451" s="575"/>
      <c r="E451" s="518" t="s">
        <v>1429</v>
      </c>
      <c r="F451" s="616"/>
      <c r="G451" s="525"/>
      <c r="H451" s="680"/>
      <c r="I451" s="304"/>
      <c r="J451" s="304"/>
      <c r="K451" s="304"/>
      <c r="L451" s="304"/>
      <c r="M451" s="304"/>
      <c r="N451" s="304"/>
      <c r="O451" s="121"/>
      <c r="P451" s="121"/>
      <c r="Q451" s="121"/>
      <c r="R451" s="121"/>
      <c r="S451" s="121"/>
    </row>
    <row r="452">
      <c r="A452" s="470"/>
      <c r="B452" s="304"/>
      <c r="C452" s="522" t="s">
        <v>1671</v>
      </c>
      <c r="D452" s="575"/>
      <c r="E452" s="518" t="s">
        <v>1429</v>
      </c>
      <c r="F452" s="610"/>
      <c r="G452" s="525"/>
      <c r="H452" s="680"/>
      <c r="I452" s="304"/>
      <c r="J452" s="304"/>
      <c r="K452" s="304"/>
      <c r="L452" s="304"/>
      <c r="M452" s="304"/>
      <c r="N452" s="304"/>
      <c r="O452" s="121"/>
      <c r="P452" s="121"/>
      <c r="Q452" s="121"/>
      <c r="R452" s="121"/>
      <c r="S452" s="121"/>
    </row>
    <row r="453">
      <c r="A453" s="470"/>
      <c r="B453" s="304"/>
      <c r="C453" s="522" t="s">
        <v>1671</v>
      </c>
      <c r="D453" s="523"/>
      <c r="E453" s="518" t="s">
        <v>1429</v>
      </c>
      <c r="F453" s="610"/>
      <c r="G453" s="525"/>
      <c r="H453" s="680"/>
      <c r="I453" s="304"/>
      <c r="J453" s="304"/>
      <c r="K453" s="304"/>
      <c r="L453" s="304"/>
      <c r="M453" s="304"/>
      <c r="N453" s="304"/>
      <c r="O453" s="121"/>
      <c r="P453" s="121"/>
      <c r="Q453" s="121"/>
      <c r="R453" s="121"/>
      <c r="S453" s="121"/>
    </row>
    <row r="454">
      <c r="A454" s="470"/>
      <c r="B454" s="315"/>
      <c r="C454" s="522" t="s">
        <v>1671</v>
      </c>
      <c r="D454" s="523"/>
      <c r="E454" s="518" t="s">
        <v>1429</v>
      </c>
      <c r="F454" s="610"/>
      <c r="G454" s="525"/>
      <c r="H454" s="680"/>
      <c r="I454" s="315"/>
      <c r="J454" s="315"/>
      <c r="K454" s="315"/>
      <c r="L454" s="315"/>
      <c r="M454" s="315"/>
      <c r="N454" s="315"/>
      <c r="O454" s="121"/>
      <c r="P454" s="121"/>
      <c r="Q454" s="121"/>
      <c r="R454" s="121"/>
      <c r="S454" s="121"/>
    </row>
    <row r="455">
      <c r="A455" s="641"/>
      <c r="B455" s="681"/>
      <c r="C455" s="650" t="s">
        <v>1660</v>
      </c>
      <c r="D455" s="644">
        <v>2139.0</v>
      </c>
      <c r="E455" s="645" t="s">
        <v>1402</v>
      </c>
      <c r="F455" s="645" t="s">
        <v>1374</v>
      </c>
      <c r="G455" s="647"/>
      <c r="H455" s="345" t="s">
        <v>1672</v>
      </c>
      <c r="I455" s="648" t="s">
        <v>96</v>
      </c>
      <c r="J455" s="648" t="s">
        <v>96</v>
      </c>
      <c r="K455" s="649" t="s">
        <v>96</v>
      </c>
      <c r="L455" s="649" t="s">
        <v>96</v>
      </c>
      <c r="M455" s="648" t="s">
        <v>96</v>
      </c>
      <c r="N455" s="649" t="s">
        <v>96</v>
      </c>
      <c r="O455" s="121"/>
      <c r="P455" s="121"/>
      <c r="Q455" s="121"/>
      <c r="R455" s="121"/>
      <c r="S455" s="121"/>
    </row>
    <row r="456">
      <c r="A456" s="641"/>
      <c r="B456" s="642"/>
      <c r="C456" s="650"/>
      <c r="D456" s="644"/>
      <c r="E456" s="645" t="s">
        <v>1358</v>
      </c>
      <c r="F456" s="645" t="s">
        <v>1374</v>
      </c>
      <c r="G456" s="647"/>
      <c r="H456" s="345"/>
      <c r="I456" s="304"/>
      <c r="J456" s="304"/>
      <c r="K456" s="304"/>
      <c r="L456" s="304"/>
      <c r="M456" s="304"/>
      <c r="N456" s="304"/>
      <c r="O456" s="121"/>
      <c r="P456" s="121"/>
      <c r="Q456" s="121"/>
      <c r="R456" s="121"/>
      <c r="S456" s="121"/>
    </row>
    <row r="457">
      <c r="A457" s="641"/>
      <c r="B457" s="642"/>
      <c r="C457" s="654" t="s">
        <v>1651</v>
      </c>
      <c r="D457" s="644"/>
      <c r="E457" s="645" t="s">
        <v>230</v>
      </c>
      <c r="F457" s="646" t="s">
        <v>1347</v>
      </c>
      <c r="G457" s="647"/>
      <c r="H457" s="345"/>
      <c r="I457" s="304"/>
      <c r="J457" s="304"/>
      <c r="K457" s="304"/>
      <c r="L457" s="304"/>
      <c r="M457" s="304"/>
      <c r="N457" s="304"/>
      <c r="O457" s="121"/>
      <c r="P457" s="121"/>
      <c r="Q457" s="121"/>
      <c r="R457" s="121"/>
      <c r="S457" s="121"/>
    </row>
    <row r="458">
      <c r="A458" s="641"/>
      <c r="B458" s="642"/>
      <c r="C458" s="650"/>
      <c r="D458" s="644"/>
      <c r="E458" s="645" t="s">
        <v>230</v>
      </c>
      <c r="F458" s="646" t="s">
        <v>1347</v>
      </c>
      <c r="G458" s="647"/>
      <c r="H458" s="345"/>
      <c r="I458" s="304"/>
      <c r="J458" s="304"/>
      <c r="K458" s="304"/>
      <c r="L458" s="304"/>
      <c r="M458" s="304"/>
      <c r="N458" s="304"/>
      <c r="O458" s="121"/>
      <c r="P458" s="121"/>
      <c r="Q458" s="121"/>
      <c r="R458" s="121"/>
      <c r="S458" s="121"/>
    </row>
    <row r="459">
      <c r="A459" s="641"/>
      <c r="B459" s="642"/>
      <c r="C459" s="410"/>
      <c r="D459" s="306"/>
      <c r="E459" s="645" t="s">
        <v>230</v>
      </c>
      <c r="F459" s="646" t="s">
        <v>1347</v>
      </c>
      <c r="G459" s="647"/>
      <c r="H459" s="306"/>
      <c r="I459" s="304"/>
      <c r="J459" s="304"/>
      <c r="K459" s="304"/>
      <c r="L459" s="304"/>
      <c r="M459" s="304"/>
      <c r="N459" s="304"/>
      <c r="O459" s="121"/>
      <c r="P459" s="121"/>
      <c r="Q459" s="121"/>
      <c r="R459" s="121"/>
      <c r="S459" s="121"/>
    </row>
    <row r="460">
      <c r="A460" s="641"/>
      <c r="B460" s="651">
        <v>46186.0</v>
      </c>
      <c r="C460" s="410"/>
      <c r="D460" s="306"/>
      <c r="E460" s="645" t="s">
        <v>230</v>
      </c>
      <c r="F460" s="646" t="s">
        <v>1347</v>
      </c>
      <c r="G460" s="647"/>
      <c r="H460" s="306"/>
      <c r="I460" s="304"/>
      <c r="J460" s="304"/>
      <c r="K460" s="304"/>
      <c r="L460" s="304"/>
      <c r="M460" s="304"/>
      <c r="N460" s="304"/>
      <c r="O460" s="121"/>
      <c r="P460" s="121"/>
      <c r="Q460" s="121"/>
      <c r="R460" s="121"/>
      <c r="S460" s="121"/>
    </row>
    <row r="461">
      <c r="A461" s="641"/>
      <c r="B461" s="642"/>
      <c r="C461" s="410"/>
      <c r="D461" s="306"/>
      <c r="E461" s="645" t="s">
        <v>230</v>
      </c>
      <c r="F461" s="652"/>
      <c r="G461" s="647"/>
      <c r="H461" s="306"/>
      <c r="I461" s="304"/>
      <c r="J461" s="304"/>
      <c r="K461" s="304"/>
      <c r="L461" s="304"/>
      <c r="M461" s="304"/>
      <c r="N461" s="304"/>
      <c r="O461" s="121"/>
      <c r="P461" s="121"/>
      <c r="Q461" s="121"/>
      <c r="R461" s="121"/>
      <c r="S461" s="121"/>
    </row>
    <row r="462">
      <c r="A462" s="641"/>
      <c r="B462" s="642"/>
      <c r="C462" s="410"/>
      <c r="D462" s="306"/>
      <c r="E462" s="645" t="s">
        <v>230</v>
      </c>
      <c r="F462" s="652"/>
      <c r="G462" s="647"/>
      <c r="H462" s="306"/>
      <c r="I462" s="304"/>
      <c r="J462" s="304"/>
      <c r="K462" s="304"/>
      <c r="L462" s="304"/>
      <c r="M462" s="304"/>
      <c r="N462" s="304"/>
      <c r="O462" s="121"/>
      <c r="P462" s="121"/>
      <c r="Q462" s="121"/>
      <c r="R462" s="121"/>
      <c r="S462" s="121"/>
    </row>
    <row r="463" ht="18.75" customHeight="1">
      <c r="A463" s="641"/>
      <c r="B463" s="642"/>
      <c r="C463" s="410"/>
      <c r="D463" s="306"/>
      <c r="E463" s="645" t="s">
        <v>230</v>
      </c>
      <c r="F463" s="646" t="s">
        <v>1347</v>
      </c>
      <c r="G463" s="647"/>
      <c r="H463" s="306"/>
      <c r="I463" s="304"/>
      <c r="J463" s="304"/>
      <c r="K463" s="304"/>
      <c r="L463" s="304"/>
      <c r="M463" s="304"/>
      <c r="N463" s="304"/>
      <c r="O463" s="121"/>
      <c r="P463" s="121"/>
      <c r="Q463" s="121"/>
      <c r="R463" s="121"/>
      <c r="S463" s="121"/>
    </row>
    <row r="464">
      <c r="A464" s="641"/>
      <c r="B464" s="642"/>
      <c r="C464" s="410"/>
      <c r="D464" s="306"/>
      <c r="E464" s="645" t="s">
        <v>230</v>
      </c>
      <c r="F464" s="646" t="s">
        <v>1347</v>
      </c>
      <c r="G464" s="647"/>
      <c r="H464" s="306"/>
      <c r="I464" s="304"/>
      <c r="J464" s="304"/>
      <c r="K464" s="304"/>
      <c r="L464" s="304"/>
      <c r="M464" s="304"/>
      <c r="N464" s="304"/>
      <c r="O464" s="121"/>
      <c r="P464" s="121"/>
      <c r="Q464" s="121"/>
      <c r="R464" s="121"/>
      <c r="S464" s="121"/>
    </row>
    <row r="465">
      <c r="A465" s="641"/>
      <c r="B465" s="653"/>
      <c r="C465" s="410"/>
      <c r="D465" s="306"/>
      <c r="E465" s="645" t="s">
        <v>230</v>
      </c>
      <c r="F465" s="646" t="s">
        <v>1347</v>
      </c>
      <c r="G465" s="647"/>
      <c r="H465" s="306"/>
      <c r="I465" s="315"/>
      <c r="J465" s="315"/>
      <c r="K465" s="315"/>
      <c r="L465" s="315"/>
      <c r="M465" s="315"/>
      <c r="N465" s="315"/>
      <c r="O465" s="121"/>
      <c r="P465" s="121"/>
      <c r="Q465" s="121"/>
      <c r="R465" s="121"/>
      <c r="S465" s="121"/>
    </row>
    <row r="466">
      <c r="A466" s="641"/>
      <c r="B466" s="538">
        <v>46187.0</v>
      </c>
      <c r="C466" s="654" t="s">
        <v>1651</v>
      </c>
      <c r="D466" s="317"/>
      <c r="E466" s="655" t="s">
        <v>230</v>
      </c>
      <c r="F466" s="655" t="s">
        <v>1347</v>
      </c>
      <c r="G466" s="656"/>
      <c r="H466" s="317"/>
      <c r="I466" s="648" t="s">
        <v>96</v>
      </c>
      <c r="J466" s="648" t="s">
        <v>96</v>
      </c>
      <c r="K466" s="649" t="s">
        <v>96</v>
      </c>
      <c r="L466" s="649" t="s">
        <v>96</v>
      </c>
      <c r="M466" s="648" t="s">
        <v>96</v>
      </c>
      <c r="N466" s="649" t="s">
        <v>96</v>
      </c>
      <c r="O466" s="121"/>
      <c r="P466" s="121"/>
      <c r="Q466" s="121"/>
      <c r="R466" s="121"/>
      <c r="S466" s="121"/>
    </row>
    <row r="467">
      <c r="A467" s="641"/>
      <c r="B467" s="304"/>
      <c r="C467" s="657"/>
      <c r="D467" s="464"/>
      <c r="E467" s="655" t="s">
        <v>230</v>
      </c>
      <c r="F467" s="655" t="s">
        <v>1347</v>
      </c>
      <c r="G467" s="656"/>
      <c r="H467" s="464"/>
      <c r="I467" s="304"/>
      <c r="J467" s="304"/>
      <c r="K467" s="304"/>
      <c r="L467" s="304"/>
      <c r="M467" s="304"/>
      <c r="N467" s="304"/>
      <c r="O467" s="121"/>
      <c r="P467" s="121"/>
      <c r="Q467" s="121"/>
      <c r="R467" s="121"/>
      <c r="S467" s="121"/>
    </row>
    <row r="468">
      <c r="A468" s="641"/>
      <c r="B468" s="304"/>
      <c r="C468" s="317"/>
      <c r="D468" s="317"/>
      <c r="E468" s="655" t="s">
        <v>230</v>
      </c>
      <c r="F468" s="655" t="s">
        <v>1347</v>
      </c>
      <c r="G468" s="656"/>
      <c r="H468" s="317"/>
      <c r="I468" s="304"/>
      <c r="J468" s="304"/>
      <c r="K468" s="304"/>
      <c r="L468" s="304"/>
      <c r="M468" s="304"/>
      <c r="N468" s="304"/>
      <c r="O468" s="121"/>
      <c r="P468" s="121"/>
      <c r="Q468" s="121"/>
      <c r="R468" s="121"/>
      <c r="S468" s="121"/>
    </row>
    <row r="469">
      <c r="A469" s="641"/>
      <c r="B469" s="304"/>
      <c r="C469" s="657"/>
      <c r="D469" s="317"/>
      <c r="E469" s="655" t="s">
        <v>230</v>
      </c>
      <c r="F469" s="655" t="s">
        <v>1347</v>
      </c>
      <c r="G469" s="656"/>
      <c r="H469" s="317"/>
      <c r="I469" s="304"/>
      <c r="J469" s="304"/>
      <c r="K469" s="304"/>
      <c r="L469" s="304"/>
      <c r="M469" s="304"/>
      <c r="N469" s="304"/>
      <c r="O469" s="121"/>
      <c r="P469" s="121"/>
      <c r="Q469" s="121"/>
      <c r="R469" s="121"/>
      <c r="S469" s="121"/>
    </row>
    <row r="470">
      <c r="A470" s="641"/>
      <c r="B470" s="304"/>
      <c r="C470" s="657"/>
      <c r="D470" s="317"/>
      <c r="E470" s="655" t="s">
        <v>230</v>
      </c>
      <c r="F470" s="655" t="s">
        <v>1347</v>
      </c>
      <c r="G470" s="656"/>
      <c r="H470" s="317"/>
      <c r="I470" s="304"/>
      <c r="J470" s="304"/>
      <c r="K470" s="304"/>
      <c r="L470" s="304"/>
      <c r="M470" s="304"/>
      <c r="N470" s="304"/>
      <c r="O470" s="121"/>
      <c r="P470" s="121"/>
      <c r="Q470" s="121"/>
      <c r="R470" s="121"/>
      <c r="S470" s="121"/>
    </row>
    <row r="471">
      <c r="A471" s="641"/>
      <c r="B471" s="304"/>
      <c r="C471" s="657"/>
      <c r="D471" s="317"/>
      <c r="E471" s="655" t="s">
        <v>230</v>
      </c>
      <c r="F471" s="655" t="s">
        <v>1347</v>
      </c>
      <c r="G471" s="656"/>
      <c r="H471" s="317"/>
      <c r="I471" s="304"/>
      <c r="J471" s="304"/>
      <c r="K471" s="304"/>
      <c r="L471" s="304"/>
      <c r="M471" s="304"/>
      <c r="N471" s="304"/>
      <c r="O471" s="121"/>
      <c r="P471" s="121"/>
      <c r="Q471" s="121"/>
      <c r="R471" s="121"/>
      <c r="S471" s="121"/>
    </row>
    <row r="472">
      <c r="A472" s="641"/>
      <c r="B472" s="304"/>
      <c r="C472" s="657"/>
      <c r="D472" s="317"/>
      <c r="E472" s="658"/>
      <c r="F472" s="658"/>
      <c r="G472" s="656"/>
      <c r="H472" s="317"/>
      <c r="I472" s="304"/>
      <c r="J472" s="304"/>
      <c r="K472" s="304"/>
      <c r="L472" s="304"/>
      <c r="M472" s="304"/>
      <c r="N472" s="304"/>
      <c r="O472" s="121"/>
      <c r="P472" s="121"/>
      <c r="Q472" s="121"/>
      <c r="R472" s="121"/>
      <c r="S472" s="121"/>
    </row>
    <row r="473" ht="18.75" customHeight="1">
      <c r="A473" s="641"/>
      <c r="B473" s="304"/>
      <c r="C473" s="657"/>
      <c r="D473" s="317"/>
      <c r="E473" s="658"/>
      <c r="F473" s="658"/>
      <c r="G473" s="656"/>
      <c r="H473" s="317"/>
      <c r="I473" s="304"/>
      <c r="J473" s="304"/>
      <c r="K473" s="304"/>
      <c r="L473" s="304"/>
      <c r="M473" s="304"/>
      <c r="N473" s="304"/>
      <c r="O473" s="121"/>
      <c r="P473" s="121"/>
      <c r="Q473" s="121"/>
      <c r="R473" s="121"/>
      <c r="S473" s="121"/>
    </row>
    <row r="474">
      <c r="A474" s="641"/>
      <c r="B474" s="304"/>
      <c r="C474" s="657"/>
      <c r="D474" s="317"/>
      <c r="E474" s="655" t="s">
        <v>230</v>
      </c>
      <c r="F474" s="655" t="s">
        <v>1347</v>
      </c>
      <c r="G474" s="656"/>
      <c r="H474" s="317"/>
      <c r="I474" s="304"/>
      <c r="J474" s="304"/>
      <c r="K474" s="304"/>
      <c r="L474" s="304"/>
      <c r="M474" s="304"/>
      <c r="N474" s="304"/>
      <c r="O474" s="121"/>
      <c r="P474" s="121"/>
      <c r="Q474" s="121"/>
      <c r="R474" s="121"/>
      <c r="S474" s="121"/>
    </row>
    <row r="475">
      <c r="B475" s="304"/>
      <c r="C475" s="657"/>
      <c r="D475" s="317"/>
      <c r="E475" s="655" t="s">
        <v>230</v>
      </c>
      <c r="F475" s="655" t="s">
        <v>1347</v>
      </c>
      <c r="G475" s="656"/>
      <c r="H475" s="317"/>
      <c r="I475" s="304"/>
      <c r="J475" s="304"/>
      <c r="K475" s="304"/>
      <c r="L475" s="304"/>
      <c r="M475" s="304"/>
      <c r="N475" s="304"/>
    </row>
    <row r="476">
      <c r="B476" s="315"/>
      <c r="C476" s="657"/>
      <c r="D476" s="317"/>
      <c r="E476" s="655" t="s">
        <v>230</v>
      </c>
      <c r="F476" s="655" t="s">
        <v>1347</v>
      </c>
      <c r="G476" s="656"/>
      <c r="H476" s="317"/>
      <c r="I476" s="315"/>
      <c r="J476" s="315"/>
      <c r="K476" s="315"/>
      <c r="L476" s="315"/>
      <c r="M476" s="315"/>
      <c r="N476" s="315"/>
    </row>
    <row r="477" ht="13.5" customHeight="1">
      <c r="A477" s="470"/>
      <c r="B477" s="545">
        <v>46188.0</v>
      </c>
      <c r="C477" s="599" t="s">
        <v>1638</v>
      </c>
      <c r="D477" s="485">
        <v>2207.0</v>
      </c>
      <c r="E477" s="474" t="s">
        <v>1376</v>
      </c>
      <c r="F477" s="474" t="s">
        <v>1039</v>
      </c>
      <c r="G477" s="554"/>
      <c r="H477" s="476" t="s">
        <v>1387</v>
      </c>
      <c r="I477" s="477" t="s">
        <v>96</v>
      </c>
      <c r="J477" s="477" t="s">
        <v>96</v>
      </c>
      <c r="K477" s="479" t="s">
        <v>96</v>
      </c>
      <c r="L477" s="479" t="s">
        <v>96</v>
      </c>
      <c r="M477" s="477" t="s">
        <v>96</v>
      </c>
      <c r="N477" s="479" t="s">
        <v>96</v>
      </c>
      <c r="O477" s="121"/>
      <c r="P477" s="121"/>
      <c r="Q477" s="121"/>
      <c r="R477" s="121"/>
      <c r="S477" s="121"/>
    </row>
    <row r="478">
      <c r="A478" s="470"/>
      <c r="B478" s="304"/>
      <c r="C478" s="599" t="s">
        <v>1638</v>
      </c>
      <c r="D478" s="485">
        <v>1909.0</v>
      </c>
      <c r="E478" s="474" t="s">
        <v>1376</v>
      </c>
      <c r="F478" s="474" t="s">
        <v>1039</v>
      </c>
      <c r="G478" s="554"/>
      <c r="H478" s="476" t="s">
        <v>1673</v>
      </c>
      <c r="I478" s="304"/>
      <c r="J478" s="304"/>
      <c r="K478" s="304"/>
      <c r="L478" s="304"/>
      <c r="M478" s="304"/>
      <c r="N478" s="304"/>
      <c r="O478" s="121"/>
      <c r="P478" s="121"/>
      <c r="Q478" s="121"/>
      <c r="R478" s="121"/>
      <c r="S478" s="121"/>
    </row>
    <row r="479">
      <c r="A479" s="470"/>
      <c r="B479" s="304"/>
      <c r="C479" s="597" t="s">
        <v>1657</v>
      </c>
      <c r="D479" s="485" t="s">
        <v>1658</v>
      </c>
      <c r="E479" s="474" t="s">
        <v>1376</v>
      </c>
      <c r="F479" s="474" t="s">
        <v>282</v>
      </c>
      <c r="G479" s="554"/>
      <c r="H479" s="476" t="s">
        <v>1674</v>
      </c>
      <c r="I479" s="304"/>
      <c r="J479" s="304"/>
      <c r="K479" s="304"/>
      <c r="L479" s="304"/>
      <c r="M479" s="304"/>
      <c r="N479" s="304"/>
      <c r="O479" s="121"/>
      <c r="P479" s="121"/>
      <c r="Q479" s="121"/>
      <c r="R479" s="121"/>
      <c r="S479" s="121"/>
    </row>
    <row r="480">
      <c r="A480" s="470"/>
      <c r="B480" s="304"/>
      <c r="C480" s="599" t="s">
        <v>1638</v>
      </c>
      <c r="D480" s="485">
        <v>1615.0</v>
      </c>
      <c r="E480" s="474" t="s">
        <v>1376</v>
      </c>
      <c r="F480" s="474" t="s">
        <v>1039</v>
      </c>
      <c r="G480" s="554"/>
      <c r="H480" s="476" t="s">
        <v>1675</v>
      </c>
      <c r="I480" s="304"/>
      <c r="J480" s="304"/>
      <c r="K480" s="304"/>
      <c r="L480" s="304"/>
      <c r="M480" s="304"/>
      <c r="N480" s="304"/>
      <c r="O480" s="121"/>
      <c r="P480" s="121"/>
      <c r="Q480" s="121"/>
      <c r="R480" s="121"/>
      <c r="S480" s="121"/>
    </row>
    <row r="481">
      <c r="A481" s="470"/>
      <c r="B481" s="304"/>
      <c r="C481" s="597"/>
      <c r="D481" s="485"/>
      <c r="E481" s="474"/>
      <c r="F481" s="474"/>
      <c r="G481" s="554"/>
      <c r="H481" s="476"/>
      <c r="I481" s="304"/>
      <c r="J481" s="304"/>
      <c r="K481" s="304"/>
      <c r="L481" s="304"/>
      <c r="M481" s="304"/>
      <c r="N481" s="304"/>
      <c r="O481" s="121"/>
      <c r="P481" s="121"/>
      <c r="Q481" s="121"/>
      <c r="R481" s="121"/>
      <c r="S481" s="121"/>
    </row>
    <row r="482">
      <c r="A482" s="470"/>
      <c r="B482" s="304"/>
      <c r="C482" s="482"/>
      <c r="D482" s="485"/>
      <c r="E482" s="474"/>
      <c r="F482" s="474"/>
      <c r="G482" s="554"/>
      <c r="H482" s="476"/>
      <c r="I482" s="304"/>
      <c r="J482" s="304"/>
      <c r="K482" s="304"/>
      <c r="L482" s="304"/>
      <c r="M482" s="304"/>
      <c r="N482" s="304"/>
      <c r="O482" s="121"/>
      <c r="P482" s="121"/>
      <c r="Q482" s="121"/>
      <c r="R482" s="121"/>
      <c r="S482" s="121"/>
    </row>
    <row r="483">
      <c r="A483" s="470"/>
      <c r="B483" s="304"/>
      <c r="C483" s="482"/>
      <c r="D483" s="552"/>
      <c r="E483" s="487"/>
      <c r="F483" s="474"/>
      <c r="G483" s="554"/>
      <c r="H483" s="476"/>
      <c r="I483" s="304"/>
      <c r="J483" s="304"/>
      <c r="K483" s="304"/>
      <c r="L483" s="304"/>
      <c r="M483" s="304"/>
      <c r="N483" s="304"/>
      <c r="O483" s="121"/>
      <c r="P483" s="121"/>
      <c r="Q483" s="121"/>
      <c r="R483" s="121"/>
      <c r="S483" s="121"/>
    </row>
    <row r="484">
      <c r="A484" s="470"/>
      <c r="B484" s="304"/>
      <c r="C484" s="482"/>
      <c r="D484" s="552"/>
      <c r="E484" s="487"/>
      <c r="F484" s="474"/>
      <c r="G484" s="554"/>
      <c r="H484" s="476"/>
      <c r="I484" s="304"/>
      <c r="J484" s="304"/>
      <c r="K484" s="304"/>
      <c r="L484" s="304"/>
      <c r="M484" s="304"/>
      <c r="N484" s="304"/>
      <c r="O484" s="121"/>
      <c r="P484" s="121"/>
      <c r="Q484" s="121"/>
      <c r="R484" s="121"/>
      <c r="S484" s="121"/>
    </row>
    <row r="485">
      <c r="A485" s="470"/>
      <c r="B485" s="304"/>
      <c r="C485" s="482"/>
      <c r="D485" s="552"/>
      <c r="E485" s="474"/>
      <c r="F485" s="474"/>
      <c r="G485" s="554"/>
      <c r="H485" s="476"/>
      <c r="I485" s="304"/>
      <c r="J485" s="304"/>
      <c r="K485" s="304"/>
      <c r="L485" s="304"/>
      <c r="M485" s="304"/>
      <c r="N485" s="304"/>
      <c r="O485" s="121"/>
      <c r="P485" s="121"/>
      <c r="Q485" s="121"/>
      <c r="R485" s="121"/>
      <c r="S485" s="121"/>
    </row>
    <row r="486">
      <c r="A486" s="470"/>
      <c r="B486" s="304"/>
      <c r="C486" s="482"/>
      <c r="D486" s="552"/>
      <c r="E486" s="474"/>
      <c r="F486" s="474"/>
      <c r="G486" s="554"/>
      <c r="H486" s="476"/>
      <c r="I486" s="304"/>
      <c r="J486" s="304"/>
      <c r="K486" s="304"/>
      <c r="L486" s="304"/>
      <c r="M486" s="304"/>
      <c r="N486" s="304"/>
      <c r="O486" s="121"/>
      <c r="P486" s="121"/>
      <c r="Q486" s="121"/>
      <c r="R486" s="121"/>
      <c r="S486" s="121"/>
    </row>
    <row r="487">
      <c r="A487" s="470"/>
      <c r="B487" s="304"/>
      <c r="C487" s="599"/>
      <c r="D487" s="552"/>
      <c r="E487" s="474"/>
      <c r="F487" s="474"/>
      <c r="G487" s="554"/>
      <c r="H487" s="476"/>
      <c r="I487" s="304"/>
      <c r="J487" s="304"/>
      <c r="K487" s="304"/>
      <c r="L487" s="304"/>
      <c r="M487" s="304"/>
      <c r="N487" s="304"/>
      <c r="O487" s="121"/>
      <c r="P487" s="121"/>
      <c r="Q487" s="121"/>
      <c r="R487" s="121"/>
      <c r="S487" s="121"/>
    </row>
    <row r="488">
      <c r="A488" s="470"/>
      <c r="B488" s="304"/>
      <c r="C488" s="599"/>
      <c r="D488" s="552"/>
      <c r="E488" s="474"/>
      <c r="F488" s="474"/>
      <c r="G488" s="554"/>
      <c r="H488" s="476"/>
      <c r="I488" s="304"/>
      <c r="J488" s="304"/>
      <c r="K488" s="304"/>
      <c r="L488" s="304"/>
      <c r="M488" s="304"/>
      <c r="N488" s="304"/>
      <c r="O488" s="121"/>
      <c r="P488" s="121"/>
      <c r="Q488" s="121"/>
      <c r="R488" s="121"/>
      <c r="S488" s="121"/>
    </row>
    <row r="489">
      <c r="A489" s="470"/>
      <c r="B489" s="315"/>
      <c r="C489" s="599"/>
      <c r="D489" s="552"/>
      <c r="E489" s="474"/>
      <c r="F489" s="474"/>
      <c r="G489" s="554"/>
      <c r="H489" s="476"/>
      <c r="I489" s="315"/>
      <c r="J489" s="315"/>
      <c r="K489" s="315"/>
      <c r="L489" s="315"/>
      <c r="M489" s="315"/>
      <c r="N489" s="315"/>
      <c r="O489" s="121"/>
      <c r="P489" s="121"/>
      <c r="Q489" s="121"/>
      <c r="R489" s="121"/>
      <c r="S489" s="121"/>
    </row>
    <row r="490">
      <c r="A490" s="470"/>
      <c r="B490" s="603">
        <v>46190.0</v>
      </c>
      <c r="C490" s="605" t="s">
        <v>1676</v>
      </c>
      <c r="D490" s="604">
        <v>1615.0</v>
      </c>
      <c r="E490" s="506" t="s">
        <v>1376</v>
      </c>
      <c r="F490" s="506" t="s">
        <v>1386</v>
      </c>
      <c r="G490" s="514"/>
      <c r="H490" s="508" t="s">
        <v>1677</v>
      </c>
      <c r="I490" s="477"/>
      <c r="J490" s="477"/>
      <c r="K490" s="479"/>
      <c r="L490" s="479"/>
      <c r="M490" s="477"/>
      <c r="N490" s="479"/>
      <c r="O490" s="121"/>
      <c r="P490" s="121"/>
      <c r="Q490" s="121"/>
      <c r="R490" s="121"/>
      <c r="S490" s="121"/>
    </row>
    <row r="491">
      <c r="A491" s="470"/>
      <c r="B491" s="304"/>
      <c r="C491" s="606" t="s">
        <v>1638</v>
      </c>
      <c r="D491" s="604">
        <v>1909.0</v>
      </c>
      <c r="E491" s="506" t="s">
        <v>1376</v>
      </c>
      <c r="F491" s="506" t="s">
        <v>1039</v>
      </c>
      <c r="G491" s="514"/>
      <c r="H491" s="508" t="s">
        <v>1678</v>
      </c>
      <c r="I491" s="304"/>
      <c r="J491" s="304"/>
      <c r="K491" s="304"/>
      <c r="L491" s="304"/>
      <c r="M491" s="304"/>
      <c r="N491" s="304"/>
      <c r="O491" s="121"/>
      <c r="P491" s="121"/>
      <c r="Q491" s="121"/>
      <c r="R491" s="121"/>
      <c r="S491" s="121"/>
    </row>
    <row r="492">
      <c r="A492" s="470"/>
      <c r="B492" s="304"/>
      <c r="C492" s="504" t="s">
        <v>1638</v>
      </c>
      <c r="D492" s="604">
        <v>2513.0</v>
      </c>
      <c r="E492" s="506" t="s">
        <v>1376</v>
      </c>
      <c r="F492" s="506" t="s">
        <v>1386</v>
      </c>
      <c r="G492" s="514"/>
      <c r="H492" s="508" t="s">
        <v>1387</v>
      </c>
      <c r="I492" s="304"/>
      <c r="J492" s="304"/>
      <c r="K492" s="304"/>
      <c r="L492" s="304"/>
      <c r="M492" s="304"/>
      <c r="N492" s="304"/>
      <c r="O492" s="121"/>
      <c r="P492" s="121"/>
      <c r="Q492" s="121"/>
      <c r="R492" s="121"/>
      <c r="S492" s="121"/>
    </row>
    <row r="493">
      <c r="A493" s="470"/>
      <c r="B493" s="304"/>
      <c r="C493" s="504" t="s">
        <v>1679</v>
      </c>
      <c r="D493" s="682" t="s">
        <v>1680</v>
      </c>
      <c r="E493" s="506" t="s">
        <v>1358</v>
      </c>
      <c r="F493" s="506" t="s">
        <v>1374</v>
      </c>
      <c r="G493" s="514"/>
      <c r="H493" s="508" t="s">
        <v>1681</v>
      </c>
      <c r="I493" s="304"/>
      <c r="J493" s="304"/>
      <c r="K493" s="304"/>
      <c r="L493" s="304"/>
      <c r="M493" s="304"/>
      <c r="N493" s="304"/>
      <c r="O493" s="121"/>
      <c r="P493" s="121"/>
      <c r="Q493" s="121"/>
      <c r="R493" s="121"/>
      <c r="S493" s="121"/>
    </row>
    <row r="494">
      <c r="A494" s="470"/>
      <c r="B494" s="304"/>
      <c r="C494" s="504" t="s">
        <v>1638</v>
      </c>
      <c r="D494" s="682">
        <v>2324.0</v>
      </c>
      <c r="E494" s="506" t="s">
        <v>1358</v>
      </c>
      <c r="F494" s="506" t="s">
        <v>1374</v>
      </c>
      <c r="G494" s="514"/>
      <c r="H494" s="508" t="s">
        <v>1681</v>
      </c>
      <c r="I494" s="304"/>
      <c r="J494" s="304"/>
      <c r="K494" s="304"/>
      <c r="L494" s="304"/>
      <c r="M494" s="304"/>
      <c r="N494" s="304"/>
      <c r="O494" s="121"/>
      <c r="P494" s="121"/>
      <c r="Q494" s="121"/>
      <c r="R494" s="121"/>
      <c r="S494" s="121"/>
    </row>
    <row r="495">
      <c r="A495" s="470"/>
      <c r="B495" s="304"/>
      <c r="C495" s="504" t="s">
        <v>1605</v>
      </c>
      <c r="D495" s="512"/>
      <c r="E495" s="506" t="s">
        <v>1429</v>
      </c>
      <c r="F495" s="569"/>
      <c r="G495" s="514"/>
      <c r="H495" s="508"/>
      <c r="I495" s="304"/>
      <c r="J495" s="304"/>
      <c r="K495" s="304"/>
      <c r="L495" s="304"/>
      <c r="M495" s="304"/>
      <c r="N495" s="304"/>
      <c r="O495" s="121"/>
      <c r="P495" s="121"/>
      <c r="Q495" s="121"/>
      <c r="R495" s="121"/>
      <c r="S495" s="121"/>
    </row>
    <row r="496">
      <c r="A496" s="470"/>
      <c r="B496" s="304"/>
      <c r="C496" s="504" t="s">
        <v>1605</v>
      </c>
      <c r="D496" s="512"/>
      <c r="E496" s="506" t="s">
        <v>1429</v>
      </c>
      <c r="F496" s="569"/>
      <c r="G496" s="514"/>
      <c r="H496" s="508"/>
      <c r="I496" s="304"/>
      <c r="J496" s="304"/>
      <c r="K496" s="304"/>
      <c r="L496" s="304"/>
      <c r="M496" s="304"/>
      <c r="N496" s="304"/>
      <c r="O496" s="121"/>
      <c r="P496" s="121"/>
      <c r="Q496" s="121"/>
      <c r="R496" s="121"/>
      <c r="S496" s="121"/>
    </row>
    <row r="497">
      <c r="A497" s="470"/>
      <c r="B497" s="304"/>
      <c r="C497" s="504" t="s">
        <v>1605</v>
      </c>
      <c r="D497" s="512"/>
      <c r="E497" s="506" t="s">
        <v>1429</v>
      </c>
      <c r="F497" s="569"/>
      <c r="G497" s="514"/>
      <c r="H497" s="508"/>
      <c r="I497" s="304"/>
      <c r="J497" s="304"/>
      <c r="K497" s="304"/>
      <c r="L497" s="304"/>
      <c r="M497" s="304"/>
      <c r="N497" s="304"/>
      <c r="O497" s="121"/>
      <c r="P497" s="121"/>
      <c r="Q497" s="121"/>
      <c r="R497" s="121"/>
      <c r="S497" s="121"/>
    </row>
    <row r="498">
      <c r="A498" s="470"/>
      <c r="B498" s="304"/>
      <c r="C498" s="504" t="s">
        <v>1605</v>
      </c>
      <c r="D498" s="512"/>
      <c r="E498" s="506" t="s">
        <v>1429</v>
      </c>
      <c r="F498" s="569"/>
      <c r="G498" s="514"/>
      <c r="H498" s="508"/>
      <c r="I498" s="304"/>
      <c r="J498" s="304"/>
      <c r="K498" s="304"/>
      <c r="L498" s="304"/>
      <c r="M498" s="304"/>
      <c r="N498" s="304"/>
      <c r="O498" s="121"/>
      <c r="P498" s="121"/>
      <c r="Q498" s="121"/>
      <c r="R498" s="121"/>
      <c r="S498" s="121"/>
    </row>
    <row r="499">
      <c r="A499" s="470"/>
      <c r="B499" s="315"/>
      <c r="C499" s="504" t="s">
        <v>1605</v>
      </c>
      <c r="D499" s="512"/>
      <c r="E499" s="506" t="s">
        <v>1429</v>
      </c>
      <c r="F499" s="569"/>
      <c r="G499" s="514"/>
      <c r="H499" s="508"/>
      <c r="I499" s="315"/>
      <c r="J499" s="315"/>
      <c r="K499" s="315"/>
      <c r="L499" s="315"/>
      <c r="M499" s="315"/>
      <c r="N499" s="315"/>
      <c r="O499" s="121"/>
      <c r="P499" s="121"/>
      <c r="Q499" s="121"/>
      <c r="R499" s="121"/>
      <c r="S499" s="121"/>
    </row>
    <row r="500">
      <c r="A500" s="470"/>
      <c r="B500" s="683">
        <v>46191.0</v>
      </c>
      <c r="C500" s="684" t="s">
        <v>1638</v>
      </c>
      <c r="D500" s="666">
        <v>2803.0</v>
      </c>
      <c r="E500" s="384" t="s">
        <v>1376</v>
      </c>
      <c r="F500" s="384" t="s">
        <v>1039</v>
      </c>
      <c r="G500" s="667"/>
      <c r="H500" s="668" t="s">
        <v>1682</v>
      </c>
      <c r="I500" s="477"/>
      <c r="J500" s="477"/>
      <c r="K500" s="479"/>
      <c r="L500" s="479"/>
      <c r="M500" s="477"/>
      <c r="N500" s="479"/>
      <c r="O500" s="121"/>
      <c r="P500" s="121"/>
      <c r="Q500" s="121"/>
      <c r="R500" s="121"/>
      <c r="S500" s="121"/>
    </row>
    <row r="501">
      <c r="A501" s="470"/>
      <c r="B501" s="304"/>
      <c r="C501" s="684" t="s">
        <v>1638</v>
      </c>
      <c r="D501" s="666">
        <v>2207.0</v>
      </c>
      <c r="E501" s="384" t="s">
        <v>1376</v>
      </c>
      <c r="F501" s="384" t="s">
        <v>1039</v>
      </c>
      <c r="G501" s="667"/>
      <c r="H501" s="668" t="s">
        <v>1683</v>
      </c>
      <c r="I501" s="304"/>
      <c r="J501" s="304"/>
      <c r="K501" s="304"/>
      <c r="L501" s="304"/>
      <c r="M501" s="304"/>
      <c r="N501" s="304"/>
      <c r="O501" s="121"/>
      <c r="P501" s="121"/>
      <c r="Q501" s="121"/>
      <c r="R501" s="121"/>
      <c r="S501" s="121"/>
    </row>
    <row r="502">
      <c r="A502" s="470"/>
      <c r="B502" s="304"/>
      <c r="C502" s="665" t="s">
        <v>1605</v>
      </c>
      <c r="D502" s="666">
        <v>1509.0</v>
      </c>
      <c r="E502" s="384" t="s">
        <v>1376</v>
      </c>
      <c r="F502" s="384" t="s">
        <v>282</v>
      </c>
      <c r="G502" s="667"/>
      <c r="H502" s="668" t="s">
        <v>1684</v>
      </c>
      <c r="I502" s="304"/>
      <c r="J502" s="304"/>
      <c r="K502" s="304"/>
      <c r="L502" s="304"/>
      <c r="M502" s="304"/>
      <c r="N502" s="304"/>
      <c r="O502" s="121"/>
      <c r="P502" s="121"/>
      <c r="Q502" s="121"/>
      <c r="R502" s="121"/>
      <c r="S502" s="121"/>
    </row>
    <row r="503">
      <c r="A503" s="470"/>
      <c r="B503" s="304"/>
      <c r="C503" s="665" t="s">
        <v>1605</v>
      </c>
      <c r="D503" s="666">
        <v>1207.0</v>
      </c>
      <c r="E503" s="384" t="s">
        <v>1358</v>
      </c>
      <c r="F503" s="384" t="s">
        <v>1374</v>
      </c>
      <c r="G503" s="667"/>
      <c r="H503" s="675" t="s">
        <v>1685</v>
      </c>
      <c r="I503" s="304"/>
      <c r="J503" s="304"/>
      <c r="K503" s="304"/>
      <c r="L503" s="304"/>
      <c r="M503" s="304"/>
      <c r="N503" s="304"/>
      <c r="O503" s="121"/>
      <c r="P503" s="121"/>
      <c r="Q503" s="121"/>
      <c r="R503" s="121"/>
      <c r="S503" s="121"/>
    </row>
    <row r="504">
      <c r="A504" s="470"/>
      <c r="B504" s="304"/>
      <c r="C504" s="684"/>
      <c r="D504" s="666"/>
      <c r="E504" s="384"/>
      <c r="F504" s="384"/>
      <c r="G504" s="667"/>
      <c r="H504" s="675"/>
      <c r="I504" s="304"/>
      <c r="J504" s="304"/>
      <c r="K504" s="304"/>
      <c r="L504" s="304"/>
      <c r="M504" s="304"/>
      <c r="N504" s="304"/>
      <c r="O504" s="121"/>
      <c r="P504" s="121"/>
      <c r="Q504" s="121"/>
      <c r="R504" s="121"/>
      <c r="S504" s="121"/>
    </row>
    <row r="505">
      <c r="A505" s="470"/>
      <c r="B505" s="304"/>
      <c r="C505" s="665" t="s">
        <v>1605</v>
      </c>
      <c r="D505" s="676"/>
      <c r="E505" s="384" t="s">
        <v>1429</v>
      </c>
      <c r="F505" s="678"/>
      <c r="G505" s="667"/>
      <c r="H505" s="675"/>
      <c r="I505" s="304"/>
      <c r="J505" s="304"/>
      <c r="K505" s="304"/>
      <c r="L505" s="304"/>
      <c r="M505" s="304"/>
      <c r="N505" s="304"/>
      <c r="O505" s="121"/>
      <c r="P505" s="121"/>
      <c r="Q505" s="121"/>
      <c r="R505" s="121"/>
      <c r="S505" s="121"/>
    </row>
    <row r="506">
      <c r="A506" s="470"/>
      <c r="B506" s="304"/>
      <c r="C506" s="665" t="s">
        <v>1605</v>
      </c>
      <c r="D506" s="676"/>
      <c r="E506" s="384" t="s">
        <v>1429</v>
      </c>
      <c r="F506" s="387"/>
      <c r="G506" s="667"/>
      <c r="H506" s="675"/>
      <c r="I506" s="304"/>
      <c r="J506" s="304"/>
      <c r="K506" s="304"/>
      <c r="L506" s="304"/>
      <c r="M506" s="304"/>
      <c r="N506" s="304"/>
      <c r="O506" s="121"/>
      <c r="P506" s="121"/>
      <c r="Q506" s="121"/>
      <c r="R506" s="121"/>
      <c r="S506" s="121"/>
    </row>
    <row r="507">
      <c r="A507" s="470"/>
      <c r="B507" s="304"/>
      <c r="C507" s="665" t="s">
        <v>1605</v>
      </c>
      <c r="D507" s="676"/>
      <c r="E507" s="384" t="s">
        <v>1429</v>
      </c>
      <c r="F507" s="387"/>
      <c r="G507" s="667"/>
      <c r="H507" s="675"/>
      <c r="I507" s="304"/>
      <c r="J507" s="304"/>
      <c r="K507" s="304"/>
      <c r="L507" s="304"/>
      <c r="M507" s="304"/>
      <c r="N507" s="304"/>
      <c r="O507" s="121"/>
      <c r="P507" s="121"/>
      <c r="Q507" s="121"/>
      <c r="R507" s="121"/>
      <c r="S507" s="121"/>
    </row>
    <row r="508">
      <c r="A508" s="470"/>
      <c r="B508" s="315"/>
      <c r="C508" s="665" t="s">
        <v>1605</v>
      </c>
      <c r="D508" s="676"/>
      <c r="E508" s="384" t="s">
        <v>1429</v>
      </c>
      <c r="F508" s="387"/>
      <c r="G508" s="667"/>
      <c r="H508" s="675"/>
      <c r="I508" s="315"/>
      <c r="J508" s="315"/>
      <c r="K508" s="315"/>
      <c r="L508" s="315"/>
      <c r="M508" s="315"/>
      <c r="N508" s="315"/>
      <c r="O508" s="121"/>
      <c r="P508" s="121"/>
      <c r="Q508" s="121"/>
      <c r="R508" s="121"/>
      <c r="S508" s="121"/>
    </row>
    <row r="509">
      <c r="B509" s="685">
        <v>46193.0</v>
      </c>
      <c r="C509" s="686" t="s">
        <v>1409</v>
      </c>
      <c r="D509" s="630">
        <v>2015.0</v>
      </c>
      <c r="E509" s="631" t="s">
        <v>1376</v>
      </c>
      <c r="F509" s="384" t="s">
        <v>1542</v>
      </c>
      <c r="G509" s="637"/>
      <c r="H509" s="634" t="s">
        <v>1686</v>
      </c>
      <c r="I509" s="477" t="s">
        <v>96</v>
      </c>
      <c r="J509" s="477" t="s">
        <v>96</v>
      </c>
      <c r="K509" s="479" t="s">
        <v>96</v>
      </c>
      <c r="L509" s="479" t="s">
        <v>96</v>
      </c>
      <c r="M509" s="477" t="s">
        <v>96</v>
      </c>
      <c r="N509" s="479" t="s">
        <v>96</v>
      </c>
    </row>
    <row r="510">
      <c r="B510" s="304"/>
      <c r="C510" s="686" t="s">
        <v>1687</v>
      </c>
      <c r="D510" s="630">
        <v>2405.0</v>
      </c>
      <c r="E510" s="631" t="s">
        <v>1376</v>
      </c>
      <c r="F510" s="384" t="s">
        <v>1542</v>
      </c>
      <c r="G510" s="637"/>
      <c r="H510" s="634" t="s">
        <v>1688</v>
      </c>
      <c r="I510" s="304"/>
      <c r="J510" s="304"/>
      <c r="K510" s="304"/>
      <c r="L510" s="304"/>
      <c r="M510" s="304"/>
      <c r="N510" s="304"/>
    </row>
    <row r="511">
      <c r="B511" s="304"/>
      <c r="C511" s="635" t="s">
        <v>1567</v>
      </c>
      <c r="D511" s="630" t="s">
        <v>1573</v>
      </c>
      <c r="E511" s="631" t="s">
        <v>1376</v>
      </c>
      <c r="F511" s="384" t="s">
        <v>1505</v>
      </c>
      <c r="G511" s="637"/>
      <c r="H511" s="634" t="s">
        <v>1689</v>
      </c>
      <c r="I511" s="304"/>
      <c r="J511" s="304"/>
      <c r="K511" s="304"/>
      <c r="L511" s="304"/>
      <c r="M511" s="304"/>
      <c r="N511" s="304"/>
    </row>
    <row r="512">
      <c r="B512" s="304"/>
      <c r="C512" s="687" t="s">
        <v>1690</v>
      </c>
      <c r="D512" s="630" t="s">
        <v>1658</v>
      </c>
      <c r="E512" s="631" t="s">
        <v>1376</v>
      </c>
      <c r="F512" s="384" t="s">
        <v>282</v>
      </c>
      <c r="G512" s="637"/>
      <c r="H512" s="634" t="s">
        <v>1691</v>
      </c>
      <c r="I512" s="304"/>
      <c r="J512" s="304"/>
      <c r="K512" s="304"/>
      <c r="L512" s="304"/>
      <c r="M512" s="304"/>
      <c r="N512" s="304"/>
    </row>
    <row r="513">
      <c r="B513" s="304"/>
      <c r="C513" s="687" t="s">
        <v>1638</v>
      </c>
      <c r="D513" s="630">
        <v>2019.0</v>
      </c>
      <c r="E513" s="631" t="s">
        <v>1358</v>
      </c>
      <c r="F513" s="384" t="s">
        <v>1374</v>
      </c>
      <c r="G513" s="637"/>
      <c r="H513" s="634" t="s">
        <v>1692</v>
      </c>
      <c r="I513" s="304"/>
      <c r="J513" s="304"/>
      <c r="K513" s="304"/>
      <c r="L513" s="304"/>
      <c r="M513" s="304"/>
      <c r="N513" s="304"/>
    </row>
    <row r="514">
      <c r="B514" s="304"/>
      <c r="C514" s="687" t="s">
        <v>1638</v>
      </c>
      <c r="D514" s="688">
        <v>1206.0</v>
      </c>
      <c r="E514" s="631" t="s">
        <v>1358</v>
      </c>
      <c r="F514" s="384" t="s">
        <v>1374</v>
      </c>
      <c r="G514" s="637"/>
      <c r="H514" s="634" t="s">
        <v>1692</v>
      </c>
      <c r="I514" s="304"/>
      <c r="J514" s="304"/>
      <c r="K514" s="304"/>
      <c r="L514" s="304"/>
      <c r="M514" s="304"/>
      <c r="N514" s="304"/>
    </row>
    <row r="515">
      <c r="B515" s="304"/>
      <c r="C515" s="629" t="s">
        <v>1605</v>
      </c>
      <c r="D515" s="689"/>
      <c r="E515" s="631" t="s">
        <v>1429</v>
      </c>
      <c r="F515" s="640"/>
      <c r="G515" s="637"/>
      <c r="H515" s="690"/>
      <c r="I515" s="304"/>
      <c r="J515" s="304"/>
      <c r="K515" s="304"/>
      <c r="L515" s="304"/>
      <c r="M515" s="304"/>
      <c r="N515" s="304"/>
    </row>
    <row r="516">
      <c r="B516" s="304"/>
      <c r="C516" s="629" t="s">
        <v>1605</v>
      </c>
      <c r="D516" s="689"/>
      <c r="E516" s="631" t="s">
        <v>1429</v>
      </c>
      <c r="F516" s="640"/>
      <c r="G516" s="637"/>
      <c r="H516" s="690"/>
      <c r="I516" s="304"/>
      <c r="J516" s="304"/>
      <c r="K516" s="304"/>
      <c r="L516" s="304"/>
      <c r="M516" s="304"/>
      <c r="N516" s="304"/>
    </row>
    <row r="517">
      <c r="B517" s="304"/>
      <c r="C517" s="629" t="s">
        <v>1605</v>
      </c>
      <c r="D517" s="689"/>
      <c r="E517" s="631" t="s">
        <v>1429</v>
      </c>
      <c r="F517" s="632"/>
      <c r="G517" s="637"/>
      <c r="H517" s="690"/>
      <c r="I517" s="304"/>
      <c r="J517" s="304"/>
      <c r="K517" s="304"/>
      <c r="L517" s="304"/>
      <c r="M517" s="304"/>
      <c r="N517" s="304"/>
    </row>
    <row r="518">
      <c r="B518" s="304"/>
      <c r="C518" s="629" t="s">
        <v>1605</v>
      </c>
      <c r="D518" s="689"/>
      <c r="E518" s="631" t="s">
        <v>1429</v>
      </c>
      <c r="F518" s="632"/>
      <c r="G518" s="637"/>
      <c r="H518" s="690"/>
      <c r="I518" s="304"/>
      <c r="J518" s="304"/>
      <c r="K518" s="304"/>
      <c r="L518" s="304"/>
      <c r="M518" s="304"/>
      <c r="N518" s="304"/>
    </row>
    <row r="519" ht="16.5" customHeight="1">
      <c r="B519" s="315"/>
      <c r="C519" s="629" t="s">
        <v>1605</v>
      </c>
      <c r="D519" s="689"/>
      <c r="E519" s="631" t="s">
        <v>1429</v>
      </c>
      <c r="F519" s="632"/>
      <c r="G519" s="637"/>
      <c r="H519" s="690"/>
      <c r="I519" s="315"/>
      <c r="J519" s="315"/>
      <c r="K519" s="315"/>
      <c r="L519" s="315"/>
      <c r="M519" s="315"/>
      <c r="N519" s="315"/>
    </row>
    <row r="520">
      <c r="B520" s="691">
        <v>46193.0</v>
      </c>
      <c r="C520" s="654" t="s">
        <v>1651</v>
      </c>
      <c r="D520" s="530"/>
      <c r="E520" s="531"/>
      <c r="F520" s="580"/>
      <c r="G520" s="537"/>
      <c r="H520" s="533"/>
      <c r="I520" s="477" t="s">
        <v>96</v>
      </c>
      <c r="J520" s="477" t="s">
        <v>96</v>
      </c>
      <c r="K520" s="479" t="s">
        <v>96</v>
      </c>
      <c r="L520" s="479" t="s">
        <v>96</v>
      </c>
      <c r="M520" s="477" t="s">
        <v>96</v>
      </c>
      <c r="N520" s="479" t="s">
        <v>96</v>
      </c>
    </row>
    <row r="521">
      <c r="B521" s="304"/>
      <c r="C521" s="692"/>
      <c r="D521" s="530"/>
      <c r="E521" s="531"/>
      <c r="F521" s="580"/>
      <c r="G521" s="537"/>
      <c r="H521" s="533"/>
      <c r="I521" s="304"/>
      <c r="J521" s="304"/>
      <c r="K521" s="304"/>
      <c r="L521" s="304"/>
      <c r="M521" s="304"/>
      <c r="N521" s="304"/>
    </row>
    <row r="522">
      <c r="B522" s="304"/>
      <c r="C522" s="534"/>
      <c r="D522" s="530"/>
      <c r="E522" s="531"/>
      <c r="F522" s="580"/>
      <c r="G522" s="537"/>
      <c r="H522" s="533"/>
      <c r="I522" s="304"/>
      <c r="J522" s="304"/>
      <c r="K522" s="304"/>
      <c r="L522" s="304"/>
      <c r="M522" s="304"/>
      <c r="N522" s="304"/>
    </row>
    <row r="523">
      <c r="B523" s="304"/>
      <c r="C523" s="693"/>
      <c r="D523" s="530"/>
      <c r="E523" s="531"/>
      <c r="F523" s="531"/>
      <c r="G523" s="537"/>
      <c r="H523" s="533"/>
      <c r="I523" s="304"/>
      <c r="J523" s="304"/>
      <c r="K523" s="304"/>
      <c r="L523" s="304"/>
      <c r="M523" s="304"/>
      <c r="N523" s="304"/>
    </row>
    <row r="524">
      <c r="B524" s="304"/>
      <c r="C524" s="693"/>
      <c r="D524" s="530"/>
      <c r="E524" s="531"/>
      <c r="F524" s="531"/>
      <c r="G524" s="537"/>
      <c r="H524" s="533"/>
      <c r="I524" s="304"/>
      <c r="J524" s="304"/>
      <c r="K524" s="304"/>
      <c r="L524" s="304"/>
      <c r="M524" s="304"/>
      <c r="N524" s="304"/>
    </row>
    <row r="525">
      <c r="B525" s="304"/>
      <c r="C525" s="529"/>
      <c r="D525" s="694"/>
      <c r="E525" s="531"/>
      <c r="F525" s="580"/>
      <c r="G525" s="537"/>
      <c r="H525" s="695"/>
      <c r="I525" s="304"/>
      <c r="J525" s="304"/>
      <c r="K525" s="304"/>
      <c r="L525" s="304"/>
      <c r="M525" s="304"/>
      <c r="N525" s="304"/>
    </row>
    <row r="526">
      <c r="B526" s="304"/>
      <c r="C526" s="529"/>
      <c r="D526" s="694"/>
      <c r="E526" s="696"/>
      <c r="F526" s="586"/>
      <c r="G526" s="537"/>
      <c r="H526" s="695"/>
      <c r="I526" s="304"/>
      <c r="J526" s="304"/>
      <c r="K526" s="304"/>
      <c r="L526" s="304"/>
      <c r="M526" s="304"/>
      <c r="N526" s="304"/>
    </row>
    <row r="527">
      <c r="B527" s="304"/>
      <c r="C527" s="529"/>
      <c r="D527" s="694"/>
      <c r="E527" s="696"/>
      <c r="F527" s="586"/>
      <c r="G527" s="537"/>
      <c r="H527" s="695"/>
      <c r="I527" s="304"/>
      <c r="J527" s="304"/>
      <c r="K527" s="304"/>
      <c r="L527" s="304"/>
      <c r="M527" s="304"/>
      <c r="N527" s="304"/>
    </row>
    <row r="528">
      <c r="B528" s="304"/>
      <c r="C528" s="529"/>
      <c r="D528" s="694"/>
      <c r="E528" s="531"/>
      <c r="F528" s="580"/>
      <c r="G528" s="537"/>
      <c r="H528" s="695"/>
      <c r="I528" s="304"/>
      <c r="J528" s="304"/>
      <c r="K528" s="304"/>
      <c r="L528" s="304"/>
      <c r="M528" s="304"/>
      <c r="N528" s="304"/>
    </row>
    <row r="529">
      <c r="B529" s="304"/>
      <c r="C529" s="529"/>
      <c r="D529" s="694"/>
      <c r="E529" s="531"/>
      <c r="F529" s="580"/>
      <c r="G529" s="537"/>
      <c r="H529" s="695"/>
      <c r="I529" s="304"/>
      <c r="J529" s="304"/>
      <c r="K529" s="304"/>
      <c r="L529" s="304"/>
      <c r="M529" s="304"/>
      <c r="N529" s="304"/>
    </row>
    <row r="530">
      <c r="B530" s="315"/>
      <c r="C530" s="529"/>
      <c r="D530" s="694"/>
      <c r="E530" s="531"/>
      <c r="F530" s="580"/>
      <c r="G530" s="537"/>
      <c r="H530" s="695"/>
      <c r="I530" s="315"/>
      <c r="J530" s="315"/>
      <c r="K530" s="315"/>
      <c r="L530" s="315"/>
      <c r="M530" s="315"/>
      <c r="N530" s="315"/>
    </row>
    <row r="531">
      <c r="B531" s="538">
        <v>46194.0</v>
      </c>
      <c r="C531" s="654" t="s">
        <v>1651</v>
      </c>
      <c r="D531" s="317"/>
      <c r="E531" s="697"/>
      <c r="F531" s="697"/>
      <c r="G531" s="656"/>
      <c r="H531" s="317"/>
      <c r="I531" s="648" t="s">
        <v>96</v>
      </c>
      <c r="J531" s="648" t="s">
        <v>96</v>
      </c>
      <c r="K531" s="649" t="s">
        <v>96</v>
      </c>
      <c r="L531" s="649" t="s">
        <v>96</v>
      </c>
      <c r="M531" s="648" t="s">
        <v>96</v>
      </c>
      <c r="N531" s="649" t="s">
        <v>96</v>
      </c>
    </row>
    <row r="532">
      <c r="B532" s="304"/>
      <c r="C532" s="594"/>
      <c r="D532" s="317"/>
      <c r="E532" s="697"/>
      <c r="F532" s="697"/>
      <c r="G532" s="656"/>
      <c r="H532" s="317"/>
      <c r="I532" s="304"/>
      <c r="J532" s="304"/>
      <c r="K532" s="304"/>
      <c r="L532" s="304"/>
      <c r="M532" s="304"/>
      <c r="N532" s="304"/>
    </row>
    <row r="533">
      <c r="B533" s="304"/>
      <c r="C533" s="317"/>
      <c r="D533" s="317"/>
      <c r="E533" s="697"/>
      <c r="F533" s="697"/>
      <c r="G533" s="656"/>
      <c r="H533" s="317"/>
      <c r="I533" s="304"/>
      <c r="J533" s="304"/>
      <c r="K533" s="304"/>
      <c r="L533" s="304"/>
      <c r="M533" s="304"/>
      <c r="N533" s="304"/>
    </row>
    <row r="534">
      <c r="B534" s="304"/>
      <c r="C534" s="657"/>
      <c r="D534" s="317"/>
      <c r="E534" s="697"/>
      <c r="F534" s="697"/>
      <c r="G534" s="656"/>
      <c r="H534" s="317"/>
      <c r="I534" s="304"/>
      <c r="J534" s="304"/>
      <c r="K534" s="304"/>
      <c r="L534" s="304"/>
      <c r="M534" s="304"/>
      <c r="N534" s="304"/>
    </row>
    <row r="535">
      <c r="B535" s="304"/>
      <c r="C535" s="657"/>
      <c r="D535" s="317"/>
      <c r="E535" s="697"/>
      <c r="F535" s="697"/>
      <c r="G535" s="656"/>
      <c r="H535" s="317"/>
      <c r="I535" s="304"/>
      <c r="J535" s="304"/>
      <c r="K535" s="304"/>
      <c r="L535" s="304"/>
      <c r="M535" s="304"/>
      <c r="N535" s="304"/>
    </row>
    <row r="536">
      <c r="B536" s="304"/>
      <c r="C536" s="657"/>
      <c r="D536" s="317"/>
      <c r="E536" s="697"/>
      <c r="F536" s="697"/>
      <c r="G536" s="656"/>
      <c r="H536" s="594"/>
      <c r="I536" s="304"/>
      <c r="J536" s="304"/>
      <c r="K536" s="304"/>
      <c r="L536" s="304"/>
      <c r="M536" s="304"/>
      <c r="N536" s="304"/>
    </row>
    <row r="537">
      <c r="B537" s="304"/>
      <c r="C537" s="657"/>
      <c r="D537" s="317"/>
      <c r="E537" s="697"/>
      <c r="F537" s="697"/>
      <c r="G537" s="656"/>
      <c r="H537" s="594"/>
      <c r="I537" s="304"/>
      <c r="J537" s="304"/>
      <c r="K537" s="304"/>
      <c r="L537" s="304"/>
      <c r="M537" s="304"/>
      <c r="N537" s="304"/>
    </row>
    <row r="538">
      <c r="B538" s="304"/>
      <c r="C538" s="657"/>
      <c r="D538" s="317"/>
      <c r="E538" s="697"/>
      <c r="F538" s="697"/>
      <c r="G538" s="656"/>
      <c r="H538" s="594"/>
      <c r="I538" s="304"/>
      <c r="J538" s="304"/>
      <c r="K538" s="304"/>
      <c r="L538" s="304"/>
      <c r="M538" s="304"/>
      <c r="N538" s="304"/>
    </row>
    <row r="539">
      <c r="B539" s="304"/>
      <c r="C539" s="657"/>
      <c r="D539" s="317"/>
      <c r="E539" s="697"/>
      <c r="F539" s="697"/>
      <c r="G539" s="656"/>
      <c r="H539" s="594"/>
      <c r="I539" s="304"/>
      <c r="J539" s="304"/>
      <c r="K539" s="304"/>
      <c r="L539" s="304"/>
      <c r="M539" s="304"/>
      <c r="N539" s="304"/>
    </row>
    <row r="540">
      <c r="B540" s="304"/>
      <c r="C540" s="657"/>
      <c r="D540" s="317"/>
      <c r="E540" s="697"/>
      <c r="F540" s="697"/>
      <c r="G540" s="656"/>
      <c r="H540" s="594"/>
      <c r="I540" s="304"/>
      <c r="J540" s="304"/>
      <c r="K540" s="304"/>
      <c r="L540" s="304"/>
      <c r="M540" s="304"/>
      <c r="N540" s="304"/>
    </row>
    <row r="541">
      <c r="B541" s="315"/>
      <c r="C541" s="657"/>
      <c r="D541" s="317"/>
      <c r="E541" s="697"/>
      <c r="F541" s="697"/>
      <c r="G541" s="656"/>
      <c r="H541" s="594"/>
      <c r="I541" s="315"/>
      <c r="J541" s="315"/>
      <c r="K541" s="315"/>
      <c r="L541" s="315"/>
      <c r="M541" s="315"/>
      <c r="N541" s="315"/>
    </row>
    <row r="542" ht="15.0" customHeight="1">
      <c r="A542" s="470"/>
      <c r="B542" s="557">
        <v>46196.0</v>
      </c>
      <c r="C542" s="659" t="s">
        <v>1693</v>
      </c>
      <c r="D542" s="498"/>
      <c r="E542" s="492"/>
      <c r="F542" s="492"/>
      <c r="G542" s="502"/>
      <c r="H542" s="494"/>
      <c r="I542" s="477"/>
      <c r="J542" s="477"/>
      <c r="K542" s="479"/>
      <c r="L542" s="479"/>
      <c r="M542" s="477"/>
      <c r="N542" s="479"/>
      <c r="O542" s="121"/>
      <c r="P542" s="121"/>
      <c r="Q542" s="121"/>
      <c r="R542" s="121"/>
      <c r="S542" s="121"/>
    </row>
    <row r="543">
      <c r="A543" s="470"/>
      <c r="B543" s="304"/>
      <c r="C543" s="660" t="s">
        <v>1694</v>
      </c>
      <c r="D543" s="661"/>
      <c r="E543" s="662"/>
      <c r="F543" s="662"/>
      <c r="G543" s="502"/>
      <c r="H543" s="494"/>
      <c r="I543" s="304"/>
      <c r="J543" s="304"/>
      <c r="K543" s="304"/>
      <c r="L543" s="304"/>
      <c r="M543" s="304"/>
      <c r="N543" s="304"/>
      <c r="O543" s="121"/>
      <c r="P543" s="121"/>
      <c r="Q543" s="121"/>
      <c r="R543" s="121"/>
      <c r="S543" s="121"/>
    </row>
    <row r="544">
      <c r="A544" s="470"/>
      <c r="B544" s="304"/>
      <c r="C544" s="499"/>
      <c r="D544" s="498"/>
      <c r="E544" s="492"/>
      <c r="F544" s="492"/>
      <c r="G544" s="502"/>
      <c r="H544" s="494"/>
      <c r="I544" s="304"/>
      <c r="J544" s="304"/>
      <c r="K544" s="304"/>
      <c r="L544" s="304"/>
      <c r="M544" s="304"/>
      <c r="N544" s="304"/>
      <c r="O544" s="121"/>
      <c r="P544" s="121"/>
      <c r="Q544" s="121"/>
      <c r="R544" s="121"/>
      <c r="S544" s="121"/>
    </row>
    <row r="545">
      <c r="A545" s="470"/>
      <c r="B545" s="304"/>
      <c r="C545" s="499"/>
      <c r="D545" s="698"/>
      <c r="E545" s="492"/>
      <c r="F545" s="492"/>
      <c r="G545" s="502"/>
      <c r="H545" s="494"/>
      <c r="I545" s="304"/>
      <c r="J545" s="304"/>
      <c r="K545" s="304"/>
      <c r="L545" s="304"/>
      <c r="M545" s="304"/>
      <c r="N545" s="304"/>
      <c r="O545" s="121"/>
      <c r="P545" s="121"/>
      <c r="Q545" s="121"/>
      <c r="R545" s="121"/>
      <c r="S545" s="121"/>
    </row>
    <row r="546">
      <c r="A546" s="470"/>
      <c r="B546" s="304"/>
      <c r="C546" s="499"/>
      <c r="D546" s="500"/>
      <c r="E546" s="492"/>
      <c r="F546" s="663"/>
      <c r="G546" s="502"/>
      <c r="H546" s="494"/>
      <c r="I546" s="304"/>
      <c r="J546" s="304"/>
      <c r="K546" s="304"/>
      <c r="L546" s="304"/>
      <c r="M546" s="304"/>
      <c r="N546" s="304"/>
      <c r="O546" s="121"/>
      <c r="P546" s="121"/>
      <c r="Q546" s="121"/>
      <c r="R546" s="121"/>
      <c r="S546" s="121"/>
    </row>
    <row r="547">
      <c r="A547" s="470"/>
      <c r="B547" s="304"/>
      <c r="C547" s="499"/>
      <c r="D547" s="500"/>
      <c r="E547" s="492"/>
      <c r="F547" s="663"/>
      <c r="G547" s="502"/>
      <c r="H547" s="494"/>
      <c r="I547" s="304"/>
      <c r="J547" s="304"/>
      <c r="K547" s="304"/>
      <c r="L547" s="304"/>
      <c r="M547" s="304"/>
      <c r="N547" s="304"/>
      <c r="O547" s="121"/>
      <c r="P547" s="121"/>
      <c r="Q547" s="121"/>
      <c r="R547" s="121"/>
      <c r="S547" s="121"/>
    </row>
    <row r="548">
      <c r="A548" s="470"/>
      <c r="B548" s="304"/>
      <c r="C548" s="499"/>
      <c r="D548" s="500"/>
      <c r="E548" s="492"/>
      <c r="F548" s="663"/>
      <c r="G548" s="502"/>
      <c r="H548" s="494"/>
      <c r="I548" s="304"/>
      <c r="J548" s="304"/>
      <c r="K548" s="304"/>
      <c r="L548" s="304"/>
      <c r="M548" s="304"/>
      <c r="N548" s="304"/>
      <c r="O548" s="121"/>
      <c r="P548" s="121"/>
      <c r="Q548" s="121"/>
      <c r="R548" s="121"/>
      <c r="S548" s="121"/>
    </row>
    <row r="549">
      <c r="A549" s="470"/>
      <c r="B549" s="304"/>
      <c r="C549" s="499"/>
      <c r="D549" s="500"/>
      <c r="E549" s="492"/>
      <c r="F549" s="663"/>
      <c r="G549" s="502"/>
      <c r="H549" s="494"/>
      <c r="I549" s="304"/>
      <c r="J549" s="304"/>
      <c r="K549" s="304"/>
      <c r="L549" s="304"/>
      <c r="M549" s="304"/>
      <c r="N549" s="304"/>
      <c r="O549" s="121"/>
      <c r="P549" s="121"/>
      <c r="Q549" s="121"/>
      <c r="R549" s="121"/>
      <c r="S549" s="121"/>
    </row>
    <row r="550">
      <c r="A550" s="470"/>
      <c r="B550" s="304"/>
      <c r="C550" s="499"/>
      <c r="D550" s="500"/>
      <c r="E550" s="492"/>
      <c r="F550" s="663"/>
      <c r="G550" s="502"/>
      <c r="H550" s="494"/>
      <c r="I550" s="304"/>
      <c r="J550" s="304"/>
      <c r="K550" s="304"/>
      <c r="L550" s="304"/>
      <c r="M550" s="304"/>
      <c r="N550" s="304"/>
      <c r="O550" s="121"/>
      <c r="P550" s="121"/>
      <c r="Q550" s="121"/>
      <c r="R550" s="121"/>
      <c r="S550" s="121"/>
    </row>
    <row r="551">
      <c r="A551" s="470"/>
      <c r="B551" s="315"/>
      <c r="C551" s="499"/>
      <c r="D551" s="500"/>
      <c r="E551" s="492"/>
      <c r="F551" s="663"/>
      <c r="G551" s="502"/>
      <c r="H551" s="494"/>
      <c r="I551" s="315"/>
      <c r="J551" s="315"/>
      <c r="K551" s="315"/>
      <c r="L551" s="315"/>
      <c r="M551" s="315"/>
      <c r="N551" s="315"/>
      <c r="O551" s="121"/>
      <c r="P551" s="121"/>
      <c r="Q551" s="121"/>
      <c r="R551" s="121"/>
      <c r="S551" s="121"/>
    </row>
    <row r="552">
      <c r="B552" s="503">
        <v>46198.0</v>
      </c>
      <c r="C552" s="605" t="s">
        <v>1465</v>
      </c>
      <c r="D552" s="604">
        <v>1615.0</v>
      </c>
      <c r="E552" s="506" t="s">
        <v>1376</v>
      </c>
      <c r="F552" s="506" t="s">
        <v>1374</v>
      </c>
      <c r="G552" s="514"/>
      <c r="H552" s="508" t="s">
        <v>1695</v>
      </c>
      <c r="I552" s="699"/>
      <c r="J552" s="699"/>
      <c r="K552" s="700"/>
      <c r="L552" s="700"/>
      <c r="M552" s="699"/>
      <c r="N552" s="700"/>
    </row>
    <row r="553">
      <c r="B553" s="304"/>
      <c r="C553" s="701" t="s">
        <v>157</v>
      </c>
      <c r="D553" s="702">
        <v>2139.0</v>
      </c>
      <c r="E553" s="703" t="s">
        <v>1376</v>
      </c>
      <c r="F553" s="703" t="s">
        <v>1374</v>
      </c>
      <c r="G553" s="514"/>
      <c r="H553" s="508" t="s">
        <v>1696</v>
      </c>
      <c r="I553" s="699"/>
      <c r="J553" s="699"/>
      <c r="K553" s="700"/>
      <c r="L553" s="700"/>
      <c r="M553" s="699"/>
      <c r="N553" s="700"/>
    </row>
    <row r="554">
      <c r="B554" s="304"/>
      <c r="C554" s="504" t="s">
        <v>1638</v>
      </c>
      <c r="D554" s="604" t="s">
        <v>1697</v>
      </c>
      <c r="E554" s="506" t="s">
        <v>1358</v>
      </c>
      <c r="F554" s="506" t="s">
        <v>1347</v>
      </c>
      <c r="G554" s="514"/>
      <c r="H554" s="508" t="s">
        <v>1698</v>
      </c>
      <c r="I554" s="699"/>
      <c r="J554" s="699"/>
      <c r="K554" s="700"/>
      <c r="L554" s="700"/>
      <c r="M554" s="699"/>
      <c r="N554" s="700"/>
    </row>
    <row r="555">
      <c r="B555" s="304"/>
      <c r="C555" s="504" t="s">
        <v>1638</v>
      </c>
      <c r="D555" s="682" t="s">
        <v>1697</v>
      </c>
      <c r="E555" s="506" t="s">
        <v>1358</v>
      </c>
      <c r="F555" s="506" t="s">
        <v>1347</v>
      </c>
      <c r="G555" s="514"/>
      <c r="H555" s="508" t="s">
        <v>1698</v>
      </c>
      <c r="I555" s="699"/>
      <c r="J555" s="699"/>
      <c r="K555" s="700"/>
      <c r="L555" s="700"/>
      <c r="M555" s="699"/>
      <c r="N555" s="700"/>
    </row>
    <row r="556">
      <c r="B556" s="304"/>
      <c r="C556" s="704"/>
      <c r="D556" s="374"/>
      <c r="E556" s="705"/>
      <c r="F556" s="705"/>
      <c r="G556" s="706"/>
      <c r="H556" s="707"/>
      <c r="I556" s="699"/>
      <c r="J556" s="699"/>
      <c r="K556" s="700"/>
      <c r="L556" s="700"/>
      <c r="M556" s="699"/>
      <c r="N556" s="700"/>
    </row>
    <row r="557">
      <c r="B557" s="304"/>
      <c r="C557" s="704"/>
      <c r="D557" s="374"/>
      <c r="E557" s="705"/>
      <c r="F557" s="705"/>
      <c r="G557" s="706"/>
      <c r="H557" s="707"/>
      <c r="I557" s="699"/>
      <c r="J557" s="699"/>
      <c r="K557" s="700"/>
      <c r="L557" s="700"/>
      <c r="M557" s="699"/>
      <c r="N557" s="700"/>
    </row>
    <row r="558">
      <c r="B558" s="304"/>
      <c r="C558" s="704"/>
      <c r="D558" s="374"/>
      <c r="E558" s="705"/>
      <c r="F558" s="705"/>
      <c r="G558" s="706"/>
      <c r="H558" s="707"/>
      <c r="I558" s="699"/>
      <c r="J558" s="699"/>
      <c r="K558" s="700"/>
      <c r="L558" s="700"/>
      <c r="M558" s="699"/>
      <c r="N558" s="700"/>
    </row>
    <row r="559">
      <c r="B559" s="304"/>
      <c r="C559" s="704"/>
      <c r="D559" s="374"/>
      <c r="E559" s="705"/>
      <c r="F559" s="705"/>
      <c r="G559" s="706"/>
      <c r="H559" s="707"/>
      <c r="I559" s="699"/>
      <c r="J559" s="699"/>
      <c r="K559" s="700"/>
      <c r="L559" s="700"/>
      <c r="M559" s="699"/>
      <c r="N559" s="700"/>
    </row>
    <row r="560">
      <c r="B560" s="304"/>
      <c r="C560" s="704"/>
      <c r="D560" s="374"/>
      <c r="E560" s="705"/>
      <c r="F560" s="705"/>
      <c r="G560" s="706"/>
      <c r="H560" s="707"/>
      <c r="I560" s="708"/>
      <c r="J560" s="708"/>
      <c r="K560" s="709"/>
      <c r="L560" s="709"/>
      <c r="M560" s="708"/>
      <c r="N560" s="709"/>
    </row>
    <row r="561">
      <c r="B561" s="315"/>
      <c r="C561" s="374"/>
      <c r="D561" s="374"/>
      <c r="E561" s="705"/>
      <c r="F561" s="705"/>
      <c r="G561" s="706"/>
      <c r="H561" s="374"/>
      <c r="I561" s="699"/>
      <c r="J561" s="699"/>
      <c r="K561" s="700"/>
      <c r="L561" s="700"/>
      <c r="M561" s="699"/>
      <c r="N561" s="700"/>
    </row>
    <row r="562">
      <c r="A562" s="470"/>
      <c r="B562" s="683">
        <v>46198.0</v>
      </c>
      <c r="C562" s="684" t="s">
        <v>1638</v>
      </c>
      <c r="D562" s="666">
        <v>1510.0</v>
      </c>
      <c r="E562" s="384" t="s">
        <v>1376</v>
      </c>
      <c r="F562" s="384" t="s">
        <v>1386</v>
      </c>
      <c r="G562" s="667"/>
      <c r="H562" s="668" t="s">
        <v>1699</v>
      </c>
      <c r="I562" s="477"/>
      <c r="J562" s="477"/>
      <c r="K562" s="479"/>
      <c r="L562" s="479"/>
      <c r="M562" s="477"/>
      <c r="N562" s="479"/>
      <c r="O562" s="121"/>
      <c r="P562" s="121"/>
      <c r="Q562" s="121"/>
      <c r="R562" s="121"/>
      <c r="S562" s="121"/>
    </row>
    <row r="563">
      <c r="A563" s="470"/>
      <c r="B563" s="304"/>
      <c r="C563" s="684" t="s">
        <v>1638</v>
      </c>
      <c r="D563" s="666">
        <v>2803.0</v>
      </c>
      <c r="E563" s="384" t="s">
        <v>1376</v>
      </c>
      <c r="F563" s="384" t="s">
        <v>1039</v>
      </c>
      <c r="G563" s="667"/>
      <c r="H563" s="668" t="s">
        <v>1700</v>
      </c>
      <c r="I563" s="304"/>
      <c r="J563" s="304"/>
      <c r="K563" s="304"/>
      <c r="L563" s="304"/>
      <c r="M563" s="304"/>
      <c r="N563" s="304"/>
      <c r="O563" s="121"/>
      <c r="P563" s="121"/>
      <c r="Q563" s="121"/>
      <c r="R563" s="121"/>
      <c r="S563" s="121"/>
    </row>
    <row r="564">
      <c r="A564" s="470"/>
      <c r="B564" s="304"/>
      <c r="C564" s="665" t="s">
        <v>1701</v>
      </c>
      <c r="D564" s="666">
        <v>2008.0</v>
      </c>
      <c r="E564" s="384" t="s">
        <v>1376</v>
      </c>
      <c r="F564" s="384" t="s">
        <v>1039</v>
      </c>
      <c r="G564" s="667"/>
      <c r="H564" s="668" t="s">
        <v>1682</v>
      </c>
      <c r="I564" s="304"/>
      <c r="J564" s="304"/>
      <c r="K564" s="304"/>
      <c r="L564" s="304"/>
      <c r="M564" s="304"/>
      <c r="N564" s="304"/>
      <c r="O564" s="121"/>
      <c r="P564" s="121"/>
      <c r="Q564" s="121"/>
      <c r="R564" s="121"/>
      <c r="S564" s="121"/>
    </row>
    <row r="565">
      <c r="A565" s="470"/>
      <c r="B565" s="304"/>
      <c r="C565" s="665" t="s">
        <v>169</v>
      </c>
      <c r="D565" s="666">
        <v>532.0</v>
      </c>
      <c r="E565" s="384" t="s">
        <v>1376</v>
      </c>
      <c r="F565" s="384" t="s">
        <v>282</v>
      </c>
      <c r="G565" s="667"/>
      <c r="H565" s="675" t="s">
        <v>1702</v>
      </c>
      <c r="I565" s="304"/>
      <c r="J565" s="304"/>
      <c r="K565" s="304"/>
      <c r="L565" s="304"/>
      <c r="M565" s="304"/>
      <c r="N565" s="304"/>
      <c r="O565" s="121"/>
      <c r="P565" s="121"/>
      <c r="Q565" s="121"/>
      <c r="R565" s="121"/>
      <c r="S565" s="121"/>
    </row>
    <row r="566">
      <c r="A566" s="470"/>
      <c r="B566" s="304"/>
      <c r="C566" s="684" t="s">
        <v>1616</v>
      </c>
      <c r="D566" s="666">
        <v>414.0</v>
      </c>
      <c r="E566" s="384" t="s">
        <v>1358</v>
      </c>
      <c r="F566" s="384" t="s">
        <v>1374</v>
      </c>
      <c r="G566" s="667"/>
      <c r="H566" s="675" t="s">
        <v>1703</v>
      </c>
      <c r="I566" s="304"/>
      <c r="J566" s="304"/>
      <c r="K566" s="304"/>
      <c r="L566" s="304"/>
      <c r="M566" s="304"/>
      <c r="N566" s="304"/>
      <c r="O566" s="121"/>
      <c r="P566" s="121"/>
      <c r="Q566" s="121"/>
      <c r="R566" s="121"/>
      <c r="S566" s="121"/>
    </row>
    <row r="567">
      <c r="A567" s="470"/>
      <c r="B567" s="304"/>
      <c r="C567" s="684" t="s">
        <v>1616</v>
      </c>
      <c r="D567" s="676"/>
      <c r="E567" s="384" t="s">
        <v>1429</v>
      </c>
      <c r="F567" s="384" t="s">
        <v>1347</v>
      </c>
      <c r="G567" s="667"/>
      <c r="H567" s="675"/>
      <c r="I567" s="304"/>
      <c r="J567" s="304"/>
      <c r="K567" s="304"/>
      <c r="L567" s="304"/>
      <c r="M567" s="304"/>
      <c r="N567" s="304"/>
      <c r="O567" s="121"/>
      <c r="P567" s="121"/>
      <c r="Q567" s="121"/>
      <c r="R567" s="121"/>
      <c r="S567" s="121"/>
    </row>
    <row r="568">
      <c r="A568" s="470"/>
      <c r="B568" s="304"/>
      <c r="C568" s="684" t="s">
        <v>1616</v>
      </c>
      <c r="D568" s="676"/>
      <c r="E568" s="384" t="s">
        <v>1429</v>
      </c>
      <c r="F568" s="384" t="s">
        <v>1347</v>
      </c>
      <c r="G568" s="667"/>
      <c r="H568" s="675"/>
      <c r="I568" s="304"/>
      <c r="J568" s="304"/>
      <c r="K568" s="304"/>
      <c r="L568" s="304"/>
      <c r="M568" s="304"/>
      <c r="N568" s="304"/>
      <c r="O568" s="121"/>
      <c r="P568" s="121"/>
      <c r="Q568" s="121"/>
      <c r="R568" s="121"/>
      <c r="S568" s="121"/>
    </row>
    <row r="569">
      <c r="A569" s="470"/>
      <c r="B569" s="304"/>
      <c r="C569" s="684" t="s">
        <v>1616</v>
      </c>
      <c r="D569" s="676"/>
      <c r="E569" s="384" t="s">
        <v>1429</v>
      </c>
      <c r="F569" s="384" t="s">
        <v>1347</v>
      </c>
      <c r="G569" s="667"/>
      <c r="H569" s="675"/>
      <c r="I569" s="304"/>
      <c r="J569" s="304"/>
      <c r="K569" s="304"/>
      <c r="L569" s="304"/>
      <c r="M569" s="304"/>
      <c r="N569" s="304"/>
      <c r="O569" s="121"/>
      <c r="P569" s="121"/>
      <c r="Q569" s="121"/>
      <c r="R569" s="121"/>
      <c r="S569" s="121"/>
    </row>
    <row r="570">
      <c r="A570" s="470"/>
      <c r="B570" s="315"/>
      <c r="C570" s="684" t="s">
        <v>1616</v>
      </c>
      <c r="D570" s="676"/>
      <c r="E570" s="384" t="s">
        <v>1429</v>
      </c>
      <c r="F570" s="387"/>
      <c r="G570" s="667"/>
      <c r="H570" s="675"/>
      <c r="I570" s="315"/>
      <c r="J570" s="315"/>
      <c r="K570" s="315"/>
      <c r="L570" s="315"/>
      <c r="M570" s="315"/>
      <c r="N570" s="315"/>
      <c r="O570" s="121"/>
      <c r="P570" s="121"/>
      <c r="Q570" s="121"/>
      <c r="R570" s="121"/>
      <c r="S570" s="121"/>
    </row>
    <row r="571">
      <c r="B571" s="685">
        <v>46199.0</v>
      </c>
      <c r="C571" s="686" t="s">
        <v>1704</v>
      </c>
      <c r="D571" s="630">
        <v>1239.0</v>
      </c>
      <c r="E571" s="631" t="s">
        <v>1376</v>
      </c>
      <c r="F571" s="631" t="s">
        <v>1039</v>
      </c>
      <c r="G571" s="637"/>
      <c r="H571" s="634" t="s">
        <v>1387</v>
      </c>
      <c r="I571" s="477" t="s">
        <v>96</v>
      </c>
      <c r="J571" s="477" t="s">
        <v>96</v>
      </c>
      <c r="K571" s="479" t="s">
        <v>96</v>
      </c>
      <c r="L571" s="479" t="s">
        <v>96</v>
      </c>
      <c r="M571" s="477" t="s">
        <v>96</v>
      </c>
      <c r="N571" s="479" t="s">
        <v>96</v>
      </c>
    </row>
    <row r="572">
      <c r="B572" s="304"/>
      <c r="C572" s="686" t="s">
        <v>1638</v>
      </c>
      <c r="D572" s="630">
        <v>1123.0</v>
      </c>
      <c r="E572" s="631" t="s">
        <v>1358</v>
      </c>
      <c r="F572" s="631" t="s">
        <v>1374</v>
      </c>
      <c r="G572" s="637"/>
      <c r="H572" s="634" t="s">
        <v>1358</v>
      </c>
      <c r="I572" s="304"/>
      <c r="J572" s="304"/>
      <c r="K572" s="304"/>
      <c r="L572" s="304"/>
      <c r="M572" s="304"/>
      <c r="N572" s="304"/>
    </row>
    <row r="573">
      <c r="B573" s="304"/>
      <c r="C573" s="686" t="s">
        <v>1638</v>
      </c>
      <c r="D573" s="630" t="s">
        <v>1697</v>
      </c>
      <c r="E573" s="631" t="s">
        <v>1358</v>
      </c>
      <c r="F573" s="631" t="s">
        <v>1374</v>
      </c>
      <c r="G573" s="637"/>
      <c r="H573" s="634" t="s">
        <v>1698</v>
      </c>
      <c r="I573" s="304"/>
      <c r="J573" s="304"/>
      <c r="K573" s="304"/>
      <c r="L573" s="304"/>
      <c r="M573" s="304"/>
      <c r="N573" s="304"/>
    </row>
    <row r="574">
      <c r="B574" s="304"/>
      <c r="C574" s="687" t="s">
        <v>1705</v>
      </c>
      <c r="D574" s="630" t="s">
        <v>1697</v>
      </c>
      <c r="E574" s="631" t="s">
        <v>1358</v>
      </c>
      <c r="F574" s="631" t="s">
        <v>1374</v>
      </c>
      <c r="G574" s="637"/>
      <c r="H574" s="634" t="s">
        <v>1698</v>
      </c>
      <c r="I574" s="304"/>
      <c r="J574" s="304"/>
      <c r="K574" s="304"/>
      <c r="L574" s="304"/>
      <c r="M574" s="304"/>
      <c r="N574" s="304"/>
    </row>
    <row r="575">
      <c r="B575" s="304"/>
      <c r="C575" s="687"/>
      <c r="D575" s="630"/>
      <c r="E575" s="631"/>
      <c r="F575" s="631"/>
      <c r="G575" s="637"/>
      <c r="H575" s="634"/>
      <c r="I575" s="304"/>
      <c r="J575" s="304"/>
      <c r="K575" s="304"/>
      <c r="L575" s="304"/>
      <c r="M575" s="304"/>
      <c r="N575" s="304"/>
    </row>
    <row r="576">
      <c r="B576" s="304"/>
      <c r="C576" s="687"/>
      <c r="D576" s="688"/>
      <c r="E576" s="631"/>
      <c r="F576" s="631"/>
      <c r="G576" s="637"/>
      <c r="H576" s="634"/>
      <c r="I576" s="304"/>
      <c r="J576" s="304"/>
      <c r="K576" s="304"/>
      <c r="L576" s="304"/>
      <c r="M576" s="304"/>
      <c r="N576" s="304"/>
    </row>
    <row r="577">
      <c r="B577" s="304"/>
      <c r="C577" s="629"/>
      <c r="D577" s="689"/>
      <c r="E577" s="631"/>
      <c r="F577" s="631"/>
      <c r="G577" s="637"/>
      <c r="H577" s="690"/>
      <c r="I577" s="304"/>
      <c r="J577" s="304"/>
      <c r="K577" s="304"/>
      <c r="L577" s="304"/>
      <c r="M577" s="304"/>
      <c r="N577" s="304"/>
    </row>
    <row r="578">
      <c r="B578" s="304"/>
      <c r="C578" s="629"/>
      <c r="D578" s="689"/>
      <c r="E578" s="631"/>
      <c r="F578" s="631"/>
      <c r="G578" s="637"/>
      <c r="H578" s="690"/>
      <c r="I578" s="304"/>
      <c r="J578" s="304"/>
      <c r="K578" s="304"/>
      <c r="L578" s="304"/>
      <c r="M578" s="304"/>
      <c r="N578" s="304"/>
    </row>
    <row r="579">
      <c r="B579" s="304"/>
      <c r="C579" s="629"/>
      <c r="D579" s="689"/>
      <c r="E579" s="631"/>
      <c r="F579" s="631"/>
      <c r="G579" s="637"/>
      <c r="H579" s="690"/>
      <c r="I579" s="304"/>
      <c r="J579" s="304"/>
      <c r="K579" s="304"/>
      <c r="L579" s="304"/>
      <c r="M579" s="304"/>
      <c r="N579" s="304"/>
    </row>
    <row r="580">
      <c r="B580" s="304"/>
      <c r="C580" s="629"/>
      <c r="D580" s="689"/>
      <c r="E580" s="631"/>
      <c r="F580" s="631"/>
      <c r="G580" s="637"/>
      <c r="H580" s="690"/>
      <c r="I580" s="304"/>
      <c r="J580" s="304"/>
      <c r="K580" s="304"/>
      <c r="L580" s="304"/>
      <c r="M580" s="304"/>
      <c r="N580" s="304"/>
    </row>
    <row r="581">
      <c r="B581" s="315"/>
      <c r="C581" s="629"/>
      <c r="D581" s="689"/>
      <c r="E581" s="631"/>
      <c r="F581" s="631"/>
      <c r="G581" s="637"/>
      <c r="H581" s="690"/>
      <c r="I581" s="315"/>
      <c r="J581" s="315"/>
      <c r="K581" s="315"/>
      <c r="L581" s="315"/>
      <c r="M581" s="315"/>
      <c r="N581" s="315"/>
    </row>
    <row r="582">
      <c r="B582" s="691">
        <v>46200.0</v>
      </c>
      <c r="C582" s="692"/>
      <c r="D582" s="530"/>
      <c r="E582" s="531"/>
      <c r="F582" s="580"/>
      <c r="G582" s="537"/>
      <c r="H582" s="533"/>
      <c r="I582" s="477" t="s">
        <v>96</v>
      </c>
      <c r="J582" s="477" t="s">
        <v>96</v>
      </c>
      <c r="K582" s="479" t="s">
        <v>96</v>
      </c>
      <c r="L582" s="479" t="s">
        <v>96</v>
      </c>
      <c r="M582" s="477" t="s">
        <v>96</v>
      </c>
      <c r="N582" s="479" t="s">
        <v>96</v>
      </c>
    </row>
    <row r="583">
      <c r="B583" s="304"/>
      <c r="C583" s="692"/>
      <c r="D583" s="530"/>
      <c r="E583" s="531"/>
      <c r="F583" s="580"/>
      <c r="G583" s="537"/>
      <c r="H583" s="533"/>
      <c r="I583" s="304"/>
      <c r="J583" s="304"/>
      <c r="K583" s="304"/>
      <c r="L583" s="304"/>
      <c r="M583" s="304"/>
      <c r="N583" s="304"/>
    </row>
    <row r="584">
      <c r="B584" s="304"/>
      <c r="C584" s="534"/>
      <c r="D584" s="530"/>
      <c r="E584" s="531"/>
      <c r="F584" s="580"/>
      <c r="G584" s="537"/>
      <c r="H584" s="533"/>
      <c r="I584" s="304"/>
      <c r="J584" s="304"/>
      <c r="K584" s="304"/>
      <c r="L584" s="304"/>
      <c r="M584" s="304"/>
      <c r="N584" s="304"/>
    </row>
    <row r="585">
      <c r="B585" s="304"/>
      <c r="C585" s="693"/>
      <c r="D585" s="530"/>
      <c r="E585" s="531"/>
      <c r="F585" s="531"/>
      <c r="G585" s="537"/>
      <c r="H585" s="533"/>
      <c r="I585" s="304"/>
      <c r="J585" s="304"/>
      <c r="K585" s="304"/>
      <c r="L585" s="304"/>
      <c r="M585" s="304"/>
      <c r="N585" s="304"/>
    </row>
    <row r="586">
      <c r="B586" s="304"/>
      <c r="C586" s="693"/>
      <c r="D586" s="530"/>
      <c r="E586" s="531"/>
      <c r="F586" s="531"/>
      <c r="G586" s="537"/>
      <c r="H586" s="533"/>
      <c r="I586" s="304"/>
      <c r="J586" s="304"/>
      <c r="K586" s="304"/>
      <c r="L586" s="304"/>
      <c r="M586" s="304"/>
      <c r="N586" s="304"/>
    </row>
    <row r="587">
      <c r="B587" s="304"/>
      <c r="C587" s="529"/>
      <c r="D587" s="694"/>
      <c r="E587" s="531"/>
      <c r="F587" s="580"/>
      <c r="G587" s="537"/>
      <c r="H587" s="695"/>
      <c r="I587" s="304"/>
      <c r="J587" s="304"/>
      <c r="K587" s="304"/>
      <c r="L587" s="304"/>
      <c r="M587" s="304"/>
      <c r="N587" s="304"/>
    </row>
    <row r="588">
      <c r="B588" s="304"/>
      <c r="C588" s="529"/>
      <c r="D588" s="694"/>
      <c r="E588" s="696"/>
      <c r="F588" s="586"/>
      <c r="G588" s="537"/>
      <c r="H588" s="695"/>
      <c r="I588" s="304"/>
      <c r="J588" s="304"/>
      <c r="K588" s="304"/>
      <c r="L588" s="304"/>
      <c r="M588" s="304"/>
      <c r="N588" s="304"/>
    </row>
    <row r="589">
      <c r="B589" s="304"/>
      <c r="C589" s="529"/>
      <c r="D589" s="694"/>
      <c r="E589" s="696"/>
      <c r="F589" s="586"/>
      <c r="G589" s="537"/>
      <c r="H589" s="695"/>
      <c r="I589" s="304"/>
      <c r="J589" s="304"/>
      <c r="K589" s="304"/>
      <c r="L589" s="304"/>
      <c r="M589" s="304"/>
      <c r="N589" s="304"/>
    </row>
    <row r="590">
      <c r="B590" s="304"/>
      <c r="C590" s="529"/>
      <c r="D590" s="694"/>
      <c r="E590" s="531"/>
      <c r="F590" s="580"/>
      <c r="G590" s="537"/>
      <c r="H590" s="695"/>
      <c r="I590" s="304"/>
      <c r="J590" s="304"/>
      <c r="K590" s="304"/>
      <c r="L590" s="304"/>
      <c r="M590" s="304"/>
      <c r="N590" s="304"/>
    </row>
    <row r="591">
      <c r="B591" s="304"/>
      <c r="C591" s="529"/>
      <c r="D591" s="694"/>
      <c r="E591" s="531"/>
      <c r="F591" s="580"/>
      <c r="G591" s="537"/>
      <c r="H591" s="695"/>
      <c r="I591" s="304"/>
      <c r="J591" s="304"/>
      <c r="K591" s="304"/>
      <c r="L591" s="304"/>
      <c r="M591" s="304"/>
      <c r="N591" s="304"/>
    </row>
    <row r="592">
      <c r="B592" s="315"/>
      <c r="C592" s="529"/>
      <c r="D592" s="710"/>
      <c r="E592" s="531"/>
      <c r="F592" s="580"/>
      <c r="G592" s="537"/>
      <c r="H592" s="695"/>
      <c r="I592" s="315"/>
      <c r="J592" s="315"/>
      <c r="K592" s="315"/>
      <c r="L592" s="315"/>
      <c r="M592" s="315"/>
      <c r="N592" s="315"/>
    </row>
    <row r="593">
      <c r="B593" s="538">
        <v>46194.0</v>
      </c>
      <c r="C593" s="654" t="s">
        <v>1651</v>
      </c>
      <c r="D593" s="317"/>
      <c r="E593" s="697"/>
      <c r="F593" s="697"/>
      <c r="G593" s="656"/>
      <c r="H593" s="317"/>
      <c r="I593" s="648" t="s">
        <v>96</v>
      </c>
      <c r="J593" s="648" t="s">
        <v>96</v>
      </c>
      <c r="K593" s="649" t="s">
        <v>96</v>
      </c>
      <c r="L593" s="649" t="s">
        <v>96</v>
      </c>
      <c r="M593" s="648" t="s">
        <v>96</v>
      </c>
      <c r="N593" s="649" t="s">
        <v>96</v>
      </c>
    </row>
    <row r="594">
      <c r="B594" s="304"/>
      <c r="C594" s="594"/>
      <c r="D594" s="317"/>
      <c r="E594" s="697"/>
      <c r="F594" s="697"/>
      <c r="G594" s="656"/>
      <c r="H594" s="317"/>
      <c r="I594" s="304"/>
      <c r="J594" s="304"/>
      <c r="K594" s="304"/>
      <c r="L594" s="304"/>
      <c r="M594" s="304"/>
      <c r="N594" s="304"/>
    </row>
    <row r="595">
      <c r="B595" s="304"/>
      <c r="C595" s="317"/>
      <c r="D595" s="317"/>
      <c r="E595" s="697"/>
      <c r="F595" s="697"/>
      <c r="G595" s="656"/>
      <c r="H595" s="317"/>
      <c r="I595" s="304"/>
      <c r="J595" s="304"/>
      <c r="K595" s="304"/>
      <c r="L595" s="304"/>
      <c r="M595" s="304"/>
      <c r="N595" s="304"/>
    </row>
    <row r="596">
      <c r="B596" s="304"/>
      <c r="C596" s="657"/>
      <c r="D596" s="317"/>
      <c r="E596" s="697"/>
      <c r="F596" s="697"/>
      <c r="G596" s="656"/>
      <c r="H596" s="317"/>
      <c r="I596" s="304"/>
      <c r="J596" s="304"/>
      <c r="K596" s="304"/>
      <c r="L596" s="304"/>
      <c r="M596" s="304"/>
      <c r="N596" s="304"/>
    </row>
    <row r="597">
      <c r="B597" s="304"/>
      <c r="C597" s="657"/>
      <c r="D597" s="317"/>
      <c r="E597" s="697"/>
      <c r="F597" s="697"/>
      <c r="G597" s="656"/>
      <c r="H597" s="317"/>
      <c r="I597" s="304"/>
      <c r="J597" s="304"/>
      <c r="K597" s="304"/>
      <c r="L597" s="304"/>
      <c r="M597" s="304"/>
      <c r="N597" s="304"/>
    </row>
    <row r="598">
      <c r="B598" s="304"/>
      <c r="C598" s="657"/>
      <c r="D598" s="317"/>
      <c r="E598" s="697"/>
      <c r="F598" s="697"/>
      <c r="G598" s="656"/>
      <c r="H598" s="594"/>
      <c r="I598" s="304"/>
      <c r="J598" s="304"/>
      <c r="K598" s="304"/>
      <c r="L598" s="304"/>
      <c r="M598" s="304"/>
      <c r="N598" s="304"/>
    </row>
    <row r="599">
      <c r="B599" s="304"/>
      <c r="C599" s="657"/>
      <c r="D599" s="317"/>
      <c r="E599" s="697"/>
      <c r="F599" s="697"/>
      <c r="G599" s="656"/>
      <c r="H599" s="594"/>
      <c r="I599" s="304"/>
      <c r="J599" s="304"/>
      <c r="K599" s="304"/>
      <c r="L599" s="304"/>
      <c r="M599" s="304"/>
      <c r="N599" s="304"/>
    </row>
    <row r="600">
      <c r="B600" s="304"/>
      <c r="C600" s="657"/>
      <c r="D600" s="317"/>
      <c r="E600" s="697"/>
      <c r="F600" s="697"/>
      <c r="G600" s="656"/>
      <c r="H600" s="594"/>
      <c r="I600" s="304"/>
      <c r="J600" s="304"/>
      <c r="K600" s="304"/>
      <c r="L600" s="304"/>
      <c r="M600" s="304"/>
      <c r="N600" s="304"/>
    </row>
    <row r="601">
      <c r="B601" s="304"/>
      <c r="C601" s="657"/>
      <c r="D601" s="317"/>
      <c r="E601" s="697"/>
      <c r="F601" s="697"/>
      <c r="G601" s="656"/>
      <c r="H601" s="594"/>
      <c r="I601" s="304"/>
      <c r="J601" s="304"/>
      <c r="K601" s="304"/>
      <c r="L601" s="304"/>
      <c r="M601" s="304"/>
      <c r="N601" s="304"/>
    </row>
    <row r="602">
      <c r="B602" s="304"/>
      <c r="C602" s="657"/>
      <c r="D602" s="317"/>
      <c r="E602" s="697"/>
      <c r="F602" s="697"/>
      <c r="G602" s="656"/>
      <c r="H602" s="594"/>
      <c r="I602" s="304"/>
      <c r="J602" s="304"/>
      <c r="K602" s="304"/>
      <c r="L602" s="304"/>
      <c r="M602" s="304"/>
      <c r="N602" s="304"/>
    </row>
    <row r="603">
      <c r="B603" s="315"/>
      <c r="C603" s="657"/>
      <c r="D603" s="317"/>
      <c r="E603" s="697"/>
      <c r="F603" s="697"/>
      <c r="G603" s="656"/>
      <c r="H603" s="594"/>
      <c r="I603" s="315"/>
      <c r="J603" s="315"/>
      <c r="K603" s="315"/>
      <c r="L603" s="315"/>
      <c r="M603" s="315"/>
      <c r="N603" s="315"/>
    </row>
    <row r="604">
      <c r="B604" s="711"/>
      <c r="C604" s="712"/>
      <c r="D604" s="713"/>
      <c r="E604" s="714"/>
      <c r="F604" s="714"/>
      <c r="G604" s="715"/>
      <c r="H604" s="716"/>
      <c r="I604" s="708"/>
      <c r="J604" s="708"/>
      <c r="K604" s="709"/>
      <c r="L604" s="709"/>
      <c r="M604" s="708"/>
      <c r="N604" s="709"/>
    </row>
    <row r="605">
      <c r="B605" s="717"/>
      <c r="C605" s="716"/>
      <c r="D605" s="713"/>
      <c r="E605" s="714"/>
      <c r="F605" s="714"/>
      <c r="G605" s="715"/>
      <c r="H605" s="718"/>
      <c r="I605" s="648" t="s">
        <v>96</v>
      </c>
      <c r="J605" s="648" t="s">
        <v>96</v>
      </c>
      <c r="K605" s="649" t="s">
        <v>96</v>
      </c>
      <c r="L605" s="649" t="s">
        <v>96</v>
      </c>
      <c r="M605" s="648" t="s">
        <v>96</v>
      </c>
      <c r="N605" s="649" t="s">
        <v>96</v>
      </c>
    </row>
    <row r="606">
      <c r="B606" s="304"/>
      <c r="C606" s="716"/>
      <c r="D606" s="713"/>
      <c r="E606" s="714"/>
      <c r="F606" s="714"/>
      <c r="G606" s="715"/>
      <c r="H606" s="718"/>
      <c r="I606" s="304"/>
      <c r="J606" s="304"/>
      <c r="K606" s="304"/>
      <c r="L606" s="304"/>
      <c r="M606" s="304"/>
      <c r="N606" s="304"/>
    </row>
    <row r="607">
      <c r="B607" s="304"/>
      <c r="C607" s="718"/>
      <c r="D607" s="713"/>
      <c r="E607" s="714"/>
      <c r="F607" s="714"/>
      <c r="G607" s="715"/>
      <c r="H607" s="718"/>
      <c r="I607" s="304"/>
      <c r="J607" s="304"/>
      <c r="K607" s="304"/>
      <c r="L607" s="304"/>
      <c r="M607" s="304"/>
      <c r="N607" s="304"/>
    </row>
    <row r="608">
      <c r="B608" s="304"/>
      <c r="C608" s="712"/>
      <c r="D608" s="713"/>
      <c r="E608" s="714"/>
      <c r="F608" s="714"/>
      <c r="G608" s="715"/>
      <c r="H608" s="718"/>
      <c r="I608" s="304"/>
      <c r="J608" s="304"/>
      <c r="K608" s="304"/>
      <c r="L608" s="304"/>
      <c r="M608" s="304"/>
      <c r="N608" s="304"/>
    </row>
    <row r="609">
      <c r="B609" s="304"/>
      <c r="C609" s="712"/>
      <c r="D609" s="713"/>
      <c r="E609" s="714"/>
      <c r="F609" s="714"/>
      <c r="G609" s="715"/>
      <c r="H609" s="718"/>
      <c r="I609" s="304"/>
      <c r="J609" s="304"/>
      <c r="K609" s="304"/>
      <c r="L609" s="304"/>
      <c r="M609" s="304"/>
      <c r="N609" s="304"/>
    </row>
    <row r="610">
      <c r="B610" s="304"/>
      <c r="C610" s="712"/>
      <c r="D610" s="713"/>
      <c r="E610" s="714"/>
      <c r="F610" s="714"/>
      <c r="G610" s="715"/>
      <c r="H610" s="716"/>
      <c r="I610" s="304"/>
      <c r="J610" s="304"/>
      <c r="K610" s="304"/>
      <c r="L610" s="304"/>
      <c r="M610" s="304"/>
      <c r="N610" s="304"/>
    </row>
    <row r="611">
      <c r="B611" s="304"/>
      <c r="C611" s="712"/>
      <c r="D611" s="713"/>
      <c r="E611" s="714"/>
      <c r="F611" s="714"/>
      <c r="G611" s="715"/>
      <c r="H611" s="716"/>
      <c r="I611" s="304"/>
      <c r="J611" s="304"/>
      <c r="K611" s="304"/>
      <c r="L611" s="304"/>
      <c r="M611" s="304"/>
      <c r="N611" s="304"/>
    </row>
    <row r="612">
      <c r="B612" s="304"/>
      <c r="C612" s="712"/>
      <c r="D612" s="713"/>
      <c r="E612" s="714"/>
      <c r="F612" s="714"/>
      <c r="G612" s="715"/>
      <c r="H612" s="716"/>
      <c r="I612" s="304"/>
      <c r="J612" s="304"/>
      <c r="K612" s="304"/>
      <c r="L612" s="304"/>
      <c r="M612" s="304"/>
      <c r="N612" s="304"/>
    </row>
    <row r="613">
      <c r="B613" s="304"/>
      <c r="C613" s="712"/>
      <c r="D613" s="713"/>
      <c r="E613" s="714"/>
      <c r="F613" s="714"/>
      <c r="G613" s="715"/>
      <c r="H613" s="716"/>
      <c r="I613" s="304"/>
      <c r="J613" s="304"/>
      <c r="K613" s="304"/>
      <c r="L613" s="304"/>
      <c r="M613" s="304"/>
      <c r="N613" s="304"/>
    </row>
    <row r="614">
      <c r="B614" s="304"/>
      <c r="C614" s="712"/>
      <c r="D614" s="713"/>
      <c r="E614" s="714"/>
      <c r="F614" s="714"/>
      <c r="G614" s="715"/>
      <c r="H614" s="716"/>
      <c r="I614" s="304"/>
      <c r="J614" s="304"/>
      <c r="K614" s="304"/>
      <c r="L614" s="304"/>
      <c r="M614" s="304"/>
      <c r="N614" s="304"/>
    </row>
    <row r="615">
      <c r="B615" s="315"/>
      <c r="C615" s="712"/>
      <c r="D615" s="713"/>
      <c r="E615" s="714"/>
      <c r="F615" s="714"/>
      <c r="G615" s="715"/>
      <c r="H615" s="716"/>
      <c r="I615" s="315"/>
      <c r="J615" s="315"/>
      <c r="K615" s="315"/>
      <c r="L615" s="315"/>
      <c r="M615" s="315"/>
      <c r="N615" s="315"/>
    </row>
    <row r="616">
      <c r="B616" s="719"/>
      <c r="C616" s="718"/>
      <c r="D616" s="720"/>
      <c r="E616" s="714"/>
      <c r="F616" s="714"/>
      <c r="G616" s="715"/>
      <c r="H616" s="718"/>
      <c r="I616" s="721" t="s">
        <v>96</v>
      </c>
      <c r="J616" s="721" t="s">
        <v>96</v>
      </c>
      <c r="K616" s="722" t="s">
        <v>96</v>
      </c>
      <c r="L616" s="722" t="s">
        <v>96</v>
      </c>
      <c r="M616" s="721" t="s">
        <v>96</v>
      </c>
      <c r="N616" s="722" t="s">
        <v>96</v>
      </c>
    </row>
    <row r="617">
      <c r="B617" s="304"/>
      <c r="C617" s="718"/>
      <c r="D617" s="713"/>
      <c r="E617" s="714"/>
      <c r="F617" s="714"/>
      <c r="G617" s="715"/>
      <c r="H617" s="718"/>
      <c r="I617" s="304"/>
      <c r="J617" s="304"/>
      <c r="K617" s="304"/>
      <c r="L617" s="304"/>
      <c r="M617" s="304"/>
      <c r="N617" s="304"/>
    </row>
    <row r="618">
      <c r="B618" s="304"/>
      <c r="C618" s="718"/>
      <c r="D618" s="720"/>
      <c r="E618" s="714"/>
      <c r="F618" s="714"/>
      <c r="G618" s="715"/>
      <c r="H618" s="718"/>
      <c r="I618" s="304"/>
      <c r="J618" s="304"/>
      <c r="K618" s="304"/>
      <c r="L618" s="304"/>
      <c r="M618" s="304"/>
      <c r="N618" s="304"/>
    </row>
    <row r="619">
      <c r="B619" s="304"/>
      <c r="C619" s="712"/>
      <c r="D619" s="713"/>
      <c r="E619" s="714"/>
      <c r="F619" s="714"/>
      <c r="G619" s="715"/>
      <c r="H619" s="718"/>
      <c r="I619" s="304"/>
      <c r="J619" s="304"/>
      <c r="K619" s="304"/>
      <c r="L619" s="304"/>
      <c r="M619" s="304"/>
      <c r="N619" s="304"/>
    </row>
    <row r="620">
      <c r="B620" s="304"/>
      <c r="C620" s="712"/>
      <c r="D620" s="720"/>
      <c r="E620" s="714"/>
      <c r="F620" s="714"/>
      <c r="G620" s="715"/>
      <c r="H620" s="718"/>
      <c r="I620" s="304"/>
      <c r="J620" s="304"/>
      <c r="K620" s="304"/>
      <c r="L620" s="304"/>
      <c r="M620" s="304"/>
      <c r="N620" s="304"/>
    </row>
    <row r="621">
      <c r="B621" s="304"/>
      <c r="C621" s="712"/>
      <c r="D621" s="713"/>
      <c r="E621" s="714"/>
      <c r="F621" s="714"/>
      <c r="G621" s="715"/>
      <c r="H621" s="718"/>
      <c r="I621" s="304"/>
      <c r="J621" s="304"/>
      <c r="K621" s="304"/>
      <c r="L621" s="304"/>
      <c r="M621" s="304"/>
      <c r="N621" s="304"/>
    </row>
    <row r="622">
      <c r="B622" s="304"/>
      <c r="C622" s="712"/>
      <c r="D622" s="720"/>
      <c r="E622" s="714"/>
      <c r="F622" s="714"/>
      <c r="G622" s="715"/>
      <c r="H622" s="718"/>
      <c r="I622" s="304"/>
      <c r="J622" s="304"/>
      <c r="K622" s="304"/>
      <c r="L622" s="304"/>
      <c r="M622" s="304"/>
      <c r="N622" s="304"/>
    </row>
    <row r="623">
      <c r="B623" s="304"/>
      <c r="C623" s="712"/>
      <c r="D623" s="713"/>
      <c r="E623" s="714"/>
      <c r="F623" s="714"/>
      <c r="G623" s="715"/>
      <c r="H623" s="718"/>
      <c r="I623" s="304"/>
      <c r="J623" s="304"/>
      <c r="K623" s="304"/>
      <c r="L623" s="304"/>
      <c r="M623" s="304"/>
      <c r="N623" s="304"/>
    </row>
    <row r="624">
      <c r="B624" s="304"/>
      <c r="C624" s="712"/>
      <c r="D624" s="720"/>
      <c r="E624" s="714"/>
      <c r="F624" s="714"/>
      <c r="G624" s="715"/>
      <c r="H624" s="718"/>
      <c r="I624" s="304"/>
      <c r="J624" s="304"/>
      <c r="K624" s="304"/>
      <c r="L624" s="304"/>
      <c r="M624" s="304"/>
      <c r="N624" s="304"/>
    </row>
    <row r="625">
      <c r="B625" s="304"/>
      <c r="C625" s="712"/>
      <c r="D625" s="713"/>
      <c r="E625" s="714"/>
      <c r="F625" s="714"/>
      <c r="G625" s="715"/>
      <c r="H625" s="718"/>
      <c r="I625" s="304"/>
      <c r="J625" s="304"/>
      <c r="K625" s="304"/>
      <c r="L625" s="304"/>
      <c r="M625" s="304"/>
      <c r="N625" s="304"/>
    </row>
    <row r="626">
      <c r="B626" s="315"/>
      <c r="C626" s="712"/>
      <c r="D626" s="720"/>
      <c r="E626" s="714"/>
      <c r="F626" s="714"/>
      <c r="G626" s="715"/>
      <c r="H626" s="718"/>
      <c r="I626" s="315"/>
      <c r="J626" s="315"/>
      <c r="K626" s="315"/>
      <c r="L626" s="315"/>
      <c r="M626" s="315"/>
      <c r="N626" s="315"/>
    </row>
    <row r="627">
      <c r="B627" s="719"/>
      <c r="C627" s="718"/>
      <c r="D627" s="720"/>
      <c r="E627" s="714"/>
      <c r="F627" s="714"/>
      <c r="G627" s="715"/>
      <c r="H627" s="718"/>
      <c r="I627" s="721" t="s">
        <v>96</v>
      </c>
      <c r="J627" s="721" t="s">
        <v>96</v>
      </c>
      <c r="K627" s="722" t="s">
        <v>96</v>
      </c>
      <c r="L627" s="722" t="s">
        <v>96</v>
      </c>
      <c r="M627" s="721" t="s">
        <v>96</v>
      </c>
      <c r="N627" s="722" t="s">
        <v>96</v>
      </c>
    </row>
    <row r="628">
      <c r="B628" s="304"/>
      <c r="C628" s="718"/>
      <c r="D628" s="713"/>
      <c r="E628" s="714"/>
      <c r="F628" s="714"/>
      <c r="G628" s="715"/>
      <c r="H628" s="718"/>
      <c r="I628" s="304"/>
      <c r="J628" s="304"/>
      <c r="K628" s="304"/>
      <c r="L628" s="304"/>
      <c r="M628" s="304"/>
      <c r="N628" s="304"/>
    </row>
    <row r="629">
      <c r="B629" s="304"/>
      <c r="C629" s="718"/>
      <c r="D629" s="720"/>
      <c r="E629" s="714"/>
      <c r="F629" s="714"/>
      <c r="G629" s="715"/>
      <c r="H629" s="718"/>
      <c r="I629" s="304"/>
      <c r="J629" s="304"/>
      <c r="K629" s="304"/>
      <c r="L629" s="304"/>
      <c r="M629" s="304"/>
      <c r="N629" s="304"/>
    </row>
    <row r="630">
      <c r="B630" s="304"/>
      <c r="C630" s="712"/>
      <c r="D630" s="713"/>
      <c r="E630" s="714"/>
      <c r="F630" s="714"/>
      <c r="G630" s="715"/>
      <c r="H630" s="718"/>
      <c r="I630" s="304"/>
      <c r="J630" s="304"/>
      <c r="K630" s="304"/>
      <c r="L630" s="304"/>
      <c r="M630" s="304"/>
      <c r="N630" s="304"/>
    </row>
    <row r="631">
      <c r="B631" s="304"/>
      <c r="C631" s="712"/>
      <c r="D631" s="720"/>
      <c r="E631" s="714"/>
      <c r="F631" s="714"/>
      <c r="G631" s="715"/>
      <c r="H631" s="718"/>
      <c r="I631" s="304"/>
      <c r="J631" s="304"/>
      <c r="K631" s="304"/>
      <c r="L631" s="304"/>
      <c r="M631" s="304"/>
      <c r="N631" s="304"/>
    </row>
    <row r="632">
      <c r="B632" s="304"/>
      <c r="C632" s="712"/>
      <c r="D632" s="713"/>
      <c r="E632" s="714"/>
      <c r="F632" s="714"/>
      <c r="G632" s="715"/>
      <c r="H632" s="718"/>
      <c r="I632" s="304"/>
      <c r="J632" s="304"/>
      <c r="K632" s="304"/>
      <c r="L632" s="304"/>
      <c r="M632" s="304"/>
      <c r="N632" s="304"/>
    </row>
    <row r="633">
      <c r="B633" s="304"/>
      <c r="C633" s="712"/>
      <c r="D633" s="720"/>
      <c r="E633" s="714"/>
      <c r="F633" s="714"/>
      <c r="G633" s="715"/>
      <c r="H633" s="718"/>
      <c r="I633" s="304"/>
      <c r="J633" s="304"/>
      <c r="K633" s="304"/>
      <c r="L633" s="304"/>
      <c r="M633" s="304"/>
      <c r="N633" s="304"/>
    </row>
    <row r="634">
      <c r="B634" s="304"/>
      <c r="C634" s="712"/>
      <c r="D634" s="713"/>
      <c r="E634" s="714"/>
      <c r="F634" s="714"/>
      <c r="G634" s="715"/>
      <c r="H634" s="718"/>
      <c r="I634" s="304"/>
      <c r="J634" s="304"/>
      <c r="K634" s="304"/>
      <c r="L634" s="304"/>
      <c r="M634" s="304"/>
      <c r="N634" s="304"/>
    </row>
    <row r="635">
      <c r="B635" s="304"/>
      <c r="C635" s="712"/>
      <c r="D635" s="720"/>
      <c r="E635" s="714"/>
      <c r="F635" s="714"/>
      <c r="G635" s="715"/>
      <c r="H635" s="718"/>
      <c r="I635" s="304"/>
      <c r="J635" s="304"/>
      <c r="K635" s="304"/>
      <c r="L635" s="304"/>
      <c r="M635" s="304"/>
      <c r="N635" s="304"/>
    </row>
    <row r="636">
      <c r="B636" s="304"/>
      <c r="C636" s="712"/>
      <c r="D636" s="713"/>
      <c r="E636" s="714"/>
      <c r="F636" s="714"/>
      <c r="G636" s="715"/>
      <c r="H636" s="718"/>
      <c r="I636" s="304"/>
      <c r="J636" s="304"/>
      <c r="K636" s="304"/>
      <c r="L636" s="304"/>
      <c r="M636" s="304"/>
      <c r="N636" s="304"/>
    </row>
    <row r="637">
      <c r="B637" s="315"/>
      <c r="C637" s="712"/>
      <c r="D637" s="720"/>
      <c r="E637" s="714"/>
      <c r="F637" s="714"/>
      <c r="G637" s="715"/>
      <c r="H637" s="718"/>
      <c r="I637" s="315"/>
      <c r="J637" s="315"/>
      <c r="K637" s="315"/>
      <c r="L637" s="315"/>
      <c r="M637" s="315"/>
      <c r="N637" s="315"/>
    </row>
    <row r="638">
      <c r="B638" s="719"/>
      <c r="C638" s="718"/>
      <c r="D638" s="720"/>
      <c r="E638" s="714"/>
      <c r="F638" s="714"/>
      <c r="G638" s="715"/>
      <c r="H638" s="718"/>
      <c r="I638" s="721" t="s">
        <v>96</v>
      </c>
      <c r="J638" s="721" t="s">
        <v>96</v>
      </c>
      <c r="K638" s="722" t="s">
        <v>96</v>
      </c>
      <c r="L638" s="722" t="s">
        <v>96</v>
      </c>
      <c r="M638" s="721" t="s">
        <v>96</v>
      </c>
      <c r="N638" s="722" t="s">
        <v>96</v>
      </c>
    </row>
    <row r="639">
      <c r="B639" s="304"/>
      <c r="C639" s="718"/>
      <c r="D639" s="713"/>
      <c r="E639" s="714"/>
      <c r="F639" s="714"/>
      <c r="G639" s="715"/>
      <c r="H639" s="718"/>
      <c r="I639" s="304"/>
      <c r="J639" s="304"/>
      <c r="K639" s="304"/>
      <c r="L639" s="304"/>
      <c r="M639" s="304"/>
      <c r="N639" s="304"/>
    </row>
    <row r="640">
      <c r="B640" s="304"/>
      <c r="C640" s="718"/>
      <c r="D640" s="720"/>
      <c r="E640" s="714"/>
      <c r="F640" s="714"/>
      <c r="G640" s="715"/>
      <c r="H640" s="718"/>
      <c r="I640" s="304"/>
      <c r="J640" s="304"/>
      <c r="K640" s="304"/>
      <c r="L640" s="304"/>
      <c r="M640" s="304"/>
      <c r="N640" s="304"/>
    </row>
    <row r="641">
      <c r="B641" s="304"/>
      <c r="C641" s="712"/>
      <c r="D641" s="713"/>
      <c r="E641" s="714"/>
      <c r="F641" s="714"/>
      <c r="G641" s="715"/>
      <c r="H641" s="718"/>
      <c r="I641" s="304"/>
      <c r="J641" s="304"/>
      <c r="K641" s="304"/>
      <c r="L641" s="304"/>
      <c r="M641" s="304"/>
      <c r="N641" s="304"/>
    </row>
    <row r="642">
      <c r="B642" s="304"/>
      <c r="C642" s="712"/>
      <c r="D642" s="720"/>
      <c r="E642" s="714"/>
      <c r="F642" s="714"/>
      <c r="G642" s="715"/>
      <c r="H642" s="718"/>
      <c r="I642" s="304"/>
      <c r="J642" s="304"/>
      <c r="K642" s="304"/>
      <c r="L642" s="304"/>
      <c r="M642" s="304"/>
      <c r="N642" s="304"/>
    </row>
    <row r="643">
      <c r="B643" s="304"/>
      <c r="C643" s="712"/>
      <c r="D643" s="713"/>
      <c r="E643" s="714"/>
      <c r="F643" s="714"/>
      <c r="G643" s="715"/>
      <c r="H643" s="718"/>
      <c r="I643" s="304"/>
      <c r="J643" s="304"/>
      <c r="K643" s="304"/>
      <c r="L643" s="304"/>
      <c r="M643" s="304"/>
      <c r="N643" s="304"/>
    </row>
    <row r="644">
      <c r="B644" s="304"/>
      <c r="C644" s="712"/>
      <c r="D644" s="720"/>
      <c r="E644" s="714"/>
      <c r="F644" s="714"/>
      <c r="G644" s="715"/>
      <c r="H644" s="718"/>
      <c r="I644" s="304"/>
      <c r="J644" s="304"/>
      <c r="K644" s="304"/>
      <c r="L644" s="304"/>
      <c r="M644" s="304"/>
      <c r="N644" s="304"/>
    </row>
    <row r="645">
      <c r="B645" s="304"/>
      <c r="C645" s="712"/>
      <c r="D645" s="713"/>
      <c r="E645" s="714"/>
      <c r="F645" s="714"/>
      <c r="G645" s="715"/>
      <c r="H645" s="718"/>
      <c r="I645" s="304"/>
      <c r="J645" s="304"/>
      <c r="K645" s="304"/>
      <c r="L645" s="304"/>
      <c r="M645" s="304"/>
      <c r="N645" s="304"/>
    </row>
    <row r="646">
      <c r="B646" s="304"/>
      <c r="C646" s="712"/>
      <c r="D646" s="720"/>
      <c r="E646" s="714"/>
      <c r="F646" s="714"/>
      <c r="G646" s="715"/>
      <c r="H646" s="718"/>
      <c r="I646" s="304"/>
      <c r="J646" s="304"/>
      <c r="K646" s="304"/>
      <c r="L646" s="304"/>
      <c r="M646" s="304"/>
      <c r="N646" s="304"/>
    </row>
    <row r="647">
      <c r="B647" s="304"/>
      <c r="C647" s="712"/>
      <c r="D647" s="713"/>
      <c r="E647" s="714"/>
      <c r="F647" s="714"/>
      <c r="G647" s="715"/>
      <c r="H647" s="718"/>
      <c r="I647" s="304"/>
      <c r="J647" s="304"/>
      <c r="K647" s="304"/>
      <c r="L647" s="304"/>
      <c r="M647" s="304"/>
      <c r="N647" s="304"/>
    </row>
    <row r="648">
      <c r="B648" s="315"/>
      <c r="C648" s="712"/>
      <c r="D648" s="720"/>
      <c r="E648" s="714"/>
      <c r="F648" s="714"/>
      <c r="G648" s="715"/>
      <c r="H648" s="718"/>
      <c r="I648" s="315"/>
      <c r="J648" s="315"/>
      <c r="K648" s="315"/>
      <c r="L648" s="315"/>
      <c r="M648" s="315"/>
      <c r="N648" s="315"/>
    </row>
  </sheetData>
  <autoFilter ref="$A$4:$N$410">
    <filterColumn colId="1">
      <filters blank="1">
        <filter val="12/04/26"/>
        <filter val="08/05/26"/>
        <filter val="18/05/26"/>
        <filter val="02/06/26"/>
        <filter val="APR"/>
        <filter val="MAY"/>
        <filter val="11/05/26"/>
        <filter val="03/05/26"/>
        <filter val="07/06/26"/>
        <filter val="20/04/26"/>
        <filter val="13/05/26"/>
        <filter val="23/05/26"/>
        <filter val="24/04/26"/>
        <filter val="25/05/26"/>
        <filter val="05/05/26"/>
        <filter val="15/05/26"/>
        <filter val="22/05/20"/>
        <filter val="11/04/26"/>
        <filter val="06/06/26"/>
        <filter val="26/04/26"/>
        <filter val="20/05/20"/>
        <filter val="12/05/26"/>
        <filter val="JUN"/>
        <filter val="17/05/26"/>
        <filter val="01/06/26"/>
        <filter val="9-10/05/26"/>
        <filter val="27/05/26"/>
        <filter val="19/05/26"/>
        <filter val="28/04/26"/>
        <filter val="24/05/26"/>
        <filter val="29/05/20"/>
        <filter val="25/04/26"/>
        <filter val="05/06/26"/>
        <filter val="วันที่"/>
        <filter val="06/05/26"/>
        <filter val="16/05/26"/>
        <filter val="26/05/26"/>
      </filters>
    </filterColumn>
  </autoFilter>
  <mergeCells count="449">
    <mergeCell ref="J173:J185"/>
    <mergeCell ref="K173:K185"/>
    <mergeCell ref="J186:J199"/>
    <mergeCell ref="K186:K199"/>
    <mergeCell ref="L186:L199"/>
    <mergeCell ref="M186:M199"/>
    <mergeCell ref="N186:N199"/>
    <mergeCell ref="I186:I199"/>
    <mergeCell ref="I200:I212"/>
    <mergeCell ref="J200:J212"/>
    <mergeCell ref="K200:K212"/>
    <mergeCell ref="L200:L212"/>
    <mergeCell ref="M200:M212"/>
    <mergeCell ref="N200:N212"/>
    <mergeCell ref="I38:I42"/>
    <mergeCell ref="I43:I44"/>
    <mergeCell ref="I48:I73"/>
    <mergeCell ref="J48:J73"/>
    <mergeCell ref="K48:K73"/>
    <mergeCell ref="L48:L73"/>
    <mergeCell ref="M48:M73"/>
    <mergeCell ref="N48:N73"/>
    <mergeCell ref="I7:I17"/>
    <mergeCell ref="I18:I24"/>
    <mergeCell ref="I25:I28"/>
    <mergeCell ref="I29:I31"/>
    <mergeCell ref="I32:I34"/>
    <mergeCell ref="J38:J42"/>
    <mergeCell ref="J43:J44"/>
    <mergeCell ref="I35:I37"/>
    <mergeCell ref="I74:I88"/>
    <mergeCell ref="J74:J88"/>
    <mergeCell ref="K74:K88"/>
    <mergeCell ref="L74:L88"/>
    <mergeCell ref="M74:M88"/>
    <mergeCell ref="N74:N88"/>
    <mergeCell ref="L100:L104"/>
    <mergeCell ref="M100:M104"/>
    <mergeCell ref="I89:I99"/>
    <mergeCell ref="J89:J99"/>
    <mergeCell ref="K89:K99"/>
    <mergeCell ref="L89:L99"/>
    <mergeCell ref="M89:M99"/>
    <mergeCell ref="N89:N99"/>
    <mergeCell ref="I100:I104"/>
    <mergeCell ref="N100:N104"/>
    <mergeCell ref="J100:J104"/>
    <mergeCell ref="K100:K104"/>
    <mergeCell ref="J105:J116"/>
    <mergeCell ref="K105:K116"/>
    <mergeCell ref="L105:L116"/>
    <mergeCell ref="M105:M116"/>
    <mergeCell ref="N105:N116"/>
    <mergeCell ref="I213:I224"/>
    <mergeCell ref="J213:J224"/>
    <mergeCell ref="K213:K224"/>
    <mergeCell ref="L213:L224"/>
    <mergeCell ref="M213:M224"/>
    <mergeCell ref="N213:N224"/>
    <mergeCell ref="N344:N354"/>
    <mergeCell ref="K355:N355"/>
    <mergeCell ref="J344:J354"/>
    <mergeCell ref="K344:K354"/>
    <mergeCell ref="J356:J367"/>
    <mergeCell ref="K356:K367"/>
    <mergeCell ref="L356:L367"/>
    <mergeCell ref="M356:M367"/>
    <mergeCell ref="N356:N367"/>
    <mergeCell ref="L299:L309"/>
    <mergeCell ref="M299:M309"/>
    <mergeCell ref="I288:I298"/>
    <mergeCell ref="J288:J298"/>
    <mergeCell ref="K288:K298"/>
    <mergeCell ref="L288:L298"/>
    <mergeCell ref="M288:M298"/>
    <mergeCell ref="N288:N298"/>
    <mergeCell ref="I299:I309"/>
    <mergeCell ref="N299:N309"/>
    <mergeCell ref="J299:J309"/>
    <mergeCell ref="K299:K309"/>
    <mergeCell ref="J310:J322"/>
    <mergeCell ref="K310:K322"/>
    <mergeCell ref="L310:L322"/>
    <mergeCell ref="M310:M322"/>
    <mergeCell ref="N310:N322"/>
    <mergeCell ref="I310:I322"/>
    <mergeCell ref="I323:I332"/>
    <mergeCell ref="J323:J332"/>
    <mergeCell ref="K323:K332"/>
    <mergeCell ref="L323:L332"/>
    <mergeCell ref="M323:M332"/>
    <mergeCell ref="N323:N332"/>
    <mergeCell ref="L344:L354"/>
    <mergeCell ref="M344:M354"/>
    <mergeCell ref="I333:I343"/>
    <mergeCell ref="J333:J343"/>
    <mergeCell ref="K333:K343"/>
    <mergeCell ref="L333:L343"/>
    <mergeCell ref="M333:M343"/>
    <mergeCell ref="N333:N343"/>
    <mergeCell ref="I344:I354"/>
    <mergeCell ref="I390:I399"/>
    <mergeCell ref="J390:J399"/>
    <mergeCell ref="K390:K399"/>
    <mergeCell ref="L390:L399"/>
    <mergeCell ref="M390:M399"/>
    <mergeCell ref="N390:N399"/>
    <mergeCell ref="I356:I367"/>
    <mergeCell ref="I368:I378"/>
    <mergeCell ref="J368:J378"/>
    <mergeCell ref="K368:K378"/>
    <mergeCell ref="L368:L378"/>
    <mergeCell ref="M368:M378"/>
    <mergeCell ref="N368:N378"/>
    <mergeCell ref="J445:J454"/>
    <mergeCell ref="K445:K454"/>
    <mergeCell ref="J455:J465"/>
    <mergeCell ref="K455:K465"/>
    <mergeCell ref="L455:L465"/>
    <mergeCell ref="M455:M465"/>
    <mergeCell ref="N455:N465"/>
    <mergeCell ref="I455:I465"/>
    <mergeCell ref="I466:I476"/>
    <mergeCell ref="J466:J476"/>
    <mergeCell ref="K466:K476"/>
    <mergeCell ref="L466:L476"/>
    <mergeCell ref="M466:M476"/>
    <mergeCell ref="N466:N476"/>
    <mergeCell ref="L400:L410"/>
    <mergeCell ref="M400:M410"/>
    <mergeCell ref="I379:I389"/>
    <mergeCell ref="J379:J389"/>
    <mergeCell ref="K379:K389"/>
    <mergeCell ref="L379:L389"/>
    <mergeCell ref="M379:M389"/>
    <mergeCell ref="N379:N389"/>
    <mergeCell ref="I400:I410"/>
    <mergeCell ref="N400:N410"/>
    <mergeCell ref="J400:J410"/>
    <mergeCell ref="K400:K410"/>
    <mergeCell ref="J411:J423"/>
    <mergeCell ref="K411:K423"/>
    <mergeCell ref="L411:L423"/>
    <mergeCell ref="M411:M423"/>
    <mergeCell ref="N411:N423"/>
    <mergeCell ref="I411:I423"/>
    <mergeCell ref="I424:I433"/>
    <mergeCell ref="J424:J433"/>
    <mergeCell ref="K424:K433"/>
    <mergeCell ref="L424:L433"/>
    <mergeCell ref="M424:M433"/>
    <mergeCell ref="N424:N433"/>
    <mergeCell ref="L445:L454"/>
    <mergeCell ref="M445:M454"/>
    <mergeCell ref="I434:I444"/>
    <mergeCell ref="J434:J444"/>
    <mergeCell ref="K434:K444"/>
    <mergeCell ref="L434:L444"/>
    <mergeCell ref="M434:M444"/>
    <mergeCell ref="N434:N444"/>
    <mergeCell ref="I445:I454"/>
    <mergeCell ref="N445:N454"/>
    <mergeCell ref="I477:I489"/>
    <mergeCell ref="J477:J489"/>
    <mergeCell ref="K477:K489"/>
    <mergeCell ref="L477:L489"/>
    <mergeCell ref="M477:M489"/>
    <mergeCell ref="N477:N489"/>
    <mergeCell ref="B434:B444"/>
    <mergeCell ref="B445:B454"/>
    <mergeCell ref="B466:B476"/>
    <mergeCell ref="B477:B489"/>
    <mergeCell ref="B490:B499"/>
    <mergeCell ref="B500:B508"/>
    <mergeCell ref="B509:B519"/>
    <mergeCell ref="B593:B603"/>
    <mergeCell ref="B605:B615"/>
    <mergeCell ref="B616:B626"/>
    <mergeCell ref="B627:B637"/>
    <mergeCell ref="B638:B648"/>
    <mergeCell ref="B520:B530"/>
    <mergeCell ref="B531:B541"/>
    <mergeCell ref="B542:B551"/>
    <mergeCell ref="B552:B561"/>
    <mergeCell ref="B562:B570"/>
    <mergeCell ref="B571:B581"/>
    <mergeCell ref="B582:B592"/>
    <mergeCell ref="B18:B24"/>
    <mergeCell ref="B25:B28"/>
    <mergeCell ref="B29:B31"/>
    <mergeCell ref="B32:B34"/>
    <mergeCell ref="B35:B37"/>
    <mergeCell ref="B38:B42"/>
    <mergeCell ref="B43:B44"/>
    <mergeCell ref="A126:A132"/>
    <mergeCell ref="B126:B132"/>
    <mergeCell ref="B133:D133"/>
    <mergeCell ref="B45:B47"/>
    <mergeCell ref="B48:B73"/>
    <mergeCell ref="B74:B88"/>
    <mergeCell ref="B89:B99"/>
    <mergeCell ref="B100:B104"/>
    <mergeCell ref="B105:B116"/>
    <mergeCell ref="B117:B125"/>
    <mergeCell ref="B134:B137"/>
    <mergeCell ref="B138:B142"/>
    <mergeCell ref="B143:B150"/>
    <mergeCell ref="B151:B161"/>
    <mergeCell ref="B162:B172"/>
    <mergeCell ref="B173:B185"/>
    <mergeCell ref="B186:B199"/>
    <mergeCell ref="B200:B212"/>
    <mergeCell ref="B213:B224"/>
    <mergeCell ref="B225:B238"/>
    <mergeCell ref="B239:B251"/>
    <mergeCell ref="B252:B260"/>
    <mergeCell ref="B261:B267"/>
    <mergeCell ref="B268:B276"/>
    <mergeCell ref="B277:B287"/>
    <mergeCell ref="B288:B298"/>
    <mergeCell ref="B299:B309"/>
    <mergeCell ref="B310:B322"/>
    <mergeCell ref="B323:B332"/>
    <mergeCell ref="B333:B343"/>
    <mergeCell ref="B355:D355"/>
    <mergeCell ref="B344:B354"/>
    <mergeCell ref="B356:B367"/>
    <mergeCell ref="B368:B378"/>
    <mergeCell ref="B379:B389"/>
    <mergeCell ref="B400:B410"/>
    <mergeCell ref="B411:B423"/>
    <mergeCell ref="B424:B433"/>
    <mergeCell ref="J32:J34"/>
    <mergeCell ref="J35:J37"/>
    <mergeCell ref="J18:J24"/>
    <mergeCell ref="K18:K24"/>
    <mergeCell ref="J25:J28"/>
    <mergeCell ref="K25:K28"/>
    <mergeCell ref="J29:J31"/>
    <mergeCell ref="K29:K31"/>
    <mergeCell ref="K32:K34"/>
    <mergeCell ref="K35:K37"/>
    <mergeCell ref="K7:K17"/>
    <mergeCell ref="L7:L17"/>
    <mergeCell ref="M7:M17"/>
    <mergeCell ref="N7:N17"/>
    <mergeCell ref="B1:D1"/>
    <mergeCell ref="I4:N4"/>
    <mergeCell ref="B6:D6"/>
    <mergeCell ref="K6:N6"/>
    <mergeCell ref="B7:B17"/>
    <mergeCell ref="J7:J17"/>
    <mergeCell ref="N18:N24"/>
    <mergeCell ref="L18:L24"/>
    <mergeCell ref="M18:M24"/>
    <mergeCell ref="L25:L28"/>
    <mergeCell ref="M25:M28"/>
    <mergeCell ref="N25:N28"/>
    <mergeCell ref="M29:M31"/>
    <mergeCell ref="N29:N31"/>
    <mergeCell ref="L29:L31"/>
    <mergeCell ref="L32:L34"/>
    <mergeCell ref="M32:M34"/>
    <mergeCell ref="N32:N34"/>
    <mergeCell ref="L35:L37"/>
    <mergeCell ref="M35:M37"/>
    <mergeCell ref="N35:N37"/>
    <mergeCell ref="K43:K44"/>
    <mergeCell ref="I45:I47"/>
    <mergeCell ref="J45:J47"/>
    <mergeCell ref="K45:K47"/>
    <mergeCell ref="L45:L47"/>
    <mergeCell ref="M45:M47"/>
    <mergeCell ref="N45:N47"/>
    <mergeCell ref="K38:K42"/>
    <mergeCell ref="L38:L42"/>
    <mergeCell ref="M38:M42"/>
    <mergeCell ref="N38:N42"/>
    <mergeCell ref="L43:L44"/>
    <mergeCell ref="M43:M44"/>
    <mergeCell ref="N43:N44"/>
    <mergeCell ref="I105:I116"/>
    <mergeCell ref="I117:I125"/>
    <mergeCell ref="J117:J125"/>
    <mergeCell ref="K117:K125"/>
    <mergeCell ref="L117:L125"/>
    <mergeCell ref="M117:M125"/>
    <mergeCell ref="N117:N125"/>
    <mergeCell ref="I126:I132"/>
    <mergeCell ref="J126:J132"/>
    <mergeCell ref="K126:K132"/>
    <mergeCell ref="L126:L132"/>
    <mergeCell ref="M126:M132"/>
    <mergeCell ref="N126:N132"/>
    <mergeCell ref="K133:N133"/>
    <mergeCell ref="L138:L142"/>
    <mergeCell ref="M138:M142"/>
    <mergeCell ref="I134:I137"/>
    <mergeCell ref="J134:J137"/>
    <mergeCell ref="K134:K137"/>
    <mergeCell ref="L134:L137"/>
    <mergeCell ref="M134:M137"/>
    <mergeCell ref="N134:N137"/>
    <mergeCell ref="I138:I142"/>
    <mergeCell ref="N138:N142"/>
    <mergeCell ref="J138:J142"/>
    <mergeCell ref="K138:K142"/>
    <mergeCell ref="J143:J150"/>
    <mergeCell ref="K143:K150"/>
    <mergeCell ref="L143:L150"/>
    <mergeCell ref="M143:M150"/>
    <mergeCell ref="N143:N150"/>
    <mergeCell ref="I143:I150"/>
    <mergeCell ref="I151:I161"/>
    <mergeCell ref="J151:J161"/>
    <mergeCell ref="K151:K161"/>
    <mergeCell ref="L151:L161"/>
    <mergeCell ref="M151:M161"/>
    <mergeCell ref="N151:N161"/>
    <mergeCell ref="I162:I172"/>
    <mergeCell ref="J162:J172"/>
    <mergeCell ref="K162:K172"/>
    <mergeCell ref="L162:L172"/>
    <mergeCell ref="M162:M172"/>
    <mergeCell ref="N162:N172"/>
    <mergeCell ref="I173:I185"/>
    <mergeCell ref="N173:N185"/>
    <mergeCell ref="L173:L185"/>
    <mergeCell ref="M173:M185"/>
    <mergeCell ref="J225:J238"/>
    <mergeCell ref="K225:K238"/>
    <mergeCell ref="L225:L238"/>
    <mergeCell ref="M225:M238"/>
    <mergeCell ref="N225:N238"/>
    <mergeCell ref="I225:I238"/>
    <mergeCell ref="I239:I251"/>
    <mergeCell ref="J239:J251"/>
    <mergeCell ref="K239:K251"/>
    <mergeCell ref="L239:L251"/>
    <mergeCell ref="M239:M251"/>
    <mergeCell ref="N239:N251"/>
    <mergeCell ref="I252:I260"/>
    <mergeCell ref="J252:J260"/>
    <mergeCell ref="K252:K260"/>
    <mergeCell ref="L252:L260"/>
    <mergeCell ref="M252:M260"/>
    <mergeCell ref="N252:N260"/>
    <mergeCell ref="I261:I267"/>
    <mergeCell ref="N261:N267"/>
    <mergeCell ref="J261:J267"/>
    <mergeCell ref="K261:K267"/>
    <mergeCell ref="J268:J276"/>
    <mergeCell ref="K268:K276"/>
    <mergeCell ref="L268:L276"/>
    <mergeCell ref="M268:M276"/>
    <mergeCell ref="N268:N276"/>
    <mergeCell ref="I268:I276"/>
    <mergeCell ref="I277:I287"/>
    <mergeCell ref="J277:J287"/>
    <mergeCell ref="K277:K287"/>
    <mergeCell ref="L277:L287"/>
    <mergeCell ref="M277:M287"/>
    <mergeCell ref="N277:N287"/>
    <mergeCell ref="L261:L267"/>
    <mergeCell ref="M261:M267"/>
    <mergeCell ref="J490:J499"/>
    <mergeCell ref="K490:K499"/>
    <mergeCell ref="L490:L499"/>
    <mergeCell ref="M490:M499"/>
    <mergeCell ref="N490:N499"/>
    <mergeCell ref="K605:K615"/>
    <mergeCell ref="L605:L615"/>
    <mergeCell ref="M605:M615"/>
    <mergeCell ref="N605:N615"/>
    <mergeCell ref="I616:I626"/>
    <mergeCell ref="J616:J626"/>
    <mergeCell ref="K616:K626"/>
    <mergeCell ref="L616:L626"/>
    <mergeCell ref="M616:M626"/>
    <mergeCell ref="N616:N626"/>
    <mergeCell ref="J582:J592"/>
    <mergeCell ref="K582:K592"/>
    <mergeCell ref="I593:I603"/>
    <mergeCell ref="J593:J603"/>
    <mergeCell ref="K593:K603"/>
    <mergeCell ref="I605:I615"/>
    <mergeCell ref="J605:J615"/>
    <mergeCell ref="J638:J648"/>
    <mergeCell ref="K638:K648"/>
    <mergeCell ref="L638:L648"/>
    <mergeCell ref="M638:M648"/>
    <mergeCell ref="I627:I637"/>
    <mergeCell ref="J627:J637"/>
    <mergeCell ref="K627:K637"/>
    <mergeCell ref="L627:L637"/>
    <mergeCell ref="M627:M637"/>
    <mergeCell ref="N627:N637"/>
    <mergeCell ref="I638:I648"/>
    <mergeCell ref="N638:N648"/>
    <mergeCell ref="I490:I499"/>
    <mergeCell ref="I500:I508"/>
    <mergeCell ref="J500:J508"/>
    <mergeCell ref="K500:K508"/>
    <mergeCell ref="L500:L508"/>
    <mergeCell ref="M500:M508"/>
    <mergeCell ref="N500:N508"/>
    <mergeCell ref="L520:L530"/>
    <mergeCell ref="M520:M530"/>
    <mergeCell ref="L531:L541"/>
    <mergeCell ref="M531:M541"/>
    <mergeCell ref="N531:N541"/>
    <mergeCell ref="L542:L551"/>
    <mergeCell ref="M542:M551"/>
    <mergeCell ref="N542:N551"/>
    <mergeCell ref="I509:I519"/>
    <mergeCell ref="J509:J519"/>
    <mergeCell ref="K509:K519"/>
    <mergeCell ref="L509:L519"/>
    <mergeCell ref="M509:M519"/>
    <mergeCell ref="N509:N519"/>
    <mergeCell ref="I520:I530"/>
    <mergeCell ref="N520:N530"/>
    <mergeCell ref="J520:J530"/>
    <mergeCell ref="K520:K530"/>
    <mergeCell ref="I531:I541"/>
    <mergeCell ref="J531:J541"/>
    <mergeCell ref="K531:K541"/>
    <mergeCell ref="J542:J551"/>
    <mergeCell ref="K542:K551"/>
    <mergeCell ref="I542:I551"/>
    <mergeCell ref="I562:I570"/>
    <mergeCell ref="J562:J570"/>
    <mergeCell ref="K562:K570"/>
    <mergeCell ref="L562:L570"/>
    <mergeCell ref="M562:M570"/>
    <mergeCell ref="N562:N570"/>
    <mergeCell ref="L582:L592"/>
    <mergeCell ref="M582:M592"/>
    <mergeCell ref="L593:L603"/>
    <mergeCell ref="M593:M603"/>
    <mergeCell ref="N593:N603"/>
    <mergeCell ref="I571:I581"/>
    <mergeCell ref="J571:J581"/>
    <mergeCell ref="K571:K581"/>
    <mergeCell ref="L571:L581"/>
    <mergeCell ref="M571:M581"/>
    <mergeCell ref="N571:N581"/>
    <mergeCell ref="I582:I592"/>
    <mergeCell ref="N582:N592"/>
  </mergeCells>
  <dataValidations>
    <dataValidation type="list" allowBlank="1" showErrorMessage="1" sqref="F7:F98 F100:F132 F134:F354 F356:F504 F509:F514 F542:F555 F562:F569 F571:F581">
      <formula1>"จองสิทธิ์,จ่าย 50%,PO มาแล้ว,จ่าย 100%ก่อนตกแต่ง,จ่าย ครบ 100% ส่งมอบ,จองสิทธิ์/ขอเงินคืน,กำลังคุย,ไม่ซื้อแล้ว,สถานะงาน"</formula1>
    </dataValidation>
    <dataValidation type="list" allowBlank="1" showErrorMessage="1" sqref="E7:E132 E134:E354 E356:E519 E542:E555 E562:E581">
      <formula1>"CALL,ลูกค้าในBacklog,คุยลูกค้าใหม่,ทำเอกสาร,ประเภทงาน,ลูกค้าใหม่ตามต่อ"</formula1>
    </dataValidation>
  </dataValidations>
  <drawing r:id="rId1"/>
  <tableParts count="4">
    <tablePart r:id="rId6"/>
    <tablePart r:id="rId7"/>
    <tablePart r:id="rId8"/>
    <tablePart r:id="rId9"/>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0.5"/>
    <col customWidth="1" min="3" max="3" width="8.88"/>
    <col customWidth="1" min="4" max="4" width="13.38"/>
    <col customWidth="1" hidden="1" min="5" max="5" width="26.38"/>
    <col customWidth="1" min="6" max="7" width="25.13"/>
    <col customWidth="1" min="8" max="8" width="22.0"/>
    <col customWidth="1" min="9" max="9" width="11.5"/>
    <col customWidth="1" min="10" max="10" width="18.0"/>
    <col customWidth="1" min="11" max="11" width="17.5"/>
    <col customWidth="1" min="12" max="12" width="12.5"/>
    <col customWidth="1" min="13" max="13" width="14.75"/>
    <col customWidth="1" min="14" max="14" width="43.13"/>
    <col customWidth="1" min="15" max="15" width="12.88"/>
    <col customWidth="1" min="16" max="16" width="13.13"/>
    <col customWidth="1" min="17" max="17" width="13.88"/>
    <col customWidth="1" min="18" max="18" width="18.25"/>
    <col customWidth="1" min="19" max="19" width="30.88"/>
    <col customWidth="1" min="20" max="20" width="17.25"/>
    <col customWidth="1" min="22" max="22" width="16.63"/>
    <col customWidth="1" min="23" max="23" width="13.13"/>
    <col customWidth="1" min="26" max="26" width="16.88"/>
    <col customWidth="1" min="27" max="27" width="20.25"/>
  </cols>
  <sheetData>
    <row r="1">
      <c r="A1" s="205" t="s">
        <v>866</v>
      </c>
      <c r="B1" s="206" t="s">
        <v>1109</v>
      </c>
      <c r="C1" s="206" t="s">
        <v>1244</v>
      </c>
      <c r="D1" s="206" t="s">
        <v>1245</v>
      </c>
      <c r="E1" s="206" t="s">
        <v>1706</v>
      </c>
      <c r="F1" s="205" t="s">
        <v>52</v>
      </c>
      <c r="G1" s="206" t="s">
        <v>1111</v>
      </c>
      <c r="H1" s="278" t="s">
        <v>192</v>
      </c>
      <c r="I1" s="723" t="s">
        <v>1707</v>
      </c>
      <c r="J1" s="279" t="s">
        <v>1347</v>
      </c>
      <c r="K1" s="205" t="s">
        <v>1249</v>
      </c>
      <c r="L1" s="724" t="s">
        <v>34</v>
      </c>
      <c r="M1" s="205" t="s">
        <v>1113</v>
      </c>
      <c r="N1" s="205" t="s">
        <v>1708</v>
      </c>
      <c r="O1" s="206" t="s">
        <v>1250</v>
      </c>
      <c r="P1" s="725" t="s">
        <v>1709</v>
      </c>
      <c r="Q1" s="206" t="s">
        <v>1710</v>
      </c>
      <c r="R1" s="206" t="s">
        <v>1711</v>
      </c>
      <c r="S1" s="206" t="s">
        <v>1251</v>
      </c>
      <c r="T1" s="205" t="s">
        <v>114</v>
      </c>
      <c r="U1" s="207"/>
      <c r="V1" s="288" t="s">
        <v>1712</v>
      </c>
      <c r="W1" s="288" t="s">
        <v>1713</v>
      </c>
      <c r="X1" s="288" t="s">
        <v>1714</v>
      </c>
      <c r="Y1" s="288" t="s">
        <v>1715</v>
      </c>
      <c r="Z1" s="288" t="s">
        <v>1716</v>
      </c>
      <c r="AA1" s="288" t="s">
        <v>1717</v>
      </c>
    </row>
    <row r="2">
      <c r="A2" s="208">
        <v>1.0</v>
      </c>
      <c r="B2" s="726">
        <v>46106.0</v>
      </c>
      <c r="C2" s="213"/>
      <c r="D2" s="210" t="s">
        <v>854</v>
      </c>
      <c r="E2" s="213"/>
      <c r="F2" s="210" t="s">
        <v>1718</v>
      </c>
      <c r="G2" s="210" t="s">
        <v>1719</v>
      </c>
      <c r="H2" s="727" t="s">
        <v>1376</v>
      </c>
      <c r="I2" s="728">
        <v>2310.0</v>
      </c>
      <c r="J2" s="245" t="s">
        <v>1116</v>
      </c>
      <c r="K2" s="212" t="s">
        <v>1720</v>
      </c>
      <c r="L2" s="246">
        <v>285396.0</v>
      </c>
      <c r="M2" s="250">
        <v>1.0</v>
      </c>
      <c r="N2" s="265"/>
      <c r="O2" s="729" t="s">
        <v>61</v>
      </c>
      <c r="P2" s="730" t="s">
        <v>1721</v>
      </c>
      <c r="Q2" s="213" t="str">
        <f>iferror(vlookup(S2,'Back up'!$B$2:$C$18,2,0),"")</f>
        <v>Close Lead</v>
      </c>
      <c r="R2" s="210" t="s">
        <v>1722</v>
      </c>
      <c r="S2" s="731" t="s">
        <v>1723</v>
      </c>
      <c r="T2" s="213"/>
      <c r="U2" s="214"/>
      <c r="V2" s="213"/>
      <c r="W2" s="213"/>
      <c r="X2" s="213"/>
      <c r="Y2" s="213"/>
      <c r="Z2" s="213"/>
      <c r="AA2" s="213"/>
    </row>
    <row r="3">
      <c r="A3" s="208">
        <v>2.0</v>
      </c>
      <c r="B3" s="726">
        <v>46107.0</v>
      </c>
      <c r="C3" s="213"/>
      <c r="D3" s="210" t="s">
        <v>853</v>
      </c>
      <c r="E3" s="213"/>
      <c r="F3" s="210" t="s">
        <v>78</v>
      </c>
      <c r="G3" s="210" t="s">
        <v>1724</v>
      </c>
      <c r="H3" s="727"/>
      <c r="I3" s="728">
        <v>3316.0</v>
      </c>
      <c r="J3" s="245" t="s">
        <v>1116</v>
      </c>
      <c r="K3" s="212" t="s">
        <v>1725</v>
      </c>
      <c r="L3" s="732">
        <v>53000.0</v>
      </c>
      <c r="M3" s="250">
        <v>1.0</v>
      </c>
      <c r="N3" s="265"/>
      <c r="O3" s="729" t="s">
        <v>61</v>
      </c>
      <c r="P3" s="730" t="s">
        <v>1721</v>
      </c>
      <c r="Q3" s="213" t="str">
        <f>iferror(vlookup(S3,'Back up'!$B$2:$C$18,2,0),"")</f>
        <v>Close Lead</v>
      </c>
      <c r="R3" s="210" t="s">
        <v>1722</v>
      </c>
      <c r="S3" s="731" t="s">
        <v>1723</v>
      </c>
      <c r="T3" s="213"/>
      <c r="U3" s="214"/>
      <c r="V3" s="733"/>
      <c r="W3" s="733"/>
      <c r="X3" s="733"/>
      <c r="Y3" s="733"/>
      <c r="Z3" s="733"/>
      <c r="AA3" s="733"/>
    </row>
    <row r="4">
      <c r="A4" s="208">
        <v>3.0</v>
      </c>
      <c r="B4" s="726">
        <v>46107.0</v>
      </c>
      <c r="C4" s="213"/>
      <c r="D4" s="210" t="s">
        <v>853</v>
      </c>
      <c r="E4" s="213"/>
      <c r="F4" s="210" t="s">
        <v>1726</v>
      </c>
      <c r="G4" s="213"/>
      <c r="H4" s="727"/>
      <c r="I4" s="728">
        <v>1507.0</v>
      </c>
      <c r="J4" s="245" t="s">
        <v>1116</v>
      </c>
      <c r="K4" s="212" t="s">
        <v>1727</v>
      </c>
      <c r="L4" s="732">
        <v>12000.0</v>
      </c>
      <c r="M4" s="250"/>
      <c r="N4" s="218" t="s">
        <v>1728</v>
      </c>
      <c r="O4" s="729" t="s">
        <v>61</v>
      </c>
      <c r="P4" s="730" t="s">
        <v>1729</v>
      </c>
      <c r="Q4" s="213" t="str">
        <f>iferror(vlookup(S4,'Back up'!$B$2:$C$18,2,0),"")</f>
        <v>Inprogress</v>
      </c>
      <c r="R4" s="210" t="s">
        <v>1722</v>
      </c>
      <c r="S4" s="731" t="s">
        <v>1730</v>
      </c>
      <c r="T4" s="213"/>
      <c r="U4" s="214"/>
      <c r="V4" s="315"/>
      <c r="W4" s="315"/>
      <c r="X4" s="315"/>
      <c r="Y4" s="315"/>
      <c r="Z4" s="315"/>
      <c r="AA4" s="315"/>
    </row>
    <row r="5">
      <c r="A5" s="208">
        <v>4.0</v>
      </c>
      <c r="B5" s="726">
        <v>46108.0</v>
      </c>
      <c r="C5" s="213"/>
      <c r="D5" s="210" t="s">
        <v>852</v>
      </c>
      <c r="E5" s="213"/>
      <c r="F5" s="210" t="s">
        <v>1731</v>
      </c>
      <c r="G5" s="210" t="s">
        <v>1732</v>
      </c>
      <c r="H5" s="727"/>
      <c r="I5" s="728">
        <v>1737.0</v>
      </c>
      <c r="J5" s="245" t="s">
        <v>1116</v>
      </c>
      <c r="K5" s="212" t="s">
        <v>1733</v>
      </c>
      <c r="L5" s="732">
        <v>200000.0</v>
      </c>
      <c r="M5" s="208" t="s">
        <v>1734</v>
      </c>
      <c r="N5" s="218" t="s">
        <v>1735</v>
      </c>
      <c r="O5" s="729" t="s">
        <v>61</v>
      </c>
      <c r="P5" s="730" t="s">
        <v>1736</v>
      </c>
      <c r="Q5" s="213" t="str">
        <f>iferror(vlookup(S5,'Back up'!$B$2:$C$18,2,0),"")</f>
        <v/>
      </c>
      <c r="R5" s="210" t="s">
        <v>1722</v>
      </c>
      <c r="S5" s="734"/>
      <c r="T5" s="213"/>
      <c r="U5" s="214"/>
      <c r="V5" s="733"/>
      <c r="W5" s="733"/>
      <c r="X5" s="733"/>
      <c r="Y5" s="733"/>
      <c r="Z5" s="733"/>
      <c r="AA5" s="733"/>
    </row>
    <row r="6" ht="16.5" customHeight="1">
      <c r="A6" s="208">
        <v>5.0</v>
      </c>
      <c r="B6" s="726">
        <v>46108.0</v>
      </c>
      <c r="C6" s="213"/>
      <c r="D6" s="210" t="s">
        <v>853</v>
      </c>
      <c r="E6" s="213"/>
      <c r="F6" s="210" t="s">
        <v>80</v>
      </c>
      <c r="G6" s="210" t="s">
        <v>1726</v>
      </c>
      <c r="H6" s="727"/>
      <c r="I6" s="728">
        <v>1716.0</v>
      </c>
      <c r="J6" s="245" t="s">
        <v>1116</v>
      </c>
      <c r="K6" s="212" t="s">
        <v>1727</v>
      </c>
      <c r="L6" s="735"/>
      <c r="M6" s="250"/>
      <c r="N6" s="265"/>
      <c r="O6" s="729" t="s">
        <v>61</v>
      </c>
      <c r="P6" s="736"/>
      <c r="Q6" s="213" t="str">
        <f>iferror(vlookup(S6,'Back up'!$B$2:$C$18,2,0),"")</f>
        <v/>
      </c>
      <c r="R6" s="213"/>
      <c r="S6" s="734"/>
      <c r="T6" s="213"/>
      <c r="U6" s="214"/>
      <c r="V6" s="315"/>
      <c r="W6" s="315"/>
      <c r="X6" s="315"/>
      <c r="Y6" s="315"/>
      <c r="Z6" s="315"/>
      <c r="AA6" s="315"/>
    </row>
    <row r="7">
      <c r="A7" s="208">
        <v>6.0</v>
      </c>
      <c r="B7" s="737">
        <v>46116.0</v>
      </c>
      <c r="C7" s="213"/>
      <c r="D7" s="210" t="s">
        <v>853</v>
      </c>
      <c r="E7" s="213"/>
      <c r="F7" s="210" t="s">
        <v>78</v>
      </c>
      <c r="G7" s="213"/>
      <c r="H7" s="727"/>
      <c r="I7" s="728">
        <v>3113.0</v>
      </c>
      <c r="J7" s="245" t="s">
        <v>1116</v>
      </c>
      <c r="K7" s="212"/>
      <c r="L7" s="735"/>
      <c r="M7" s="250"/>
      <c r="N7" s="218" t="s">
        <v>1737</v>
      </c>
      <c r="O7" s="729" t="s">
        <v>61</v>
      </c>
      <c r="P7" s="736"/>
      <c r="Q7" s="213" t="str">
        <f>iferror(vlookup(S7,'Back up'!$B$2:$C$18,2,0),"")</f>
        <v/>
      </c>
      <c r="R7" s="213"/>
      <c r="S7" s="734"/>
      <c r="T7" s="213"/>
      <c r="U7" s="214"/>
      <c r="V7" s="214"/>
      <c r="W7" s="214"/>
      <c r="X7" s="214"/>
      <c r="Y7" s="214"/>
      <c r="Z7" s="214"/>
      <c r="AA7" s="214"/>
    </row>
    <row r="8">
      <c r="A8" s="208">
        <v>7.0</v>
      </c>
      <c r="B8" s="304"/>
      <c r="C8" s="213"/>
      <c r="D8" s="210" t="s">
        <v>853</v>
      </c>
      <c r="E8" s="213"/>
      <c r="F8" s="210" t="s">
        <v>78</v>
      </c>
      <c r="G8" s="213"/>
      <c r="H8" s="727"/>
      <c r="I8" s="728">
        <v>1401.0</v>
      </c>
      <c r="J8" s="245" t="s">
        <v>1116</v>
      </c>
      <c r="K8" s="212" t="s">
        <v>1738</v>
      </c>
      <c r="L8" s="735"/>
      <c r="M8" s="250"/>
      <c r="N8" s="218"/>
      <c r="O8" s="729" t="s">
        <v>61</v>
      </c>
      <c r="P8" s="736"/>
      <c r="Q8" s="213"/>
      <c r="R8" s="213"/>
      <c r="S8" s="734"/>
      <c r="T8" s="213"/>
      <c r="U8" s="214"/>
      <c r="V8" s="214"/>
      <c r="W8" s="214"/>
      <c r="X8" s="214"/>
      <c r="Y8" s="214"/>
      <c r="Z8" s="214"/>
      <c r="AA8" s="214"/>
    </row>
    <row r="9">
      <c r="A9" s="208">
        <v>8.0</v>
      </c>
      <c r="B9" s="315"/>
      <c r="C9" s="213"/>
      <c r="D9" s="210" t="s">
        <v>854</v>
      </c>
      <c r="E9" s="213"/>
      <c r="F9" s="210" t="s">
        <v>1739</v>
      </c>
      <c r="G9" s="213"/>
      <c r="H9" s="727"/>
      <c r="I9" s="728">
        <v>1210.0</v>
      </c>
      <c r="J9" s="245" t="s">
        <v>1116</v>
      </c>
      <c r="K9" s="212"/>
      <c r="L9" s="735"/>
      <c r="M9" s="250"/>
      <c r="N9" s="218" t="s">
        <v>1740</v>
      </c>
      <c r="O9" s="729" t="s">
        <v>61</v>
      </c>
      <c r="P9" s="736"/>
      <c r="Q9" s="213"/>
      <c r="R9" s="213"/>
      <c r="S9" s="734"/>
      <c r="T9" s="213"/>
      <c r="U9" s="214"/>
      <c r="V9" s="214"/>
      <c r="W9" s="214"/>
      <c r="X9" s="214"/>
      <c r="Y9" s="214"/>
      <c r="Z9" s="214"/>
      <c r="AA9" s="214"/>
    </row>
    <row r="10">
      <c r="A10" s="208">
        <v>9.0</v>
      </c>
      <c r="B10" s="737">
        <v>46117.0</v>
      </c>
      <c r="C10" s="213"/>
      <c r="D10" s="210"/>
      <c r="E10" s="213"/>
      <c r="F10" s="210" t="s">
        <v>78</v>
      </c>
      <c r="G10" s="213"/>
      <c r="H10" s="727"/>
      <c r="I10" s="728">
        <v>1218.0</v>
      </c>
      <c r="J10" s="245" t="s">
        <v>1116</v>
      </c>
      <c r="K10" s="212"/>
      <c r="L10" s="735"/>
      <c r="M10" s="250"/>
      <c r="N10" s="218" t="s">
        <v>1741</v>
      </c>
      <c r="O10" s="729" t="s">
        <v>61</v>
      </c>
      <c r="P10" s="736"/>
      <c r="Q10" s="213"/>
      <c r="R10" s="213"/>
      <c r="S10" s="734"/>
      <c r="T10" s="213"/>
      <c r="U10" s="214"/>
      <c r="V10" s="214"/>
      <c r="W10" s="214"/>
      <c r="X10" s="214"/>
      <c r="Y10" s="214"/>
      <c r="Z10" s="214"/>
      <c r="AA10" s="214"/>
    </row>
    <row r="11">
      <c r="A11" s="208">
        <v>10.0</v>
      </c>
      <c r="B11" s="315"/>
      <c r="C11" s="213"/>
      <c r="D11" s="210" t="s">
        <v>853</v>
      </c>
      <c r="E11" s="213"/>
      <c r="F11" s="210" t="s">
        <v>78</v>
      </c>
      <c r="G11" s="213"/>
      <c r="H11" s="727"/>
      <c r="I11" s="728">
        <v>1711.0</v>
      </c>
      <c r="J11" s="245" t="s">
        <v>1116</v>
      </c>
      <c r="K11" s="212" t="s">
        <v>1725</v>
      </c>
      <c r="L11" s="732">
        <v>50000.0</v>
      </c>
      <c r="M11" s="250"/>
      <c r="N11" s="218" t="s">
        <v>1742</v>
      </c>
      <c r="O11" s="729" t="s">
        <v>61</v>
      </c>
      <c r="P11" s="736"/>
      <c r="Q11" s="213" t="str">
        <f>iferror(vlookup(S11,'Back up'!$B$2:$C$18,2,0),"")</f>
        <v/>
      </c>
      <c r="R11" s="213"/>
      <c r="S11" s="734"/>
      <c r="T11" s="213"/>
      <c r="U11" s="214"/>
      <c r="V11" s="214"/>
      <c r="W11" s="214"/>
      <c r="X11" s="214"/>
      <c r="Y11" s="214"/>
      <c r="Z11" s="214"/>
      <c r="AA11" s="214"/>
    </row>
    <row r="12">
      <c r="A12" s="208">
        <v>11.0</v>
      </c>
      <c r="B12" s="737">
        <v>46119.0</v>
      </c>
      <c r="C12" s="213"/>
      <c r="D12" s="210" t="s">
        <v>853</v>
      </c>
      <c r="E12" s="213"/>
      <c r="F12" s="210" t="s">
        <v>78</v>
      </c>
      <c r="G12" s="213"/>
      <c r="H12" s="727"/>
      <c r="I12" s="728">
        <v>2103.0</v>
      </c>
      <c r="J12" s="245" t="s">
        <v>1116</v>
      </c>
      <c r="K12" s="212" t="s">
        <v>1725</v>
      </c>
      <c r="L12" s="732">
        <v>104100.0</v>
      </c>
      <c r="M12" s="250">
        <v>1.0</v>
      </c>
      <c r="N12" s="218" t="s">
        <v>1743</v>
      </c>
      <c r="O12" s="729" t="s">
        <v>61</v>
      </c>
      <c r="P12" s="730" t="s">
        <v>1721</v>
      </c>
      <c r="Q12" s="213" t="str">
        <f>iferror(vlookup(S12,'Back up'!$B$2:$C$18,2,0),"")</f>
        <v>Close Lead</v>
      </c>
      <c r="R12" s="210" t="s">
        <v>1722</v>
      </c>
      <c r="S12" s="731" t="s">
        <v>1723</v>
      </c>
      <c r="T12" s="213"/>
      <c r="U12" s="214"/>
      <c r="V12" s="214"/>
      <c r="W12" s="214"/>
      <c r="X12" s="214"/>
      <c r="Y12" s="214"/>
      <c r="Z12" s="214"/>
      <c r="AA12" s="214"/>
    </row>
    <row r="13">
      <c r="A13" s="208">
        <v>12.0</v>
      </c>
      <c r="B13" s="304"/>
      <c r="C13" s="213"/>
      <c r="D13" s="210" t="s">
        <v>853</v>
      </c>
      <c r="E13" s="213"/>
      <c r="F13" s="210" t="s">
        <v>78</v>
      </c>
      <c r="G13" s="213"/>
      <c r="H13" s="727"/>
      <c r="I13" s="728">
        <v>2110.0</v>
      </c>
      <c r="J13" s="245" t="s">
        <v>1116</v>
      </c>
      <c r="K13" s="212" t="s">
        <v>1725</v>
      </c>
      <c r="L13" s="732">
        <v>11130.0</v>
      </c>
      <c r="M13" s="250">
        <v>1.0</v>
      </c>
      <c r="N13" s="218" t="s">
        <v>1744</v>
      </c>
      <c r="O13" s="729" t="s">
        <v>61</v>
      </c>
      <c r="P13" s="730" t="s">
        <v>1721</v>
      </c>
      <c r="Q13" s="213" t="str">
        <f>iferror(vlookup(S13,'Back up'!$B$2:$C$18,2,0),"")</f>
        <v>Close Lead</v>
      </c>
      <c r="R13" s="210" t="s">
        <v>1722</v>
      </c>
      <c r="S13" s="731" t="s">
        <v>1723</v>
      </c>
      <c r="T13" s="213"/>
      <c r="U13" s="214"/>
      <c r="V13" s="214"/>
      <c r="W13" s="214"/>
      <c r="X13" s="214"/>
      <c r="Y13" s="214"/>
      <c r="Z13" s="214"/>
      <c r="AA13" s="214"/>
    </row>
    <row r="14">
      <c r="A14" s="208">
        <v>13.0</v>
      </c>
      <c r="B14" s="315"/>
      <c r="C14" s="213"/>
      <c r="D14" s="210" t="s">
        <v>852</v>
      </c>
      <c r="E14" s="213"/>
      <c r="F14" s="210" t="s">
        <v>80</v>
      </c>
      <c r="G14" s="210" t="s">
        <v>1745</v>
      </c>
      <c r="H14" s="727"/>
      <c r="I14" s="728" t="s">
        <v>1597</v>
      </c>
      <c r="J14" s="245" t="s">
        <v>1116</v>
      </c>
      <c r="K14" s="212" t="s">
        <v>1738</v>
      </c>
      <c r="L14" s="732">
        <v>17500.0</v>
      </c>
      <c r="M14" s="250">
        <v>1.0</v>
      </c>
      <c r="N14" s="218" t="s">
        <v>1746</v>
      </c>
      <c r="O14" s="729" t="s">
        <v>61</v>
      </c>
      <c r="P14" s="736"/>
      <c r="Q14" s="213" t="str">
        <f>iferror(vlookup(S14,'Back up'!$B$2:$C$18,2,0),"")</f>
        <v/>
      </c>
      <c r="R14" s="213"/>
      <c r="S14" s="734"/>
      <c r="T14" s="213"/>
      <c r="U14" s="214"/>
      <c r="V14" s="214"/>
      <c r="W14" s="214"/>
      <c r="X14" s="214"/>
      <c r="Y14" s="214"/>
      <c r="Z14" s="214"/>
      <c r="AA14" s="214"/>
    </row>
    <row r="15">
      <c r="A15" s="208">
        <v>14.0</v>
      </c>
      <c r="B15" s="726">
        <v>46120.0</v>
      </c>
      <c r="C15" s="213"/>
      <c r="D15" s="213"/>
      <c r="E15" s="213"/>
      <c r="F15" s="210" t="s">
        <v>78</v>
      </c>
      <c r="G15" s="213"/>
      <c r="H15" s="727"/>
      <c r="I15" s="728">
        <v>2026.0</v>
      </c>
      <c r="J15" s="245" t="s">
        <v>1116</v>
      </c>
      <c r="K15" s="212"/>
      <c r="L15" s="732">
        <v>52000.0</v>
      </c>
      <c r="M15" s="250"/>
      <c r="N15" s="218" t="s">
        <v>1747</v>
      </c>
      <c r="O15" s="729" t="s">
        <v>61</v>
      </c>
      <c r="P15" s="736"/>
      <c r="Q15" s="213" t="str">
        <f>iferror(vlookup(S15,'Back up'!$B$2:$C$18,2,0),"")</f>
        <v/>
      </c>
      <c r="R15" s="213"/>
      <c r="S15" s="734"/>
      <c r="T15" s="213"/>
      <c r="U15" s="214"/>
      <c r="V15" s="214"/>
      <c r="W15" s="214"/>
      <c r="X15" s="214"/>
      <c r="Y15" s="214"/>
      <c r="Z15" s="214"/>
      <c r="AA15" s="214"/>
    </row>
    <row r="16">
      <c r="A16" s="208">
        <v>15.0</v>
      </c>
      <c r="B16" s="726"/>
      <c r="C16" s="213"/>
      <c r="D16" s="210" t="s">
        <v>853</v>
      </c>
      <c r="E16" s="213"/>
      <c r="F16" s="210" t="s">
        <v>1726</v>
      </c>
      <c r="G16" s="210" t="s">
        <v>396</v>
      </c>
      <c r="H16" s="727"/>
      <c r="I16" s="728">
        <v>1018.0</v>
      </c>
      <c r="J16" s="245" t="s">
        <v>1116</v>
      </c>
      <c r="K16" s="212" t="s">
        <v>1725</v>
      </c>
      <c r="L16" s="735"/>
      <c r="M16" s="250">
        <v>1.0</v>
      </c>
      <c r="N16" s="218" t="s">
        <v>1748</v>
      </c>
      <c r="O16" s="729" t="s">
        <v>61</v>
      </c>
      <c r="P16" s="730" t="s">
        <v>1721</v>
      </c>
      <c r="Q16" s="213" t="str">
        <f>iferror(vlookup(S16,'Back up'!$B$2:$C$18,2,0),"")</f>
        <v>Close Lead</v>
      </c>
      <c r="R16" s="210" t="s">
        <v>1722</v>
      </c>
      <c r="S16" s="731" t="s">
        <v>1723</v>
      </c>
      <c r="T16" s="213"/>
      <c r="U16" s="214"/>
      <c r="V16" s="214"/>
      <c r="W16" s="214"/>
      <c r="X16" s="214"/>
      <c r="Y16" s="214"/>
      <c r="Z16" s="214"/>
      <c r="AA16" s="214"/>
    </row>
    <row r="17">
      <c r="A17" s="208">
        <v>16.0</v>
      </c>
      <c r="B17" s="738">
        <v>46132.0</v>
      </c>
      <c r="C17" s="213"/>
      <c r="D17" s="210" t="s">
        <v>854</v>
      </c>
      <c r="E17" s="213"/>
      <c r="F17" s="210" t="s">
        <v>1749</v>
      </c>
      <c r="G17" s="213"/>
      <c r="H17" s="727"/>
      <c r="I17" s="728">
        <v>1439.0</v>
      </c>
      <c r="J17" s="245" t="s">
        <v>1116</v>
      </c>
      <c r="K17" s="212" t="s">
        <v>1750</v>
      </c>
      <c r="L17" s="732">
        <v>20000.0</v>
      </c>
      <c r="M17" s="250"/>
      <c r="N17" s="218" t="s">
        <v>1751</v>
      </c>
      <c r="O17" s="729" t="s">
        <v>61</v>
      </c>
      <c r="P17" s="736"/>
      <c r="Q17" s="213" t="str">
        <f>iferror(vlookup(S17,'Back up'!$B$2:$C$18,2,0),"")</f>
        <v/>
      </c>
      <c r="R17" s="213"/>
      <c r="S17" s="734"/>
      <c r="T17" s="213"/>
      <c r="U17" s="214"/>
      <c r="V17" s="214"/>
      <c r="W17" s="214"/>
      <c r="X17" s="214"/>
      <c r="Y17" s="214"/>
      <c r="Z17" s="214"/>
      <c r="AA17" s="214"/>
    </row>
    <row r="18">
      <c r="A18" s="208">
        <v>17.0</v>
      </c>
      <c r="B18" s="304"/>
      <c r="C18" s="213"/>
      <c r="D18" s="210" t="s">
        <v>854</v>
      </c>
      <c r="E18" s="213"/>
      <c r="F18" s="210" t="s">
        <v>1752</v>
      </c>
      <c r="G18" s="213"/>
      <c r="H18" s="727"/>
      <c r="I18" s="728">
        <v>2026.0</v>
      </c>
      <c r="J18" s="245" t="s">
        <v>1116</v>
      </c>
      <c r="K18" s="212" t="s">
        <v>1725</v>
      </c>
      <c r="L18" s="732">
        <v>50000.0</v>
      </c>
      <c r="M18" s="250"/>
      <c r="N18" s="218" t="s">
        <v>1753</v>
      </c>
      <c r="O18" s="729" t="s">
        <v>61</v>
      </c>
      <c r="P18" s="736"/>
      <c r="Q18" s="213" t="str">
        <f>iferror(vlookup(S18,'Back up'!$B$2:$C$18,2,0),"")</f>
        <v/>
      </c>
      <c r="R18" s="213"/>
      <c r="S18" s="734"/>
      <c r="T18" s="213"/>
      <c r="U18" s="214"/>
      <c r="V18" s="214"/>
      <c r="W18" s="214"/>
      <c r="X18" s="214"/>
      <c r="Y18" s="214"/>
      <c r="Z18" s="214"/>
      <c r="AA18" s="214"/>
    </row>
    <row r="19">
      <c r="A19" s="208">
        <v>18.0</v>
      </c>
      <c r="B19" s="304"/>
      <c r="C19" s="213"/>
      <c r="D19" s="210" t="s">
        <v>854</v>
      </c>
      <c r="E19" s="213"/>
      <c r="F19" s="210" t="s">
        <v>1752</v>
      </c>
      <c r="G19" s="210" t="s">
        <v>694</v>
      </c>
      <c r="H19" s="727"/>
      <c r="I19" s="728">
        <v>1621.0</v>
      </c>
      <c r="J19" s="245" t="s">
        <v>1116</v>
      </c>
      <c r="K19" s="212" t="s">
        <v>1725</v>
      </c>
      <c r="L19" s="732">
        <v>40000.0</v>
      </c>
      <c r="M19" s="250"/>
      <c r="N19" s="218" t="s">
        <v>1754</v>
      </c>
      <c r="O19" s="729" t="s">
        <v>61</v>
      </c>
      <c r="P19" s="736"/>
      <c r="Q19" s="213" t="str">
        <f>iferror(vlookup(S19,'Back up'!$B$2:$C$18,2,0),"")</f>
        <v/>
      </c>
      <c r="R19" s="213"/>
      <c r="S19" s="734"/>
      <c r="T19" s="213"/>
      <c r="U19" s="214"/>
      <c r="V19" s="214"/>
      <c r="W19" s="214"/>
      <c r="X19" s="214"/>
      <c r="Y19" s="214"/>
      <c r="Z19" s="214"/>
      <c r="AA19" s="214"/>
    </row>
    <row r="20">
      <c r="A20" s="208">
        <v>19.0</v>
      </c>
      <c r="B20" s="304"/>
      <c r="C20" s="213"/>
      <c r="D20" s="210" t="s">
        <v>854</v>
      </c>
      <c r="E20" s="213"/>
      <c r="F20" s="210" t="s">
        <v>1752</v>
      </c>
      <c r="G20" s="213"/>
      <c r="H20" s="727"/>
      <c r="I20" s="728">
        <v>3113.0</v>
      </c>
      <c r="J20" s="245" t="s">
        <v>1116</v>
      </c>
      <c r="K20" s="212" t="s">
        <v>1725</v>
      </c>
      <c r="L20" s="732"/>
      <c r="M20" s="250"/>
      <c r="N20" s="739" t="s">
        <v>1755</v>
      </c>
      <c r="O20" s="729" t="s">
        <v>61</v>
      </c>
      <c r="P20" s="736"/>
      <c r="Q20" s="213"/>
      <c r="R20" s="213"/>
      <c r="S20" s="734"/>
      <c r="T20" s="213"/>
      <c r="U20" s="214"/>
      <c r="V20" s="214"/>
      <c r="W20" s="214"/>
      <c r="X20" s="214"/>
      <c r="Y20" s="214"/>
      <c r="Z20" s="214"/>
      <c r="AA20" s="214"/>
    </row>
    <row r="21">
      <c r="A21" s="208">
        <v>20.0</v>
      </c>
      <c r="B21" s="304"/>
      <c r="C21" s="213"/>
      <c r="D21" s="210" t="s">
        <v>853</v>
      </c>
      <c r="E21" s="213"/>
      <c r="F21" s="210" t="s">
        <v>1752</v>
      </c>
      <c r="G21" s="210" t="s">
        <v>1756</v>
      </c>
      <c r="H21" s="727"/>
      <c r="I21" s="728">
        <v>1203.0</v>
      </c>
      <c r="J21" s="245" t="s">
        <v>1116</v>
      </c>
      <c r="K21" s="212" t="s">
        <v>1725</v>
      </c>
      <c r="L21" s="732">
        <v>88100.0</v>
      </c>
      <c r="M21" s="250">
        <v>0.5</v>
      </c>
      <c r="N21" s="218" t="s">
        <v>1757</v>
      </c>
      <c r="O21" s="729" t="s">
        <v>61</v>
      </c>
      <c r="P21" s="736"/>
      <c r="Q21" s="213"/>
      <c r="R21" s="213"/>
      <c r="S21" s="734"/>
      <c r="T21" s="213"/>
      <c r="U21" s="214"/>
      <c r="V21" s="214"/>
      <c r="W21" s="214"/>
      <c r="X21" s="214"/>
      <c r="Y21" s="214"/>
      <c r="Z21" s="214"/>
      <c r="AA21" s="214"/>
    </row>
    <row r="22">
      <c r="A22" s="208">
        <v>21.0</v>
      </c>
      <c r="B22" s="304"/>
      <c r="C22" s="213"/>
      <c r="D22" s="210" t="s">
        <v>853</v>
      </c>
      <c r="E22" s="213"/>
      <c r="F22" s="210" t="s">
        <v>1752</v>
      </c>
      <c r="G22" s="210" t="s">
        <v>407</v>
      </c>
      <c r="H22" s="727"/>
      <c r="I22" s="728">
        <v>2308.0</v>
      </c>
      <c r="J22" s="245" t="s">
        <v>1116</v>
      </c>
      <c r="K22" s="212" t="s">
        <v>1725</v>
      </c>
      <c r="L22" s="732">
        <v>100000.0</v>
      </c>
      <c r="M22" s="250">
        <v>1.0</v>
      </c>
      <c r="N22" s="739" t="s">
        <v>1758</v>
      </c>
      <c r="O22" s="729" t="s">
        <v>61</v>
      </c>
      <c r="P22" s="736"/>
      <c r="Q22" s="213"/>
      <c r="R22" s="213"/>
      <c r="S22" s="734"/>
      <c r="T22" s="213"/>
      <c r="U22" s="214"/>
      <c r="V22" s="214"/>
      <c r="W22" s="214"/>
      <c r="X22" s="214"/>
      <c r="Y22" s="214"/>
      <c r="Z22" s="214"/>
      <c r="AA22" s="214"/>
    </row>
    <row r="23">
      <c r="A23" s="208">
        <v>22.0</v>
      </c>
      <c r="B23" s="304"/>
      <c r="C23" s="213"/>
      <c r="D23" s="210" t="s">
        <v>853</v>
      </c>
      <c r="E23" s="213"/>
      <c r="F23" s="210" t="s">
        <v>1752</v>
      </c>
      <c r="G23" s="210" t="s">
        <v>1759</v>
      </c>
      <c r="H23" s="727"/>
      <c r="I23" s="728" t="s">
        <v>698</v>
      </c>
      <c r="J23" s="245" t="s">
        <v>1116</v>
      </c>
      <c r="K23" s="212" t="s">
        <v>1725</v>
      </c>
      <c r="L23" s="732">
        <v>28000.0</v>
      </c>
      <c r="M23" s="250">
        <v>0.5</v>
      </c>
      <c r="N23" s="739" t="s">
        <v>1760</v>
      </c>
      <c r="O23" s="729" t="s">
        <v>61</v>
      </c>
      <c r="P23" s="736"/>
      <c r="Q23" s="213"/>
      <c r="R23" s="213"/>
      <c r="S23" s="734"/>
      <c r="T23" s="213"/>
      <c r="U23" s="214"/>
      <c r="V23" s="214"/>
      <c r="W23" s="214"/>
      <c r="X23" s="214"/>
      <c r="Y23" s="214"/>
      <c r="Z23" s="214"/>
      <c r="AA23" s="214"/>
    </row>
    <row r="24">
      <c r="A24" s="208">
        <v>23.0</v>
      </c>
      <c r="B24" s="304"/>
      <c r="C24" s="213"/>
      <c r="D24" s="210"/>
      <c r="E24" s="213"/>
      <c r="F24" s="210"/>
      <c r="G24" s="213"/>
      <c r="H24" s="727"/>
      <c r="I24" s="728"/>
      <c r="J24" s="245" t="s">
        <v>1116</v>
      </c>
      <c r="K24" s="212"/>
      <c r="L24" s="732"/>
      <c r="M24" s="250"/>
      <c r="N24" s="218"/>
      <c r="O24" s="729" t="s">
        <v>61</v>
      </c>
      <c r="P24" s="736"/>
      <c r="Q24" s="213"/>
      <c r="R24" s="213"/>
      <c r="S24" s="734"/>
      <c r="T24" s="213"/>
      <c r="U24" s="214"/>
      <c r="V24" s="214"/>
      <c r="W24" s="214"/>
      <c r="X24" s="214"/>
      <c r="Y24" s="214"/>
      <c r="Z24" s="214"/>
      <c r="AA24" s="214"/>
    </row>
    <row r="25">
      <c r="A25" s="208">
        <v>24.0</v>
      </c>
      <c r="B25" s="304"/>
      <c r="C25" s="213"/>
      <c r="D25" s="210"/>
      <c r="E25" s="213"/>
      <c r="F25" s="210"/>
      <c r="G25" s="213"/>
      <c r="H25" s="727"/>
      <c r="I25" s="728"/>
      <c r="J25" s="245" t="s">
        <v>1116</v>
      </c>
      <c r="K25" s="212"/>
      <c r="L25" s="732"/>
      <c r="M25" s="250"/>
      <c r="N25" s="218"/>
      <c r="O25" s="729" t="s">
        <v>61</v>
      </c>
      <c r="P25" s="736"/>
      <c r="Q25" s="213"/>
      <c r="R25" s="213"/>
      <c r="S25" s="734"/>
      <c r="T25" s="213"/>
      <c r="U25" s="214"/>
      <c r="V25" s="214"/>
      <c r="W25" s="214"/>
      <c r="X25" s="214"/>
      <c r="Y25" s="214"/>
      <c r="Z25" s="214"/>
      <c r="AA25" s="214"/>
    </row>
    <row r="26">
      <c r="A26" s="208">
        <v>25.0</v>
      </c>
      <c r="B26" s="304"/>
      <c r="C26" s="213"/>
      <c r="D26" s="210"/>
      <c r="E26" s="213"/>
      <c r="F26" s="210"/>
      <c r="G26" s="213"/>
      <c r="H26" s="727"/>
      <c r="I26" s="728"/>
      <c r="J26" s="245" t="s">
        <v>1116</v>
      </c>
      <c r="K26" s="212"/>
      <c r="L26" s="732"/>
      <c r="M26" s="250"/>
      <c r="N26" s="218"/>
      <c r="O26" s="729" t="s">
        <v>61</v>
      </c>
      <c r="P26" s="736"/>
      <c r="Q26" s="213"/>
      <c r="R26" s="213"/>
      <c r="S26" s="734"/>
      <c r="T26" s="213"/>
      <c r="U26" s="214"/>
      <c r="V26" s="214"/>
      <c r="W26" s="214"/>
      <c r="X26" s="214"/>
      <c r="Y26" s="214"/>
      <c r="Z26" s="214"/>
      <c r="AA26" s="214"/>
    </row>
    <row r="27">
      <c r="A27" s="208">
        <v>26.0</v>
      </c>
      <c r="B27" s="304"/>
      <c r="C27" s="213"/>
      <c r="D27" s="210"/>
      <c r="E27" s="213"/>
      <c r="F27" s="210"/>
      <c r="G27" s="213"/>
      <c r="H27" s="727"/>
      <c r="I27" s="728"/>
      <c r="J27" s="245" t="s">
        <v>1116</v>
      </c>
      <c r="K27" s="212"/>
      <c r="L27" s="732"/>
      <c r="M27" s="250"/>
      <c r="N27" s="218"/>
      <c r="O27" s="729" t="s">
        <v>61</v>
      </c>
      <c r="P27" s="736"/>
      <c r="Q27" s="213"/>
      <c r="R27" s="213"/>
      <c r="S27" s="734"/>
      <c r="T27" s="213"/>
      <c r="U27" s="214"/>
      <c r="V27" s="214"/>
      <c r="W27" s="214"/>
      <c r="X27" s="214"/>
      <c r="Y27" s="214"/>
      <c r="Z27" s="214"/>
      <c r="AA27" s="214"/>
    </row>
    <row r="28">
      <c r="A28" s="208">
        <v>27.0</v>
      </c>
      <c r="B28" s="304"/>
      <c r="C28" s="213"/>
      <c r="D28" s="210"/>
      <c r="E28" s="213"/>
      <c r="F28" s="210"/>
      <c r="G28" s="213"/>
      <c r="H28" s="727"/>
      <c r="I28" s="728"/>
      <c r="J28" s="245" t="s">
        <v>1116</v>
      </c>
      <c r="K28" s="212"/>
      <c r="L28" s="732"/>
      <c r="M28" s="250"/>
      <c r="N28" s="218"/>
      <c r="O28" s="729" t="s">
        <v>61</v>
      </c>
      <c r="P28" s="736"/>
      <c r="Q28" s="213"/>
      <c r="R28" s="213"/>
      <c r="S28" s="734"/>
      <c r="T28" s="213"/>
      <c r="U28" s="214"/>
      <c r="V28" s="214"/>
      <c r="W28" s="214"/>
      <c r="X28" s="214"/>
      <c r="Y28" s="214"/>
      <c r="Z28" s="214"/>
      <c r="AA28" s="214"/>
    </row>
    <row r="29">
      <c r="A29" s="208">
        <v>28.0</v>
      </c>
      <c r="B29" s="315"/>
      <c r="C29" s="213"/>
      <c r="D29" s="210" t="s">
        <v>854</v>
      </c>
      <c r="E29" s="213"/>
      <c r="F29" s="210" t="s">
        <v>1752</v>
      </c>
      <c r="G29" s="213"/>
      <c r="H29" s="727"/>
      <c r="I29" s="728">
        <v>2510.0</v>
      </c>
      <c r="J29" s="245" t="s">
        <v>1116</v>
      </c>
      <c r="K29" s="212" t="s">
        <v>1725</v>
      </c>
      <c r="L29" s="732">
        <v>50000.0</v>
      </c>
      <c r="M29" s="250"/>
      <c r="N29" s="218" t="s">
        <v>1761</v>
      </c>
      <c r="O29" s="729" t="s">
        <v>61</v>
      </c>
      <c r="P29" s="736"/>
      <c r="Q29" s="213" t="str">
        <f>iferror(vlookup(S29,'Back up'!$B$2:$C$18,2,0),"")</f>
        <v/>
      </c>
      <c r="R29" s="213"/>
      <c r="S29" s="734"/>
      <c r="T29" s="213"/>
      <c r="U29" s="214"/>
      <c r="V29" s="214"/>
      <c r="W29" s="214"/>
      <c r="X29" s="214"/>
      <c r="Y29" s="214"/>
      <c r="Z29" s="214"/>
      <c r="AA29" s="214"/>
    </row>
    <row r="30">
      <c r="A30" s="208">
        <v>29.0</v>
      </c>
      <c r="B30" s="740">
        <v>46133.0</v>
      </c>
      <c r="C30" s="741"/>
      <c r="D30" s="369" t="s">
        <v>854</v>
      </c>
      <c r="E30" s="741"/>
      <c r="F30" s="369" t="s">
        <v>1752</v>
      </c>
      <c r="G30" s="369" t="s">
        <v>694</v>
      </c>
      <c r="H30" s="742"/>
      <c r="I30" s="742">
        <v>1621.0</v>
      </c>
      <c r="J30" s="727"/>
      <c r="K30" s="370" t="s">
        <v>1725</v>
      </c>
      <c r="L30" s="743">
        <v>100000.0</v>
      </c>
      <c r="M30" s="744"/>
      <c r="N30" s="745" t="s">
        <v>1762</v>
      </c>
      <c r="O30" s="729" t="s">
        <v>61</v>
      </c>
      <c r="P30" s="746" t="s">
        <v>1721</v>
      </c>
      <c r="Q30" s="741" t="str">
        <f>iferror(vlookup(S30,'Back up'!$B$2:$C$18,2,0),"")</f>
        <v>Close Lead</v>
      </c>
      <c r="R30" s="369" t="s">
        <v>1722</v>
      </c>
      <c r="S30" s="747" t="s">
        <v>1723</v>
      </c>
      <c r="T30" s="741"/>
      <c r="U30" s="214"/>
      <c r="V30" s="214"/>
      <c r="W30" s="214"/>
      <c r="X30" s="214"/>
      <c r="Y30" s="214"/>
      <c r="Z30" s="214"/>
      <c r="AA30" s="214"/>
    </row>
    <row r="31">
      <c r="A31" s="208">
        <v>30.0</v>
      </c>
      <c r="B31" s="304"/>
      <c r="C31" s="741"/>
      <c r="D31" s="369" t="s">
        <v>854</v>
      </c>
      <c r="E31" s="741"/>
      <c r="F31" s="369" t="s">
        <v>1752</v>
      </c>
      <c r="G31" s="369" t="s">
        <v>679</v>
      </c>
      <c r="H31" s="742"/>
      <c r="I31" s="742">
        <v>2511.0</v>
      </c>
      <c r="J31" s="727"/>
      <c r="K31" s="370" t="s">
        <v>1727</v>
      </c>
      <c r="L31" s="743">
        <v>11000.0</v>
      </c>
      <c r="M31" s="744"/>
      <c r="N31" s="745" t="s">
        <v>1763</v>
      </c>
      <c r="O31" s="729" t="s">
        <v>61</v>
      </c>
      <c r="P31" s="746" t="s">
        <v>1721</v>
      </c>
      <c r="Q31" s="741" t="str">
        <f>iferror(vlookup(S31,'Back up'!$B$2:$C$18,2),"")</f>
        <v>Close Lead</v>
      </c>
      <c r="R31" s="369" t="s">
        <v>1722</v>
      </c>
      <c r="S31" s="747" t="s">
        <v>1723</v>
      </c>
      <c r="T31" s="741"/>
      <c r="U31" s="214"/>
      <c r="V31" s="214"/>
      <c r="W31" s="214"/>
      <c r="X31" s="214"/>
      <c r="Y31" s="214"/>
      <c r="Z31" s="214"/>
      <c r="AA31" s="214"/>
    </row>
    <row r="32">
      <c r="A32" s="208">
        <v>31.0</v>
      </c>
      <c r="B32" s="304"/>
      <c r="C32" s="741"/>
      <c r="D32" s="369" t="s">
        <v>854</v>
      </c>
      <c r="E32" s="741"/>
      <c r="F32" s="369" t="s">
        <v>1752</v>
      </c>
      <c r="G32" s="369" t="s">
        <v>1764</v>
      </c>
      <c r="H32" s="742"/>
      <c r="I32" s="742">
        <v>2110.0</v>
      </c>
      <c r="J32" s="727"/>
      <c r="K32" s="370" t="s">
        <v>1727</v>
      </c>
      <c r="L32" s="743">
        <v>11130.0</v>
      </c>
      <c r="M32" s="744"/>
      <c r="N32" s="745" t="s">
        <v>1483</v>
      </c>
      <c r="O32" s="729" t="s">
        <v>61</v>
      </c>
      <c r="P32" s="746" t="s">
        <v>1721</v>
      </c>
      <c r="Q32" s="741" t="str">
        <f>iferror(vlookup(S32,'Back up'!$B$2:$C$18,2),"")</f>
        <v>Close Lead</v>
      </c>
      <c r="R32" s="369" t="s">
        <v>1722</v>
      </c>
      <c r="S32" s="747" t="s">
        <v>1723</v>
      </c>
      <c r="T32" s="741"/>
      <c r="U32" s="214"/>
      <c r="V32" s="214"/>
      <c r="W32" s="214"/>
      <c r="X32" s="214"/>
      <c r="Y32" s="214"/>
      <c r="Z32" s="214"/>
      <c r="AA32" s="214"/>
    </row>
    <row r="33">
      <c r="A33" s="208">
        <v>32.0</v>
      </c>
      <c r="B33" s="304"/>
      <c r="C33" s="741"/>
      <c r="D33" s="369" t="s">
        <v>854</v>
      </c>
      <c r="E33" s="741"/>
      <c r="F33" s="369" t="s">
        <v>1752</v>
      </c>
      <c r="G33" s="369" t="s">
        <v>1756</v>
      </c>
      <c r="H33" s="742"/>
      <c r="I33" s="742">
        <v>1203.0</v>
      </c>
      <c r="J33" s="727"/>
      <c r="K33" s="370" t="s">
        <v>1725</v>
      </c>
      <c r="L33" s="743">
        <v>88100.0</v>
      </c>
      <c r="M33" s="744"/>
      <c r="N33" s="745" t="s">
        <v>1765</v>
      </c>
      <c r="O33" s="729" t="s">
        <v>61</v>
      </c>
      <c r="P33" s="746" t="s">
        <v>1721</v>
      </c>
      <c r="Q33" s="741" t="str">
        <f>iferror(vlookup(S33,'Back up'!$B$2:$C$18,2),"")</f>
        <v>Close Lead</v>
      </c>
      <c r="R33" s="369" t="s">
        <v>1722</v>
      </c>
      <c r="S33" s="747" t="s">
        <v>1723</v>
      </c>
      <c r="T33" s="741"/>
      <c r="U33" s="214"/>
      <c r="V33" s="214"/>
      <c r="W33" s="214"/>
      <c r="X33" s="214"/>
      <c r="Y33" s="214"/>
      <c r="Z33" s="214"/>
      <c r="AA33" s="214"/>
    </row>
    <row r="34">
      <c r="A34" s="208"/>
      <c r="B34" s="304"/>
      <c r="C34" s="741"/>
      <c r="D34" s="369" t="s">
        <v>853</v>
      </c>
      <c r="E34" s="741"/>
      <c r="F34" s="369" t="s">
        <v>80</v>
      </c>
      <c r="G34" s="369" t="s">
        <v>1766</v>
      </c>
      <c r="H34" s="742"/>
      <c r="I34" s="742">
        <v>1910.0</v>
      </c>
      <c r="J34" s="727"/>
      <c r="K34" s="370" t="s">
        <v>1727</v>
      </c>
      <c r="L34" s="743">
        <v>16000.0</v>
      </c>
      <c r="M34" s="744"/>
      <c r="N34" s="745" t="s">
        <v>1483</v>
      </c>
      <c r="O34" s="729" t="s">
        <v>61</v>
      </c>
      <c r="P34" s="746" t="s">
        <v>1721</v>
      </c>
      <c r="Q34" s="741" t="str">
        <f>iferror(vlookup(S34,'Back up'!$B$2:$C$18,2),"")</f>
        <v>Close Lead</v>
      </c>
      <c r="R34" s="369" t="s">
        <v>1722</v>
      </c>
      <c r="S34" s="747" t="s">
        <v>1723</v>
      </c>
      <c r="T34" s="741"/>
      <c r="U34" s="214"/>
      <c r="V34" s="214"/>
      <c r="W34" s="214"/>
      <c r="X34" s="214"/>
      <c r="Y34" s="214"/>
      <c r="Z34" s="214"/>
      <c r="AA34" s="214"/>
    </row>
    <row r="35">
      <c r="A35" s="208"/>
      <c r="B35" s="304"/>
      <c r="C35" s="741"/>
      <c r="D35" s="369" t="s">
        <v>853</v>
      </c>
      <c r="E35" s="741"/>
      <c r="F35" s="369" t="s">
        <v>80</v>
      </c>
      <c r="G35" s="369" t="s">
        <v>1766</v>
      </c>
      <c r="H35" s="742"/>
      <c r="I35" s="742">
        <v>1508.0</v>
      </c>
      <c r="J35" s="727"/>
      <c r="K35" s="370" t="s">
        <v>1727</v>
      </c>
      <c r="L35" s="743">
        <v>16000.0</v>
      </c>
      <c r="M35" s="744"/>
      <c r="N35" s="745" t="s">
        <v>1483</v>
      </c>
      <c r="O35" s="729" t="s">
        <v>61</v>
      </c>
      <c r="P35" s="746" t="s">
        <v>1721</v>
      </c>
      <c r="Q35" s="741" t="str">
        <f>iferror(vlookup(S35,'Back up'!$B$2:$C$18,2),"")</f>
        <v>Close Lead</v>
      </c>
      <c r="R35" s="369" t="s">
        <v>1722</v>
      </c>
      <c r="S35" s="747" t="s">
        <v>1723</v>
      </c>
      <c r="T35" s="741"/>
      <c r="U35" s="214"/>
      <c r="V35" s="214"/>
      <c r="W35" s="214"/>
      <c r="X35" s="214"/>
      <c r="Y35" s="214"/>
      <c r="Z35" s="214"/>
      <c r="AA35" s="214"/>
    </row>
    <row r="36">
      <c r="A36" s="208"/>
      <c r="B36" s="304"/>
      <c r="C36" s="741"/>
      <c r="D36" s="369" t="s">
        <v>853</v>
      </c>
      <c r="E36" s="741"/>
      <c r="F36" s="369" t="s">
        <v>80</v>
      </c>
      <c r="G36" s="369" t="s">
        <v>1766</v>
      </c>
      <c r="H36" s="742"/>
      <c r="I36" s="742">
        <v>1102.0</v>
      </c>
      <c r="J36" s="727"/>
      <c r="K36" s="370" t="s">
        <v>1727</v>
      </c>
      <c r="L36" s="743">
        <v>8000.0</v>
      </c>
      <c r="M36" s="744"/>
      <c r="N36" s="745" t="s">
        <v>1483</v>
      </c>
      <c r="O36" s="729" t="s">
        <v>61</v>
      </c>
      <c r="P36" s="746" t="s">
        <v>1721</v>
      </c>
      <c r="Q36" s="741" t="str">
        <f>iferror(vlookup(S36,'Back up'!$B$2:$C$18,2),"")</f>
        <v>Close Lead</v>
      </c>
      <c r="R36" s="369" t="s">
        <v>1722</v>
      </c>
      <c r="S36" s="747" t="s">
        <v>1723</v>
      </c>
      <c r="T36" s="741"/>
      <c r="U36" s="214"/>
      <c r="V36" s="214"/>
      <c r="W36" s="214"/>
      <c r="X36" s="214"/>
      <c r="Y36" s="214"/>
      <c r="Z36" s="214"/>
      <c r="AA36" s="214"/>
    </row>
    <row r="37">
      <c r="A37" s="208"/>
      <c r="B37" s="304"/>
      <c r="C37" s="741"/>
      <c r="D37" s="369" t="s">
        <v>853</v>
      </c>
      <c r="E37" s="741"/>
      <c r="F37" s="369" t="s">
        <v>80</v>
      </c>
      <c r="G37" s="369" t="s">
        <v>1766</v>
      </c>
      <c r="H37" s="742"/>
      <c r="I37" s="742">
        <v>1103.0</v>
      </c>
      <c r="J37" s="727"/>
      <c r="K37" s="370" t="s">
        <v>1727</v>
      </c>
      <c r="L37" s="743">
        <v>8000.0</v>
      </c>
      <c r="M37" s="744"/>
      <c r="N37" s="745" t="s">
        <v>1483</v>
      </c>
      <c r="O37" s="729" t="s">
        <v>61</v>
      </c>
      <c r="P37" s="746" t="s">
        <v>1721</v>
      </c>
      <c r="Q37" s="741" t="str">
        <f>iferror(vlookup(S37,'Back up'!$B$2:$C$18,2),"")</f>
        <v>Close Lead</v>
      </c>
      <c r="R37" s="369" t="s">
        <v>1722</v>
      </c>
      <c r="S37" s="747" t="s">
        <v>1723</v>
      </c>
      <c r="T37" s="741"/>
      <c r="U37" s="214"/>
      <c r="V37" s="214"/>
      <c r="W37" s="214"/>
      <c r="X37" s="214"/>
      <c r="Y37" s="214"/>
      <c r="Z37" s="214"/>
      <c r="AA37" s="214"/>
    </row>
    <row r="38">
      <c r="A38" s="208"/>
      <c r="B38" s="304"/>
      <c r="C38" s="741"/>
      <c r="D38" s="369" t="s">
        <v>853</v>
      </c>
      <c r="E38" s="741"/>
      <c r="F38" s="369" t="s">
        <v>80</v>
      </c>
      <c r="G38" s="369" t="s">
        <v>1766</v>
      </c>
      <c r="H38" s="742"/>
      <c r="I38" s="742">
        <v>1106.0</v>
      </c>
      <c r="J38" s="727"/>
      <c r="K38" s="370" t="s">
        <v>1727</v>
      </c>
      <c r="L38" s="743">
        <v>8000.0</v>
      </c>
      <c r="M38" s="744"/>
      <c r="N38" s="745" t="s">
        <v>1483</v>
      </c>
      <c r="O38" s="729" t="s">
        <v>61</v>
      </c>
      <c r="P38" s="746" t="s">
        <v>1721</v>
      </c>
      <c r="Q38" s="741" t="str">
        <f>iferror(vlookup(S38,'Back up'!$B$2:$C$18,2),"")</f>
        <v>Close Lead</v>
      </c>
      <c r="R38" s="369" t="s">
        <v>1722</v>
      </c>
      <c r="S38" s="747" t="s">
        <v>1723</v>
      </c>
      <c r="T38" s="741"/>
      <c r="U38" s="214"/>
      <c r="V38" s="214"/>
      <c r="W38" s="214"/>
      <c r="X38" s="214"/>
      <c r="Y38" s="214"/>
      <c r="Z38" s="214"/>
      <c r="AA38" s="214"/>
    </row>
    <row r="39">
      <c r="A39" s="208"/>
      <c r="B39" s="304"/>
      <c r="C39" s="741"/>
      <c r="D39" s="369" t="s">
        <v>853</v>
      </c>
      <c r="E39" s="741"/>
      <c r="F39" s="369" t="s">
        <v>80</v>
      </c>
      <c r="G39" s="369" t="s">
        <v>1766</v>
      </c>
      <c r="H39" s="742"/>
      <c r="I39" s="742">
        <v>1407.0</v>
      </c>
      <c r="J39" s="727"/>
      <c r="K39" s="370" t="s">
        <v>1727</v>
      </c>
      <c r="L39" s="743">
        <v>8000.0</v>
      </c>
      <c r="M39" s="744"/>
      <c r="N39" s="745" t="s">
        <v>1483</v>
      </c>
      <c r="O39" s="729" t="s">
        <v>61</v>
      </c>
      <c r="P39" s="746" t="s">
        <v>1721</v>
      </c>
      <c r="Q39" s="741" t="str">
        <f>iferror(vlookup(S39,'Back up'!$B$2:$C$18,2),"")</f>
        <v>Close Lead</v>
      </c>
      <c r="R39" s="369" t="s">
        <v>1722</v>
      </c>
      <c r="S39" s="747" t="s">
        <v>1723</v>
      </c>
      <c r="T39" s="741"/>
      <c r="U39" s="214"/>
      <c r="V39" s="214"/>
      <c r="W39" s="214"/>
      <c r="X39" s="214"/>
      <c r="Y39" s="214"/>
      <c r="Z39" s="214"/>
      <c r="AA39" s="214"/>
    </row>
    <row r="40">
      <c r="A40" s="208"/>
      <c r="B40" s="304"/>
      <c r="C40" s="741"/>
      <c r="D40" s="369" t="s">
        <v>853</v>
      </c>
      <c r="E40" s="741"/>
      <c r="F40" s="369" t="s">
        <v>80</v>
      </c>
      <c r="G40" s="369" t="s">
        <v>1766</v>
      </c>
      <c r="H40" s="742"/>
      <c r="I40" s="742">
        <v>1417.0</v>
      </c>
      <c r="J40" s="727"/>
      <c r="K40" s="370" t="s">
        <v>1727</v>
      </c>
      <c r="L40" s="743">
        <v>8000.0</v>
      </c>
      <c r="M40" s="744"/>
      <c r="N40" s="745" t="s">
        <v>1483</v>
      </c>
      <c r="O40" s="729" t="s">
        <v>61</v>
      </c>
      <c r="P40" s="746" t="s">
        <v>1721</v>
      </c>
      <c r="Q40" s="741" t="str">
        <f>iferror(vlookup(S40,'Back up'!$B$2:$C$18,2),"")</f>
        <v>Close Lead</v>
      </c>
      <c r="R40" s="369" t="s">
        <v>1722</v>
      </c>
      <c r="S40" s="747" t="s">
        <v>1723</v>
      </c>
      <c r="T40" s="741"/>
      <c r="U40" s="214"/>
      <c r="V40" s="214"/>
      <c r="W40" s="214"/>
      <c r="X40" s="214"/>
      <c r="Y40" s="214"/>
      <c r="Z40" s="214"/>
      <c r="AA40" s="214"/>
    </row>
    <row r="41">
      <c r="A41" s="208"/>
      <c r="B41" s="304"/>
      <c r="C41" s="741"/>
      <c r="D41" s="369" t="s">
        <v>853</v>
      </c>
      <c r="E41" s="741"/>
      <c r="F41" s="369" t="s">
        <v>80</v>
      </c>
      <c r="G41" s="369" t="s">
        <v>1766</v>
      </c>
      <c r="H41" s="742"/>
      <c r="I41" s="742" t="s">
        <v>1767</v>
      </c>
      <c r="J41" s="727"/>
      <c r="K41" s="370" t="s">
        <v>1768</v>
      </c>
      <c r="L41" s="743">
        <v>140000.0</v>
      </c>
      <c r="M41" s="744"/>
      <c r="N41" s="745" t="s">
        <v>1769</v>
      </c>
      <c r="O41" s="729" t="s">
        <v>61</v>
      </c>
      <c r="P41" s="746" t="s">
        <v>1721</v>
      </c>
      <c r="Q41" s="741" t="str">
        <f>iferror(vlookup(S41,'Back up'!$B$2:$C$18,2),"")</f>
        <v>Close Lead</v>
      </c>
      <c r="R41" s="369" t="s">
        <v>1722</v>
      </c>
      <c r="S41" s="747" t="s">
        <v>1723</v>
      </c>
      <c r="T41" s="741"/>
      <c r="U41" s="214"/>
      <c r="V41" s="214"/>
      <c r="W41" s="214"/>
      <c r="X41" s="214"/>
      <c r="Y41" s="214"/>
      <c r="Z41" s="214"/>
      <c r="AA41" s="214"/>
    </row>
    <row r="42">
      <c r="A42" s="208"/>
      <c r="B42" s="304"/>
      <c r="C42" s="741"/>
      <c r="D42" s="369" t="s">
        <v>853</v>
      </c>
      <c r="E42" s="741"/>
      <c r="F42" s="369" t="s">
        <v>80</v>
      </c>
      <c r="G42" s="369" t="s">
        <v>1766</v>
      </c>
      <c r="H42" s="742"/>
      <c r="I42" s="742">
        <v>1910.0</v>
      </c>
      <c r="J42" s="727"/>
      <c r="K42" s="370" t="s">
        <v>1727</v>
      </c>
      <c r="L42" s="743"/>
      <c r="M42" s="744"/>
      <c r="N42" s="745"/>
      <c r="O42" s="729" t="s">
        <v>61</v>
      </c>
      <c r="P42" s="746" t="s">
        <v>1721</v>
      </c>
      <c r="Q42" s="741"/>
      <c r="R42" s="369" t="s">
        <v>1722</v>
      </c>
      <c r="S42" s="747" t="s">
        <v>1723</v>
      </c>
      <c r="T42" s="741"/>
      <c r="U42" s="214"/>
      <c r="V42" s="214"/>
      <c r="W42" s="214"/>
      <c r="X42" s="214"/>
      <c r="Y42" s="214"/>
      <c r="Z42" s="214"/>
      <c r="AA42" s="214"/>
    </row>
    <row r="43">
      <c r="A43" s="208"/>
      <c r="B43" s="304"/>
      <c r="C43" s="741"/>
      <c r="D43" s="369" t="s">
        <v>853</v>
      </c>
      <c r="E43" s="741"/>
      <c r="F43" s="369" t="s">
        <v>80</v>
      </c>
      <c r="G43" s="369" t="s">
        <v>1766</v>
      </c>
      <c r="H43" s="742"/>
      <c r="I43" s="742">
        <v>1508.0</v>
      </c>
      <c r="J43" s="727"/>
      <c r="K43" s="370" t="s">
        <v>1727</v>
      </c>
      <c r="L43" s="743"/>
      <c r="M43" s="744"/>
      <c r="N43" s="745"/>
      <c r="O43" s="729" t="s">
        <v>61</v>
      </c>
      <c r="P43" s="746" t="s">
        <v>1721</v>
      </c>
      <c r="Q43" s="741"/>
      <c r="R43" s="369" t="s">
        <v>1722</v>
      </c>
      <c r="S43" s="747" t="s">
        <v>1723</v>
      </c>
      <c r="T43" s="741"/>
      <c r="U43" s="214"/>
      <c r="V43" s="214"/>
      <c r="W43" s="214"/>
      <c r="X43" s="214"/>
      <c r="Y43" s="214"/>
      <c r="Z43" s="214"/>
      <c r="AA43" s="214"/>
    </row>
    <row r="44">
      <c r="A44" s="208"/>
      <c r="B44" s="304"/>
      <c r="C44" s="741"/>
      <c r="D44" s="369" t="s">
        <v>853</v>
      </c>
      <c r="E44" s="741"/>
      <c r="F44" s="369" t="s">
        <v>80</v>
      </c>
      <c r="G44" s="369" t="s">
        <v>1766</v>
      </c>
      <c r="H44" s="742"/>
      <c r="I44" s="742">
        <v>1102.0</v>
      </c>
      <c r="J44" s="727"/>
      <c r="K44" s="370" t="s">
        <v>1727</v>
      </c>
      <c r="L44" s="743"/>
      <c r="M44" s="744"/>
      <c r="N44" s="745"/>
      <c r="O44" s="729" t="s">
        <v>61</v>
      </c>
      <c r="P44" s="746" t="s">
        <v>1721</v>
      </c>
      <c r="Q44" s="741"/>
      <c r="R44" s="369" t="s">
        <v>1722</v>
      </c>
      <c r="S44" s="747" t="s">
        <v>1723</v>
      </c>
      <c r="T44" s="741"/>
      <c r="U44" s="214"/>
      <c r="V44" s="214"/>
      <c r="W44" s="214"/>
      <c r="X44" s="214"/>
      <c r="Y44" s="214"/>
      <c r="Z44" s="214"/>
      <c r="AA44" s="214"/>
    </row>
    <row r="45">
      <c r="A45" s="208"/>
      <c r="B45" s="304"/>
      <c r="C45" s="741"/>
      <c r="D45" s="369" t="s">
        <v>853</v>
      </c>
      <c r="E45" s="741"/>
      <c r="F45" s="369" t="s">
        <v>80</v>
      </c>
      <c r="G45" s="369" t="s">
        <v>1766</v>
      </c>
      <c r="H45" s="742"/>
      <c r="I45" s="742">
        <v>1215.0</v>
      </c>
      <c r="J45" s="727"/>
      <c r="K45" s="370" t="s">
        <v>1727</v>
      </c>
      <c r="L45" s="743"/>
      <c r="M45" s="744"/>
      <c r="N45" s="745"/>
      <c r="O45" s="729" t="s">
        <v>61</v>
      </c>
      <c r="P45" s="746" t="s">
        <v>1721</v>
      </c>
      <c r="Q45" s="741"/>
      <c r="R45" s="369" t="s">
        <v>1722</v>
      </c>
      <c r="S45" s="747" t="s">
        <v>1723</v>
      </c>
      <c r="T45" s="741"/>
      <c r="U45" s="214"/>
      <c r="V45" s="214"/>
      <c r="W45" s="214"/>
      <c r="X45" s="214"/>
      <c r="Y45" s="214"/>
      <c r="Z45" s="214"/>
      <c r="AA45" s="214"/>
    </row>
    <row r="46">
      <c r="A46" s="208"/>
      <c r="B46" s="304"/>
      <c r="C46" s="741"/>
      <c r="D46" s="369" t="s">
        <v>853</v>
      </c>
      <c r="E46" s="741"/>
      <c r="F46" s="369" t="s">
        <v>80</v>
      </c>
      <c r="G46" s="369" t="s">
        <v>1766</v>
      </c>
      <c r="H46" s="742"/>
      <c r="I46" s="742">
        <v>1103.0</v>
      </c>
      <c r="J46" s="727"/>
      <c r="K46" s="370" t="s">
        <v>1727</v>
      </c>
      <c r="L46" s="743"/>
      <c r="M46" s="744"/>
      <c r="N46" s="745"/>
      <c r="O46" s="729" t="s">
        <v>61</v>
      </c>
      <c r="P46" s="746" t="s">
        <v>1721</v>
      </c>
      <c r="Q46" s="741"/>
      <c r="R46" s="369" t="s">
        <v>1722</v>
      </c>
      <c r="S46" s="747" t="s">
        <v>1723</v>
      </c>
      <c r="T46" s="741"/>
      <c r="U46" s="214"/>
      <c r="V46" s="214"/>
      <c r="W46" s="214"/>
      <c r="X46" s="214"/>
      <c r="Y46" s="214"/>
      <c r="Z46" s="214"/>
      <c r="AA46" s="214"/>
    </row>
    <row r="47">
      <c r="A47" s="208"/>
      <c r="B47" s="304"/>
      <c r="C47" s="741"/>
      <c r="D47" s="369" t="s">
        <v>853</v>
      </c>
      <c r="E47" s="741"/>
      <c r="F47" s="369" t="s">
        <v>80</v>
      </c>
      <c r="G47" s="369" t="s">
        <v>1766</v>
      </c>
      <c r="H47" s="742"/>
      <c r="I47" s="742">
        <v>1106.0</v>
      </c>
      <c r="J47" s="727"/>
      <c r="K47" s="370" t="s">
        <v>1727</v>
      </c>
      <c r="L47" s="743"/>
      <c r="M47" s="744"/>
      <c r="N47" s="745"/>
      <c r="O47" s="729" t="s">
        <v>61</v>
      </c>
      <c r="P47" s="746" t="s">
        <v>1721</v>
      </c>
      <c r="Q47" s="741"/>
      <c r="R47" s="369" t="s">
        <v>1722</v>
      </c>
      <c r="S47" s="747" t="s">
        <v>1723</v>
      </c>
      <c r="T47" s="741"/>
      <c r="U47" s="214"/>
      <c r="V47" s="214"/>
      <c r="W47" s="214"/>
      <c r="X47" s="214"/>
      <c r="Y47" s="214"/>
      <c r="Z47" s="214"/>
      <c r="AA47" s="214"/>
    </row>
    <row r="48">
      <c r="A48" s="208"/>
      <c r="B48" s="304"/>
      <c r="C48" s="741"/>
      <c r="D48" s="369" t="s">
        <v>853</v>
      </c>
      <c r="E48" s="741"/>
      <c r="F48" s="369" t="s">
        <v>80</v>
      </c>
      <c r="G48" s="369" t="s">
        <v>1766</v>
      </c>
      <c r="H48" s="742"/>
      <c r="I48" s="742">
        <v>1407.0</v>
      </c>
      <c r="J48" s="727"/>
      <c r="K48" s="370" t="s">
        <v>1727</v>
      </c>
      <c r="L48" s="743"/>
      <c r="M48" s="744"/>
      <c r="N48" s="745"/>
      <c r="O48" s="729" t="s">
        <v>61</v>
      </c>
      <c r="P48" s="746" t="s">
        <v>1721</v>
      </c>
      <c r="Q48" s="741"/>
      <c r="R48" s="369" t="s">
        <v>1722</v>
      </c>
      <c r="S48" s="747" t="s">
        <v>1723</v>
      </c>
      <c r="T48" s="741"/>
      <c r="U48" s="214"/>
      <c r="V48" s="214"/>
      <c r="W48" s="214"/>
      <c r="X48" s="214"/>
      <c r="Y48" s="214"/>
      <c r="Z48" s="214"/>
      <c r="AA48" s="214"/>
    </row>
    <row r="49">
      <c r="A49" s="208"/>
      <c r="B49" s="315"/>
      <c r="C49" s="741"/>
      <c r="D49" s="369" t="s">
        <v>853</v>
      </c>
      <c r="E49" s="741"/>
      <c r="F49" s="369" t="s">
        <v>80</v>
      </c>
      <c r="G49" s="369" t="s">
        <v>1766</v>
      </c>
      <c r="H49" s="742"/>
      <c r="I49" s="742">
        <v>1417.0</v>
      </c>
      <c r="J49" s="727"/>
      <c r="K49" s="370" t="s">
        <v>1727</v>
      </c>
      <c r="L49" s="743"/>
      <c r="M49" s="744"/>
      <c r="N49" s="745"/>
      <c r="O49" s="729" t="s">
        <v>61</v>
      </c>
      <c r="P49" s="746" t="s">
        <v>1721</v>
      </c>
      <c r="Q49" s="741"/>
      <c r="R49" s="369" t="s">
        <v>1722</v>
      </c>
      <c r="S49" s="747" t="s">
        <v>1723</v>
      </c>
      <c r="T49" s="741"/>
      <c r="U49" s="214"/>
      <c r="V49" s="214"/>
      <c r="W49" s="214"/>
      <c r="X49" s="214"/>
      <c r="Y49" s="214"/>
      <c r="Z49" s="214"/>
      <c r="AA49" s="214"/>
    </row>
    <row r="50">
      <c r="A50" s="208"/>
      <c r="B50" s="737">
        <v>46134.0</v>
      </c>
      <c r="C50" s="213"/>
      <c r="D50" s="210" t="s">
        <v>853</v>
      </c>
      <c r="E50" s="213"/>
      <c r="F50" s="210" t="s">
        <v>80</v>
      </c>
      <c r="G50" s="210" t="s">
        <v>1766</v>
      </c>
      <c r="H50" s="727"/>
      <c r="I50" s="728">
        <v>1204.0</v>
      </c>
      <c r="J50" s="727"/>
      <c r="K50" s="212" t="s">
        <v>1768</v>
      </c>
      <c r="L50" s="732">
        <v>5000.0</v>
      </c>
      <c r="M50" s="208" t="s">
        <v>1734</v>
      </c>
      <c r="N50" s="218" t="s">
        <v>1770</v>
      </c>
      <c r="O50" s="729" t="s">
        <v>61</v>
      </c>
      <c r="P50" s="730" t="s">
        <v>1736</v>
      </c>
      <c r="Q50" s="213" t="str">
        <f>iferror(vlookup(S50,'Back up'!$B$2:$C$18,2),"")</f>
        <v>Close Lead</v>
      </c>
      <c r="R50" s="210" t="s">
        <v>1722</v>
      </c>
      <c r="S50" s="731" t="s">
        <v>1730</v>
      </c>
      <c r="T50" s="213"/>
      <c r="U50" s="214"/>
      <c r="V50" s="214"/>
      <c r="W50" s="214"/>
      <c r="X50" s="214"/>
      <c r="Y50" s="214"/>
      <c r="Z50" s="214"/>
      <c r="AA50" s="214"/>
    </row>
    <row r="51">
      <c r="A51" s="208"/>
      <c r="B51" s="304"/>
      <c r="C51" s="213"/>
      <c r="D51" s="210" t="s">
        <v>853</v>
      </c>
      <c r="E51" s="213"/>
      <c r="F51" s="210" t="s">
        <v>80</v>
      </c>
      <c r="G51" s="210" t="s">
        <v>1766</v>
      </c>
      <c r="H51" s="727"/>
      <c r="I51" s="728">
        <v>1616.0</v>
      </c>
      <c r="J51" s="727"/>
      <c r="K51" s="212" t="s">
        <v>1725</v>
      </c>
      <c r="L51" s="735"/>
      <c r="M51" s="250">
        <v>1.0</v>
      </c>
      <c r="N51" s="218" t="s">
        <v>1771</v>
      </c>
      <c r="O51" s="729" t="s">
        <v>61</v>
      </c>
      <c r="P51" s="730" t="s">
        <v>1721</v>
      </c>
      <c r="Q51" s="213" t="str">
        <f>iferror(vlookup(S51,'Back up'!$B$2:$C$18,2),"")</f>
        <v>Close Lead</v>
      </c>
      <c r="R51" s="210" t="s">
        <v>1722</v>
      </c>
      <c r="S51" s="731" t="s">
        <v>1723</v>
      </c>
      <c r="T51" s="213"/>
      <c r="U51" s="214"/>
      <c r="V51" s="214"/>
      <c r="W51" s="214"/>
      <c r="X51" s="214"/>
      <c r="Y51" s="214"/>
      <c r="Z51" s="214"/>
      <c r="AA51" s="214"/>
    </row>
    <row r="52">
      <c r="A52" s="208"/>
      <c r="B52" s="304"/>
      <c r="C52" s="213"/>
      <c r="D52" s="210" t="s">
        <v>853</v>
      </c>
      <c r="E52" s="213"/>
      <c r="F52" s="210" t="s">
        <v>1752</v>
      </c>
      <c r="G52" s="210" t="s">
        <v>1772</v>
      </c>
      <c r="H52" s="727"/>
      <c r="I52" s="728">
        <v>2418.0</v>
      </c>
      <c r="J52" s="727"/>
      <c r="K52" s="212" t="s">
        <v>1725</v>
      </c>
      <c r="L52" s="732">
        <v>50000.0</v>
      </c>
      <c r="M52" s="250">
        <v>1.0</v>
      </c>
      <c r="N52" s="218" t="s">
        <v>1773</v>
      </c>
      <c r="O52" s="729" t="s">
        <v>61</v>
      </c>
      <c r="P52" s="730" t="s">
        <v>1721</v>
      </c>
      <c r="Q52" s="213" t="str">
        <f>iferror(vlookup(S52,'Back up'!$B$2:$C$18,2),"")</f>
        <v>Close Lead</v>
      </c>
      <c r="R52" s="210" t="s">
        <v>1722</v>
      </c>
      <c r="S52" s="731" t="s">
        <v>1723</v>
      </c>
      <c r="T52" s="213"/>
      <c r="U52" s="214"/>
      <c r="V52" s="214"/>
      <c r="W52" s="214"/>
      <c r="X52" s="214"/>
      <c r="Y52" s="214"/>
      <c r="Z52" s="214"/>
      <c r="AA52" s="214"/>
    </row>
    <row r="53">
      <c r="A53" s="208"/>
      <c r="B53" s="304"/>
      <c r="C53" s="213"/>
      <c r="D53" s="210" t="s">
        <v>853</v>
      </c>
      <c r="E53" s="213"/>
      <c r="F53" s="210" t="s">
        <v>1752</v>
      </c>
      <c r="G53" s="210" t="s">
        <v>671</v>
      </c>
      <c r="H53" s="727"/>
      <c r="I53" s="728">
        <v>2917.0</v>
      </c>
      <c r="J53" s="727"/>
      <c r="K53" s="212" t="s">
        <v>1725</v>
      </c>
      <c r="L53" s="732">
        <v>26000.0</v>
      </c>
      <c r="M53" s="250">
        <v>1.0</v>
      </c>
      <c r="N53" s="218" t="s">
        <v>1774</v>
      </c>
      <c r="O53" s="729" t="s">
        <v>61</v>
      </c>
      <c r="P53" s="730" t="s">
        <v>1721</v>
      </c>
      <c r="Q53" s="213" t="str">
        <f>iferror(vlookup(S53,'Back up'!$B$2:$C$18,2),"")</f>
        <v>Close Lead</v>
      </c>
      <c r="R53" s="210" t="s">
        <v>1722</v>
      </c>
      <c r="S53" s="731" t="s">
        <v>1723</v>
      </c>
      <c r="T53" s="213"/>
      <c r="U53" s="214"/>
      <c r="V53" s="214"/>
      <c r="W53" s="214"/>
      <c r="X53" s="214"/>
      <c r="Y53" s="214"/>
      <c r="Z53" s="214"/>
      <c r="AA53" s="214"/>
    </row>
    <row r="54">
      <c r="A54" s="208"/>
      <c r="B54" s="304"/>
      <c r="C54" s="213"/>
      <c r="D54" s="210" t="s">
        <v>853</v>
      </c>
      <c r="E54" s="213"/>
      <c r="F54" s="210" t="s">
        <v>1752</v>
      </c>
      <c r="G54" s="210" t="s">
        <v>671</v>
      </c>
      <c r="H54" s="727"/>
      <c r="I54" s="728">
        <v>2918.0</v>
      </c>
      <c r="J54" s="727"/>
      <c r="K54" s="212" t="s">
        <v>1725</v>
      </c>
      <c r="L54" s="732">
        <v>53000.0</v>
      </c>
      <c r="M54" s="250">
        <v>1.0</v>
      </c>
      <c r="N54" s="218" t="s">
        <v>1775</v>
      </c>
      <c r="O54" s="729" t="s">
        <v>61</v>
      </c>
      <c r="P54" s="730" t="s">
        <v>1721</v>
      </c>
      <c r="Q54" s="213" t="str">
        <f>iferror(vlookup(S54,'Back up'!$B$2:$C$18,2),"")</f>
        <v>Close Lead</v>
      </c>
      <c r="R54" s="210" t="s">
        <v>1722</v>
      </c>
      <c r="S54" s="731" t="s">
        <v>1723</v>
      </c>
      <c r="T54" s="213"/>
      <c r="U54" s="214"/>
      <c r="V54" s="214"/>
      <c r="W54" s="214"/>
      <c r="X54" s="214"/>
      <c r="Y54" s="214"/>
      <c r="Z54" s="214"/>
      <c r="AA54" s="214"/>
    </row>
    <row r="55">
      <c r="A55" s="208"/>
      <c r="B55" s="304"/>
      <c r="C55" s="213"/>
      <c r="D55" s="210" t="s">
        <v>853</v>
      </c>
      <c r="E55" s="213"/>
      <c r="F55" s="210" t="s">
        <v>1752</v>
      </c>
      <c r="G55" s="210" t="s">
        <v>702</v>
      </c>
      <c r="H55" s="727"/>
      <c r="I55" s="728">
        <v>1206.0</v>
      </c>
      <c r="J55" s="727"/>
      <c r="K55" s="212" t="s">
        <v>1725</v>
      </c>
      <c r="L55" s="732">
        <v>8000.0</v>
      </c>
      <c r="M55" s="250">
        <v>1.0</v>
      </c>
      <c r="N55" s="218" t="s">
        <v>1776</v>
      </c>
      <c r="O55" s="729" t="s">
        <v>61</v>
      </c>
      <c r="P55" s="730" t="s">
        <v>1721</v>
      </c>
      <c r="Q55" s="213" t="str">
        <f>iferror(vlookup(S55,'Back up'!$B$2:$C$18,2),"")</f>
        <v>Close Lead</v>
      </c>
      <c r="R55" s="210" t="s">
        <v>1722</v>
      </c>
      <c r="S55" s="731" t="s">
        <v>1723</v>
      </c>
      <c r="T55" s="213"/>
      <c r="U55" s="214"/>
      <c r="V55" s="214"/>
      <c r="W55" s="214"/>
      <c r="X55" s="214"/>
      <c r="Y55" s="214"/>
      <c r="Z55" s="214"/>
      <c r="AA55" s="214"/>
    </row>
    <row r="56">
      <c r="A56" s="208"/>
      <c r="B56" s="304"/>
      <c r="C56" s="213"/>
      <c r="D56" s="210" t="s">
        <v>853</v>
      </c>
      <c r="E56" s="213"/>
      <c r="F56" s="210" t="s">
        <v>80</v>
      </c>
      <c r="G56" s="210" t="s">
        <v>1766</v>
      </c>
      <c r="H56" s="727"/>
      <c r="I56" s="728">
        <v>1709.0</v>
      </c>
      <c r="J56" s="727"/>
      <c r="K56" s="212" t="s">
        <v>1727</v>
      </c>
      <c r="L56" s="732">
        <v>8000.0</v>
      </c>
      <c r="M56" s="250">
        <v>1.0</v>
      </c>
      <c r="N56" s="218" t="s">
        <v>1777</v>
      </c>
      <c r="O56" s="729" t="s">
        <v>61</v>
      </c>
      <c r="P56" s="730" t="s">
        <v>1721</v>
      </c>
      <c r="Q56" s="213"/>
      <c r="R56" s="210" t="s">
        <v>1722</v>
      </c>
      <c r="S56" s="731" t="s">
        <v>1723</v>
      </c>
      <c r="T56" s="213"/>
      <c r="U56" s="214"/>
      <c r="V56" s="214"/>
      <c r="W56" s="214"/>
      <c r="X56" s="214"/>
      <c r="Y56" s="214"/>
      <c r="Z56" s="214"/>
      <c r="AA56" s="214"/>
    </row>
    <row r="57">
      <c r="A57" s="208"/>
      <c r="B57" s="304"/>
      <c r="C57" s="213"/>
      <c r="D57" s="210" t="s">
        <v>853</v>
      </c>
      <c r="E57" s="213"/>
      <c r="F57" s="210" t="s">
        <v>80</v>
      </c>
      <c r="G57" s="210" t="s">
        <v>1766</v>
      </c>
      <c r="H57" s="727"/>
      <c r="I57" s="728">
        <v>2012.0</v>
      </c>
      <c r="J57" s="727"/>
      <c r="K57" s="212" t="s">
        <v>1727</v>
      </c>
      <c r="L57" s="732">
        <v>8000.0</v>
      </c>
      <c r="M57" s="250">
        <v>1.0</v>
      </c>
      <c r="N57" s="218" t="s">
        <v>1777</v>
      </c>
      <c r="O57" s="729" t="s">
        <v>61</v>
      </c>
      <c r="P57" s="730" t="s">
        <v>1721</v>
      </c>
      <c r="Q57" s="213"/>
      <c r="R57" s="210" t="s">
        <v>1722</v>
      </c>
      <c r="S57" s="731" t="s">
        <v>1723</v>
      </c>
      <c r="T57" s="213"/>
      <c r="U57" s="214"/>
      <c r="V57" s="214"/>
      <c r="W57" s="214"/>
      <c r="X57" s="214"/>
      <c r="Y57" s="214"/>
      <c r="Z57" s="214"/>
      <c r="AA57" s="214"/>
    </row>
    <row r="58">
      <c r="A58" s="208"/>
      <c r="B58" s="304"/>
      <c r="C58" s="213"/>
      <c r="D58" s="210" t="s">
        <v>853</v>
      </c>
      <c r="E58" s="213"/>
      <c r="F58" s="210" t="s">
        <v>80</v>
      </c>
      <c r="G58" s="210" t="s">
        <v>1766</v>
      </c>
      <c r="H58" s="727"/>
      <c r="I58" s="728">
        <v>2304.0</v>
      </c>
      <c r="J58" s="727"/>
      <c r="K58" s="212" t="s">
        <v>1727</v>
      </c>
      <c r="L58" s="732">
        <v>8000.0</v>
      </c>
      <c r="M58" s="250">
        <v>1.0</v>
      </c>
      <c r="N58" s="218" t="s">
        <v>1777</v>
      </c>
      <c r="O58" s="729" t="s">
        <v>61</v>
      </c>
      <c r="P58" s="730" t="s">
        <v>1721</v>
      </c>
      <c r="Q58" s="213"/>
      <c r="R58" s="210" t="s">
        <v>1722</v>
      </c>
      <c r="S58" s="731" t="s">
        <v>1723</v>
      </c>
      <c r="T58" s="213"/>
      <c r="U58" s="214"/>
      <c r="V58" s="214"/>
      <c r="W58" s="214"/>
      <c r="X58" s="214"/>
      <c r="Y58" s="214"/>
      <c r="Z58" s="214"/>
      <c r="AA58" s="214"/>
    </row>
    <row r="59">
      <c r="A59" s="208"/>
      <c r="B59" s="304"/>
      <c r="C59" s="213"/>
      <c r="D59" s="210" t="s">
        <v>853</v>
      </c>
      <c r="E59" s="213"/>
      <c r="F59" s="210" t="s">
        <v>80</v>
      </c>
      <c r="G59" s="210" t="s">
        <v>1766</v>
      </c>
      <c r="H59" s="727"/>
      <c r="I59" s="728">
        <v>1604.0</v>
      </c>
      <c r="J59" s="727"/>
      <c r="K59" s="212" t="s">
        <v>1727</v>
      </c>
      <c r="L59" s="732">
        <v>8000.0</v>
      </c>
      <c r="M59" s="250">
        <v>1.0</v>
      </c>
      <c r="N59" s="218" t="s">
        <v>1777</v>
      </c>
      <c r="O59" s="729" t="s">
        <v>61</v>
      </c>
      <c r="P59" s="730" t="s">
        <v>1721</v>
      </c>
      <c r="Q59" s="213"/>
      <c r="R59" s="210" t="s">
        <v>1722</v>
      </c>
      <c r="S59" s="731" t="s">
        <v>1723</v>
      </c>
      <c r="T59" s="213"/>
      <c r="U59" s="214"/>
      <c r="V59" s="214"/>
      <c r="W59" s="214"/>
      <c r="X59" s="214"/>
      <c r="Y59" s="214"/>
      <c r="Z59" s="214"/>
      <c r="AA59" s="214"/>
    </row>
    <row r="60">
      <c r="A60" s="208"/>
      <c r="B60" s="304"/>
      <c r="C60" s="213"/>
      <c r="D60" s="210" t="s">
        <v>853</v>
      </c>
      <c r="E60" s="213"/>
      <c r="F60" s="210" t="s">
        <v>80</v>
      </c>
      <c r="G60" s="210" t="s">
        <v>1766</v>
      </c>
      <c r="H60" s="727"/>
      <c r="I60" s="728">
        <v>1210.0</v>
      </c>
      <c r="J60" s="727"/>
      <c r="K60" s="212" t="s">
        <v>1727</v>
      </c>
      <c r="L60" s="732">
        <v>8000.0</v>
      </c>
      <c r="M60" s="250">
        <v>1.0</v>
      </c>
      <c r="N60" s="218" t="s">
        <v>1777</v>
      </c>
      <c r="O60" s="729" t="s">
        <v>61</v>
      </c>
      <c r="P60" s="730" t="s">
        <v>1721</v>
      </c>
      <c r="Q60" s="213"/>
      <c r="R60" s="210" t="s">
        <v>1722</v>
      </c>
      <c r="S60" s="731" t="s">
        <v>1723</v>
      </c>
      <c r="T60" s="213"/>
      <c r="U60" s="214"/>
      <c r="V60" s="214"/>
      <c r="W60" s="214"/>
      <c r="X60" s="214"/>
      <c r="Y60" s="214"/>
      <c r="Z60" s="214"/>
      <c r="AA60" s="214"/>
    </row>
    <row r="61">
      <c r="A61" s="208"/>
      <c r="B61" s="304"/>
      <c r="C61" s="213"/>
      <c r="D61" s="210" t="s">
        <v>853</v>
      </c>
      <c r="E61" s="213"/>
      <c r="F61" s="210" t="s">
        <v>80</v>
      </c>
      <c r="G61" s="210" t="s">
        <v>1766</v>
      </c>
      <c r="H61" s="727"/>
      <c r="I61" s="728">
        <v>1906.0</v>
      </c>
      <c r="J61" s="727"/>
      <c r="K61" s="212" t="s">
        <v>1727</v>
      </c>
      <c r="L61" s="732">
        <v>8000.0</v>
      </c>
      <c r="M61" s="250">
        <v>1.0</v>
      </c>
      <c r="N61" s="218" t="s">
        <v>1777</v>
      </c>
      <c r="O61" s="729" t="s">
        <v>61</v>
      </c>
      <c r="P61" s="730" t="s">
        <v>1721</v>
      </c>
      <c r="Q61" s="213"/>
      <c r="R61" s="210" t="s">
        <v>1722</v>
      </c>
      <c r="S61" s="731" t="s">
        <v>1723</v>
      </c>
      <c r="T61" s="213"/>
      <c r="U61" s="214"/>
      <c r="V61" s="214"/>
      <c r="W61" s="214"/>
      <c r="X61" s="214"/>
      <c r="Y61" s="214"/>
      <c r="Z61" s="214"/>
      <c r="AA61" s="214"/>
    </row>
    <row r="62">
      <c r="A62" s="208"/>
      <c r="B62" s="304"/>
      <c r="C62" s="213"/>
      <c r="D62" s="210" t="s">
        <v>853</v>
      </c>
      <c r="E62" s="213"/>
      <c r="F62" s="210" t="s">
        <v>80</v>
      </c>
      <c r="G62" s="210" t="s">
        <v>1766</v>
      </c>
      <c r="H62" s="727"/>
      <c r="I62" s="728">
        <v>2113.0</v>
      </c>
      <c r="J62" s="727"/>
      <c r="K62" s="212" t="s">
        <v>1727</v>
      </c>
      <c r="L62" s="732">
        <v>8000.0</v>
      </c>
      <c r="M62" s="250">
        <v>1.0</v>
      </c>
      <c r="N62" s="218" t="s">
        <v>1777</v>
      </c>
      <c r="O62" s="729" t="s">
        <v>61</v>
      </c>
      <c r="P62" s="730" t="s">
        <v>1721</v>
      </c>
      <c r="Q62" s="213"/>
      <c r="R62" s="210" t="s">
        <v>1722</v>
      </c>
      <c r="S62" s="731" t="s">
        <v>1723</v>
      </c>
      <c r="T62" s="213"/>
      <c r="U62" s="214"/>
      <c r="V62" s="214"/>
      <c r="W62" s="214"/>
      <c r="X62" s="214"/>
      <c r="Y62" s="214"/>
      <c r="Z62" s="214"/>
      <c r="AA62" s="214"/>
    </row>
    <row r="63">
      <c r="A63" s="208"/>
      <c r="B63" s="304"/>
      <c r="C63" s="213"/>
      <c r="D63" s="210" t="s">
        <v>853</v>
      </c>
      <c r="E63" s="213"/>
      <c r="F63" s="210" t="s">
        <v>80</v>
      </c>
      <c r="G63" s="210" t="s">
        <v>1766</v>
      </c>
      <c r="H63" s="727"/>
      <c r="I63" s="728" t="s">
        <v>435</v>
      </c>
      <c r="J63" s="727"/>
      <c r="K63" s="212" t="s">
        <v>1727</v>
      </c>
      <c r="L63" s="732">
        <v>8000.0</v>
      </c>
      <c r="M63" s="250">
        <v>1.0</v>
      </c>
      <c r="N63" s="218" t="s">
        <v>1777</v>
      </c>
      <c r="O63" s="729" t="s">
        <v>61</v>
      </c>
      <c r="P63" s="730" t="s">
        <v>1721</v>
      </c>
      <c r="Q63" s="213"/>
      <c r="R63" s="210" t="s">
        <v>1722</v>
      </c>
      <c r="S63" s="731" t="s">
        <v>1723</v>
      </c>
      <c r="T63" s="213"/>
      <c r="U63" s="214"/>
      <c r="V63" s="214"/>
      <c r="W63" s="214"/>
      <c r="X63" s="214"/>
      <c r="Y63" s="214"/>
      <c r="Z63" s="214"/>
      <c r="AA63" s="214"/>
    </row>
    <row r="64">
      <c r="A64" s="208"/>
      <c r="B64" s="304"/>
      <c r="C64" s="213"/>
      <c r="D64" s="210" t="s">
        <v>853</v>
      </c>
      <c r="E64" s="213"/>
      <c r="F64" s="210" t="s">
        <v>80</v>
      </c>
      <c r="G64" s="210" t="s">
        <v>1766</v>
      </c>
      <c r="H64" s="727"/>
      <c r="I64" s="728">
        <v>2116.0</v>
      </c>
      <c r="J64" s="727"/>
      <c r="K64" s="212" t="s">
        <v>1727</v>
      </c>
      <c r="L64" s="732">
        <v>8000.0</v>
      </c>
      <c r="M64" s="250">
        <v>1.0</v>
      </c>
      <c r="N64" s="218" t="s">
        <v>1777</v>
      </c>
      <c r="O64" s="729" t="s">
        <v>61</v>
      </c>
      <c r="P64" s="730" t="s">
        <v>1721</v>
      </c>
      <c r="Q64" s="213"/>
      <c r="R64" s="210" t="s">
        <v>1722</v>
      </c>
      <c r="S64" s="731" t="s">
        <v>1723</v>
      </c>
      <c r="T64" s="213"/>
      <c r="U64" s="214"/>
      <c r="V64" s="214"/>
      <c r="W64" s="214"/>
      <c r="X64" s="214"/>
      <c r="Y64" s="214"/>
      <c r="Z64" s="214"/>
      <c r="AA64" s="214"/>
    </row>
    <row r="65">
      <c r="A65" s="208"/>
      <c r="B65" s="304"/>
      <c r="C65" s="213"/>
      <c r="D65" s="210" t="s">
        <v>853</v>
      </c>
      <c r="E65" s="213"/>
      <c r="F65" s="210" t="s">
        <v>80</v>
      </c>
      <c r="G65" s="210" t="s">
        <v>1766</v>
      </c>
      <c r="H65" s="727"/>
      <c r="I65" s="728">
        <v>1504.0</v>
      </c>
      <c r="J65" s="727"/>
      <c r="K65" s="212" t="s">
        <v>1727</v>
      </c>
      <c r="L65" s="732">
        <v>8000.0</v>
      </c>
      <c r="M65" s="250">
        <v>1.0</v>
      </c>
      <c r="N65" s="218" t="s">
        <v>1777</v>
      </c>
      <c r="O65" s="729" t="s">
        <v>61</v>
      </c>
      <c r="P65" s="730" t="s">
        <v>1721</v>
      </c>
      <c r="Q65" s="213"/>
      <c r="R65" s="210" t="s">
        <v>1722</v>
      </c>
      <c r="S65" s="731" t="s">
        <v>1723</v>
      </c>
      <c r="T65" s="213"/>
      <c r="U65" s="214"/>
      <c r="V65" s="214"/>
      <c r="W65" s="214"/>
      <c r="X65" s="214"/>
      <c r="Y65" s="214"/>
      <c r="Z65" s="214"/>
      <c r="AA65" s="214"/>
    </row>
    <row r="66">
      <c r="A66" s="208"/>
      <c r="B66" s="304"/>
      <c r="C66" s="213"/>
      <c r="D66" s="210" t="s">
        <v>853</v>
      </c>
      <c r="E66" s="213"/>
      <c r="F66" s="210" t="s">
        <v>80</v>
      </c>
      <c r="G66" s="210" t="s">
        <v>1766</v>
      </c>
      <c r="H66" s="727"/>
      <c r="I66" s="728">
        <v>1520.0</v>
      </c>
      <c r="J66" s="727"/>
      <c r="K66" s="212" t="s">
        <v>1727</v>
      </c>
      <c r="L66" s="732">
        <v>8000.0</v>
      </c>
      <c r="M66" s="250">
        <v>1.0</v>
      </c>
      <c r="N66" s="218" t="s">
        <v>1777</v>
      </c>
      <c r="O66" s="729" t="s">
        <v>61</v>
      </c>
      <c r="P66" s="730" t="s">
        <v>1721</v>
      </c>
      <c r="Q66" s="213"/>
      <c r="R66" s="210" t="s">
        <v>1722</v>
      </c>
      <c r="S66" s="731" t="s">
        <v>1723</v>
      </c>
      <c r="T66" s="213"/>
      <c r="U66" s="214"/>
      <c r="V66" s="214"/>
      <c r="W66" s="214"/>
      <c r="X66" s="214"/>
      <c r="Y66" s="214"/>
      <c r="Z66" s="214"/>
      <c r="AA66" s="214"/>
    </row>
    <row r="67">
      <c r="A67" s="208"/>
      <c r="B67" s="304"/>
      <c r="C67" s="213"/>
      <c r="D67" s="210" t="s">
        <v>853</v>
      </c>
      <c r="E67" s="213"/>
      <c r="F67" s="210" t="s">
        <v>80</v>
      </c>
      <c r="G67" s="210" t="s">
        <v>1766</v>
      </c>
      <c r="H67" s="727"/>
      <c r="I67" s="728">
        <v>802.0</v>
      </c>
      <c r="J67" s="727"/>
      <c r="K67" s="212" t="s">
        <v>1727</v>
      </c>
      <c r="L67" s="732">
        <v>8000.0</v>
      </c>
      <c r="M67" s="250">
        <v>1.0</v>
      </c>
      <c r="N67" s="218" t="s">
        <v>1777</v>
      </c>
      <c r="O67" s="729" t="s">
        <v>61</v>
      </c>
      <c r="P67" s="730" t="s">
        <v>1721</v>
      </c>
      <c r="Q67" s="213"/>
      <c r="R67" s="210" t="s">
        <v>1722</v>
      </c>
      <c r="S67" s="731" t="s">
        <v>1723</v>
      </c>
      <c r="T67" s="213"/>
      <c r="U67" s="214"/>
      <c r="V67" s="214"/>
      <c r="W67" s="214"/>
      <c r="X67" s="214"/>
      <c r="Y67" s="214"/>
      <c r="Z67" s="214"/>
      <c r="AA67" s="214"/>
    </row>
    <row r="68">
      <c r="A68" s="208"/>
      <c r="B68" s="304"/>
      <c r="C68" s="213"/>
      <c r="D68" s="210" t="s">
        <v>853</v>
      </c>
      <c r="E68" s="213"/>
      <c r="F68" s="210" t="s">
        <v>80</v>
      </c>
      <c r="G68" s="210" t="s">
        <v>1766</v>
      </c>
      <c r="H68" s="727"/>
      <c r="I68" s="728">
        <v>2104.0</v>
      </c>
      <c r="J68" s="727"/>
      <c r="K68" s="212" t="s">
        <v>1727</v>
      </c>
      <c r="L68" s="732">
        <v>8000.0</v>
      </c>
      <c r="M68" s="250">
        <v>1.0</v>
      </c>
      <c r="N68" s="218" t="s">
        <v>1777</v>
      </c>
      <c r="O68" s="729" t="s">
        <v>61</v>
      </c>
      <c r="P68" s="730" t="s">
        <v>1721</v>
      </c>
      <c r="Q68" s="213"/>
      <c r="R68" s="210" t="s">
        <v>1722</v>
      </c>
      <c r="S68" s="731" t="s">
        <v>1723</v>
      </c>
      <c r="T68" s="213"/>
      <c r="U68" s="214"/>
      <c r="V68" s="214"/>
      <c r="W68" s="214"/>
      <c r="X68" s="214"/>
      <c r="Y68" s="214"/>
      <c r="Z68" s="214"/>
      <c r="AA68" s="214"/>
    </row>
    <row r="69">
      <c r="A69" s="208"/>
      <c r="B69" s="304"/>
      <c r="C69" s="213"/>
      <c r="D69" s="210" t="s">
        <v>853</v>
      </c>
      <c r="E69" s="213"/>
      <c r="F69" s="210" t="s">
        <v>80</v>
      </c>
      <c r="G69" s="210" t="s">
        <v>1766</v>
      </c>
      <c r="H69" s="727"/>
      <c r="I69" s="728">
        <v>1513.0</v>
      </c>
      <c r="J69" s="727"/>
      <c r="K69" s="212" t="s">
        <v>1727</v>
      </c>
      <c r="L69" s="732">
        <v>8000.0</v>
      </c>
      <c r="M69" s="250">
        <v>1.0</v>
      </c>
      <c r="N69" s="218" t="s">
        <v>1777</v>
      </c>
      <c r="O69" s="729" t="s">
        <v>61</v>
      </c>
      <c r="P69" s="730" t="s">
        <v>1721</v>
      </c>
      <c r="Q69" s="213"/>
      <c r="R69" s="210" t="s">
        <v>1722</v>
      </c>
      <c r="S69" s="731" t="s">
        <v>1723</v>
      </c>
      <c r="T69" s="213"/>
      <c r="U69" s="214"/>
      <c r="V69" s="214"/>
      <c r="W69" s="214"/>
      <c r="X69" s="214"/>
      <c r="Y69" s="214"/>
      <c r="Z69" s="214"/>
      <c r="AA69" s="214"/>
    </row>
    <row r="70">
      <c r="A70" s="208"/>
      <c r="B70" s="304"/>
      <c r="C70" s="213"/>
      <c r="D70" s="210" t="s">
        <v>853</v>
      </c>
      <c r="E70" s="213"/>
      <c r="F70" s="210" t="s">
        <v>80</v>
      </c>
      <c r="G70" s="210" t="s">
        <v>1766</v>
      </c>
      <c r="H70" s="727"/>
      <c r="I70" s="728">
        <v>1408.0</v>
      </c>
      <c r="J70" s="727"/>
      <c r="K70" s="212" t="s">
        <v>1727</v>
      </c>
      <c r="L70" s="732">
        <v>8000.0</v>
      </c>
      <c r="M70" s="250">
        <v>1.0</v>
      </c>
      <c r="N70" s="218" t="s">
        <v>1777</v>
      </c>
      <c r="O70" s="729" t="s">
        <v>61</v>
      </c>
      <c r="P70" s="730" t="s">
        <v>1721</v>
      </c>
      <c r="Q70" s="213"/>
      <c r="R70" s="210" t="s">
        <v>1722</v>
      </c>
      <c r="S70" s="731" t="s">
        <v>1723</v>
      </c>
      <c r="T70" s="213"/>
      <c r="U70" s="214"/>
      <c r="V70" s="214"/>
      <c r="W70" s="214"/>
      <c r="X70" s="214"/>
      <c r="Y70" s="214"/>
      <c r="Z70" s="214"/>
      <c r="AA70" s="214"/>
    </row>
    <row r="71">
      <c r="A71" s="208"/>
      <c r="B71" s="304"/>
      <c r="C71" s="213"/>
      <c r="D71" s="210" t="s">
        <v>853</v>
      </c>
      <c r="E71" s="213"/>
      <c r="F71" s="210" t="s">
        <v>80</v>
      </c>
      <c r="G71" s="210" t="s">
        <v>1766</v>
      </c>
      <c r="H71" s="727"/>
      <c r="I71" s="728">
        <v>1913.0</v>
      </c>
      <c r="J71" s="727"/>
      <c r="K71" s="212" t="s">
        <v>1727</v>
      </c>
      <c r="L71" s="732">
        <v>8000.0</v>
      </c>
      <c r="M71" s="250">
        <v>1.0</v>
      </c>
      <c r="N71" s="218" t="s">
        <v>1777</v>
      </c>
      <c r="O71" s="729" t="s">
        <v>61</v>
      </c>
      <c r="P71" s="730" t="s">
        <v>1721</v>
      </c>
      <c r="Q71" s="213"/>
      <c r="R71" s="210" t="s">
        <v>1722</v>
      </c>
      <c r="S71" s="731" t="s">
        <v>1723</v>
      </c>
      <c r="T71" s="213"/>
      <c r="U71" s="214"/>
      <c r="V71" s="214"/>
      <c r="W71" s="214"/>
      <c r="X71" s="214"/>
      <c r="Y71" s="214"/>
      <c r="Z71" s="214"/>
      <c r="AA71" s="214"/>
    </row>
    <row r="72">
      <c r="A72" s="208"/>
      <c r="B72" s="304"/>
      <c r="C72" s="213"/>
      <c r="D72" s="210" t="s">
        <v>853</v>
      </c>
      <c r="E72" s="213"/>
      <c r="F72" s="210" t="s">
        <v>80</v>
      </c>
      <c r="G72" s="210" t="s">
        <v>1766</v>
      </c>
      <c r="H72" s="727"/>
      <c r="I72" s="728">
        <v>1403.0</v>
      </c>
      <c r="J72" s="727"/>
      <c r="K72" s="212" t="s">
        <v>1727</v>
      </c>
      <c r="L72" s="732">
        <v>8000.0</v>
      </c>
      <c r="M72" s="250">
        <v>1.0</v>
      </c>
      <c r="N72" s="218" t="s">
        <v>1777</v>
      </c>
      <c r="O72" s="729" t="s">
        <v>61</v>
      </c>
      <c r="P72" s="730" t="s">
        <v>1721</v>
      </c>
      <c r="Q72" s="213"/>
      <c r="R72" s="210" t="s">
        <v>1722</v>
      </c>
      <c r="S72" s="731" t="s">
        <v>1723</v>
      </c>
      <c r="T72" s="213"/>
      <c r="U72" s="214"/>
      <c r="V72" s="214"/>
      <c r="W72" s="214"/>
      <c r="X72" s="214"/>
      <c r="Y72" s="214"/>
      <c r="Z72" s="214"/>
      <c r="AA72" s="214"/>
    </row>
    <row r="73">
      <c r="A73" s="208"/>
      <c r="B73" s="315"/>
      <c r="C73" s="213"/>
      <c r="D73" s="210" t="s">
        <v>853</v>
      </c>
      <c r="E73" s="213"/>
      <c r="F73" s="210" t="s">
        <v>80</v>
      </c>
      <c r="G73" s="210" t="s">
        <v>1766</v>
      </c>
      <c r="H73" s="727"/>
      <c r="I73" s="728">
        <v>2310.0</v>
      </c>
      <c r="J73" s="727"/>
      <c r="K73" s="212" t="s">
        <v>1727</v>
      </c>
      <c r="L73" s="732">
        <v>8000.0</v>
      </c>
      <c r="M73" s="250">
        <v>1.0</v>
      </c>
      <c r="N73" s="218" t="s">
        <v>1777</v>
      </c>
      <c r="O73" s="729" t="s">
        <v>61</v>
      </c>
      <c r="P73" s="730" t="s">
        <v>1721</v>
      </c>
      <c r="Q73" s="213"/>
      <c r="R73" s="210" t="s">
        <v>1722</v>
      </c>
      <c r="S73" s="731" t="s">
        <v>1723</v>
      </c>
      <c r="T73" s="213"/>
      <c r="U73" s="214"/>
      <c r="V73" s="214"/>
      <c r="W73" s="214"/>
      <c r="X73" s="214"/>
      <c r="Y73" s="214"/>
      <c r="Z73" s="214"/>
      <c r="AA73" s="214"/>
    </row>
    <row r="74">
      <c r="A74" s="208"/>
      <c r="B74" s="726"/>
      <c r="C74" s="213"/>
      <c r="D74" s="210" t="s">
        <v>854</v>
      </c>
      <c r="E74" s="213"/>
      <c r="F74" s="210" t="s">
        <v>80</v>
      </c>
      <c r="G74" s="210" t="s">
        <v>411</v>
      </c>
      <c r="H74" s="727"/>
      <c r="I74" s="728">
        <v>802.0</v>
      </c>
      <c r="J74" s="727"/>
      <c r="K74" s="212" t="s">
        <v>1750</v>
      </c>
      <c r="L74" s="732">
        <v>5000.0</v>
      </c>
      <c r="M74" s="250">
        <v>1.0</v>
      </c>
      <c r="N74" s="218" t="s">
        <v>1778</v>
      </c>
      <c r="O74" s="729" t="s">
        <v>61</v>
      </c>
      <c r="P74" s="730" t="s">
        <v>1721</v>
      </c>
      <c r="Q74" s="213"/>
      <c r="R74" s="210" t="s">
        <v>1722</v>
      </c>
      <c r="S74" s="731" t="s">
        <v>1723</v>
      </c>
      <c r="T74" s="213"/>
      <c r="U74" s="214"/>
      <c r="V74" s="214"/>
      <c r="W74" s="214"/>
      <c r="X74" s="214"/>
      <c r="Y74" s="214"/>
      <c r="Z74" s="214"/>
      <c r="AA74" s="214"/>
    </row>
    <row r="75">
      <c r="A75" s="208"/>
      <c r="B75" s="726"/>
      <c r="C75" s="213"/>
      <c r="D75" s="210"/>
      <c r="E75" s="213"/>
      <c r="F75" s="210"/>
      <c r="G75" s="213"/>
      <c r="H75" s="727"/>
      <c r="I75" s="728"/>
      <c r="J75" s="727"/>
      <c r="K75" s="212"/>
      <c r="L75" s="735"/>
      <c r="M75" s="250"/>
      <c r="N75" s="218"/>
      <c r="O75" s="729" t="s">
        <v>61</v>
      </c>
      <c r="P75" s="730" t="s">
        <v>1721</v>
      </c>
      <c r="Q75" s="213"/>
      <c r="R75" s="210" t="s">
        <v>1722</v>
      </c>
      <c r="S75" s="731" t="s">
        <v>1723</v>
      </c>
      <c r="T75" s="213"/>
      <c r="U75" s="214"/>
      <c r="V75" s="214"/>
      <c r="W75" s="214"/>
      <c r="X75" s="214"/>
      <c r="Y75" s="214"/>
      <c r="Z75" s="214"/>
      <c r="AA75" s="214"/>
    </row>
    <row r="76">
      <c r="A76" s="208"/>
      <c r="B76" s="748">
        <v>46135.0</v>
      </c>
      <c r="C76" s="213"/>
      <c r="D76" s="210" t="s">
        <v>854</v>
      </c>
      <c r="E76" s="213"/>
      <c r="F76" s="210" t="s">
        <v>1779</v>
      </c>
      <c r="G76" s="210" t="s">
        <v>1780</v>
      </c>
      <c r="H76" s="727"/>
      <c r="I76" s="728">
        <v>1446.0</v>
      </c>
      <c r="J76" s="727"/>
      <c r="K76" s="212" t="s">
        <v>1725</v>
      </c>
      <c r="L76" s="732">
        <v>400000.0</v>
      </c>
      <c r="M76" s="250">
        <v>1.0</v>
      </c>
      <c r="N76" s="218" t="s">
        <v>1781</v>
      </c>
      <c r="O76" s="729" t="s">
        <v>61</v>
      </c>
      <c r="P76" s="730" t="s">
        <v>1721</v>
      </c>
      <c r="Q76" s="213" t="str">
        <f>iferror(vlookup(S76,'Back up'!$B$2:$C$18,2),"")</f>
        <v>Close Lead</v>
      </c>
      <c r="R76" s="210" t="s">
        <v>1722</v>
      </c>
      <c r="S76" s="731" t="s">
        <v>1723</v>
      </c>
      <c r="T76" s="213"/>
      <c r="U76" s="214"/>
      <c r="V76" s="214"/>
      <c r="W76" s="214"/>
      <c r="X76" s="214"/>
      <c r="Y76" s="214"/>
      <c r="Z76" s="214"/>
      <c r="AA76" s="214"/>
    </row>
    <row r="77">
      <c r="A77" s="208"/>
      <c r="B77" s="304"/>
      <c r="C77" s="213"/>
      <c r="D77" s="210" t="s">
        <v>854</v>
      </c>
      <c r="E77" s="213"/>
      <c r="F77" s="210" t="s">
        <v>1726</v>
      </c>
      <c r="G77" s="210" t="s">
        <v>1782</v>
      </c>
      <c r="H77" s="727"/>
      <c r="I77" s="728">
        <v>1204.0</v>
      </c>
      <c r="J77" s="727"/>
      <c r="K77" s="212" t="s">
        <v>1725</v>
      </c>
      <c r="L77" s="732">
        <v>170000.0</v>
      </c>
      <c r="M77" s="208" t="s">
        <v>1734</v>
      </c>
      <c r="N77" s="218" t="s">
        <v>1783</v>
      </c>
      <c r="O77" s="729" t="s">
        <v>61</v>
      </c>
      <c r="P77" s="730" t="s">
        <v>1736</v>
      </c>
      <c r="Q77" s="213" t="str">
        <f>iferror(vlookup(S77,'Back up'!$B$2:$C$18,2),"")</f>
        <v>Close Lead</v>
      </c>
      <c r="R77" s="210" t="s">
        <v>1722</v>
      </c>
      <c r="S77" s="731" t="s">
        <v>1730</v>
      </c>
      <c r="T77" s="213"/>
      <c r="U77" s="214"/>
      <c r="V77" s="214"/>
      <c r="W77" s="214"/>
      <c r="X77" s="214"/>
      <c r="Y77" s="214"/>
      <c r="Z77" s="214"/>
      <c r="AA77" s="214"/>
    </row>
    <row r="78">
      <c r="A78" s="208"/>
      <c r="B78" s="304"/>
      <c r="C78" s="213"/>
      <c r="D78" s="210" t="s">
        <v>854</v>
      </c>
      <c r="E78" s="213"/>
      <c r="F78" s="210" t="s">
        <v>1752</v>
      </c>
      <c r="G78" s="210" t="s">
        <v>777</v>
      </c>
      <c r="H78" s="727"/>
      <c r="I78" s="728">
        <v>1918.0</v>
      </c>
      <c r="J78" s="727"/>
      <c r="K78" s="212" t="s">
        <v>1725</v>
      </c>
      <c r="L78" s="732">
        <v>53000.0</v>
      </c>
      <c r="M78" s="250">
        <v>1.0</v>
      </c>
      <c r="N78" s="218" t="s">
        <v>1784</v>
      </c>
      <c r="O78" s="729" t="s">
        <v>61</v>
      </c>
      <c r="P78" s="730" t="s">
        <v>1721</v>
      </c>
      <c r="Q78" s="213" t="str">
        <f>iferror(vlookup(S78,'Back up'!$B$2:$C$18,2),"")</f>
        <v/>
      </c>
      <c r="R78" s="213"/>
      <c r="S78" s="734"/>
      <c r="T78" s="213"/>
      <c r="U78" s="214"/>
      <c r="V78" s="214"/>
      <c r="W78" s="214"/>
      <c r="X78" s="214"/>
      <c r="Y78" s="214"/>
      <c r="Z78" s="214"/>
      <c r="AA78" s="214"/>
    </row>
    <row r="79">
      <c r="A79" s="208"/>
      <c r="B79" s="304"/>
      <c r="C79" s="213"/>
      <c r="D79" s="210" t="s">
        <v>853</v>
      </c>
      <c r="E79" s="213"/>
      <c r="F79" s="210" t="s">
        <v>80</v>
      </c>
      <c r="G79" s="210" t="s">
        <v>1766</v>
      </c>
      <c r="H79" s="727"/>
      <c r="I79" s="728">
        <v>1407.0</v>
      </c>
      <c r="J79" s="727"/>
      <c r="K79" s="212" t="s">
        <v>1727</v>
      </c>
      <c r="L79" s="732">
        <v>8000.0</v>
      </c>
      <c r="M79" s="250">
        <v>1.0</v>
      </c>
      <c r="N79" s="218" t="s">
        <v>1777</v>
      </c>
      <c r="O79" s="729" t="s">
        <v>61</v>
      </c>
      <c r="P79" s="730" t="s">
        <v>1721</v>
      </c>
      <c r="Q79" s="213" t="str">
        <f>iferror(vlookup(S79,'Back up'!$B$2:$C$18,2),"")</f>
        <v/>
      </c>
      <c r="R79" s="213"/>
      <c r="S79" s="734"/>
      <c r="T79" s="213"/>
      <c r="U79" s="214"/>
      <c r="V79" s="214"/>
      <c r="W79" s="214"/>
      <c r="X79" s="214"/>
      <c r="Y79" s="214"/>
      <c r="Z79" s="214"/>
      <c r="AA79" s="214"/>
    </row>
    <row r="80">
      <c r="A80" s="208"/>
      <c r="B80" s="304"/>
      <c r="C80" s="213"/>
      <c r="D80" s="210" t="s">
        <v>853</v>
      </c>
      <c r="E80" s="213"/>
      <c r="F80" s="210" t="s">
        <v>80</v>
      </c>
      <c r="G80" s="210" t="s">
        <v>1766</v>
      </c>
      <c r="H80" s="727"/>
      <c r="I80" s="728">
        <v>1901.0</v>
      </c>
      <c r="J80" s="727"/>
      <c r="K80" s="212" t="s">
        <v>1727</v>
      </c>
      <c r="L80" s="732">
        <v>8000.0</v>
      </c>
      <c r="M80" s="250">
        <v>1.0</v>
      </c>
      <c r="N80" s="218" t="s">
        <v>1777</v>
      </c>
      <c r="O80" s="729" t="s">
        <v>61</v>
      </c>
      <c r="P80" s="730" t="s">
        <v>1721</v>
      </c>
      <c r="Q80" s="213" t="str">
        <f>iferror(vlookup(S80,'Back up'!$B$2:$C$18,2),"")</f>
        <v/>
      </c>
      <c r="R80" s="213"/>
      <c r="S80" s="734"/>
      <c r="T80" s="213"/>
      <c r="U80" s="214"/>
      <c r="V80" s="214"/>
      <c r="W80" s="214"/>
      <c r="X80" s="214"/>
      <c r="Y80" s="214"/>
      <c r="Z80" s="214"/>
      <c r="AA80" s="214"/>
    </row>
    <row r="81">
      <c r="A81" s="208"/>
      <c r="B81" s="304"/>
      <c r="C81" s="213"/>
      <c r="D81" s="210" t="s">
        <v>853</v>
      </c>
      <c r="E81" s="213"/>
      <c r="F81" s="210" t="s">
        <v>80</v>
      </c>
      <c r="G81" s="210" t="s">
        <v>1766</v>
      </c>
      <c r="H81" s="727"/>
      <c r="I81" s="728">
        <v>1121.0</v>
      </c>
      <c r="J81" s="727"/>
      <c r="K81" s="212" t="s">
        <v>1727</v>
      </c>
      <c r="L81" s="732">
        <v>8000.0</v>
      </c>
      <c r="M81" s="250">
        <v>1.0</v>
      </c>
      <c r="N81" s="218" t="s">
        <v>1777</v>
      </c>
      <c r="O81" s="729" t="s">
        <v>61</v>
      </c>
      <c r="P81" s="730" t="s">
        <v>1721</v>
      </c>
      <c r="Q81" s="213" t="str">
        <f>iferror(vlookup(S81,'Back up'!$B$2:$C$18,2),"")</f>
        <v/>
      </c>
      <c r="R81" s="213"/>
      <c r="S81" s="734"/>
      <c r="T81" s="213"/>
      <c r="U81" s="214"/>
      <c r="V81" s="214"/>
      <c r="W81" s="214"/>
      <c r="X81" s="214"/>
      <c r="Y81" s="214"/>
      <c r="Z81" s="214"/>
      <c r="AA81" s="214"/>
    </row>
    <row r="82">
      <c r="A82" s="208"/>
      <c r="B82" s="304"/>
      <c r="C82" s="213"/>
      <c r="D82" s="210" t="s">
        <v>853</v>
      </c>
      <c r="E82" s="213"/>
      <c r="F82" s="210" t="s">
        <v>80</v>
      </c>
      <c r="G82" s="210" t="s">
        <v>1766</v>
      </c>
      <c r="H82" s="727"/>
      <c r="I82" s="728">
        <v>2308.0</v>
      </c>
      <c r="J82" s="727"/>
      <c r="K82" s="212" t="s">
        <v>1727</v>
      </c>
      <c r="L82" s="732">
        <v>8000.0</v>
      </c>
      <c r="M82" s="250">
        <v>1.0</v>
      </c>
      <c r="N82" s="218" t="s">
        <v>1777</v>
      </c>
      <c r="O82" s="729" t="s">
        <v>61</v>
      </c>
      <c r="P82" s="730" t="s">
        <v>1721</v>
      </c>
      <c r="Q82" s="213" t="str">
        <f>iferror(vlookup(S82,'Back up'!$B$2:$C$18,2),"")</f>
        <v/>
      </c>
      <c r="R82" s="213"/>
      <c r="S82" s="734"/>
      <c r="T82" s="213"/>
      <c r="U82" s="214"/>
      <c r="V82" s="214"/>
      <c r="W82" s="214"/>
      <c r="X82" s="214"/>
      <c r="Y82" s="214"/>
      <c r="Z82" s="214"/>
      <c r="AA82" s="214"/>
    </row>
    <row r="83">
      <c r="A83" s="208"/>
      <c r="B83" s="304"/>
      <c r="C83" s="213"/>
      <c r="D83" s="210" t="s">
        <v>853</v>
      </c>
      <c r="E83" s="213"/>
      <c r="F83" s="210" t="s">
        <v>80</v>
      </c>
      <c r="G83" s="210" t="s">
        <v>1766</v>
      </c>
      <c r="H83" s="727"/>
      <c r="I83" s="728">
        <v>2119.0</v>
      </c>
      <c r="J83" s="727"/>
      <c r="K83" s="212" t="s">
        <v>1727</v>
      </c>
      <c r="L83" s="732">
        <v>8000.0</v>
      </c>
      <c r="M83" s="250">
        <v>1.0</v>
      </c>
      <c r="N83" s="218" t="s">
        <v>1777</v>
      </c>
      <c r="O83" s="729" t="s">
        <v>61</v>
      </c>
      <c r="P83" s="730" t="s">
        <v>1721</v>
      </c>
      <c r="Q83" s="213" t="str">
        <f>iferror(vlookup(S83,'Back up'!$B$2:$C$18,2),"")</f>
        <v/>
      </c>
      <c r="R83" s="213"/>
      <c r="S83" s="734"/>
      <c r="T83" s="213"/>
      <c r="U83" s="214"/>
      <c r="V83" s="214"/>
      <c r="W83" s="214"/>
      <c r="X83" s="214"/>
      <c r="Y83" s="214"/>
      <c r="Z83" s="214"/>
      <c r="AA83" s="214"/>
    </row>
    <row r="84">
      <c r="A84" s="208"/>
      <c r="B84" s="304"/>
      <c r="C84" s="213"/>
      <c r="D84" s="210" t="s">
        <v>853</v>
      </c>
      <c r="E84" s="213"/>
      <c r="F84" s="210" t="s">
        <v>80</v>
      </c>
      <c r="G84" s="210" t="s">
        <v>1766</v>
      </c>
      <c r="H84" s="727"/>
      <c r="I84" s="728">
        <v>911.0</v>
      </c>
      <c r="J84" s="727"/>
      <c r="K84" s="212" t="s">
        <v>1727</v>
      </c>
      <c r="L84" s="732">
        <v>8000.0</v>
      </c>
      <c r="M84" s="250">
        <v>1.0</v>
      </c>
      <c r="N84" s="218" t="s">
        <v>1777</v>
      </c>
      <c r="O84" s="729" t="s">
        <v>61</v>
      </c>
      <c r="P84" s="730" t="s">
        <v>1721</v>
      </c>
      <c r="Q84" s="213" t="str">
        <f>iferror(vlookup(S84,'Back up'!$B$2:$C$18,2),"")</f>
        <v/>
      </c>
      <c r="R84" s="213"/>
      <c r="S84" s="734"/>
      <c r="T84" s="213"/>
      <c r="U84" s="214"/>
      <c r="V84" s="214"/>
      <c r="W84" s="214"/>
      <c r="X84" s="214"/>
      <c r="Y84" s="214"/>
      <c r="Z84" s="214"/>
      <c r="AA84" s="214"/>
    </row>
    <row r="85">
      <c r="A85" s="208"/>
      <c r="B85" s="304"/>
      <c r="C85" s="213"/>
      <c r="D85" s="210" t="s">
        <v>853</v>
      </c>
      <c r="E85" s="213"/>
      <c r="F85" s="210" t="s">
        <v>80</v>
      </c>
      <c r="G85" s="210" t="s">
        <v>1766</v>
      </c>
      <c r="H85" s="727"/>
      <c r="I85" s="728">
        <v>1018.0</v>
      </c>
      <c r="J85" s="727"/>
      <c r="K85" s="212" t="s">
        <v>1727</v>
      </c>
      <c r="L85" s="732">
        <v>8000.0</v>
      </c>
      <c r="M85" s="250">
        <v>1.0</v>
      </c>
      <c r="N85" s="218" t="s">
        <v>1777</v>
      </c>
      <c r="O85" s="729" t="s">
        <v>61</v>
      </c>
      <c r="P85" s="730" t="s">
        <v>1721</v>
      </c>
      <c r="Q85" s="213" t="str">
        <f>iferror(vlookup(S85,'Back up'!$B$2:$C$18,2),"")</f>
        <v/>
      </c>
      <c r="R85" s="213"/>
      <c r="S85" s="734"/>
      <c r="T85" s="213"/>
      <c r="U85" s="214"/>
      <c r="V85" s="214"/>
      <c r="W85" s="214"/>
      <c r="X85" s="214"/>
      <c r="Y85" s="214"/>
      <c r="Z85" s="214"/>
      <c r="AA85" s="214"/>
    </row>
    <row r="86">
      <c r="A86" s="208"/>
      <c r="B86" s="304"/>
      <c r="C86" s="213"/>
      <c r="D86" s="210" t="s">
        <v>854</v>
      </c>
      <c r="E86" s="213"/>
      <c r="F86" s="210" t="s">
        <v>1752</v>
      </c>
      <c r="G86" s="210" t="s">
        <v>1785</v>
      </c>
      <c r="H86" s="727"/>
      <c r="I86" s="728">
        <v>2511.0</v>
      </c>
      <c r="J86" s="727"/>
      <c r="K86" s="212" t="s">
        <v>1727</v>
      </c>
      <c r="L86" s="732">
        <v>10000.0</v>
      </c>
      <c r="M86" s="250">
        <v>0.5</v>
      </c>
      <c r="N86" s="218" t="s">
        <v>1786</v>
      </c>
      <c r="O86" s="729" t="s">
        <v>61</v>
      </c>
      <c r="P86" s="730" t="s">
        <v>1736</v>
      </c>
      <c r="Q86" s="213" t="str">
        <f>iferror(vlookup(S86,'Back up'!$B$2:$C$18,2),"")</f>
        <v>Close Lead</v>
      </c>
      <c r="R86" s="210" t="s">
        <v>1722</v>
      </c>
      <c r="S86" s="731" t="s">
        <v>1723</v>
      </c>
      <c r="T86" s="213"/>
      <c r="U86" s="214"/>
      <c r="V86" s="214"/>
      <c r="W86" s="214"/>
      <c r="X86" s="214"/>
      <c r="Y86" s="214"/>
      <c r="Z86" s="214"/>
      <c r="AA86" s="214"/>
    </row>
    <row r="87">
      <c r="A87" s="208"/>
      <c r="B87" s="315"/>
      <c r="C87" s="213"/>
      <c r="D87" s="210" t="s">
        <v>854</v>
      </c>
      <c r="E87" s="213"/>
      <c r="F87" s="210" t="s">
        <v>80</v>
      </c>
      <c r="G87" s="210" t="s">
        <v>417</v>
      </c>
      <c r="H87" s="727"/>
      <c r="I87" s="728">
        <v>1210.0</v>
      </c>
      <c r="J87" s="727"/>
      <c r="K87" s="212" t="s">
        <v>1725</v>
      </c>
      <c r="L87" s="732">
        <v>18500.0</v>
      </c>
      <c r="M87" s="250">
        <v>1.0</v>
      </c>
      <c r="N87" s="218" t="s">
        <v>1777</v>
      </c>
      <c r="O87" s="729" t="s">
        <v>61</v>
      </c>
      <c r="P87" s="730" t="s">
        <v>1721</v>
      </c>
      <c r="Q87" s="213" t="str">
        <f>iferror(vlookup(S87,'Back up'!$B$2:$C$18,2),"")</f>
        <v>Close Lead</v>
      </c>
      <c r="R87" s="210" t="s">
        <v>1722</v>
      </c>
      <c r="S87" s="731" t="s">
        <v>1723</v>
      </c>
      <c r="T87" s="213"/>
      <c r="U87" s="214"/>
      <c r="V87" s="214"/>
      <c r="W87" s="214"/>
      <c r="X87" s="214"/>
      <c r="Y87" s="214"/>
      <c r="Z87" s="214"/>
      <c r="AA87" s="214"/>
    </row>
    <row r="88">
      <c r="A88" s="208"/>
      <c r="B88" s="748">
        <v>46137.0</v>
      </c>
      <c r="C88" s="213"/>
      <c r="D88" s="210" t="s">
        <v>854</v>
      </c>
      <c r="E88" s="213"/>
      <c r="F88" s="210" t="s">
        <v>80</v>
      </c>
      <c r="G88" s="213"/>
      <c r="H88" s="727"/>
      <c r="I88" s="728" t="s">
        <v>1787</v>
      </c>
      <c r="J88" s="727"/>
      <c r="K88" s="212" t="s">
        <v>1727</v>
      </c>
      <c r="L88" s="732">
        <v>5000.0</v>
      </c>
      <c r="M88" s="250"/>
      <c r="N88" s="265"/>
      <c r="O88" s="729" t="s">
        <v>61</v>
      </c>
      <c r="P88" s="730" t="s">
        <v>1736</v>
      </c>
      <c r="Q88" s="213" t="str">
        <f>iferror(vlookup(S88,'Back up'!$B$2:$C$18,2),"")</f>
        <v/>
      </c>
      <c r="R88" s="210" t="s">
        <v>120</v>
      </c>
      <c r="S88" s="734"/>
      <c r="T88" s="213"/>
      <c r="U88" s="214"/>
      <c r="V88" s="213"/>
      <c r="W88" s="213"/>
      <c r="X88" s="213"/>
      <c r="Y88" s="213"/>
      <c r="Z88" s="213"/>
      <c r="AA88" s="213"/>
    </row>
    <row r="89">
      <c r="A89" s="208"/>
      <c r="B89" s="304"/>
      <c r="C89" s="213"/>
      <c r="D89" s="210" t="s">
        <v>854</v>
      </c>
      <c r="E89" s="213"/>
      <c r="F89" s="210" t="s">
        <v>80</v>
      </c>
      <c r="G89" s="213"/>
      <c r="H89" s="727"/>
      <c r="I89" s="728">
        <v>1013.0</v>
      </c>
      <c r="J89" s="727"/>
      <c r="K89" s="212" t="s">
        <v>1733</v>
      </c>
      <c r="L89" s="732">
        <v>200000.0</v>
      </c>
      <c r="M89" s="250">
        <v>1.0</v>
      </c>
      <c r="N89" s="265"/>
      <c r="O89" s="729" t="s">
        <v>61</v>
      </c>
      <c r="P89" s="730" t="s">
        <v>1736</v>
      </c>
      <c r="Q89" s="213" t="str">
        <f>iferror(vlookup(S89,'Back up'!$B$2:$C$18,2),"")</f>
        <v/>
      </c>
      <c r="R89" s="210" t="s">
        <v>120</v>
      </c>
      <c r="S89" s="734"/>
      <c r="T89" s="213"/>
      <c r="U89" s="214"/>
      <c r="V89" s="214"/>
      <c r="W89" s="214"/>
      <c r="X89" s="214"/>
      <c r="Y89" s="214"/>
      <c r="Z89" s="214"/>
      <c r="AA89" s="214"/>
    </row>
    <row r="90">
      <c r="A90" s="208"/>
      <c r="B90" s="304"/>
      <c r="C90" s="213"/>
      <c r="D90" s="210" t="s">
        <v>854</v>
      </c>
      <c r="E90" s="213"/>
      <c r="F90" s="210" t="s">
        <v>80</v>
      </c>
      <c r="G90" s="213"/>
      <c r="H90" s="727"/>
      <c r="I90" s="728">
        <v>1715.0</v>
      </c>
      <c r="J90" s="727"/>
      <c r="K90" s="212" t="s">
        <v>1727</v>
      </c>
      <c r="L90" s="732">
        <v>5000.0</v>
      </c>
      <c r="M90" s="250"/>
      <c r="N90" s="265"/>
      <c r="O90" s="729" t="s">
        <v>61</v>
      </c>
      <c r="P90" s="730" t="s">
        <v>1736</v>
      </c>
      <c r="Q90" s="213" t="str">
        <f>iferror(vlookup(S90,'Back up'!$B$2:$C$18,2),"")</f>
        <v/>
      </c>
      <c r="R90" s="210" t="s">
        <v>120</v>
      </c>
      <c r="S90" s="734"/>
      <c r="T90" s="213"/>
      <c r="U90" s="214"/>
      <c r="V90" s="214"/>
      <c r="W90" s="214"/>
      <c r="X90" s="214"/>
      <c r="Y90" s="214"/>
      <c r="Z90" s="214"/>
      <c r="AA90" s="214"/>
    </row>
    <row r="91">
      <c r="A91" s="208"/>
      <c r="B91" s="304"/>
      <c r="C91" s="213"/>
      <c r="D91" s="210" t="s">
        <v>854</v>
      </c>
      <c r="E91" s="213"/>
      <c r="F91" s="210" t="s">
        <v>80</v>
      </c>
      <c r="G91" s="213"/>
      <c r="H91" s="727"/>
      <c r="I91" s="728">
        <v>2111.0</v>
      </c>
      <c r="J91" s="727"/>
      <c r="K91" s="212" t="s">
        <v>1727</v>
      </c>
      <c r="L91" s="732">
        <v>5000.0</v>
      </c>
      <c r="M91" s="250"/>
      <c r="N91" s="265"/>
      <c r="O91" s="729" t="s">
        <v>61</v>
      </c>
      <c r="P91" s="730" t="s">
        <v>1736</v>
      </c>
      <c r="Q91" s="213" t="str">
        <f>iferror(vlookup(S91,'Back up'!$B$2:$C$18,2),"")</f>
        <v/>
      </c>
      <c r="R91" s="210" t="s">
        <v>120</v>
      </c>
      <c r="S91" s="734"/>
      <c r="T91" s="213"/>
      <c r="U91" s="214"/>
      <c r="V91" s="214"/>
      <c r="W91" s="214"/>
      <c r="X91" s="214"/>
      <c r="Y91" s="214"/>
      <c r="Z91" s="214"/>
      <c r="AA91" s="214"/>
    </row>
    <row r="92">
      <c r="A92" s="208"/>
      <c r="B92" s="304"/>
      <c r="C92" s="213"/>
      <c r="D92" s="210" t="s">
        <v>854</v>
      </c>
      <c r="E92" s="213"/>
      <c r="F92" s="210" t="s">
        <v>80</v>
      </c>
      <c r="G92" s="213"/>
      <c r="H92" s="727"/>
      <c r="I92" s="728">
        <v>1812.0</v>
      </c>
      <c r="J92" s="727"/>
      <c r="K92" s="212" t="s">
        <v>1727</v>
      </c>
      <c r="L92" s="732">
        <v>5000.0</v>
      </c>
      <c r="M92" s="250"/>
      <c r="N92" s="265"/>
      <c r="O92" s="729" t="s">
        <v>61</v>
      </c>
      <c r="P92" s="730" t="s">
        <v>1736</v>
      </c>
      <c r="Q92" s="213" t="str">
        <f>iferror(vlookup(S92,'Back up'!$B$2:$C$18,2),"")</f>
        <v/>
      </c>
      <c r="R92" s="210" t="s">
        <v>120</v>
      </c>
      <c r="S92" s="734"/>
      <c r="T92" s="213"/>
      <c r="U92" s="214"/>
      <c r="V92" s="214"/>
      <c r="W92" s="214"/>
      <c r="X92" s="214"/>
      <c r="Y92" s="214"/>
      <c r="Z92" s="214"/>
      <c r="AA92" s="214"/>
    </row>
    <row r="93">
      <c r="A93" s="208"/>
      <c r="B93" s="304"/>
      <c r="C93" s="213"/>
      <c r="D93" s="210" t="s">
        <v>854</v>
      </c>
      <c r="E93" s="213"/>
      <c r="F93" s="210" t="s">
        <v>80</v>
      </c>
      <c r="G93" s="213"/>
      <c r="H93" s="727"/>
      <c r="I93" s="728">
        <v>1003.0</v>
      </c>
      <c r="J93" s="727"/>
      <c r="K93" s="212" t="s">
        <v>1727</v>
      </c>
      <c r="L93" s="732">
        <v>5000.0</v>
      </c>
      <c r="M93" s="250"/>
      <c r="N93" s="265"/>
      <c r="O93" s="729" t="s">
        <v>61</v>
      </c>
      <c r="P93" s="730" t="s">
        <v>1736</v>
      </c>
      <c r="Q93" s="213" t="str">
        <f>iferror(vlookup(S93,'Back up'!$B$2:$C$18,2),"")</f>
        <v/>
      </c>
      <c r="R93" s="210" t="s">
        <v>120</v>
      </c>
      <c r="S93" s="734"/>
      <c r="T93" s="213"/>
      <c r="U93" s="214"/>
      <c r="V93" s="214"/>
      <c r="W93" s="214"/>
      <c r="X93" s="214"/>
      <c r="Y93" s="214"/>
      <c r="Z93" s="214"/>
      <c r="AA93" s="214"/>
    </row>
    <row r="94">
      <c r="A94" s="208"/>
      <c r="B94" s="315"/>
      <c r="C94" s="213"/>
      <c r="D94" s="210" t="s">
        <v>854</v>
      </c>
      <c r="E94" s="213"/>
      <c r="F94" s="210" t="s">
        <v>1739</v>
      </c>
      <c r="G94" s="213"/>
      <c r="H94" s="727"/>
      <c r="I94" s="728">
        <v>1012.0</v>
      </c>
      <c r="J94" s="727"/>
      <c r="K94" s="212" t="s">
        <v>1733</v>
      </c>
      <c r="L94" s="248">
        <v>170000.0</v>
      </c>
      <c r="M94" s="250"/>
      <c r="N94" s="218" t="s">
        <v>1788</v>
      </c>
      <c r="O94" s="729" t="s">
        <v>61</v>
      </c>
      <c r="P94" s="736"/>
      <c r="Q94" s="213" t="str">
        <f>iferror(vlookup(S94,'Back up'!$B$2:$C$18,2),"")</f>
        <v/>
      </c>
      <c r="R94" s="213"/>
      <c r="S94" s="734"/>
      <c r="T94" s="213"/>
      <c r="U94" s="214"/>
      <c r="V94" s="214"/>
      <c r="W94" s="214"/>
      <c r="X94" s="214"/>
      <c r="Y94" s="214"/>
      <c r="Z94" s="214"/>
      <c r="AA94" s="214"/>
    </row>
    <row r="95">
      <c r="A95" s="208"/>
      <c r="B95" s="748">
        <v>46139.0</v>
      </c>
      <c r="C95" s="213"/>
      <c r="D95" s="210" t="s">
        <v>853</v>
      </c>
      <c r="E95" s="213"/>
      <c r="F95" s="210" t="s">
        <v>1752</v>
      </c>
      <c r="G95" s="213"/>
      <c r="H95" s="727"/>
      <c r="I95" s="728">
        <v>2816.0</v>
      </c>
      <c r="J95" s="727"/>
      <c r="K95" s="212" t="s">
        <v>1725</v>
      </c>
      <c r="L95" s="210">
        <v>50000.0</v>
      </c>
      <c r="M95" s="250"/>
      <c r="N95" s="218" t="s">
        <v>1789</v>
      </c>
      <c r="O95" s="729" t="s">
        <v>61</v>
      </c>
      <c r="P95" s="736"/>
      <c r="Q95" s="213" t="str">
        <f>iferror(vlookup(S95,'Back up'!$B$2:$C$18,2),"")</f>
        <v/>
      </c>
      <c r="R95" s="213"/>
      <c r="S95" s="734"/>
      <c r="T95" s="213"/>
      <c r="U95" s="214"/>
      <c r="V95" s="214"/>
      <c r="W95" s="214"/>
      <c r="X95" s="214"/>
      <c r="Y95" s="214"/>
      <c r="Z95" s="214"/>
      <c r="AA95" s="214"/>
    </row>
    <row r="96">
      <c r="A96" s="208"/>
      <c r="B96" s="304"/>
      <c r="C96" s="213"/>
      <c r="D96" s="210" t="s">
        <v>853</v>
      </c>
      <c r="E96" s="213"/>
      <c r="F96" s="210" t="s">
        <v>1752</v>
      </c>
      <c r="G96" s="213"/>
      <c r="H96" s="727"/>
      <c r="I96" s="728">
        <v>1809.0</v>
      </c>
      <c r="J96" s="727"/>
      <c r="K96" s="212" t="s">
        <v>1725</v>
      </c>
      <c r="L96" s="210">
        <v>50000.0</v>
      </c>
      <c r="M96" s="250"/>
      <c r="N96" s="218" t="s">
        <v>1790</v>
      </c>
      <c r="O96" s="729" t="s">
        <v>61</v>
      </c>
      <c r="P96" s="736"/>
      <c r="Q96" s="213" t="str">
        <f>iferror(vlookup(S96,'Back up'!$B$2:$C$18,2),"")</f>
        <v/>
      </c>
      <c r="R96" s="213"/>
      <c r="S96" s="734"/>
      <c r="T96" s="213"/>
      <c r="U96" s="214"/>
      <c r="V96" s="214"/>
      <c r="W96" s="214"/>
      <c r="X96" s="214"/>
      <c r="Y96" s="214"/>
      <c r="Z96" s="214"/>
      <c r="AA96" s="214"/>
    </row>
    <row r="97">
      <c r="A97" s="208"/>
      <c r="B97" s="304"/>
      <c r="C97" s="213"/>
      <c r="D97" s="210" t="s">
        <v>853</v>
      </c>
      <c r="E97" s="213"/>
      <c r="F97" s="210" t="s">
        <v>1752</v>
      </c>
      <c r="G97" s="213"/>
      <c r="H97" s="727"/>
      <c r="I97" s="728">
        <v>2026.0</v>
      </c>
      <c r="J97" s="727"/>
      <c r="K97" s="212" t="s">
        <v>1725</v>
      </c>
      <c r="L97" s="213"/>
      <c r="M97" s="250"/>
      <c r="N97" s="218" t="s">
        <v>1791</v>
      </c>
      <c r="O97" s="729" t="s">
        <v>61</v>
      </c>
      <c r="P97" s="736"/>
      <c r="Q97" s="213" t="str">
        <f>iferror(vlookup(S97,'Back up'!$B$2:$C$18,2),"")</f>
        <v/>
      </c>
      <c r="R97" s="213"/>
      <c r="S97" s="734"/>
      <c r="T97" s="213"/>
      <c r="U97" s="214"/>
      <c r="V97" s="214"/>
      <c r="W97" s="214"/>
      <c r="X97" s="214"/>
      <c r="Y97" s="214"/>
      <c r="Z97" s="214"/>
      <c r="AA97" s="214"/>
    </row>
    <row r="98">
      <c r="A98" s="208"/>
      <c r="B98" s="304"/>
      <c r="C98" s="213"/>
      <c r="D98" s="210" t="s">
        <v>853</v>
      </c>
      <c r="E98" s="213"/>
      <c r="F98" s="210" t="s">
        <v>1752</v>
      </c>
      <c r="G98" s="213"/>
      <c r="H98" s="727"/>
      <c r="I98" s="728">
        <v>2401.0</v>
      </c>
      <c r="J98" s="727"/>
      <c r="K98" s="212" t="s">
        <v>1725</v>
      </c>
      <c r="L98" s="210">
        <v>90000.0</v>
      </c>
      <c r="M98" s="250"/>
      <c r="N98" s="218" t="s">
        <v>1792</v>
      </c>
      <c r="O98" s="729" t="s">
        <v>61</v>
      </c>
      <c r="P98" s="736"/>
      <c r="Q98" s="213" t="str">
        <f>iferror(vlookup(S98,'Back up'!$B$2:$C$18,2),"")</f>
        <v/>
      </c>
      <c r="R98" s="213"/>
      <c r="S98" s="734"/>
      <c r="T98" s="213"/>
      <c r="U98" s="214"/>
      <c r="V98" s="214"/>
      <c r="W98" s="214"/>
      <c r="X98" s="214"/>
      <c r="Y98" s="214"/>
      <c r="Z98" s="214"/>
      <c r="AA98" s="214"/>
    </row>
    <row r="99">
      <c r="A99" s="208"/>
      <c r="B99" s="304"/>
      <c r="C99" s="213"/>
      <c r="D99" s="210" t="s">
        <v>854</v>
      </c>
      <c r="E99" s="213"/>
      <c r="F99" s="210" t="s">
        <v>1749</v>
      </c>
      <c r="G99" s="213"/>
      <c r="H99" s="727"/>
      <c r="I99" s="728" t="s">
        <v>1793</v>
      </c>
      <c r="J99" s="727"/>
      <c r="K99" s="212" t="s">
        <v>1738</v>
      </c>
      <c r="L99" s="213"/>
      <c r="M99" s="250"/>
      <c r="N99" s="218" t="s">
        <v>1794</v>
      </c>
      <c r="O99" s="729" t="s">
        <v>61</v>
      </c>
      <c r="P99" s="736"/>
      <c r="Q99" s="213" t="str">
        <f>iferror(vlookup(S99,'Back up'!$B$2:$C$18,2),"")</f>
        <v/>
      </c>
      <c r="R99" s="213"/>
      <c r="S99" s="734"/>
      <c r="T99" s="213"/>
      <c r="U99" s="214"/>
      <c r="V99" s="214"/>
      <c r="W99" s="214"/>
      <c r="X99" s="214"/>
      <c r="Y99" s="214"/>
      <c r="Z99" s="214"/>
      <c r="AA99" s="214"/>
    </row>
    <row r="100">
      <c r="A100" s="208"/>
      <c r="B100" s="304"/>
      <c r="C100" s="213"/>
      <c r="D100" s="210" t="s">
        <v>854</v>
      </c>
      <c r="E100" s="213"/>
      <c r="F100" s="210" t="s">
        <v>1726</v>
      </c>
      <c r="G100" s="213"/>
      <c r="H100" s="727"/>
      <c r="I100" s="728">
        <v>1402.0</v>
      </c>
      <c r="J100" s="727"/>
      <c r="K100" s="212" t="s">
        <v>1725</v>
      </c>
      <c r="L100" s="210">
        <v>30000.0</v>
      </c>
      <c r="M100" s="250"/>
      <c r="N100" s="218" t="s">
        <v>1795</v>
      </c>
      <c r="O100" s="729" t="s">
        <v>61</v>
      </c>
      <c r="P100" s="736"/>
      <c r="Q100" s="213" t="str">
        <f>iferror(vlookup(S100,'Back up'!$B$2:$C$18,2),"")</f>
        <v/>
      </c>
      <c r="R100" s="213"/>
      <c r="S100" s="734"/>
      <c r="T100" s="213"/>
      <c r="U100" s="214"/>
      <c r="V100" s="214"/>
      <c r="W100" s="214"/>
      <c r="X100" s="214"/>
      <c r="Y100" s="214"/>
      <c r="Z100" s="214"/>
      <c r="AA100" s="214"/>
    </row>
    <row r="101">
      <c r="A101" s="208"/>
      <c r="B101" s="304"/>
      <c r="C101" s="213"/>
      <c r="D101" s="210" t="s">
        <v>853</v>
      </c>
      <c r="E101" s="213"/>
      <c r="F101" s="210" t="s">
        <v>1752</v>
      </c>
      <c r="G101" s="213"/>
      <c r="H101" s="727"/>
      <c r="I101" s="728">
        <v>1404.0</v>
      </c>
      <c r="J101" s="727"/>
      <c r="K101" s="212" t="s">
        <v>1725</v>
      </c>
      <c r="L101" s="248">
        <v>100000.0</v>
      </c>
      <c r="M101" s="250"/>
      <c r="N101" s="218" t="s">
        <v>1796</v>
      </c>
      <c r="O101" s="729" t="s">
        <v>61</v>
      </c>
      <c r="P101" s="736"/>
      <c r="Q101" s="213" t="str">
        <f>iferror(vlookup(S101,'Back up'!$B$2:$C$18,2),"")</f>
        <v/>
      </c>
      <c r="R101" s="213"/>
      <c r="S101" s="734"/>
      <c r="T101" s="213"/>
      <c r="U101" s="214"/>
      <c r="V101" s="214"/>
      <c r="W101" s="214"/>
      <c r="X101" s="214"/>
      <c r="Y101" s="214"/>
      <c r="Z101" s="214"/>
      <c r="AA101" s="214"/>
    </row>
    <row r="102">
      <c r="A102" s="208"/>
      <c r="B102" s="315"/>
      <c r="C102" s="213"/>
      <c r="D102" s="210" t="s">
        <v>853</v>
      </c>
      <c r="E102" s="213"/>
      <c r="F102" s="210" t="s">
        <v>1752</v>
      </c>
      <c r="G102" s="213"/>
      <c r="H102" s="727"/>
      <c r="I102" s="728">
        <v>2026.0</v>
      </c>
      <c r="J102" s="727"/>
      <c r="K102" s="212" t="s">
        <v>1725</v>
      </c>
      <c r="L102" s="735"/>
      <c r="M102" s="250"/>
      <c r="N102" s="218" t="s">
        <v>1797</v>
      </c>
      <c r="O102" s="729" t="s">
        <v>61</v>
      </c>
      <c r="P102" s="736"/>
      <c r="Q102" s="213" t="str">
        <f>iferror(vlookup(S102,'Back up'!$B$2:$C$18,2),"")</f>
        <v/>
      </c>
      <c r="R102" s="213"/>
      <c r="S102" s="734"/>
      <c r="T102" s="213"/>
      <c r="U102" s="214"/>
      <c r="V102" s="214"/>
      <c r="W102" s="214"/>
      <c r="X102" s="214"/>
      <c r="Y102" s="214"/>
      <c r="Z102" s="214"/>
      <c r="AA102" s="214"/>
    </row>
    <row r="103">
      <c r="A103" s="208"/>
      <c r="B103" s="748">
        <v>46140.0</v>
      </c>
      <c r="C103" s="213"/>
      <c r="D103" s="210" t="s">
        <v>853</v>
      </c>
      <c r="E103" s="213"/>
      <c r="F103" s="210" t="s">
        <v>1752</v>
      </c>
      <c r="G103" s="213"/>
      <c r="H103" s="727"/>
      <c r="I103" s="728">
        <v>1809.0</v>
      </c>
      <c r="J103" s="727"/>
      <c r="K103" s="212" t="s">
        <v>1725</v>
      </c>
      <c r="L103" s="732">
        <v>50000.0</v>
      </c>
      <c r="M103" s="250"/>
      <c r="N103" s="218" t="s">
        <v>1798</v>
      </c>
      <c r="O103" s="729" t="s">
        <v>61</v>
      </c>
      <c r="P103" s="736"/>
      <c r="Q103" s="213" t="str">
        <f>iferror(vlookup(S103,'Back up'!$B$2:$C$18,2),"")</f>
        <v/>
      </c>
      <c r="R103" s="213"/>
      <c r="S103" s="734"/>
      <c r="T103" s="213"/>
      <c r="U103" s="214"/>
      <c r="V103" s="214"/>
      <c r="W103" s="214"/>
      <c r="X103" s="214"/>
      <c r="Y103" s="214"/>
      <c r="Z103" s="214"/>
      <c r="AA103" s="214"/>
    </row>
    <row r="104">
      <c r="A104" s="208"/>
      <c r="B104" s="304"/>
      <c r="C104" s="213"/>
      <c r="D104" s="210" t="s">
        <v>853</v>
      </c>
      <c r="E104" s="213"/>
      <c r="F104" s="210" t="s">
        <v>1752</v>
      </c>
      <c r="G104" s="213"/>
      <c r="H104" s="727"/>
      <c r="I104" s="728">
        <v>1404.0</v>
      </c>
      <c r="J104" s="727"/>
      <c r="K104" s="212" t="s">
        <v>1725</v>
      </c>
      <c r="L104" s="732">
        <v>100000.0</v>
      </c>
      <c r="M104" s="250"/>
      <c r="N104" s="265"/>
      <c r="O104" s="729" t="s">
        <v>61</v>
      </c>
      <c r="P104" s="736"/>
      <c r="Q104" s="213" t="str">
        <f>iferror(vlookup(S104,'Back up'!$B$2:$C$18,2),"")</f>
        <v/>
      </c>
      <c r="R104" s="213"/>
      <c r="S104" s="734"/>
      <c r="T104" s="213"/>
      <c r="U104" s="214"/>
      <c r="V104" s="214"/>
      <c r="W104" s="214"/>
      <c r="X104" s="214"/>
      <c r="Y104" s="214"/>
      <c r="Z104" s="214"/>
      <c r="AA104" s="214"/>
    </row>
    <row r="105">
      <c r="A105" s="208"/>
      <c r="B105" s="304"/>
      <c r="C105" s="213"/>
      <c r="D105" s="210" t="s">
        <v>853</v>
      </c>
      <c r="E105" s="213"/>
      <c r="F105" s="210" t="s">
        <v>1752</v>
      </c>
      <c r="G105" s="213"/>
      <c r="H105" s="727"/>
      <c r="I105" s="728">
        <v>2026.0</v>
      </c>
      <c r="J105" s="727"/>
      <c r="K105" s="212" t="s">
        <v>1725</v>
      </c>
      <c r="L105" s="732">
        <v>50000.0</v>
      </c>
      <c r="M105" s="250"/>
      <c r="N105" s="265"/>
      <c r="O105" s="729" t="s">
        <v>61</v>
      </c>
      <c r="P105" s="736"/>
      <c r="Q105" s="213" t="str">
        <f>iferror(vlookup(S105,'Back up'!$B$2:$C$18,2),"")</f>
        <v/>
      </c>
      <c r="R105" s="213"/>
      <c r="S105" s="734"/>
      <c r="T105" s="213"/>
      <c r="U105" s="214"/>
      <c r="V105" s="214"/>
      <c r="W105" s="214"/>
      <c r="X105" s="214"/>
      <c r="Y105" s="214"/>
      <c r="Z105" s="214"/>
      <c r="AA105" s="214"/>
    </row>
    <row r="106">
      <c r="A106" s="208"/>
      <c r="B106" s="304"/>
      <c r="C106" s="213"/>
      <c r="D106" s="210" t="s">
        <v>853</v>
      </c>
      <c r="E106" s="213"/>
      <c r="F106" s="210" t="s">
        <v>1752</v>
      </c>
      <c r="G106" s="213"/>
      <c r="H106" s="727"/>
      <c r="I106" s="728">
        <v>1402.0</v>
      </c>
      <c r="J106" s="727"/>
      <c r="K106" s="212" t="s">
        <v>1725</v>
      </c>
      <c r="L106" s="732">
        <v>60000.0</v>
      </c>
      <c r="M106" s="250"/>
      <c r="N106" s="265"/>
      <c r="O106" s="729" t="s">
        <v>61</v>
      </c>
      <c r="P106" s="736"/>
      <c r="Q106" s="213" t="str">
        <f>iferror(vlookup(S106,'Back up'!$B$2:$C$18,2),"")</f>
        <v/>
      </c>
      <c r="R106" s="213"/>
      <c r="S106" s="734"/>
      <c r="T106" s="213"/>
      <c r="U106" s="214"/>
      <c r="V106" s="214"/>
      <c r="W106" s="214"/>
      <c r="X106" s="214"/>
      <c r="Y106" s="214"/>
      <c r="Z106" s="214"/>
      <c r="AA106" s="214"/>
    </row>
    <row r="107">
      <c r="A107" s="208"/>
      <c r="B107" s="304"/>
      <c r="C107" s="213"/>
      <c r="D107" s="210" t="s">
        <v>853</v>
      </c>
      <c r="E107" s="213"/>
      <c r="F107" s="210" t="s">
        <v>1752</v>
      </c>
      <c r="G107" s="213"/>
      <c r="H107" s="727"/>
      <c r="I107" s="728" t="s">
        <v>323</v>
      </c>
      <c r="J107" s="727"/>
      <c r="K107" s="212" t="s">
        <v>1725</v>
      </c>
      <c r="L107" s="732">
        <v>50000.0</v>
      </c>
      <c r="M107" s="250"/>
      <c r="N107" s="265"/>
      <c r="O107" s="729" t="s">
        <v>61</v>
      </c>
      <c r="P107" s="736"/>
      <c r="Q107" s="213" t="str">
        <f>iferror(vlookup(S107,'Back up'!$B$2:$C$18,2),"")</f>
        <v/>
      </c>
      <c r="R107" s="213"/>
      <c r="S107" s="734"/>
      <c r="T107" s="213"/>
      <c r="U107" s="214"/>
      <c r="V107" s="214"/>
      <c r="W107" s="214"/>
      <c r="X107" s="214"/>
      <c r="Y107" s="214"/>
      <c r="Z107" s="214"/>
      <c r="AA107" s="214"/>
    </row>
    <row r="108">
      <c r="A108" s="208"/>
      <c r="B108" s="304"/>
      <c r="C108" s="213"/>
      <c r="D108" s="210" t="s">
        <v>853</v>
      </c>
      <c r="E108" s="213"/>
      <c r="F108" s="210" t="s">
        <v>1752</v>
      </c>
      <c r="G108" s="213"/>
      <c r="H108" s="727"/>
      <c r="I108" s="728">
        <v>1616.0</v>
      </c>
      <c r="J108" s="727"/>
      <c r="K108" s="212" t="s">
        <v>1725</v>
      </c>
      <c r="L108" s="732">
        <v>70000.0</v>
      </c>
      <c r="M108" s="250"/>
      <c r="N108" s="265"/>
      <c r="O108" s="729" t="s">
        <v>61</v>
      </c>
      <c r="P108" s="736"/>
      <c r="Q108" s="213" t="str">
        <f>iferror(vlookup(S108,'Back up'!$B$2:$C$18,2),"")</f>
        <v/>
      </c>
      <c r="R108" s="213"/>
      <c r="S108" s="734"/>
      <c r="T108" s="213"/>
      <c r="U108" s="214"/>
      <c r="V108" s="214"/>
      <c r="W108" s="214"/>
      <c r="X108" s="214"/>
      <c r="Y108" s="214"/>
      <c r="Z108" s="214"/>
      <c r="AA108" s="214"/>
    </row>
    <row r="109">
      <c r="A109" s="208"/>
      <c r="B109" s="304"/>
      <c r="C109" s="213"/>
      <c r="D109" s="210" t="s">
        <v>853</v>
      </c>
      <c r="E109" s="213"/>
      <c r="F109" s="210" t="s">
        <v>1752</v>
      </c>
      <c r="G109" s="213"/>
      <c r="H109" s="727"/>
      <c r="I109" s="728">
        <v>3209.0</v>
      </c>
      <c r="J109" s="727"/>
      <c r="K109" s="212" t="s">
        <v>1725</v>
      </c>
      <c r="L109" s="732">
        <v>50000.0</v>
      </c>
      <c r="M109" s="250"/>
      <c r="N109" s="265"/>
      <c r="O109" s="729" t="s">
        <v>61</v>
      </c>
      <c r="P109" s="736"/>
      <c r="Q109" s="213" t="str">
        <f>iferror(vlookup(S109,'Back up'!$B$2:$C$18,2),"")</f>
        <v/>
      </c>
      <c r="R109" s="213"/>
      <c r="S109" s="734"/>
      <c r="T109" s="213"/>
      <c r="U109" s="214"/>
      <c r="V109" s="214"/>
      <c r="W109" s="214"/>
      <c r="X109" s="214"/>
      <c r="Y109" s="214"/>
      <c r="Z109" s="214"/>
      <c r="AA109" s="214"/>
    </row>
    <row r="110">
      <c r="A110" s="208"/>
      <c r="B110" s="315"/>
      <c r="C110" s="213"/>
      <c r="D110" s="210" t="s">
        <v>853</v>
      </c>
      <c r="E110" s="213"/>
      <c r="F110" s="210" t="s">
        <v>1752</v>
      </c>
      <c r="G110" s="213"/>
      <c r="H110" s="727"/>
      <c r="I110" s="728">
        <v>2127.0</v>
      </c>
      <c r="J110" s="727"/>
      <c r="K110" s="212" t="s">
        <v>1725</v>
      </c>
      <c r="L110" s="732">
        <v>500003.0</v>
      </c>
      <c r="M110" s="250"/>
      <c r="N110" s="265"/>
      <c r="O110" s="729" t="s">
        <v>61</v>
      </c>
      <c r="P110" s="736"/>
      <c r="Q110" s="213" t="str">
        <f>iferror(vlookup(S110,'Back up'!$B$2:$C$18,2),"")</f>
        <v/>
      </c>
      <c r="R110" s="213"/>
      <c r="S110" s="734"/>
      <c r="T110" s="213"/>
      <c r="U110" s="214"/>
      <c r="V110" s="214"/>
      <c r="W110" s="214"/>
      <c r="X110" s="214"/>
      <c r="Y110" s="214"/>
      <c r="Z110" s="214"/>
      <c r="AA110" s="214"/>
    </row>
    <row r="111">
      <c r="A111" s="208"/>
      <c r="B111" s="748">
        <v>46141.0</v>
      </c>
      <c r="C111" s="213"/>
      <c r="D111" s="210" t="s">
        <v>854</v>
      </c>
      <c r="E111" s="213"/>
      <c r="F111" s="210" t="s">
        <v>80</v>
      </c>
      <c r="G111" s="213"/>
      <c r="H111" s="727"/>
      <c r="I111" s="728">
        <v>1501.0</v>
      </c>
      <c r="J111" s="727"/>
      <c r="K111" s="212" t="s">
        <v>1727</v>
      </c>
      <c r="L111" s="732">
        <v>30000.0</v>
      </c>
      <c r="M111" s="250"/>
      <c r="N111" s="218" t="s">
        <v>1799</v>
      </c>
      <c r="O111" s="729" t="s">
        <v>61</v>
      </c>
      <c r="P111" s="736"/>
      <c r="Q111" s="213" t="str">
        <f>iferror(vlookup(S111,'Back up'!$B$2:$C$18,2),"")</f>
        <v/>
      </c>
      <c r="R111" s="213"/>
      <c r="S111" s="734"/>
      <c r="T111" s="213"/>
      <c r="U111" s="214"/>
      <c r="V111" s="214"/>
      <c r="W111" s="214"/>
      <c r="X111" s="214"/>
      <c r="Y111" s="214"/>
      <c r="Z111" s="214"/>
      <c r="AA111" s="214"/>
    </row>
    <row r="112">
      <c r="A112" s="208"/>
      <c r="B112" s="304"/>
      <c r="C112" s="213"/>
      <c r="D112" s="210" t="s">
        <v>854</v>
      </c>
      <c r="E112" s="213"/>
      <c r="F112" s="210" t="s">
        <v>1800</v>
      </c>
      <c r="G112" s="213"/>
      <c r="H112" s="727"/>
      <c r="I112" s="728">
        <v>3811.0</v>
      </c>
      <c r="J112" s="727"/>
      <c r="K112" s="212" t="s">
        <v>1725</v>
      </c>
      <c r="L112" s="732">
        <v>420000.0</v>
      </c>
      <c r="M112" s="250"/>
      <c r="N112" s="218" t="s">
        <v>1801</v>
      </c>
      <c r="O112" s="729" t="s">
        <v>61</v>
      </c>
      <c r="P112" s="736"/>
      <c r="Q112" s="213" t="str">
        <f>iferror(vlookup(S112,'Back up'!$B$2:$C$18,2),"")</f>
        <v/>
      </c>
      <c r="R112" s="213"/>
      <c r="S112" s="734"/>
      <c r="T112" s="213"/>
      <c r="U112" s="214"/>
      <c r="V112" s="214"/>
      <c r="W112" s="214"/>
      <c r="X112" s="214"/>
      <c r="Y112" s="214"/>
      <c r="Z112" s="214"/>
      <c r="AA112" s="214"/>
    </row>
    <row r="113">
      <c r="A113" s="208"/>
      <c r="B113" s="304"/>
      <c r="C113" s="213"/>
      <c r="D113" s="210" t="s">
        <v>854</v>
      </c>
      <c r="E113" s="213"/>
      <c r="F113" s="210" t="s">
        <v>1752</v>
      </c>
      <c r="G113" s="213"/>
      <c r="H113" s="727"/>
      <c r="I113" s="728">
        <v>1809.0</v>
      </c>
      <c r="J113" s="727"/>
      <c r="K113" s="212" t="s">
        <v>1725</v>
      </c>
      <c r="L113" s="732">
        <v>50000.0</v>
      </c>
      <c r="M113" s="250"/>
      <c r="N113" s="218" t="s">
        <v>1802</v>
      </c>
      <c r="O113" s="729" t="s">
        <v>61</v>
      </c>
      <c r="P113" s="736"/>
      <c r="Q113" s="213" t="str">
        <f>iferror(vlookup(S113,'Back up'!$B$2:$C$18,2),"")</f>
        <v/>
      </c>
      <c r="R113" s="213"/>
      <c r="S113" s="734"/>
      <c r="T113" s="213"/>
      <c r="U113" s="214"/>
      <c r="V113" s="214"/>
      <c r="W113" s="214"/>
      <c r="X113" s="214"/>
      <c r="Y113" s="214"/>
      <c r="Z113" s="214"/>
      <c r="AA113" s="214"/>
    </row>
    <row r="114">
      <c r="A114" s="208"/>
      <c r="B114" s="304"/>
      <c r="C114" s="213"/>
      <c r="D114" s="210" t="s">
        <v>854</v>
      </c>
      <c r="E114" s="213"/>
      <c r="F114" s="210" t="s">
        <v>80</v>
      </c>
      <c r="G114" s="213"/>
      <c r="H114" s="727"/>
      <c r="I114" s="728" t="s">
        <v>1597</v>
      </c>
      <c r="J114" s="727"/>
      <c r="K114" s="212" t="s">
        <v>1738</v>
      </c>
      <c r="L114" s="732">
        <v>17500.0</v>
      </c>
      <c r="M114" s="250"/>
      <c r="N114" s="218" t="s">
        <v>1803</v>
      </c>
      <c r="O114" s="729" t="s">
        <v>61</v>
      </c>
      <c r="P114" s="736"/>
      <c r="Q114" s="213" t="str">
        <f>iferror(vlookup(S114,'Back up'!$B$2:$C$18,2),"")</f>
        <v/>
      </c>
      <c r="R114" s="213"/>
      <c r="S114" s="734"/>
      <c r="T114" s="213"/>
      <c r="U114" s="214"/>
      <c r="V114" s="214"/>
      <c r="W114" s="214"/>
      <c r="X114" s="214"/>
      <c r="Y114" s="214"/>
      <c r="Z114" s="214"/>
      <c r="AA114" s="214"/>
    </row>
    <row r="115">
      <c r="A115" s="208"/>
      <c r="B115" s="304"/>
      <c r="C115" s="213"/>
      <c r="D115" s="210" t="s">
        <v>854</v>
      </c>
      <c r="E115" s="213"/>
      <c r="F115" s="210" t="s">
        <v>1800</v>
      </c>
      <c r="G115" s="213"/>
      <c r="H115" s="727"/>
      <c r="I115" s="728">
        <v>2112.0</v>
      </c>
      <c r="J115" s="727"/>
      <c r="K115" s="212" t="s">
        <v>1720</v>
      </c>
      <c r="L115" s="735"/>
      <c r="M115" s="250"/>
      <c r="N115" s="218" t="s">
        <v>1804</v>
      </c>
      <c r="O115" s="729" t="s">
        <v>61</v>
      </c>
      <c r="P115" s="736"/>
      <c r="Q115" s="213" t="str">
        <f>iferror(vlookup(S115,'Back up'!$B$2:$C$18,2),"")</f>
        <v/>
      </c>
      <c r="R115" s="213"/>
      <c r="S115" s="734"/>
      <c r="T115" s="213"/>
      <c r="U115" s="214"/>
      <c r="V115" s="214"/>
      <c r="W115" s="214"/>
      <c r="X115" s="214"/>
      <c r="Y115" s="214"/>
      <c r="Z115" s="214"/>
      <c r="AA115" s="214"/>
    </row>
    <row r="116">
      <c r="A116" s="208"/>
      <c r="B116" s="304"/>
      <c r="C116" s="213"/>
      <c r="D116" s="210" t="s">
        <v>854</v>
      </c>
      <c r="E116" s="213"/>
      <c r="F116" s="210" t="s">
        <v>1739</v>
      </c>
      <c r="G116" s="213"/>
      <c r="H116" s="727"/>
      <c r="I116" s="728">
        <v>1012.0</v>
      </c>
      <c r="J116" s="727"/>
      <c r="K116" s="212" t="s">
        <v>1733</v>
      </c>
      <c r="L116" s="732">
        <v>170000.0</v>
      </c>
      <c r="M116" s="250"/>
      <c r="N116" s="218" t="s">
        <v>1484</v>
      </c>
      <c r="O116" s="729" t="s">
        <v>61</v>
      </c>
      <c r="P116" s="736"/>
      <c r="Q116" s="213" t="str">
        <f>iferror(vlookup(S116,'Back up'!$B$2:$C$18,2),"")</f>
        <v/>
      </c>
      <c r="R116" s="213"/>
      <c r="S116" s="734"/>
      <c r="T116" s="213"/>
      <c r="U116" s="214"/>
      <c r="V116" s="214"/>
      <c r="W116" s="214"/>
      <c r="X116" s="214"/>
      <c r="Y116" s="214"/>
      <c r="Z116" s="214"/>
      <c r="AA116" s="214"/>
    </row>
    <row r="117">
      <c r="A117" s="208"/>
      <c r="B117" s="315"/>
      <c r="C117" s="213"/>
      <c r="D117" s="210" t="s">
        <v>854</v>
      </c>
      <c r="E117" s="213"/>
      <c r="F117" s="210" t="s">
        <v>80</v>
      </c>
      <c r="G117" s="213"/>
      <c r="H117" s="727"/>
      <c r="I117" s="728">
        <v>1204.0</v>
      </c>
      <c r="J117" s="727"/>
      <c r="K117" s="212" t="s">
        <v>1725</v>
      </c>
      <c r="L117" s="732">
        <v>30000.0</v>
      </c>
      <c r="M117" s="250"/>
      <c r="N117" s="218" t="s">
        <v>1805</v>
      </c>
      <c r="O117" s="729" t="s">
        <v>61</v>
      </c>
      <c r="P117" s="736"/>
      <c r="Q117" s="213" t="str">
        <f>iferror(vlookup(S117,'Back up'!$B$2:$C$18,2),"")</f>
        <v/>
      </c>
      <c r="R117" s="213"/>
      <c r="S117" s="734"/>
      <c r="T117" s="213"/>
      <c r="U117" s="214"/>
      <c r="V117" s="214"/>
      <c r="W117" s="214"/>
      <c r="X117" s="214"/>
      <c r="Y117" s="214"/>
      <c r="Z117" s="214"/>
      <c r="AA117" s="214"/>
    </row>
    <row r="118">
      <c r="A118" s="208"/>
      <c r="B118" s="748">
        <v>46142.0</v>
      </c>
      <c r="C118" s="213"/>
      <c r="D118" s="210" t="s">
        <v>853</v>
      </c>
      <c r="E118" s="213"/>
      <c r="F118" s="210" t="s">
        <v>1752</v>
      </c>
      <c r="G118" s="213"/>
      <c r="H118" s="727"/>
      <c r="I118" s="728">
        <v>3209.0</v>
      </c>
      <c r="J118" s="727"/>
      <c r="K118" s="212" t="s">
        <v>1725</v>
      </c>
      <c r="L118" s="732">
        <v>87000.0</v>
      </c>
      <c r="M118" s="250"/>
      <c r="N118" s="218" t="s">
        <v>1806</v>
      </c>
      <c r="O118" s="729" t="s">
        <v>61</v>
      </c>
      <c r="P118" s="736"/>
      <c r="Q118" s="213" t="str">
        <f>iferror(vlookup(S118,'Back up'!$B$2:$C$18,2),"")</f>
        <v/>
      </c>
      <c r="R118" s="213"/>
      <c r="S118" s="734"/>
      <c r="T118" s="213"/>
      <c r="U118" s="214"/>
      <c r="V118" s="214"/>
      <c r="W118" s="214"/>
      <c r="X118" s="214"/>
      <c r="Y118" s="214"/>
      <c r="Z118" s="214"/>
      <c r="AA118" s="214"/>
    </row>
    <row r="119">
      <c r="A119" s="208"/>
      <c r="B119" s="304"/>
      <c r="C119" s="213"/>
      <c r="D119" s="210" t="s">
        <v>854</v>
      </c>
      <c r="E119" s="213"/>
      <c r="F119" s="210" t="s">
        <v>80</v>
      </c>
      <c r="G119" s="213"/>
      <c r="H119" s="727"/>
      <c r="I119" s="728">
        <v>2307.0</v>
      </c>
      <c r="J119" s="727"/>
      <c r="K119" s="212" t="s">
        <v>1750</v>
      </c>
      <c r="L119" s="732">
        <v>10000.0</v>
      </c>
      <c r="M119" s="250"/>
      <c r="N119" s="218" t="s">
        <v>1807</v>
      </c>
      <c r="O119" s="729" t="s">
        <v>61</v>
      </c>
      <c r="P119" s="736"/>
      <c r="Q119" s="213" t="str">
        <f>iferror(vlookup(S119,'Back up'!$B$2:$C$18,2),"")</f>
        <v/>
      </c>
      <c r="R119" s="213"/>
      <c r="S119" s="734"/>
      <c r="T119" s="213"/>
      <c r="U119" s="214"/>
      <c r="V119" s="214"/>
      <c r="W119" s="214"/>
      <c r="X119" s="214"/>
      <c r="Y119" s="214"/>
      <c r="Z119" s="214"/>
      <c r="AA119" s="214"/>
    </row>
    <row r="120">
      <c r="A120" s="208"/>
      <c r="B120" s="304"/>
      <c r="C120" s="213"/>
      <c r="D120" s="210" t="s">
        <v>854</v>
      </c>
      <c r="E120" s="213"/>
      <c r="F120" s="210" t="s">
        <v>80</v>
      </c>
      <c r="G120" s="213"/>
      <c r="H120" s="727"/>
      <c r="I120" s="728">
        <v>1501.0</v>
      </c>
      <c r="J120" s="727"/>
      <c r="K120" s="212" t="s">
        <v>1727</v>
      </c>
      <c r="L120" s="732">
        <v>5000.0</v>
      </c>
      <c r="M120" s="250"/>
      <c r="N120" s="218" t="s">
        <v>1808</v>
      </c>
      <c r="O120" s="729" t="s">
        <v>61</v>
      </c>
      <c r="P120" s="736"/>
      <c r="Q120" s="213" t="str">
        <f>iferror(vlookup(S120,'Back up'!$B$2:$C$18,2),"")</f>
        <v/>
      </c>
      <c r="R120" s="213"/>
      <c r="S120" s="734"/>
      <c r="T120" s="213"/>
      <c r="U120" s="214"/>
      <c r="V120" s="214"/>
      <c r="W120" s="214"/>
      <c r="X120" s="214"/>
      <c r="Y120" s="214"/>
      <c r="Z120" s="214"/>
      <c r="AA120" s="214"/>
    </row>
    <row r="121">
      <c r="A121" s="208"/>
      <c r="B121" s="304"/>
      <c r="C121" s="213"/>
      <c r="D121" s="210" t="s">
        <v>854</v>
      </c>
      <c r="E121" s="213"/>
      <c r="F121" s="210" t="s">
        <v>80</v>
      </c>
      <c r="G121" s="213"/>
      <c r="H121" s="727"/>
      <c r="I121" s="728">
        <v>803.0</v>
      </c>
      <c r="J121" s="727"/>
      <c r="K121" s="212" t="s">
        <v>1733</v>
      </c>
      <c r="L121" s="732">
        <v>100000.0</v>
      </c>
      <c r="M121" s="250"/>
      <c r="N121" s="218" t="s">
        <v>1809</v>
      </c>
      <c r="O121" s="729" t="s">
        <v>61</v>
      </c>
      <c r="P121" s="736"/>
      <c r="Q121" s="213" t="str">
        <f>iferror(vlookup(S121,'Back up'!$B$2:$C$18,2),"")</f>
        <v/>
      </c>
      <c r="R121" s="213"/>
      <c r="S121" s="734"/>
      <c r="T121" s="213"/>
      <c r="U121" s="214"/>
      <c r="V121" s="214"/>
      <c r="W121" s="214"/>
      <c r="X121" s="214"/>
      <c r="Y121" s="214"/>
      <c r="Z121" s="214"/>
      <c r="AA121" s="214"/>
    </row>
    <row r="122">
      <c r="A122" s="208"/>
      <c r="B122" s="304"/>
      <c r="C122" s="213"/>
      <c r="D122" s="210" t="s">
        <v>854</v>
      </c>
      <c r="E122" s="213"/>
      <c r="F122" s="210" t="s">
        <v>1810</v>
      </c>
      <c r="G122" s="213"/>
      <c r="H122" s="727"/>
      <c r="I122" s="728">
        <v>2219.0</v>
      </c>
      <c r="J122" s="727"/>
      <c r="K122" s="212" t="s">
        <v>1727</v>
      </c>
      <c r="L122" s="732">
        <v>39000.0</v>
      </c>
      <c r="M122" s="250"/>
      <c r="N122" s="218" t="s">
        <v>1811</v>
      </c>
      <c r="O122" s="729" t="s">
        <v>61</v>
      </c>
      <c r="P122" s="736"/>
      <c r="Q122" s="213" t="str">
        <f>iferror(vlookup(S122,'Back up'!$B$2:$C$18,2),"")</f>
        <v/>
      </c>
      <c r="R122" s="213"/>
      <c r="S122" s="734"/>
      <c r="T122" s="213"/>
      <c r="U122" s="214"/>
      <c r="V122" s="214"/>
      <c r="W122" s="214"/>
      <c r="X122" s="214"/>
      <c r="Y122" s="214"/>
      <c r="Z122" s="214"/>
      <c r="AA122" s="214"/>
    </row>
    <row r="123">
      <c r="A123" s="208"/>
      <c r="B123" s="304"/>
      <c r="C123" s="213"/>
      <c r="D123" s="210" t="s">
        <v>854</v>
      </c>
      <c r="E123" s="213"/>
      <c r="F123" s="210" t="s">
        <v>80</v>
      </c>
      <c r="G123" s="213"/>
      <c r="H123" s="727"/>
      <c r="I123" s="728">
        <v>1402.0</v>
      </c>
      <c r="J123" s="727"/>
      <c r="K123" s="212" t="s">
        <v>1725</v>
      </c>
      <c r="L123" s="732">
        <v>100000.0</v>
      </c>
      <c r="M123" s="250"/>
      <c r="N123" s="218" t="s">
        <v>1812</v>
      </c>
      <c r="O123" s="729" t="s">
        <v>61</v>
      </c>
      <c r="P123" s="736"/>
      <c r="Q123" s="213" t="str">
        <f>iferror(vlookup(S123,'Back up'!$B$2:$C$18,2),"")</f>
        <v/>
      </c>
      <c r="R123" s="213"/>
      <c r="S123" s="734"/>
      <c r="T123" s="213"/>
      <c r="U123" s="214"/>
      <c r="V123" s="214"/>
      <c r="W123" s="214"/>
      <c r="X123" s="214"/>
      <c r="Y123" s="214"/>
      <c r="Z123" s="214"/>
      <c r="AA123" s="214"/>
    </row>
    <row r="124">
      <c r="A124" s="208"/>
      <c r="B124" s="304"/>
      <c r="C124" s="213"/>
      <c r="D124" s="210" t="s">
        <v>854</v>
      </c>
      <c r="E124" s="213"/>
      <c r="F124" s="210" t="s">
        <v>1752</v>
      </c>
      <c r="G124" s="213"/>
      <c r="H124" s="727"/>
      <c r="I124" s="728">
        <v>1621.0</v>
      </c>
      <c r="J124" s="727"/>
      <c r="K124" s="212" t="s">
        <v>1813</v>
      </c>
      <c r="L124" s="732">
        <v>40000.0</v>
      </c>
      <c r="M124" s="250">
        <v>1.0</v>
      </c>
      <c r="N124" s="218" t="s">
        <v>1814</v>
      </c>
      <c r="O124" s="729" t="s">
        <v>61</v>
      </c>
      <c r="P124" s="736"/>
      <c r="Q124" s="213" t="str">
        <f>iferror(vlookup(S124,'Back up'!$B$2:$C$18,2),"")</f>
        <v/>
      </c>
      <c r="R124" s="213"/>
      <c r="S124" s="734"/>
      <c r="T124" s="213"/>
      <c r="U124" s="214"/>
      <c r="V124" s="214"/>
      <c r="W124" s="214"/>
      <c r="X124" s="214"/>
      <c r="Y124" s="214"/>
      <c r="Z124" s="214"/>
      <c r="AA124" s="214"/>
    </row>
    <row r="125">
      <c r="A125" s="208"/>
      <c r="B125" s="304"/>
      <c r="C125" s="213"/>
      <c r="D125" s="210" t="s">
        <v>853</v>
      </c>
      <c r="E125" s="213"/>
      <c r="F125" s="210" t="s">
        <v>1752</v>
      </c>
      <c r="G125" s="213"/>
      <c r="H125" s="727"/>
      <c r="I125" s="728">
        <v>2211.0</v>
      </c>
      <c r="J125" s="727"/>
      <c r="K125" s="212" t="s">
        <v>1768</v>
      </c>
      <c r="L125" s="732">
        <v>93000.0</v>
      </c>
      <c r="M125" s="250">
        <v>0.5</v>
      </c>
      <c r="N125" s="218" t="s">
        <v>1815</v>
      </c>
      <c r="O125" s="729" t="s">
        <v>61</v>
      </c>
      <c r="P125" s="736"/>
      <c r="Q125" s="213" t="str">
        <f>iferror(vlookup(S125,'Back up'!$B$2:$C$18,2),"")</f>
        <v/>
      </c>
      <c r="R125" s="213"/>
      <c r="S125" s="734"/>
      <c r="T125" s="213"/>
      <c r="U125" s="214"/>
      <c r="V125" s="214"/>
      <c r="W125" s="214"/>
      <c r="X125" s="214"/>
      <c r="Y125" s="214"/>
      <c r="Z125" s="214"/>
      <c r="AA125" s="214"/>
    </row>
    <row r="126">
      <c r="A126" s="208"/>
      <c r="B126" s="315"/>
      <c r="C126" s="213"/>
      <c r="D126" s="210" t="s">
        <v>853</v>
      </c>
      <c r="E126" s="213"/>
      <c r="F126" s="210" t="s">
        <v>1752</v>
      </c>
      <c r="G126" s="213"/>
      <c r="H126" s="727"/>
      <c r="I126" s="728">
        <v>2910.0</v>
      </c>
      <c r="J126" s="727"/>
      <c r="K126" s="212" t="s">
        <v>1725</v>
      </c>
      <c r="L126" s="732">
        <v>50000.0</v>
      </c>
      <c r="M126" s="208" t="s">
        <v>1734</v>
      </c>
      <c r="N126" s="218" t="s">
        <v>1816</v>
      </c>
      <c r="O126" s="729" t="s">
        <v>61</v>
      </c>
      <c r="P126" s="736"/>
      <c r="Q126" s="213" t="str">
        <f>iferror(vlookup(S126,'Back up'!$B$2:$C$18,2),"")</f>
        <v/>
      </c>
      <c r="R126" s="213"/>
      <c r="S126" s="734"/>
      <c r="T126" s="213"/>
      <c r="U126" s="214"/>
      <c r="V126" s="214"/>
      <c r="W126" s="214"/>
      <c r="X126" s="214"/>
      <c r="Y126" s="214"/>
      <c r="Z126" s="214"/>
      <c r="AA126" s="214"/>
    </row>
    <row r="127">
      <c r="A127" s="208"/>
      <c r="B127" s="748">
        <v>46144.0</v>
      </c>
      <c r="C127" s="213"/>
      <c r="D127" s="210" t="s">
        <v>853</v>
      </c>
      <c r="E127" s="213"/>
      <c r="F127" s="210" t="s">
        <v>1752</v>
      </c>
      <c r="G127" s="213"/>
      <c r="H127" s="727"/>
      <c r="I127" s="728">
        <v>3318.0</v>
      </c>
      <c r="J127" s="727"/>
      <c r="K127" s="212" t="s">
        <v>1725</v>
      </c>
      <c r="L127" s="732">
        <v>100000.0</v>
      </c>
      <c r="M127" s="250"/>
      <c r="N127" s="739" t="s">
        <v>1817</v>
      </c>
      <c r="O127" s="729" t="s">
        <v>61</v>
      </c>
      <c r="P127" s="736"/>
      <c r="Q127" s="213" t="str">
        <f>iferror(vlookup(S127,'Back up'!$B$2:$C$18,2),"")</f>
        <v/>
      </c>
      <c r="R127" s="213"/>
      <c r="S127" s="734"/>
      <c r="T127" s="213"/>
      <c r="U127" s="214"/>
      <c r="V127" s="214"/>
      <c r="W127" s="214"/>
      <c r="X127" s="214"/>
      <c r="Y127" s="214"/>
      <c r="Z127" s="214"/>
      <c r="AA127" s="214"/>
    </row>
    <row r="128">
      <c r="A128" s="208"/>
      <c r="B128" s="304"/>
      <c r="C128" s="213"/>
      <c r="D128" s="210" t="s">
        <v>852</v>
      </c>
      <c r="E128" s="213"/>
      <c r="F128" s="210" t="s">
        <v>1810</v>
      </c>
      <c r="G128" s="213"/>
      <c r="H128" s="727"/>
      <c r="I128" s="728">
        <v>2219.0</v>
      </c>
      <c r="J128" s="727"/>
      <c r="K128" s="212" t="s">
        <v>1727</v>
      </c>
      <c r="L128" s="732">
        <v>39000.0</v>
      </c>
      <c r="M128" s="208" t="s">
        <v>1734</v>
      </c>
      <c r="N128" s="218" t="s">
        <v>1818</v>
      </c>
      <c r="O128" s="729" t="s">
        <v>61</v>
      </c>
      <c r="P128" s="736"/>
      <c r="Q128" s="213" t="str">
        <f>iferror(vlookup(S128,'Back up'!$B$2:$C$18,2),"")</f>
        <v/>
      </c>
      <c r="R128" s="213"/>
      <c r="S128" s="734"/>
      <c r="T128" s="213"/>
      <c r="U128" s="214"/>
      <c r="V128" s="214"/>
      <c r="W128" s="214"/>
      <c r="X128" s="214"/>
      <c r="Y128" s="214"/>
      <c r="Z128" s="214"/>
      <c r="AA128" s="214"/>
    </row>
    <row r="129">
      <c r="A129" s="208"/>
      <c r="B129" s="304"/>
      <c r="C129" s="213"/>
      <c r="D129" s="210" t="s">
        <v>854</v>
      </c>
      <c r="E129" s="213"/>
      <c r="F129" s="210" t="s">
        <v>1752</v>
      </c>
      <c r="G129" s="213"/>
      <c r="H129" s="727"/>
      <c r="I129" s="728">
        <v>1809.0</v>
      </c>
      <c r="J129" s="727"/>
      <c r="K129" s="212" t="s">
        <v>1725</v>
      </c>
      <c r="L129" s="732">
        <v>50000.0</v>
      </c>
      <c r="M129" s="250">
        <v>0.5</v>
      </c>
      <c r="N129" s="218" t="s">
        <v>1819</v>
      </c>
      <c r="O129" s="729" t="s">
        <v>61</v>
      </c>
      <c r="P129" s="736"/>
      <c r="Q129" s="213" t="str">
        <f>iferror(vlookup(S129,'Back up'!$B$2:$C$18,2),"")</f>
        <v/>
      </c>
      <c r="R129" s="213"/>
      <c r="S129" s="734"/>
      <c r="T129" s="213"/>
      <c r="U129" s="214"/>
      <c r="V129" s="214"/>
      <c r="W129" s="214"/>
      <c r="X129" s="214"/>
      <c r="Y129" s="214"/>
      <c r="Z129" s="214"/>
      <c r="AA129" s="214"/>
    </row>
    <row r="130">
      <c r="A130" s="208"/>
      <c r="B130" s="304"/>
      <c r="C130" s="213"/>
      <c r="D130" s="210" t="s">
        <v>854</v>
      </c>
      <c r="E130" s="213"/>
      <c r="F130" s="210" t="s">
        <v>1752</v>
      </c>
      <c r="G130" s="213"/>
      <c r="H130" s="727"/>
      <c r="I130" s="728" t="s">
        <v>698</v>
      </c>
      <c r="J130" s="727"/>
      <c r="K130" s="212" t="s">
        <v>1725</v>
      </c>
      <c r="L130" s="732">
        <v>39000.0</v>
      </c>
      <c r="M130" s="250">
        <v>0.5</v>
      </c>
      <c r="N130" s="218" t="s">
        <v>1387</v>
      </c>
      <c r="O130" s="729" t="s">
        <v>61</v>
      </c>
      <c r="P130" s="736"/>
      <c r="Q130" s="213" t="str">
        <f>iferror(vlookup(S130,'Back up'!$B$2:$C$18,2),"")</f>
        <v/>
      </c>
      <c r="R130" s="213"/>
      <c r="S130" s="734"/>
      <c r="T130" s="213"/>
      <c r="U130" s="214"/>
      <c r="V130" s="214"/>
      <c r="W130" s="214"/>
      <c r="X130" s="214"/>
      <c r="Y130" s="214"/>
      <c r="Z130" s="214"/>
      <c r="AA130" s="214"/>
    </row>
    <row r="131">
      <c r="A131" s="208"/>
      <c r="B131" s="315"/>
      <c r="C131" s="213"/>
      <c r="D131" s="210" t="s">
        <v>854</v>
      </c>
      <c r="E131" s="213"/>
      <c r="F131" s="210" t="s">
        <v>1752</v>
      </c>
      <c r="G131" s="213"/>
      <c r="H131" s="727"/>
      <c r="I131" s="728">
        <v>1621.0</v>
      </c>
      <c r="J131" s="727"/>
      <c r="K131" s="212" t="s">
        <v>1733</v>
      </c>
      <c r="L131" s="732">
        <v>40000.0</v>
      </c>
      <c r="M131" s="250">
        <v>1.0</v>
      </c>
      <c r="N131" s="218" t="s">
        <v>1820</v>
      </c>
      <c r="O131" s="729" t="s">
        <v>61</v>
      </c>
      <c r="P131" s="736"/>
      <c r="Q131" s="213" t="str">
        <f>iferror(vlookup(S131,'Back up'!$B$2:$C$18,2),"")</f>
        <v/>
      </c>
      <c r="R131" s="213"/>
      <c r="S131" s="734"/>
      <c r="T131" s="213"/>
      <c r="U131" s="214"/>
      <c r="V131" s="214"/>
      <c r="W131" s="214"/>
      <c r="X131" s="214"/>
      <c r="Y131" s="214"/>
      <c r="Z131" s="214"/>
      <c r="AA131" s="214"/>
    </row>
    <row r="132">
      <c r="A132" s="208"/>
      <c r="B132" s="748">
        <v>46268.0</v>
      </c>
      <c r="C132" s="213"/>
      <c r="D132" s="210" t="s">
        <v>854</v>
      </c>
      <c r="E132" s="213"/>
      <c r="F132" s="210" t="s">
        <v>1749</v>
      </c>
      <c r="G132" s="213"/>
      <c r="H132" s="727"/>
      <c r="I132" s="728">
        <v>1737.0</v>
      </c>
      <c r="J132" s="727"/>
      <c r="K132" s="212" t="s">
        <v>1733</v>
      </c>
      <c r="L132" s="732">
        <v>300000.0</v>
      </c>
      <c r="M132" s="208" t="s">
        <v>1734</v>
      </c>
      <c r="N132" s="218" t="s">
        <v>1821</v>
      </c>
      <c r="O132" s="729" t="s">
        <v>61</v>
      </c>
      <c r="P132" s="736"/>
      <c r="Q132" s="213" t="str">
        <f>iferror(vlookup(S132,'Back up'!$B$2:$C$18,2),"")</f>
        <v/>
      </c>
      <c r="R132" s="213"/>
      <c r="S132" s="734"/>
      <c r="T132" s="213"/>
      <c r="U132" s="214"/>
      <c r="V132" s="214"/>
      <c r="W132" s="214"/>
      <c r="X132" s="214"/>
      <c r="Y132" s="214"/>
      <c r="Z132" s="214"/>
      <c r="AA132" s="214"/>
    </row>
    <row r="133">
      <c r="A133" s="208"/>
      <c r="B133" s="304"/>
      <c r="C133" s="213"/>
      <c r="D133" s="210" t="s">
        <v>854</v>
      </c>
      <c r="E133" s="213"/>
      <c r="F133" s="210" t="s">
        <v>1726</v>
      </c>
      <c r="G133" s="213"/>
      <c r="H133" s="727"/>
      <c r="I133" s="728">
        <v>1402.0</v>
      </c>
      <c r="J133" s="727"/>
      <c r="K133" s="212" t="s">
        <v>1725</v>
      </c>
      <c r="L133" s="732">
        <v>180000.0</v>
      </c>
      <c r="M133" s="208" t="s">
        <v>1734</v>
      </c>
      <c r="N133" s="218" t="s">
        <v>1822</v>
      </c>
      <c r="O133" s="729" t="s">
        <v>61</v>
      </c>
      <c r="P133" s="736"/>
      <c r="Q133" s="213" t="str">
        <f>iferror(vlookup(S133,'Back up'!$B$2:$C$18,2),"")</f>
        <v/>
      </c>
      <c r="R133" s="213"/>
      <c r="S133" s="734"/>
      <c r="T133" s="213"/>
      <c r="U133" s="214"/>
      <c r="V133" s="214"/>
      <c r="W133" s="214"/>
      <c r="X133" s="214"/>
      <c r="Y133" s="214"/>
      <c r="Z133" s="214"/>
      <c r="AA133" s="214"/>
    </row>
    <row r="134">
      <c r="A134" s="208"/>
      <c r="B134" s="304"/>
      <c r="C134" s="213"/>
      <c r="D134" s="210" t="s">
        <v>854</v>
      </c>
      <c r="E134" s="213"/>
      <c r="F134" s="210" t="s">
        <v>1726</v>
      </c>
      <c r="G134" s="213"/>
      <c r="H134" s="727"/>
      <c r="I134" s="728">
        <v>1501.0</v>
      </c>
      <c r="J134" s="727"/>
      <c r="K134" s="212" t="s">
        <v>1727</v>
      </c>
      <c r="L134" s="732">
        <v>5000.0</v>
      </c>
      <c r="M134" s="250">
        <v>1.0</v>
      </c>
      <c r="N134" s="218" t="s">
        <v>1823</v>
      </c>
      <c r="O134" s="729" t="s">
        <v>61</v>
      </c>
      <c r="P134" s="736"/>
      <c r="Q134" s="213" t="str">
        <f>iferror(vlookup(S134,'Back up'!$B$2:$C$18,2),"")</f>
        <v/>
      </c>
      <c r="R134" s="213"/>
      <c r="S134" s="734"/>
      <c r="T134" s="213"/>
      <c r="U134" s="214"/>
      <c r="V134" s="214"/>
      <c r="W134" s="214"/>
      <c r="X134" s="214"/>
      <c r="Y134" s="214"/>
      <c r="Z134" s="214"/>
      <c r="AA134" s="214"/>
    </row>
    <row r="135">
      <c r="A135" s="208"/>
      <c r="B135" s="315"/>
      <c r="C135" s="213"/>
      <c r="D135" s="210" t="s">
        <v>854</v>
      </c>
      <c r="E135" s="213"/>
      <c r="F135" s="210" t="s">
        <v>1752</v>
      </c>
      <c r="G135" s="213"/>
      <c r="H135" s="727"/>
      <c r="I135" s="728">
        <v>2910.0</v>
      </c>
      <c r="J135" s="727"/>
      <c r="K135" s="212" t="s">
        <v>1725</v>
      </c>
      <c r="L135" s="732">
        <v>60000.0</v>
      </c>
      <c r="M135" s="250"/>
      <c r="N135" s="218" t="s">
        <v>1824</v>
      </c>
      <c r="O135" s="729" t="s">
        <v>61</v>
      </c>
      <c r="P135" s="736"/>
      <c r="Q135" s="213" t="str">
        <f>iferror(vlookup(S135,'Back up'!$B$2:$C$18,2),"")</f>
        <v/>
      </c>
      <c r="R135" s="213"/>
      <c r="S135" s="734"/>
      <c r="T135" s="213"/>
      <c r="U135" s="214"/>
      <c r="V135" s="214"/>
      <c r="W135" s="214"/>
      <c r="X135" s="214"/>
      <c r="Y135" s="214"/>
      <c r="Z135" s="214"/>
      <c r="AA135" s="214"/>
    </row>
    <row r="136">
      <c r="A136" s="208"/>
      <c r="B136" s="748">
        <v>46147.0</v>
      </c>
      <c r="C136" s="213"/>
      <c r="D136" s="210" t="s">
        <v>854</v>
      </c>
      <c r="E136" s="213"/>
      <c r="F136" s="210" t="s">
        <v>1752</v>
      </c>
      <c r="G136" s="213"/>
      <c r="H136" s="727"/>
      <c r="I136" s="728">
        <v>2401.0</v>
      </c>
      <c r="J136" s="727"/>
      <c r="K136" s="212" t="s">
        <v>1725</v>
      </c>
      <c r="L136" s="732">
        <v>90000.0</v>
      </c>
      <c r="M136" s="250">
        <v>0.5</v>
      </c>
      <c r="N136" s="218" t="s">
        <v>1825</v>
      </c>
      <c r="O136" s="729" t="s">
        <v>61</v>
      </c>
      <c r="P136" s="736"/>
      <c r="Q136" s="213" t="str">
        <f>iferror(vlookup(S136,'Back up'!$B$2:$C$18,2),"")</f>
        <v/>
      </c>
      <c r="R136" s="213"/>
      <c r="S136" s="734"/>
      <c r="T136" s="213"/>
      <c r="U136" s="214"/>
      <c r="V136" s="214"/>
      <c r="W136" s="214"/>
      <c r="X136" s="214"/>
      <c r="Y136" s="214"/>
      <c r="Z136" s="214"/>
      <c r="AA136" s="214"/>
    </row>
    <row r="137">
      <c r="A137" s="208"/>
      <c r="B137" s="304"/>
      <c r="C137" s="213"/>
      <c r="D137" s="210" t="s">
        <v>854</v>
      </c>
      <c r="E137" s="213"/>
      <c r="F137" s="210" t="s">
        <v>1726</v>
      </c>
      <c r="G137" s="213"/>
      <c r="H137" s="727"/>
      <c r="I137" s="728">
        <v>1216.0</v>
      </c>
      <c r="J137" s="727"/>
      <c r="K137" s="212" t="s">
        <v>1727</v>
      </c>
      <c r="L137" s="732">
        <v>8000.0</v>
      </c>
      <c r="M137" s="250">
        <v>1.0</v>
      </c>
      <c r="N137" s="218" t="s">
        <v>1826</v>
      </c>
      <c r="O137" s="729" t="s">
        <v>61</v>
      </c>
      <c r="P137" s="736"/>
      <c r="Q137" s="213" t="str">
        <f>iferror(vlookup(S137,'Back up'!$B$2:$C$18,2),"")</f>
        <v/>
      </c>
      <c r="R137" s="213"/>
      <c r="S137" s="734"/>
      <c r="T137" s="213"/>
      <c r="U137" s="214"/>
      <c r="V137" s="214"/>
      <c r="W137" s="214"/>
      <c r="X137" s="214"/>
      <c r="Y137" s="214"/>
      <c r="Z137" s="214"/>
      <c r="AA137" s="214"/>
    </row>
    <row r="138">
      <c r="A138" s="208"/>
      <c r="B138" s="304"/>
      <c r="C138" s="213"/>
      <c r="D138" s="210" t="s">
        <v>854</v>
      </c>
      <c r="E138" s="213"/>
      <c r="F138" s="210" t="s">
        <v>1752</v>
      </c>
      <c r="G138" s="213"/>
      <c r="H138" s="727"/>
      <c r="I138" s="728" t="s">
        <v>698</v>
      </c>
      <c r="J138" s="727"/>
      <c r="K138" s="212" t="s">
        <v>1725</v>
      </c>
      <c r="L138" s="732">
        <v>37000.0</v>
      </c>
      <c r="M138" s="250">
        <v>1.0</v>
      </c>
      <c r="N138" s="218" t="s">
        <v>1827</v>
      </c>
      <c r="O138" s="729" t="s">
        <v>61</v>
      </c>
      <c r="P138" s="736"/>
      <c r="Q138" s="213" t="str">
        <f>iferror(vlookup(S138,'Back up'!$B$2:$C$18,2),"")</f>
        <v/>
      </c>
      <c r="R138" s="213"/>
      <c r="S138" s="734"/>
      <c r="T138" s="213"/>
      <c r="U138" s="214"/>
      <c r="V138" s="214"/>
      <c r="W138" s="214"/>
      <c r="X138" s="214"/>
      <c r="Y138" s="214"/>
      <c r="Z138" s="214"/>
      <c r="AA138" s="214"/>
    </row>
    <row r="139">
      <c r="A139" s="208"/>
      <c r="B139" s="304"/>
      <c r="C139" s="213"/>
      <c r="D139" s="210" t="s">
        <v>854</v>
      </c>
      <c r="E139" s="213"/>
      <c r="F139" s="210" t="s">
        <v>1726</v>
      </c>
      <c r="G139" s="213"/>
      <c r="H139" s="727"/>
      <c r="I139" s="728">
        <v>2307.0</v>
      </c>
      <c r="J139" s="727"/>
      <c r="K139" s="212"/>
      <c r="L139" s="732">
        <v>10000.0</v>
      </c>
      <c r="M139" s="250"/>
      <c r="N139" s="218" t="s">
        <v>1828</v>
      </c>
      <c r="O139" s="729" t="s">
        <v>61</v>
      </c>
      <c r="P139" s="736"/>
      <c r="Q139" s="213" t="str">
        <f>iferror(vlookup(S139,'Back up'!$B$2:$C$18,2),"")</f>
        <v/>
      </c>
      <c r="R139" s="213"/>
      <c r="S139" s="734"/>
      <c r="T139" s="213"/>
      <c r="U139" s="214"/>
      <c r="V139" s="214"/>
      <c r="W139" s="214"/>
      <c r="X139" s="214"/>
      <c r="Y139" s="214"/>
      <c r="Z139" s="214"/>
      <c r="AA139" s="214"/>
    </row>
    <row r="140">
      <c r="A140" s="208"/>
      <c r="B140" s="304"/>
      <c r="C140" s="213"/>
      <c r="D140" s="210" t="s">
        <v>120</v>
      </c>
      <c r="E140" s="213"/>
      <c r="F140" s="210" t="s">
        <v>1726</v>
      </c>
      <c r="G140" s="213"/>
      <c r="H140" s="727"/>
      <c r="I140" s="728">
        <v>1603.0</v>
      </c>
      <c r="J140" s="727"/>
      <c r="K140" s="212"/>
      <c r="L140" s="735"/>
      <c r="M140" s="250"/>
      <c r="N140" s="265"/>
      <c r="O140" s="729" t="s">
        <v>61</v>
      </c>
      <c r="P140" s="736"/>
      <c r="Q140" s="213" t="str">
        <f>iferror(vlookup(S140,'Back up'!$B$2:$C$18,2),"")</f>
        <v/>
      </c>
      <c r="R140" s="213"/>
      <c r="S140" s="734"/>
      <c r="T140" s="213"/>
      <c r="U140" s="214"/>
      <c r="V140" s="214"/>
      <c r="W140" s="214"/>
      <c r="X140" s="214"/>
      <c r="Y140" s="214"/>
      <c r="Z140" s="214"/>
      <c r="AA140" s="214"/>
    </row>
    <row r="141">
      <c r="A141" s="208"/>
      <c r="B141" s="304"/>
      <c r="C141" s="213"/>
      <c r="D141" s="210" t="s">
        <v>120</v>
      </c>
      <c r="E141" s="213"/>
      <c r="F141" s="210" t="s">
        <v>1726</v>
      </c>
      <c r="G141" s="213"/>
      <c r="H141" s="727"/>
      <c r="I141" s="728">
        <v>1916.0</v>
      </c>
      <c r="J141" s="727"/>
      <c r="K141" s="212"/>
      <c r="L141" s="735"/>
      <c r="M141" s="250"/>
      <c r="N141" s="265"/>
      <c r="O141" s="729" t="s">
        <v>61</v>
      </c>
      <c r="P141" s="736"/>
      <c r="Q141" s="213" t="str">
        <f>iferror(vlookup(S141,'Back up'!$B$2:$C$18,2),"")</f>
        <v/>
      </c>
      <c r="R141" s="213"/>
      <c r="S141" s="734"/>
      <c r="T141" s="213"/>
      <c r="U141" s="214"/>
      <c r="V141" s="214"/>
      <c r="W141" s="214"/>
      <c r="X141" s="214"/>
      <c r="Y141" s="214"/>
      <c r="Z141" s="214"/>
      <c r="AA141" s="214"/>
    </row>
    <row r="142">
      <c r="A142" s="208"/>
      <c r="B142" s="304"/>
      <c r="C142" s="213"/>
      <c r="D142" s="210" t="s">
        <v>854</v>
      </c>
      <c r="E142" s="213"/>
      <c r="F142" s="210" t="s">
        <v>1829</v>
      </c>
      <c r="G142" s="213"/>
      <c r="H142" s="727"/>
      <c r="I142" s="728">
        <v>2219.0</v>
      </c>
      <c r="J142" s="727"/>
      <c r="K142" s="212"/>
      <c r="L142" s="735"/>
      <c r="M142" s="208" t="s">
        <v>1734</v>
      </c>
      <c r="N142" s="265"/>
      <c r="O142" s="729" t="s">
        <v>61</v>
      </c>
      <c r="P142" s="736"/>
      <c r="Q142" s="213" t="str">
        <f>iferror(vlookup(S142,'Back up'!$B$2:$C$18,2),"")</f>
        <v/>
      </c>
      <c r="R142" s="213"/>
      <c r="S142" s="734"/>
      <c r="T142" s="213"/>
      <c r="U142" s="214"/>
      <c r="V142" s="214"/>
      <c r="W142" s="214"/>
      <c r="X142" s="214"/>
      <c r="Y142" s="214"/>
      <c r="Z142" s="214"/>
      <c r="AA142" s="214"/>
    </row>
    <row r="143">
      <c r="A143" s="208"/>
      <c r="B143" s="304"/>
      <c r="C143" s="213"/>
      <c r="D143" s="210" t="s">
        <v>854</v>
      </c>
      <c r="E143" s="213"/>
      <c r="F143" s="210" t="s">
        <v>1749</v>
      </c>
      <c r="G143" s="213"/>
      <c r="H143" s="727"/>
      <c r="I143" s="728">
        <v>1737.0</v>
      </c>
      <c r="J143" s="727"/>
      <c r="K143" s="212" t="s">
        <v>1725</v>
      </c>
      <c r="L143" s="732">
        <v>300000.0</v>
      </c>
      <c r="M143" s="208" t="s">
        <v>1734</v>
      </c>
      <c r="N143" s="218" t="s">
        <v>1830</v>
      </c>
      <c r="O143" s="729" t="s">
        <v>61</v>
      </c>
      <c r="P143" s="736"/>
      <c r="Q143" s="213" t="str">
        <f>iferror(vlookup(S143,'Back up'!$B$2:$C$18,2),"")</f>
        <v/>
      </c>
      <c r="R143" s="213"/>
      <c r="S143" s="734"/>
      <c r="T143" s="213"/>
      <c r="U143" s="214"/>
      <c r="V143" s="214"/>
      <c r="W143" s="214"/>
      <c r="X143" s="214"/>
      <c r="Y143" s="214"/>
      <c r="Z143" s="214"/>
      <c r="AA143" s="214"/>
    </row>
    <row r="144">
      <c r="A144" s="208"/>
      <c r="B144" s="304"/>
      <c r="C144" s="213"/>
      <c r="D144" s="210" t="s">
        <v>853</v>
      </c>
      <c r="E144" s="213"/>
      <c r="F144" s="210" t="s">
        <v>1752</v>
      </c>
      <c r="G144" s="213"/>
      <c r="H144" s="727"/>
      <c r="I144" s="728">
        <v>1809.0</v>
      </c>
      <c r="J144" s="727"/>
      <c r="K144" s="212" t="s">
        <v>1725</v>
      </c>
      <c r="L144" s="732">
        <v>50000.0</v>
      </c>
      <c r="M144" s="250"/>
      <c r="N144" s="218" t="s">
        <v>1819</v>
      </c>
      <c r="O144" s="729" t="s">
        <v>61</v>
      </c>
      <c r="P144" s="736"/>
      <c r="Q144" s="213" t="str">
        <f>iferror(vlookup(S144,'Back up'!$B$2:$C$18,2),"")</f>
        <v/>
      </c>
      <c r="R144" s="213"/>
      <c r="S144" s="734"/>
      <c r="T144" s="213"/>
      <c r="U144" s="214"/>
      <c r="V144" s="214"/>
      <c r="W144" s="214"/>
      <c r="X144" s="214"/>
      <c r="Y144" s="214"/>
      <c r="Z144" s="214"/>
      <c r="AA144" s="214"/>
    </row>
    <row r="145">
      <c r="A145" s="208"/>
      <c r="B145" s="304"/>
      <c r="C145" s="213"/>
      <c r="D145" s="210" t="s">
        <v>854</v>
      </c>
      <c r="E145" s="213"/>
      <c r="F145" s="210" t="s">
        <v>1752</v>
      </c>
      <c r="G145" s="213"/>
      <c r="H145" s="727"/>
      <c r="I145" s="728">
        <v>3318.0</v>
      </c>
      <c r="J145" s="727"/>
      <c r="K145" s="212" t="s">
        <v>1725</v>
      </c>
      <c r="L145" s="732">
        <v>50000.0</v>
      </c>
      <c r="M145" s="250"/>
      <c r="N145" s="218" t="s">
        <v>1819</v>
      </c>
      <c r="O145" s="729" t="s">
        <v>61</v>
      </c>
      <c r="P145" s="736"/>
      <c r="Q145" s="213" t="str">
        <f>iferror(vlookup(S145,'Back up'!$B$2:$C$18,2),"")</f>
        <v/>
      </c>
      <c r="R145" s="213"/>
      <c r="S145" s="734"/>
      <c r="T145" s="213"/>
      <c r="U145" s="214"/>
      <c r="V145" s="214"/>
      <c r="W145" s="214"/>
      <c r="X145" s="214"/>
      <c r="Y145" s="214"/>
      <c r="Z145" s="214"/>
      <c r="AA145" s="214"/>
    </row>
    <row r="146">
      <c r="A146" s="208"/>
      <c r="B146" s="304"/>
      <c r="C146" s="213"/>
      <c r="D146" s="210" t="s">
        <v>854</v>
      </c>
      <c r="E146" s="213"/>
      <c r="F146" s="210" t="s">
        <v>1752</v>
      </c>
      <c r="G146" s="213"/>
      <c r="H146" s="727"/>
      <c r="I146" s="728">
        <v>2026.0</v>
      </c>
      <c r="J146" s="727"/>
      <c r="K146" s="212" t="s">
        <v>1725</v>
      </c>
      <c r="L146" s="732">
        <v>24000.0</v>
      </c>
      <c r="M146" s="250"/>
      <c r="N146" s="218" t="s">
        <v>1819</v>
      </c>
      <c r="O146" s="729" t="s">
        <v>61</v>
      </c>
      <c r="P146" s="736"/>
      <c r="Q146" s="213" t="str">
        <f>iferror(vlookup(S146,'Back up'!$B$2:$C$18,2),"")</f>
        <v/>
      </c>
      <c r="R146" s="213"/>
      <c r="S146" s="734"/>
      <c r="T146" s="213"/>
      <c r="U146" s="214"/>
      <c r="V146" s="214"/>
      <c r="W146" s="214"/>
      <c r="X146" s="214"/>
      <c r="Y146" s="214"/>
      <c r="Z146" s="214"/>
      <c r="AA146" s="214"/>
    </row>
    <row r="147">
      <c r="A147" s="208"/>
      <c r="B147" s="304"/>
      <c r="C147" s="213"/>
      <c r="D147" s="210" t="s">
        <v>853</v>
      </c>
      <c r="E147" s="213"/>
      <c r="F147" s="210" t="s">
        <v>1752</v>
      </c>
      <c r="G147" s="213"/>
      <c r="H147" s="727"/>
      <c r="I147" s="728">
        <v>1922.0</v>
      </c>
      <c r="J147" s="727"/>
      <c r="K147" s="212" t="s">
        <v>1725</v>
      </c>
      <c r="L147" s="732">
        <v>50000.0</v>
      </c>
      <c r="M147" s="250"/>
      <c r="N147" s="218" t="s">
        <v>1819</v>
      </c>
      <c r="O147" s="729" t="s">
        <v>61</v>
      </c>
      <c r="P147" s="736"/>
      <c r="Q147" s="213" t="str">
        <f>iferror(vlookup(S147,'Back up'!$B$2:$C$18,2),"")</f>
        <v/>
      </c>
      <c r="R147" s="213"/>
      <c r="S147" s="734"/>
      <c r="T147" s="213"/>
      <c r="U147" s="214"/>
      <c r="V147" s="214"/>
      <c r="W147" s="214"/>
      <c r="X147" s="214"/>
      <c r="Y147" s="214"/>
      <c r="Z147" s="214"/>
      <c r="AA147" s="214"/>
    </row>
    <row r="148">
      <c r="A148" s="208"/>
      <c r="B148" s="315"/>
      <c r="C148" s="213"/>
      <c r="D148" s="210" t="s">
        <v>854</v>
      </c>
      <c r="E148" s="213"/>
      <c r="F148" s="210" t="s">
        <v>1752</v>
      </c>
      <c r="G148" s="213"/>
      <c r="H148" s="727"/>
      <c r="I148" s="728">
        <v>2910.0</v>
      </c>
      <c r="J148" s="727"/>
      <c r="K148" s="212" t="s">
        <v>1727</v>
      </c>
      <c r="L148" s="732">
        <v>5000.0</v>
      </c>
      <c r="M148" s="250"/>
      <c r="N148" s="218" t="s">
        <v>1831</v>
      </c>
      <c r="O148" s="729" t="s">
        <v>61</v>
      </c>
      <c r="P148" s="736"/>
      <c r="Q148" s="213" t="str">
        <f>iferror(vlookup(S148,'Back up'!$B$2:$C$18,2),"")</f>
        <v/>
      </c>
      <c r="R148" s="213"/>
      <c r="S148" s="734"/>
      <c r="T148" s="213"/>
      <c r="U148" s="214"/>
      <c r="V148" s="214"/>
      <c r="W148" s="214"/>
      <c r="X148" s="214"/>
      <c r="Y148" s="214"/>
      <c r="Z148" s="214"/>
      <c r="AA148" s="214"/>
    </row>
    <row r="149">
      <c r="A149" s="208"/>
      <c r="B149" s="748">
        <v>46148.0</v>
      </c>
      <c r="C149" s="210" t="s">
        <v>1832</v>
      </c>
      <c r="D149" s="210" t="s">
        <v>120</v>
      </c>
      <c r="E149" s="213"/>
      <c r="F149" s="210" t="s">
        <v>1726</v>
      </c>
      <c r="G149" s="210" t="s">
        <v>1833</v>
      </c>
      <c r="H149" s="727"/>
      <c r="I149" s="728">
        <v>1816.0</v>
      </c>
      <c r="J149" s="727"/>
      <c r="K149" s="212" t="s">
        <v>1727</v>
      </c>
      <c r="L149" s="732">
        <v>8000.0</v>
      </c>
      <c r="M149" s="250">
        <v>1.0</v>
      </c>
      <c r="N149" s="749" t="s">
        <v>1834</v>
      </c>
      <c r="O149" s="729" t="s">
        <v>61</v>
      </c>
      <c r="P149" s="736"/>
      <c r="Q149" s="213" t="str">
        <f>iferror(vlookup(S149,'Back up'!$B$2:$C$18,2),"")</f>
        <v/>
      </c>
      <c r="R149" s="213"/>
      <c r="S149" s="734"/>
      <c r="T149" s="213"/>
      <c r="U149" s="214"/>
      <c r="V149" s="214"/>
      <c r="W149" s="214"/>
      <c r="X149" s="214"/>
      <c r="Y149" s="214"/>
      <c r="Z149" s="214"/>
      <c r="AA149" s="214"/>
    </row>
    <row r="150">
      <c r="A150" s="208"/>
      <c r="B150" s="304"/>
      <c r="C150" s="210" t="s">
        <v>1832</v>
      </c>
      <c r="D150" s="210" t="s">
        <v>120</v>
      </c>
      <c r="E150" s="213"/>
      <c r="F150" s="210" t="s">
        <v>1726</v>
      </c>
      <c r="G150" s="210" t="s">
        <v>1833</v>
      </c>
      <c r="H150" s="727"/>
      <c r="I150" s="728">
        <v>2011.0</v>
      </c>
      <c r="J150" s="727"/>
      <c r="K150" s="212" t="s">
        <v>1727</v>
      </c>
      <c r="L150" s="732">
        <v>8000.0</v>
      </c>
      <c r="M150" s="250">
        <v>1.0</v>
      </c>
      <c r="N150" s="304"/>
      <c r="O150" s="729" t="s">
        <v>61</v>
      </c>
      <c r="P150" s="736"/>
      <c r="Q150" s="213" t="str">
        <f>iferror(vlookup(S150,'Back up'!$B$2:$C$18,2),"")</f>
        <v/>
      </c>
      <c r="R150" s="213"/>
      <c r="S150" s="734"/>
      <c r="T150" s="213"/>
      <c r="U150" s="214"/>
      <c r="V150" s="214"/>
      <c r="W150" s="214"/>
      <c r="X150" s="214"/>
      <c r="Y150" s="214"/>
      <c r="Z150" s="214"/>
      <c r="AA150" s="214"/>
    </row>
    <row r="151">
      <c r="A151" s="208"/>
      <c r="B151" s="304"/>
      <c r="C151" s="210" t="s">
        <v>1832</v>
      </c>
      <c r="D151" s="210" t="s">
        <v>120</v>
      </c>
      <c r="E151" s="213"/>
      <c r="F151" s="210" t="s">
        <v>1726</v>
      </c>
      <c r="G151" s="210" t="s">
        <v>1833</v>
      </c>
      <c r="H151" s="727"/>
      <c r="I151" s="728">
        <v>1618.0</v>
      </c>
      <c r="J151" s="727"/>
      <c r="K151" s="212" t="s">
        <v>1727</v>
      </c>
      <c r="L151" s="732">
        <v>8000.0</v>
      </c>
      <c r="M151" s="250">
        <v>1.0</v>
      </c>
      <c r="N151" s="315"/>
      <c r="O151" s="729" t="s">
        <v>61</v>
      </c>
      <c r="P151" s="736"/>
      <c r="Q151" s="213" t="str">
        <f>iferror(vlookup(S151,'Back up'!$B$2:$C$18,2),"")</f>
        <v/>
      </c>
      <c r="R151" s="213"/>
      <c r="S151" s="734"/>
      <c r="T151" s="213"/>
      <c r="U151" s="214"/>
      <c r="V151" s="214"/>
      <c r="W151" s="214"/>
      <c r="X151" s="214"/>
      <c r="Y151" s="214"/>
      <c r="Z151" s="214"/>
      <c r="AA151" s="214"/>
    </row>
    <row r="152">
      <c r="A152" s="208"/>
      <c r="B152" s="304"/>
      <c r="C152" s="210" t="s">
        <v>1832</v>
      </c>
      <c r="D152" s="210" t="s">
        <v>120</v>
      </c>
      <c r="E152" s="213"/>
      <c r="F152" s="210" t="s">
        <v>1726</v>
      </c>
      <c r="G152" s="210" t="s">
        <v>1835</v>
      </c>
      <c r="H152" s="727"/>
      <c r="I152" s="728">
        <v>1713.0</v>
      </c>
      <c r="J152" s="727"/>
      <c r="K152" s="212" t="s">
        <v>1727</v>
      </c>
      <c r="L152" s="732">
        <v>8000.0</v>
      </c>
      <c r="M152" s="250">
        <v>1.0</v>
      </c>
      <c r="N152" s="218" t="s">
        <v>1836</v>
      </c>
      <c r="O152" s="729" t="s">
        <v>61</v>
      </c>
      <c r="P152" s="736"/>
      <c r="Q152" s="213" t="str">
        <f>iferror(vlookup(S152,'Back up'!$B$2:$C$18,2),"")</f>
        <v/>
      </c>
      <c r="R152" s="213"/>
      <c r="S152" s="734"/>
      <c r="T152" s="213"/>
      <c r="U152" s="214"/>
      <c r="V152" s="214"/>
      <c r="W152" s="214"/>
      <c r="X152" s="214"/>
      <c r="Y152" s="214"/>
      <c r="Z152" s="214"/>
      <c r="AA152" s="214"/>
    </row>
    <row r="153">
      <c r="A153" s="208"/>
      <c r="B153" s="304"/>
      <c r="C153" s="210" t="s">
        <v>1832</v>
      </c>
      <c r="D153" s="210" t="s">
        <v>120</v>
      </c>
      <c r="E153" s="213"/>
      <c r="F153" s="210" t="s">
        <v>1726</v>
      </c>
      <c r="G153" s="210" t="s">
        <v>1837</v>
      </c>
      <c r="H153" s="727"/>
      <c r="I153" s="728">
        <v>2216.0</v>
      </c>
      <c r="J153" s="727"/>
      <c r="K153" s="212" t="s">
        <v>1727</v>
      </c>
      <c r="L153" s="732">
        <v>8000.0</v>
      </c>
      <c r="M153" s="250">
        <v>1.0</v>
      </c>
      <c r="N153" s="218" t="s">
        <v>1838</v>
      </c>
      <c r="O153" s="729" t="s">
        <v>61</v>
      </c>
      <c r="P153" s="736"/>
      <c r="Q153" s="213" t="str">
        <f>iferror(vlookup(S153,'Back up'!$B$2:$C$18,2),"")</f>
        <v/>
      </c>
      <c r="R153" s="213"/>
      <c r="S153" s="734"/>
      <c r="T153" s="213"/>
      <c r="U153" s="214"/>
      <c r="V153" s="214"/>
      <c r="W153" s="214"/>
      <c r="X153" s="214"/>
      <c r="Y153" s="214"/>
      <c r="Z153" s="214"/>
      <c r="AA153" s="214"/>
    </row>
    <row r="154">
      <c r="A154" s="208"/>
      <c r="B154" s="304"/>
      <c r="C154" s="213"/>
      <c r="D154" s="210" t="s">
        <v>120</v>
      </c>
      <c r="E154" s="213"/>
      <c r="F154" s="210" t="s">
        <v>1726</v>
      </c>
      <c r="G154" s="210" t="s">
        <v>1837</v>
      </c>
      <c r="H154" s="727"/>
      <c r="I154" s="728">
        <v>2301.0</v>
      </c>
      <c r="J154" s="727"/>
      <c r="K154" s="212" t="s">
        <v>1727</v>
      </c>
      <c r="L154" s="732">
        <v>8000.0</v>
      </c>
      <c r="M154" s="250">
        <v>1.0</v>
      </c>
      <c r="N154" s="218" t="s">
        <v>1838</v>
      </c>
      <c r="O154" s="729" t="s">
        <v>61</v>
      </c>
      <c r="P154" s="736"/>
      <c r="Q154" s="213" t="str">
        <f>iferror(vlookup(S154,'Back up'!$B$2:$C$18,2),"")</f>
        <v/>
      </c>
      <c r="R154" s="213"/>
      <c r="S154" s="734"/>
      <c r="T154" s="213"/>
      <c r="U154" s="214"/>
      <c r="V154" s="214"/>
      <c r="W154" s="214"/>
      <c r="X154" s="214"/>
      <c r="Y154" s="214"/>
      <c r="Z154" s="214"/>
      <c r="AA154" s="214"/>
    </row>
    <row r="155">
      <c r="A155" s="208"/>
      <c r="B155" s="304"/>
      <c r="C155" s="213"/>
      <c r="D155" s="210" t="s">
        <v>120</v>
      </c>
      <c r="E155" s="213"/>
      <c r="F155" s="210" t="s">
        <v>1726</v>
      </c>
      <c r="G155" s="210" t="s">
        <v>1839</v>
      </c>
      <c r="H155" s="727"/>
      <c r="I155" s="728">
        <v>1603.0</v>
      </c>
      <c r="J155" s="727"/>
      <c r="K155" s="212" t="s">
        <v>1727</v>
      </c>
      <c r="L155" s="732">
        <v>8000.0</v>
      </c>
      <c r="M155" s="250">
        <v>1.0</v>
      </c>
      <c r="N155" s="218" t="s">
        <v>1840</v>
      </c>
      <c r="O155" s="729" t="s">
        <v>61</v>
      </c>
      <c r="P155" s="736"/>
      <c r="Q155" s="213" t="str">
        <f>iferror(vlookup(S155,'Back up'!$B$2:$C$18,2),"")</f>
        <v/>
      </c>
      <c r="R155" s="213"/>
      <c r="S155" s="734"/>
      <c r="T155" s="213"/>
      <c r="U155" s="214"/>
      <c r="V155" s="214"/>
      <c r="W155" s="214"/>
      <c r="X155" s="214"/>
      <c r="Y155" s="214"/>
      <c r="Z155" s="214"/>
      <c r="AA155" s="214"/>
    </row>
    <row r="156">
      <c r="A156" s="208"/>
      <c r="B156" s="315"/>
      <c r="C156" s="213"/>
      <c r="D156" s="210" t="s">
        <v>854</v>
      </c>
      <c r="E156" s="213"/>
      <c r="F156" s="210" t="s">
        <v>1752</v>
      </c>
      <c r="G156" s="213"/>
      <c r="H156" s="727"/>
      <c r="I156" s="728">
        <v>2315.0</v>
      </c>
      <c r="J156" s="727"/>
      <c r="K156" s="212" t="s">
        <v>1725</v>
      </c>
      <c r="L156" s="732">
        <v>60500.0</v>
      </c>
      <c r="M156" s="250">
        <v>1.0</v>
      </c>
      <c r="N156" s="218" t="s">
        <v>1841</v>
      </c>
      <c r="O156" s="729" t="s">
        <v>61</v>
      </c>
      <c r="P156" s="736"/>
      <c r="Q156" s="213" t="str">
        <f>iferror(vlookup(S156,'Back up'!$B$2:$C$18,2),"")</f>
        <v/>
      </c>
      <c r="R156" s="213"/>
      <c r="S156" s="734"/>
      <c r="T156" s="213"/>
      <c r="U156" s="214"/>
      <c r="V156" s="214"/>
      <c r="W156" s="214"/>
      <c r="X156" s="214"/>
      <c r="Y156" s="214"/>
      <c r="Z156" s="214"/>
      <c r="AA156" s="214"/>
    </row>
    <row r="157">
      <c r="A157" s="208"/>
      <c r="B157" s="748">
        <v>46149.0</v>
      </c>
      <c r="C157" s="213"/>
      <c r="D157" s="210" t="s">
        <v>854</v>
      </c>
      <c r="E157" s="213"/>
      <c r="F157" s="210" t="s">
        <v>1752</v>
      </c>
      <c r="G157" s="213"/>
      <c r="H157" s="727"/>
      <c r="I157" s="728">
        <v>2910.0</v>
      </c>
      <c r="J157" s="727"/>
      <c r="K157" s="212" t="s">
        <v>1725</v>
      </c>
      <c r="L157" s="732">
        <v>60000.0</v>
      </c>
      <c r="M157" s="250"/>
      <c r="N157" s="218" t="s">
        <v>1842</v>
      </c>
      <c r="O157" s="729" t="s">
        <v>61</v>
      </c>
      <c r="P157" s="736"/>
      <c r="Q157" s="213" t="str">
        <f>iferror(vlookup(S157,'Back up'!$B$2:$C$18,2),"")</f>
        <v/>
      </c>
      <c r="R157" s="213"/>
      <c r="S157" s="734"/>
      <c r="T157" s="213"/>
      <c r="U157" s="214"/>
      <c r="V157" s="214"/>
      <c r="W157" s="214"/>
      <c r="X157" s="214"/>
      <c r="Y157" s="214"/>
      <c r="Z157" s="214"/>
      <c r="AA157" s="214"/>
    </row>
    <row r="158">
      <c r="A158" s="208"/>
      <c r="B158" s="304"/>
      <c r="C158" s="213"/>
      <c r="D158" s="210" t="s">
        <v>853</v>
      </c>
      <c r="E158" s="213"/>
      <c r="F158" s="210" t="s">
        <v>1752</v>
      </c>
      <c r="G158" s="213"/>
      <c r="H158" s="727"/>
      <c r="I158" s="728">
        <v>1617.0</v>
      </c>
      <c r="J158" s="727"/>
      <c r="K158" s="212" t="s">
        <v>1725</v>
      </c>
      <c r="L158" s="732">
        <v>50000.0</v>
      </c>
      <c r="M158" s="250">
        <v>1.0</v>
      </c>
      <c r="N158" s="218" t="s">
        <v>1843</v>
      </c>
      <c r="O158" s="729" t="s">
        <v>61</v>
      </c>
      <c r="P158" s="736"/>
      <c r="Q158" s="213" t="str">
        <f>iferror(vlookup(S158,'Back up'!$B$2:$C$18,2),"")</f>
        <v/>
      </c>
      <c r="R158" s="213"/>
      <c r="S158" s="734"/>
      <c r="T158" s="213"/>
      <c r="U158" s="214"/>
      <c r="V158" s="214"/>
      <c r="W158" s="214"/>
      <c r="X158" s="214"/>
      <c r="Y158" s="214"/>
      <c r="Z158" s="214"/>
      <c r="AA158" s="214"/>
    </row>
    <row r="159">
      <c r="A159" s="208"/>
      <c r="B159" s="304"/>
      <c r="C159" s="213"/>
      <c r="D159" s="210" t="s">
        <v>853</v>
      </c>
      <c r="E159" s="213"/>
      <c r="F159" s="210" t="s">
        <v>1726</v>
      </c>
      <c r="G159" s="213"/>
      <c r="H159" s="727"/>
      <c r="I159" s="728">
        <v>2307.0</v>
      </c>
      <c r="J159" s="727"/>
      <c r="K159" s="212" t="s">
        <v>1725</v>
      </c>
      <c r="L159" s="732">
        <v>10000.0</v>
      </c>
      <c r="M159" s="250">
        <v>1.0</v>
      </c>
      <c r="N159" s="218" t="s">
        <v>1844</v>
      </c>
      <c r="O159" s="729" t="s">
        <v>61</v>
      </c>
      <c r="P159" s="736"/>
      <c r="Q159" s="213" t="str">
        <f>iferror(vlookup(S159,'Back up'!$B$2:$C$18,2),"")</f>
        <v/>
      </c>
      <c r="R159" s="213"/>
      <c r="S159" s="734"/>
      <c r="T159" s="213"/>
      <c r="U159" s="214"/>
      <c r="V159" s="214"/>
      <c r="W159" s="214"/>
      <c r="X159" s="214"/>
      <c r="Y159" s="214"/>
      <c r="Z159" s="214"/>
      <c r="AA159" s="214"/>
    </row>
    <row r="160">
      <c r="A160" s="208"/>
      <c r="B160" s="304"/>
      <c r="C160" s="213"/>
      <c r="D160" s="210" t="s">
        <v>853</v>
      </c>
      <c r="E160" s="213"/>
      <c r="F160" s="210" t="s">
        <v>1752</v>
      </c>
      <c r="G160" s="213"/>
      <c r="H160" s="727"/>
      <c r="I160" s="728">
        <v>3209.0</v>
      </c>
      <c r="J160" s="727"/>
      <c r="K160" s="212" t="s">
        <v>1725</v>
      </c>
      <c r="L160" s="732">
        <v>50000.0</v>
      </c>
      <c r="M160" s="250">
        <v>1.0</v>
      </c>
      <c r="N160" s="218" t="s">
        <v>1845</v>
      </c>
      <c r="O160" s="729" t="s">
        <v>61</v>
      </c>
      <c r="P160" s="736"/>
      <c r="Q160" s="213" t="str">
        <f>iferror(vlookup(S160,'Back up'!$B$2:$C$18,2),"")</f>
        <v/>
      </c>
      <c r="R160" s="213"/>
      <c r="S160" s="734"/>
      <c r="T160" s="213"/>
      <c r="U160" s="214"/>
      <c r="V160" s="214"/>
      <c r="W160" s="214"/>
      <c r="X160" s="214"/>
      <c r="Y160" s="214"/>
      <c r="Z160" s="214"/>
      <c r="AA160" s="214"/>
    </row>
    <row r="161">
      <c r="A161" s="208"/>
      <c r="B161" s="304"/>
      <c r="C161" s="213"/>
      <c r="D161" s="210" t="s">
        <v>854</v>
      </c>
      <c r="E161" s="213"/>
      <c r="F161" s="210" t="s">
        <v>1752</v>
      </c>
      <c r="G161" s="213"/>
      <c r="H161" s="727"/>
      <c r="I161" s="728">
        <v>2610.0</v>
      </c>
      <c r="J161" s="727"/>
      <c r="K161" s="212" t="s">
        <v>1725</v>
      </c>
      <c r="L161" s="732">
        <v>46000.0</v>
      </c>
      <c r="M161" s="250">
        <v>0.5</v>
      </c>
      <c r="N161" s="218" t="s">
        <v>1846</v>
      </c>
      <c r="O161" s="729" t="s">
        <v>61</v>
      </c>
      <c r="P161" s="736"/>
      <c r="Q161" s="213" t="str">
        <f>iferror(vlookup(S161,'Back up'!$B$2:$C$18,2),"")</f>
        <v/>
      </c>
      <c r="R161" s="213"/>
      <c r="S161" s="734"/>
      <c r="T161" s="213"/>
      <c r="U161" s="214"/>
      <c r="V161" s="214"/>
      <c r="W161" s="214"/>
      <c r="X161" s="214"/>
      <c r="Y161" s="214"/>
      <c r="Z161" s="214"/>
      <c r="AA161" s="214"/>
    </row>
    <row r="162">
      <c r="A162" s="208"/>
      <c r="B162" s="315"/>
      <c r="C162" s="213"/>
      <c r="D162" s="210" t="s">
        <v>854</v>
      </c>
      <c r="E162" s="213"/>
      <c r="F162" s="210" t="s">
        <v>1847</v>
      </c>
      <c r="G162" s="213"/>
      <c r="H162" s="727"/>
      <c r="I162" s="728">
        <v>4110.0</v>
      </c>
      <c r="J162" s="727"/>
      <c r="K162" s="212" t="s">
        <v>1725</v>
      </c>
      <c r="L162" s="732">
        <v>300000.0</v>
      </c>
      <c r="M162" s="250">
        <v>1.0</v>
      </c>
      <c r="N162" s="218" t="s">
        <v>1848</v>
      </c>
      <c r="O162" s="729" t="s">
        <v>61</v>
      </c>
      <c r="P162" s="736"/>
      <c r="Q162" s="213" t="str">
        <f>iferror(vlookup(S162,'Back up'!$B$2:$C$18,2),"")</f>
        <v/>
      </c>
      <c r="R162" s="213"/>
      <c r="S162" s="734"/>
      <c r="T162" s="213"/>
      <c r="U162" s="214"/>
      <c r="V162" s="214"/>
      <c r="W162" s="214"/>
      <c r="X162" s="214"/>
      <c r="Y162" s="214"/>
      <c r="Z162" s="214"/>
      <c r="AA162" s="214"/>
    </row>
    <row r="163">
      <c r="A163" s="208"/>
      <c r="B163" s="750" t="s">
        <v>1849</v>
      </c>
      <c r="C163" s="213"/>
      <c r="D163" s="210" t="s">
        <v>854</v>
      </c>
      <c r="E163" s="213"/>
      <c r="F163" s="210" t="s">
        <v>1726</v>
      </c>
      <c r="G163" s="213"/>
      <c r="H163" s="727"/>
      <c r="I163" s="728">
        <v>1901.0</v>
      </c>
      <c r="J163" s="727"/>
      <c r="K163" s="212" t="s">
        <v>1725</v>
      </c>
      <c r="L163" s="732">
        <v>150000.0</v>
      </c>
      <c r="M163" s="250">
        <v>0.5</v>
      </c>
      <c r="N163" s="218" t="s">
        <v>1850</v>
      </c>
      <c r="O163" s="729" t="s">
        <v>61</v>
      </c>
      <c r="P163" s="736"/>
      <c r="Q163" s="213" t="str">
        <f>iferror(vlookup(S163,'Back up'!$B$2:$C$18,2),"")</f>
        <v/>
      </c>
      <c r="R163" s="213"/>
      <c r="S163" s="734"/>
      <c r="T163" s="213"/>
      <c r="U163" s="214"/>
      <c r="V163" s="214"/>
      <c r="W163" s="214"/>
      <c r="X163" s="214"/>
      <c r="Y163" s="214"/>
      <c r="Z163" s="214"/>
      <c r="AA163" s="214"/>
    </row>
    <row r="164">
      <c r="A164" s="208"/>
      <c r="B164" s="304"/>
      <c r="C164" s="213"/>
      <c r="D164" s="210" t="s">
        <v>853</v>
      </c>
      <c r="E164" s="213"/>
      <c r="F164" s="210" t="s">
        <v>1800</v>
      </c>
      <c r="G164" s="213"/>
      <c r="H164" s="727"/>
      <c r="I164" s="728">
        <v>3811.0</v>
      </c>
      <c r="J164" s="727"/>
      <c r="K164" s="212" t="s">
        <v>1725</v>
      </c>
      <c r="L164" s="732">
        <v>420000.0</v>
      </c>
      <c r="M164" s="250">
        <v>1.0</v>
      </c>
      <c r="N164" s="218" t="s">
        <v>1851</v>
      </c>
      <c r="O164" s="729" t="s">
        <v>61</v>
      </c>
      <c r="P164" s="736"/>
      <c r="Q164" s="213" t="str">
        <f>iferror(vlookup(S164,'Back up'!$B$2:$C$18,2),"")</f>
        <v/>
      </c>
      <c r="R164" s="213"/>
      <c r="S164" s="734"/>
      <c r="T164" s="213"/>
      <c r="U164" s="214"/>
      <c r="V164" s="214"/>
      <c r="W164" s="214"/>
      <c r="X164" s="214"/>
      <c r="Y164" s="214"/>
      <c r="Z164" s="214"/>
      <c r="AA164" s="214"/>
    </row>
    <row r="165">
      <c r="A165" s="208"/>
      <c r="B165" s="304"/>
      <c r="C165" s="213"/>
      <c r="D165" s="210" t="s">
        <v>853</v>
      </c>
      <c r="E165" s="213"/>
      <c r="F165" s="210" t="s">
        <v>1726</v>
      </c>
      <c r="G165" s="213"/>
      <c r="H165" s="727"/>
      <c r="I165" s="728">
        <v>2307.0</v>
      </c>
      <c r="J165" s="727"/>
      <c r="K165" s="212" t="s">
        <v>1725</v>
      </c>
      <c r="L165" s="732">
        <v>10000.0</v>
      </c>
      <c r="M165" s="250">
        <v>1.0</v>
      </c>
      <c r="N165" s="218" t="s">
        <v>1852</v>
      </c>
      <c r="O165" s="729" t="s">
        <v>61</v>
      </c>
      <c r="P165" s="736"/>
      <c r="Q165" s="213" t="str">
        <f>iferror(vlookup(S165,'Back up'!$B$2:$C$18,2),"")</f>
        <v/>
      </c>
      <c r="R165" s="213"/>
      <c r="S165" s="734"/>
      <c r="T165" s="213"/>
      <c r="U165" s="214"/>
      <c r="V165" s="214"/>
      <c r="W165" s="214"/>
      <c r="X165" s="214"/>
      <c r="Y165" s="214"/>
      <c r="Z165" s="214"/>
      <c r="AA165" s="214"/>
    </row>
    <row r="166">
      <c r="A166" s="208"/>
      <c r="B166" s="304"/>
      <c r="C166" s="213"/>
      <c r="D166" s="210" t="s">
        <v>853</v>
      </c>
      <c r="E166" s="213"/>
      <c r="F166" s="210" t="s">
        <v>1752</v>
      </c>
      <c r="G166" s="213"/>
      <c r="H166" s="727"/>
      <c r="I166" s="728">
        <v>1404.0</v>
      </c>
      <c r="J166" s="727"/>
      <c r="K166" s="212" t="s">
        <v>1725</v>
      </c>
      <c r="L166" s="732">
        <v>100000.0</v>
      </c>
      <c r="M166" s="250">
        <v>1.0</v>
      </c>
      <c r="N166" s="218" t="s">
        <v>1853</v>
      </c>
      <c r="O166" s="729" t="s">
        <v>61</v>
      </c>
      <c r="P166" s="736"/>
      <c r="Q166" s="213" t="str">
        <f>iferror(vlookup(S166,'Back up'!$B$2:$C$18,2),"")</f>
        <v/>
      </c>
      <c r="R166" s="213"/>
      <c r="S166" s="734"/>
      <c r="T166" s="213"/>
      <c r="U166" s="214"/>
      <c r="V166" s="214"/>
      <c r="W166" s="214"/>
      <c r="X166" s="214"/>
      <c r="Y166" s="214"/>
      <c r="Z166" s="214"/>
      <c r="AA166" s="214"/>
    </row>
    <row r="167">
      <c r="A167" s="208"/>
      <c r="B167" s="304"/>
      <c r="C167" s="213"/>
      <c r="D167" s="210" t="s">
        <v>853</v>
      </c>
      <c r="E167" s="213"/>
      <c r="F167" s="210" t="s">
        <v>1800</v>
      </c>
      <c r="G167" s="213"/>
      <c r="H167" s="727"/>
      <c r="I167" s="728">
        <v>2305.0</v>
      </c>
      <c r="J167" s="727"/>
      <c r="K167" s="212" t="s">
        <v>1725</v>
      </c>
      <c r="L167" s="732">
        <v>10000.0</v>
      </c>
      <c r="M167" s="250"/>
      <c r="N167" s="218" t="s">
        <v>1854</v>
      </c>
      <c r="O167" s="729" t="s">
        <v>61</v>
      </c>
      <c r="P167" s="736"/>
      <c r="Q167" s="213" t="str">
        <f>iferror(vlookup(S167,'Back up'!$B$2:$C$18,2),"")</f>
        <v/>
      </c>
      <c r="R167" s="213"/>
      <c r="S167" s="734"/>
      <c r="T167" s="213"/>
      <c r="U167" s="214"/>
      <c r="V167" s="214"/>
      <c r="W167" s="214"/>
      <c r="X167" s="214"/>
      <c r="Y167" s="214"/>
      <c r="Z167" s="214"/>
      <c r="AA167" s="214"/>
    </row>
    <row r="168">
      <c r="A168" s="208"/>
      <c r="B168" s="304"/>
      <c r="C168" s="213"/>
      <c r="D168" s="210" t="s">
        <v>852</v>
      </c>
      <c r="E168" s="213"/>
      <c r="F168" s="210" t="s">
        <v>1749</v>
      </c>
      <c r="G168" s="213"/>
      <c r="H168" s="727"/>
      <c r="I168" s="728">
        <v>1737.0</v>
      </c>
      <c r="J168" s="727"/>
      <c r="K168" s="212" t="s">
        <v>1725</v>
      </c>
      <c r="L168" s="732">
        <v>270000.0</v>
      </c>
      <c r="M168" s="208" t="s">
        <v>1734</v>
      </c>
      <c r="N168" s="218" t="s">
        <v>1855</v>
      </c>
      <c r="O168" s="729" t="s">
        <v>61</v>
      </c>
      <c r="P168" s="736"/>
      <c r="Q168" s="213" t="str">
        <f>iferror(vlookup(S168,'Back up'!$B$2:$C$18,2),"")</f>
        <v/>
      </c>
      <c r="R168" s="213"/>
      <c r="S168" s="734"/>
      <c r="T168" s="213"/>
      <c r="U168" s="214"/>
      <c r="V168" s="214"/>
      <c r="W168" s="214"/>
      <c r="X168" s="214"/>
      <c r="Y168" s="214"/>
      <c r="Z168" s="214"/>
      <c r="AA168" s="214"/>
    </row>
    <row r="169">
      <c r="A169" s="208"/>
      <c r="B169" s="304"/>
      <c r="C169" s="213"/>
      <c r="D169" s="210" t="s">
        <v>854</v>
      </c>
      <c r="E169" s="213"/>
      <c r="F169" s="210" t="s">
        <v>1550</v>
      </c>
      <c r="G169" s="213"/>
      <c r="H169" s="727"/>
      <c r="I169" s="751" t="s">
        <v>1793</v>
      </c>
      <c r="J169" s="727"/>
      <c r="K169" s="212" t="s">
        <v>1725</v>
      </c>
      <c r="L169" s="752">
        <v>200000.0</v>
      </c>
      <c r="M169" s="208" t="s">
        <v>1734</v>
      </c>
      <c r="N169" s="218" t="s">
        <v>1856</v>
      </c>
      <c r="O169" s="729" t="s">
        <v>61</v>
      </c>
      <c r="P169" s="736"/>
      <c r="Q169" s="213" t="str">
        <f>iferror(vlookup(S169,'Back up'!$B$2:$C$18,2),"")</f>
        <v/>
      </c>
      <c r="R169" s="213"/>
      <c r="S169" s="734"/>
      <c r="T169" s="213"/>
      <c r="U169" s="214"/>
      <c r="V169" s="214"/>
      <c r="W169" s="214"/>
      <c r="X169" s="214"/>
      <c r="Y169" s="214"/>
      <c r="Z169" s="214"/>
      <c r="AA169" s="214"/>
    </row>
    <row r="170">
      <c r="A170" s="208"/>
      <c r="B170" s="304"/>
      <c r="C170" s="213"/>
      <c r="D170" s="210" t="s">
        <v>854</v>
      </c>
      <c r="E170" s="213"/>
      <c r="F170" s="210" t="s">
        <v>1550</v>
      </c>
      <c r="G170" s="213"/>
      <c r="H170" s="727"/>
      <c r="I170" s="751">
        <v>905.0</v>
      </c>
      <c r="J170" s="727"/>
      <c r="K170" s="212" t="s">
        <v>1725</v>
      </c>
      <c r="L170" s="752">
        <v>200000.0</v>
      </c>
      <c r="M170" s="208" t="s">
        <v>1734</v>
      </c>
      <c r="N170" s="218" t="s">
        <v>1856</v>
      </c>
      <c r="O170" s="729" t="s">
        <v>61</v>
      </c>
      <c r="P170" s="736"/>
      <c r="Q170" s="213" t="str">
        <f>iferror(vlookup(S170,'Back up'!$B$2:$C$18,2),"")</f>
        <v/>
      </c>
      <c r="R170" s="213"/>
      <c r="S170" s="734"/>
      <c r="T170" s="213"/>
      <c r="U170" s="214"/>
      <c r="V170" s="214"/>
      <c r="W170" s="214"/>
      <c r="X170" s="214"/>
      <c r="Y170" s="214"/>
      <c r="Z170" s="214"/>
      <c r="AA170" s="214"/>
    </row>
    <row r="171">
      <c r="A171" s="208"/>
      <c r="B171" s="304"/>
      <c r="C171" s="213"/>
      <c r="D171" s="210" t="s">
        <v>854</v>
      </c>
      <c r="E171" s="213"/>
      <c r="F171" s="210" t="s">
        <v>1550</v>
      </c>
      <c r="G171" s="213"/>
      <c r="H171" s="727"/>
      <c r="I171" s="751">
        <v>1209.0</v>
      </c>
      <c r="J171" s="727"/>
      <c r="K171" s="212" t="s">
        <v>1725</v>
      </c>
      <c r="L171" s="752">
        <v>200000.0</v>
      </c>
      <c r="M171" s="208" t="s">
        <v>1734</v>
      </c>
      <c r="N171" s="218" t="s">
        <v>1856</v>
      </c>
      <c r="O171" s="729" t="s">
        <v>61</v>
      </c>
      <c r="P171" s="736"/>
      <c r="Q171" s="213" t="str">
        <f>iferror(vlookup(S171,'Back up'!$B$2:$C$18,2),"")</f>
        <v/>
      </c>
      <c r="R171" s="213"/>
      <c r="S171" s="734"/>
      <c r="T171" s="213"/>
      <c r="U171" s="214"/>
      <c r="V171" s="214"/>
      <c r="W171" s="214"/>
      <c r="X171" s="214"/>
      <c r="Y171" s="214"/>
      <c r="Z171" s="214"/>
      <c r="AA171" s="214"/>
    </row>
    <row r="172">
      <c r="A172" s="208"/>
      <c r="B172" s="304"/>
      <c r="C172" s="213"/>
      <c r="D172" s="210" t="s">
        <v>854</v>
      </c>
      <c r="E172" s="213"/>
      <c r="F172" s="210" t="s">
        <v>1550</v>
      </c>
      <c r="G172" s="213"/>
      <c r="H172" s="727"/>
      <c r="I172" s="751">
        <v>1515.0</v>
      </c>
      <c r="J172" s="727"/>
      <c r="K172" s="212" t="s">
        <v>1738</v>
      </c>
      <c r="L172" s="752">
        <v>88500.0</v>
      </c>
      <c r="M172" s="208" t="s">
        <v>1734</v>
      </c>
      <c r="N172" s="218" t="s">
        <v>1856</v>
      </c>
      <c r="O172" s="729" t="s">
        <v>61</v>
      </c>
      <c r="P172" s="736"/>
      <c r="Q172" s="213" t="str">
        <f>iferror(vlookup(S172,'Back up'!$B$2:$C$18,2),"")</f>
        <v/>
      </c>
      <c r="R172" s="213"/>
      <c r="S172" s="734"/>
      <c r="T172" s="213"/>
      <c r="U172" s="214"/>
      <c r="V172" s="214"/>
      <c r="W172" s="214"/>
      <c r="X172" s="214"/>
      <c r="Y172" s="214"/>
      <c r="Z172" s="214"/>
      <c r="AA172" s="214"/>
    </row>
    <row r="173">
      <c r="A173" s="208"/>
      <c r="B173" s="315"/>
      <c r="C173" s="213"/>
      <c r="D173" s="210" t="s">
        <v>854</v>
      </c>
      <c r="E173" s="213"/>
      <c r="F173" s="210" t="s">
        <v>1550</v>
      </c>
      <c r="G173" s="213"/>
      <c r="H173" s="727"/>
      <c r="I173" s="751">
        <v>2009.0</v>
      </c>
      <c r="J173" s="727"/>
      <c r="K173" s="212" t="s">
        <v>1725</v>
      </c>
      <c r="L173" s="752">
        <v>200000.0</v>
      </c>
      <c r="M173" s="208" t="s">
        <v>1734</v>
      </c>
      <c r="N173" s="218" t="s">
        <v>1856</v>
      </c>
      <c r="O173" s="729" t="s">
        <v>61</v>
      </c>
      <c r="P173" s="736"/>
      <c r="Q173" s="213" t="str">
        <f>iferror(vlookup(S173,'Back up'!$B$2:$C$18,2),"")</f>
        <v/>
      </c>
      <c r="R173" s="213"/>
      <c r="S173" s="734"/>
      <c r="T173" s="213"/>
      <c r="U173" s="214"/>
      <c r="V173" s="214"/>
      <c r="W173" s="214"/>
      <c r="X173" s="214"/>
      <c r="Y173" s="214"/>
      <c r="Z173" s="214"/>
      <c r="AA173" s="214"/>
    </row>
    <row r="174">
      <c r="A174" s="208"/>
      <c r="B174" s="753" t="s">
        <v>1857</v>
      </c>
      <c r="C174" s="213"/>
      <c r="D174" s="210" t="s">
        <v>120</v>
      </c>
      <c r="E174" s="213"/>
      <c r="F174" s="210" t="s">
        <v>80</v>
      </c>
      <c r="G174" s="213"/>
      <c r="H174" s="727"/>
      <c r="I174" s="728">
        <v>1715.0</v>
      </c>
      <c r="J174" s="727"/>
      <c r="K174" s="212" t="s">
        <v>1727</v>
      </c>
      <c r="L174" s="732">
        <v>8000.0</v>
      </c>
      <c r="M174" s="250">
        <v>1.0</v>
      </c>
      <c r="N174" s="218" t="s">
        <v>1858</v>
      </c>
      <c r="O174" s="729" t="s">
        <v>61</v>
      </c>
      <c r="P174" s="736"/>
      <c r="Q174" s="213" t="str">
        <f>iferror(vlookup(S174,'Back up'!$B$2:$C$18,2),"")</f>
        <v/>
      </c>
      <c r="R174" s="213"/>
      <c r="S174" s="734"/>
      <c r="T174" s="213"/>
      <c r="U174" s="214"/>
      <c r="V174" s="214"/>
      <c r="W174" s="214"/>
      <c r="X174" s="214"/>
      <c r="Y174" s="214"/>
      <c r="Z174" s="214"/>
      <c r="AA174" s="214"/>
    </row>
    <row r="175">
      <c r="A175" s="208"/>
      <c r="B175" s="304"/>
      <c r="C175" s="213"/>
      <c r="D175" s="210" t="s">
        <v>120</v>
      </c>
      <c r="E175" s="213"/>
      <c r="F175" s="210" t="s">
        <v>80</v>
      </c>
      <c r="G175" s="213"/>
      <c r="H175" s="727"/>
      <c r="I175" s="728">
        <v>1812.0</v>
      </c>
      <c r="J175" s="727"/>
      <c r="K175" s="212" t="s">
        <v>1727</v>
      </c>
      <c r="L175" s="732">
        <v>8000.0</v>
      </c>
      <c r="M175" s="250">
        <v>1.0</v>
      </c>
      <c r="N175" s="218" t="s">
        <v>1859</v>
      </c>
      <c r="O175" s="729" t="s">
        <v>61</v>
      </c>
      <c r="P175" s="736"/>
      <c r="Q175" s="213" t="str">
        <f>iferror(vlookup(S175,'Back up'!$B$2:$C$18,2),"")</f>
        <v/>
      </c>
      <c r="R175" s="213"/>
      <c r="S175" s="734"/>
      <c r="T175" s="213"/>
      <c r="U175" s="214"/>
      <c r="V175" s="214"/>
      <c r="W175" s="214"/>
      <c r="X175" s="214"/>
      <c r="Y175" s="214"/>
      <c r="Z175" s="214"/>
      <c r="AA175" s="214"/>
    </row>
    <row r="176">
      <c r="A176" s="208"/>
      <c r="B176" s="304"/>
      <c r="C176" s="213"/>
      <c r="D176" s="210" t="s">
        <v>120</v>
      </c>
      <c r="E176" s="213"/>
      <c r="F176" s="210" t="s">
        <v>80</v>
      </c>
      <c r="G176" s="213"/>
      <c r="H176" s="727"/>
      <c r="I176" s="728">
        <v>907.0</v>
      </c>
      <c r="J176" s="727"/>
      <c r="K176" s="212" t="s">
        <v>1727</v>
      </c>
      <c r="L176" s="732">
        <v>8000.0</v>
      </c>
      <c r="M176" s="250">
        <v>1.0</v>
      </c>
      <c r="N176" s="218" t="s">
        <v>1859</v>
      </c>
      <c r="O176" s="729" t="s">
        <v>61</v>
      </c>
      <c r="P176" s="736"/>
      <c r="Q176" s="213" t="str">
        <f>iferror(vlookup(S176,'Back up'!$B$2:$C$18,2),"")</f>
        <v/>
      </c>
      <c r="R176" s="213"/>
      <c r="S176" s="734"/>
      <c r="T176" s="213"/>
      <c r="U176" s="214"/>
      <c r="V176" s="214"/>
      <c r="W176" s="214"/>
      <c r="X176" s="214"/>
      <c r="Y176" s="214"/>
      <c r="Z176" s="214"/>
      <c r="AA176" s="214"/>
    </row>
    <row r="177">
      <c r="A177" s="208"/>
      <c r="B177" s="304"/>
      <c r="C177" s="213"/>
      <c r="D177" s="210" t="s">
        <v>120</v>
      </c>
      <c r="E177" s="213"/>
      <c r="F177" s="210" t="s">
        <v>80</v>
      </c>
      <c r="G177" s="213"/>
      <c r="H177" s="727"/>
      <c r="I177" s="728">
        <v>2512.0</v>
      </c>
      <c r="J177" s="727"/>
      <c r="K177" s="212" t="s">
        <v>1727</v>
      </c>
      <c r="L177" s="732">
        <v>8000.0</v>
      </c>
      <c r="M177" s="250">
        <v>1.0</v>
      </c>
      <c r="N177" s="218" t="s">
        <v>1859</v>
      </c>
      <c r="O177" s="729" t="s">
        <v>61</v>
      </c>
      <c r="P177" s="736"/>
      <c r="Q177" s="213" t="str">
        <f>iferror(vlookup(S177,'Back up'!$B$2:$C$18,2),"")</f>
        <v/>
      </c>
      <c r="R177" s="213"/>
      <c r="S177" s="734"/>
      <c r="T177" s="213"/>
      <c r="U177" s="214"/>
      <c r="V177" s="214"/>
      <c r="W177" s="214"/>
      <c r="X177" s="214"/>
      <c r="Y177" s="214"/>
      <c r="Z177" s="214"/>
      <c r="AA177" s="214"/>
    </row>
    <row r="178">
      <c r="A178" s="208"/>
      <c r="B178" s="304"/>
      <c r="C178" s="213"/>
      <c r="D178" s="210" t="s">
        <v>120</v>
      </c>
      <c r="E178" s="213"/>
      <c r="F178" s="210" t="s">
        <v>80</v>
      </c>
      <c r="G178" s="213"/>
      <c r="H178" s="727"/>
      <c r="I178" s="728">
        <v>1511.0</v>
      </c>
      <c r="J178" s="727"/>
      <c r="K178" s="212" t="s">
        <v>1727</v>
      </c>
      <c r="L178" s="732">
        <v>8000.0</v>
      </c>
      <c r="M178" s="250">
        <v>1.0</v>
      </c>
      <c r="N178" s="218" t="s">
        <v>1860</v>
      </c>
      <c r="O178" s="729" t="s">
        <v>61</v>
      </c>
      <c r="P178" s="736"/>
      <c r="Q178" s="213" t="str">
        <f>iferror(vlookup(S178,'Back up'!$B$2:$C$18,2),"")</f>
        <v/>
      </c>
      <c r="R178" s="213"/>
      <c r="S178" s="734"/>
      <c r="T178" s="213"/>
      <c r="U178" s="214"/>
      <c r="V178" s="214"/>
      <c r="W178" s="214"/>
      <c r="X178" s="214"/>
      <c r="Y178" s="214"/>
      <c r="Z178" s="214"/>
      <c r="AA178" s="214"/>
    </row>
    <row r="179">
      <c r="A179" s="208"/>
      <c r="B179" s="304"/>
      <c r="C179" s="213"/>
      <c r="D179" s="210" t="s">
        <v>120</v>
      </c>
      <c r="E179" s="213"/>
      <c r="F179" s="210" t="s">
        <v>80</v>
      </c>
      <c r="G179" s="213"/>
      <c r="H179" s="727"/>
      <c r="I179" s="728">
        <v>2007.0</v>
      </c>
      <c r="J179" s="727"/>
      <c r="K179" s="212" t="s">
        <v>1727</v>
      </c>
      <c r="L179" s="732">
        <v>8000.0</v>
      </c>
      <c r="M179" s="250">
        <v>1.0</v>
      </c>
      <c r="N179" s="218" t="s">
        <v>1861</v>
      </c>
      <c r="O179" s="729" t="s">
        <v>61</v>
      </c>
      <c r="P179" s="736"/>
      <c r="Q179" s="213" t="str">
        <f>iferror(vlookup(S179,'Back up'!$B$2:$C$18,2),"")</f>
        <v/>
      </c>
      <c r="R179" s="213"/>
      <c r="S179" s="734"/>
      <c r="T179" s="213"/>
      <c r="U179" s="214"/>
      <c r="V179" s="214"/>
      <c r="W179" s="214"/>
      <c r="X179" s="214"/>
      <c r="Y179" s="214"/>
      <c r="Z179" s="214"/>
      <c r="AA179" s="214"/>
    </row>
    <row r="180">
      <c r="A180" s="208"/>
      <c r="B180" s="304"/>
      <c r="C180" s="213"/>
      <c r="D180" s="210" t="s">
        <v>852</v>
      </c>
      <c r="E180" s="213"/>
      <c r="F180" s="210" t="s">
        <v>1749</v>
      </c>
      <c r="G180" s="213"/>
      <c r="H180" s="727"/>
      <c r="I180" s="728">
        <v>1737.0</v>
      </c>
      <c r="J180" s="727"/>
      <c r="K180" s="212" t="s">
        <v>1733</v>
      </c>
      <c r="L180" s="732">
        <v>270000.0</v>
      </c>
      <c r="M180" s="250">
        <v>0.5</v>
      </c>
      <c r="N180" s="218" t="s">
        <v>1484</v>
      </c>
      <c r="O180" s="729" t="s">
        <v>61</v>
      </c>
      <c r="P180" s="736"/>
      <c r="Q180" s="213" t="str">
        <f>iferror(vlookup(S180,'Back up'!$B$2:$C$18,2),"")</f>
        <v/>
      </c>
      <c r="R180" s="213"/>
      <c r="S180" s="734"/>
      <c r="T180" s="213"/>
      <c r="U180" s="214"/>
      <c r="V180" s="214"/>
      <c r="W180" s="214"/>
      <c r="X180" s="214"/>
      <c r="Y180" s="214"/>
      <c r="Z180" s="214"/>
      <c r="AA180" s="214"/>
    </row>
    <row r="181">
      <c r="A181" s="208"/>
      <c r="B181" s="315"/>
      <c r="C181" s="213"/>
      <c r="D181" s="210" t="s">
        <v>854</v>
      </c>
      <c r="E181" s="213"/>
      <c r="F181" s="210" t="s">
        <v>1550</v>
      </c>
      <c r="G181" s="213"/>
      <c r="H181" s="727"/>
      <c r="I181" s="728">
        <v>1118.0</v>
      </c>
      <c r="J181" s="727"/>
      <c r="K181" s="212" t="s">
        <v>1733</v>
      </c>
      <c r="L181" s="732">
        <v>200000.0</v>
      </c>
      <c r="M181" s="250"/>
      <c r="N181" s="218" t="s">
        <v>1862</v>
      </c>
      <c r="O181" s="729" t="s">
        <v>61</v>
      </c>
      <c r="P181" s="736"/>
      <c r="Q181" s="213" t="str">
        <f>iferror(vlookup(S181,'Back up'!$B$2:$C$18,2),"")</f>
        <v/>
      </c>
      <c r="R181" s="213"/>
      <c r="S181" s="734"/>
      <c r="T181" s="213"/>
      <c r="U181" s="214"/>
      <c r="V181" s="214"/>
      <c r="W181" s="214"/>
      <c r="X181" s="214"/>
      <c r="Y181" s="214"/>
      <c r="Z181" s="214"/>
      <c r="AA181" s="214"/>
    </row>
    <row r="182">
      <c r="A182" s="208"/>
      <c r="B182" s="748">
        <v>46155.0</v>
      </c>
      <c r="C182" s="213"/>
      <c r="D182" s="210" t="s">
        <v>854</v>
      </c>
      <c r="E182" s="213"/>
      <c r="F182" s="210" t="s">
        <v>1749</v>
      </c>
      <c r="G182" s="213"/>
      <c r="H182" s="727"/>
      <c r="I182" s="728" t="s">
        <v>1863</v>
      </c>
      <c r="J182" s="727"/>
      <c r="K182" s="212" t="s">
        <v>1727</v>
      </c>
      <c r="L182" s="732">
        <v>32000.0</v>
      </c>
      <c r="M182" s="208" t="s">
        <v>1734</v>
      </c>
      <c r="N182" s="218" t="s">
        <v>1864</v>
      </c>
      <c r="O182" s="729" t="s">
        <v>61</v>
      </c>
      <c r="P182" s="736"/>
      <c r="Q182" s="213" t="str">
        <f>iferror(vlookup(S182,'Back up'!$B$2:$C$18,2),"")</f>
        <v/>
      </c>
      <c r="R182" s="213"/>
      <c r="S182" s="734"/>
      <c r="T182" s="213"/>
      <c r="U182" s="214"/>
      <c r="V182" s="214"/>
      <c r="W182" s="214"/>
      <c r="X182" s="214"/>
      <c r="Y182" s="214"/>
      <c r="Z182" s="214"/>
      <c r="AA182" s="214"/>
    </row>
    <row r="183">
      <c r="A183" s="208"/>
      <c r="B183" s="304"/>
      <c r="C183" s="213"/>
      <c r="D183" s="210" t="s">
        <v>854</v>
      </c>
      <c r="E183" s="213"/>
      <c r="F183" s="210" t="s">
        <v>80</v>
      </c>
      <c r="G183" s="213"/>
      <c r="H183" s="727"/>
      <c r="I183" s="728">
        <v>1204.0</v>
      </c>
      <c r="J183" s="727"/>
      <c r="K183" s="212" t="s">
        <v>1725</v>
      </c>
      <c r="L183" s="732">
        <v>180000.0</v>
      </c>
      <c r="M183" s="208" t="s">
        <v>1734</v>
      </c>
      <c r="N183" s="218" t="s">
        <v>1865</v>
      </c>
      <c r="O183" s="729" t="s">
        <v>61</v>
      </c>
      <c r="P183" s="736"/>
      <c r="Q183" s="213" t="str">
        <f>iferror(vlookup(S183,'Back up'!$B$2:$C$18,2),"")</f>
        <v/>
      </c>
      <c r="R183" s="213"/>
      <c r="S183" s="734"/>
      <c r="T183" s="213"/>
      <c r="U183" s="214"/>
      <c r="V183" s="214"/>
      <c r="W183" s="214"/>
      <c r="X183" s="214"/>
      <c r="Y183" s="214"/>
      <c r="Z183" s="214"/>
      <c r="AA183" s="214"/>
    </row>
    <row r="184">
      <c r="A184" s="208"/>
      <c r="B184" s="304"/>
      <c r="C184" s="213"/>
      <c r="D184" s="210" t="s">
        <v>854</v>
      </c>
      <c r="E184" s="213"/>
      <c r="F184" s="210" t="s">
        <v>1866</v>
      </c>
      <c r="G184" s="213"/>
      <c r="H184" s="727"/>
      <c r="I184" s="728">
        <v>1215.0</v>
      </c>
      <c r="J184" s="727"/>
      <c r="K184" s="212" t="s">
        <v>1727</v>
      </c>
      <c r="L184" s="732">
        <v>13000.0</v>
      </c>
      <c r="M184" s="250">
        <v>0.5</v>
      </c>
      <c r="N184" s="218" t="s">
        <v>1867</v>
      </c>
      <c r="O184" s="729" t="s">
        <v>61</v>
      </c>
      <c r="P184" s="736"/>
      <c r="Q184" s="213" t="str">
        <f>iferror(vlookup(S184,'Back up'!$B$2:$C$18,2),"")</f>
        <v/>
      </c>
      <c r="R184" s="213"/>
      <c r="S184" s="734"/>
      <c r="T184" s="213"/>
      <c r="U184" s="214"/>
      <c r="V184" s="214"/>
      <c r="W184" s="214"/>
      <c r="X184" s="214"/>
      <c r="Y184" s="214"/>
      <c r="Z184" s="214"/>
      <c r="AA184" s="214"/>
    </row>
    <row r="185">
      <c r="A185" s="208"/>
      <c r="B185" s="304"/>
      <c r="C185" s="213"/>
      <c r="D185" s="210" t="s">
        <v>854</v>
      </c>
      <c r="E185" s="213"/>
      <c r="F185" s="210" t="s">
        <v>1800</v>
      </c>
      <c r="G185" s="213"/>
      <c r="H185" s="727"/>
      <c r="I185" s="728">
        <v>3811.0</v>
      </c>
      <c r="J185" s="727"/>
      <c r="K185" s="212" t="s">
        <v>1725</v>
      </c>
      <c r="L185" s="732">
        <v>420000.0</v>
      </c>
      <c r="M185" s="250">
        <v>1.0</v>
      </c>
      <c r="N185" s="218" t="s">
        <v>1868</v>
      </c>
      <c r="O185" s="729" t="s">
        <v>61</v>
      </c>
      <c r="P185" s="736"/>
      <c r="Q185" s="213" t="str">
        <f>iferror(vlookup(S185,'Back up'!$B$2:$C$18,2),"")</f>
        <v/>
      </c>
      <c r="R185" s="213"/>
      <c r="S185" s="734"/>
      <c r="T185" s="213"/>
      <c r="U185" s="214"/>
      <c r="V185" s="214"/>
      <c r="W185" s="214"/>
      <c r="X185" s="214"/>
      <c r="Y185" s="214"/>
      <c r="Z185" s="214"/>
      <c r="AA185" s="214"/>
    </row>
    <row r="186">
      <c r="A186" s="208"/>
      <c r="B186" s="304"/>
      <c r="C186" s="213"/>
      <c r="D186" s="210" t="s">
        <v>854</v>
      </c>
      <c r="E186" s="213"/>
      <c r="F186" s="210" t="s">
        <v>1752</v>
      </c>
      <c r="G186" s="213"/>
      <c r="H186" s="727"/>
      <c r="I186" s="728">
        <v>3113.0</v>
      </c>
      <c r="J186" s="727"/>
      <c r="K186" s="212"/>
      <c r="L186" s="732">
        <v>100000.0</v>
      </c>
      <c r="M186" s="250"/>
      <c r="N186" s="218" t="s">
        <v>1869</v>
      </c>
      <c r="O186" s="729" t="s">
        <v>61</v>
      </c>
      <c r="P186" s="736"/>
      <c r="Q186" s="213" t="str">
        <f>iferror(vlookup(S186,'Back up'!$B$2:$C$18,2),"")</f>
        <v/>
      </c>
      <c r="R186" s="213"/>
      <c r="S186" s="734"/>
      <c r="T186" s="213"/>
      <c r="U186" s="214"/>
      <c r="V186" s="214"/>
      <c r="W186" s="214"/>
      <c r="X186" s="214"/>
      <c r="Y186" s="214"/>
      <c r="Z186" s="214"/>
      <c r="AA186" s="214"/>
    </row>
    <row r="187">
      <c r="A187" s="208"/>
      <c r="B187" s="304"/>
      <c r="C187" s="213"/>
      <c r="D187" s="210" t="s">
        <v>854</v>
      </c>
      <c r="E187" s="213"/>
      <c r="F187" s="210" t="s">
        <v>1752</v>
      </c>
      <c r="G187" s="213"/>
      <c r="H187" s="727"/>
      <c r="I187" s="728">
        <v>1621.0</v>
      </c>
      <c r="J187" s="727"/>
      <c r="K187" s="212"/>
      <c r="L187" s="732">
        <v>100000.0</v>
      </c>
      <c r="M187" s="250">
        <v>1.0</v>
      </c>
      <c r="N187" s="218" t="s">
        <v>1870</v>
      </c>
      <c r="O187" s="729" t="s">
        <v>61</v>
      </c>
      <c r="P187" s="736"/>
      <c r="Q187" s="213" t="str">
        <f>iferror(vlookup(S187,'Back up'!$B$2:$C$18,2),"")</f>
        <v/>
      </c>
      <c r="R187" s="213"/>
      <c r="S187" s="734"/>
      <c r="T187" s="213"/>
      <c r="U187" s="214"/>
      <c r="V187" s="214"/>
      <c r="W187" s="214"/>
      <c r="X187" s="214"/>
      <c r="Y187" s="214"/>
      <c r="Z187" s="214"/>
      <c r="AA187" s="214"/>
    </row>
    <row r="188">
      <c r="A188" s="208"/>
      <c r="B188" s="315"/>
      <c r="C188" s="213"/>
      <c r="D188" s="210" t="s">
        <v>854</v>
      </c>
      <c r="E188" s="213"/>
      <c r="F188" s="210" t="s">
        <v>1739</v>
      </c>
      <c r="G188" s="213"/>
      <c r="H188" s="727"/>
      <c r="I188" s="728">
        <v>1507.0</v>
      </c>
      <c r="J188" s="727"/>
      <c r="K188" s="212" t="s">
        <v>1727</v>
      </c>
      <c r="L188" s="732">
        <v>13000.0</v>
      </c>
      <c r="M188" s="250">
        <v>0.5</v>
      </c>
      <c r="N188" s="218" t="s">
        <v>1871</v>
      </c>
      <c r="O188" s="729" t="s">
        <v>61</v>
      </c>
      <c r="P188" s="736"/>
      <c r="Q188" s="213" t="str">
        <f>iferror(vlookup(S188,'Back up'!$B$2:$C$18,2),"")</f>
        <v/>
      </c>
      <c r="R188" s="213"/>
      <c r="S188" s="734"/>
      <c r="T188" s="213"/>
      <c r="U188" s="214"/>
      <c r="V188" s="214"/>
      <c r="W188" s="214"/>
      <c r="X188" s="214"/>
      <c r="Y188" s="214"/>
      <c r="Z188" s="214"/>
      <c r="AA188" s="214"/>
    </row>
    <row r="189">
      <c r="A189" s="208"/>
      <c r="B189" s="748">
        <v>46156.0</v>
      </c>
      <c r="C189" s="213"/>
      <c r="D189" s="210" t="s">
        <v>120</v>
      </c>
      <c r="E189" s="213"/>
      <c r="F189" s="210" t="s">
        <v>1752</v>
      </c>
      <c r="G189" s="213"/>
      <c r="H189" s="727"/>
      <c r="I189" s="728">
        <v>2414.0</v>
      </c>
      <c r="J189" s="727"/>
      <c r="K189" s="212"/>
      <c r="L189" s="735"/>
      <c r="M189" s="250"/>
      <c r="N189" s="218" t="s">
        <v>1872</v>
      </c>
      <c r="O189" s="729" t="s">
        <v>61</v>
      </c>
      <c r="P189" s="736"/>
      <c r="Q189" s="213" t="str">
        <f>iferror(vlookup(S189,'Back up'!$B$2:$C$18,2),"")</f>
        <v/>
      </c>
      <c r="R189" s="213"/>
      <c r="S189" s="734"/>
      <c r="T189" s="213"/>
      <c r="U189" s="214"/>
      <c r="V189" s="214"/>
      <c r="W189" s="214"/>
      <c r="X189" s="214"/>
      <c r="Y189" s="214"/>
      <c r="Z189" s="214"/>
      <c r="AA189" s="214"/>
    </row>
    <row r="190">
      <c r="A190" s="208"/>
      <c r="B190" s="304"/>
      <c r="C190" s="213"/>
      <c r="D190" s="210" t="s">
        <v>120</v>
      </c>
      <c r="E190" s="213"/>
      <c r="F190" s="210" t="s">
        <v>1752</v>
      </c>
      <c r="G190" s="213"/>
      <c r="H190" s="727"/>
      <c r="I190" s="728">
        <v>1006.0</v>
      </c>
      <c r="J190" s="727"/>
      <c r="K190" s="212"/>
      <c r="L190" s="735"/>
      <c r="M190" s="250"/>
      <c r="N190" s="218" t="s">
        <v>1873</v>
      </c>
      <c r="O190" s="729" t="s">
        <v>61</v>
      </c>
      <c r="P190" s="736"/>
      <c r="Q190" s="213" t="str">
        <f>iferror(vlookup(S190,'Back up'!$B$2:$C$18,2),"")</f>
        <v/>
      </c>
      <c r="R190" s="213"/>
      <c r="S190" s="734"/>
      <c r="T190" s="213"/>
      <c r="U190" s="214"/>
      <c r="V190" s="214"/>
      <c r="W190" s="214"/>
      <c r="X190" s="214"/>
      <c r="Y190" s="214"/>
      <c r="Z190" s="214"/>
      <c r="AA190" s="214"/>
    </row>
    <row r="191">
      <c r="A191" s="208"/>
      <c r="B191" s="304"/>
      <c r="C191" s="213"/>
      <c r="D191" s="210" t="s">
        <v>120</v>
      </c>
      <c r="E191" s="213"/>
      <c r="F191" s="210" t="s">
        <v>1752</v>
      </c>
      <c r="G191" s="213"/>
      <c r="H191" s="727"/>
      <c r="I191" s="728">
        <v>1105.0</v>
      </c>
      <c r="J191" s="727"/>
      <c r="K191" s="212" t="s">
        <v>1725</v>
      </c>
      <c r="L191" s="732">
        <v>70000.0</v>
      </c>
      <c r="M191" s="250"/>
      <c r="N191" s="218" t="s">
        <v>1874</v>
      </c>
      <c r="O191" s="729" t="s">
        <v>61</v>
      </c>
      <c r="P191" s="736"/>
      <c r="Q191" s="213" t="str">
        <f>iferror(vlookup(S191,'Back up'!$B$2:$C$18,2),"")</f>
        <v/>
      </c>
      <c r="R191" s="213"/>
      <c r="S191" s="734"/>
      <c r="T191" s="213"/>
      <c r="U191" s="214"/>
      <c r="V191" s="214"/>
      <c r="W191" s="214"/>
      <c r="X191" s="214"/>
      <c r="Y191" s="214"/>
      <c r="Z191" s="214"/>
      <c r="AA191" s="214"/>
    </row>
    <row r="192">
      <c r="A192" s="208"/>
      <c r="B192" s="304"/>
      <c r="C192" s="213"/>
      <c r="D192" s="210" t="s">
        <v>120</v>
      </c>
      <c r="E192" s="213"/>
      <c r="F192" s="210" t="s">
        <v>1752</v>
      </c>
      <c r="G192" s="213"/>
      <c r="H192" s="727"/>
      <c r="I192" s="728">
        <v>1111.0</v>
      </c>
      <c r="J192" s="727"/>
      <c r="K192" s="212" t="s">
        <v>1725</v>
      </c>
      <c r="L192" s="732">
        <v>60000.0</v>
      </c>
      <c r="M192" s="250"/>
      <c r="N192" s="218" t="s">
        <v>1875</v>
      </c>
      <c r="O192" s="729" t="s">
        <v>61</v>
      </c>
      <c r="P192" s="736"/>
      <c r="Q192" s="213" t="str">
        <f>iferror(vlookup(S192,'Back up'!$B$2:$C$18,2),"")</f>
        <v/>
      </c>
      <c r="R192" s="213"/>
      <c r="S192" s="734"/>
      <c r="T192" s="213"/>
      <c r="U192" s="214"/>
      <c r="V192" s="214"/>
      <c r="W192" s="214"/>
      <c r="X192" s="214"/>
      <c r="Y192" s="214"/>
      <c r="Z192" s="214"/>
      <c r="AA192" s="214"/>
    </row>
    <row r="193">
      <c r="A193" s="208"/>
      <c r="B193" s="304"/>
      <c r="C193" s="213"/>
      <c r="D193" s="210" t="s">
        <v>120</v>
      </c>
      <c r="E193" s="213"/>
      <c r="F193" s="210" t="s">
        <v>1752</v>
      </c>
      <c r="G193" s="213"/>
      <c r="H193" s="727"/>
      <c r="I193" s="728">
        <v>1122.0</v>
      </c>
      <c r="J193" s="727"/>
      <c r="K193" s="212" t="s">
        <v>1725</v>
      </c>
      <c r="L193" s="732">
        <v>10000.0</v>
      </c>
      <c r="M193" s="250"/>
      <c r="N193" s="218" t="s">
        <v>1876</v>
      </c>
      <c r="O193" s="729" t="s">
        <v>61</v>
      </c>
      <c r="P193" s="736"/>
      <c r="Q193" s="213" t="str">
        <f>iferror(vlookup(S193,'Back up'!$B$2:$C$18,2),"")</f>
        <v/>
      </c>
      <c r="R193" s="213"/>
      <c r="S193" s="734"/>
      <c r="T193" s="213"/>
      <c r="U193" s="214"/>
      <c r="V193" s="214"/>
      <c r="W193" s="214"/>
      <c r="X193" s="214"/>
      <c r="Y193" s="214"/>
      <c r="Z193" s="214"/>
      <c r="AA193" s="214"/>
    </row>
    <row r="194">
      <c r="A194" s="208"/>
      <c r="B194" s="304"/>
      <c r="C194" s="213"/>
      <c r="D194" s="210" t="s">
        <v>120</v>
      </c>
      <c r="E194" s="213"/>
      <c r="F194" s="210" t="s">
        <v>1752</v>
      </c>
      <c r="G194" s="213"/>
      <c r="H194" s="727"/>
      <c r="I194" s="728">
        <v>1402.0</v>
      </c>
      <c r="J194" s="727"/>
      <c r="K194" s="212" t="s">
        <v>1725</v>
      </c>
      <c r="L194" s="732">
        <v>60000.0</v>
      </c>
      <c r="M194" s="250"/>
      <c r="N194" s="218" t="s">
        <v>1875</v>
      </c>
      <c r="O194" s="729" t="s">
        <v>61</v>
      </c>
      <c r="P194" s="736"/>
      <c r="Q194" s="213" t="str">
        <f>iferror(vlookup(S194,'Back up'!$B$2:$C$18,2),"")</f>
        <v/>
      </c>
      <c r="R194" s="213"/>
      <c r="S194" s="734"/>
      <c r="T194" s="213"/>
      <c r="U194" s="214"/>
      <c r="V194" s="214"/>
      <c r="W194" s="214"/>
      <c r="X194" s="214"/>
      <c r="Y194" s="214"/>
      <c r="Z194" s="214"/>
      <c r="AA194" s="214"/>
    </row>
    <row r="195">
      <c r="A195" s="208"/>
      <c r="B195" s="315"/>
      <c r="C195" s="213"/>
      <c r="D195" s="210" t="s">
        <v>120</v>
      </c>
      <c r="E195" s="213"/>
      <c r="F195" s="210" t="s">
        <v>1752</v>
      </c>
      <c r="G195" s="213"/>
      <c r="H195" s="727"/>
      <c r="I195" s="728">
        <v>1418.0</v>
      </c>
      <c r="J195" s="727"/>
      <c r="K195" s="212" t="s">
        <v>1725</v>
      </c>
      <c r="L195" s="732">
        <v>50000.0</v>
      </c>
      <c r="M195" s="250"/>
      <c r="N195" s="218" t="s">
        <v>1877</v>
      </c>
      <c r="O195" s="729" t="s">
        <v>61</v>
      </c>
      <c r="P195" s="736"/>
      <c r="Q195" s="213" t="str">
        <f>iferror(vlookup(S195,'Back up'!$B$2:$C$18,2),"")</f>
        <v/>
      </c>
      <c r="R195" s="213"/>
      <c r="S195" s="734"/>
      <c r="T195" s="213"/>
      <c r="U195" s="214"/>
      <c r="V195" s="214"/>
      <c r="W195" s="214"/>
      <c r="X195" s="214"/>
      <c r="Y195" s="214"/>
      <c r="Z195" s="214"/>
      <c r="AA195" s="214"/>
    </row>
    <row r="196">
      <c r="A196" s="208"/>
      <c r="B196" s="748">
        <v>46158.0</v>
      </c>
      <c r="C196" s="213"/>
      <c r="D196" s="210" t="s">
        <v>853</v>
      </c>
      <c r="E196" s="213"/>
      <c r="F196" s="210" t="s">
        <v>1752</v>
      </c>
      <c r="G196" s="213"/>
      <c r="H196" s="727"/>
      <c r="I196" s="728">
        <v>2414.0</v>
      </c>
      <c r="J196" s="727"/>
      <c r="K196" s="212" t="s">
        <v>1725</v>
      </c>
      <c r="L196" s="732">
        <v>100000.0</v>
      </c>
      <c r="M196" s="250"/>
      <c r="N196" s="218" t="s">
        <v>1878</v>
      </c>
      <c r="O196" s="729" t="s">
        <v>61</v>
      </c>
      <c r="P196" s="736"/>
      <c r="Q196" s="213" t="str">
        <f>iferror(vlookup(S196,'Back up'!$B$2:$C$18,2),"")</f>
        <v/>
      </c>
      <c r="R196" s="213"/>
      <c r="S196" s="734"/>
      <c r="T196" s="213"/>
      <c r="U196" s="214"/>
      <c r="V196" s="214"/>
      <c r="W196" s="214"/>
      <c r="X196" s="214"/>
      <c r="Y196" s="214"/>
      <c r="Z196" s="214"/>
      <c r="AA196" s="214"/>
    </row>
    <row r="197">
      <c r="A197" s="208"/>
      <c r="B197" s="304"/>
      <c r="C197" s="213"/>
      <c r="D197" s="210" t="s">
        <v>853</v>
      </c>
      <c r="E197" s="213"/>
      <c r="F197" s="210" t="s">
        <v>1752</v>
      </c>
      <c r="G197" s="213"/>
      <c r="H197" s="727"/>
      <c r="I197" s="728" t="s">
        <v>323</v>
      </c>
      <c r="J197" s="727"/>
      <c r="K197" s="212" t="s">
        <v>1725</v>
      </c>
      <c r="L197" s="732">
        <v>50000.0</v>
      </c>
      <c r="M197" s="250"/>
      <c r="N197" s="218" t="s">
        <v>1879</v>
      </c>
      <c r="O197" s="729" t="s">
        <v>61</v>
      </c>
      <c r="P197" s="736"/>
      <c r="Q197" s="213" t="str">
        <f>iferror(vlookup(S197,'Back up'!$B$2:$C$18,2),"")</f>
        <v/>
      </c>
      <c r="R197" s="213"/>
      <c r="S197" s="734"/>
      <c r="T197" s="213"/>
      <c r="U197" s="214"/>
      <c r="V197" s="214"/>
      <c r="W197" s="214"/>
      <c r="X197" s="214"/>
      <c r="Y197" s="214"/>
      <c r="Z197" s="214"/>
      <c r="AA197" s="214"/>
    </row>
    <row r="198">
      <c r="A198" s="208"/>
      <c r="B198" s="304"/>
      <c r="C198" s="213"/>
      <c r="D198" s="210" t="s">
        <v>854</v>
      </c>
      <c r="E198" s="213"/>
      <c r="F198" s="210" t="s">
        <v>1752</v>
      </c>
      <c r="G198" s="213"/>
      <c r="H198" s="727"/>
      <c r="I198" s="728">
        <v>1910.0</v>
      </c>
      <c r="J198" s="727"/>
      <c r="K198" s="212" t="s">
        <v>1725</v>
      </c>
      <c r="L198" s="732">
        <v>50000.0</v>
      </c>
      <c r="M198" s="250"/>
      <c r="N198" s="218" t="s">
        <v>1880</v>
      </c>
      <c r="O198" s="729"/>
      <c r="P198" s="736"/>
      <c r="Q198" s="213"/>
      <c r="R198" s="213"/>
      <c r="S198" s="734"/>
      <c r="T198" s="213"/>
      <c r="U198" s="214"/>
      <c r="V198" s="214"/>
      <c r="W198" s="214"/>
      <c r="X198" s="214"/>
      <c r="Y198" s="214"/>
      <c r="Z198" s="214"/>
      <c r="AA198" s="214"/>
    </row>
    <row r="199">
      <c r="A199" s="208"/>
      <c r="B199" s="304"/>
      <c r="C199" s="213"/>
      <c r="D199" s="210" t="s">
        <v>853</v>
      </c>
      <c r="E199" s="213"/>
      <c r="F199" s="210" t="s">
        <v>1752</v>
      </c>
      <c r="G199" s="213"/>
      <c r="H199" s="727"/>
      <c r="I199" s="728">
        <v>3113.0</v>
      </c>
      <c r="J199" s="727"/>
      <c r="K199" s="212" t="s">
        <v>1725</v>
      </c>
      <c r="L199" s="732">
        <v>100000.0</v>
      </c>
      <c r="M199" s="250"/>
      <c r="N199" s="218" t="s">
        <v>1881</v>
      </c>
      <c r="O199" s="729"/>
      <c r="P199" s="736"/>
      <c r="Q199" s="213"/>
      <c r="R199" s="213"/>
      <c r="S199" s="734"/>
      <c r="T199" s="213"/>
      <c r="U199" s="214"/>
      <c r="V199" s="214"/>
      <c r="W199" s="214"/>
      <c r="X199" s="214"/>
      <c r="Y199" s="214"/>
      <c r="Z199" s="214"/>
      <c r="AA199" s="214"/>
    </row>
    <row r="200">
      <c r="A200" s="208"/>
      <c r="B200" s="315"/>
      <c r="C200" s="213"/>
      <c r="D200" s="210" t="s">
        <v>854</v>
      </c>
      <c r="E200" s="213"/>
      <c r="F200" s="210" t="s">
        <v>1752</v>
      </c>
      <c r="G200" s="213"/>
      <c r="H200" s="727"/>
      <c r="I200" s="728">
        <v>1526.0</v>
      </c>
      <c r="J200" s="727"/>
      <c r="K200" s="212" t="s">
        <v>1725</v>
      </c>
      <c r="L200" s="732">
        <v>100000.0</v>
      </c>
      <c r="M200" s="250"/>
      <c r="N200" s="218" t="s">
        <v>1882</v>
      </c>
      <c r="O200" s="729"/>
      <c r="P200" s="736"/>
      <c r="Q200" s="213"/>
      <c r="R200" s="213"/>
      <c r="S200" s="734"/>
      <c r="T200" s="213"/>
      <c r="U200" s="214"/>
      <c r="V200" s="214"/>
      <c r="W200" s="214"/>
      <c r="X200" s="214"/>
      <c r="Y200" s="214"/>
      <c r="Z200" s="214"/>
      <c r="AA200" s="214"/>
    </row>
    <row r="201">
      <c r="A201" s="208"/>
      <c r="B201" s="748">
        <v>46159.0</v>
      </c>
      <c r="C201" s="213"/>
      <c r="D201" s="210" t="s">
        <v>853</v>
      </c>
      <c r="E201" s="213"/>
      <c r="F201" s="210" t="s">
        <v>1749</v>
      </c>
      <c r="G201" s="213"/>
      <c r="H201" s="727"/>
      <c r="I201" s="728" t="s">
        <v>1883</v>
      </c>
      <c r="J201" s="727"/>
      <c r="K201" s="212" t="s">
        <v>1768</v>
      </c>
      <c r="L201" s="732">
        <v>140000.0</v>
      </c>
      <c r="M201" s="250"/>
      <c r="N201" s="218" t="s">
        <v>1884</v>
      </c>
      <c r="O201" s="729" t="s">
        <v>61</v>
      </c>
      <c r="P201" s="736"/>
      <c r="Q201" s="213" t="str">
        <f>iferror(vlookup(S201,'Back up'!$B$2:$C$18,2),"")</f>
        <v/>
      </c>
      <c r="R201" s="213"/>
      <c r="S201" s="734"/>
      <c r="T201" s="213"/>
      <c r="U201" s="214"/>
      <c r="V201" s="214"/>
      <c r="W201" s="214"/>
      <c r="X201" s="214"/>
      <c r="Y201" s="214"/>
      <c r="Z201" s="214"/>
      <c r="AA201" s="214"/>
    </row>
    <row r="202">
      <c r="A202" s="208"/>
      <c r="B202" s="304"/>
      <c r="C202" s="213"/>
      <c r="D202" s="210" t="s">
        <v>853</v>
      </c>
      <c r="E202" s="213"/>
      <c r="F202" s="210" t="s">
        <v>1749</v>
      </c>
      <c r="G202" s="213"/>
      <c r="H202" s="727"/>
      <c r="I202" s="728" t="s">
        <v>1885</v>
      </c>
      <c r="J202" s="727"/>
      <c r="K202" s="212" t="s">
        <v>1725</v>
      </c>
      <c r="L202" s="732">
        <v>200000.0</v>
      </c>
      <c r="M202" s="250"/>
      <c r="N202" s="218" t="s">
        <v>1886</v>
      </c>
      <c r="O202" s="729" t="s">
        <v>61</v>
      </c>
      <c r="P202" s="736"/>
      <c r="Q202" s="213" t="str">
        <f>iferror(vlookup(S202,'Back up'!$B$2:$C$18,2),"")</f>
        <v/>
      </c>
      <c r="R202" s="213"/>
      <c r="S202" s="734"/>
      <c r="T202" s="213"/>
      <c r="U202" s="214"/>
      <c r="V202" s="214"/>
      <c r="W202" s="214"/>
      <c r="X202" s="214"/>
      <c r="Y202" s="214"/>
      <c r="Z202" s="214"/>
      <c r="AA202" s="214"/>
    </row>
    <row r="203">
      <c r="A203" s="208"/>
      <c r="B203" s="304"/>
      <c r="C203" s="213"/>
      <c r="D203" s="210" t="s">
        <v>854</v>
      </c>
      <c r="E203" s="213"/>
      <c r="F203" s="210" t="s">
        <v>1749</v>
      </c>
      <c r="G203" s="213"/>
      <c r="H203" s="727"/>
      <c r="I203" s="728">
        <v>1737.0</v>
      </c>
      <c r="J203" s="727"/>
      <c r="K203" s="212" t="s">
        <v>1733</v>
      </c>
      <c r="L203" s="732">
        <v>270000.0</v>
      </c>
      <c r="M203" s="250"/>
      <c r="N203" s="218" t="s">
        <v>1887</v>
      </c>
      <c r="O203" s="729" t="s">
        <v>61</v>
      </c>
      <c r="P203" s="736"/>
      <c r="Q203" s="213" t="str">
        <f>iferror(vlookup(S203,'Back up'!$B$2:$C$18,2),"")</f>
        <v/>
      </c>
      <c r="R203" s="213"/>
      <c r="S203" s="734"/>
      <c r="T203" s="213"/>
      <c r="U203" s="214"/>
      <c r="V203" s="214"/>
      <c r="W203" s="214"/>
      <c r="X203" s="214"/>
      <c r="Y203" s="214"/>
      <c r="Z203" s="214"/>
      <c r="AA203" s="214"/>
    </row>
    <row r="204">
      <c r="A204" s="208"/>
      <c r="B204" s="315"/>
      <c r="C204" s="213"/>
      <c r="D204" s="210" t="s">
        <v>854</v>
      </c>
      <c r="E204" s="213"/>
      <c r="F204" s="210" t="s">
        <v>1749</v>
      </c>
      <c r="G204" s="213"/>
      <c r="H204" s="727"/>
      <c r="I204" s="728">
        <v>1214.0</v>
      </c>
      <c r="J204" s="727"/>
      <c r="K204" s="212" t="s">
        <v>1768</v>
      </c>
      <c r="L204" s="732">
        <v>140000.0</v>
      </c>
      <c r="M204" s="250"/>
      <c r="N204" s="218" t="s">
        <v>1888</v>
      </c>
      <c r="O204" s="729" t="s">
        <v>61</v>
      </c>
      <c r="P204" s="736"/>
      <c r="Q204" s="213" t="str">
        <f>iferror(vlookup(S204,'Back up'!$B$2:$C$18,2),"")</f>
        <v/>
      </c>
      <c r="R204" s="213"/>
      <c r="S204" s="734"/>
      <c r="T204" s="213"/>
      <c r="U204" s="214"/>
      <c r="V204" s="214"/>
      <c r="W204" s="214"/>
      <c r="X204" s="214"/>
      <c r="Y204" s="214"/>
      <c r="Z204" s="214"/>
      <c r="AA204" s="214"/>
    </row>
    <row r="205">
      <c r="A205" s="208"/>
      <c r="B205" s="754">
        <v>46161.0</v>
      </c>
      <c r="C205" s="213"/>
      <c r="D205" s="210" t="s">
        <v>852</v>
      </c>
      <c r="E205" s="213"/>
      <c r="F205" s="210" t="s">
        <v>1889</v>
      </c>
      <c r="G205" s="210" t="s">
        <v>1890</v>
      </c>
      <c r="H205" s="727"/>
      <c r="I205" s="728" t="s">
        <v>1891</v>
      </c>
      <c r="J205" s="727"/>
      <c r="K205" s="212"/>
      <c r="L205" s="735"/>
      <c r="M205" s="250"/>
      <c r="N205" s="265"/>
      <c r="O205" s="729" t="s">
        <v>61</v>
      </c>
      <c r="P205" s="736"/>
      <c r="Q205" s="213" t="str">
        <f>iferror(vlookup(S205,'Back up'!$B$2:$C$18,2),"")</f>
        <v/>
      </c>
      <c r="R205" s="213"/>
      <c r="S205" s="734"/>
      <c r="T205" s="213"/>
      <c r="U205" s="214"/>
      <c r="V205" s="214"/>
      <c r="W205" s="214"/>
      <c r="X205" s="214"/>
      <c r="Y205" s="214"/>
      <c r="Z205" s="214"/>
      <c r="AA205" s="214"/>
    </row>
    <row r="206">
      <c r="A206" s="208"/>
      <c r="B206" s="304"/>
      <c r="C206" s="213"/>
      <c r="D206" s="210" t="s">
        <v>852</v>
      </c>
      <c r="E206" s="213"/>
      <c r="F206" s="210" t="s">
        <v>1889</v>
      </c>
      <c r="G206" s="210" t="s">
        <v>1892</v>
      </c>
      <c r="H206" s="727"/>
      <c r="I206" s="728" t="s">
        <v>1329</v>
      </c>
      <c r="J206" s="727"/>
      <c r="K206" s="212"/>
      <c r="L206" s="735"/>
      <c r="M206" s="250"/>
      <c r="N206" s="265"/>
      <c r="O206" s="729" t="s">
        <v>61</v>
      </c>
      <c r="P206" s="736"/>
      <c r="Q206" s="213" t="str">
        <f>iferror(vlookup(S206,'Back up'!$B$2:$C$18,2),"")</f>
        <v/>
      </c>
      <c r="R206" s="213"/>
      <c r="S206" s="734"/>
      <c r="T206" s="213"/>
      <c r="U206" s="214"/>
      <c r="V206" s="214"/>
      <c r="W206" s="214"/>
      <c r="X206" s="214"/>
      <c r="Y206" s="214"/>
      <c r="Z206" s="214"/>
      <c r="AA206" s="214"/>
    </row>
    <row r="207">
      <c r="A207" s="208"/>
      <c r="B207" s="304"/>
      <c r="C207" s="213"/>
      <c r="D207" s="210" t="s">
        <v>853</v>
      </c>
      <c r="E207" s="213"/>
      <c r="F207" s="210" t="s">
        <v>1749</v>
      </c>
      <c r="G207" s="213"/>
      <c r="H207" s="727"/>
      <c r="I207" s="728">
        <v>1413.0</v>
      </c>
      <c r="J207" s="727"/>
      <c r="K207" s="212" t="s">
        <v>1727</v>
      </c>
      <c r="L207" s="732">
        <v>39000.0</v>
      </c>
      <c r="M207" s="250"/>
      <c r="N207" s="265"/>
      <c r="O207" s="729" t="s">
        <v>61</v>
      </c>
      <c r="P207" s="736"/>
      <c r="Q207" s="213" t="str">
        <f>iferror(vlookup(S207,'Back up'!$B$2:$C$18,2),"")</f>
        <v/>
      </c>
      <c r="R207" s="213"/>
      <c r="S207" s="734"/>
      <c r="T207" s="213"/>
      <c r="U207" s="214"/>
      <c r="V207" s="214"/>
      <c r="W207" s="214"/>
      <c r="X207" s="214"/>
      <c r="Y207" s="214"/>
      <c r="Z207" s="214"/>
      <c r="AA207" s="214"/>
    </row>
    <row r="208">
      <c r="A208" s="208"/>
      <c r="B208" s="304"/>
      <c r="C208" s="213"/>
      <c r="D208" s="210" t="s">
        <v>854</v>
      </c>
      <c r="E208" s="213"/>
      <c r="F208" s="210" t="s">
        <v>1829</v>
      </c>
      <c r="G208" s="213"/>
      <c r="H208" s="727" t="s">
        <v>1376</v>
      </c>
      <c r="I208" s="728">
        <v>2119.0</v>
      </c>
      <c r="J208" s="727" t="s">
        <v>1374</v>
      </c>
      <c r="K208" s="212" t="s">
        <v>1727</v>
      </c>
      <c r="L208" s="732">
        <v>39000.0</v>
      </c>
      <c r="M208" s="250"/>
      <c r="N208" s="265"/>
      <c r="O208" s="729" t="s">
        <v>61</v>
      </c>
      <c r="P208" s="736"/>
      <c r="Q208" s="213" t="str">
        <f>iferror(vlookup(S208,'Back up'!$B$2:$C$18,2),"")</f>
        <v/>
      </c>
      <c r="R208" s="213"/>
      <c r="S208" s="734"/>
      <c r="T208" s="213"/>
      <c r="U208" s="214"/>
      <c r="V208" s="214"/>
      <c r="W208" s="214"/>
      <c r="X208" s="214"/>
      <c r="Y208" s="214"/>
      <c r="Z208" s="214"/>
      <c r="AA208" s="214"/>
    </row>
    <row r="209">
      <c r="A209" s="208"/>
      <c r="B209" s="304"/>
      <c r="C209" s="213"/>
      <c r="D209" s="210" t="s">
        <v>854</v>
      </c>
      <c r="E209" s="213"/>
      <c r="F209" s="210" t="s">
        <v>1752</v>
      </c>
      <c r="G209" s="213"/>
      <c r="H209" s="727" t="s">
        <v>1358</v>
      </c>
      <c r="I209" s="728">
        <v>2410.0</v>
      </c>
      <c r="J209" s="727" t="s">
        <v>1374</v>
      </c>
      <c r="K209" s="212" t="s">
        <v>1768</v>
      </c>
      <c r="L209" s="732">
        <v>100000.0</v>
      </c>
      <c r="M209" s="250"/>
      <c r="N209" s="218" t="s">
        <v>1893</v>
      </c>
      <c r="O209" s="729" t="s">
        <v>61</v>
      </c>
      <c r="P209" s="736"/>
      <c r="Q209" s="213" t="str">
        <f>iferror(vlookup(S209,'Back up'!$B$2:$C$18,2),"")</f>
        <v/>
      </c>
      <c r="R209" s="213"/>
      <c r="S209" s="734"/>
      <c r="T209" s="213"/>
      <c r="U209" s="214"/>
      <c r="V209" s="214"/>
      <c r="W209" s="214"/>
      <c r="X209" s="214"/>
      <c r="Y209" s="214"/>
      <c r="Z209" s="214"/>
      <c r="AA209" s="214"/>
    </row>
    <row r="210">
      <c r="A210" s="208"/>
      <c r="B210" s="304"/>
      <c r="C210" s="213"/>
      <c r="D210" s="210" t="s">
        <v>853</v>
      </c>
      <c r="E210" s="213"/>
      <c r="F210" s="210" t="s">
        <v>1749</v>
      </c>
      <c r="G210" s="213"/>
      <c r="H210" s="727" t="s">
        <v>1358</v>
      </c>
      <c r="I210" s="728">
        <v>1628.0</v>
      </c>
      <c r="J210" s="727" t="s">
        <v>1374</v>
      </c>
      <c r="K210" s="212" t="s">
        <v>1768</v>
      </c>
      <c r="L210" s="732">
        <v>140000.0</v>
      </c>
      <c r="M210" s="250"/>
      <c r="N210" s="218" t="s">
        <v>1893</v>
      </c>
      <c r="O210" s="729" t="s">
        <v>61</v>
      </c>
      <c r="P210" s="736"/>
      <c r="Q210" s="213" t="str">
        <f>iferror(vlookup(S210,'Back up'!$B$2:$C$18,2),"")</f>
        <v/>
      </c>
      <c r="R210" s="213"/>
      <c r="S210" s="734"/>
      <c r="T210" s="213"/>
      <c r="U210" s="214"/>
      <c r="V210" s="214"/>
      <c r="W210" s="214"/>
      <c r="X210" s="214"/>
      <c r="Y210" s="214"/>
      <c r="Z210" s="214"/>
      <c r="AA210" s="214"/>
    </row>
    <row r="211">
      <c r="A211" s="208"/>
      <c r="B211" s="304"/>
      <c r="C211" s="213"/>
      <c r="D211" s="210" t="s">
        <v>853</v>
      </c>
      <c r="E211" s="213"/>
      <c r="F211" s="210" t="s">
        <v>1749</v>
      </c>
      <c r="G211" s="213"/>
      <c r="H211" s="727" t="s">
        <v>1358</v>
      </c>
      <c r="I211" s="728">
        <v>1629.0</v>
      </c>
      <c r="J211" s="727" t="s">
        <v>1374</v>
      </c>
      <c r="K211" s="212" t="s">
        <v>1768</v>
      </c>
      <c r="L211" s="732">
        <v>140000.0</v>
      </c>
      <c r="M211" s="250"/>
      <c r="N211" s="218" t="s">
        <v>1893</v>
      </c>
      <c r="O211" s="729" t="s">
        <v>61</v>
      </c>
      <c r="P211" s="736"/>
      <c r="Q211" s="213" t="str">
        <f>iferror(vlookup(S211,'Back up'!$B$2:$C$18,2),"")</f>
        <v/>
      </c>
      <c r="R211" s="213"/>
      <c r="S211" s="734"/>
      <c r="T211" s="213"/>
      <c r="U211" s="214"/>
      <c r="V211" s="214"/>
      <c r="W211" s="214"/>
      <c r="X211" s="214"/>
      <c r="Y211" s="214"/>
      <c r="Z211" s="214"/>
      <c r="AA211" s="214"/>
    </row>
    <row r="212">
      <c r="A212" s="208"/>
      <c r="B212" s="304"/>
      <c r="C212" s="213"/>
      <c r="D212" s="210" t="s">
        <v>853</v>
      </c>
      <c r="E212" s="213"/>
      <c r="F212" s="210" t="s">
        <v>1749</v>
      </c>
      <c r="G212" s="213"/>
      <c r="H212" s="727" t="s">
        <v>1358</v>
      </c>
      <c r="I212" s="728">
        <v>2222.0</v>
      </c>
      <c r="J212" s="727" t="s">
        <v>1374</v>
      </c>
      <c r="K212" s="212" t="s">
        <v>1768</v>
      </c>
      <c r="L212" s="732">
        <v>140000.0</v>
      </c>
      <c r="M212" s="250"/>
      <c r="N212" s="218" t="s">
        <v>1893</v>
      </c>
      <c r="O212" s="729" t="s">
        <v>61</v>
      </c>
      <c r="P212" s="736"/>
      <c r="Q212" s="213" t="str">
        <f>iferror(vlookup(S212,'Back up'!$B$2:$C$18,2),"")</f>
        <v/>
      </c>
      <c r="R212" s="213"/>
      <c r="S212" s="734"/>
      <c r="T212" s="213"/>
      <c r="U212" s="214"/>
      <c r="V212" s="214"/>
      <c r="W212" s="214"/>
      <c r="X212" s="214"/>
      <c r="Y212" s="214"/>
      <c r="Z212" s="214"/>
      <c r="AA212" s="214"/>
    </row>
    <row r="213">
      <c r="A213" s="208"/>
      <c r="B213" s="304"/>
      <c r="C213" s="213"/>
      <c r="D213" s="210" t="s">
        <v>853</v>
      </c>
      <c r="E213" s="213"/>
      <c r="F213" s="210" t="s">
        <v>1749</v>
      </c>
      <c r="G213" s="213"/>
      <c r="H213" s="727" t="s">
        <v>1358</v>
      </c>
      <c r="I213" s="728">
        <v>1833.0</v>
      </c>
      <c r="J213" s="727" t="s">
        <v>1374</v>
      </c>
      <c r="K213" s="212" t="s">
        <v>1768</v>
      </c>
      <c r="L213" s="732">
        <v>140000.0</v>
      </c>
      <c r="M213" s="250"/>
      <c r="N213" s="218" t="s">
        <v>1893</v>
      </c>
      <c r="O213" s="729" t="s">
        <v>61</v>
      </c>
      <c r="P213" s="736"/>
      <c r="Q213" s="213" t="str">
        <f>iferror(vlookup(S213,'Back up'!$B$2:$C$18,2),"")</f>
        <v/>
      </c>
      <c r="R213" s="213"/>
      <c r="S213" s="734"/>
      <c r="T213" s="213"/>
      <c r="U213" s="214"/>
      <c r="V213" s="214"/>
      <c r="W213" s="214"/>
      <c r="X213" s="214"/>
      <c r="Y213" s="214"/>
      <c r="Z213" s="214"/>
      <c r="AA213" s="214"/>
    </row>
    <row r="214">
      <c r="A214" s="208"/>
      <c r="B214" s="315"/>
      <c r="C214" s="213"/>
      <c r="D214" s="210" t="s">
        <v>853</v>
      </c>
      <c r="E214" s="213"/>
      <c r="F214" s="210" t="s">
        <v>1749</v>
      </c>
      <c r="G214" s="213"/>
      <c r="H214" s="727" t="s">
        <v>1358</v>
      </c>
      <c r="I214" s="728">
        <v>1818.0</v>
      </c>
      <c r="J214" s="727" t="s">
        <v>1374</v>
      </c>
      <c r="K214" s="212" t="s">
        <v>1768</v>
      </c>
      <c r="L214" s="732">
        <v>140000.0</v>
      </c>
      <c r="M214" s="250"/>
      <c r="N214" s="218" t="s">
        <v>1893</v>
      </c>
      <c r="O214" s="729" t="s">
        <v>61</v>
      </c>
      <c r="P214" s="736"/>
      <c r="Q214" s="213" t="str">
        <f>iferror(vlookup(S214,'Back up'!$B$2:$C$18,2),"")</f>
        <v/>
      </c>
      <c r="R214" s="213"/>
      <c r="S214" s="734"/>
      <c r="T214" s="213"/>
      <c r="U214" s="214"/>
      <c r="V214" s="214"/>
      <c r="W214" s="214"/>
      <c r="X214" s="214"/>
      <c r="Y214" s="214"/>
      <c r="Z214" s="214"/>
      <c r="AA214" s="214"/>
    </row>
    <row r="215">
      <c r="A215" s="208"/>
      <c r="B215" s="748">
        <v>46162.0</v>
      </c>
      <c r="C215" s="213"/>
      <c r="D215" s="210" t="s">
        <v>853</v>
      </c>
      <c r="E215" s="213"/>
      <c r="F215" s="210" t="s">
        <v>1726</v>
      </c>
      <c r="G215" s="213"/>
      <c r="H215" s="727" t="s">
        <v>1376</v>
      </c>
      <c r="I215" s="728">
        <v>1812.0</v>
      </c>
      <c r="J215" s="727" t="s">
        <v>1542</v>
      </c>
      <c r="K215" s="212" t="s">
        <v>1725</v>
      </c>
      <c r="L215" s="735"/>
      <c r="M215" s="250"/>
      <c r="N215" s="218" t="s">
        <v>1894</v>
      </c>
      <c r="O215" s="729" t="s">
        <v>61</v>
      </c>
      <c r="P215" s="736"/>
      <c r="Q215" s="213" t="str">
        <f>iferror(vlookup(S215,'Back up'!$B$2:$C$18,2),"")</f>
        <v/>
      </c>
      <c r="R215" s="213"/>
      <c r="S215" s="734"/>
      <c r="T215" s="213"/>
      <c r="U215" s="214"/>
      <c r="V215" s="214"/>
      <c r="W215" s="214"/>
      <c r="X215" s="214"/>
      <c r="Y215" s="214"/>
      <c r="Z215" s="214"/>
      <c r="AA215" s="214"/>
    </row>
    <row r="216">
      <c r="A216" s="208"/>
      <c r="B216" s="304"/>
      <c r="C216" s="213"/>
      <c r="D216" s="210" t="s">
        <v>852</v>
      </c>
      <c r="E216" s="213"/>
      <c r="F216" s="210" t="s">
        <v>1895</v>
      </c>
      <c r="G216" s="213"/>
      <c r="H216" s="727"/>
      <c r="I216" s="755"/>
      <c r="J216" s="727"/>
      <c r="K216" s="212" t="s">
        <v>1733</v>
      </c>
      <c r="L216" s="732">
        <v>300000.0</v>
      </c>
      <c r="M216" s="250"/>
      <c r="N216" s="218" t="s">
        <v>1896</v>
      </c>
      <c r="O216" s="729" t="s">
        <v>61</v>
      </c>
      <c r="P216" s="736"/>
      <c r="Q216" s="213" t="str">
        <f>iferror(vlookup(S216,'Back up'!$B$2:$C$18,2),"")</f>
        <v/>
      </c>
      <c r="R216" s="213"/>
      <c r="S216" s="734"/>
      <c r="T216" s="213"/>
      <c r="U216" s="214"/>
      <c r="V216" s="214"/>
      <c r="W216" s="214"/>
      <c r="X216" s="214"/>
      <c r="Y216" s="214"/>
      <c r="Z216" s="214"/>
      <c r="AA216" s="214"/>
    </row>
    <row r="217">
      <c r="A217" s="208"/>
      <c r="B217" s="304"/>
      <c r="C217" s="213"/>
      <c r="D217" s="210" t="s">
        <v>852</v>
      </c>
      <c r="E217" s="213"/>
      <c r="F217" s="210" t="s">
        <v>1726</v>
      </c>
      <c r="G217" s="213"/>
      <c r="H217" s="727" t="s">
        <v>1358</v>
      </c>
      <c r="I217" s="728">
        <v>1603.0</v>
      </c>
      <c r="J217" s="727" t="s">
        <v>1374</v>
      </c>
      <c r="K217" s="212" t="s">
        <v>1733</v>
      </c>
      <c r="L217" s="735"/>
      <c r="M217" s="250"/>
      <c r="N217" s="218" t="s">
        <v>1897</v>
      </c>
      <c r="O217" s="729" t="s">
        <v>61</v>
      </c>
      <c r="P217" s="736"/>
      <c r="Q217" s="213" t="str">
        <f>iferror(vlookup(S217,'Back up'!$B$2:$C$18,2),"")</f>
        <v/>
      </c>
      <c r="R217" s="213"/>
      <c r="S217" s="734"/>
      <c r="T217" s="213"/>
      <c r="U217" s="214"/>
      <c r="V217" s="214"/>
      <c r="W217" s="214"/>
      <c r="X217" s="214"/>
      <c r="Y217" s="214"/>
      <c r="Z217" s="214"/>
      <c r="AA217" s="214"/>
    </row>
    <row r="218">
      <c r="A218" s="208"/>
      <c r="B218" s="304"/>
      <c r="C218" s="213"/>
      <c r="D218" s="210" t="s">
        <v>854</v>
      </c>
      <c r="E218" s="213"/>
      <c r="F218" s="210" t="s">
        <v>1749</v>
      </c>
      <c r="G218" s="213"/>
      <c r="H218" s="727" t="s">
        <v>1358</v>
      </c>
      <c r="I218" s="728">
        <v>1439.0</v>
      </c>
      <c r="J218" s="727" t="s">
        <v>1374</v>
      </c>
      <c r="K218" s="212" t="s">
        <v>1750</v>
      </c>
      <c r="L218" s="732">
        <v>10000.0</v>
      </c>
      <c r="M218" s="250"/>
      <c r="N218" s="218" t="s">
        <v>1898</v>
      </c>
      <c r="O218" s="729" t="s">
        <v>61</v>
      </c>
      <c r="P218" s="736"/>
      <c r="Q218" s="213" t="str">
        <f>iferror(vlookup(S218,'Back up'!$B$2:$C$18,2),"")</f>
        <v/>
      </c>
      <c r="R218" s="213"/>
      <c r="S218" s="734"/>
      <c r="T218" s="213"/>
      <c r="U218" s="214"/>
      <c r="V218" s="214"/>
      <c r="W218" s="214"/>
      <c r="X218" s="214"/>
      <c r="Y218" s="214"/>
      <c r="Z218" s="214"/>
      <c r="AA218" s="214"/>
    </row>
    <row r="219">
      <c r="A219" s="208"/>
      <c r="B219" s="304"/>
      <c r="C219" s="213"/>
      <c r="D219" s="210" t="s">
        <v>853</v>
      </c>
      <c r="E219" s="213"/>
      <c r="F219" s="210" t="s">
        <v>1752</v>
      </c>
      <c r="G219" s="213"/>
      <c r="H219" s="727" t="s">
        <v>1376</v>
      </c>
      <c r="I219" s="728">
        <v>1904.0</v>
      </c>
      <c r="J219" s="727" t="s">
        <v>282</v>
      </c>
      <c r="K219" s="212" t="s">
        <v>1725</v>
      </c>
      <c r="L219" s="732">
        <v>50000.0</v>
      </c>
      <c r="M219" s="250"/>
      <c r="N219" s="218" t="s">
        <v>1899</v>
      </c>
      <c r="O219" s="729" t="s">
        <v>61</v>
      </c>
      <c r="P219" s="736"/>
      <c r="Q219" s="213" t="str">
        <f>iferror(vlookup(S219,'Back up'!$B$2:$C$18,2),"")</f>
        <v/>
      </c>
      <c r="R219" s="213"/>
      <c r="S219" s="734"/>
      <c r="T219" s="213"/>
      <c r="U219" s="214"/>
      <c r="V219" s="214"/>
      <c r="W219" s="214"/>
      <c r="X219" s="214"/>
      <c r="Y219" s="214"/>
      <c r="Z219" s="214"/>
      <c r="AA219" s="214"/>
    </row>
    <row r="220">
      <c r="A220" s="208"/>
      <c r="B220" s="315"/>
      <c r="C220" s="213"/>
      <c r="D220" s="210" t="s">
        <v>853</v>
      </c>
      <c r="E220" s="213"/>
      <c r="F220" s="210" t="s">
        <v>1752</v>
      </c>
      <c r="G220" s="213"/>
      <c r="H220" s="727" t="s">
        <v>1376</v>
      </c>
      <c r="I220" s="728">
        <v>1905.0</v>
      </c>
      <c r="J220" s="727" t="s">
        <v>282</v>
      </c>
      <c r="K220" s="212" t="s">
        <v>1725</v>
      </c>
      <c r="L220" s="732">
        <v>50000.0</v>
      </c>
      <c r="M220" s="250"/>
      <c r="N220" s="218" t="s">
        <v>1899</v>
      </c>
      <c r="O220" s="729" t="s">
        <v>61</v>
      </c>
      <c r="P220" s="736"/>
      <c r="Q220" s="213" t="str">
        <f>iferror(vlookup(S220,'Back up'!$B$2:$C$18,2),"")</f>
        <v/>
      </c>
      <c r="R220" s="213"/>
      <c r="S220" s="734"/>
      <c r="T220" s="213"/>
      <c r="U220" s="214"/>
      <c r="V220" s="214"/>
      <c r="W220" s="214"/>
      <c r="X220" s="214"/>
      <c r="Y220" s="214"/>
      <c r="Z220" s="214"/>
      <c r="AA220" s="214"/>
    </row>
    <row r="221">
      <c r="A221" s="208"/>
      <c r="B221" s="748">
        <v>46163.0</v>
      </c>
      <c r="C221" s="213"/>
      <c r="D221" s="210" t="s">
        <v>120</v>
      </c>
      <c r="E221" s="213"/>
      <c r="F221" s="210" t="s">
        <v>1752</v>
      </c>
      <c r="G221" s="213"/>
      <c r="H221" s="727" t="s">
        <v>1376</v>
      </c>
      <c r="I221" s="728">
        <v>2414.0</v>
      </c>
      <c r="J221" s="727" t="s">
        <v>282</v>
      </c>
      <c r="K221" s="212" t="s">
        <v>1725</v>
      </c>
      <c r="L221" s="732">
        <v>60000.0</v>
      </c>
      <c r="M221" s="250"/>
      <c r="N221" s="218" t="s">
        <v>1900</v>
      </c>
      <c r="O221" s="729" t="s">
        <v>61</v>
      </c>
      <c r="P221" s="736"/>
      <c r="Q221" s="213" t="str">
        <f>iferror(vlookup(S221,'Back up'!$B$2:$C$18,2),"")</f>
        <v/>
      </c>
      <c r="R221" s="213"/>
      <c r="S221" s="734"/>
      <c r="T221" s="213"/>
      <c r="U221" s="214"/>
      <c r="V221" s="214"/>
      <c r="W221" s="214"/>
      <c r="X221" s="214"/>
      <c r="Y221" s="214"/>
      <c r="Z221" s="214"/>
      <c r="AA221" s="214"/>
    </row>
    <row r="222">
      <c r="A222" s="208"/>
      <c r="B222" s="304"/>
      <c r="C222" s="213"/>
      <c r="D222" s="210" t="s">
        <v>120</v>
      </c>
      <c r="E222" s="213"/>
      <c r="F222" s="210" t="s">
        <v>1752</v>
      </c>
      <c r="G222" s="213"/>
      <c r="H222" s="727" t="s">
        <v>1358</v>
      </c>
      <c r="I222" s="728">
        <v>1310.0</v>
      </c>
      <c r="J222" s="727" t="s">
        <v>1374</v>
      </c>
      <c r="K222" s="212" t="s">
        <v>1725</v>
      </c>
      <c r="L222" s="732">
        <v>50000.0</v>
      </c>
      <c r="M222" s="250"/>
      <c r="N222" s="218" t="s">
        <v>1901</v>
      </c>
      <c r="O222" s="729" t="s">
        <v>61</v>
      </c>
      <c r="P222" s="736"/>
      <c r="Q222" s="213" t="str">
        <f>iferror(vlookup(S222,'Back up'!$B$2:$C$18,2),"")</f>
        <v/>
      </c>
      <c r="R222" s="213"/>
      <c r="S222" s="734"/>
      <c r="T222" s="213"/>
      <c r="U222" s="214"/>
      <c r="V222" s="214"/>
      <c r="W222" s="214"/>
      <c r="X222" s="214"/>
      <c r="Y222" s="214"/>
      <c r="Z222" s="214"/>
      <c r="AA222" s="214"/>
    </row>
    <row r="223">
      <c r="A223" s="208"/>
      <c r="B223" s="304"/>
      <c r="C223" s="213"/>
      <c r="D223" s="210" t="s">
        <v>120</v>
      </c>
      <c r="E223" s="213"/>
      <c r="F223" s="210" t="s">
        <v>1752</v>
      </c>
      <c r="G223" s="213"/>
      <c r="H223" s="727" t="s">
        <v>1358</v>
      </c>
      <c r="I223" s="728">
        <v>2714.0</v>
      </c>
      <c r="J223" s="727" t="s">
        <v>1374</v>
      </c>
      <c r="K223" s="212" t="s">
        <v>1725</v>
      </c>
      <c r="L223" s="732">
        <v>50000.0</v>
      </c>
      <c r="M223" s="250"/>
      <c r="N223" s="218" t="s">
        <v>1901</v>
      </c>
      <c r="O223" s="729" t="s">
        <v>61</v>
      </c>
      <c r="P223" s="736"/>
      <c r="Q223" s="213" t="str">
        <f>iferror(vlookup(S223,'Back up'!$B$2:$C$18,2),"")</f>
        <v/>
      </c>
      <c r="R223" s="213"/>
      <c r="S223" s="734"/>
      <c r="T223" s="213"/>
      <c r="U223" s="214"/>
      <c r="V223" s="214"/>
      <c r="W223" s="214"/>
      <c r="X223" s="214"/>
      <c r="Y223" s="214"/>
      <c r="Z223" s="214"/>
      <c r="AA223" s="214"/>
    </row>
    <row r="224">
      <c r="A224" s="208"/>
      <c r="B224" s="304"/>
      <c r="C224" s="213"/>
      <c r="D224" s="210" t="s">
        <v>120</v>
      </c>
      <c r="E224" s="213"/>
      <c r="F224" s="210" t="s">
        <v>1752</v>
      </c>
      <c r="G224" s="213"/>
      <c r="H224" s="727" t="s">
        <v>1358</v>
      </c>
      <c r="I224" s="728">
        <v>2509.0</v>
      </c>
      <c r="J224" s="727" t="s">
        <v>1374</v>
      </c>
      <c r="K224" s="212" t="s">
        <v>1725</v>
      </c>
      <c r="L224" s="732">
        <v>50000.0</v>
      </c>
      <c r="M224" s="250"/>
      <c r="N224" s="218" t="s">
        <v>1901</v>
      </c>
      <c r="O224" s="729" t="s">
        <v>61</v>
      </c>
      <c r="P224" s="736"/>
      <c r="Q224" s="213" t="str">
        <f>iferror(vlookup(S224,'Back up'!$B$2:$C$18,2),"")</f>
        <v/>
      </c>
      <c r="R224" s="213"/>
      <c r="S224" s="734"/>
      <c r="T224" s="213"/>
      <c r="U224" s="214"/>
      <c r="V224" s="214"/>
      <c r="W224" s="214"/>
      <c r="X224" s="214"/>
      <c r="Y224" s="214"/>
      <c r="Z224" s="214"/>
      <c r="AA224" s="214"/>
    </row>
    <row r="225">
      <c r="A225" s="208"/>
      <c r="B225" s="304"/>
      <c r="C225" s="213"/>
      <c r="D225" s="210" t="s">
        <v>120</v>
      </c>
      <c r="E225" s="213"/>
      <c r="F225" s="210" t="s">
        <v>1752</v>
      </c>
      <c r="G225" s="213"/>
      <c r="H225" s="727" t="s">
        <v>1358</v>
      </c>
      <c r="I225" s="728">
        <v>2910.0</v>
      </c>
      <c r="J225" s="727" t="s">
        <v>1374</v>
      </c>
      <c r="K225" s="212" t="s">
        <v>1725</v>
      </c>
      <c r="L225" s="732">
        <v>50000.0</v>
      </c>
      <c r="M225" s="250"/>
      <c r="N225" s="218" t="s">
        <v>1901</v>
      </c>
      <c r="O225" s="729" t="s">
        <v>61</v>
      </c>
      <c r="P225" s="736"/>
      <c r="Q225" s="213" t="str">
        <f>iferror(vlookup(S225,'Back up'!$B$2:$C$18,2),"")</f>
        <v/>
      </c>
      <c r="R225" s="213"/>
      <c r="S225" s="734"/>
      <c r="T225" s="213"/>
      <c r="U225" s="214"/>
      <c r="V225" s="214"/>
      <c r="W225" s="214"/>
      <c r="X225" s="214"/>
      <c r="Y225" s="214"/>
      <c r="Z225" s="214"/>
      <c r="AA225" s="214"/>
    </row>
    <row r="226">
      <c r="A226" s="208"/>
      <c r="B226" s="304"/>
      <c r="C226" s="213"/>
      <c r="D226" s="210" t="s">
        <v>120</v>
      </c>
      <c r="E226" s="213"/>
      <c r="F226" s="210" t="s">
        <v>1752</v>
      </c>
      <c r="G226" s="213"/>
      <c r="H226" s="727" t="s">
        <v>1358</v>
      </c>
      <c r="I226" s="728">
        <v>1710.0</v>
      </c>
      <c r="J226" s="727" t="s">
        <v>1374</v>
      </c>
      <c r="K226" s="212" t="s">
        <v>1725</v>
      </c>
      <c r="L226" s="732">
        <v>50000.0</v>
      </c>
      <c r="M226" s="250"/>
      <c r="N226" s="218" t="s">
        <v>1901</v>
      </c>
      <c r="O226" s="729" t="s">
        <v>61</v>
      </c>
      <c r="P226" s="736"/>
      <c r="Q226" s="213" t="str">
        <f>iferror(vlookup(S226,'Back up'!$B$2:$C$18,2),"")</f>
        <v/>
      </c>
      <c r="R226" s="213"/>
      <c r="S226" s="734"/>
      <c r="T226" s="213"/>
      <c r="U226" s="214"/>
      <c r="V226" s="214"/>
      <c r="W226" s="214"/>
      <c r="X226" s="214"/>
      <c r="Y226" s="214"/>
      <c r="Z226" s="214"/>
      <c r="AA226" s="214"/>
    </row>
    <row r="227">
      <c r="A227" s="208"/>
      <c r="B227" s="304"/>
      <c r="C227" s="213"/>
      <c r="D227" s="210" t="s">
        <v>120</v>
      </c>
      <c r="E227" s="213"/>
      <c r="F227" s="210" t="s">
        <v>1752</v>
      </c>
      <c r="G227" s="213"/>
      <c r="H227" s="727" t="s">
        <v>1358</v>
      </c>
      <c r="I227" s="728">
        <v>3105.0</v>
      </c>
      <c r="J227" s="727" t="s">
        <v>1374</v>
      </c>
      <c r="K227" s="212" t="s">
        <v>1725</v>
      </c>
      <c r="L227" s="732">
        <v>100000.0</v>
      </c>
      <c r="M227" s="250"/>
      <c r="N227" s="218" t="s">
        <v>1901</v>
      </c>
      <c r="O227" s="729" t="s">
        <v>61</v>
      </c>
      <c r="P227" s="736"/>
      <c r="Q227" s="213" t="str">
        <f>iferror(vlookup(S227,'Back up'!$B$2:$C$18,2),"")</f>
        <v/>
      </c>
      <c r="R227" s="213"/>
      <c r="S227" s="734"/>
      <c r="T227" s="213"/>
      <c r="U227" s="214"/>
      <c r="V227" s="214"/>
      <c r="W227" s="214"/>
      <c r="X227" s="214"/>
      <c r="Y227" s="214"/>
      <c r="Z227" s="214"/>
      <c r="AA227" s="214"/>
    </row>
    <row r="228">
      <c r="A228" s="208"/>
      <c r="B228" s="304"/>
      <c r="C228" s="213"/>
      <c r="D228" s="210" t="s">
        <v>854</v>
      </c>
      <c r="E228" s="213"/>
      <c r="F228" s="210" t="s">
        <v>1416</v>
      </c>
      <c r="G228" s="213"/>
      <c r="H228" s="727" t="s">
        <v>1376</v>
      </c>
      <c r="I228" s="728" t="s">
        <v>1902</v>
      </c>
      <c r="J228" s="727" t="s">
        <v>1374</v>
      </c>
      <c r="K228" s="212" t="s">
        <v>1727</v>
      </c>
      <c r="L228" s="732">
        <v>39000.0</v>
      </c>
      <c r="M228" s="250"/>
      <c r="N228" s="218" t="s">
        <v>1903</v>
      </c>
      <c r="O228" s="729" t="s">
        <v>61</v>
      </c>
      <c r="P228" s="736"/>
      <c r="Q228" s="213" t="str">
        <f>iferror(vlookup(S228,'Back up'!$B$2:$C$18,2),"")</f>
        <v/>
      </c>
      <c r="R228" s="213"/>
      <c r="S228" s="734"/>
      <c r="T228" s="213"/>
      <c r="U228" s="214"/>
      <c r="V228" s="214"/>
      <c r="W228" s="214"/>
      <c r="X228" s="214"/>
      <c r="Y228" s="214"/>
      <c r="Z228" s="214"/>
      <c r="AA228" s="214"/>
    </row>
    <row r="229">
      <c r="A229" s="208"/>
      <c r="B229" s="315"/>
      <c r="C229" s="213"/>
      <c r="D229" s="210" t="s">
        <v>854</v>
      </c>
      <c r="E229" s="213"/>
      <c r="F229" s="210" t="s">
        <v>1416</v>
      </c>
      <c r="G229" s="213"/>
      <c r="H229" s="727" t="s">
        <v>1376</v>
      </c>
      <c r="I229" s="728" t="s">
        <v>1904</v>
      </c>
      <c r="J229" s="727" t="s">
        <v>1374</v>
      </c>
      <c r="K229" s="212" t="s">
        <v>1727</v>
      </c>
      <c r="L229" s="732">
        <v>39000.0</v>
      </c>
      <c r="M229" s="250"/>
      <c r="N229" s="218" t="s">
        <v>1903</v>
      </c>
      <c r="O229" s="729" t="s">
        <v>61</v>
      </c>
      <c r="P229" s="736"/>
      <c r="Q229" s="213" t="str">
        <f>iferror(vlookup(S229,'Back up'!$B$2:$C$18,2),"")</f>
        <v/>
      </c>
      <c r="R229" s="213"/>
      <c r="S229" s="734"/>
      <c r="T229" s="213"/>
      <c r="U229" s="214"/>
      <c r="V229" s="214"/>
      <c r="W229" s="214"/>
      <c r="X229" s="214"/>
      <c r="Y229" s="214"/>
      <c r="Z229" s="214"/>
      <c r="AA229" s="214"/>
    </row>
    <row r="230">
      <c r="A230" s="208"/>
      <c r="B230" s="748">
        <v>46167.0</v>
      </c>
      <c r="C230" s="213"/>
      <c r="D230" s="210" t="s">
        <v>853</v>
      </c>
      <c r="E230" s="213"/>
      <c r="F230" s="210" t="s">
        <v>1739</v>
      </c>
      <c r="G230" s="213"/>
      <c r="H230" s="727" t="s">
        <v>1358</v>
      </c>
      <c r="I230" s="728"/>
      <c r="J230" s="727" t="s">
        <v>1374</v>
      </c>
      <c r="K230" s="212" t="s">
        <v>1733</v>
      </c>
      <c r="L230" s="732">
        <v>200000.0</v>
      </c>
      <c r="M230" s="250"/>
      <c r="N230" s="218" t="s">
        <v>1905</v>
      </c>
      <c r="O230" s="729"/>
      <c r="P230" s="736"/>
      <c r="Q230" s="213"/>
      <c r="R230" s="213"/>
      <c r="S230" s="734"/>
      <c r="T230" s="213"/>
      <c r="U230" s="214"/>
      <c r="V230" s="214"/>
      <c r="W230" s="214"/>
      <c r="X230" s="214"/>
      <c r="Y230" s="214"/>
      <c r="Z230" s="214"/>
      <c r="AA230" s="214"/>
    </row>
    <row r="231">
      <c r="A231" s="208"/>
      <c r="B231" s="304"/>
      <c r="C231" s="213"/>
      <c r="D231" s="210" t="s">
        <v>854</v>
      </c>
      <c r="E231" s="213"/>
      <c r="F231" s="210" t="s">
        <v>1906</v>
      </c>
      <c r="G231" s="213"/>
      <c r="H231" s="727" t="s">
        <v>1376</v>
      </c>
      <c r="I231" s="728">
        <v>1515.0</v>
      </c>
      <c r="J231" s="727" t="s">
        <v>282</v>
      </c>
      <c r="K231" s="212" t="s">
        <v>1733</v>
      </c>
      <c r="L231" s="732">
        <v>300000.0</v>
      </c>
      <c r="M231" s="250"/>
      <c r="N231" s="218" t="s">
        <v>1907</v>
      </c>
      <c r="O231" s="729" t="s">
        <v>61</v>
      </c>
      <c r="P231" s="736"/>
      <c r="Q231" s="213" t="str">
        <f>iferror(vlookup(S231,'Back up'!$B$2:$C$18,2),"")</f>
        <v/>
      </c>
      <c r="R231" s="213"/>
      <c r="S231" s="734"/>
      <c r="T231" s="213"/>
      <c r="U231" s="214"/>
      <c r="V231" s="214"/>
      <c r="W231" s="214"/>
      <c r="X231" s="214"/>
      <c r="Y231" s="214"/>
      <c r="Z231" s="214"/>
      <c r="AA231" s="214"/>
    </row>
    <row r="232">
      <c r="A232" s="208"/>
      <c r="B232" s="304"/>
      <c r="C232" s="213"/>
      <c r="D232" s="210" t="s">
        <v>854</v>
      </c>
      <c r="E232" s="213"/>
      <c r="F232" s="210" t="s">
        <v>1908</v>
      </c>
      <c r="G232" s="213"/>
      <c r="H232" s="727" t="s">
        <v>1358</v>
      </c>
      <c r="I232" s="728">
        <v>1409.0</v>
      </c>
      <c r="J232" s="727" t="s">
        <v>1374</v>
      </c>
      <c r="K232" s="212" t="s">
        <v>1733</v>
      </c>
      <c r="L232" s="732">
        <v>300000.0</v>
      </c>
      <c r="M232" s="250"/>
      <c r="N232" s="218" t="s">
        <v>1909</v>
      </c>
      <c r="O232" s="729" t="s">
        <v>61</v>
      </c>
      <c r="P232" s="736"/>
      <c r="Q232" s="213" t="str">
        <f>iferror(vlookup(S232,'Back up'!$B$2:$C$18,2),"")</f>
        <v/>
      </c>
      <c r="R232" s="213"/>
      <c r="S232" s="734"/>
      <c r="T232" s="213"/>
      <c r="U232" s="214"/>
      <c r="V232" s="214"/>
      <c r="W232" s="214"/>
      <c r="X232" s="214"/>
      <c r="Y232" s="214"/>
      <c r="Z232" s="214"/>
      <c r="AA232" s="214"/>
    </row>
    <row r="233">
      <c r="A233" s="208"/>
      <c r="B233" s="304"/>
      <c r="C233" s="213"/>
      <c r="D233" s="210" t="s">
        <v>853</v>
      </c>
      <c r="E233" s="213"/>
      <c r="F233" s="210" t="s">
        <v>1908</v>
      </c>
      <c r="G233" s="213"/>
      <c r="H233" s="727" t="s">
        <v>1376</v>
      </c>
      <c r="I233" s="728" t="s">
        <v>454</v>
      </c>
      <c r="J233" s="727" t="s">
        <v>282</v>
      </c>
      <c r="K233" s="212" t="s">
        <v>1725</v>
      </c>
      <c r="L233" s="732">
        <v>100000.0</v>
      </c>
      <c r="M233" s="250"/>
      <c r="N233" s="218" t="s">
        <v>1910</v>
      </c>
      <c r="O233" s="729" t="s">
        <v>61</v>
      </c>
      <c r="P233" s="736"/>
      <c r="Q233" s="213" t="str">
        <f>iferror(vlookup(S233,'Back up'!$B$2:$C$18,2),"")</f>
        <v/>
      </c>
      <c r="R233" s="213"/>
      <c r="S233" s="734"/>
      <c r="T233" s="213"/>
      <c r="U233" s="214"/>
      <c r="V233" s="214"/>
      <c r="W233" s="214"/>
      <c r="X233" s="214"/>
      <c r="Y233" s="214"/>
      <c r="Z233" s="214"/>
      <c r="AA233" s="214"/>
    </row>
    <row r="234">
      <c r="A234" s="208"/>
      <c r="B234" s="304"/>
      <c r="C234" s="213"/>
      <c r="D234" s="210" t="s">
        <v>854</v>
      </c>
      <c r="E234" s="213"/>
      <c r="F234" s="210" t="s">
        <v>1911</v>
      </c>
      <c r="G234" s="213"/>
      <c r="H234" s="727" t="s">
        <v>1376</v>
      </c>
      <c r="I234" s="728">
        <v>2219.0</v>
      </c>
      <c r="J234" s="727" t="s">
        <v>282</v>
      </c>
      <c r="K234" s="212" t="s">
        <v>1727</v>
      </c>
      <c r="L234" s="732">
        <v>39000.0</v>
      </c>
      <c r="M234" s="250"/>
      <c r="N234" s="218" t="s">
        <v>1403</v>
      </c>
      <c r="O234" s="729" t="s">
        <v>61</v>
      </c>
      <c r="P234" s="736"/>
      <c r="Q234" s="213" t="str">
        <f>iferror(vlookup(S234,'Back up'!$B$2:$C$18,2),"")</f>
        <v/>
      </c>
      <c r="R234" s="213"/>
      <c r="S234" s="734"/>
      <c r="T234" s="213"/>
      <c r="U234" s="214"/>
      <c r="V234" s="214"/>
      <c r="W234" s="214"/>
      <c r="X234" s="214"/>
      <c r="Y234" s="214"/>
      <c r="Z234" s="214"/>
      <c r="AA234" s="214"/>
    </row>
    <row r="235">
      <c r="A235" s="208"/>
      <c r="B235" s="304"/>
      <c r="C235" s="213"/>
      <c r="D235" s="210" t="s">
        <v>854</v>
      </c>
      <c r="E235" s="213"/>
      <c r="F235" s="210" t="s">
        <v>1752</v>
      </c>
      <c r="G235" s="213"/>
      <c r="H235" s="727" t="s">
        <v>1376</v>
      </c>
      <c r="I235" s="728" t="s">
        <v>323</v>
      </c>
      <c r="J235" s="727" t="s">
        <v>1505</v>
      </c>
      <c r="K235" s="212" t="s">
        <v>1725</v>
      </c>
      <c r="L235" s="732">
        <v>50000.0</v>
      </c>
      <c r="M235" s="250"/>
      <c r="N235" s="218" t="s">
        <v>1912</v>
      </c>
      <c r="O235" s="729" t="s">
        <v>61</v>
      </c>
      <c r="P235" s="736"/>
      <c r="Q235" s="213" t="str">
        <f>iferror(vlookup(S235,'Back up'!$B$2:$C$18,2),"")</f>
        <v/>
      </c>
      <c r="R235" s="213"/>
      <c r="S235" s="734"/>
      <c r="T235" s="213"/>
      <c r="U235" s="214"/>
      <c r="V235" s="214"/>
      <c r="W235" s="214"/>
      <c r="X235" s="214"/>
      <c r="Y235" s="214"/>
      <c r="Z235" s="214"/>
      <c r="AA235" s="214"/>
    </row>
    <row r="236">
      <c r="A236" s="208"/>
      <c r="B236" s="315"/>
      <c r="C236" s="213"/>
      <c r="D236" s="210" t="s">
        <v>853</v>
      </c>
      <c r="E236" s="213"/>
      <c r="F236" s="210" t="s">
        <v>1908</v>
      </c>
      <c r="G236" s="213"/>
      <c r="H236" s="727" t="s">
        <v>1358</v>
      </c>
      <c r="I236" s="728">
        <v>1206.0</v>
      </c>
      <c r="J236" s="727" t="s">
        <v>282</v>
      </c>
      <c r="K236" s="212" t="s">
        <v>1733</v>
      </c>
      <c r="L236" s="732">
        <v>300000.0</v>
      </c>
      <c r="M236" s="208" t="s">
        <v>1734</v>
      </c>
      <c r="N236" s="218" t="s">
        <v>1913</v>
      </c>
      <c r="O236" s="729" t="s">
        <v>61</v>
      </c>
      <c r="P236" s="736"/>
      <c r="Q236" s="213" t="str">
        <f>iferror(vlookup(S236,'Back up'!$B$2:$C$18,2),"")</f>
        <v/>
      </c>
      <c r="R236" s="213"/>
      <c r="S236" s="734"/>
      <c r="T236" s="213"/>
      <c r="U236" s="214"/>
      <c r="V236" s="214"/>
      <c r="W236" s="214"/>
      <c r="X236" s="214"/>
      <c r="Y236" s="214"/>
      <c r="Z236" s="214"/>
      <c r="AA236" s="214"/>
    </row>
    <row r="237">
      <c r="A237" s="208"/>
      <c r="B237" s="748">
        <v>46168.0</v>
      </c>
      <c r="C237" s="213"/>
      <c r="D237" s="210" t="s">
        <v>853</v>
      </c>
      <c r="E237" s="213"/>
      <c r="F237" s="210" t="s">
        <v>1752</v>
      </c>
      <c r="G237" s="213"/>
      <c r="H237" s="727" t="s">
        <v>1376</v>
      </c>
      <c r="I237" s="728">
        <v>1616.0</v>
      </c>
      <c r="J237" s="727" t="s">
        <v>1039</v>
      </c>
      <c r="K237" s="212"/>
      <c r="L237" s="732">
        <v>100000.0</v>
      </c>
      <c r="M237" s="250"/>
      <c r="N237" s="218" t="s">
        <v>1914</v>
      </c>
      <c r="O237" s="729"/>
      <c r="P237" s="736"/>
      <c r="Q237" s="213"/>
      <c r="R237" s="213"/>
      <c r="S237" s="734"/>
      <c r="T237" s="213"/>
      <c r="U237" s="214"/>
      <c r="V237" s="214"/>
      <c r="W237" s="214"/>
      <c r="X237" s="214"/>
      <c r="Y237" s="214"/>
      <c r="Z237" s="214"/>
      <c r="AA237" s="214"/>
    </row>
    <row r="238">
      <c r="A238" s="208"/>
      <c r="B238" s="304"/>
      <c r="C238" s="213"/>
      <c r="D238" s="210" t="s">
        <v>853</v>
      </c>
      <c r="E238" s="213"/>
      <c r="F238" s="210" t="s">
        <v>1752</v>
      </c>
      <c r="G238" s="213"/>
      <c r="H238" s="727" t="s">
        <v>1376</v>
      </c>
      <c r="I238" s="728">
        <v>2511.0</v>
      </c>
      <c r="J238" s="727" t="s">
        <v>1505</v>
      </c>
      <c r="K238" s="212"/>
      <c r="L238" s="732">
        <v>10000.0</v>
      </c>
      <c r="M238" s="250"/>
      <c r="N238" s="218" t="s">
        <v>1915</v>
      </c>
      <c r="O238" s="729"/>
      <c r="P238" s="736"/>
      <c r="Q238" s="213"/>
      <c r="R238" s="213"/>
      <c r="S238" s="734"/>
      <c r="T238" s="213"/>
      <c r="U238" s="214"/>
      <c r="V238" s="214"/>
      <c r="W238" s="214"/>
      <c r="X238" s="214"/>
      <c r="Y238" s="214"/>
      <c r="Z238" s="214"/>
      <c r="AA238" s="214"/>
    </row>
    <row r="239">
      <c r="A239" s="208"/>
      <c r="B239" s="304"/>
      <c r="C239" s="213"/>
      <c r="D239" s="210" t="s">
        <v>853</v>
      </c>
      <c r="E239" s="213"/>
      <c r="F239" s="210" t="s">
        <v>1752</v>
      </c>
      <c r="G239" s="213"/>
      <c r="H239" s="727" t="s">
        <v>1376</v>
      </c>
      <c r="I239" s="728">
        <v>2021.0</v>
      </c>
      <c r="J239" s="727" t="s">
        <v>1505</v>
      </c>
      <c r="K239" s="212"/>
      <c r="L239" s="732">
        <v>69450.0</v>
      </c>
      <c r="M239" s="250"/>
      <c r="N239" s="218" t="s">
        <v>1915</v>
      </c>
      <c r="O239" s="729"/>
      <c r="P239" s="736"/>
      <c r="Q239" s="213"/>
      <c r="R239" s="213"/>
      <c r="S239" s="734"/>
      <c r="T239" s="213"/>
      <c r="U239" s="214"/>
      <c r="V239" s="214"/>
      <c r="W239" s="214"/>
      <c r="X239" s="214"/>
      <c r="Y239" s="214"/>
      <c r="Z239" s="214"/>
      <c r="AA239" s="214"/>
    </row>
    <row r="240">
      <c r="A240" s="208"/>
      <c r="B240" s="304"/>
      <c r="C240" s="213"/>
      <c r="D240" s="210" t="s">
        <v>853</v>
      </c>
      <c r="E240" s="213"/>
      <c r="F240" s="210" t="s">
        <v>1752</v>
      </c>
      <c r="G240" s="213"/>
      <c r="H240" s="727" t="s">
        <v>1376</v>
      </c>
      <c r="I240" s="728">
        <v>3009.0</v>
      </c>
      <c r="J240" s="727" t="s">
        <v>1505</v>
      </c>
      <c r="K240" s="212"/>
      <c r="L240" s="732">
        <v>72640.0</v>
      </c>
      <c r="M240" s="250"/>
      <c r="N240" s="218" t="s">
        <v>1915</v>
      </c>
      <c r="O240" s="729"/>
      <c r="P240" s="736"/>
      <c r="Q240" s="213"/>
      <c r="R240" s="213"/>
      <c r="S240" s="734"/>
      <c r="T240" s="213"/>
      <c r="U240" s="214"/>
      <c r="V240" s="214"/>
      <c r="W240" s="214"/>
      <c r="X240" s="214"/>
      <c r="Y240" s="214"/>
      <c r="Z240" s="214"/>
      <c r="AA240" s="214"/>
    </row>
    <row r="241">
      <c r="A241" s="208"/>
      <c r="B241" s="304"/>
      <c r="C241" s="213"/>
      <c r="D241" s="210" t="s">
        <v>854</v>
      </c>
      <c r="E241" s="213"/>
      <c r="F241" s="210" t="s">
        <v>1916</v>
      </c>
      <c r="G241" s="213"/>
      <c r="H241" s="727" t="s">
        <v>1376</v>
      </c>
      <c r="I241" s="728">
        <v>1206.0</v>
      </c>
      <c r="J241" s="727" t="s">
        <v>282</v>
      </c>
      <c r="K241" s="212"/>
      <c r="L241" s="732">
        <v>300000.0</v>
      </c>
      <c r="M241" s="250"/>
      <c r="N241" s="218" t="s">
        <v>1917</v>
      </c>
      <c r="O241" s="729" t="s">
        <v>61</v>
      </c>
      <c r="P241" s="736"/>
      <c r="Q241" s="213" t="str">
        <f>iferror(vlookup(S241,'Back up'!$B$2:$C$18,2),"")</f>
        <v/>
      </c>
      <c r="R241" s="213"/>
      <c r="S241" s="734"/>
      <c r="T241" s="213"/>
      <c r="U241" s="214"/>
      <c r="V241" s="214"/>
      <c r="W241" s="214"/>
      <c r="X241" s="214"/>
      <c r="Y241" s="214"/>
      <c r="Z241" s="214"/>
      <c r="AA241" s="214"/>
    </row>
    <row r="242">
      <c r="A242" s="208"/>
      <c r="B242" s="304"/>
      <c r="C242" s="213"/>
      <c r="D242" s="210" t="s">
        <v>854</v>
      </c>
      <c r="E242" s="213"/>
      <c r="F242" s="210" t="s">
        <v>1916</v>
      </c>
      <c r="G242" s="213"/>
      <c r="H242" s="727" t="s">
        <v>1358</v>
      </c>
      <c r="I242" s="728">
        <v>1409.0</v>
      </c>
      <c r="J242" s="727" t="s">
        <v>1918</v>
      </c>
      <c r="K242" s="212"/>
      <c r="L242" s="732">
        <v>200000.0</v>
      </c>
      <c r="M242" s="250"/>
      <c r="N242" s="218" t="s">
        <v>1919</v>
      </c>
      <c r="O242" s="729" t="s">
        <v>61</v>
      </c>
      <c r="P242" s="736"/>
      <c r="Q242" s="213" t="str">
        <f>iferror(vlookup(S242,'Back up'!$B$2:$C$18,2),"")</f>
        <v/>
      </c>
      <c r="R242" s="213"/>
      <c r="S242" s="734"/>
      <c r="T242" s="213"/>
      <c r="U242" s="214"/>
      <c r="V242" s="214"/>
      <c r="W242" s="214"/>
      <c r="X242" s="214"/>
      <c r="Y242" s="214"/>
      <c r="Z242" s="214"/>
      <c r="AA242" s="214"/>
    </row>
    <row r="243">
      <c r="A243" s="208"/>
      <c r="B243" s="315"/>
      <c r="C243" s="213"/>
      <c r="D243" s="210" t="s">
        <v>854</v>
      </c>
      <c r="E243" s="213"/>
      <c r="F243" s="210" t="s">
        <v>1916</v>
      </c>
      <c r="G243" s="213"/>
      <c r="H243" s="727" t="s">
        <v>1358</v>
      </c>
      <c r="I243" s="728">
        <v>1809.0</v>
      </c>
      <c r="J243" s="727" t="s">
        <v>1918</v>
      </c>
      <c r="K243" s="212"/>
      <c r="L243" s="732">
        <v>200000.0</v>
      </c>
      <c r="M243" s="250"/>
      <c r="N243" s="265"/>
      <c r="O243" s="729" t="s">
        <v>61</v>
      </c>
      <c r="P243" s="736"/>
      <c r="Q243" s="213" t="str">
        <f>iferror(vlookup(S243,'Back up'!$B$2:$C$18,2),"")</f>
        <v/>
      </c>
      <c r="R243" s="213"/>
      <c r="S243" s="734"/>
      <c r="T243" s="213"/>
      <c r="U243" s="214"/>
      <c r="V243" s="214"/>
      <c r="W243" s="214"/>
      <c r="X243" s="214"/>
      <c r="Y243" s="214"/>
      <c r="Z243" s="214"/>
      <c r="AA243" s="214"/>
    </row>
    <row r="244">
      <c r="A244" s="208"/>
      <c r="B244" s="748">
        <v>46169.0</v>
      </c>
      <c r="C244" s="213"/>
      <c r="D244" s="210" t="s">
        <v>120</v>
      </c>
      <c r="E244" s="213"/>
      <c r="F244" s="210" t="s">
        <v>1726</v>
      </c>
      <c r="G244" s="213"/>
      <c r="H244" s="727" t="s">
        <v>1358</v>
      </c>
      <c r="I244" s="728" t="s">
        <v>1793</v>
      </c>
      <c r="J244" s="727" t="s">
        <v>1918</v>
      </c>
      <c r="K244" s="212"/>
      <c r="L244" s="735"/>
      <c r="M244" s="250"/>
      <c r="N244" s="218" t="s">
        <v>1920</v>
      </c>
      <c r="O244" s="729" t="s">
        <v>61</v>
      </c>
      <c r="P244" s="736"/>
      <c r="Q244" s="213" t="str">
        <f>iferror(vlookup(S244,'Back up'!$B$2:$C$18,2),"")</f>
        <v/>
      </c>
      <c r="R244" s="213"/>
      <c r="S244" s="734"/>
      <c r="T244" s="213"/>
      <c r="U244" s="214"/>
      <c r="V244" s="214"/>
      <c r="W244" s="214"/>
      <c r="X244" s="214"/>
      <c r="Y244" s="214"/>
      <c r="Z244" s="214"/>
      <c r="AA244" s="214"/>
    </row>
    <row r="245">
      <c r="A245" s="208"/>
      <c r="B245" s="304"/>
      <c r="C245" s="213"/>
      <c r="D245" s="210" t="s">
        <v>853</v>
      </c>
      <c r="E245" s="213"/>
      <c r="F245" s="210" t="s">
        <v>1908</v>
      </c>
      <c r="G245" s="213"/>
      <c r="H245" s="727" t="s">
        <v>1358</v>
      </c>
      <c r="I245" s="728">
        <v>1703.0</v>
      </c>
      <c r="J245" s="727" t="s">
        <v>1374</v>
      </c>
      <c r="K245" s="212"/>
      <c r="L245" s="735"/>
      <c r="M245" s="250"/>
      <c r="N245" s="218"/>
      <c r="O245" s="729"/>
      <c r="P245" s="736"/>
      <c r="Q245" s="213"/>
      <c r="R245" s="213"/>
      <c r="S245" s="734"/>
      <c r="T245" s="213"/>
      <c r="U245" s="214"/>
      <c r="V245" s="214"/>
      <c r="W245" s="214"/>
      <c r="X245" s="214"/>
      <c r="Y245" s="214"/>
      <c r="Z245" s="214"/>
      <c r="AA245" s="214"/>
    </row>
    <row r="246">
      <c r="A246" s="208"/>
      <c r="B246" s="304"/>
      <c r="C246" s="213"/>
      <c r="D246" s="210" t="s">
        <v>853</v>
      </c>
      <c r="E246" s="213"/>
      <c r="F246" s="210" t="s">
        <v>1908</v>
      </c>
      <c r="G246" s="213"/>
      <c r="H246" s="727" t="s">
        <v>1358</v>
      </c>
      <c r="I246" s="728">
        <v>1704.0</v>
      </c>
      <c r="J246" s="727" t="s">
        <v>1374</v>
      </c>
      <c r="K246" s="212"/>
      <c r="L246" s="735"/>
      <c r="M246" s="250"/>
      <c r="N246" s="218"/>
      <c r="O246" s="729"/>
      <c r="P246" s="736"/>
      <c r="Q246" s="213"/>
      <c r="R246" s="213"/>
      <c r="S246" s="734"/>
      <c r="T246" s="213"/>
      <c r="U246" s="214"/>
      <c r="V246" s="214"/>
      <c r="W246" s="214"/>
      <c r="X246" s="214"/>
      <c r="Y246" s="214"/>
      <c r="Z246" s="214"/>
      <c r="AA246" s="214"/>
    </row>
    <row r="247">
      <c r="A247" s="208"/>
      <c r="B247" s="304"/>
      <c r="C247" s="213"/>
      <c r="D247" s="210" t="s">
        <v>853</v>
      </c>
      <c r="E247" s="213"/>
      <c r="F247" s="210" t="s">
        <v>1908</v>
      </c>
      <c r="G247" s="213"/>
      <c r="H247" s="727" t="s">
        <v>1358</v>
      </c>
      <c r="I247" s="728">
        <v>1505.0</v>
      </c>
      <c r="J247" s="727" t="s">
        <v>1374</v>
      </c>
      <c r="K247" s="212"/>
      <c r="L247" s="735"/>
      <c r="M247" s="250"/>
      <c r="N247" s="218"/>
      <c r="O247" s="729"/>
      <c r="P247" s="736"/>
      <c r="Q247" s="213"/>
      <c r="R247" s="213"/>
      <c r="S247" s="734"/>
      <c r="T247" s="213"/>
      <c r="U247" s="214"/>
      <c r="V247" s="214"/>
      <c r="W247" s="214"/>
      <c r="X247" s="214"/>
      <c r="Y247" s="214"/>
      <c r="Z247" s="214"/>
      <c r="AA247" s="214"/>
    </row>
    <row r="248">
      <c r="A248" s="208"/>
      <c r="B248" s="304"/>
      <c r="C248" s="213"/>
      <c r="D248" s="210" t="s">
        <v>120</v>
      </c>
      <c r="E248" s="213"/>
      <c r="F248" s="210" t="s">
        <v>1726</v>
      </c>
      <c r="G248" s="213"/>
      <c r="H248" s="727" t="s">
        <v>1358</v>
      </c>
      <c r="I248" s="728">
        <v>1103.0</v>
      </c>
      <c r="J248" s="727" t="s">
        <v>1918</v>
      </c>
      <c r="K248" s="212"/>
      <c r="L248" s="735"/>
      <c r="M248" s="250"/>
      <c r="N248" s="218" t="s">
        <v>1920</v>
      </c>
      <c r="O248" s="729" t="s">
        <v>61</v>
      </c>
      <c r="P248" s="736"/>
      <c r="Q248" s="213" t="str">
        <f>iferror(vlookup(S248,'Back up'!$B$2:$C$18,2),"")</f>
        <v/>
      </c>
      <c r="R248" s="213"/>
      <c r="S248" s="734"/>
      <c r="T248" s="213"/>
      <c r="U248" s="214"/>
      <c r="V248" s="214"/>
      <c r="W248" s="214"/>
      <c r="X248" s="214"/>
      <c r="Y248" s="214"/>
      <c r="Z248" s="214"/>
      <c r="AA248" s="214"/>
    </row>
    <row r="249">
      <c r="A249" s="208"/>
      <c r="B249" s="304"/>
      <c r="C249" s="213"/>
      <c r="D249" s="210" t="s">
        <v>120</v>
      </c>
      <c r="E249" s="213"/>
      <c r="F249" s="210" t="s">
        <v>1726</v>
      </c>
      <c r="G249" s="213"/>
      <c r="H249" s="727" t="s">
        <v>1358</v>
      </c>
      <c r="I249" s="728">
        <v>2210.0</v>
      </c>
      <c r="J249" s="727" t="s">
        <v>1918</v>
      </c>
      <c r="K249" s="212"/>
      <c r="L249" s="735"/>
      <c r="M249" s="250"/>
      <c r="N249" s="218" t="s">
        <v>1920</v>
      </c>
      <c r="O249" s="729" t="s">
        <v>61</v>
      </c>
      <c r="P249" s="736"/>
      <c r="Q249" s="213" t="str">
        <f>iferror(vlookup(S249,'Back up'!$B$2:$C$18,2),"")</f>
        <v/>
      </c>
      <c r="R249" s="213"/>
      <c r="S249" s="734"/>
      <c r="T249" s="213"/>
      <c r="U249" s="214"/>
      <c r="V249" s="214"/>
      <c r="W249" s="214"/>
      <c r="X249" s="214"/>
      <c r="Y249" s="214"/>
      <c r="Z249" s="214"/>
      <c r="AA249" s="214"/>
    </row>
    <row r="250">
      <c r="A250" s="208"/>
      <c r="B250" s="304"/>
      <c r="C250" s="213"/>
      <c r="D250" s="210" t="s">
        <v>120</v>
      </c>
      <c r="E250" s="213"/>
      <c r="F250" s="210" t="s">
        <v>1726</v>
      </c>
      <c r="G250" s="213"/>
      <c r="H250" s="727" t="s">
        <v>1358</v>
      </c>
      <c r="I250" s="728" t="s">
        <v>684</v>
      </c>
      <c r="J250" s="727" t="s">
        <v>1918</v>
      </c>
      <c r="K250" s="212"/>
      <c r="L250" s="735"/>
      <c r="M250" s="250"/>
      <c r="N250" s="218" t="s">
        <v>1920</v>
      </c>
      <c r="O250" s="729" t="s">
        <v>61</v>
      </c>
      <c r="P250" s="736"/>
      <c r="Q250" s="213" t="str">
        <f>iferror(vlookup(S250,'Back up'!$B$2:$C$18,2),"")</f>
        <v/>
      </c>
      <c r="R250" s="213"/>
      <c r="S250" s="734"/>
      <c r="T250" s="213"/>
      <c r="U250" s="214"/>
      <c r="V250" s="214"/>
      <c r="W250" s="214"/>
      <c r="X250" s="214"/>
      <c r="Y250" s="214"/>
      <c r="Z250" s="214"/>
      <c r="AA250" s="214"/>
    </row>
    <row r="251">
      <c r="A251" s="208"/>
      <c r="B251" s="304"/>
      <c r="C251" s="213"/>
      <c r="D251" s="210" t="s">
        <v>120</v>
      </c>
      <c r="E251" s="213"/>
      <c r="F251" s="210" t="s">
        <v>1726</v>
      </c>
      <c r="G251" s="213"/>
      <c r="H251" s="727" t="s">
        <v>1358</v>
      </c>
      <c r="I251" s="728" t="s">
        <v>435</v>
      </c>
      <c r="J251" s="727" t="s">
        <v>1918</v>
      </c>
      <c r="K251" s="212"/>
      <c r="L251" s="735"/>
      <c r="M251" s="250"/>
      <c r="N251" s="218" t="s">
        <v>1920</v>
      </c>
      <c r="O251" s="729" t="s">
        <v>61</v>
      </c>
      <c r="P251" s="736"/>
      <c r="Q251" s="213" t="str">
        <f>iferror(vlookup(S251,'Back up'!$B$2:$C$18,2),"")</f>
        <v/>
      </c>
      <c r="R251" s="213"/>
      <c r="S251" s="734"/>
      <c r="T251" s="213"/>
      <c r="U251" s="214"/>
      <c r="V251" s="214"/>
      <c r="W251" s="214"/>
      <c r="X251" s="214"/>
      <c r="Y251" s="214"/>
      <c r="Z251" s="214"/>
      <c r="AA251" s="214"/>
    </row>
    <row r="252">
      <c r="A252" s="208"/>
      <c r="B252" s="315"/>
      <c r="C252" s="213"/>
      <c r="D252" s="210" t="s">
        <v>120</v>
      </c>
      <c r="E252" s="213"/>
      <c r="F252" s="210" t="s">
        <v>1726</v>
      </c>
      <c r="G252" s="213"/>
      <c r="H252" s="727" t="s">
        <v>1358</v>
      </c>
      <c r="I252" s="728" t="s">
        <v>1663</v>
      </c>
      <c r="J252" s="727" t="s">
        <v>1918</v>
      </c>
      <c r="K252" s="212"/>
      <c r="L252" s="735"/>
      <c r="M252" s="250"/>
      <c r="N252" s="218" t="s">
        <v>1920</v>
      </c>
      <c r="O252" s="729" t="s">
        <v>61</v>
      </c>
      <c r="P252" s="736"/>
      <c r="Q252" s="213" t="str">
        <f>iferror(vlookup(S252,'Back up'!$B$2:$C$18,2),"")</f>
        <v/>
      </c>
      <c r="R252" s="213"/>
      <c r="S252" s="734"/>
      <c r="T252" s="213"/>
      <c r="U252" s="214"/>
      <c r="V252" s="214"/>
      <c r="W252" s="214"/>
      <c r="X252" s="214"/>
      <c r="Y252" s="214"/>
      <c r="Z252" s="214"/>
      <c r="AA252" s="214"/>
    </row>
    <row r="253">
      <c r="A253" s="208"/>
      <c r="B253" s="748">
        <v>46172.0</v>
      </c>
      <c r="C253" s="213"/>
      <c r="D253" s="210" t="s">
        <v>854</v>
      </c>
      <c r="E253" s="213"/>
      <c r="F253" s="210" t="s">
        <v>1921</v>
      </c>
      <c r="G253" s="213"/>
      <c r="H253" s="727" t="s">
        <v>1358</v>
      </c>
      <c r="I253" s="728">
        <v>1704.0</v>
      </c>
      <c r="J253" s="727" t="s">
        <v>1918</v>
      </c>
      <c r="K253" s="212"/>
      <c r="L253" s="732">
        <v>200000.0</v>
      </c>
      <c r="M253" s="250"/>
      <c r="N253" s="218" t="s">
        <v>1922</v>
      </c>
      <c r="O253" s="729" t="s">
        <v>61</v>
      </c>
      <c r="P253" s="736"/>
      <c r="Q253" s="213" t="str">
        <f>iferror(vlookup(S253,'Back up'!$B$2:$C$18,2),"")</f>
        <v/>
      </c>
      <c r="R253" s="213"/>
      <c r="S253" s="734"/>
      <c r="T253" s="213"/>
      <c r="U253" s="214"/>
      <c r="V253" s="214"/>
      <c r="W253" s="214"/>
      <c r="X253" s="214"/>
      <c r="Y253" s="214"/>
      <c r="Z253" s="214"/>
      <c r="AA253" s="214"/>
    </row>
    <row r="254">
      <c r="A254" s="208"/>
      <c r="B254" s="304"/>
      <c r="C254" s="213"/>
      <c r="D254" s="210" t="s">
        <v>854</v>
      </c>
      <c r="E254" s="213"/>
      <c r="F254" s="210" t="s">
        <v>1908</v>
      </c>
      <c r="G254" s="213"/>
      <c r="H254" s="727" t="s">
        <v>1358</v>
      </c>
      <c r="I254" s="728">
        <v>1705.0</v>
      </c>
      <c r="J254" s="727" t="s">
        <v>1918</v>
      </c>
      <c r="K254" s="212"/>
      <c r="L254" s="732">
        <v>200000.0</v>
      </c>
      <c r="M254" s="250"/>
      <c r="N254" s="218" t="s">
        <v>1922</v>
      </c>
      <c r="O254" s="729" t="s">
        <v>61</v>
      </c>
      <c r="P254" s="736"/>
      <c r="Q254" s="213" t="str">
        <f>iferror(vlookup(S254,'Back up'!$B$2:$C$18,2),"")</f>
        <v/>
      </c>
      <c r="R254" s="213"/>
      <c r="S254" s="734"/>
      <c r="T254" s="213"/>
      <c r="U254" s="214"/>
      <c r="V254" s="214"/>
      <c r="W254" s="214"/>
      <c r="X254" s="214"/>
      <c r="Y254" s="214"/>
      <c r="Z254" s="214"/>
      <c r="AA254" s="214"/>
    </row>
    <row r="255">
      <c r="A255" s="208"/>
      <c r="B255" s="304"/>
      <c r="C255" s="213"/>
      <c r="D255" s="210" t="s">
        <v>854</v>
      </c>
      <c r="E255" s="213"/>
      <c r="F255" s="210" t="s">
        <v>1752</v>
      </c>
      <c r="G255" s="213"/>
      <c r="H255" s="727" t="s">
        <v>1358</v>
      </c>
      <c r="I255" s="728">
        <v>1710.0</v>
      </c>
      <c r="J255" s="727" t="s">
        <v>1918</v>
      </c>
      <c r="K255" s="212"/>
      <c r="L255" s="732">
        <v>200000.0</v>
      </c>
      <c r="M255" s="250"/>
      <c r="N255" s="218" t="s">
        <v>1923</v>
      </c>
      <c r="O255" s="729" t="s">
        <v>61</v>
      </c>
      <c r="P255" s="736"/>
      <c r="Q255" s="213" t="str">
        <f>iferror(vlookup(S255,'Back up'!$B$2:$C$18,2),"")</f>
        <v/>
      </c>
      <c r="R255" s="213"/>
      <c r="S255" s="734"/>
      <c r="T255" s="213"/>
      <c r="U255" s="214"/>
      <c r="V255" s="214"/>
      <c r="W255" s="214"/>
      <c r="X255" s="214"/>
      <c r="Y255" s="214"/>
      <c r="Z255" s="214"/>
      <c r="AA255" s="214"/>
    </row>
    <row r="256">
      <c r="A256" s="208"/>
      <c r="B256" s="304"/>
      <c r="C256" s="213"/>
      <c r="D256" s="210" t="s">
        <v>854</v>
      </c>
      <c r="E256" s="213"/>
      <c r="F256" s="210" t="s">
        <v>1752</v>
      </c>
      <c r="G256" s="213"/>
      <c r="H256" s="727" t="s">
        <v>1358</v>
      </c>
      <c r="I256" s="728">
        <v>2106.0</v>
      </c>
      <c r="J256" s="727" t="s">
        <v>1918</v>
      </c>
      <c r="K256" s="212"/>
      <c r="L256" s="732">
        <v>50000.0</v>
      </c>
      <c r="M256" s="250"/>
      <c r="N256" s="218" t="s">
        <v>1923</v>
      </c>
      <c r="O256" s="729" t="s">
        <v>61</v>
      </c>
      <c r="P256" s="736"/>
      <c r="Q256" s="213" t="str">
        <f>iferror(vlookup(S256,'Back up'!$B$2:$C$18,2),"")</f>
        <v/>
      </c>
      <c r="R256" s="213"/>
      <c r="S256" s="734"/>
      <c r="T256" s="213"/>
      <c r="U256" s="214"/>
      <c r="V256" s="214"/>
      <c r="W256" s="214"/>
      <c r="X256" s="214"/>
      <c r="Y256" s="214"/>
      <c r="Z256" s="214"/>
      <c r="AA256" s="214"/>
    </row>
    <row r="257">
      <c r="A257" s="208"/>
      <c r="B257" s="304"/>
      <c r="C257" s="213"/>
      <c r="D257" s="210" t="s">
        <v>853</v>
      </c>
      <c r="E257" s="213"/>
      <c r="F257" s="210" t="s">
        <v>1752</v>
      </c>
      <c r="G257" s="213"/>
      <c r="H257" s="727" t="s">
        <v>1376</v>
      </c>
      <c r="I257" s="728">
        <v>1920.0</v>
      </c>
      <c r="J257" s="727" t="s">
        <v>1918</v>
      </c>
      <c r="K257" s="212"/>
      <c r="L257" s="732">
        <v>200000.0</v>
      </c>
      <c r="M257" s="250"/>
      <c r="N257" s="218" t="s">
        <v>1924</v>
      </c>
      <c r="O257" s="729" t="s">
        <v>61</v>
      </c>
      <c r="P257" s="736"/>
      <c r="Q257" s="213" t="str">
        <f>iferror(vlookup(S257,'Back up'!$B$2:$C$18,2),"")</f>
        <v/>
      </c>
      <c r="R257" s="213"/>
      <c r="S257" s="734"/>
      <c r="T257" s="213"/>
      <c r="U257" s="214"/>
      <c r="V257" s="214"/>
      <c r="W257" s="214"/>
      <c r="X257" s="214"/>
      <c r="Y257" s="214"/>
      <c r="Z257" s="214"/>
      <c r="AA257" s="214"/>
    </row>
    <row r="258">
      <c r="A258" s="208"/>
      <c r="B258" s="315"/>
      <c r="C258" s="213"/>
      <c r="D258" s="210" t="s">
        <v>853</v>
      </c>
      <c r="E258" s="213"/>
      <c r="F258" s="210" t="s">
        <v>1752</v>
      </c>
      <c r="G258" s="213"/>
      <c r="H258" s="727" t="s">
        <v>1376</v>
      </c>
      <c r="I258" s="728">
        <v>1904.0</v>
      </c>
      <c r="J258" s="727" t="s">
        <v>1918</v>
      </c>
      <c r="K258" s="212"/>
      <c r="L258" s="732">
        <v>190000.0</v>
      </c>
      <c r="M258" s="250"/>
      <c r="N258" s="218" t="s">
        <v>1924</v>
      </c>
      <c r="O258" s="729" t="s">
        <v>61</v>
      </c>
      <c r="P258" s="736"/>
      <c r="Q258" s="213" t="str">
        <f>iferror(vlookup(S258,'Back up'!$B$2:$C$18,2),"")</f>
        <v/>
      </c>
      <c r="R258" s="213"/>
      <c r="S258" s="734"/>
      <c r="T258" s="213"/>
      <c r="U258" s="214"/>
      <c r="V258" s="214"/>
      <c r="W258" s="214"/>
      <c r="X258" s="214"/>
      <c r="Y258" s="214"/>
      <c r="Z258" s="214"/>
      <c r="AA258" s="214"/>
    </row>
    <row r="259">
      <c r="A259" s="208"/>
      <c r="B259" s="254">
        <v>46173.0</v>
      </c>
      <c r="C259" s="213"/>
      <c r="D259" s="210" t="s">
        <v>854</v>
      </c>
      <c r="E259" s="213"/>
      <c r="F259" s="210" t="s">
        <v>1908</v>
      </c>
      <c r="G259" s="213"/>
      <c r="H259" s="727" t="s">
        <v>1376</v>
      </c>
      <c r="I259" s="728" t="s">
        <v>454</v>
      </c>
      <c r="J259" s="727" t="s">
        <v>1918</v>
      </c>
      <c r="K259" s="212"/>
      <c r="L259" s="732">
        <v>300000.0</v>
      </c>
      <c r="M259" s="250"/>
      <c r="N259" s="218" t="s">
        <v>1925</v>
      </c>
      <c r="O259" s="729"/>
      <c r="P259" s="736"/>
      <c r="Q259" s="213"/>
      <c r="R259" s="213"/>
      <c r="S259" s="734"/>
      <c r="T259" s="213"/>
      <c r="U259" s="214"/>
      <c r="V259" s="214"/>
      <c r="W259" s="214"/>
      <c r="X259" s="214"/>
      <c r="Y259" s="214"/>
      <c r="Z259" s="214"/>
      <c r="AA259" s="214"/>
    </row>
    <row r="260">
      <c r="A260" s="208"/>
      <c r="B260" s="213"/>
      <c r="C260" s="213"/>
      <c r="D260" s="210" t="s">
        <v>854</v>
      </c>
      <c r="E260" s="213"/>
      <c r="F260" s="210" t="s">
        <v>1726</v>
      </c>
      <c r="G260" s="213"/>
      <c r="H260" s="727" t="s">
        <v>1376</v>
      </c>
      <c r="I260" s="728">
        <v>2308.0</v>
      </c>
      <c r="J260" s="727" t="s">
        <v>1918</v>
      </c>
      <c r="K260" s="212"/>
      <c r="L260" s="732">
        <v>180000.0</v>
      </c>
      <c r="M260" s="250"/>
      <c r="N260" s="218" t="s">
        <v>1926</v>
      </c>
      <c r="O260" s="729" t="s">
        <v>61</v>
      </c>
      <c r="P260" s="736"/>
      <c r="Q260" s="213" t="str">
        <f>iferror(vlookup(S260,'Back up'!$B$2:$C$18,2),"")</f>
        <v/>
      </c>
      <c r="R260" s="213"/>
      <c r="S260" s="734"/>
      <c r="T260" s="213"/>
      <c r="U260" s="214"/>
      <c r="V260" s="214"/>
      <c r="W260" s="214"/>
      <c r="X260" s="214"/>
      <c r="Y260" s="214"/>
      <c r="Z260" s="214"/>
      <c r="AA260" s="214"/>
    </row>
    <row r="261">
      <c r="A261" s="208"/>
      <c r="B261" s="213"/>
      <c r="C261" s="213"/>
      <c r="D261" s="210" t="s">
        <v>854</v>
      </c>
      <c r="E261" s="213"/>
      <c r="F261" s="210" t="s">
        <v>1908</v>
      </c>
      <c r="G261" s="213"/>
      <c r="H261" s="727" t="s">
        <v>1358</v>
      </c>
      <c r="I261" s="728">
        <v>1409.0</v>
      </c>
      <c r="J261" s="727" t="s">
        <v>1918</v>
      </c>
      <c r="K261" s="212"/>
      <c r="L261" s="732">
        <v>300000.0</v>
      </c>
      <c r="M261" s="250"/>
      <c r="N261" s="218" t="s">
        <v>1927</v>
      </c>
      <c r="O261" s="729" t="s">
        <v>61</v>
      </c>
      <c r="P261" s="736"/>
      <c r="Q261" s="213" t="str">
        <f>iferror(vlookup(S261,'Back up'!$B$2:$C$18,2),"")</f>
        <v/>
      </c>
      <c r="R261" s="213"/>
      <c r="S261" s="734"/>
      <c r="T261" s="213"/>
      <c r="U261" s="214"/>
      <c r="V261" s="214"/>
      <c r="W261" s="214"/>
      <c r="X261" s="214"/>
      <c r="Y261" s="214"/>
      <c r="Z261" s="214"/>
      <c r="AA261" s="214"/>
    </row>
    <row r="262">
      <c r="A262" s="208"/>
      <c r="B262" s="213"/>
      <c r="C262" s="213"/>
      <c r="D262" s="210" t="s">
        <v>853</v>
      </c>
      <c r="E262" s="213"/>
      <c r="F262" s="210" t="s">
        <v>1726</v>
      </c>
      <c r="G262" s="213"/>
      <c r="H262" s="727" t="s">
        <v>1358</v>
      </c>
      <c r="I262" s="728">
        <v>1103.0</v>
      </c>
      <c r="J262" s="727" t="s">
        <v>1918</v>
      </c>
      <c r="K262" s="212"/>
      <c r="L262" s="732">
        <v>20000.0</v>
      </c>
      <c r="M262" s="250"/>
      <c r="N262" s="218" t="s">
        <v>1928</v>
      </c>
      <c r="O262" s="729" t="s">
        <v>61</v>
      </c>
      <c r="P262" s="736"/>
      <c r="Q262" s="213" t="str">
        <f>iferror(vlookup(S262,'Back up'!$B$2:$C$18,2),"")</f>
        <v/>
      </c>
      <c r="R262" s="213"/>
      <c r="S262" s="734"/>
      <c r="T262" s="213"/>
      <c r="U262" s="214"/>
      <c r="V262" s="214"/>
      <c r="W262" s="214"/>
      <c r="X262" s="214"/>
      <c r="Y262" s="214"/>
      <c r="Z262" s="214"/>
      <c r="AA262" s="214"/>
    </row>
    <row r="263">
      <c r="A263" s="208"/>
      <c r="B263" s="213"/>
      <c r="C263" s="213"/>
      <c r="D263" s="210" t="s">
        <v>853</v>
      </c>
      <c r="E263" s="213"/>
      <c r="F263" s="210" t="s">
        <v>1726</v>
      </c>
      <c r="G263" s="213"/>
      <c r="H263" s="727" t="s">
        <v>1358</v>
      </c>
      <c r="I263" s="728">
        <v>2201.0</v>
      </c>
      <c r="J263" s="727" t="s">
        <v>1918</v>
      </c>
      <c r="K263" s="212"/>
      <c r="L263" s="732">
        <v>20000.0</v>
      </c>
      <c r="M263" s="250"/>
      <c r="N263" s="218" t="s">
        <v>1928</v>
      </c>
      <c r="O263" s="729" t="s">
        <v>61</v>
      </c>
      <c r="P263" s="736"/>
      <c r="Q263" s="213" t="str">
        <f>iferror(vlookup(S263,'Back up'!$B$2:$C$18,2),"")</f>
        <v/>
      </c>
      <c r="R263" s="213"/>
      <c r="S263" s="734"/>
      <c r="T263" s="213"/>
      <c r="U263" s="214"/>
      <c r="V263" s="214"/>
      <c r="W263" s="214"/>
      <c r="X263" s="214"/>
      <c r="Y263" s="214"/>
      <c r="Z263" s="214"/>
      <c r="AA263" s="214"/>
    </row>
    <row r="264">
      <c r="A264" s="208"/>
      <c r="B264" s="748">
        <v>46177.0</v>
      </c>
      <c r="C264" s="213"/>
      <c r="D264" s="213"/>
      <c r="E264" s="213"/>
      <c r="F264" s="210" t="s">
        <v>1752</v>
      </c>
      <c r="G264" s="213"/>
      <c r="H264" s="727" t="s">
        <v>1376</v>
      </c>
      <c r="I264" s="728">
        <v>3104.0</v>
      </c>
      <c r="J264" s="727" t="s">
        <v>1918</v>
      </c>
      <c r="K264" s="212"/>
      <c r="L264" s="732">
        <v>90000.0</v>
      </c>
      <c r="M264" s="250"/>
      <c r="N264" s="218" t="s">
        <v>1929</v>
      </c>
      <c r="O264" s="729" t="s">
        <v>61</v>
      </c>
      <c r="P264" s="736"/>
      <c r="Q264" s="213" t="str">
        <f>iferror(vlookup(S264,'Back up'!$B$2:$C$18,2),"")</f>
        <v/>
      </c>
      <c r="R264" s="213"/>
      <c r="S264" s="734"/>
      <c r="T264" s="213"/>
      <c r="U264" s="214"/>
      <c r="V264" s="214"/>
      <c r="W264" s="214"/>
      <c r="X264" s="214"/>
      <c r="Y264" s="214"/>
      <c r="Z264" s="214"/>
      <c r="AA264" s="214"/>
    </row>
    <row r="265">
      <c r="A265" s="208"/>
      <c r="B265" s="304"/>
      <c r="C265" s="213"/>
      <c r="D265" s="213"/>
      <c r="E265" s="213"/>
      <c r="F265" s="210" t="s">
        <v>1752</v>
      </c>
      <c r="G265" s="213"/>
      <c r="H265" s="727" t="s">
        <v>1376</v>
      </c>
      <c r="I265" s="728">
        <v>2418.0</v>
      </c>
      <c r="J265" s="727" t="s">
        <v>1918</v>
      </c>
      <c r="K265" s="212"/>
      <c r="L265" s="732">
        <v>50000.0</v>
      </c>
      <c r="M265" s="250"/>
      <c r="N265" s="218" t="s">
        <v>1930</v>
      </c>
      <c r="O265" s="729" t="s">
        <v>61</v>
      </c>
      <c r="P265" s="736"/>
      <c r="Q265" s="213" t="str">
        <f>iferror(vlookup(S265,'Back up'!$B$2:$C$18,2),"")</f>
        <v/>
      </c>
      <c r="R265" s="213"/>
      <c r="S265" s="734"/>
      <c r="T265" s="213"/>
      <c r="U265" s="214"/>
      <c r="V265" s="214"/>
      <c r="W265" s="214"/>
      <c r="X265" s="214"/>
      <c r="Y265" s="214"/>
      <c r="Z265" s="214"/>
      <c r="AA265" s="214"/>
    </row>
    <row r="266">
      <c r="A266" s="208"/>
      <c r="B266" s="304"/>
      <c r="C266" s="213"/>
      <c r="D266" s="213"/>
      <c r="E266" s="213"/>
      <c r="F266" s="210" t="s">
        <v>1908</v>
      </c>
      <c r="G266" s="213"/>
      <c r="H266" s="727" t="s">
        <v>1376</v>
      </c>
      <c r="I266" s="728">
        <v>1206.0</v>
      </c>
      <c r="J266" s="727" t="s">
        <v>1918</v>
      </c>
      <c r="K266" s="212"/>
      <c r="L266" s="732">
        <v>300000.0</v>
      </c>
      <c r="M266" s="250"/>
      <c r="N266" s="218" t="s">
        <v>1931</v>
      </c>
      <c r="O266" s="729" t="s">
        <v>61</v>
      </c>
      <c r="P266" s="736"/>
      <c r="Q266" s="213" t="str">
        <f>iferror(vlookup(S266,'Back up'!$B$2:$C$18,2),"")</f>
        <v/>
      </c>
      <c r="R266" s="213"/>
      <c r="S266" s="734"/>
      <c r="T266" s="213"/>
      <c r="U266" s="214"/>
      <c r="V266" s="214"/>
      <c r="W266" s="214"/>
      <c r="X266" s="214"/>
      <c r="Y266" s="214"/>
      <c r="Z266" s="214"/>
      <c r="AA266" s="214"/>
    </row>
    <row r="267">
      <c r="A267" s="208"/>
      <c r="B267" s="304"/>
      <c r="C267" s="213"/>
      <c r="D267" s="213"/>
      <c r="E267" s="213"/>
      <c r="F267" s="210" t="s">
        <v>1726</v>
      </c>
      <c r="G267" s="213"/>
      <c r="H267" s="727" t="s">
        <v>1402</v>
      </c>
      <c r="I267" s="728">
        <v>1408.0</v>
      </c>
      <c r="J267" s="727" t="s">
        <v>1918</v>
      </c>
      <c r="K267" s="212"/>
      <c r="L267" s="732">
        <v>100000.0</v>
      </c>
      <c r="M267" s="250"/>
      <c r="N267" s="218" t="s">
        <v>1932</v>
      </c>
      <c r="O267" s="729" t="s">
        <v>61</v>
      </c>
      <c r="P267" s="736"/>
      <c r="Q267" s="213" t="str">
        <f>iferror(vlookup(S267,'Back up'!$B$2:$C$18,2),"")</f>
        <v/>
      </c>
      <c r="R267" s="213"/>
      <c r="S267" s="734"/>
      <c r="T267" s="213"/>
      <c r="U267" s="214"/>
      <c r="V267" s="214"/>
      <c r="W267" s="214"/>
      <c r="X267" s="214"/>
      <c r="Y267" s="214"/>
      <c r="Z267" s="214"/>
      <c r="AA267" s="214"/>
    </row>
    <row r="268">
      <c r="A268" s="208"/>
      <c r="B268" s="304"/>
      <c r="C268" s="213"/>
      <c r="D268" s="213"/>
      <c r="E268" s="213"/>
      <c r="F268" s="210" t="s">
        <v>1726</v>
      </c>
      <c r="G268" s="213"/>
      <c r="H268" s="727" t="s">
        <v>1402</v>
      </c>
      <c r="I268" s="728">
        <v>1103.0</v>
      </c>
      <c r="J268" s="727" t="s">
        <v>1918</v>
      </c>
      <c r="K268" s="212"/>
      <c r="L268" s="732">
        <v>10000.0</v>
      </c>
      <c r="M268" s="250"/>
      <c r="N268" s="218" t="s">
        <v>1933</v>
      </c>
      <c r="O268" s="729" t="s">
        <v>61</v>
      </c>
      <c r="P268" s="736"/>
      <c r="Q268" s="213" t="str">
        <f>iferror(vlookup(S268,'Back up'!$B$2:$C$18,2),"")</f>
        <v/>
      </c>
      <c r="R268" s="213"/>
      <c r="S268" s="734"/>
      <c r="T268" s="213"/>
      <c r="U268" s="214"/>
      <c r="V268" s="214"/>
      <c r="W268" s="214"/>
      <c r="X268" s="214"/>
      <c r="Y268" s="214"/>
      <c r="Z268" s="214"/>
      <c r="AA268" s="214"/>
    </row>
    <row r="269">
      <c r="A269" s="208"/>
      <c r="B269" s="304"/>
      <c r="C269" s="213"/>
      <c r="D269" s="213"/>
      <c r="E269" s="213"/>
      <c r="F269" s="210" t="s">
        <v>1752</v>
      </c>
      <c r="G269" s="213"/>
      <c r="H269" s="727" t="s">
        <v>1402</v>
      </c>
      <c r="I269" s="728">
        <v>2111.0</v>
      </c>
      <c r="J269" s="727" t="s">
        <v>1918</v>
      </c>
      <c r="K269" s="212"/>
      <c r="L269" s="732">
        <v>50000.0</v>
      </c>
      <c r="M269" s="250"/>
      <c r="N269" s="218" t="s">
        <v>1934</v>
      </c>
      <c r="O269" s="729" t="s">
        <v>61</v>
      </c>
      <c r="P269" s="736"/>
      <c r="Q269" s="213" t="str">
        <f>iferror(vlookup(S269,'Back up'!$B$2:$C$18,2),"")</f>
        <v/>
      </c>
      <c r="R269" s="213"/>
      <c r="S269" s="734"/>
      <c r="T269" s="213"/>
      <c r="U269" s="214"/>
      <c r="V269" s="214"/>
      <c r="W269" s="214"/>
      <c r="X269" s="214"/>
      <c r="Y269" s="214"/>
      <c r="Z269" s="214"/>
      <c r="AA269" s="214"/>
    </row>
    <row r="270">
      <c r="A270" s="208"/>
      <c r="B270" s="304"/>
      <c r="C270" s="213"/>
      <c r="D270" s="213"/>
      <c r="E270" s="213"/>
      <c r="F270" s="210" t="s">
        <v>1908</v>
      </c>
      <c r="G270" s="213"/>
      <c r="H270" s="727" t="s">
        <v>1402</v>
      </c>
      <c r="I270" s="728">
        <v>1409.0</v>
      </c>
      <c r="J270" s="727" t="s">
        <v>1918</v>
      </c>
      <c r="K270" s="212"/>
      <c r="L270" s="732">
        <v>200000.0</v>
      </c>
      <c r="M270" s="250"/>
      <c r="N270" s="218" t="s">
        <v>1935</v>
      </c>
      <c r="O270" s="729" t="s">
        <v>61</v>
      </c>
      <c r="P270" s="736"/>
      <c r="Q270" s="213" t="str">
        <f>iferror(vlookup(S270,'Back up'!$B$2:$C$18,2),"")</f>
        <v/>
      </c>
      <c r="R270" s="213"/>
      <c r="S270" s="734"/>
      <c r="T270" s="213"/>
      <c r="U270" s="214"/>
      <c r="V270" s="214"/>
      <c r="W270" s="214"/>
      <c r="X270" s="214"/>
      <c r="Y270" s="214"/>
      <c r="Z270" s="214"/>
      <c r="AA270" s="214"/>
    </row>
    <row r="271">
      <c r="A271" s="208"/>
      <c r="B271" s="315"/>
      <c r="C271" s="213"/>
      <c r="D271" s="213"/>
      <c r="E271" s="213"/>
      <c r="F271" s="210" t="s">
        <v>1752</v>
      </c>
      <c r="G271" s="213"/>
      <c r="H271" s="727" t="s">
        <v>1402</v>
      </c>
      <c r="I271" s="728">
        <v>3113.0</v>
      </c>
      <c r="J271" s="727" t="s">
        <v>1918</v>
      </c>
      <c r="K271" s="212"/>
      <c r="L271" s="732">
        <v>100000.0</v>
      </c>
      <c r="M271" s="250"/>
      <c r="N271" s="218" t="s">
        <v>1936</v>
      </c>
      <c r="O271" s="729" t="s">
        <v>61</v>
      </c>
      <c r="P271" s="736"/>
      <c r="Q271" s="213" t="str">
        <f>iferror(vlookup(S271,'Back up'!$B$2:$C$18,2),"")</f>
        <v/>
      </c>
      <c r="R271" s="213"/>
      <c r="S271" s="734"/>
      <c r="T271" s="213"/>
      <c r="U271" s="214"/>
      <c r="V271" s="214"/>
      <c r="W271" s="214"/>
      <c r="X271" s="214"/>
      <c r="Y271" s="214"/>
      <c r="Z271" s="214"/>
      <c r="AA271" s="214"/>
    </row>
    <row r="272">
      <c r="A272" s="208"/>
      <c r="B272" s="750" t="s">
        <v>1937</v>
      </c>
      <c r="C272" s="213"/>
      <c r="D272" s="213"/>
      <c r="E272" s="213"/>
      <c r="F272" s="210" t="s">
        <v>1908</v>
      </c>
      <c r="G272" s="213"/>
      <c r="H272" s="727" t="s">
        <v>1376</v>
      </c>
      <c r="I272" s="728">
        <v>1206.0</v>
      </c>
      <c r="J272" s="727" t="s">
        <v>1918</v>
      </c>
      <c r="K272" s="212"/>
      <c r="L272" s="732">
        <v>300000.0</v>
      </c>
      <c r="M272" s="250"/>
      <c r="N272" s="218" t="s">
        <v>1938</v>
      </c>
      <c r="O272" s="729" t="s">
        <v>61</v>
      </c>
      <c r="P272" s="736"/>
      <c r="Q272" s="213" t="str">
        <f>iferror(vlookup(S272,'Back up'!$B$2:$C$18,2),"")</f>
        <v/>
      </c>
      <c r="R272" s="213"/>
      <c r="S272" s="734"/>
      <c r="T272" s="213"/>
      <c r="U272" s="214"/>
      <c r="V272" s="214"/>
      <c r="W272" s="214"/>
      <c r="X272" s="214"/>
      <c r="Y272" s="214"/>
      <c r="Z272" s="214"/>
      <c r="AA272" s="214"/>
    </row>
    <row r="273">
      <c r="A273" s="208"/>
      <c r="B273" s="304"/>
      <c r="C273" s="213"/>
      <c r="D273" s="213"/>
      <c r="E273" s="213"/>
      <c r="F273" s="210" t="s">
        <v>1889</v>
      </c>
      <c r="G273" s="213"/>
      <c r="H273" s="727" t="s">
        <v>1402</v>
      </c>
      <c r="I273" s="728" t="s">
        <v>1329</v>
      </c>
      <c r="J273" s="727" t="s">
        <v>1918</v>
      </c>
      <c r="K273" s="212"/>
      <c r="L273" s="732">
        <v>100000.0</v>
      </c>
      <c r="M273" s="250"/>
      <c r="N273" s="218" t="s">
        <v>1939</v>
      </c>
      <c r="O273" s="729" t="s">
        <v>61</v>
      </c>
      <c r="P273" s="736"/>
      <c r="Q273" s="213" t="str">
        <f>iferror(vlookup(S273,'Back up'!$B$2:$C$18,2),"")</f>
        <v/>
      </c>
      <c r="R273" s="213"/>
      <c r="S273" s="734"/>
      <c r="T273" s="213"/>
      <c r="U273" s="214"/>
      <c r="V273" s="214"/>
      <c r="W273" s="214"/>
      <c r="X273" s="214"/>
      <c r="Y273" s="214"/>
      <c r="Z273" s="214"/>
      <c r="AA273" s="214"/>
    </row>
    <row r="274">
      <c r="A274" s="208"/>
      <c r="B274" s="304"/>
      <c r="C274" s="213"/>
      <c r="D274" s="213"/>
      <c r="E274" s="213"/>
      <c r="F274" s="210" t="s">
        <v>1726</v>
      </c>
      <c r="G274" s="213"/>
      <c r="H274" s="727" t="s">
        <v>1376</v>
      </c>
      <c r="I274" s="728">
        <v>1501.0</v>
      </c>
      <c r="J274" s="727" t="s">
        <v>1505</v>
      </c>
      <c r="K274" s="212"/>
      <c r="L274" s="732">
        <v>5000.0</v>
      </c>
      <c r="M274" s="250"/>
      <c r="N274" s="218" t="s">
        <v>1940</v>
      </c>
      <c r="O274" s="729" t="s">
        <v>61</v>
      </c>
      <c r="P274" s="736"/>
      <c r="Q274" s="213" t="str">
        <f>iferror(vlookup(S274,'Back up'!$B$2:$C$18,2),"")</f>
        <v/>
      </c>
      <c r="R274" s="213"/>
      <c r="S274" s="734"/>
      <c r="T274" s="213"/>
      <c r="U274" s="214"/>
      <c r="V274" s="214"/>
      <c r="W274" s="214"/>
      <c r="X274" s="214"/>
      <c r="Y274" s="214"/>
      <c r="Z274" s="214"/>
      <c r="AA274" s="214"/>
    </row>
    <row r="275">
      <c r="A275" s="208"/>
      <c r="B275" s="304"/>
      <c r="C275" s="213"/>
      <c r="D275" s="213"/>
      <c r="E275" s="213"/>
      <c r="F275" s="210" t="s">
        <v>1726</v>
      </c>
      <c r="G275" s="213"/>
      <c r="H275" s="727" t="s">
        <v>1376</v>
      </c>
      <c r="I275" s="728">
        <v>803.0</v>
      </c>
      <c r="J275" s="727" t="s">
        <v>1505</v>
      </c>
      <c r="K275" s="212"/>
      <c r="L275" s="735"/>
      <c r="M275" s="250"/>
      <c r="N275" s="218" t="s">
        <v>1940</v>
      </c>
      <c r="O275" s="729" t="s">
        <v>61</v>
      </c>
      <c r="P275" s="736"/>
      <c r="Q275" s="213" t="str">
        <f>iferror(vlookup(S275,'Back up'!$B$2:$C$18,2),"")</f>
        <v/>
      </c>
      <c r="R275" s="213"/>
      <c r="S275" s="734"/>
      <c r="T275" s="213"/>
      <c r="U275" s="214"/>
      <c r="V275" s="214"/>
      <c r="W275" s="214"/>
      <c r="X275" s="214"/>
      <c r="Y275" s="214"/>
      <c r="Z275" s="214"/>
      <c r="AA275" s="214"/>
    </row>
    <row r="276">
      <c r="A276" s="208"/>
      <c r="B276" s="304"/>
      <c r="C276" s="213"/>
      <c r="D276" s="213"/>
      <c r="E276" s="213"/>
      <c r="F276" s="210" t="s">
        <v>1726</v>
      </c>
      <c r="G276" s="213"/>
      <c r="H276" s="727" t="s">
        <v>1376</v>
      </c>
      <c r="I276" s="728">
        <v>1713.0</v>
      </c>
      <c r="J276" s="727" t="s">
        <v>1505</v>
      </c>
      <c r="K276" s="212"/>
      <c r="L276" s="735"/>
      <c r="M276" s="250"/>
      <c r="N276" s="218" t="s">
        <v>1940</v>
      </c>
      <c r="O276" s="729" t="s">
        <v>61</v>
      </c>
      <c r="P276" s="736"/>
      <c r="Q276" s="213" t="str">
        <f>iferror(vlookup(S276,'Back up'!$B$2:$C$18,2),"")</f>
        <v/>
      </c>
      <c r="R276" s="213"/>
      <c r="S276" s="734"/>
      <c r="T276" s="213"/>
      <c r="U276" s="214"/>
      <c r="V276" s="214"/>
      <c r="W276" s="214"/>
      <c r="X276" s="214"/>
      <c r="Y276" s="214"/>
      <c r="Z276" s="214"/>
      <c r="AA276" s="214"/>
    </row>
    <row r="277">
      <c r="A277" s="208"/>
      <c r="B277" s="304"/>
      <c r="C277" s="213"/>
      <c r="D277" s="213"/>
      <c r="E277" s="213"/>
      <c r="F277" s="210" t="s">
        <v>1941</v>
      </c>
      <c r="G277" s="213"/>
      <c r="H277" s="727" t="s">
        <v>1376</v>
      </c>
      <c r="I277" s="728">
        <v>1507.0</v>
      </c>
      <c r="J277" s="727" t="s">
        <v>282</v>
      </c>
      <c r="K277" s="212" t="s">
        <v>1727</v>
      </c>
      <c r="L277" s="735"/>
      <c r="M277" s="250"/>
      <c r="N277" s="218" t="s">
        <v>1942</v>
      </c>
      <c r="O277" s="729" t="s">
        <v>61</v>
      </c>
      <c r="P277" s="736"/>
      <c r="Q277" s="213" t="str">
        <f>iferror(vlookup(S277,'Back up'!$B$2:$C$18,2),"")</f>
        <v/>
      </c>
      <c r="R277" s="213"/>
      <c r="S277" s="734"/>
      <c r="T277" s="213"/>
      <c r="U277" s="214"/>
      <c r="V277" s="214"/>
      <c r="W277" s="214"/>
      <c r="X277" s="214"/>
      <c r="Y277" s="214"/>
      <c r="Z277" s="214"/>
      <c r="AA277" s="214"/>
    </row>
    <row r="278">
      <c r="A278" s="208"/>
      <c r="B278" s="315"/>
      <c r="C278" s="213"/>
      <c r="D278" s="213"/>
      <c r="E278" s="213"/>
      <c r="F278" s="210" t="s">
        <v>1941</v>
      </c>
      <c r="G278" s="213"/>
      <c r="H278" s="727" t="s">
        <v>1376</v>
      </c>
      <c r="I278" s="728">
        <v>1512.0</v>
      </c>
      <c r="J278" s="727" t="s">
        <v>1505</v>
      </c>
      <c r="K278" s="212" t="s">
        <v>1727</v>
      </c>
      <c r="L278" s="735"/>
      <c r="M278" s="250"/>
      <c r="N278" s="218" t="s">
        <v>1942</v>
      </c>
      <c r="O278" s="729" t="s">
        <v>61</v>
      </c>
      <c r="P278" s="736"/>
      <c r="Q278" s="213" t="str">
        <f>iferror(vlookup(S278,'Back up'!$B$2:$C$18,2),"")</f>
        <v/>
      </c>
      <c r="R278" s="213"/>
      <c r="S278" s="734"/>
      <c r="T278" s="213"/>
      <c r="U278" s="214"/>
      <c r="V278" s="214"/>
      <c r="W278" s="214"/>
      <c r="X278" s="214"/>
      <c r="Y278" s="214"/>
      <c r="Z278" s="214"/>
      <c r="AA278" s="214"/>
    </row>
    <row r="279">
      <c r="A279" s="208"/>
      <c r="B279" s="748">
        <v>46181.0</v>
      </c>
      <c r="C279" s="213"/>
      <c r="D279" s="213"/>
      <c r="E279" s="213"/>
      <c r="F279" s="210" t="s">
        <v>1941</v>
      </c>
      <c r="G279" s="213"/>
      <c r="H279" s="727" t="s">
        <v>1376</v>
      </c>
      <c r="I279" s="728">
        <v>1205.0</v>
      </c>
      <c r="J279" s="727" t="s">
        <v>1505</v>
      </c>
      <c r="K279" s="212" t="s">
        <v>1727</v>
      </c>
      <c r="L279" s="732">
        <v>12000.0</v>
      </c>
      <c r="M279" s="250"/>
      <c r="N279" s="218" t="s">
        <v>1942</v>
      </c>
      <c r="O279" s="729" t="s">
        <v>61</v>
      </c>
      <c r="P279" s="736"/>
      <c r="Q279" s="213" t="str">
        <f>iferror(vlookup(S279,'Back up'!$B$2:$C$18,2),"")</f>
        <v/>
      </c>
      <c r="R279" s="213"/>
      <c r="S279" s="734"/>
      <c r="T279" s="213"/>
      <c r="U279" s="214"/>
      <c r="V279" s="214"/>
      <c r="W279" s="214"/>
      <c r="X279" s="214"/>
      <c r="Y279" s="214"/>
      <c r="Z279" s="214"/>
      <c r="AA279" s="214"/>
    </row>
    <row r="280">
      <c r="A280" s="208"/>
      <c r="B280" s="304"/>
      <c r="C280" s="213"/>
      <c r="D280" s="213"/>
      <c r="E280" s="213"/>
      <c r="F280" s="210" t="s">
        <v>1941</v>
      </c>
      <c r="G280" s="213"/>
      <c r="H280" s="727" t="s">
        <v>1376</v>
      </c>
      <c r="I280" s="728">
        <v>1507.0</v>
      </c>
      <c r="J280" s="727" t="s">
        <v>1505</v>
      </c>
      <c r="K280" s="212" t="s">
        <v>1727</v>
      </c>
      <c r="L280" s="732">
        <v>45000.0</v>
      </c>
      <c r="M280" s="250"/>
      <c r="N280" s="218" t="s">
        <v>1942</v>
      </c>
      <c r="O280" s="729" t="s">
        <v>61</v>
      </c>
      <c r="P280" s="736"/>
      <c r="Q280" s="213" t="str">
        <f>iferror(vlookup(S280,'Back up'!$B$2:$C$18,2),"")</f>
        <v/>
      </c>
      <c r="R280" s="213"/>
      <c r="S280" s="734"/>
      <c r="T280" s="213"/>
      <c r="U280" s="214"/>
      <c r="V280" s="214"/>
      <c r="W280" s="214"/>
      <c r="X280" s="214"/>
      <c r="Y280" s="214"/>
      <c r="Z280" s="214"/>
      <c r="AA280" s="214"/>
    </row>
    <row r="281">
      <c r="A281" s="208"/>
      <c r="B281" s="304"/>
      <c r="C281" s="213"/>
      <c r="D281" s="213"/>
      <c r="E281" s="213"/>
      <c r="F281" s="210" t="s">
        <v>1941</v>
      </c>
      <c r="G281" s="213"/>
      <c r="H281" s="727" t="s">
        <v>1376</v>
      </c>
      <c r="I281" s="728">
        <v>1512.0</v>
      </c>
      <c r="J281" s="727" t="s">
        <v>1505</v>
      </c>
      <c r="K281" s="212" t="s">
        <v>1727</v>
      </c>
      <c r="L281" s="732">
        <v>13000.0</v>
      </c>
      <c r="M281" s="250"/>
      <c r="N281" s="218" t="s">
        <v>1942</v>
      </c>
      <c r="O281" s="729" t="s">
        <v>61</v>
      </c>
      <c r="P281" s="736"/>
      <c r="Q281" s="213" t="str">
        <f>iferror(vlookup(S281,'Back up'!$B$2:$C$18,2),"")</f>
        <v/>
      </c>
      <c r="R281" s="213"/>
      <c r="S281" s="734"/>
      <c r="T281" s="213"/>
      <c r="U281" s="214"/>
      <c r="V281" s="214"/>
      <c r="W281" s="214"/>
      <c r="X281" s="214"/>
      <c r="Y281" s="214"/>
      <c r="Z281" s="214"/>
      <c r="AA281" s="214"/>
    </row>
    <row r="282">
      <c r="A282" s="208"/>
      <c r="B282" s="304"/>
      <c r="C282" s="213"/>
      <c r="D282" s="213"/>
      <c r="E282" s="213"/>
      <c r="F282" s="210" t="s">
        <v>1726</v>
      </c>
      <c r="G282" s="213"/>
      <c r="H282" s="727" t="s">
        <v>1376</v>
      </c>
      <c r="I282" s="728">
        <v>1713.0</v>
      </c>
      <c r="J282" s="727" t="s">
        <v>1505</v>
      </c>
      <c r="K282" s="212" t="s">
        <v>1727</v>
      </c>
      <c r="L282" s="732">
        <v>5000.0</v>
      </c>
      <c r="M282" s="250"/>
      <c r="N282" s="218" t="s">
        <v>1942</v>
      </c>
      <c r="O282" s="729" t="s">
        <v>61</v>
      </c>
      <c r="P282" s="736"/>
      <c r="Q282" s="213" t="str">
        <f>iferror(vlookup(S282,'Back up'!$B$2:$C$18,2),"")</f>
        <v/>
      </c>
      <c r="R282" s="213"/>
      <c r="S282" s="734"/>
      <c r="T282" s="213"/>
      <c r="U282" s="214"/>
      <c r="V282" s="214"/>
      <c r="W282" s="214"/>
      <c r="X282" s="214"/>
      <c r="Y282" s="214"/>
      <c r="Z282" s="214"/>
      <c r="AA282" s="214"/>
    </row>
    <row r="283">
      <c r="A283" s="208"/>
      <c r="B283" s="304"/>
      <c r="C283" s="213"/>
      <c r="D283" s="213"/>
      <c r="E283" s="213"/>
      <c r="F283" s="210" t="s">
        <v>1726</v>
      </c>
      <c r="G283" s="213"/>
      <c r="H283" s="727" t="s">
        <v>1376</v>
      </c>
      <c r="I283" s="728">
        <v>1501.0</v>
      </c>
      <c r="J283" s="727" t="s">
        <v>1505</v>
      </c>
      <c r="K283" s="212" t="s">
        <v>1727</v>
      </c>
      <c r="L283" s="732">
        <v>5000.0</v>
      </c>
      <c r="M283" s="250"/>
      <c r="N283" s="218" t="s">
        <v>1940</v>
      </c>
      <c r="O283" s="729" t="s">
        <v>61</v>
      </c>
      <c r="P283" s="736"/>
      <c r="Q283" s="213" t="str">
        <f>iferror(vlookup(S283,'Back up'!$B$2:$C$18,2),"")</f>
        <v/>
      </c>
      <c r="R283" s="213"/>
      <c r="S283" s="734"/>
      <c r="T283" s="213"/>
      <c r="U283" s="214"/>
      <c r="V283" s="214"/>
      <c r="W283" s="214"/>
      <c r="X283" s="214"/>
      <c r="Y283" s="214"/>
      <c r="Z283" s="214"/>
      <c r="AA283" s="214"/>
    </row>
    <row r="284">
      <c r="A284" s="208"/>
      <c r="B284" s="304"/>
      <c r="C284" s="213"/>
      <c r="D284" s="213"/>
      <c r="E284" s="213"/>
      <c r="F284" s="210" t="s">
        <v>1752</v>
      </c>
      <c r="G284" s="213"/>
      <c r="H284" s="727" t="s">
        <v>1376</v>
      </c>
      <c r="I284" s="728">
        <v>2418.0</v>
      </c>
      <c r="J284" s="727" t="s">
        <v>1039</v>
      </c>
      <c r="K284" s="212" t="s">
        <v>1725</v>
      </c>
      <c r="L284" s="732">
        <v>50000.0</v>
      </c>
      <c r="M284" s="250"/>
      <c r="N284" s="218" t="s">
        <v>1942</v>
      </c>
      <c r="O284" s="729" t="s">
        <v>61</v>
      </c>
      <c r="P284" s="736"/>
      <c r="Q284" s="213" t="str">
        <f>iferror(vlookup(S284,'Back up'!$B$2:$C$18,2),"")</f>
        <v/>
      </c>
      <c r="R284" s="213"/>
      <c r="S284" s="734"/>
      <c r="T284" s="213"/>
      <c r="U284" s="214"/>
      <c r="V284" s="214"/>
      <c r="W284" s="214"/>
      <c r="X284" s="214"/>
      <c r="Y284" s="214"/>
      <c r="Z284" s="214"/>
      <c r="AA284" s="214"/>
    </row>
    <row r="285">
      <c r="A285" s="208"/>
      <c r="B285" s="304"/>
      <c r="C285" s="213"/>
      <c r="D285" s="213"/>
      <c r="E285" s="213"/>
      <c r="F285" s="210" t="s">
        <v>1752</v>
      </c>
      <c r="G285" s="213"/>
      <c r="H285" s="727" t="s">
        <v>1376</v>
      </c>
      <c r="I285" s="728">
        <v>2026.0</v>
      </c>
      <c r="J285" s="727" t="s">
        <v>1039</v>
      </c>
      <c r="K285" s="212" t="s">
        <v>1725</v>
      </c>
      <c r="L285" s="732">
        <v>30000.0</v>
      </c>
      <c r="M285" s="250"/>
      <c r="N285" s="218" t="s">
        <v>1943</v>
      </c>
      <c r="O285" s="729" t="s">
        <v>61</v>
      </c>
      <c r="P285" s="736"/>
      <c r="Q285" s="213" t="str">
        <f>iferror(vlookup(S285,'Back up'!$B$2:$C$18,2),"")</f>
        <v/>
      </c>
      <c r="R285" s="213"/>
      <c r="S285" s="734"/>
      <c r="T285" s="213"/>
      <c r="U285" s="214"/>
      <c r="V285" s="214"/>
      <c r="W285" s="214"/>
      <c r="X285" s="214"/>
      <c r="Y285" s="214"/>
      <c r="Z285" s="214"/>
      <c r="AA285" s="214"/>
    </row>
    <row r="286">
      <c r="A286" s="208"/>
      <c r="B286" s="304"/>
      <c r="C286" s="213"/>
      <c r="D286" s="213"/>
      <c r="E286" s="213"/>
      <c r="F286" s="210" t="s">
        <v>1726</v>
      </c>
      <c r="G286" s="213"/>
      <c r="H286" s="727" t="s">
        <v>1376</v>
      </c>
      <c r="I286" s="728">
        <v>1615.0</v>
      </c>
      <c r="J286" s="727" t="s">
        <v>1039</v>
      </c>
      <c r="K286" s="212" t="s">
        <v>1733</v>
      </c>
      <c r="L286" s="732">
        <v>170000.0</v>
      </c>
      <c r="M286" s="250">
        <v>0.5</v>
      </c>
      <c r="N286" s="218" t="s">
        <v>1942</v>
      </c>
      <c r="O286" s="729"/>
      <c r="P286" s="736"/>
      <c r="Q286" s="213"/>
      <c r="R286" s="213"/>
      <c r="S286" s="734"/>
      <c r="T286" s="213"/>
      <c r="U286" s="214"/>
      <c r="V286" s="214"/>
      <c r="W286" s="214"/>
      <c r="X286" s="214"/>
      <c r="Y286" s="214"/>
      <c r="Z286" s="214"/>
      <c r="AA286" s="214"/>
    </row>
    <row r="287">
      <c r="A287" s="208"/>
      <c r="B287" s="304"/>
      <c r="C287" s="213"/>
      <c r="D287" s="213"/>
      <c r="E287" s="213"/>
      <c r="F287" s="210"/>
      <c r="G287" s="213"/>
      <c r="H287" s="727"/>
      <c r="I287" s="728"/>
      <c r="J287" s="727"/>
      <c r="K287" s="212"/>
      <c r="L287" s="735"/>
      <c r="M287" s="250"/>
      <c r="N287" s="265"/>
      <c r="O287" s="729"/>
      <c r="P287" s="736"/>
      <c r="Q287" s="213"/>
      <c r="R287" s="213"/>
      <c r="S287" s="734"/>
      <c r="T287" s="213"/>
      <c r="U287" s="214"/>
      <c r="V287" s="214"/>
      <c r="W287" s="214"/>
      <c r="X287" s="214"/>
      <c r="Y287" s="214"/>
      <c r="Z287" s="214"/>
      <c r="AA287" s="214"/>
    </row>
    <row r="288">
      <c r="A288" s="208"/>
      <c r="B288" s="315"/>
      <c r="C288" s="213"/>
      <c r="D288" s="213"/>
      <c r="E288" s="213"/>
      <c r="F288" s="210"/>
      <c r="G288" s="213"/>
      <c r="H288" s="727"/>
      <c r="I288" s="728"/>
      <c r="J288" s="727"/>
      <c r="K288" s="212"/>
      <c r="L288" s="735"/>
      <c r="M288" s="250"/>
      <c r="N288" s="265"/>
      <c r="O288" s="729" t="s">
        <v>61</v>
      </c>
      <c r="P288" s="736"/>
      <c r="Q288" s="213" t="str">
        <f>iferror(vlookup(S288,'Back up'!$B$2:$C$18,2),"")</f>
        <v/>
      </c>
      <c r="R288" s="213"/>
      <c r="S288" s="734"/>
      <c r="T288" s="213"/>
      <c r="U288" s="214"/>
      <c r="V288" s="214"/>
      <c r="W288" s="214"/>
      <c r="X288" s="214"/>
      <c r="Y288" s="214"/>
      <c r="Z288" s="214"/>
      <c r="AA288" s="214"/>
    </row>
    <row r="289">
      <c r="A289" s="208"/>
      <c r="B289" s="748">
        <v>46184.0</v>
      </c>
      <c r="C289" s="213"/>
      <c r="D289" s="213"/>
      <c r="E289" s="213"/>
      <c r="F289" s="210" t="s">
        <v>1752</v>
      </c>
      <c r="G289" s="213"/>
      <c r="H289" s="727" t="s">
        <v>1376</v>
      </c>
      <c r="I289" s="728">
        <v>2714.0</v>
      </c>
      <c r="J289" s="727"/>
      <c r="K289" s="212"/>
      <c r="L289" s="735"/>
      <c r="M289" s="250"/>
      <c r="N289" s="265"/>
      <c r="O289" s="729" t="s">
        <v>61</v>
      </c>
      <c r="P289" s="736"/>
      <c r="Q289" s="213" t="str">
        <f>iferror(vlookup(S289,'Back up'!$B$2:$C$18,2),"")</f>
        <v/>
      </c>
      <c r="R289" s="213"/>
      <c r="S289" s="734"/>
      <c r="T289" s="213"/>
      <c r="U289" s="214"/>
      <c r="V289" s="214"/>
      <c r="W289" s="214"/>
      <c r="X289" s="214"/>
      <c r="Y289" s="214"/>
      <c r="Z289" s="214"/>
      <c r="AA289" s="214"/>
    </row>
    <row r="290">
      <c r="A290" s="208"/>
      <c r="B290" s="304"/>
      <c r="C290" s="213"/>
      <c r="D290" s="213"/>
      <c r="E290" s="213"/>
      <c r="F290" s="210" t="s">
        <v>1752</v>
      </c>
      <c r="G290" s="213"/>
      <c r="H290" s="727" t="s">
        <v>1376</v>
      </c>
      <c r="I290" s="728">
        <v>2509.0</v>
      </c>
      <c r="J290" s="727"/>
      <c r="K290" s="212"/>
      <c r="L290" s="735"/>
      <c r="M290" s="250"/>
      <c r="N290" s="265"/>
      <c r="O290" s="729" t="s">
        <v>61</v>
      </c>
      <c r="P290" s="736"/>
      <c r="Q290" s="213" t="str">
        <f>iferror(vlookup(S290,'Back up'!$B$2:$C$18,2),"")</f>
        <v/>
      </c>
      <c r="R290" s="213"/>
      <c r="S290" s="734"/>
      <c r="T290" s="213"/>
      <c r="U290" s="214"/>
      <c r="V290" s="214"/>
      <c r="W290" s="214"/>
      <c r="X290" s="214"/>
      <c r="Y290" s="214"/>
      <c r="Z290" s="214"/>
      <c r="AA290" s="214"/>
    </row>
    <row r="291">
      <c r="A291" s="208"/>
      <c r="B291" s="304"/>
      <c r="C291" s="213"/>
      <c r="D291" s="213"/>
      <c r="E291" s="213"/>
      <c r="F291" s="210" t="s">
        <v>1752</v>
      </c>
      <c r="G291" s="213"/>
      <c r="H291" s="727" t="s">
        <v>1376</v>
      </c>
      <c r="I291" s="728">
        <v>2514.0</v>
      </c>
      <c r="J291" s="727"/>
      <c r="K291" s="212"/>
      <c r="L291" s="735"/>
      <c r="M291" s="250"/>
      <c r="N291" s="265"/>
      <c r="O291" s="729" t="s">
        <v>61</v>
      </c>
      <c r="P291" s="736"/>
      <c r="Q291" s="213" t="str">
        <f>iferror(vlookup(S291,'Back up'!$B$2:$C$18,2),"")</f>
        <v/>
      </c>
      <c r="R291" s="213"/>
      <c r="S291" s="734"/>
      <c r="T291" s="213"/>
      <c r="U291" s="214"/>
      <c r="V291" s="214"/>
      <c r="W291" s="214"/>
      <c r="X291" s="214"/>
      <c r="Y291" s="214"/>
      <c r="Z291" s="214"/>
      <c r="AA291" s="214"/>
    </row>
    <row r="292">
      <c r="A292" s="208"/>
      <c r="B292" s="304"/>
      <c r="C292" s="213"/>
      <c r="D292" s="213"/>
      <c r="E292" s="213"/>
      <c r="F292" s="210" t="s">
        <v>1752</v>
      </c>
      <c r="G292" s="213"/>
      <c r="H292" s="727" t="s">
        <v>1376</v>
      </c>
      <c r="I292" s="728">
        <v>3101.0</v>
      </c>
      <c r="J292" s="727"/>
      <c r="K292" s="212"/>
      <c r="L292" s="735"/>
      <c r="M292" s="250"/>
      <c r="N292" s="265"/>
      <c r="O292" s="729" t="s">
        <v>61</v>
      </c>
      <c r="P292" s="736"/>
      <c r="Q292" s="213" t="str">
        <f>iferror(vlookup(S292,'Back up'!$B$2:$C$18,2),"")</f>
        <v/>
      </c>
      <c r="R292" s="213"/>
      <c r="S292" s="734"/>
      <c r="T292" s="213"/>
      <c r="U292" s="214"/>
      <c r="V292" s="214"/>
      <c r="W292" s="214"/>
      <c r="X292" s="214"/>
      <c r="Y292" s="214"/>
      <c r="Z292" s="214"/>
      <c r="AA292" s="214"/>
    </row>
    <row r="293">
      <c r="A293" s="208"/>
      <c r="B293" s="304"/>
      <c r="C293" s="213"/>
      <c r="D293" s="213"/>
      <c r="E293" s="213"/>
      <c r="F293" s="210" t="s">
        <v>1416</v>
      </c>
      <c r="G293" s="213"/>
      <c r="H293" s="727" t="s">
        <v>1376</v>
      </c>
      <c r="I293" s="728" t="s">
        <v>1902</v>
      </c>
      <c r="J293" s="727"/>
      <c r="K293" s="212"/>
      <c r="L293" s="735"/>
      <c r="M293" s="250"/>
      <c r="N293" s="265"/>
      <c r="O293" s="729" t="s">
        <v>61</v>
      </c>
      <c r="P293" s="736"/>
      <c r="Q293" s="213" t="str">
        <f>iferror(vlookup(S293,'Back up'!$B$2:$C$18,2),"")</f>
        <v/>
      </c>
      <c r="R293" s="213"/>
      <c r="S293" s="734"/>
      <c r="T293" s="213"/>
      <c r="U293" s="214"/>
      <c r="V293" s="214"/>
      <c r="W293" s="214"/>
      <c r="X293" s="214"/>
      <c r="Y293" s="214"/>
      <c r="Z293" s="214"/>
      <c r="AA293" s="214"/>
    </row>
    <row r="294">
      <c r="A294" s="208"/>
      <c r="B294" s="304"/>
      <c r="C294" s="213"/>
      <c r="D294" s="213"/>
      <c r="E294" s="213"/>
      <c r="F294" s="210" t="s">
        <v>1416</v>
      </c>
      <c r="G294" s="213"/>
      <c r="H294" s="727" t="s">
        <v>1376</v>
      </c>
      <c r="I294" s="728" t="s">
        <v>1904</v>
      </c>
      <c r="J294" s="727"/>
      <c r="K294" s="212"/>
      <c r="L294" s="735"/>
      <c r="M294" s="250"/>
      <c r="N294" s="265"/>
      <c r="O294" s="729" t="s">
        <v>61</v>
      </c>
      <c r="P294" s="736"/>
      <c r="Q294" s="213" t="str">
        <f>iferror(vlookup(S294,'Back up'!$B$2:$C$18,2),"")</f>
        <v/>
      </c>
      <c r="R294" s="213"/>
      <c r="S294" s="734"/>
      <c r="T294" s="213"/>
      <c r="U294" s="214"/>
      <c r="V294" s="214"/>
      <c r="W294" s="214"/>
      <c r="X294" s="214"/>
      <c r="Y294" s="214"/>
      <c r="Z294" s="214"/>
      <c r="AA294" s="214"/>
    </row>
    <row r="295">
      <c r="A295" s="208"/>
      <c r="B295" s="304"/>
      <c r="C295" s="213"/>
      <c r="D295" s="213"/>
      <c r="E295" s="213"/>
      <c r="F295" s="210" t="s">
        <v>1726</v>
      </c>
      <c r="G295" s="213"/>
      <c r="H295" s="727" t="s">
        <v>1376</v>
      </c>
      <c r="I295" s="728">
        <v>2215.0</v>
      </c>
      <c r="J295" s="727"/>
      <c r="K295" s="212"/>
      <c r="L295" s="735"/>
      <c r="M295" s="250"/>
      <c r="N295" s="265"/>
      <c r="O295" s="729" t="s">
        <v>61</v>
      </c>
      <c r="P295" s="736"/>
      <c r="Q295" s="213" t="str">
        <f>iferror(vlookup(S295,'Back up'!$B$2:$C$18,2),"")</f>
        <v/>
      </c>
      <c r="R295" s="213"/>
      <c r="S295" s="734"/>
      <c r="T295" s="213"/>
      <c r="U295" s="214"/>
      <c r="V295" s="214"/>
      <c r="W295" s="214"/>
      <c r="X295" s="214"/>
      <c r="Y295" s="214"/>
      <c r="Z295" s="214"/>
      <c r="AA295" s="214"/>
    </row>
    <row r="296">
      <c r="A296" s="208"/>
      <c r="B296" s="315"/>
      <c r="C296" s="213"/>
      <c r="D296" s="213"/>
      <c r="E296" s="213"/>
      <c r="F296" s="210" t="s">
        <v>1726</v>
      </c>
      <c r="G296" s="213"/>
      <c r="H296" s="727" t="s">
        <v>1376</v>
      </c>
      <c r="I296" s="728">
        <v>1204.0</v>
      </c>
      <c r="J296" s="727"/>
      <c r="K296" s="212"/>
      <c r="L296" s="735"/>
      <c r="M296" s="250"/>
      <c r="N296" s="265"/>
      <c r="O296" s="729" t="s">
        <v>61</v>
      </c>
      <c r="P296" s="736"/>
      <c r="Q296" s="213" t="str">
        <f>iferror(vlookup(S296,'Back up'!$B$2:$C$18,2),"")</f>
        <v/>
      </c>
      <c r="R296" s="213"/>
      <c r="S296" s="734"/>
      <c r="T296" s="213"/>
      <c r="U296" s="214"/>
      <c r="V296" s="214"/>
      <c r="W296" s="214"/>
      <c r="X296" s="214"/>
      <c r="Y296" s="214"/>
      <c r="Z296" s="214"/>
      <c r="AA296" s="214"/>
    </row>
    <row r="297">
      <c r="A297" s="208"/>
      <c r="C297" s="213"/>
      <c r="D297" s="213"/>
      <c r="E297" s="213"/>
      <c r="F297" s="210" t="s">
        <v>1726</v>
      </c>
      <c r="G297" s="213"/>
      <c r="H297" s="727" t="s">
        <v>1402</v>
      </c>
      <c r="I297" s="728">
        <v>1408.0</v>
      </c>
      <c r="J297" s="727" t="s">
        <v>1918</v>
      </c>
      <c r="K297" s="212"/>
      <c r="L297" s="732">
        <v>100000.0</v>
      </c>
      <c r="M297" s="250"/>
      <c r="N297" s="218" t="s">
        <v>1932</v>
      </c>
      <c r="O297" s="729" t="s">
        <v>61</v>
      </c>
      <c r="P297" s="736"/>
      <c r="Q297" s="213" t="str">
        <f>iferror(vlookup(S297,'Back up'!$B$2:$C$18,2),"")</f>
        <v/>
      </c>
      <c r="R297" s="213"/>
      <c r="S297" s="734"/>
      <c r="T297" s="213"/>
      <c r="U297" s="214"/>
      <c r="V297" s="214"/>
      <c r="W297" s="214"/>
      <c r="X297" s="214"/>
      <c r="Y297" s="214"/>
      <c r="Z297" s="214"/>
      <c r="AA297" s="214"/>
    </row>
    <row r="298">
      <c r="A298" s="208"/>
      <c r="C298" s="213"/>
      <c r="D298" s="213"/>
      <c r="E298" s="213"/>
      <c r="F298" s="210" t="s">
        <v>1726</v>
      </c>
      <c r="G298" s="213"/>
      <c r="H298" s="727" t="s">
        <v>1402</v>
      </c>
      <c r="I298" s="728">
        <v>1103.0</v>
      </c>
      <c r="J298" s="727" t="s">
        <v>1918</v>
      </c>
      <c r="K298" s="212"/>
      <c r="L298" s="732">
        <v>10000.0</v>
      </c>
      <c r="M298" s="250"/>
      <c r="N298" s="218" t="s">
        <v>1933</v>
      </c>
      <c r="O298" s="729" t="s">
        <v>61</v>
      </c>
      <c r="P298" s="736"/>
      <c r="Q298" s="213" t="str">
        <f>iferror(vlookup(S298,'Back up'!$B$2:$C$18,2),"")</f>
        <v/>
      </c>
      <c r="R298" s="213"/>
      <c r="S298" s="734"/>
      <c r="T298" s="213"/>
      <c r="U298" s="214"/>
      <c r="V298" s="214"/>
      <c r="W298" s="214"/>
      <c r="X298" s="214"/>
      <c r="Y298" s="214"/>
      <c r="Z298" s="214"/>
      <c r="AA298" s="214"/>
    </row>
    <row r="299">
      <c r="A299" s="208"/>
      <c r="C299" s="213"/>
      <c r="D299" s="213"/>
      <c r="E299" s="213"/>
      <c r="F299" s="210" t="s">
        <v>1752</v>
      </c>
      <c r="G299" s="213"/>
      <c r="H299" s="727" t="s">
        <v>1402</v>
      </c>
      <c r="I299" s="728">
        <v>2111.0</v>
      </c>
      <c r="J299" s="727" t="s">
        <v>1918</v>
      </c>
      <c r="K299" s="212"/>
      <c r="L299" s="732">
        <v>50000.0</v>
      </c>
      <c r="M299" s="250"/>
      <c r="N299" s="218" t="s">
        <v>1934</v>
      </c>
      <c r="O299" s="729" t="s">
        <v>61</v>
      </c>
      <c r="P299" s="736"/>
      <c r="Q299" s="213" t="str">
        <f>iferror(vlookup(S299,'Back up'!$B$2:$C$18,2),"")</f>
        <v/>
      </c>
      <c r="R299" s="213"/>
      <c r="S299" s="734"/>
      <c r="T299" s="213"/>
      <c r="U299" s="214"/>
      <c r="V299" s="214"/>
      <c r="W299" s="214"/>
      <c r="X299" s="214"/>
      <c r="Y299" s="214"/>
      <c r="Z299" s="214"/>
      <c r="AA299" s="214"/>
    </row>
    <row r="300">
      <c r="A300" s="208"/>
      <c r="C300" s="213"/>
      <c r="D300" s="213"/>
      <c r="E300" s="213"/>
      <c r="F300" s="210" t="s">
        <v>1908</v>
      </c>
      <c r="G300" s="213"/>
      <c r="H300" s="727" t="s">
        <v>1402</v>
      </c>
      <c r="I300" s="728">
        <v>1409.0</v>
      </c>
      <c r="J300" s="727" t="s">
        <v>1918</v>
      </c>
      <c r="K300" s="212"/>
      <c r="L300" s="732">
        <v>200000.0</v>
      </c>
      <c r="M300" s="250"/>
      <c r="N300" s="218" t="s">
        <v>1935</v>
      </c>
      <c r="O300" s="729" t="s">
        <v>61</v>
      </c>
      <c r="P300" s="736"/>
      <c r="Q300" s="213" t="str">
        <f>iferror(vlookup(S300,'Back up'!$B$2:$C$18,2),"")</f>
        <v/>
      </c>
      <c r="R300" s="213"/>
      <c r="S300" s="734"/>
      <c r="T300" s="213"/>
      <c r="U300" s="214"/>
      <c r="V300" s="214"/>
      <c r="W300" s="214"/>
      <c r="X300" s="214"/>
      <c r="Y300" s="214"/>
      <c r="Z300" s="214"/>
      <c r="AA300" s="214"/>
    </row>
    <row r="301">
      <c r="A301" s="208"/>
      <c r="C301" s="213"/>
      <c r="D301" s="213"/>
      <c r="E301" s="213"/>
      <c r="F301" s="210" t="s">
        <v>1752</v>
      </c>
      <c r="G301" s="213"/>
      <c r="H301" s="727" t="s">
        <v>1402</v>
      </c>
      <c r="I301" s="728">
        <v>3113.0</v>
      </c>
      <c r="J301" s="727" t="s">
        <v>1918</v>
      </c>
      <c r="K301" s="212"/>
      <c r="L301" s="732">
        <v>100000.0</v>
      </c>
      <c r="M301" s="250"/>
      <c r="N301" s="218" t="s">
        <v>1936</v>
      </c>
      <c r="O301" s="729" t="s">
        <v>61</v>
      </c>
      <c r="P301" s="736"/>
      <c r="Q301" s="213" t="str">
        <f>iferror(vlookup(S301,'Back up'!$B$2:$C$18,2),"")</f>
        <v/>
      </c>
      <c r="R301" s="213"/>
      <c r="S301" s="734"/>
      <c r="T301" s="213"/>
      <c r="U301" s="214"/>
      <c r="V301" s="214"/>
      <c r="W301" s="214"/>
      <c r="X301" s="214"/>
      <c r="Y301" s="214"/>
      <c r="Z301" s="214"/>
      <c r="AA301" s="214"/>
    </row>
    <row r="302">
      <c r="A302" s="208"/>
      <c r="B302" s="254">
        <v>46189.0</v>
      </c>
      <c r="C302" s="213"/>
      <c r="D302" s="213"/>
      <c r="E302" s="213"/>
      <c r="F302" s="210" t="s">
        <v>1550</v>
      </c>
      <c r="G302" s="213"/>
      <c r="H302" s="727"/>
      <c r="I302" s="728">
        <v>1103.0</v>
      </c>
      <c r="J302" s="727"/>
      <c r="K302" s="212"/>
      <c r="L302" s="735"/>
      <c r="M302" s="250"/>
      <c r="N302" s="265"/>
      <c r="O302" s="729" t="s">
        <v>61</v>
      </c>
      <c r="P302" s="736"/>
      <c r="Q302" s="213" t="str">
        <f>iferror(vlookup(S302,'Back up'!$B$2:$C$18,2),"")</f>
        <v/>
      </c>
      <c r="R302" s="213"/>
      <c r="S302" s="734"/>
      <c r="T302" s="213"/>
      <c r="U302" s="214"/>
      <c r="V302" s="214"/>
      <c r="W302" s="214"/>
      <c r="X302" s="214"/>
      <c r="Y302" s="214"/>
      <c r="Z302" s="214"/>
      <c r="AA302" s="214"/>
    </row>
    <row r="303">
      <c r="A303" s="208"/>
      <c r="B303" s="213"/>
      <c r="C303" s="213"/>
      <c r="D303" s="213"/>
      <c r="E303" s="213"/>
      <c r="F303" s="210" t="s">
        <v>1550</v>
      </c>
      <c r="G303" s="213"/>
      <c r="H303" s="727"/>
      <c r="I303" s="728">
        <v>507.0</v>
      </c>
      <c r="J303" s="727"/>
      <c r="K303" s="212"/>
      <c r="L303" s="735"/>
      <c r="M303" s="250"/>
      <c r="N303" s="265"/>
      <c r="O303" s="729" t="s">
        <v>61</v>
      </c>
      <c r="P303" s="736"/>
      <c r="Q303" s="213" t="str">
        <f>iferror(vlookup(S303,'Back up'!$B$2:$C$18,2),"")</f>
        <v/>
      </c>
      <c r="R303" s="213"/>
      <c r="S303" s="734"/>
      <c r="T303" s="213"/>
      <c r="U303" s="214"/>
      <c r="V303" s="214"/>
      <c r="W303" s="214"/>
      <c r="X303" s="214"/>
      <c r="Y303" s="214"/>
      <c r="Z303" s="214"/>
      <c r="AA303" s="214"/>
    </row>
    <row r="304">
      <c r="A304" s="208"/>
      <c r="B304" s="213"/>
      <c r="C304" s="213"/>
      <c r="D304" s="213"/>
      <c r="E304" s="213"/>
      <c r="F304" s="210" t="s">
        <v>1550</v>
      </c>
      <c r="G304" s="213"/>
      <c r="H304" s="727"/>
      <c r="I304" s="728" t="s">
        <v>1593</v>
      </c>
      <c r="J304" s="727"/>
      <c r="K304" s="212"/>
      <c r="L304" s="735"/>
      <c r="M304" s="250"/>
      <c r="N304" s="218" t="s">
        <v>1944</v>
      </c>
      <c r="O304" s="729" t="s">
        <v>61</v>
      </c>
      <c r="P304" s="736"/>
      <c r="Q304" s="213" t="str">
        <f>iferror(vlookup(S304,'Back up'!$B$2:$C$18,2),"")</f>
        <v/>
      </c>
      <c r="R304" s="213"/>
      <c r="S304" s="734"/>
      <c r="T304" s="213"/>
      <c r="U304" s="214"/>
      <c r="V304" s="214"/>
      <c r="W304" s="214"/>
      <c r="X304" s="214"/>
      <c r="Y304" s="214"/>
      <c r="Z304" s="214"/>
      <c r="AA304" s="214"/>
    </row>
    <row r="305">
      <c r="A305" s="208"/>
      <c r="B305" s="213"/>
      <c r="C305" s="213"/>
      <c r="D305" s="213"/>
      <c r="E305" s="213"/>
      <c r="F305" s="210" t="s">
        <v>1908</v>
      </c>
      <c r="G305" s="213"/>
      <c r="H305" s="727"/>
      <c r="I305" s="728">
        <v>1206.0</v>
      </c>
      <c r="J305" s="727"/>
      <c r="K305" s="212"/>
      <c r="L305" s="732">
        <v>300000.0</v>
      </c>
      <c r="M305" s="250"/>
      <c r="N305" s="218" t="s">
        <v>1945</v>
      </c>
      <c r="O305" s="729" t="s">
        <v>61</v>
      </c>
      <c r="P305" s="736"/>
      <c r="Q305" s="213" t="str">
        <f>iferror(vlookup(S305,'Back up'!$B$2:$C$18,2),"")</f>
        <v/>
      </c>
      <c r="R305" s="213"/>
      <c r="S305" s="734"/>
      <c r="T305" s="213"/>
      <c r="U305" s="214"/>
      <c r="V305" s="214"/>
      <c r="W305" s="214"/>
      <c r="X305" s="214"/>
      <c r="Y305" s="214"/>
      <c r="Z305" s="214"/>
      <c r="AA305" s="214"/>
    </row>
    <row r="306">
      <c r="A306" s="208"/>
      <c r="B306" s="254">
        <v>46190.0</v>
      </c>
      <c r="C306" s="213"/>
      <c r="D306" s="213"/>
      <c r="E306" s="213"/>
      <c r="F306" s="210" t="s">
        <v>1752</v>
      </c>
      <c r="G306" s="213"/>
      <c r="H306" s="727" t="s">
        <v>1358</v>
      </c>
      <c r="I306" s="728">
        <v>3010.0</v>
      </c>
      <c r="J306" s="727" t="s">
        <v>1918</v>
      </c>
      <c r="K306" s="212" t="s">
        <v>1727</v>
      </c>
      <c r="L306" s="732">
        <v>14000.0</v>
      </c>
      <c r="M306" s="250"/>
      <c r="N306" s="218" t="s">
        <v>859</v>
      </c>
      <c r="O306" s="729" t="s">
        <v>61</v>
      </c>
      <c r="P306" s="736"/>
      <c r="Q306" s="213" t="str">
        <f>iferror(vlookup(S306,'Back up'!$B$2:$C$18,2),"")</f>
        <v/>
      </c>
      <c r="R306" s="213"/>
      <c r="S306" s="734"/>
      <c r="T306" s="213"/>
      <c r="U306" s="214"/>
      <c r="V306" s="214"/>
      <c r="W306" s="214"/>
      <c r="X306" s="214"/>
      <c r="Y306" s="214"/>
      <c r="Z306" s="214"/>
      <c r="AA306" s="214"/>
    </row>
    <row r="307">
      <c r="A307" s="208"/>
      <c r="B307" s="254">
        <v>46196.0</v>
      </c>
      <c r="C307" s="213"/>
      <c r="D307" s="213"/>
      <c r="E307" s="213"/>
      <c r="F307" s="210" t="s">
        <v>1752</v>
      </c>
      <c r="G307" s="213"/>
      <c r="H307" s="727" t="s">
        <v>1376</v>
      </c>
      <c r="I307" s="728">
        <v>2026.0</v>
      </c>
      <c r="J307" s="727" t="s">
        <v>1039</v>
      </c>
      <c r="K307" s="212" t="s">
        <v>1725</v>
      </c>
      <c r="L307" s="732">
        <v>23100.0</v>
      </c>
      <c r="M307" s="250"/>
      <c r="N307" s="218" t="s">
        <v>1946</v>
      </c>
      <c r="O307" s="729" t="s">
        <v>61</v>
      </c>
      <c r="P307" s="736"/>
      <c r="Q307" s="213" t="str">
        <f>iferror(vlookup(S307,'Back up'!$B$2:$C$18,2),"")</f>
        <v/>
      </c>
      <c r="R307" s="213"/>
      <c r="S307" s="734"/>
      <c r="T307" s="213"/>
      <c r="U307" s="214"/>
      <c r="V307" s="214"/>
      <c r="W307" s="214"/>
      <c r="X307" s="214"/>
      <c r="Y307" s="214"/>
      <c r="Z307" s="214"/>
      <c r="AA307" s="214"/>
    </row>
    <row r="308">
      <c r="A308" s="208"/>
      <c r="B308" s="213"/>
      <c r="C308" s="213"/>
      <c r="D308" s="213"/>
      <c r="E308" s="213"/>
      <c r="F308" s="210" t="s">
        <v>1908</v>
      </c>
      <c r="G308" s="213"/>
      <c r="H308" s="727" t="s">
        <v>1376</v>
      </c>
      <c r="I308" s="756">
        <v>1814.0</v>
      </c>
      <c r="J308" s="757"/>
      <c r="K308" s="212" t="s">
        <v>1733</v>
      </c>
      <c r="L308" s="735"/>
      <c r="M308" s="250"/>
      <c r="N308" s="758" t="s">
        <v>1947</v>
      </c>
      <c r="O308" s="729" t="s">
        <v>61</v>
      </c>
      <c r="P308" s="736"/>
      <c r="Q308" s="213" t="str">
        <f>iferror(vlookup(S308,'Back up'!$B$2:$C$18,2),"")</f>
        <v/>
      </c>
      <c r="R308" s="213"/>
      <c r="S308" s="734"/>
      <c r="T308" s="213"/>
      <c r="U308" s="214"/>
      <c r="V308" s="214"/>
      <c r="W308" s="214"/>
      <c r="X308" s="214"/>
      <c r="Y308" s="214"/>
      <c r="Z308" s="214"/>
      <c r="AA308" s="214"/>
    </row>
    <row r="309">
      <c r="A309" s="208"/>
      <c r="B309" s="213"/>
      <c r="C309" s="213"/>
      <c r="D309" s="213"/>
      <c r="E309" s="213"/>
      <c r="F309" s="210" t="s">
        <v>1752</v>
      </c>
      <c r="G309" s="213"/>
      <c r="H309" s="727" t="s">
        <v>1376</v>
      </c>
      <c r="I309" s="759">
        <v>3010.0</v>
      </c>
      <c r="J309" s="760"/>
      <c r="K309" s="212" t="s">
        <v>1727</v>
      </c>
      <c r="L309" s="735"/>
      <c r="M309" s="250"/>
      <c r="N309" s="761" t="s">
        <v>1948</v>
      </c>
      <c r="O309" s="729" t="s">
        <v>61</v>
      </c>
      <c r="P309" s="736"/>
      <c r="Q309" s="213" t="str">
        <f>iferror(vlookup(S309,'Back up'!$B$2:$C$18,2),"")</f>
        <v/>
      </c>
      <c r="R309" s="213"/>
      <c r="S309" s="734"/>
      <c r="T309" s="213"/>
      <c r="U309" s="214"/>
      <c r="V309" s="214"/>
      <c r="W309" s="214"/>
      <c r="X309" s="214"/>
      <c r="Y309" s="214"/>
      <c r="Z309" s="214"/>
      <c r="AA309" s="214"/>
    </row>
    <row r="310">
      <c r="A310" s="208"/>
      <c r="B310" s="213"/>
      <c r="C310" s="213"/>
      <c r="D310" s="213"/>
      <c r="E310" s="213"/>
      <c r="F310" s="210" t="s">
        <v>1752</v>
      </c>
      <c r="G310" s="213"/>
      <c r="H310" s="727" t="s">
        <v>1376</v>
      </c>
      <c r="I310" s="756" t="s">
        <v>1885</v>
      </c>
      <c r="J310" s="757"/>
      <c r="K310" s="212" t="s">
        <v>1768</v>
      </c>
      <c r="L310" s="735"/>
      <c r="M310" s="250"/>
      <c r="N310" s="758" t="s">
        <v>1949</v>
      </c>
      <c r="O310" s="729" t="s">
        <v>61</v>
      </c>
      <c r="P310" s="736"/>
      <c r="Q310" s="213" t="str">
        <f>iferror(vlookup(S310,'Back up'!$B$2:$C$18,2),"")</f>
        <v/>
      </c>
      <c r="R310" s="213"/>
      <c r="S310" s="734"/>
      <c r="T310" s="213"/>
      <c r="U310" s="214"/>
      <c r="V310" s="214"/>
      <c r="W310" s="214"/>
      <c r="X310" s="214"/>
      <c r="Y310" s="214"/>
      <c r="Z310" s="214"/>
      <c r="AA310" s="214"/>
    </row>
    <row r="311">
      <c r="A311" s="208"/>
      <c r="B311" s="213"/>
      <c r="C311" s="213"/>
      <c r="D311" s="213"/>
      <c r="E311" s="213"/>
      <c r="F311" s="210" t="s">
        <v>1752</v>
      </c>
      <c r="G311" s="213"/>
      <c r="H311" s="727" t="s">
        <v>1376</v>
      </c>
      <c r="I311" s="759">
        <v>2026.0</v>
      </c>
      <c r="J311" s="760"/>
      <c r="K311" s="212" t="s">
        <v>1725</v>
      </c>
      <c r="L311" s="735"/>
      <c r="M311" s="250"/>
      <c r="N311" s="762" t="s">
        <v>1950</v>
      </c>
      <c r="O311" s="729" t="s">
        <v>61</v>
      </c>
      <c r="P311" s="736"/>
      <c r="Q311" s="213" t="str">
        <f>iferror(vlookup(S311,'Back up'!$B$2:$C$18,2),"")</f>
        <v/>
      </c>
      <c r="R311" s="213"/>
      <c r="S311" s="734"/>
      <c r="T311" s="213"/>
      <c r="U311" s="214"/>
      <c r="V311" s="214"/>
      <c r="W311" s="214"/>
      <c r="X311" s="214"/>
      <c r="Y311" s="214"/>
      <c r="Z311" s="214"/>
      <c r="AA311" s="214"/>
    </row>
    <row r="312">
      <c r="A312" s="208"/>
      <c r="B312" s="252">
        <v>46198.0</v>
      </c>
      <c r="C312" s="213"/>
      <c r="D312" s="213"/>
      <c r="E312" s="213"/>
      <c r="F312" s="210" t="s">
        <v>1550</v>
      </c>
      <c r="G312" s="213"/>
      <c r="H312" s="727" t="s">
        <v>1376</v>
      </c>
      <c r="I312" s="763">
        <v>2009.0</v>
      </c>
      <c r="J312" s="757" t="s">
        <v>282</v>
      </c>
      <c r="K312" s="212" t="s">
        <v>1733</v>
      </c>
      <c r="L312" s="735"/>
      <c r="M312" s="250"/>
      <c r="N312" s="764" t="s">
        <v>1951</v>
      </c>
      <c r="O312" s="729" t="s">
        <v>61</v>
      </c>
      <c r="P312" s="736"/>
      <c r="Q312" s="213" t="str">
        <f>iferror(vlookup(S312,'Back up'!$B$2:$C$18,2),"")</f>
        <v/>
      </c>
      <c r="R312" s="213"/>
      <c r="S312" s="734"/>
      <c r="T312" s="213"/>
      <c r="U312" s="214"/>
      <c r="V312" s="214"/>
      <c r="W312" s="214"/>
      <c r="X312" s="214"/>
      <c r="Y312" s="214"/>
      <c r="Z312" s="214"/>
      <c r="AA312" s="214"/>
    </row>
    <row r="313">
      <c r="A313" s="208"/>
      <c r="B313" s="213"/>
      <c r="C313" s="213"/>
      <c r="D313" s="213"/>
      <c r="E313" s="213"/>
      <c r="F313" s="210" t="s">
        <v>1739</v>
      </c>
      <c r="G313" s="213"/>
      <c r="H313" s="727" t="s">
        <v>1376</v>
      </c>
      <c r="I313" s="757">
        <v>1102.0</v>
      </c>
      <c r="J313" s="765" t="s">
        <v>282</v>
      </c>
      <c r="K313" s="212" t="s">
        <v>1733</v>
      </c>
      <c r="L313" s="735"/>
      <c r="M313" s="250"/>
      <c r="N313" s="766" t="s">
        <v>1952</v>
      </c>
      <c r="O313" s="729" t="s">
        <v>61</v>
      </c>
      <c r="P313" s="736"/>
      <c r="Q313" s="213" t="str">
        <f>iferror(vlookup(S313,'Back up'!$B$2:$C$18,2),"")</f>
        <v/>
      </c>
      <c r="R313" s="213"/>
      <c r="S313" s="734"/>
      <c r="T313" s="213"/>
      <c r="U313" s="214"/>
      <c r="V313" s="214"/>
      <c r="W313" s="214"/>
      <c r="X313" s="214"/>
      <c r="Y313" s="214"/>
      <c r="Z313" s="214"/>
      <c r="AA313" s="214"/>
    </row>
    <row r="314">
      <c r="A314" s="208"/>
      <c r="B314" s="213"/>
      <c r="C314" s="213"/>
      <c r="D314" s="213"/>
      <c r="E314" s="213"/>
      <c r="F314" s="210" t="s">
        <v>1752</v>
      </c>
      <c r="G314" s="213"/>
      <c r="H314" s="727" t="s">
        <v>1376</v>
      </c>
      <c r="I314" s="757">
        <v>2514.0</v>
      </c>
      <c r="J314" s="765" t="s">
        <v>282</v>
      </c>
      <c r="K314" s="212"/>
      <c r="L314" s="735"/>
      <c r="M314" s="250"/>
      <c r="N314" s="766" t="s">
        <v>1953</v>
      </c>
      <c r="O314" s="729" t="s">
        <v>61</v>
      </c>
      <c r="P314" s="736"/>
      <c r="Q314" s="213" t="str">
        <f>iferror(vlookup(S314,'Back up'!$B$2:$C$18,2),"")</f>
        <v/>
      </c>
      <c r="R314" s="213"/>
      <c r="S314" s="734"/>
      <c r="T314" s="213"/>
      <c r="U314" s="214"/>
      <c r="V314" s="214"/>
      <c r="W314" s="214"/>
      <c r="X314" s="214"/>
      <c r="Y314" s="214"/>
      <c r="Z314" s="214"/>
      <c r="AA314" s="214"/>
    </row>
    <row r="315">
      <c r="A315" s="208"/>
      <c r="B315" s="213"/>
      <c r="C315" s="213"/>
      <c r="D315" s="213"/>
      <c r="E315" s="213"/>
      <c r="F315" s="210" t="s">
        <v>1726</v>
      </c>
      <c r="G315" s="213"/>
      <c r="H315" s="727" t="s">
        <v>1358</v>
      </c>
      <c r="I315" s="757">
        <v>1218.0</v>
      </c>
      <c r="J315" s="765" t="s">
        <v>1918</v>
      </c>
      <c r="K315" s="212" t="s">
        <v>1733</v>
      </c>
      <c r="L315" s="735"/>
      <c r="M315" s="250"/>
      <c r="N315" s="766" t="s">
        <v>1954</v>
      </c>
      <c r="O315" s="729" t="s">
        <v>61</v>
      </c>
      <c r="P315" s="736"/>
      <c r="Q315" s="213" t="str">
        <f>iferror(vlookup(S315,'Back up'!$B$2:$C$18,2),"")</f>
        <v/>
      </c>
      <c r="R315" s="213"/>
      <c r="S315" s="734"/>
      <c r="T315" s="213"/>
      <c r="U315" s="214"/>
      <c r="V315" s="214"/>
      <c r="W315" s="214"/>
      <c r="X315" s="214"/>
      <c r="Y315" s="214"/>
      <c r="Z315" s="214"/>
      <c r="AA315" s="214"/>
    </row>
    <row r="316">
      <c r="A316" s="208"/>
      <c r="B316" s="213"/>
      <c r="C316" s="213"/>
      <c r="D316" s="213"/>
      <c r="E316" s="213"/>
      <c r="F316" s="210" t="s">
        <v>1752</v>
      </c>
      <c r="G316" s="213"/>
      <c r="H316" s="727" t="s">
        <v>1376</v>
      </c>
      <c r="I316" s="757">
        <v>2905.0</v>
      </c>
      <c r="J316" s="765" t="s">
        <v>1544</v>
      </c>
      <c r="K316" s="212" t="s">
        <v>1725</v>
      </c>
      <c r="L316" s="735"/>
      <c r="M316" s="250"/>
      <c r="N316" s="766" t="s">
        <v>1955</v>
      </c>
      <c r="O316" s="729" t="s">
        <v>61</v>
      </c>
      <c r="P316" s="736"/>
      <c r="Q316" s="213" t="str">
        <f>iferror(vlookup(S316,'Back up'!$B$2:$C$18,2),"")</f>
        <v/>
      </c>
      <c r="R316" s="213"/>
      <c r="S316" s="734"/>
      <c r="T316" s="213"/>
      <c r="U316" s="214"/>
      <c r="V316" s="214"/>
      <c r="W316" s="214"/>
      <c r="X316" s="214"/>
      <c r="Y316" s="214"/>
      <c r="Z316" s="214"/>
      <c r="AA316" s="214"/>
    </row>
    <row r="317">
      <c r="A317" s="208"/>
      <c r="B317" s="213"/>
      <c r="C317" s="213"/>
      <c r="D317" s="213"/>
      <c r="E317" s="213"/>
      <c r="F317" s="210" t="s">
        <v>1752</v>
      </c>
      <c r="G317" s="213"/>
      <c r="H317" s="727" t="s">
        <v>1376</v>
      </c>
      <c r="I317" s="757">
        <v>2903.0</v>
      </c>
      <c r="J317" s="765" t="s">
        <v>1544</v>
      </c>
      <c r="K317" s="212" t="s">
        <v>1725</v>
      </c>
      <c r="L317" s="735"/>
      <c r="M317" s="250"/>
      <c r="N317" s="766" t="s">
        <v>1955</v>
      </c>
      <c r="O317" s="729" t="s">
        <v>61</v>
      </c>
      <c r="P317" s="736"/>
      <c r="Q317" s="213" t="str">
        <f>iferror(vlookup(S317,'Back up'!$B$2:$C$18,2),"")</f>
        <v/>
      </c>
      <c r="R317" s="213"/>
      <c r="S317" s="734"/>
      <c r="T317" s="213"/>
      <c r="U317" s="214"/>
      <c r="V317" s="214"/>
      <c r="W317" s="214"/>
      <c r="X317" s="214"/>
      <c r="Y317" s="214"/>
      <c r="Z317" s="214"/>
      <c r="AA317" s="214"/>
    </row>
    <row r="318">
      <c r="A318" s="208"/>
      <c r="B318" s="213"/>
      <c r="C318" s="213"/>
      <c r="D318" s="213"/>
      <c r="E318" s="213"/>
      <c r="F318" s="210" t="s">
        <v>1752</v>
      </c>
      <c r="G318" s="213"/>
      <c r="H318" s="727" t="s">
        <v>1376</v>
      </c>
      <c r="I318" s="757">
        <v>2805.0</v>
      </c>
      <c r="J318" s="765" t="s">
        <v>282</v>
      </c>
      <c r="K318" s="212" t="s">
        <v>1725</v>
      </c>
      <c r="L318" s="735"/>
      <c r="M318" s="250"/>
      <c r="N318" s="766" t="s">
        <v>1956</v>
      </c>
      <c r="O318" s="729" t="s">
        <v>61</v>
      </c>
      <c r="P318" s="736"/>
      <c r="Q318" s="213" t="str">
        <f>iferror(vlookup(S318,'Back up'!$B$2:$C$18,2),"")</f>
        <v/>
      </c>
      <c r="R318" s="213"/>
      <c r="S318" s="734"/>
      <c r="T318" s="213"/>
      <c r="U318" s="214"/>
      <c r="V318" s="214"/>
      <c r="W318" s="214"/>
      <c r="X318" s="214"/>
      <c r="Y318" s="214"/>
      <c r="Z318" s="214"/>
      <c r="AA318" s="214"/>
    </row>
    <row r="319">
      <c r="A319" s="208"/>
      <c r="B319" s="213"/>
      <c r="C319" s="213"/>
      <c r="D319" s="213"/>
      <c r="E319" s="213"/>
      <c r="F319" s="210" t="s">
        <v>1752</v>
      </c>
      <c r="G319" s="213"/>
      <c r="H319" s="727" t="s">
        <v>1376</v>
      </c>
      <c r="I319" s="757">
        <v>3103.0</v>
      </c>
      <c r="J319" s="765" t="s">
        <v>282</v>
      </c>
      <c r="K319" s="212" t="s">
        <v>1725</v>
      </c>
      <c r="L319" s="735"/>
      <c r="M319" s="250"/>
      <c r="N319" s="766" t="s">
        <v>1956</v>
      </c>
      <c r="O319" s="729" t="s">
        <v>61</v>
      </c>
      <c r="P319" s="736"/>
      <c r="Q319" s="213" t="str">
        <f>iferror(vlookup(S319,'Back up'!$B$2:$C$18,2),"")</f>
        <v/>
      </c>
      <c r="R319" s="213"/>
      <c r="S319" s="734"/>
      <c r="T319" s="213"/>
      <c r="U319" s="214"/>
      <c r="V319" s="214"/>
      <c r="W319" s="214"/>
      <c r="X319" s="214"/>
      <c r="Y319" s="214"/>
      <c r="Z319" s="214"/>
      <c r="AA319" s="214"/>
    </row>
    <row r="320">
      <c r="A320" s="208"/>
      <c r="B320" s="213"/>
      <c r="C320" s="213"/>
      <c r="D320" s="213"/>
      <c r="E320" s="213"/>
      <c r="F320" s="210" t="s">
        <v>1726</v>
      </c>
      <c r="G320" s="213"/>
      <c r="H320" s="727" t="s">
        <v>1376</v>
      </c>
      <c r="I320" s="757">
        <v>2212.0</v>
      </c>
      <c r="J320" s="765" t="s">
        <v>282</v>
      </c>
      <c r="K320" s="212" t="s">
        <v>1957</v>
      </c>
      <c r="L320" s="735"/>
      <c r="M320" s="250"/>
      <c r="N320" s="766" t="s">
        <v>1958</v>
      </c>
      <c r="O320" s="729" t="s">
        <v>61</v>
      </c>
      <c r="P320" s="736"/>
      <c r="Q320" s="213" t="str">
        <f>iferror(vlookup(S320,'Back up'!$B$2:$C$18,2),"")</f>
        <v/>
      </c>
      <c r="R320" s="213"/>
      <c r="S320" s="734"/>
      <c r="T320" s="213"/>
      <c r="U320" s="214"/>
      <c r="V320" s="214"/>
      <c r="W320" s="214"/>
      <c r="X320" s="214"/>
      <c r="Y320" s="214"/>
      <c r="Z320" s="214"/>
      <c r="AA320" s="214"/>
    </row>
    <row r="321">
      <c r="A321" s="208"/>
      <c r="B321" s="213"/>
      <c r="C321" s="213"/>
      <c r="D321" s="213"/>
      <c r="E321" s="213"/>
      <c r="F321" s="210" t="s">
        <v>1726</v>
      </c>
      <c r="G321" s="213"/>
      <c r="H321" s="727" t="s">
        <v>1376</v>
      </c>
      <c r="I321" s="757">
        <v>1720.0</v>
      </c>
      <c r="J321" s="765" t="s">
        <v>1039</v>
      </c>
      <c r="K321" s="212" t="s">
        <v>1733</v>
      </c>
      <c r="L321" s="735"/>
      <c r="M321" s="250"/>
      <c r="N321" s="766" t="s">
        <v>1959</v>
      </c>
      <c r="O321" s="729" t="s">
        <v>61</v>
      </c>
      <c r="P321" s="736"/>
      <c r="Q321" s="213" t="str">
        <f>iferror(vlookup(S321,'Back up'!$B$2:$C$18,2),"")</f>
        <v/>
      </c>
      <c r="R321" s="213"/>
      <c r="S321" s="734"/>
      <c r="T321" s="213"/>
      <c r="U321" s="214"/>
      <c r="V321" s="214"/>
      <c r="W321" s="214"/>
      <c r="X321" s="214"/>
      <c r="Y321" s="214"/>
      <c r="Z321" s="214"/>
      <c r="AA321" s="214"/>
    </row>
    <row r="322">
      <c r="A322" s="208"/>
      <c r="B322" s="213"/>
      <c r="C322" s="213"/>
      <c r="D322" s="213"/>
      <c r="E322" s="213"/>
      <c r="F322" s="210" t="s">
        <v>1911</v>
      </c>
      <c r="G322" s="213"/>
      <c r="H322" s="727" t="s">
        <v>1376</v>
      </c>
      <c r="I322" s="757">
        <v>2219.0</v>
      </c>
      <c r="J322" s="765" t="s">
        <v>1039</v>
      </c>
      <c r="K322" s="212" t="s">
        <v>1727</v>
      </c>
      <c r="L322" s="735"/>
      <c r="M322" s="250"/>
      <c r="N322" s="766" t="s">
        <v>1960</v>
      </c>
      <c r="O322" s="729" t="s">
        <v>61</v>
      </c>
      <c r="P322" s="736"/>
      <c r="Q322" s="213" t="str">
        <f>iferror(vlookup(S322,'Back up'!$B$2:$C$18,2),"")</f>
        <v/>
      </c>
      <c r="R322" s="213"/>
      <c r="S322" s="734"/>
      <c r="T322" s="213"/>
      <c r="U322" s="214"/>
      <c r="V322" s="214"/>
      <c r="W322" s="214"/>
      <c r="X322" s="214"/>
      <c r="Y322" s="214"/>
      <c r="Z322" s="214"/>
      <c r="AA322" s="214"/>
    </row>
    <row r="323">
      <c r="A323" s="208"/>
      <c r="B323" s="213"/>
      <c r="C323" s="213"/>
      <c r="D323" s="213"/>
      <c r="E323" s="213"/>
      <c r="F323" s="213"/>
      <c r="G323" s="213"/>
      <c r="H323" s="727"/>
      <c r="I323" s="755"/>
      <c r="J323" s="727"/>
      <c r="K323" s="212"/>
      <c r="L323" s="735"/>
      <c r="M323" s="250"/>
      <c r="N323" s="265"/>
      <c r="O323" s="729" t="s">
        <v>61</v>
      </c>
      <c r="P323" s="736"/>
      <c r="Q323" s="213" t="str">
        <f>iferror(vlookup(S323,'Back up'!$B$2:$C$18,2),"")</f>
        <v/>
      </c>
      <c r="R323" s="213"/>
      <c r="S323" s="734"/>
      <c r="T323" s="213"/>
      <c r="U323" s="214"/>
      <c r="V323" s="214"/>
      <c r="W323" s="214"/>
      <c r="X323" s="214"/>
      <c r="Y323" s="214"/>
      <c r="Z323" s="214"/>
      <c r="AA323" s="214"/>
    </row>
    <row r="324">
      <c r="A324" s="208"/>
      <c r="B324" s="213"/>
      <c r="C324" s="213"/>
      <c r="D324" s="213"/>
      <c r="E324" s="213"/>
      <c r="F324" s="213"/>
      <c r="G324" s="213"/>
      <c r="H324" s="727"/>
      <c r="I324" s="755"/>
      <c r="J324" s="727"/>
      <c r="K324" s="212"/>
      <c r="L324" s="735"/>
      <c r="M324" s="250"/>
      <c r="N324" s="265"/>
      <c r="O324" s="729" t="s">
        <v>61</v>
      </c>
      <c r="P324" s="736"/>
      <c r="Q324" s="213" t="str">
        <f>iferror(vlookup(S324,'Back up'!$B$2:$C$18,2),"")</f>
        <v/>
      </c>
      <c r="R324" s="213"/>
      <c r="S324" s="734"/>
      <c r="T324" s="213"/>
      <c r="U324" s="214"/>
      <c r="V324" s="214"/>
      <c r="W324" s="214"/>
      <c r="X324" s="214"/>
      <c r="Y324" s="214"/>
      <c r="Z324" s="214"/>
      <c r="AA324" s="214"/>
    </row>
    <row r="325">
      <c r="A325" s="208"/>
      <c r="B325" s="213"/>
      <c r="C325" s="213"/>
      <c r="D325" s="213"/>
      <c r="E325" s="213"/>
      <c r="F325" s="213"/>
      <c r="G325" s="213"/>
      <c r="H325" s="727"/>
      <c r="I325" s="755"/>
      <c r="J325" s="727"/>
      <c r="K325" s="212"/>
      <c r="L325" s="735"/>
      <c r="M325" s="250"/>
      <c r="N325" s="265"/>
      <c r="O325" s="729" t="s">
        <v>61</v>
      </c>
      <c r="P325" s="736"/>
      <c r="Q325" s="213" t="str">
        <f>iferror(vlookup(S325,'Back up'!$B$2:$C$18,2),"")</f>
        <v/>
      </c>
      <c r="R325" s="213"/>
      <c r="S325" s="734"/>
      <c r="T325" s="213"/>
      <c r="U325" s="214"/>
      <c r="V325" s="214"/>
      <c r="W325" s="214"/>
      <c r="X325" s="214"/>
      <c r="Y325" s="214"/>
      <c r="Z325" s="214"/>
      <c r="AA325" s="214"/>
    </row>
    <row r="326">
      <c r="A326" s="208"/>
      <c r="B326" s="213"/>
      <c r="C326" s="213"/>
      <c r="D326" s="213"/>
      <c r="E326" s="213"/>
      <c r="F326" s="213"/>
      <c r="G326" s="213"/>
      <c r="H326" s="727"/>
      <c r="I326" s="755"/>
      <c r="J326" s="727"/>
      <c r="K326" s="212"/>
      <c r="L326" s="735"/>
      <c r="M326" s="250"/>
      <c r="N326" s="265"/>
      <c r="O326" s="729" t="s">
        <v>61</v>
      </c>
      <c r="P326" s="736"/>
      <c r="Q326" s="213" t="str">
        <f>iferror(vlookup(S326,'Back up'!$B$2:$C$18,2),"")</f>
        <v/>
      </c>
      <c r="R326" s="213"/>
      <c r="S326" s="734"/>
      <c r="T326" s="213"/>
      <c r="U326" s="214"/>
      <c r="V326" s="214"/>
      <c r="W326" s="214"/>
      <c r="X326" s="214"/>
      <c r="Y326" s="214"/>
      <c r="Z326" s="214"/>
      <c r="AA326" s="214"/>
    </row>
    <row r="327">
      <c r="A327" s="208"/>
      <c r="B327" s="213"/>
      <c r="C327" s="213"/>
      <c r="D327" s="213"/>
      <c r="E327" s="213"/>
      <c r="F327" s="213"/>
      <c r="G327" s="213"/>
      <c r="H327" s="727"/>
      <c r="I327" s="755"/>
      <c r="J327" s="727"/>
      <c r="K327" s="212"/>
      <c r="L327" s="735"/>
      <c r="M327" s="250"/>
      <c r="N327" s="265"/>
      <c r="O327" s="729" t="s">
        <v>61</v>
      </c>
      <c r="P327" s="736"/>
      <c r="Q327" s="213" t="str">
        <f>iferror(vlookup(S327,'Back up'!$B$2:$C$18,2),"")</f>
        <v/>
      </c>
      <c r="R327" s="213"/>
      <c r="S327" s="734"/>
      <c r="T327" s="213"/>
      <c r="U327" s="214"/>
      <c r="V327" s="214"/>
      <c r="W327" s="214"/>
      <c r="X327" s="214"/>
      <c r="Y327" s="214"/>
      <c r="Z327" s="214"/>
      <c r="AA327" s="214"/>
    </row>
    <row r="328">
      <c r="A328" s="208"/>
      <c r="B328" s="213"/>
      <c r="C328" s="213"/>
      <c r="D328" s="213"/>
      <c r="E328" s="213"/>
      <c r="F328" s="213"/>
      <c r="G328" s="213"/>
      <c r="H328" s="727"/>
      <c r="I328" s="755"/>
      <c r="J328" s="727"/>
      <c r="K328" s="212"/>
      <c r="L328" s="735"/>
      <c r="M328" s="250"/>
      <c r="N328" s="265"/>
      <c r="O328" s="729" t="s">
        <v>61</v>
      </c>
      <c r="P328" s="736"/>
      <c r="Q328" s="213" t="str">
        <f>iferror(vlookup(S328,'Back up'!$B$2:$C$18,2),"")</f>
        <v/>
      </c>
      <c r="R328" s="213"/>
      <c r="S328" s="734"/>
      <c r="T328" s="213"/>
      <c r="U328" s="214"/>
      <c r="V328" s="214"/>
      <c r="W328" s="214"/>
      <c r="X328" s="214"/>
      <c r="Y328" s="214"/>
      <c r="Z328" s="214"/>
      <c r="AA328" s="214"/>
    </row>
    <row r="329">
      <c r="A329" s="208"/>
      <c r="B329" s="213"/>
      <c r="C329" s="213"/>
      <c r="D329" s="213"/>
      <c r="E329" s="213"/>
      <c r="F329" s="213"/>
      <c r="G329" s="213"/>
      <c r="H329" s="727"/>
      <c r="I329" s="755"/>
      <c r="J329" s="727"/>
      <c r="K329" s="212"/>
      <c r="L329" s="735"/>
      <c r="M329" s="250"/>
      <c r="N329" s="265"/>
      <c r="O329" s="729" t="s">
        <v>61</v>
      </c>
      <c r="P329" s="736"/>
      <c r="Q329" s="213" t="str">
        <f>iferror(vlookup(S329,'Back up'!$B$2:$C$18,2),"")</f>
        <v/>
      </c>
      <c r="R329" s="213"/>
      <c r="S329" s="734"/>
      <c r="T329" s="213"/>
      <c r="U329" s="214"/>
      <c r="V329" s="214"/>
      <c r="W329" s="214"/>
      <c r="X329" s="214"/>
      <c r="Y329" s="214"/>
      <c r="Z329" s="214"/>
      <c r="AA329" s="214"/>
    </row>
    <row r="330">
      <c r="A330" s="208"/>
      <c r="B330" s="213"/>
      <c r="C330" s="213"/>
      <c r="D330" s="213"/>
      <c r="E330" s="213"/>
      <c r="F330" s="213"/>
      <c r="G330" s="213"/>
      <c r="H330" s="727"/>
      <c r="I330" s="755"/>
      <c r="J330" s="727"/>
      <c r="K330" s="212"/>
      <c r="L330" s="735"/>
      <c r="M330" s="250"/>
      <c r="N330" s="265"/>
      <c r="O330" s="729" t="s">
        <v>61</v>
      </c>
      <c r="P330" s="736"/>
      <c r="Q330" s="213" t="str">
        <f>iferror(vlookup(S330,'Back up'!$B$2:$C$18,2),"")</f>
        <v/>
      </c>
      <c r="R330" s="213"/>
      <c r="S330" s="734"/>
      <c r="T330" s="213"/>
      <c r="U330" s="214"/>
      <c r="V330" s="214"/>
      <c r="W330" s="214"/>
      <c r="X330" s="214"/>
      <c r="Y330" s="214"/>
      <c r="Z330" s="214"/>
      <c r="AA330" s="214"/>
    </row>
    <row r="331">
      <c r="A331" s="208"/>
      <c r="B331" s="213"/>
      <c r="C331" s="213"/>
      <c r="D331" s="213"/>
      <c r="E331" s="213"/>
      <c r="F331" s="213"/>
      <c r="G331" s="213"/>
      <c r="H331" s="727"/>
      <c r="I331" s="755"/>
      <c r="J331" s="727"/>
      <c r="K331" s="212"/>
      <c r="L331" s="735"/>
      <c r="M331" s="250"/>
      <c r="N331" s="265"/>
      <c r="O331" s="729" t="s">
        <v>61</v>
      </c>
      <c r="P331" s="736"/>
      <c r="Q331" s="213" t="str">
        <f>iferror(vlookup(S331,'Back up'!$B$2:$C$18,2),"")</f>
        <v/>
      </c>
      <c r="R331" s="213"/>
      <c r="S331" s="734"/>
      <c r="T331" s="213"/>
      <c r="U331" s="214"/>
      <c r="V331" s="214"/>
      <c r="W331" s="214"/>
      <c r="X331" s="214"/>
      <c r="Y331" s="214"/>
      <c r="Z331" s="214"/>
      <c r="AA331" s="214"/>
    </row>
    <row r="332">
      <c r="A332" s="208"/>
      <c r="B332" s="213"/>
      <c r="C332" s="213"/>
      <c r="D332" s="213"/>
      <c r="E332" s="213"/>
      <c r="F332" s="213"/>
      <c r="G332" s="213"/>
      <c r="H332" s="727"/>
      <c r="I332" s="755"/>
      <c r="J332" s="727"/>
      <c r="K332" s="212"/>
      <c r="L332" s="735"/>
      <c r="M332" s="250"/>
      <c r="N332" s="265"/>
      <c r="O332" s="729" t="s">
        <v>61</v>
      </c>
      <c r="P332" s="736"/>
      <c r="Q332" s="213" t="str">
        <f>iferror(vlookup(S332,'Back up'!$B$2:$C$18,2),"")</f>
        <v/>
      </c>
      <c r="R332" s="213"/>
      <c r="S332" s="734"/>
      <c r="T332" s="213"/>
      <c r="U332" s="214"/>
      <c r="V332" s="214"/>
      <c r="W332" s="214"/>
      <c r="X332" s="214"/>
      <c r="Y332" s="214"/>
      <c r="Z332" s="214"/>
      <c r="AA332" s="214"/>
    </row>
    <row r="333">
      <c r="A333" s="208"/>
      <c r="B333" s="213"/>
      <c r="C333" s="213"/>
      <c r="D333" s="213"/>
      <c r="E333" s="213"/>
      <c r="F333" s="213"/>
      <c r="G333" s="213"/>
      <c r="H333" s="727"/>
      <c r="I333" s="755"/>
      <c r="J333" s="727"/>
      <c r="K333" s="212"/>
      <c r="L333" s="735"/>
      <c r="M333" s="250"/>
      <c r="N333" s="265"/>
      <c r="O333" s="729" t="s">
        <v>61</v>
      </c>
      <c r="P333" s="736"/>
      <c r="Q333" s="213" t="str">
        <f>iferror(vlookup(S333,'Back up'!$B$2:$C$18,2),"")</f>
        <v/>
      </c>
      <c r="R333" s="213"/>
      <c r="S333" s="734"/>
      <c r="T333" s="213"/>
      <c r="U333" s="214"/>
      <c r="V333" s="214"/>
      <c r="W333" s="214"/>
      <c r="X333" s="214"/>
      <c r="Y333" s="214"/>
      <c r="Z333" s="214"/>
      <c r="AA333" s="214"/>
    </row>
    <row r="334">
      <c r="A334" s="208"/>
      <c r="B334" s="213"/>
      <c r="C334" s="213"/>
      <c r="D334" s="213"/>
      <c r="E334" s="213"/>
      <c r="F334" s="213"/>
      <c r="G334" s="213"/>
      <c r="H334" s="727"/>
      <c r="I334" s="755"/>
      <c r="J334" s="727"/>
      <c r="K334" s="212"/>
      <c r="L334" s="735"/>
      <c r="M334" s="250"/>
      <c r="N334" s="265"/>
      <c r="O334" s="729" t="s">
        <v>61</v>
      </c>
      <c r="P334" s="736"/>
      <c r="Q334" s="213" t="str">
        <f>iferror(vlookup(S334,'Back up'!$B$2:$C$18,2),"")</f>
        <v/>
      </c>
      <c r="R334" s="213"/>
      <c r="S334" s="734"/>
      <c r="T334" s="213"/>
      <c r="U334" s="214"/>
      <c r="V334" s="214"/>
      <c r="W334" s="214"/>
      <c r="X334" s="214"/>
      <c r="Y334" s="214"/>
      <c r="Z334" s="214"/>
      <c r="AA334" s="214"/>
    </row>
    <row r="335">
      <c r="A335" s="208"/>
      <c r="B335" s="213"/>
      <c r="C335" s="213"/>
      <c r="D335" s="213"/>
      <c r="E335" s="213"/>
      <c r="F335" s="213"/>
      <c r="G335" s="213"/>
      <c r="H335" s="727"/>
      <c r="I335" s="755"/>
      <c r="J335" s="727"/>
      <c r="K335" s="212"/>
      <c r="L335" s="735"/>
      <c r="M335" s="250"/>
      <c r="N335" s="265"/>
      <c r="O335" s="729" t="s">
        <v>61</v>
      </c>
      <c r="P335" s="736"/>
      <c r="Q335" s="213" t="str">
        <f>iferror(vlookup(S335,'Back up'!$B$2:$C$18,2),"")</f>
        <v/>
      </c>
      <c r="R335" s="213"/>
      <c r="S335" s="734"/>
      <c r="T335" s="213"/>
      <c r="U335" s="214"/>
      <c r="V335" s="214"/>
      <c r="W335" s="214"/>
      <c r="X335" s="214"/>
      <c r="Y335" s="214"/>
      <c r="Z335" s="214"/>
      <c r="AA335" s="214"/>
    </row>
    <row r="336">
      <c r="A336" s="208"/>
      <c r="B336" s="213"/>
      <c r="C336" s="213"/>
      <c r="D336" s="213"/>
      <c r="E336" s="213"/>
      <c r="F336" s="213"/>
      <c r="G336" s="213"/>
      <c r="H336" s="727"/>
      <c r="I336" s="755"/>
      <c r="J336" s="727"/>
      <c r="K336" s="212"/>
      <c r="L336" s="735"/>
      <c r="M336" s="250"/>
      <c r="N336" s="265"/>
      <c r="O336" s="729" t="s">
        <v>61</v>
      </c>
      <c r="P336" s="736"/>
      <c r="Q336" s="213" t="str">
        <f>iferror(vlookup(S336,'Back up'!$B$2:$C$18,2),"")</f>
        <v/>
      </c>
      <c r="R336" s="213"/>
      <c r="S336" s="734"/>
      <c r="T336" s="213"/>
      <c r="U336" s="214"/>
      <c r="V336" s="214"/>
      <c r="W336" s="214"/>
      <c r="X336" s="214"/>
      <c r="Y336" s="214"/>
      <c r="Z336" s="214"/>
      <c r="AA336" s="214"/>
    </row>
    <row r="337">
      <c r="A337" s="208"/>
      <c r="B337" s="213"/>
      <c r="C337" s="213"/>
      <c r="D337" s="213"/>
      <c r="E337" s="213"/>
      <c r="F337" s="213"/>
      <c r="G337" s="213"/>
      <c r="H337" s="727"/>
      <c r="I337" s="755"/>
      <c r="J337" s="727"/>
      <c r="K337" s="212"/>
      <c r="L337" s="735"/>
      <c r="M337" s="250"/>
      <c r="N337" s="265"/>
      <c r="O337" s="729" t="s">
        <v>61</v>
      </c>
      <c r="P337" s="736"/>
      <c r="Q337" s="213" t="str">
        <f>iferror(vlookup(S337,'Back up'!$B$2:$C$18,2),"")</f>
        <v/>
      </c>
      <c r="R337" s="213"/>
      <c r="S337" s="734"/>
      <c r="T337" s="213"/>
      <c r="U337" s="214"/>
      <c r="V337" s="214"/>
      <c r="W337" s="214"/>
      <c r="X337" s="214"/>
      <c r="Y337" s="214"/>
      <c r="Z337" s="214"/>
      <c r="AA337" s="214"/>
    </row>
    <row r="338">
      <c r="A338" s="208"/>
      <c r="B338" s="213"/>
      <c r="C338" s="213"/>
      <c r="D338" s="213"/>
      <c r="E338" s="213"/>
      <c r="F338" s="213"/>
      <c r="G338" s="213"/>
      <c r="H338" s="727"/>
      <c r="I338" s="755"/>
      <c r="J338" s="727"/>
      <c r="K338" s="212"/>
      <c r="L338" s="735"/>
      <c r="M338" s="250"/>
      <c r="N338" s="265"/>
      <c r="O338" s="729" t="s">
        <v>61</v>
      </c>
      <c r="P338" s="736"/>
      <c r="Q338" s="213" t="str">
        <f>iferror(vlookup(S338,'Back up'!$B$2:$C$18,2),"")</f>
        <v/>
      </c>
      <c r="R338" s="213"/>
      <c r="S338" s="734"/>
      <c r="T338" s="213"/>
      <c r="U338" s="214"/>
      <c r="V338" s="214"/>
      <c r="W338" s="214"/>
      <c r="X338" s="214"/>
      <c r="Y338" s="214"/>
      <c r="Z338" s="214"/>
      <c r="AA338" s="214"/>
    </row>
    <row r="339">
      <c r="A339" s="208"/>
      <c r="B339" s="213"/>
      <c r="C339" s="213"/>
      <c r="D339" s="213"/>
      <c r="E339" s="213"/>
      <c r="F339" s="213"/>
      <c r="G339" s="213"/>
      <c r="H339" s="727"/>
      <c r="I339" s="755"/>
      <c r="J339" s="727"/>
      <c r="K339" s="212"/>
      <c r="L339" s="735"/>
      <c r="M339" s="250"/>
      <c r="N339" s="265"/>
      <c r="O339" s="729" t="s">
        <v>61</v>
      </c>
      <c r="P339" s="736"/>
      <c r="Q339" s="213" t="str">
        <f>iferror(vlookup(S339,'Back up'!$B$2:$C$18,2),"")</f>
        <v/>
      </c>
      <c r="R339" s="213"/>
      <c r="S339" s="734"/>
      <c r="T339" s="213"/>
      <c r="U339" s="214"/>
      <c r="V339" s="214"/>
      <c r="W339" s="214"/>
      <c r="X339" s="214"/>
      <c r="Y339" s="214"/>
      <c r="Z339" s="214"/>
      <c r="AA339" s="214"/>
    </row>
    <row r="340">
      <c r="A340" s="208"/>
      <c r="B340" s="213"/>
      <c r="C340" s="213"/>
      <c r="D340" s="213"/>
      <c r="E340" s="213"/>
      <c r="F340" s="213"/>
      <c r="G340" s="213"/>
      <c r="H340" s="727"/>
      <c r="I340" s="755"/>
      <c r="J340" s="727"/>
      <c r="K340" s="212"/>
      <c r="L340" s="735"/>
      <c r="M340" s="250"/>
      <c r="N340" s="265"/>
      <c r="O340" s="729" t="s">
        <v>61</v>
      </c>
      <c r="P340" s="736"/>
      <c r="Q340" s="213" t="str">
        <f>iferror(vlookup(S340,'Back up'!$B$2:$C$18,2),"")</f>
        <v/>
      </c>
      <c r="R340" s="213"/>
      <c r="S340" s="734"/>
      <c r="T340" s="213"/>
      <c r="U340" s="214"/>
      <c r="V340" s="214"/>
      <c r="W340" s="214"/>
      <c r="X340" s="214"/>
      <c r="Y340" s="214"/>
      <c r="Z340" s="214"/>
      <c r="AA340" s="214"/>
    </row>
    <row r="341">
      <c r="A341" s="208"/>
      <c r="B341" s="213"/>
      <c r="C341" s="213"/>
      <c r="D341" s="213"/>
      <c r="E341" s="213"/>
      <c r="F341" s="213"/>
      <c r="G341" s="213"/>
      <c r="H341" s="727"/>
      <c r="I341" s="755"/>
      <c r="J341" s="727"/>
      <c r="K341" s="212"/>
      <c r="L341" s="735"/>
      <c r="M341" s="250"/>
      <c r="N341" s="265"/>
      <c r="O341" s="729" t="s">
        <v>61</v>
      </c>
      <c r="P341" s="736"/>
      <c r="Q341" s="213" t="str">
        <f>iferror(vlookup(S341,'Back up'!$B$2:$C$18,2),"")</f>
        <v/>
      </c>
      <c r="R341" s="213"/>
      <c r="S341" s="734"/>
      <c r="T341" s="213"/>
      <c r="U341" s="214"/>
      <c r="V341" s="214"/>
      <c r="W341" s="214"/>
      <c r="X341" s="214"/>
      <c r="Y341" s="214"/>
      <c r="Z341" s="214"/>
      <c r="AA341" s="214"/>
    </row>
    <row r="342">
      <c r="A342" s="208"/>
      <c r="B342" s="213"/>
      <c r="C342" s="213"/>
      <c r="D342" s="213"/>
      <c r="E342" s="213"/>
      <c r="F342" s="213"/>
      <c r="G342" s="213"/>
      <c r="H342" s="727"/>
      <c r="I342" s="755"/>
      <c r="J342" s="727"/>
      <c r="K342" s="212"/>
      <c r="L342" s="735"/>
      <c r="M342" s="250"/>
      <c r="N342" s="265"/>
      <c r="O342" s="729" t="s">
        <v>61</v>
      </c>
      <c r="P342" s="736"/>
      <c r="Q342" s="213" t="str">
        <f>iferror(vlookup(S342,'Back up'!$B$2:$C$18,2),"")</f>
        <v/>
      </c>
      <c r="R342" s="213"/>
      <c r="S342" s="734"/>
      <c r="T342" s="213"/>
      <c r="U342" s="214"/>
      <c r="V342" s="214"/>
      <c r="W342" s="214"/>
      <c r="X342" s="214"/>
      <c r="Y342" s="214"/>
      <c r="Z342" s="214"/>
      <c r="AA342" s="214"/>
    </row>
    <row r="343">
      <c r="A343" s="208"/>
      <c r="B343" s="213"/>
      <c r="C343" s="213"/>
      <c r="D343" s="213"/>
      <c r="E343" s="213"/>
      <c r="F343" s="213"/>
      <c r="G343" s="213"/>
      <c r="H343" s="727"/>
      <c r="I343" s="755"/>
      <c r="J343" s="727"/>
      <c r="K343" s="212"/>
      <c r="L343" s="735"/>
      <c r="M343" s="250"/>
      <c r="N343" s="265"/>
      <c r="O343" s="729" t="s">
        <v>61</v>
      </c>
      <c r="P343" s="736"/>
      <c r="Q343" s="213" t="str">
        <f>iferror(vlookup(S343,'Back up'!$B$2:$C$18,2),"")</f>
        <v/>
      </c>
      <c r="R343" s="213"/>
      <c r="S343" s="734"/>
      <c r="T343" s="213"/>
      <c r="U343" s="214"/>
      <c r="V343" s="214"/>
      <c r="W343" s="214"/>
      <c r="X343" s="214"/>
      <c r="Y343" s="214"/>
      <c r="Z343" s="214"/>
      <c r="AA343" s="214"/>
    </row>
    <row r="344">
      <c r="A344" s="208"/>
      <c r="B344" s="213"/>
      <c r="C344" s="213"/>
      <c r="D344" s="213"/>
      <c r="E344" s="213"/>
      <c r="F344" s="213"/>
      <c r="G344" s="213"/>
      <c r="H344" s="727"/>
      <c r="I344" s="755"/>
      <c r="J344" s="727"/>
      <c r="K344" s="212"/>
      <c r="L344" s="735"/>
      <c r="M344" s="250"/>
      <c r="N344" s="265"/>
      <c r="O344" s="729" t="s">
        <v>61</v>
      </c>
      <c r="P344" s="736"/>
      <c r="Q344" s="213" t="str">
        <f>iferror(vlookup(S344,'Back up'!$B$2:$C$18,2),"")</f>
        <v/>
      </c>
      <c r="R344" s="213"/>
      <c r="S344" s="734"/>
      <c r="T344" s="213"/>
      <c r="U344" s="214"/>
      <c r="V344" s="214"/>
      <c r="W344" s="214"/>
      <c r="X344" s="214"/>
      <c r="Y344" s="214"/>
      <c r="Z344" s="214"/>
      <c r="AA344" s="214"/>
    </row>
    <row r="345">
      <c r="A345" s="208"/>
      <c r="B345" s="213"/>
      <c r="C345" s="213"/>
      <c r="D345" s="213"/>
      <c r="E345" s="213"/>
      <c r="F345" s="213"/>
      <c r="G345" s="213"/>
      <c r="H345" s="727"/>
      <c r="I345" s="755"/>
      <c r="J345" s="727"/>
      <c r="K345" s="212"/>
      <c r="L345" s="735"/>
      <c r="M345" s="250"/>
      <c r="N345" s="265"/>
      <c r="O345" s="729" t="s">
        <v>61</v>
      </c>
      <c r="P345" s="736"/>
      <c r="Q345" s="213" t="str">
        <f>iferror(vlookup(S345,'Back up'!$B$2:$C$18,2),"")</f>
        <v/>
      </c>
      <c r="R345" s="213"/>
      <c r="S345" s="734"/>
      <c r="T345" s="213"/>
      <c r="U345" s="214"/>
      <c r="V345" s="214"/>
      <c r="W345" s="214"/>
      <c r="X345" s="214"/>
      <c r="Y345" s="214"/>
      <c r="Z345" s="214"/>
      <c r="AA345" s="214"/>
    </row>
    <row r="346">
      <c r="A346" s="180"/>
      <c r="B346" s="214"/>
      <c r="C346" s="214"/>
      <c r="D346" s="214"/>
      <c r="E346" s="214"/>
      <c r="F346" s="214"/>
      <c r="G346" s="214"/>
      <c r="H346" s="727"/>
      <c r="I346" s="767"/>
      <c r="J346" s="727"/>
      <c r="K346" s="214"/>
      <c r="L346" s="768"/>
      <c r="M346" s="214"/>
      <c r="N346" s="769"/>
      <c r="O346" s="214"/>
      <c r="P346" s="214"/>
      <c r="Q346" s="214"/>
      <c r="R346" s="214"/>
      <c r="S346" s="214"/>
      <c r="T346" s="214"/>
      <c r="U346" s="214"/>
      <c r="V346" s="214"/>
      <c r="W346" s="214"/>
      <c r="X346" s="214"/>
      <c r="Y346" s="214"/>
      <c r="Z346" s="214"/>
      <c r="AA346" s="214"/>
    </row>
    <row r="347">
      <c r="A347" s="180"/>
      <c r="B347" s="214"/>
      <c r="C347" s="214"/>
      <c r="D347" s="214"/>
      <c r="E347" s="214"/>
      <c r="F347" s="214"/>
      <c r="G347" s="214"/>
      <c r="H347" s="727"/>
      <c r="I347" s="767"/>
      <c r="J347" s="727"/>
      <c r="K347" s="214"/>
      <c r="L347" s="768"/>
      <c r="M347" s="214"/>
      <c r="N347" s="769"/>
      <c r="O347" s="214"/>
      <c r="P347" s="214"/>
      <c r="Q347" s="214"/>
      <c r="R347" s="214"/>
      <c r="S347" s="214"/>
      <c r="T347" s="214"/>
      <c r="U347" s="214"/>
      <c r="V347" s="214"/>
      <c r="W347" s="214"/>
      <c r="X347" s="214"/>
      <c r="Y347" s="214"/>
      <c r="Z347" s="214"/>
      <c r="AA347" s="214"/>
    </row>
    <row r="348">
      <c r="A348" s="180"/>
      <c r="B348" s="214"/>
      <c r="C348" s="214"/>
      <c r="D348" s="214"/>
      <c r="E348" s="214"/>
      <c r="F348" s="214"/>
      <c r="G348" s="214"/>
      <c r="H348" s="727"/>
      <c r="I348" s="767"/>
      <c r="J348" s="727"/>
      <c r="K348" s="214"/>
      <c r="L348" s="768"/>
      <c r="M348" s="214"/>
      <c r="N348" s="769"/>
      <c r="O348" s="214"/>
      <c r="P348" s="214"/>
      <c r="Q348" s="214"/>
      <c r="R348" s="214"/>
      <c r="S348" s="214"/>
      <c r="T348" s="214"/>
      <c r="U348" s="214"/>
      <c r="V348" s="214"/>
      <c r="W348" s="214"/>
      <c r="X348" s="214"/>
      <c r="Y348" s="214"/>
      <c r="Z348" s="214"/>
      <c r="AA348" s="214"/>
    </row>
    <row r="349">
      <c r="A349" s="180"/>
      <c r="B349" s="214"/>
      <c r="C349" s="214"/>
      <c r="D349" s="214"/>
      <c r="E349" s="214"/>
      <c r="F349" s="214"/>
      <c r="G349" s="214"/>
      <c r="H349" s="767"/>
      <c r="I349" s="767"/>
      <c r="J349" s="727"/>
      <c r="K349" s="214"/>
      <c r="L349" s="768"/>
      <c r="M349" s="214"/>
      <c r="N349" s="769"/>
      <c r="O349" s="214"/>
      <c r="P349" s="214"/>
      <c r="Q349" s="214"/>
      <c r="R349" s="214"/>
      <c r="S349" s="214"/>
      <c r="T349" s="214"/>
      <c r="U349" s="214"/>
      <c r="V349" s="214"/>
      <c r="W349" s="214"/>
      <c r="X349" s="214"/>
      <c r="Y349" s="214"/>
      <c r="Z349" s="214"/>
      <c r="AA349" s="214"/>
    </row>
    <row r="350">
      <c r="A350" s="180"/>
      <c r="B350" s="214"/>
      <c r="C350" s="214"/>
      <c r="D350" s="214"/>
      <c r="E350" s="214"/>
      <c r="F350" s="214"/>
      <c r="G350" s="214"/>
      <c r="H350" s="767"/>
      <c r="I350" s="767"/>
      <c r="J350" s="727"/>
      <c r="K350" s="214"/>
      <c r="L350" s="768"/>
      <c r="M350" s="214"/>
      <c r="N350" s="769"/>
      <c r="O350" s="214"/>
      <c r="P350" s="214"/>
      <c r="Q350" s="214"/>
      <c r="R350" s="214"/>
      <c r="S350" s="214"/>
      <c r="T350" s="214"/>
      <c r="U350" s="214"/>
      <c r="V350" s="214"/>
      <c r="W350" s="214"/>
      <c r="X350" s="214"/>
      <c r="Y350" s="214"/>
      <c r="Z350" s="214"/>
      <c r="AA350" s="214"/>
    </row>
    <row r="351">
      <c r="A351" s="180"/>
      <c r="B351" s="214"/>
      <c r="C351" s="214"/>
      <c r="D351" s="214"/>
      <c r="E351" s="214"/>
      <c r="F351" s="214"/>
      <c r="G351" s="214"/>
      <c r="H351" s="767"/>
      <c r="I351" s="767"/>
      <c r="J351" s="727"/>
      <c r="K351" s="214"/>
      <c r="L351" s="768"/>
      <c r="M351" s="214"/>
      <c r="N351" s="769"/>
      <c r="O351" s="214"/>
      <c r="P351" s="214"/>
      <c r="Q351" s="214"/>
      <c r="R351" s="214"/>
      <c r="S351" s="214"/>
      <c r="T351" s="214"/>
      <c r="U351" s="214"/>
      <c r="V351" s="214"/>
      <c r="W351" s="214"/>
      <c r="X351" s="214"/>
      <c r="Y351" s="214"/>
      <c r="Z351" s="214"/>
      <c r="AA351" s="214"/>
    </row>
    <row r="352">
      <c r="A352" s="180"/>
      <c r="B352" s="214"/>
      <c r="C352" s="214"/>
      <c r="D352" s="214"/>
      <c r="E352" s="214"/>
      <c r="F352" s="214"/>
      <c r="G352" s="214"/>
      <c r="H352" s="767"/>
      <c r="I352" s="767"/>
      <c r="J352" s="727"/>
      <c r="K352" s="214"/>
      <c r="L352" s="768"/>
      <c r="M352" s="214"/>
      <c r="N352" s="769"/>
      <c r="O352" s="214"/>
      <c r="P352" s="214"/>
      <c r="Q352" s="214"/>
      <c r="R352" s="214"/>
      <c r="S352" s="214"/>
      <c r="T352" s="214"/>
      <c r="U352" s="214"/>
      <c r="V352" s="214"/>
      <c r="W352" s="214"/>
      <c r="X352" s="214"/>
      <c r="Y352" s="214"/>
      <c r="Z352" s="214"/>
      <c r="AA352" s="214"/>
    </row>
    <row r="353">
      <c r="A353" s="180"/>
      <c r="B353" s="214"/>
      <c r="C353" s="214"/>
      <c r="D353" s="214"/>
      <c r="E353" s="214"/>
      <c r="F353" s="214"/>
      <c r="G353" s="214"/>
      <c r="H353" s="767"/>
      <c r="I353" s="767"/>
      <c r="J353" s="727"/>
      <c r="K353" s="214"/>
      <c r="L353" s="768"/>
      <c r="M353" s="214"/>
      <c r="N353" s="769"/>
      <c r="O353" s="214"/>
      <c r="P353" s="214"/>
      <c r="Q353" s="214"/>
      <c r="R353" s="214"/>
      <c r="S353" s="214"/>
      <c r="T353" s="214"/>
      <c r="U353" s="214"/>
      <c r="V353" s="214"/>
      <c r="W353" s="214"/>
      <c r="X353" s="214"/>
      <c r="Y353" s="214"/>
      <c r="Z353" s="214"/>
      <c r="AA353" s="214"/>
    </row>
    <row r="354">
      <c r="A354" s="180"/>
      <c r="B354" s="214"/>
      <c r="C354" s="214"/>
      <c r="D354" s="214"/>
      <c r="E354" s="214"/>
      <c r="F354" s="214"/>
      <c r="G354" s="214"/>
      <c r="H354" s="767"/>
      <c r="I354" s="767"/>
      <c r="J354" s="727"/>
      <c r="K354" s="214"/>
      <c r="L354" s="768"/>
      <c r="M354" s="214"/>
      <c r="N354" s="769"/>
      <c r="O354" s="214"/>
      <c r="P354" s="214"/>
      <c r="Q354" s="214"/>
      <c r="R354" s="214"/>
      <c r="S354" s="214"/>
      <c r="T354" s="214"/>
      <c r="U354" s="214"/>
      <c r="V354" s="214"/>
      <c r="W354" s="214"/>
      <c r="X354" s="214"/>
      <c r="Y354" s="214"/>
      <c r="Z354" s="214"/>
      <c r="AA354" s="214"/>
    </row>
    <row r="355">
      <c r="A355" s="180"/>
      <c r="B355" s="214"/>
      <c r="C355" s="214"/>
      <c r="D355" s="214"/>
      <c r="E355" s="214"/>
      <c r="F355" s="214"/>
      <c r="G355" s="214"/>
      <c r="H355" s="767"/>
      <c r="I355" s="767"/>
      <c r="J355" s="727"/>
      <c r="K355" s="214"/>
      <c r="L355" s="768"/>
      <c r="M355" s="214"/>
      <c r="N355" s="769"/>
      <c r="O355" s="214"/>
      <c r="P355" s="214"/>
      <c r="Q355" s="214"/>
      <c r="R355" s="214"/>
      <c r="S355" s="214"/>
      <c r="T355" s="214"/>
      <c r="U355" s="214"/>
      <c r="V355" s="214"/>
      <c r="W355" s="214"/>
      <c r="X355" s="214"/>
      <c r="Y355" s="214"/>
      <c r="Z355" s="214"/>
      <c r="AA355" s="214"/>
    </row>
    <row r="356">
      <c r="A356" s="180"/>
      <c r="B356" s="214"/>
      <c r="C356" s="214"/>
      <c r="D356" s="214"/>
      <c r="E356" s="214"/>
      <c r="F356" s="214"/>
      <c r="G356" s="214"/>
      <c r="H356" s="767"/>
      <c r="I356" s="767"/>
      <c r="J356" s="727"/>
      <c r="K356" s="214"/>
      <c r="L356" s="768"/>
      <c r="M356" s="214"/>
      <c r="N356" s="769"/>
      <c r="O356" s="214"/>
      <c r="P356" s="214"/>
      <c r="Q356" s="214"/>
      <c r="R356" s="214"/>
      <c r="S356" s="214"/>
      <c r="T356" s="214"/>
      <c r="U356" s="214"/>
      <c r="V356" s="214"/>
      <c r="W356" s="214"/>
      <c r="X356" s="214"/>
      <c r="Y356" s="214"/>
      <c r="Z356" s="214"/>
      <c r="AA356" s="214"/>
    </row>
    <row r="357">
      <c r="A357" s="180"/>
      <c r="B357" s="214"/>
      <c r="C357" s="214"/>
      <c r="D357" s="214"/>
      <c r="E357" s="214"/>
      <c r="F357" s="214"/>
      <c r="G357" s="214"/>
      <c r="H357" s="767"/>
      <c r="I357" s="767"/>
      <c r="J357" s="727"/>
      <c r="K357" s="214"/>
      <c r="L357" s="768"/>
      <c r="M357" s="214"/>
      <c r="N357" s="769"/>
      <c r="O357" s="214"/>
      <c r="P357" s="214"/>
      <c r="Q357" s="214"/>
      <c r="R357" s="214"/>
      <c r="S357" s="214"/>
      <c r="T357" s="214"/>
      <c r="U357" s="214"/>
      <c r="V357" s="214"/>
      <c r="W357" s="214"/>
      <c r="X357" s="214"/>
      <c r="Y357" s="214"/>
      <c r="Z357" s="214"/>
      <c r="AA357" s="214"/>
    </row>
    <row r="358">
      <c r="A358" s="180"/>
      <c r="B358" s="214"/>
      <c r="C358" s="214"/>
      <c r="D358" s="214"/>
      <c r="E358" s="214"/>
      <c r="F358" s="214"/>
      <c r="G358" s="214"/>
      <c r="H358" s="767"/>
      <c r="I358" s="767"/>
      <c r="J358" s="727"/>
      <c r="K358" s="214"/>
      <c r="L358" s="768"/>
      <c r="M358" s="214"/>
      <c r="N358" s="769"/>
      <c r="O358" s="214"/>
      <c r="P358" s="214"/>
      <c r="Q358" s="214"/>
      <c r="R358" s="214"/>
      <c r="S358" s="214"/>
      <c r="T358" s="214"/>
      <c r="U358" s="214"/>
      <c r="V358" s="214"/>
      <c r="W358" s="214"/>
      <c r="X358" s="214"/>
      <c r="Y358" s="214"/>
      <c r="Z358" s="214"/>
      <c r="AA358" s="214"/>
    </row>
    <row r="359">
      <c r="A359" s="180"/>
      <c r="B359" s="214"/>
      <c r="C359" s="214"/>
      <c r="D359" s="214"/>
      <c r="E359" s="214"/>
      <c r="F359" s="214"/>
      <c r="G359" s="214"/>
      <c r="H359" s="767"/>
      <c r="I359" s="767"/>
      <c r="J359" s="727"/>
      <c r="K359" s="214"/>
      <c r="L359" s="768"/>
      <c r="M359" s="214"/>
      <c r="N359" s="769"/>
      <c r="O359" s="214"/>
      <c r="P359" s="214"/>
      <c r="Q359" s="214"/>
      <c r="R359" s="214"/>
      <c r="S359" s="214"/>
      <c r="T359" s="214"/>
      <c r="U359" s="214"/>
      <c r="V359" s="214"/>
      <c r="W359" s="214"/>
      <c r="X359" s="214"/>
      <c r="Y359" s="214"/>
      <c r="Z359" s="214"/>
      <c r="AA359" s="214"/>
    </row>
    <row r="360">
      <c r="A360" s="180"/>
      <c r="B360" s="214"/>
      <c r="C360" s="214"/>
      <c r="D360" s="214"/>
      <c r="E360" s="214"/>
      <c r="F360" s="214"/>
      <c r="G360" s="214"/>
      <c r="H360" s="767"/>
      <c r="I360" s="767"/>
      <c r="J360" s="727"/>
      <c r="K360" s="214"/>
      <c r="L360" s="768"/>
      <c r="M360" s="214"/>
      <c r="N360" s="769"/>
      <c r="O360" s="214"/>
      <c r="P360" s="214"/>
      <c r="Q360" s="214"/>
      <c r="R360" s="214"/>
      <c r="S360" s="214"/>
      <c r="T360" s="214"/>
      <c r="U360" s="214"/>
      <c r="V360" s="214"/>
      <c r="W360" s="214"/>
      <c r="X360" s="214"/>
      <c r="Y360" s="214"/>
      <c r="Z360" s="214"/>
      <c r="AA360" s="214"/>
    </row>
    <row r="361">
      <c r="A361" s="180"/>
      <c r="B361" s="214"/>
      <c r="C361" s="214"/>
      <c r="D361" s="214"/>
      <c r="E361" s="214"/>
      <c r="F361" s="214"/>
      <c r="G361" s="214"/>
      <c r="H361" s="767"/>
      <c r="I361" s="767"/>
      <c r="J361" s="727"/>
      <c r="K361" s="214"/>
      <c r="L361" s="768"/>
      <c r="M361" s="214"/>
      <c r="N361" s="769"/>
      <c r="O361" s="214"/>
      <c r="P361" s="214"/>
      <c r="Q361" s="214"/>
      <c r="R361" s="214"/>
      <c r="S361" s="214"/>
      <c r="T361" s="214"/>
      <c r="U361" s="214"/>
      <c r="V361" s="214"/>
      <c r="W361" s="214"/>
      <c r="X361" s="214"/>
      <c r="Y361" s="214"/>
      <c r="Z361" s="214"/>
      <c r="AA361" s="214"/>
    </row>
    <row r="362">
      <c r="A362" s="180"/>
      <c r="B362" s="214"/>
      <c r="C362" s="214"/>
      <c r="D362" s="214"/>
      <c r="E362" s="214"/>
      <c r="F362" s="214"/>
      <c r="G362" s="214"/>
      <c r="H362" s="767"/>
      <c r="I362" s="767"/>
      <c r="J362" s="727"/>
      <c r="K362" s="214"/>
      <c r="L362" s="768"/>
      <c r="M362" s="214"/>
      <c r="N362" s="769"/>
      <c r="O362" s="214"/>
      <c r="P362" s="214"/>
      <c r="Q362" s="214"/>
      <c r="R362" s="214"/>
      <c r="S362" s="214"/>
      <c r="T362" s="214"/>
      <c r="U362" s="214"/>
      <c r="V362" s="214"/>
      <c r="W362" s="214"/>
      <c r="X362" s="214"/>
      <c r="Y362" s="214"/>
      <c r="Z362" s="214"/>
      <c r="AA362" s="214"/>
    </row>
    <row r="363">
      <c r="A363" s="180"/>
      <c r="B363" s="214"/>
      <c r="C363" s="214"/>
      <c r="D363" s="214"/>
      <c r="E363" s="214"/>
      <c r="F363" s="214"/>
      <c r="G363" s="214"/>
      <c r="H363" s="767"/>
      <c r="I363" s="767"/>
      <c r="J363" s="727"/>
      <c r="K363" s="214"/>
      <c r="L363" s="768"/>
      <c r="M363" s="214"/>
      <c r="N363" s="769"/>
      <c r="O363" s="214"/>
      <c r="P363" s="214"/>
      <c r="Q363" s="214"/>
      <c r="R363" s="214"/>
      <c r="S363" s="214"/>
      <c r="T363" s="214"/>
      <c r="U363" s="214"/>
      <c r="V363" s="214"/>
      <c r="W363" s="214"/>
      <c r="X363" s="214"/>
      <c r="Y363" s="214"/>
      <c r="Z363" s="214"/>
      <c r="AA363" s="214"/>
    </row>
    <row r="364">
      <c r="A364" s="180"/>
      <c r="B364" s="214"/>
      <c r="C364" s="214"/>
      <c r="D364" s="214"/>
      <c r="E364" s="214"/>
      <c r="F364" s="214"/>
      <c r="G364" s="214"/>
      <c r="H364" s="767"/>
      <c r="I364" s="767"/>
      <c r="J364" s="727"/>
      <c r="K364" s="214"/>
      <c r="L364" s="768"/>
      <c r="M364" s="214"/>
      <c r="N364" s="769"/>
      <c r="O364" s="214"/>
      <c r="P364" s="214"/>
      <c r="Q364" s="214"/>
      <c r="R364" s="214"/>
      <c r="S364" s="214"/>
      <c r="T364" s="214"/>
      <c r="U364" s="214"/>
      <c r="V364" s="214"/>
      <c r="W364" s="214"/>
      <c r="X364" s="214"/>
      <c r="Y364" s="214"/>
      <c r="Z364" s="214"/>
      <c r="AA364" s="214"/>
    </row>
    <row r="365">
      <c r="A365" s="180"/>
      <c r="B365" s="214"/>
      <c r="C365" s="214"/>
      <c r="D365" s="214"/>
      <c r="E365" s="214"/>
      <c r="F365" s="214"/>
      <c r="G365" s="214"/>
      <c r="H365" s="767"/>
      <c r="I365" s="767"/>
      <c r="J365" s="727"/>
      <c r="K365" s="214"/>
      <c r="L365" s="768"/>
      <c r="M365" s="214"/>
      <c r="N365" s="769"/>
      <c r="O365" s="214"/>
      <c r="P365" s="214"/>
      <c r="Q365" s="214"/>
      <c r="R365" s="214"/>
      <c r="S365" s="214"/>
      <c r="T365" s="214"/>
      <c r="U365" s="214"/>
      <c r="V365" s="214"/>
      <c r="W365" s="214"/>
      <c r="X365" s="214"/>
      <c r="Y365" s="214"/>
      <c r="Z365" s="214"/>
      <c r="AA365" s="214"/>
    </row>
    <row r="366">
      <c r="A366" s="180"/>
      <c r="B366" s="214"/>
      <c r="C366" s="214"/>
      <c r="D366" s="214"/>
      <c r="E366" s="214"/>
      <c r="F366" s="214"/>
      <c r="G366" s="214"/>
      <c r="H366" s="767"/>
      <c r="I366" s="767"/>
      <c r="J366" s="727"/>
      <c r="K366" s="214"/>
      <c r="L366" s="768"/>
      <c r="M366" s="214"/>
      <c r="N366" s="769"/>
      <c r="O366" s="214"/>
      <c r="P366" s="214"/>
      <c r="Q366" s="214"/>
      <c r="R366" s="214"/>
      <c r="S366" s="214"/>
      <c r="T366" s="214"/>
      <c r="U366" s="214"/>
      <c r="V366" s="214"/>
      <c r="W366" s="214"/>
      <c r="X366" s="214"/>
      <c r="Y366" s="214"/>
      <c r="Z366" s="214"/>
      <c r="AA366" s="214"/>
    </row>
    <row r="367">
      <c r="A367" s="180"/>
      <c r="B367" s="214"/>
      <c r="C367" s="214"/>
      <c r="D367" s="214"/>
      <c r="E367" s="214"/>
      <c r="F367" s="214"/>
      <c r="G367" s="214"/>
      <c r="H367" s="767"/>
      <c r="I367" s="767"/>
      <c r="J367" s="727"/>
      <c r="K367" s="214"/>
      <c r="L367" s="768"/>
      <c r="M367" s="214"/>
      <c r="N367" s="769"/>
      <c r="O367" s="214"/>
      <c r="P367" s="214"/>
      <c r="Q367" s="214"/>
      <c r="R367" s="214"/>
      <c r="S367" s="214"/>
      <c r="T367" s="214"/>
      <c r="U367" s="214"/>
      <c r="V367" s="214"/>
      <c r="W367" s="214"/>
      <c r="X367" s="214"/>
      <c r="Y367" s="214"/>
      <c r="Z367" s="214"/>
      <c r="AA367" s="214"/>
    </row>
    <row r="368">
      <c r="A368" s="180"/>
      <c r="B368" s="214"/>
      <c r="C368" s="214"/>
      <c r="D368" s="214"/>
      <c r="E368" s="214"/>
      <c r="F368" s="214"/>
      <c r="G368" s="214"/>
      <c r="H368" s="767"/>
      <c r="I368" s="767"/>
      <c r="J368" s="727"/>
      <c r="K368" s="214"/>
      <c r="L368" s="768"/>
      <c r="M368" s="214"/>
      <c r="N368" s="769"/>
      <c r="O368" s="214"/>
      <c r="P368" s="214"/>
      <c r="Q368" s="214"/>
      <c r="R368" s="214"/>
      <c r="S368" s="214"/>
      <c r="T368" s="214"/>
      <c r="U368" s="214"/>
      <c r="V368" s="214"/>
      <c r="W368" s="214"/>
      <c r="X368" s="214"/>
      <c r="Y368" s="214"/>
      <c r="Z368" s="214"/>
      <c r="AA368" s="214"/>
    </row>
    <row r="369">
      <c r="A369" s="180"/>
      <c r="B369" s="214"/>
      <c r="C369" s="214"/>
      <c r="D369" s="214"/>
      <c r="E369" s="214"/>
      <c r="F369" s="214"/>
      <c r="G369" s="214"/>
      <c r="H369" s="767"/>
      <c r="I369" s="767"/>
      <c r="J369" s="727"/>
      <c r="K369" s="214"/>
      <c r="L369" s="768"/>
      <c r="M369" s="214"/>
      <c r="N369" s="769"/>
      <c r="O369" s="214"/>
      <c r="P369" s="214"/>
      <c r="Q369" s="214"/>
      <c r="R369" s="214"/>
      <c r="S369" s="214"/>
      <c r="T369" s="214"/>
      <c r="U369" s="214"/>
      <c r="V369" s="214"/>
      <c r="W369" s="214"/>
      <c r="X369" s="214"/>
      <c r="Y369" s="214"/>
      <c r="Z369" s="214"/>
      <c r="AA369" s="214"/>
    </row>
    <row r="370">
      <c r="A370" s="180"/>
      <c r="B370" s="214"/>
      <c r="C370" s="214"/>
      <c r="D370" s="214"/>
      <c r="E370" s="214"/>
      <c r="F370" s="214"/>
      <c r="G370" s="214"/>
      <c r="H370" s="767"/>
      <c r="I370" s="767"/>
      <c r="J370" s="727"/>
      <c r="K370" s="214"/>
      <c r="L370" s="768"/>
      <c r="M370" s="214"/>
      <c r="N370" s="769"/>
      <c r="O370" s="214"/>
      <c r="P370" s="214"/>
      <c r="Q370" s="214"/>
      <c r="R370" s="214"/>
      <c r="S370" s="214"/>
      <c r="T370" s="214"/>
      <c r="U370" s="214"/>
      <c r="V370" s="214"/>
      <c r="W370" s="214"/>
      <c r="X370" s="214"/>
      <c r="Y370" s="214"/>
      <c r="Z370" s="214"/>
      <c r="AA370" s="214"/>
    </row>
    <row r="371">
      <c r="A371" s="180"/>
      <c r="B371" s="214"/>
      <c r="C371" s="214"/>
      <c r="D371" s="214"/>
      <c r="E371" s="214"/>
      <c r="F371" s="214"/>
      <c r="G371" s="214"/>
      <c r="H371" s="767"/>
      <c r="I371" s="767"/>
      <c r="J371" s="727"/>
      <c r="K371" s="214"/>
      <c r="L371" s="768"/>
      <c r="M371" s="214"/>
      <c r="N371" s="769"/>
      <c r="O371" s="214"/>
      <c r="P371" s="214"/>
      <c r="Q371" s="214"/>
      <c r="R371" s="214"/>
      <c r="S371" s="214"/>
      <c r="T371" s="214"/>
      <c r="U371" s="214"/>
      <c r="V371" s="214"/>
      <c r="W371" s="214"/>
      <c r="X371" s="214"/>
      <c r="Y371" s="214"/>
      <c r="Z371" s="214"/>
      <c r="AA371" s="214"/>
    </row>
    <row r="372">
      <c r="A372" s="180"/>
      <c r="B372" s="214"/>
      <c r="C372" s="214"/>
      <c r="D372" s="214"/>
      <c r="E372" s="214"/>
      <c r="F372" s="214"/>
      <c r="G372" s="214"/>
      <c r="H372" s="767"/>
      <c r="I372" s="767"/>
      <c r="J372" s="727"/>
      <c r="K372" s="214"/>
      <c r="L372" s="768"/>
      <c r="M372" s="214"/>
      <c r="N372" s="769"/>
      <c r="O372" s="214"/>
      <c r="P372" s="214"/>
      <c r="Q372" s="214"/>
      <c r="R372" s="214"/>
      <c r="S372" s="214"/>
      <c r="T372" s="214"/>
      <c r="U372" s="214"/>
      <c r="V372" s="214"/>
      <c r="W372" s="214"/>
      <c r="X372" s="214"/>
      <c r="Y372" s="214"/>
      <c r="Z372" s="214"/>
      <c r="AA372" s="214"/>
    </row>
    <row r="373">
      <c r="A373" s="180"/>
      <c r="B373" s="214"/>
      <c r="C373" s="214"/>
      <c r="D373" s="214"/>
      <c r="E373" s="214"/>
      <c r="F373" s="214"/>
      <c r="G373" s="214"/>
      <c r="H373" s="767"/>
      <c r="I373" s="767"/>
      <c r="J373" s="727"/>
      <c r="K373" s="214"/>
      <c r="L373" s="768"/>
      <c r="M373" s="214"/>
      <c r="N373" s="769"/>
      <c r="O373" s="214"/>
      <c r="P373" s="214"/>
      <c r="Q373" s="214"/>
      <c r="R373" s="214"/>
      <c r="S373" s="214"/>
      <c r="T373" s="214"/>
      <c r="U373" s="214"/>
      <c r="V373" s="214"/>
      <c r="W373" s="214"/>
      <c r="X373" s="214"/>
      <c r="Y373" s="214"/>
      <c r="Z373" s="214"/>
      <c r="AA373" s="214"/>
    </row>
    <row r="374">
      <c r="A374" s="180"/>
      <c r="B374" s="214"/>
      <c r="C374" s="214"/>
      <c r="D374" s="214"/>
      <c r="E374" s="214"/>
      <c r="F374" s="214"/>
      <c r="G374" s="214"/>
      <c r="H374" s="767"/>
      <c r="I374" s="767"/>
      <c r="J374" s="727"/>
      <c r="K374" s="214"/>
      <c r="L374" s="768"/>
      <c r="M374" s="214"/>
      <c r="N374" s="769"/>
      <c r="O374" s="214"/>
      <c r="P374" s="214"/>
      <c r="Q374" s="214"/>
      <c r="R374" s="214"/>
      <c r="S374" s="214"/>
      <c r="T374" s="214"/>
      <c r="U374" s="214"/>
      <c r="V374" s="214"/>
      <c r="W374" s="214"/>
      <c r="X374" s="214"/>
      <c r="Y374" s="214"/>
      <c r="Z374" s="214"/>
      <c r="AA374" s="214"/>
    </row>
    <row r="375">
      <c r="A375" s="180"/>
      <c r="B375" s="214"/>
      <c r="C375" s="214"/>
      <c r="D375" s="214"/>
      <c r="E375" s="214"/>
      <c r="F375" s="214"/>
      <c r="G375" s="214"/>
      <c r="H375" s="767"/>
      <c r="I375" s="767"/>
      <c r="J375" s="727"/>
      <c r="K375" s="214"/>
      <c r="L375" s="768"/>
      <c r="M375" s="214"/>
      <c r="N375" s="769"/>
      <c r="O375" s="214"/>
      <c r="P375" s="214"/>
      <c r="Q375" s="214"/>
      <c r="R375" s="214"/>
      <c r="S375" s="214"/>
      <c r="T375" s="214"/>
      <c r="U375" s="214"/>
      <c r="V375" s="214"/>
      <c r="W375" s="214"/>
      <c r="X375" s="214"/>
      <c r="Y375" s="214"/>
      <c r="Z375" s="214"/>
      <c r="AA375" s="214"/>
    </row>
    <row r="376">
      <c r="A376" s="180"/>
      <c r="B376" s="214"/>
      <c r="C376" s="214"/>
      <c r="D376" s="214"/>
      <c r="E376" s="214"/>
      <c r="F376" s="214"/>
      <c r="G376" s="214"/>
      <c r="H376" s="767"/>
      <c r="I376" s="767"/>
      <c r="J376" s="727"/>
      <c r="K376" s="214"/>
      <c r="L376" s="768"/>
      <c r="M376" s="214"/>
      <c r="N376" s="769"/>
      <c r="O376" s="214"/>
      <c r="P376" s="214"/>
      <c r="Q376" s="214"/>
      <c r="R376" s="214"/>
      <c r="S376" s="214"/>
      <c r="T376" s="214"/>
      <c r="U376" s="214"/>
      <c r="V376" s="214"/>
      <c r="W376" s="214"/>
      <c r="X376" s="214"/>
      <c r="Y376" s="214"/>
      <c r="Z376" s="214"/>
      <c r="AA376" s="214"/>
    </row>
    <row r="377">
      <c r="A377" s="180"/>
      <c r="B377" s="214"/>
      <c r="C377" s="214"/>
      <c r="D377" s="214"/>
      <c r="E377" s="214"/>
      <c r="F377" s="214"/>
      <c r="G377" s="214"/>
      <c r="H377" s="767"/>
      <c r="I377" s="767"/>
      <c r="J377" s="727"/>
      <c r="K377" s="214"/>
      <c r="L377" s="768"/>
      <c r="M377" s="214"/>
      <c r="N377" s="769"/>
      <c r="O377" s="214"/>
      <c r="P377" s="214"/>
      <c r="Q377" s="214"/>
      <c r="R377" s="214"/>
      <c r="S377" s="214"/>
      <c r="T377" s="214"/>
      <c r="U377" s="214"/>
      <c r="V377" s="214"/>
      <c r="W377" s="214"/>
      <c r="X377" s="214"/>
      <c r="Y377" s="214"/>
      <c r="Z377" s="214"/>
      <c r="AA377" s="214"/>
    </row>
    <row r="378">
      <c r="A378" s="180"/>
      <c r="B378" s="214"/>
      <c r="C378" s="214"/>
      <c r="D378" s="214"/>
      <c r="E378" s="214"/>
      <c r="F378" s="214"/>
      <c r="G378" s="214"/>
      <c r="H378" s="767"/>
      <c r="I378" s="767"/>
      <c r="J378" s="214"/>
      <c r="K378" s="214"/>
      <c r="L378" s="768"/>
      <c r="M378" s="214"/>
      <c r="N378" s="769"/>
      <c r="O378" s="214"/>
      <c r="P378" s="214"/>
      <c r="Q378" s="214"/>
      <c r="R378" s="214"/>
      <c r="S378" s="214"/>
      <c r="T378" s="214"/>
      <c r="U378" s="214"/>
      <c r="V378" s="214"/>
      <c r="W378" s="214"/>
      <c r="X378" s="214"/>
      <c r="Y378" s="214"/>
      <c r="Z378" s="214"/>
      <c r="AA378" s="214"/>
    </row>
    <row r="379">
      <c r="A379" s="180"/>
      <c r="B379" s="214"/>
      <c r="C379" s="214"/>
      <c r="D379" s="214"/>
      <c r="E379" s="214"/>
      <c r="F379" s="214"/>
      <c r="G379" s="214"/>
      <c r="H379" s="767"/>
      <c r="I379" s="767"/>
      <c r="J379" s="214"/>
      <c r="K379" s="214"/>
      <c r="L379" s="768"/>
      <c r="M379" s="214"/>
      <c r="N379" s="769"/>
      <c r="O379" s="214"/>
      <c r="P379" s="214"/>
      <c r="Q379" s="214"/>
      <c r="R379" s="214"/>
      <c r="S379" s="214"/>
      <c r="T379" s="214"/>
      <c r="U379" s="214"/>
      <c r="V379" s="214"/>
      <c r="W379" s="214"/>
      <c r="X379" s="214"/>
      <c r="Y379" s="214"/>
      <c r="Z379" s="214"/>
      <c r="AA379" s="214"/>
    </row>
    <row r="380">
      <c r="A380" s="180"/>
      <c r="B380" s="214"/>
      <c r="C380" s="214"/>
      <c r="D380" s="214"/>
      <c r="E380" s="214"/>
      <c r="F380" s="214"/>
      <c r="G380" s="214"/>
      <c r="H380" s="767"/>
      <c r="I380" s="767"/>
      <c r="J380" s="214"/>
      <c r="K380" s="214"/>
      <c r="L380" s="768"/>
      <c r="M380" s="214"/>
      <c r="N380" s="769"/>
      <c r="O380" s="214"/>
      <c r="P380" s="214"/>
      <c r="Q380" s="214"/>
      <c r="R380" s="214"/>
      <c r="S380" s="214"/>
      <c r="T380" s="214"/>
      <c r="U380" s="214"/>
      <c r="V380" s="214"/>
      <c r="W380" s="214"/>
      <c r="X380" s="214"/>
      <c r="Y380" s="214"/>
      <c r="Z380" s="214"/>
      <c r="AA380" s="214"/>
    </row>
    <row r="381">
      <c r="A381" s="180"/>
      <c r="B381" s="214"/>
      <c r="C381" s="214"/>
      <c r="D381" s="214"/>
      <c r="E381" s="214"/>
      <c r="F381" s="214"/>
      <c r="G381" s="214"/>
      <c r="H381" s="767"/>
      <c r="I381" s="767"/>
      <c r="J381" s="214"/>
      <c r="K381" s="214"/>
      <c r="L381" s="768"/>
      <c r="M381" s="214"/>
      <c r="N381" s="769"/>
      <c r="O381" s="214"/>
      <c r="P381" s="214"/>
      <c r="Q381" s="214"/>
      <c r="R381" s="214"/>
      <c r="S381" s="214"/>
      <c r="T381" s="214"/>
      <c r="U381" s="214"/>
      <c r="V381" s="214"/>
      <c r="W381" s="214"/>
      <c r="X381" s="214"/>
      <c r="Y381" s="214"/>
      <c r="Z381" s="214"/>
      <c r="AA381" s="214"/>
    </row>
    <row r="382">
      <c r="A382" s="180"/>
      <c r="B382" s="214"/>
      <c r="C382" s="214"/>
      <c r="D382" s="214"/>
      <c r="E382" s="214"/>
      <c r="F382" s="214"/>
      <c r="G382" s="214"/>
      <c r="H382" s="767"/>
      <c r="I382" s="767"/>
      <c r="J382" s="214"/>
      <c r="K382" s="214"/>
      <c r="L382" s="768"/>
      <c r="M382" s="214"/>
      <c r="N382" s="769"/>
      <c r="O382" s="214"/>
      <c r="P382" s="214"/>
      <c r="Q382" s="214"/>
      <c r="R382" s="214"/>
      <c r="S382" s="214"/>
      <c r="T382" s="214"/>
      <c r="U382" s="214"/>
      <c r="V382" s="214"/>
      <c r="W382" s="214"/>
      <c r="X382" s="214"/>
      <c r="Y382" s="214"/>
      <c r="Z382" s="214"/>
      <c r="AA382" s="214"/>
    </row>
    <row r="383">
      <c r="A383" s="180"/>
      <c r="B383" s="214"/>
      <c r="C383" s="214"/>
      <c r="D383" s="214"/>
      <c r="E383" s="214"/>
      <c r="F383" s="214"/>
      <c r="G383" s="214"/>
      <c r="H383" s="767"/>
      <c r="I383" s="767"/>
      <c r="J383" s="214"/>
      <c r="K383" s="214"/>
      <c r="L383" s="768"/>
      <c r="M383" s="214"/>
      <c r="N383" s="769"/>
      <c r="O383" s="214"/>
      <c r="P383" s="214"/>
      <c r="Q383" s="214"/>
      <c r="R383" s="214"/>
      <c r="S383" s="214"/>
      <c r="T383" s="214"/>
      <c r="U383" s="214"/>
      <c r="V383" s="214"/>
      <c r="W383" s="214"/>
      <c r="X383" s="214"/>
      <c r="Y383" s="214"/>
      <c r="Z383" s="214"/>
      <c r="AA383" s="214"/>
    </row>
    <row r="384">
      <c r="A384" s="180"/>
      <c r="B384" s="214"/>
      <c r="C384" s="214"/>
      <c r="D384" s="214"/>
      <c r="E384" s="214"/>
      <c r="F384" s="214"/>
      <c r="G384" s="214"/>
      <c r="H384" s="767"/>
      <c r="I384" s="767"/>
      <c r="J384" s="214"/>
      <c r="K384" s="214"/>
      <c r="L384" s="768"/>
      <c r="M384" s="214"/>
      <c r="N384" s="769"/>
      <c r="O384" s="214"/>
      <c r="P384" s="214"/>
      <c r="Q384" s="214"/>
      <c r="R384" s="214"/>
      <c r="S384" s="214"/>
      <c r="T384" s="214"/>
      <c r="U384" s="214"/>
      <c r="V384" s="214"/>
      <c r="W384" s="214"/>
      <c r="X384" s="214"/>
      <c r="Y384" s="214"/>
      <c r="Z384" s="214"/>
      <c r="AA384" s="214"/>
    </row>
    <row r="385">
      <c r="A385" s="180"/>
      <c r="B385" s="214"/>
      <c r="C385" s="214"/>
      <c r="D385" s="214"/>
      <c r="E385" s="214"/>
      <c r="F385" s="214"/>
      <c r="G385" s="214"/>
      <c r="H385" s="767"/>
      <c r="I385" s="767"/>
      <c r="J385" s="214"/>
      <c r="K385" s="214"/>
      <c r="L385" s="768"/>
      <c r="M385" s="214"/>
      <c r="N385" s="769"/>
      <c r="O385" s="214"/>
      <c r="P385" s="214"/>
      <c r="Q385" s="214"/>
      <c r="R385" s="214"/>
      <c r="S385" s="214"/>
      <c r="T385" s="214"/>
      <c r="U385" s="214"/>
      <c r="V385" s="214"/>
      <c r="W385" s="214"/>
      <c r="X385" s="214"/>
      <c r="Y385" s="214"/>
      <c r="Z385" s="214"/>
      <c r="AA385" s="214"/>
    </row>
    <row r="386">
      <c r="A386" s="180"/>
      <c r="B386" s="214"/>
      <c r="C386" s="214"/>
      <c r="D386" s="214"/>
      <c r="E386" s="214"/>
      <c r="F386" s="214"/>
      <c r="G386" s="214"/>
      <c r="H386" s="767"/>
      <c r="I386" s="767"/>
      <c r="J386" s="214"/>
      <c r="K386" s="214"/>
      <c r="L386" s="768"/>
      <c r="M386" s="214"/>
      <c r="N386" s="769"/>
      <c r="O386" s="214"/>
      <c r="P386" s="214"/>
      <c r="Q386" s="214"/>
      <c r="R386" s="214"/>
      <c r="S386" s="214"/>
      <c r="T386" s="214"/>
      <c r="U386" s="214"/>
      <c r="V386" s="214"/>
      <c r="W386" s="214"/>
      <c r="X386" s="214"/>
      <c r="Y386" s="214"/>
      <c r="Z386" s="214"/>
      <c r="AA386" s="214"/>
    </row>
    <row r="387">
      <c r="A387" s="180"/>
      <c r="B387" s="214"/>
      <c r="C387" s="214"/>
      <c r="D387" s="214"/>
      <c r="E387" s="214"/>
      <c r="F387" s="214"/>
      <c r="G387" s="214"/>
      <c r="H387" s="767"/>
      <c r="I387" s="767"/>
      <c r="J387" s="214"/>
      <c r="K387" s="214"/>
      <c r="L387" s="768"/>
      <c r="M387" s="214"/>
      <c r="N387" s="769"/>
      <c r="O387" s="214"/>
      <c r="P387" s="214"/>
      <c r="Q387" s="214"/>
      <c r="R387" s="214"/>
      <c r="S387" s="214"/>
      <c r="T387" s="214"/>
      <c r="U387" s="214"/>
      <c r="V387" s="214"/>
      <c r="W387" s="214"/>
      <c r="X387" s="214"/>
      <c r="Y387" s="214"/>
      <c r="Z387" s="214"/>
      <c r="AA387" s="214"/>
    </row>
    <row r="388">
      <c r="A388" s="180"/>
      <c r="B388" s="214"/>
      <c r="C388" s="214"/>
      <c r="D388" s="214"/>
      <c r="E388" s="214"/>
      <c r="F388" s="214"/>
      <c r="G388" s="214"/>
      <c r="H388" s="767"/>
      <c r="I388" s="767"/>
      <c r="J388" s="214"/>
      <c r="K388" s="214"/>
      <c r="L388" s="768"/>
      <c r="M388" s="214"/>
      <c r="N388" s="769"/>
      <c r="O388" s="214"/>
      <c r="P388" s="214"/>
      <c r="Q388" s="214"/>
      <c r="R388" s="214"/>
      <c r="S388" s="214"/>
      <c r="T388" s="214"/>
      <c r="U388" s="214"/>
      <c r="V388" s="214"/>
      <c r="W388" s="214"/>
      <c r="X388" s="214"/>
      <c r="Y388" s="214"/>
      <c r="Z388" s="214"/>
      <c r="AA388" s="214"/>
    </row>
    <row r="389">
      <c r="A389" s="180"/>
      <c r="B389" s="214"/>
      <c r="C389" s="214"/>
      <c r="D389" s="214"/>
      <c r="E389" s="214"/>
      <c r="F389" s="214"/>
      <c r="G389" s="214"/>
      <c r="H389" s="767"/>
      <c r="I389" s="767"/>
      <c r="J389" s="214"/>
      <c r="K389" s="214"/>
      <c r="L389" s="768"/>
      <c r="M389" s="214"/>
      <c r="N389" s="769"/>
      <c r="O389" s="214"/>
      <c r="P389" s="214"/>
      <c r="Q389" s="214"/>
      <c r="R389" s="214"/>
      <c r="S389" s="214"/>
      <c r="T389" s="214"/>
      <c r="U389" s="214"/>
      <c r="V389" s="214"/>
      <c r="W389" s="214"/>
      <c r="X389" s="214"/>
      <c r="Y389" s="214"/>
      <c r="Z389" s="214"/>
      <c r="AA389" s="214"/>
    </row>
    <row r="390">
      <c r="A390" s="180"/>
      <c r="B390" s="214"/>
      <c r="C390" s="214"/>
      <c r="D390" s="214"/>
      <c r="E390" s="214"/>
      <c r="F390" s="214"/>
      <c r="G390" s="214"/>
      <c r="H390" s="767"/>
      <c r="I390" s="767"/>
      <c r="J390" s="214"/>
      <c r="K390" s="214"/>
      <c r="L390" s="768"/>
      <c r="M390" s="214"/>
      <c r="N390" s="769"/>
      <c r="O390" s="214"/>
      <c r="P390" s="214"/>
      <c r="Q390" s="214"/>
      <c r="R390" s="214"/>
      <c r="S390" s="214"/>
      <c r="T390" s="214"/>
      <c r="U390" s="214"/>
      <c r="V390" s="214"/>
      <c r="W390" s="214"/>
      <c r="X390" s="214"/>
      <c r="Y390" s="214"/>
      <c r="Z390" s="214"/>
      <c r="AA390" s="214"/>
    </row>
    <row r="391">
      <c r="A391" s="180"/>
      <c r="B391" s="214"/>
      <c r="C391" s="214"/>
      <c r="D391" s="214"/>
      <c r="E391" s="214"/>
      <c r="F391" s="214"/>
      <c r="G391" s="214"/>
      <c r="H391" s="767"/>
      <c r="I391" s="767"/>
      <c r="J391" s="214"/>
      <c r="K391" s="214"/>
      <c r="L391" s="768"/>
      <c r="M391" s="214"/>
      <c r="N391" s="769"/>
      <c r="O391" s="214"/>
      <c r="P391" s="214"/>
      <c r="Q391" s="214"/>
      <c r="R391" s="214"/>
      <c r="S391" s="214"/>
      <c r="T391" s="214"/>
      <c r="U391" s="214"/>
      <c r="V391" s="214"/>
      <c r="W391" s="214"/>
      <c r="X391" s="214"/>
      <c r="Y391" s="214"/>
      <c r="Z391" s="214"/>
      <c r="AA391" s="214"/>
    </row>
    <row r="392">
      <c r="A392" s="180"/>
      <c r="B392" s="214"/>
      <c r="C392" s="214"/>
      <c r="D392" s="214"/>
      <c r="E392" s="214"/>
      <c r="F392" s="214"/>
      <c r="G392" s="214"/>
      <c r="H392" s="767"/>
      <c r="I392" s="767"/>
      <c r="J392" s="214"/>
      <c r="K392" s="214"/>
      <c r="L392" s="768"/>
      <c r="M392" s="214"/>
      <c r="N392" s="769"/>
      <c r="O392" s="214"/>
      <c r="P392" s="214"/>
      <c r="Q392" s="214"/>
      <c r="R392" s="214"/>
      <c r="S392" s="214"/>
      <c r="T392" s="214"/>
      <c r="U392" s="214"/>
      <c r="V392" s="214"/>
      <c r="W392" s="214"/>
      <c r="X392" s="214"/>
      <c r="Y392" s="214"/>
      <c r="Z392" s="214"/>
      <c r="AA392" s="214"/>
    </row>
    <row r="393">
      <c r="A393" s="180"/>
      <c r="B393" s="214"/>
      <c r="C393" s="214"/>
      <c r="D393" s="214"/>
      <c r="E393" s="214"/>
      <c r="F393" s="214"/>
      <c r="G393" s="214"/>
      <c r="H393" s="767"/>
      <c r="I393" s="767"/>
      <c r="J393" s="214"/>
      <c r="K393" s="214"/>
      <c r="L393" s="768"/>
      <c r="M393" s="214"/>
      <c r="N393" s="769"/>
      <c r="O393" s="214"/>
      <c r="P393" s="214"/>
      <c r="Q393" s="214"/>
      <c r="R393" s="214"/>
      <c r="S393" s="214"/>
      <c r="T393" s="214"/>
      <c r="U393" s="214"/>
      <c r="V393" s="214"/>
      <c r="W393" s="214"/>
      <c r="X393" s="214"/>
      <c r="Y393" s="214"/>
      <c r="Z393" s="214"/>
      <c r="AA393" s="214"/>
    </row>
    <row r="394">
      <c r="A394" s="180"/>
      <c r="B394" s="214"/>
      <c r="C394" s="214"/>
      <c r="D394" s="214"/>
      <c r="E394" s="214"/>
      <c r="F394" s="214"/>
      <c r="G394" s="214"/>
      <c r="H394" s="767"/>
      <c r="I394" s="767"/>
      <c r="J394" s="214"/>
      <c r="K394" s="214"/>
      <c r="L394" s="768"/>
      <c r="M394" s="214"/>
      <c r="N394" s="769"/>
      <c r="O394" s="214"/>
      <c r="P394" s="214"/>
      <c r="Q394" s="214"/>
      <c r="R394" s="214"/>
      <c r="S394" s="214"/>
      <c r="T394" s="214"/>
      <c r="U394" s="214"/>
      <c r="V394" s="214"/>
      <c r="W394" s="214"/>
      <c r="X394" s="214"/>
      <c r="Y394" s="214"/>
      <c r="Z394" s="214"/>
      <c r="AA394" s="214"/>
    </row>
    <row r="395">
      <c r="A395" s="180"/>
      <c r="B395" s="214"/>
      <c r="C395" s="214"/>
      <c r="D395" s="214"/>
      <c r="E395" s="214"/>
      <c r="F395" s="214"/>
      <c r="G395" s="214"/>
      <c r="H395" s="767"/>
      <c r="I395" s="767"/>
      <c r="J395" s="214"/>
      <c r="K395" s="214"/>
      <c r="L395" s="768"/>
      <c r="M395" s="214"/>
      <c r="N395" s="769"/>
      <c r="O395" s="214"/>
      <c r="P395" s="214"/>
      <c r="Q395" s="214"/>
      <c r="R395" s="214"/>
      <c r="S395" s="214"/>
      <c r="T395" s="214"/>
      <c r="U395" s="214"/>
      <c r="V395" s="214"/>
      <c r="W395" s="214"/>
      <c r="X395" s="214"/>
      <c r="Y395" s="214"/>
      <c r="Z395" s="214"/>
      <c r="AA395" s="214"/>
    </row>
    <row r="396">
      <c r="A396" s="180"/>
      <c r="B396" s="214"/>
      <c r="C396" s="214"/>
      <c r="D396" s="214"/>
      <c r="E396" s="214"/>
      <c r="F396" s="214"/>
      <c r="G396" s="214"/>
      <c r="H396" s="767"/>
      <c r="I396" s="767"/>
      <c r="J396" s="214"/>
      <c r="K396" s="214"/>
      <c r="L396" s="768"/>
      <c r="M396" s="214"/>
      <c r="N396" s="769"/>
      <c r="O396" s="214"/>
      <c r="P396" s="214"/>
      <c r="Q396" s="214"/>
      <c r="R396" s="214"/>
      <c r="S396" s="214"/>
      <c r="T396" s="214"/>
      <c r="U396" s="214"/>
      <c r="V396" s="214"/>
      <c r="W396" s="214"/>
      <c r="X396" s="214"/>
      <c r="Y396" s="214"/>
      <c r="Z396" s="214"/>
      <c r="AA396" s="214"/>
    </row>
    <row r="397">
      <c r="A397" s="180"/>
      <c r="B397" s="214"/>
      <c r="C397" s="214"/>
      <c r="D397" s="214"/>
      <c r="E397" s="214"/>
      <c r="F397" s="214"/>
      <c r="G397" s="214"/>
      <c r="H397" s="767"/>
      <c r="I397" s="767"/>
      <c r="J397" s="214"/>
      <c r="K397" s="214"/>
      <c r="L397" s="768"/>
      <c r="M397" s="214"/>
      <c r="N397" s="769"/>
      <c r="O397" s="214"/>
      <c r="P397" s="214"/>
      <c r="Q397" s="214"/>
      <c r="R397" s="214"/>
      <c r="S397" s="214"/>
      <c r="T397" s="214"/>
      <c r="U397" s="214"/>
      <c r="V397" s="214"/>
      <c r="W397" s="214"/>
      <c r="X397" s="214"/>
      <c r="Y397" s="214"/>
      <c r="Z397" s="214"/>
      <c r="AA397" s="214"/>
    </row>
    <row r="398">
      <c r="A398" s="180"/>
      <c r="B398" s="214"/>
      <c r="C398" s="214"/>
      <c r="D398" s="214"/>
      <c r="E398" s="214"/>
      <c r="F398" s="214"/>
      <c r="G398" s="214"/>
      <c r="H398" s="767"/>
      <c r="I398" s="767"/>
      <c r="J398" s="214"/>
      <c r="K398" s="214"/>
      <c r="L398" s="768"/>
      <c r="M398" s="214"/>
      <c r="N398" s="769"/>
      <c r="O398" s="214"/>
      <c r="P398" s="214"/>
      <c r="Q398" s="214"/>
      <c r="R398" s="214"/>
      <c r="S398" s="214"/>
      <c r="T398" s="214"/>
      <c r="U398" s="214"/>
      <c r="V398" s="214"/>
      <c r="W398" s="214"/>
      <c r="X398" s="214"/>
      <c r="Y398" s="214"/>
      <c r="Z398" s="214"/>
      <c r="AA398" s="214"/>
    </row>
    <row r="399">
      <c r="A399" s="180"/>
      <c r="B399" s="214"/>
      <c r="C399" s="214"/>
      <c r="D399" s="214"/>
      <c r="E399" s="214"/>
      <c r="F399" s="214"/>
      <c r="G399" s="214"/>
      <c r="H399" s="767"/>
      <c r="I399" s="767"/>
      <c r="J399" s="214"/>
      <c r="K399" s="214"/>
      <c r="L399" s="768"/>
      <c r="M399" s="214"/>
      <c r="N399" s="769"/>
      <c r="O399" s="214"/>
      <c r="P399" s="214"/>
      <c r="Q399" s="214"/>
      <c r="R399" s="214"/>
      <c r="S399" s="214"/>
      <c r="T399" s="214"/>
      <c r="U399" s="214"/>
      <c r="V399" s="214"/>
      <c r="W399" s="214"/>
      <c r="X399" s="214"/>
      <c r="Y399" s="214"/>
      <c r="Z399" s="214"/>
      <c r="AA399" s="214"/>
    </row>
    <row r="400">
      <c r="A400" s="180"/>
      <c r="B400" s="214"/>
      <c r="C400" s="214"/>
      <c r="D400" s="214"/>
      <c r="E400" s="214"/>
      <c r="F400" s="214"/>
      <c r="G400" s="214"/>
      <c r="H400" s="767"/>
      <c r="I400" s="767"/>
      <c r="J400" s="214"/>
      <c r="K400" s="214"/>
      <c r="L400" s="768"/>
      <c r="M400" s="214"/>
      <c r="N400" s="769"/>
      <c r="O400" s="214"/>
      <c r="P400" s="214"/>
      <c r="Q400" s="214"/>
      <c r="R400" s="214"/>
      <c r="S400" s="214"/>
      <c r="T400" s="214"/>
      <c r="U400" s="214"/>
      <c r="V400" s="214"/>
      <c r="W400" s="214"/>
      <c r="X400" s="214"/>
      <c r="Y400" s="214"/>
      <c r="Z400" s="214"/>
      <c r="AA400" s="214"/>
    </row>
    <row r="401">
      <c r="A401" s="180"/>
      <c r="B401" s="214"/>
      <c r="C401" s="214"/>
      <c r="D401" s="214"/>
      <c r="E401" s="214"/>
      <c r="F401" s="214"/>
      <c r="G401" s="214"/>
      <c r="H401" s="767"/>
      <c r="I401" s="767"/>
      <c r="J401" s="214"/>
      <c r="K401" s="214"/>
      <c r="L401" s="768"/>
      <c r="M401" s="214"/>
      <c r="N401" s="769"/>
      <c r="O401" s="214"/>
      <c r="P401" s="214"/>
      <c r="Q401" s="214"/>
      <c r="R401" s="214"/>
      <c r="S401" s="214"/>
      <c r="T401" s="214"/>
      <c r="U401" s="214"/>
      <c r="V401" s="214"/>
      <c r="W401" s="214"/>
      <c r="X401" s="214"/>
      <c r="Y401" s="214"/>
      <c r="Z401" s="214"/>
      <c r="AA401" s="214"/>
    </row>
    <row r="402">
      <c r="A402" s="180"/>
      <c r="B402" s="214"/>
      <c r="C402" s="214"/>
      <c r="D402" s="214"/>
      <c r="E402" s="214"/>
      <c r="F402" s="214"/>
      <c r="G402" s="214"/>
      <c r="H402" s="767"/>
      <c r="I402" s="767"/>
      <c r="J402" s="214"/>
      <c r="K402" s="214"/>
      <c r="L402" s="768"/>
      <c r="M402" s="214"/>
      <c r="N402" s="769"/>
      <c r="O402" s="214"/>
      <c r="P402" s="214"/>
      <c r="Q402" s="214"/>
      <c r="R402" s="214"/>
      <c r="S402" s="214"/>
      <c r="T402" s="214"/>
      <c r="U402" s="214"/>
      <c r="V402" s="214"/>
      <c r="W402" s="214"/>
      <c r="X402" s="214"/>
      <c r="Y402" s="214"/>
      <c r="Z402" s="214"/>
      <c r="AA402" s="214"/>
    </row>
    <row r="403">
      <c r="A403" s="180"/>
      <c r="B403" s="214"/>
      <c r="C403" s="214"/>
      <c r="D403" s="214"/>
      <c r="E403" s="214"/>
      <c r="F403" s="214"/>
      <c r="G403" s="214"/>
      <c r="H403" s="767"/>
      <c r="I403" s="767"/>
      <c r="J403" s="214"/>
      <c r="K403" s="214"/>
      <c r="L403" s="768"/>
      <c r="M403" s="214"/>
      <c r="N403" s="769"/>
      <c r="O403" s="214"/>
      <c r="P403" s="214"/>
      <c r="Q403" s="214"/>
      <c r="R403" s="214"/>
      <c r="S403" s="214"/>
      <c r="T403" s="214"/>
      <c r="U403" s="214"/>
      <c r="V403" s="214"/>
      <c r="W403" s="214"/>
      <c r="X403" s="214"/>
      <c r="Y403" s="214"/>
      <c r="Z403" s="214"/>
      <c r="AA403" s="214"/>
    </row>
    <row r="404">
      <c r="A404" s="180"/>
      <c r="B404" s="214"/>
      <c r="C404" s="214"/>
      <c r="D404" s="214"/>
      <c r="E404" s="214"/>
      <c r="F404" s="214"/>
      <c r="G404" s="214"/>
      <c r="H404" s="767"/>
      <c r="I404" s="767"/>
      <c r="J404" s="214"/>
      <c r="K404" s="214"/>
      <c r="L404" s="768"/>
      <c r="M404" s="214"/>
      <c r="N404" s="769"/>
      <c r="O404" s="214"/>
      <c r="P404" s="214"/>
      <c r="Q404" s="214"/>
      <c r="R404" s="214"/>
      <c r="S404" s="214"/>
      <c r="T404" s="214"/>
      <c r="U404" s="214"/>
      <c r="V404" s="214"/>
      <c r="W404" s="214"/>
      <c r="X404" s="214"/>
      <c r="Y404" s="214"/>
      <c r="Z404" s="214"/>
      <c r="AA404" s="214"/>
    </row>
    <row r="405">
      <c r="A405" s="180"/>
      <c r="B405" s="214"/>
      <c r="C405" s="214"/>
      <c r="D405" s="214"/>
      <c r="E405" s="214"/>
      <c r="F405" s="214"/>
      <c r="G405" s="214"/>
      <c r="H405" s="767"/>
      <c r="I405" s="767"/>
      <c r="J405" s="214"/>
      <c r="K405" s="214"/>
      <c r="L405" s="768"/>
      <c r="M405" s="214"/>
      <c r="N405" s="769"/>
      <c r="O405" s="214"/>
      <c r="P405" s="214"/>
      <c r="Q405" s="214"/>
      <c r="R405" s="214"/>
      <c r="S405" s="214"/>
      <c r="T405" s="214"/>
      <c r="U405" s="214"/>
      <c r="V405" s="214"/>
      <c r="W405" s="214"/>
      <c r="X405" s="214"/>
      <c r="Y405" s="214"/>
      <c r="Z405" s="214"/>
      <c r="AA405" s="214"/>
    </row>
    <row r="406">
      <c r="A406" s="180"/>
      <c r="B406" s="214"/>
      <c r="C406" s="214"/>
      <c r="D406" s="214"/>
      <c r="E406" s="214"/>
      <c r="F406" s="214"/>
      <c r="G406" s="214"/>
      <c r="H406" s="767"/>
      <c r="I406" s="767"/>
      <c r="J406" s="214"/>
      <c r="K406" s="214"/>
      <c r="L406" s="768"/>
      <c r="M406" s="214"/>
      <c r="N406" s="769"/>
      <c r="O406" s="214"/>
      <c r="P406" s="214"/>
      <c r="Q406" s="214"/>
      <c r="R406" s="214"/>
      <c r="S406" s="214"/>
      <c r="T406" s="214"/>
      <c r="U406" s="214"/>
      <c r="V406" s="214"/>
      <c r="W406" s="214"/>
      <c r="X406" s="214"/>
      <c r="Y406" s="214"/>
      <c r="Z406" s="214"/>
      <c r="AA406" s="214"/>
    </row>
    <row r="407">
      <c r="A407" s="180"/>
      <c r="B407" s="214"/>
      <c r="C407" s="214"/>
      <c r="D407" s="214"/>
      <c r="E407" s="214"/>
      <c r="F407" s="214"/>
      <c r="G407" s="214"/>
      <c r="H407" s="767"/>
      <c r="I407" s="767"/>
      <c r="J407" s="214"/>
      <c r="K407" s="214"/>
      <c r="L407" s="768"/>
      <c r="M407" s="214"/>
      <c r="N407" s="769"/>
      <c r="O407" s="214"/>
      <c r="P407" s="214"/>
      <c r="Q407" s="214"/>
      <c r="R407" s="214"/>
      <c r="S407" s="214"/>
      <c r="T407" s="214"/>
      <c r="U407" s="214"/>
      <c r="V407" s="214"/>
      <c r="W407" s="214"/>
      <c r="X407" s="214"/>
      <c r="Y407" s="214"/>
      <c r="Z407" s="214"/>
      <c r="AA407" s="214"/>
    </row>
    <row r="408">
      <c r="A408" s="180"/>
      <c r="B408" s="214"/>
      <c r="C408" s="214"/>
      <c r="D408" s="214"/>
      <c r="E408" s="214"/>
      <c r="F408" s="214"/>
      <c r="G408" s="214"/>
      <c r="H408" s="767"/>
      <c r="I408" s="767"/>
      <c r="J408" s="214"/>
      <c r="K408" s="214"/>
      <c r="L408" s="768"/>
      <c r="M408" s="214"/>
      <c r="N408" s="769"/>
      <c r="O408" s="214"/>
      <c r="P408" s="214"/>
      <c r="Q408" s="214"/>
      <c r="R408" s="214"/>
      <c r="S408" s="214"/>
      <c r="T408" s="214"/>
      <c r="U408" s="214"/>
      <c r="V408" s="214"/>
      <c r="W408" s="214"/>
      <c r="X408" s="214"/>
      <c r="Y408" s="214"/>
      <c r="Z408" s="214"/>
      <c r="AA408" s="214"/>
    </row>
    <row r="409">
      <c r="A409" s="180"/>
      <c r="B409" s="214"/>
      <c r="C409" s="214"/>
      <c r="D409" s="214"/>
      <c r="E409" s="214"/>
      <c r="F409" s="214"/>
      <c r="G409" s="214"/>
      <c r="H409" s="767"/>
      <c r="I409" s="767"/>
      <c r="J409" s="214"/>
      <c r="K409" s="214"/>
      <c r="L409" s="768"/>
      <c r="M409" s="214"/>
      <c r="N409" s="769"/>
      <c r="O409" s="214"/>
      <c r="P409" s="214"/>
      <c r="Q409" s="214"/>
      <c r="R409" s="214"/>
      <c r="S409" s="214"/>
      <c r="T409" s="214"/>
      <c r="U409" s="214"/>
      <c r="V409" s="214"/>
      <c r="W409" s="214"/>
      <c r="X409" s="214"/>
      <c r="Y409" s="214"/>
      <c r="Z409" s="214"/>
      <c r="AA409" s="214"/>
    </row>
    <row r="410">
      <c r="A410" s="180"/>
      <c r="B410" s="214"/>
      <c r="C410" s="214"/>
      <c r="D410" s="214"/>
      <c r="E410" s="214"/>
      <c r="F410" s="214"/>
      <c r="G410" s="214"/>
      <c r="H410" s="767"/>
      <c r="I410" s="767"/>
      <c r="J410" s="214"/>
      <c r="K410" s="214"/>
      <c r="L410" s="768"/>
      <c r="M410" s="214"/>
      <c r="N410" s="769"/>
      <c r="O410" s="214"/>
      <c r="P410" s="214"/>
      <c r="Q410" s="214"/>
      <c r="R410" s="214"/>
      <c r="S410" s="214"/>
      <c r="T410" s="214"/>
      <c r="U410" s="214"/>
      <c r="V410" s="214"/>
      <c r="W410" s="214"/>
      <c r="X410" s="214"/>
      <c r="Y410" s="214"/>
      <c r="Z410" s="214"/>
      <c r="AA410" s="214"/>
    </row>
    <row r="411">
      <c r="A411" s="180"/>
      <c r="B411" s="214"/>
      <c r="C411" s="214"/>
      <c r="D411" s="214"/>
      <c r="E411" s="214"/>
      <c r="F411" s="214"/>
      <c r="G411" s="214"/>
      <c r="H411" s="767"/>
      <c r="I411" s="767"/>
      <c r="J411" s="214"/>
      <c r="K411" s="214"/>
      <c r="L411" s="768"/>
      <c r="M411" s="214"/>
      <c r="N411" s="769"/>
      <c r="O411" s="214"/>
      <c r="P411" s="214"/>
      <c r="Q411" s="214"/>
      <c r="R411" s="214"/>
      <c r="S411" s="214"/>
      <c r="T411" s="214"/>
      <c r="U411" s="214"/>
      <c r="V411" s="214"/>
      <c r="W411" s="214"/>
      <c r="X411" s="214"/>
      <c r="Y411" s="214"/>
      <c r="Z411" s="214"/>
      <c r="AA411" s="214"/>
    </row>
    <row r="412">
      <c r="A412" s="180"/>
      <c r="B412" s="214"/>
      <c r="C412" s="214"/>
      <c r="D412" s="214"/>
      <c r="E412" s="214"/>
      <c r="F412" s="214"/>
      <c r="G412" s="214"/>
      <c r="H412" s="767"/>
      <c r="I412" s="767"/>
      <c r="J412" s="214"/>
      <c r="K412" s="214"/>
      <c r="L412" s="768"/>
      <c r="M412" s="214"/>
      <c r="N412" s="769"/>
      <c r="O412" s="214"/>
      <c r="P412" s="214"/>
      <c r="Q412" s="214"/>
      <c r="R412" s="214"/>
      <c r="S412" s="214"/>
      <c r="T412" s="214"/>
      <c r="U412" s="214"/>
      <c r="V412" s="214"/>
      <c r="W412" s="214"/>
      <c r="X412" s="214"/>
      <c r="Y412" s="214"/>
      <c r="Z412" s="214"/>
      <c r="AA412" s="214"/>
    </row>
    <row r="413">
      <c r="A413" s="180"/>
      <c r="B413" s="214"/>
      <c r="C413" s="214"/>
      <c r="D413" s="214"/>
      <c r="E413" s="214"/>
      <c r="F413" s="214"/>
      <c r="G413" s="214"/>
      <c r="H413" s="767"/>
      <c r="I413" s="767"/>
      <c r="J413" s="214"/>
      <c r="K413" s="214"/>
      <c r="L413" s="768"/>
      <c r="M413" s="214"/>
      <c r="N413" s="769"/>
      <c r="O413" s="214"/>
      <c r="P413" s="214"/>
      <c r="Q413" s="214"/>
      <c r="R413" s="214"/>
      <c r="S413" s="214"/>
      <c r="T413" s="214"/>
      <c r="U413" s="214"/>
      <c r="V413" s="214"/>
      <c r="W413" s="214"/>
      <c r="X413" s="214"/>
      <c r="Y413" s="214"/>
      <c r="Z413" s="214"/>
      <c r="AA413" s="214"/>
    </row>
    <row r="414">
      <c r="A414" s="180"/>
      <c r="B414" s="214"/>
      <c r="C414" s="214"/>
      <c r="D414" s="214"/>
      <c r="E414" s="214"/>
      <c r="F414" s="214"/>
      <c r="G414" s="214"/>
      <c r="H414" s="767"/>
      <c r="I414" s="767"/>
      <c r="J414" s="214"/>
      <c r="K414" s="214"/>
      <c r="L414" s="768"/>
      <c r="M414" s="214"/>
      <c r="N414" s="769"/>
      <c r="O414" s="214"/>
      <c r="P414" s="214"/>
      <c r="Q414" s="214"/>
      <c r="R414" s="214"/>
      <c r="S414" s="214"/>
      <c r="T414" s="214"/>
      <c r="U414" s="214"/>
      <c r="V414" s="214"/>
      <c r="W414" s="214"/>
      <c r="X414" s="214"/>
      <c r="Y414" s="214"/>
      <c r="Z414" s="214"/>
      <c r="AA414" s="214"/>
    </row>
    <row r="415">
      <c r="A415" s="180"/>
      <c r="B415" s="214"/>
      <c r="C415" s="214"/>
      <c r="D415" s="214"/>
      <c r="E415" s="214"/>
      <c r="F415" s="214"/>
      <c r="G415" s="214"/>
      <c r="H415" s="767"/>
      <c r="I415" s="767"/>
      <c r="J415" s="214"/>
      <c r="K415" s="214"/>
      <c r="L415" s="768"/>
      <c r="M415" s="214"/>
      <c r="N415" s="769"/>
      <c r="O415" s="214"/>
      <c r="P415" s="214"/>
      <c r="Q415" s="214"/>
      <c r="R415" s="214"/>
      <c r="S415" s="214"/>
      <c r="T415" s="214"/>
      <c r="U415" s="214"/>
      <c r="V415" s="214"/>
      <c r="W415" s="214"/>
      <c r="X415" s="214"/>
      <c r="Y415" s="214"/>
      <c r="Z415" s="214"/>
      <c r="AA415" s="214"/>
    </row>
    <row r="416">
      <c r="A416" s="180"/>
      <c r="B416" s="214"/>
      <c r="C416" s="214"/>
      <c r="D416" s="214"/>
      <c r="E416" s="214"/>
      <c r="F416" s="214"/>
      <c r="G416" s="214"/>
      <c r="H416" s="767"/>
      <c r="I416" s="767"/>
      <c r="J416" s="214"/>
      <c r="K416" s="214"/>
      <c r="L416" s="768"/>
      <c r="M416" s="214"/>
      <c r="N416" s="769"/>
      <c r="O416" s="214"/>
      <c r="P416" s="214"/>
      <c r="Q416" s="214"/>
      <c r="R416" s="214"/>
      <c r="S416" s="214"/>
      <c r="T416" s="214"/>
      <c r="U416" s="214"/>
      <c r="V416" s="214"/>
      <c r="W416" s="214"/>
      <c r="X416" s="214"/>
      <c r="Y416" s="214"/>
      <c r="Z416" s="214"/>
      <c r="AA416" s="214"/>
    </row>
    <row r="417">
      <c r="A417" s="180"/>
      <c r="B417" s="214"/>
      <c r="C417" s="214"/>
      <c r="D417" s="214"/>
      <c r="E417" s="214"/>
      <c r="F417" s="214"/>
      <c r="G417" s="214"/>
      <c r="H417" s="767"/>
      <c r="I417" s="767"/>
      <c r="J417" s="214"/>
      <c r="K417" s="214"/>
      <c r="L417" s="768"/>
      <c r="M417" s="214"/>
      <c r="N417" s="769"/>
      <c r="O417" s="214"/>
      <c r="P417" s="214"/>
      <c r="Q417" s="214"/>
      <c r="R417" s="214"/>
      <c r="S417" s="214"/>
      <c r="T417" s="214"/>
      <c r="U417" s="214"/>
      <c r="V417" s="214"/>
      <c r="W417" s="214"/>
      <c r="X417" s="214"/>
      <c r="Y417" s="214"/>
      <c r="Z417" s="214"/>
      <c r="AA417" s="214"/>
    </row>
    <row r="418">
      <c r="A418" s="180"/>
      <c r="B418" s="214"/>
      <c r="C418" s="214"/>
      <c r="D418" s="214"/>
      <c r="E418" s="214"/>
      <c r="F418" s="214"/>
      <c r="G418" s="214"/>
      <c r="H418" s="767"/>
      <c r="I418" s="767"/>
      <c r="J418" s="214"/>
      <c r="K418" s="214"/>
      <c r="L418" s="768"/>
      <c r="M418" s="214"/>
      <c r="N418" s="769"/>
      <c r="O418" s="214"/>
      <c r="P418" s="214"/>
      <c r="Q418" s="214"/>
      <c r="R418" s="214"/>
      <c r="S418" s="214"/>
      <c r="T418" s="214"/>
      <c r="U418" s="214"/>
      <c r="V418" s="214"/>
      <c r="W418" s="214"/>
      <c r="X418" s="214"/>
      <c r="Y418" s="214"/>
      <c r="Z418" s="214"/>
      <c r="AA418" s="214"/>
    </row>
    <row r="419">
      <c r="A419" s="180"/>
      <c r="B419" s="214"/>
      <c r="C419" s="214"/>
      <c r="D419" s="214"/>
      <c r="E419" s="214"/>
      <c r="F419" s="214"/>
      <c r="G419" s="214"/>
      <c r="H419" s="767"/>
      <c r="I419" s="767"/>
      <c r="J419" s="214"/>
      <c r="K419" s="214"/>
      <c r="L419" s="768"/>
      <c r="M419" s="214"/>
      <c r="N419" s="769"/>
      <c r="O419" s="214"/>
      <c r="P419" s="214"/>
      <c r="Q419" s="214"/>
      <c r="R419" s="214"/>
      <c r="S419" s="214"/>
      <c r="T419" s="214"/>
      <c r="U419" s="214"/>
      <c r="V419" s="214"/>
      <c r="W419" s="214"/>
      <c r="X419" s="214"/>
      <c r="Y419" s="214"/>
      <c r="Z419" s="214"/>
      <c r="AA419" s="214"/>
    </row>
    <row r="420">
      <c r="A420" s="180"/>
      <c r="B420" s="214"/>
      <c r="C420" s="214"/>
      <c r="D420" s="214"/>
      <c r="E420" s="214"/>
      <c r="F420" s="214"/>
      <c r="G420" s="214"/>
      <c r="H420" s="767"/>
      <c r="I420" s="767"/>
      <c r="J420" s="214"/>
      <c r="K420" s="214"/>
      <c r="L420" s="768"/>
      <c r="M420" s="214"/>
      <c r="N420" s="769"/>
      <c r="O420" s="214"/>
      <c r="P420" s="214"/>
      <c r="Q420" s="214"/>
      <c r="R420" s="214"/>
      <c r="S420" s="214"/>
      <c r="T420" s="214"/>
      <c r="U420" s="214"/>
      <c r="V420" s="214"/>
      <c r="W420" s="214"/>
      <c r="X420" s="214"/>
      <c r="Y420" s="214"/>
      <c r="Z420" s="214"/>
      <c r="AA420" s="214"/>
    </row>
    <row r="421">
      <c r="A421" s="180"/>
      <c r="B421" s="214"/>
      <c r="C421" s="214"/>
      <c r="D421" s="214"/>
      <c r="E421" s="214"/>
      <c r="F421" s="214"/>
      <c r="G421" s="214"/>
      <c r="H421" s="767"/>
      <c r="I421" s="767"/>
      <c r="J421" s="214"/>
      <c r="K421" s="214"/>
      <c r="L421" s="768"/>
      <c r="M421" s="214"/>
      <c r="N421" s="769"/>
      <c r="O421" s="214"/>
      <c r="P421" s="214"/>
      <c r="Q421" s="214"/>
      <c r="R421" s="214"/>
      <c r="S421" s="214"/>
      <c r="T421" s="214"/>
      <c r="U421" s="214"/>
      <c r="V421" s="214"/>
      <c r="W421" s="214"/>
      <c r="X421" s="214"/>
      <c r="Y421" s="214"/>
      <c r="Z421" s="214"/>
      <c r="AA421" s="214"/>
    </row>
    <row r="422">
      <c r="A422" s="180"/>
      <c r="B422" s="214"/>
      <c r="C422" s="214"/>
      <c r="D422" s="214"/>
      <c r="E422" s="214"/>
      <c r="F422" s="214"/>
      <c r="G422" s="214"/>
      <c r="H422" s="767"/>
      <c r="I422" s="767"/>
      <c r="J422" s="214"/>
      <c r="K422" s="214"/>
      <c r="L422" s="768"/>
      <c r="M422" s="214"/>
      <c r="N422" s="769"/>
      <c r="O422" s="214"/>
      <c r="P422" s="214"/>
      <c r="Q422" s="214"/>
      <c r="R422" s="214"/>
      <c r="S422" s="214"/>
      <c r="T422" s="214"/>
      <c r="U422" s="214"/>
      <c r="V422" s="214"/>
      <c r="W422" s="214"/>
      <c r="X422" s="214"/>
      <c r="Y422" s="214"/>
      <c r="Z422" s="214"/>
      <c r="AA422" s="214"/>
    </row>
    <row r="423">
      <c r="A423" s="180"/>
      <c r="B423" s="214"/>
      <c r="C423" s="214"/>
      <c r="D423" s="214"/>
      <c r="E423" s="214"/>
      <c r="F423" s="214"/>
      <c r="G423" s="214"/>
      <c r="H423" s="767"/>
      <c r="I423" s="767"/>
      <c r="J423" s="214"/>
      <c r="K423" s="214"/>
      <c r="L423" s="768"/>
      <c r="M423" s="214"/>
      <c r="N423" s="769"/>
      <c r="O423" s="214"/>
      <c r="P423" s="214"/>
      <c r="Q423" s="214"/>
      <c r="R423" s="214"/>
      <c r="S423" s="214"/>
      <c r="T423" s="214"/>
      <c r="U423" s="214"/>
      <c r="V423" s="214"/>
      <c r="W423" s="214"/>
      <c r="X423" s="214"/>
      <c r="Y423" s="214"/>
      <c r="Z423" s="214"/>
      <c r="AA423" s="214"/>
    </row>
    <row r="424">
      <c r="A424" s="180"/>
      <c r="B424" s="214"/>
      <c r="C424" s="214"/>
      <c r="D424" s="214"/>
      <c r="E424" s="214"/>
      <c r="F424" s="214"/>
      <c r="G424" s="214"/>
      <c r="H424" s="767"/>
      <c r="I424" s="767"/>
      <c r="J424" s="214"/>
      <c r="K424" s="214"/>
      <c r="L424" s="768"/>
      <c r="M424" s="214"/>
      <c r="N424" s="769"/>
      <c r="O424" s="214"/>
      <c r="P424" s="214"/>
      <c r="Q424" s="214"/>
      <c r="R424" s="214"/>
      <c r="S424" s="214"/>
      <c r="T424" s="214"/>
      <c r="U424" s="214"/>
      <c r="V424" s="214"/>
      <c r="W424" s="214"/>
      <c r="X424" s="214"/>
      <c r="Y424" s="214"/>
      <c r="Z424" s="214"/>
      <c r="AA424" s="214"/>
    </row>
    <row r="425">
      <c r="A425" s="180"/>
      <c r="B425" s="214"/>
      <c r="C425" s="214"/>
      <c r="D425" s="214"/>
      <c r="E425" s="214"/>
      <c r="F425" s="214"/>
      <c r="G425" s="214"/>
      <c r="H425" s="767"/>
      <c r="I425" s="767"/>
      <c r="J425" s="214"/>
      <c r="K425" s="214"/>
      <c r="L425" s="768"/>
      <c r="M425" s="214"/>
      <c r="N425" s="769"/>
      <c r="O425" s="214"/>
      <c r="P425" s="214"/>
      <c r="Q425" s="214"/>
      <c r="R425" s="214"/>
      <c r="S425" s="214"/>
      <c r="T425" s="214"/>
      <c r="U425" s="214"/>
      <c r="V425" s="214"/>
      <c r="W425" s="214"/>
      <c r="X425" s="214"/>
      <c r="Y425" s="214"/>
      <c r="Z425" s="214"/>
      <c r="AA425" s="214"/>
    </row>
    <row r="426">
      <c r="A426" s="180"/>
      <c r="B426" s="214"/>
      <c r="C426" s="214"/>
      <c r="D426" s="214"/>
      <c r="E426" s="214"/>
      <c r="F426" s="214"/>
      <c r="G426" s="214"/>
      <c r="H426" s="767"/>
      <c r="I426" s="767"/>
      <c r="J426" s="214"/>
      <c r="K426" s="214"/>
      <c r="L426" s="768"/>
      <c r="M426" s="214"/>
      <c r="N426" s="769"/>
      <c r="O426" s="214"/>
      <c r="P426" s="214"/>
      <c r="Q426" s="214"/>
      <c r="R426" s="214"/>
      <c r="S426" s="214"/>
      <c r="T426" s="214"/>
      <c r="U426" s="214"/>
      <c r="V426" s="214"/>
      <c r="W426" s="214"/>
      <c r="X426" s="214"/>
      <c r="Y426" s="214"/>
      <c r="Z426" s="214"/>
      <c r="AA426" s="214"/>
    </row>
    <row r="427">
      <c r="A427" s="180"/>
      <c r="B427" s="214"/>
      <c r="C427" s="214"/>
      <c r="D427" s="214"/>
      <c r="E427" s="214"/>
      <c r="F427" s="214"/>
      <c r="G427" s="214"/>
      <c r="H427" s="767"/>
      <c r="I427" s="767"/>
      <c r="J427" s="214"/>
      <c r="K427" s="214"/>
      <c r="L427" s="768"/>
      <c r="M427" s="214"/>
      <c r="N427" s="769"/>
      <c r="O427" s="214"/>
      <c r="P427" s="214"/>
      <c r="Q427" s="214"/>
      <c r="R427" s="214"/>
      <c r="S427" s="214"/>
      <c r="T427" s="214"/>
      <c r="U427" s="214"/>
      <c r="V427" s="214"/>
      <c r="W427" s="214"/>
      <c r="X427" s="214"/>
      <c r="Y427" s="214"/>
      <c r="Z427" s="214"/>
      <c r="AA427" s="214"/>
    </row>
    <row r="428">
      <c r="A428" s="180"/>
      <c r="B428" s="214"/>
      <c r="C428" s="214"/>
      <c r="D428" s="214"/>
      <c r="E428" s="214"/>
      <c r="F428" s="214"/>
      <c r="G428" s="214"/>
      <c r="H428" s="767"/>
      <c r="I428" s="767"/>
      <c r="J428" s="214"/>
      <c r="K428" s="214"/>
      <c r="L428" s="768"/>
      <c r="M428" s="214"/>
      <c r="N428" s="769"/>
      <c r="O428" s="214"/>
      <c r="P428" s="214"/>
      <c r="Q428" s="214"/>
      <c r="R428" s="214"/>
      <c r="S428" s="214"/>
      <c r="T428" s="214"/>
      <c r="U428" s="214"/>
      <c r="V428" s="214"/>
      <c r="W428" s="214"/>
      <c r="X428" s="214"/>
      <c r="Y428" s="214"/>
      <c r="Z428" s="214"/>
      <c r="AA428" s="214"/>
    </row>
    <row r="429">
      <c r="A429" s="180"/>
      <c r="B429" s="214"/>
      <c r="C429" s="214"/>
      <c r="D429" s="214"/>
      <c r="E429" s="214"/>
      <c r="F429" s="214"/>
      <c r="G429" s="214"/>
      <c r="H429" s="767"/>
      <c r="I429" s="767"/>
      <c r="J429" s="214"/>
      <c r="K429" s="214"/>
      <c r="L429" s="768"/>
      <c r="M429" s="214"/>
      <c r="N429" s="769"/>
      <c r="O429" s="214"/>
      <c r="P429" s="214"/>
      <c r="Q429" s="214"/>
      <c r="R429" s="214"/>
      <c r="S429" s="214"/>
      <c r="T429" s="214"/>
      <c r="U429" s="214"/>
      <c r="V429" s="214"/>
      <c r="W429" s="214"/>
      <c r="X429" s="214"/>
      <c r="Y429" s="214"/>
      <c r="Z429" s="214"/>
      <c r="AA429" s="214"/>
    </row>
    <row r="430">
      <c r="A430" s="180"/>
      <c r="B430" s="214"/>
      <c r="C430" s="214"/>
      <c r="D430" s="214"/>
      <c r="E430" s="214"/>
      <c r="F430" s="214"/>
      <c r="G430" s="214"/>
      <c r="H430" s="767"/>
      <c r="I430" s="767"/>
      <c r="J430" s="214"/>
      <c r="K430" s="214"/>
      <c r="L430" s="768"/>
      <c r="M430" s="214"/>
      <c r="N430" s="769"/>
      <c r="O430" s="214"/>
      <c r="P430" s="214"/>
      <c r="Q430" s="214"/>
      <c r="R430" s="214"/>
      <c r="S430" s="214"/>
      <c r="T430" s="214"/>
      <c r="U430" s="214"/>
      <c r="V430" s="214"/>
      <c r="W430" s="214"/>
      <c r="X430" s="214"/>
      <c r="Y430" s="214"/>
      <c r="Z430" s="214"/>
      <c r="AA430" s="214"/>
    </row>
    <row r="431">
      <c r="A431" s="180"/>
      <c r="B431" s="214"/>
      <c r="C431" s="214"/>
      <c r="D431" s="214"/>
      <c r="E431" s="214"/>
      <c r="F431" s="214"/>
      <c r="G431" s="214"/>
      <c r="H431" s="767"/>
      <c r="I431" s="767"/>
      <c r="J431" s="214"/>
      <c r="K431" s="214"/>
      <c r="L431" s="768"/>
      <c r="M431" s="214"/>
      <c r="N431" s="769"/>
      <c r="O431" s="214"/>
      <c r="P431" s="214"/>
      <c r="Q431" s="214"/>
      <c r="R431" s="214"/>
      <c r="S431" s="214"/>
      <c r="T431" s="214"/>
      <c r="U431" s="214"/>
      <c r="V431" s="214"/>
      <c r="W431" s="214"/>
      <c r="X431" s="214"/>
      <c r="Y431" s="214"/>
      <c r="Z431" s="214"/>
      <c r="AA431" s="214"/>
    </row>
    <row r="432">
      <c r="A432" s="180"/>
      <c r="B432" s="214"/>
      <c r="C432" s="214"/>
      <c r="D432" s="214"/>
      <c r="E432" s="214"/>
      <c r="F432" s="214"/>
      <c r="G432" s="214"/>
      <c r="H432" s="767"/>
      <c r="I432" s="767"/>
      <c r="J432" s="214"/>
      <c r="K432" s="214"/>
      <c r="L432" s="768"/>
      <c r="M432" s="214"/>
      <c r="N432" s="769"/>
      <c r="O432" s="214"/>
      <c r="P432" s="214"/>
      <c r="Q432" s="214"/>
      <c r="R432" s="214"/>
      <c r="S432" s="214"/>
      <c r="T432" s="214"/>
      <c r="U432" s="214"/>
      <c r="V432" s="214"/>
      <c r="W432" s="214"/>
      <c r="X432" s="214"/>
      <c r="Y432" s="214"/>
      <c r="Z432" s="214"/>
      <c r="AA432" s="214"/>
    </row>
    <row r="433">
      <c r="A433" s="180"/>
      <c r="B433" s="214"/>
      <c r="C433" s="214"/>
      <c r="D433" s="214"/>
      <c r="E433" s="214"/>
      <c r="F433" s="214"/>
      <c r="G433" s="214"/>
      <c r="H433" s="767"/>
      <c r="I433" s="767"/>
      <c r="J433" s="214"/>
      <c r="K433" s="214"/>
      <c r="L433" s="768"/>
      <c r="M433" s="214"/>
      <c r="N433" s="769"/>
      <c r="O433" s="214"/>
      <c r="P433" s="214"/>
      <c r="Q433" s="214"/>
      <c r="R433" s="214"/>
      <c r="S433" s="214"/>
      <c r="T433" s="214"/>
      <c r="U433" s="214"/>
      <c r="V433" s="214"/>
      <c r="W433" s="214"/>
      <c r="X433" s="214"/>
      <c r="Y433" s="214"/>
      <c r="Z433" s="214"/>
      <c r="AA433" s="214"/>
    </row>
    <row r="434">
      <c r="A434" s="180"/>
      <c r="B434" s="214"/>
      <c r="C434" s="214"/>
      <c r="D434" s="214"/>
      <c r="E434" s="214"/>
      <c r="F434" s="214"/>
      <c r="G434" s="214"/>
      <c r="H434" s="767"/>
      <c r="I434" s="767"/>
      <c r="J434" s="214"/>
      <c r="K434" s="214"/>
      <c r="L434" s="768"/>
      <c r="M434" s="214"/>
      <c r="N434" s="769"/>
      <c r="O434" s="214"/>
      <c r="P434" s="214"/>
      <c r="Q434" s="214"/>
      <c r="R434" s="214"/>
      <c r="S434" s="214"/>
      <c r="T434" s="214"/>
      <c r="U434" s="214"/>
      <c r="V434" s="214"/>
      <c r="W434" s="214"/>
      <c r="X434" s="214"/>
      <c r="Y434" s="214"/>
      <c r="Z434" s="214"/>
      <c r="AA434" s="214"/>
    </row>
    <row r="435">
      <c r="A435" s="180"/>
      <c r="B435" s="214"/>
      <c r="C435" s="214"/>
      <c r="D435" s="214"/>
      <c r="E435" s="214"/>
      <c r="F435" s="214"/>
      <c r="G435" s="214"/>
      <c r="H435" s="767"/>
      <c r="I435" s="767"/>
      <c r="J435" s="214"/>
      <c r="K435" s="214"/>
      <c r="L435" s="768"/>
      <c r="M435" s="214"/>
      <c r="N435" s="769"/>
      <c r="O435" s="214"/>
      <c r="P435" s="214"/>
      <c r="Q435" s="214"/>
      <c r="R435" s="214"/>
      <c r="S435" s="214"/>
      <c r="T435" s="214"/>
      <c r="U435" s="214"/>
      <c r="V435" s="214"/>
      <c r="W435" s="214"/>
      <c r="X435" s="214"/>
      <c r="Y435" s="214"/>
      <c r="Z435" s="214"/>
      <c r="AA435" s="214"/>
    </row>
    <row r="436">
      <c r="A436" s="180"/>
      <c r="B436" s="214"/>
      <c r="C436" s="214"/>
      <c r="D436" s="214"/>
      <c r="E436" s="214"/>
      <c r="F436" s="214"/>
      <c r="G436" s="214"/>
      <c r="H436" s="767"/>
      <c r="I436" s="767"/>
      <c r="J436" s="214"/>
      <c r="K436" s="214"/>
      <c r="L436" s="768"/>
      <c r="M436" s="214"/>
      <c r="N436" s="769"/>
      <c r="O436" s="214"/>
      <c r="P436" s="214"/>
      <c r="Q436" s="214"/>
      <c r="R436" s="214"/>
      <c r="S436" s="214"/>
      <c r="T436" s="214"/>
      <c r="U436" s="214"/>
      <c r="V436" s="214"/>
      <c r="W436" s="214"/>
      <c r="X436" s="214"/>
      <c r="Y436" s="214"/>
      <c r="Z436" s="214"/>
      <c r="AA436" s="214"/>
    </row>
    <row r="437">
      <c r="A437" s="180"/>
      <c r="B437" s="214"/>
      <c r="C437" s="214"/>
      <c r="D437" s="214"/>
      <c r="E437" s="214"/>
      <c r="F437" s="214"/>
      <c r="G437" s="214"/>
      <c r="H437" s="767"/>
      <c r="I437" s="767"/>
      <c r="J437" s="214"/>
      <c r="K437" s="214"/>
      <c r="L437" s="768"/>
      <c r="M437" s="214"/>
      <c r="N437" s="769"/>
      <c r="O437" s="214"/>
      <c r="P437" s="214"/>
      <c r="Q437" s="214"/>
      <c r="R437" s="214"/>
      <c r="S437" s="214"/>
      <c r="T437" s="214"/>
      <c r="U437" s="214"/>
      <c r="V437" s="214"/>
      <c r="W437" s="214"/>
      <c r="X437" s="214"/>
      <c r="Y437" s="214"/>
      <c r="Z437" s="214"/>
      <c r="AA437" s="214"/>
    </row>
    <row r="438">
      <c r="A438" s="180"/>
      <c r="B438" s="214"/>
      <c r="C438" s="214"/>
      <c r="D438" s="214"/>
      <c r="E438" s="214"/>
      <c r="F438" s="214"/>
      <c r="G438" s="214"/>
      <c r="H438" s="767"/>
      <c r="I438" s="767"/>
      <c r="J438" s="214"/>
      <c r="K438" s="214"/>
      <c r="L438" s="768"/>
      <c r="M438" s="214"/>
      <c r="N438" s="769"/>
      <c r="O438" s="214"/>
      <c r="P438" s="214"/>
      <c r="Q438" s="214"/>
      <c r="R438" s="214"/>
      <c r="S438" s="214"/>
      <c r="T438" s="214"/>
      <c r="U438" s="214"/>
      <c r="V438" s="214"/>
      <c r="W438" s="214"/>
      <c r="X438" s="214"/>
      <c r="Y438" s="214"/>
      <c r="Z438" s="214"/>
      <c r="AA438" s="214"/>
    </row>
    <row r="439">
      <c r="A439" s="180"/>
      <c r="B439" s="214"/>
      <c r="C439" s="214"/>
      <c r="D439" s="214"/>
      <c r="E439" s="214"/>
      <c r="F439" s="214"/>
      <c r="G439" s="214"/>
      <c r="H439" s="767"/>
      <c r="I439" s="767"/>
      <c r="J439" s="214"/>
      <c r="K439" s="214"/>
      <c r="L439" s="768"/>
      <c r="M439" s="214"/>
      <c r="N439" s="769"/>
      <c r="O439" s="214"/>
      <c r="P439" s="214"/>
      <c r="Q439" s="214"/>
      <c r="R439" s="214"/>
      <c r="S439" s="214"/>
      <c r="T439" s="214"/>
      <c r="U439" s="214"/>
      <c r="V439" s="214"/>
      <c r="W439" s="214"/>
      <c r="X439" s="214"/>
      <c r="Y439" s="214"/>
      <c r="Z439" s="214"/>
      <c r="AA439" s="214"/>
    </row>
    <row r="440">
      <c r="A440" s="180"/>
      <c r="B440" s="214"/>
      <c r="C440" s="214"/>
      <c r="D440" s="214"/>
      <c r="E440" s="214"/>
      <c r="F440" s="214"/>
      <c r="G440" s="214"/>
      <c r="H440" s="767"/>
      <c r="I440" s="767"/>
      <c r="J440" s="214"/>
      <c r="K440" s="214"/>
      <c r="L440" s="768"/>
      <c r="M440" s="214"/>
      <c r="N440" s="769"/>
      <c r="O440" s="214"/>
      <c r="P440" s="214"/>
      <c r="Q440" s="214"/>
      <c r="R440" s="214"/>
      <c r="S440" s="214"/>
      <c r="T440" s="214"/>
      <c r="U440" s="214"/>
      <c r="V440" s="214"/>
      <c r="W440" s="214"/>
      <c r="X440" s="214"/>
      <c r="Y440" s="214"/>
      <c r="Z440" s="214"/>
      <c r="AA440" s="214"/>
    </row>
    <row r="441">
      <c r="A441" s="180"/>
      <c r="B441" s="214"/>
      <c r="C441" s="214"/>
      <c r="D441" s="214"/>
      <c r="E441" s="214"/>
      <c r="F441" s="214"/>
      <c r="G441" s="214"/>
      <c r="H441" s="767"/>
      <c r="I441" s="767"/>
      <c r="J441" s="214"/>
      <c r="K441" s="214"/>
      <c r="L441" s="768"/>
      <c r="M441" s="214"/>
      <c r="N441" s="769"/>
      <c r="O441" s="214"/>
      <c r="P441" s="214"/>
      <c r="Q441" s="214"/>
      <c r="R441" s="214"/>
      <c r="S441" s="214"/>
      <c r="T441" s="214"/>
      <c r="U441" s="214"/>
      <c r="V441" s="214"/>
      <c r="W441" s="214"/>
      <c r="X441" s="214"/>
      <c r="Y441" s="214"/>
      <c r="Z441" s="214"/>
      <c r="AA441" s="214"/>
    </row>
    <row r="442">
      <c r="A442" s="180"/>
      <c r="B442" s="214"/>
      <c r="C442" s="214"/>
      <c r="D442" s="214"/>
      <c r="E442" s="214"/>
      <c r="F442" s="214"/>
      <c r="G442" s="214"/>
      <c r="H442" s="767"/>
      <c r="I442" s="767"/>
      <c r="J442" s="214"/>
      <c r="K442" s="214"/>
      <c r="L442" s="768"/>
      <c r="M442" s="214"/>
      <c r="N442" s="769"/>
      <c r="O442" s="214"/>
      <c r="P442" s="214"/>
      <c r="Q442" s="214"/>
      <c r="R442" s="214"/>
      <c r="S442" s="214"/>
      <c r="T442" s="214"/>
      <c r="U442" s="214"/>
      <c r="V442" s="214"/>
      <c r="W442" s="214"/>
      <c r="X442" s="214"/>
      <c r="Y442" s="214"/>
      <c r="Z442" s="214"/>
      <c r="AA442" s="214"/>
    </row>
    <row r="443">
      <c r="A443" s="180"/>
      <c r="B443" s="214"/>
      <c r="C443" s="214"/>
      <c r="D443" s="214"/>
      <c r="E443" s="214"/>
      <c r="F443" s="214"/>
      <c r="G443" s="214"/>
      <c r="H443" s="767"/>
      <c r="I443" s="767"/>
      <c r="J443" s="214"/>
      <c r="K443" s="214"/>
      <c r="L443" s="768"/>
      <c r="M443" s="214"/>
      <c r="N443" s="769"/>
      <c r="O443" s="214"/>
      <c r="P443" s="214"/>
      <c r="Q443" s="214"/>
      <c r="R443" s="214"/>
      <c r="S443" s="214"/>
      <c r="T443" s="214"/>
      <c r="U443" s="214"/>
      <c r="V443" s="214"/>
      <c r="W443" s="214"/>
      <c r="X443" s="214"/>
      <c r="Y443" s="214"/>
      <c r="Z443" s="214"/>
      <c r="AA443" s="214"/>
    </row>
    <row r="444">
      <c r="A444" s="180"/>
      <c r="B444" s="214"/>
      <c r="C444" s="214"/>
      <c r="D444" s="214"/>
      <c r="E444" s="214"/>
      <c r="F444" s="214"/>
      <c r="G444" s="214"/>
      <c r="H444" s="767"/>
      <c r="I444" s="767"/>
      <c r="J444" s="214"/>
      <c r="K444" s="214"/>
      <c r="L444" s="768"/>
      <c r="M444" s="214"/>
      <c r="N444" s="769"/>
      <c r="O444" s="214"/>
      <c r="P444" s="214"/>
      <c r="Q444" s="214"/>
      <c r="R444" s="214"/>
      <c r="S444" s="214"/>
      <c r="T444" s="214"/>
      <c r="U444" s="214"/>
      <c r="V444" s="214"/>
      <c r="W444" s="214"/>
      <c r="X444" s="214"/>
      <c r="Y444" s="214"/>
      <c r="Z444" s="214"/>
      <c r="AA444" s="214"/>
    </row>
    <row r="445">
      <c r="A445" s="180"/>
      <c r="B445" s="214"/>
      <c r="C445" s="214"/>
      <c r="D445" s="214"/>
      <c r="E445" s="214"/>
      <c r="F445" s="214"/>
      <c r="G445" s="214"/>
      <c r="H445" s="767"/>
      <c r="I445" s="767"/>
      <c r="J445" s="214"/>
      <c r="K445" s="214"/>
      <c r="L445" s="768"/>
      <c r="M445" s="214"/>
      <c r="N445" s="769"/>
      <c r="O445" s="214"/>
      <c r="P445" s="214"/>
      <c r="Q445" s="214"/>
      <c r="R445" s="214"/>
      <c r="S445" s="214"/>
      <c r="T445" s="214"/>
      <c r="U445" s="214"/>
      <c r="V445" s="214"/>
      <c r="W445" s="214"/>
      <c r="X445" s="214"/>
      <c r="Y445" s="214"/>
      <c r="Z445" s="214"/>
      <c r="AA445" s="214"/>
    </row>
    <row r="446">
      <c r="A446" s="180"/>
      <c r="B446" s="214"/>
      <c r="C446" s="214"/>
      <c r="D446" s="214"/>
      <c r="E446" s="214"/>
      <c r="F446" s="214"/>
      <c r="G446" s="214"/>
      <c r="H446" s="767"/>
      <c r="I446" s="767"/>
      <c r="J446" s="214"/>
      <c r="K446" s="214"/>
      <c r="L446" s="768"/>
      <c r="M446" s="214"/>
      <c r="N446" s="769"/>
      <c r="O446" s="214"/>
      <c r="P446" s="214"/>
      <c r="Q446" s="214"/>
      <c r="R446" s="214"/>
      <c r="S446" s="214"/>
      <c r="T446" s="214"/>
      <c r="U446" s="214"/>
      <c r="V446" s="214"/>
      <c r="W446" s="214"/>
      <c r="X446" s="214"/>
      <c r="Y446" s="214"/>
      <c r="Z446" s="214"/>
      <c r="AA446" s="214"/>
    </row>
    <row r="447">
      <c r="A447" s="180"/>
      <c r="B447" s="214"/>
      <c r="C447" s="214"/>
      <c r="D447" s="214"/>
      <c r="E447" s="214"/>
      <c r="F447" s="214"/>
      <c r="G447" s="214"/>
      <c r="H447" s="767"/>
      <c r="I447" s="767"/>
      <c r="J447" s="214"/>
      <c r="K447" s="214"/>
      <c r="L447" s="768"/>
      <c r="M447" s="214"/>
      <c r="N447" s="769"/>
      <c r="O447" s="214"/>
      <c r="P447" s="214"/>
      <c r="Q447" s="214"/>
      <c r="R447" s="214"/>
      <c r="S447" s="214"/>
      <c r="T447" s="214"/>
      <c r="U447" s="214"/>
      <c r="V447" s="214"/>
      <c r="W447" s="214"/>
      <c r="X447" s="214"/>
      <c r="Y447" s="214"/>
      <c r="Z447" s="214"/>
      <c r="AA447" s="214"/>
    </row>
    <row r="448">
      <c r="A448" s="180"/>
      <c r="B448" s="214"/>
      <c r="C448" s="214"/>
      <c r="D448" s="214"/>
      <c r="E448" s="214"/>
      <c r="F448" s="214"/>
      <c r="G448" s="214"/>
      <c r="H448" s="767"/>
      <c r="I448" s="767"/>
      <c r="J448" s="214"/>
      <c r="K448" s="214"/>
      <c r="L448" s="768"/>
      <c r="M448" s="214"/>
      <c r="N448" s="769"/>
      <c r="O448" s="214"/>
      <c r="P448" s="214"/>
      <c r="Q448" s="214"/>
      <c r="R448" s="214"/>
      <c r="S448" s="214"/>
      <c r="T448" s="214"/>
      <c r="U448" s="214"/>
      <c r="V448" s="214"/>
      <c r="W448" s="214"/>
      <c r="X448" s="214"/>
      <c r="Y448" s="214"/>
      <c r="Z448" s="214"/>
      <c r="AA448" s="214"/>
    </row>
    <row r="449">
      <c r="A449" s="180"/>
      <c r="B449" s="214"/>
      <c r="C449" s="214"/>
      <c r="D449" s="214"/>
      <c r="E449" s="214"/>
      <c r="F449" s="214"/>
      <c r="G449" s="214"/>
      <c r="H449" s="767"/>
      <c r="I449" s="767"/>
      <c r="J449" s="214"/>
      <c r="K449" s="214"/>
      <c r="L449" s="768"/>
      <c r="M449" s="214"/>
      <c r="N449" s="769"/>
      <c r="O449" s="214"/>
      <c r="P449" s="214"/>
      <c r="Q449" s="214"/>
      <c r="R449" s="214"/>
      <c r="S449" s="214"/>
      <c r="T449" s="214"/>
      <c r="U449" s="214"/>
      <c r="V449" s="214"/>
      <c r="W449" s="214"/>
      <c r="X449" s="214"/>
      <c r="Y449" s="214"/>
      <c r="Z449" s="214"/>
      <c r="AA449" s="214"/>
    </row>
    <row r="450">
      <c r="A450" s="180"/>
      <c r="B450" s="214"/>
      <c r="C450" s="214"/>
      <c r="D450" s="214"/>
      <c r="E450" s="214"/>
      <c r="F450" s="214"/>
      <c r="G450" s="214"/>
      <c r="H450" s="767"/>
      <c r="I450" s="767"/>
      <c r="J450" s="214"/>
      <c r="K450" s="214"/>
      <c r="L450" s="768"/>
      <c r="M450" s="214"/>
      <c r="N450" s="769"/>
      <c r="O450" s="214"/>
      <c r="P450" s="214"/>
      <c r="Q450" s="214"/>
      <c r="R450" s="214"/>
      <c r="S450" s="214"/>
      <c r="T450" s="214"/>
      <c r="U450" s="214"/>
      <c r="V450" s="214"/>
      <c r="W450" s="214"/>
      <c r="X450" s="214"/>
      <c r="Y450" s="214"/>
      <c r="Z450" s="214"/>
      <c r="AA450" s="214"/>
    </row>
    <row r="451">
      <c r="A451" s="180"/>
      <c r="B451" s="214"/>
      <c r="C451" s="214"/>
      <c r="D451" s="214"/>
      <c r="E451" s="214"/>
      <c r="F451" s="214"/>
      <c r="G451" s="214"/>
      <c r="H451" s="767"/>
      <c r="I451" s="767"/>
      <c r="J451" s="214"/>
      <c r="K451" s="214"/>
      <c r="L451" s="768"/>
      <c r="M451" s="214"/>
      <c r="N451" s="769"/>
      <c r="O451" s="214"/>
      <c r="P451" s="214"/>
      <c r="Q451" s="214"/>
      <c r="R451" s="214"/>
      <c r="S451" s="214"/>
      <c r="T451" s="214"/>
      <c r="U451" s="214"/>
      <c r="V451" s="214"/>
      <c r="W451" s="214"/>
      <c r="X451" s="214"/>
      <c r="Y451" s="214"/>
      <c r="Z451" s="214"/>
      <c r="AA451" s="214"/>
    </row>
    <row r="452">
      <c r="A452" s="180"/>
      <c r="B452" s="214"/>
      <c r="C452" s="214"/>
      <c r="D452" s="214"/>
      <c r="E452" s="214"/>
      <c r="F452" s="214"/>
      <c r="G452" s="214"/>
      <c r="H452" s="767"/>
      <c r="I452" s="767"/>
      <c r="J452" s="214"/>
      <c r="K452" s="214"/>
      <c r="L452" s="768"/>
      <c r="M452" s="214"/>
      <c r="N452" s="769"/>
      <c r="O452" s="214"/>
      <c r="P452" s="214"/>
      <c r="Q452" s="214"/>
      <c r="R452" s="214"/>
      <c r="S452" s="214"/>
      <c r="T452" s="214"/>
      <c r="U452" s="214"/>
      <c r="V452" s="214"/>
      <c r="W452" s="214"/>
      <c r="X452" s="214"/>
      <c r="Y452" s="214"/>
      <c r="Z452" s="214"/>
      <c r="AA452" s="214"/>
    </row>
    <row r="453">
      <c r="A453" s="180"/>
      <c r="B453" s="214"/>
      <c r="C453" s="214"/>
      <c r="D453" s="214"/>
      <c r="E453" s="214"/>
      <c r="F453" s="214"/>
      <c r="G453" s="214"/>
      <c r="H453" s="767"/>
      <c r="I453" s="767"/>
      <c r="J453" s="214"/>
      <c r="K453" s="214"/>
      <c r="L453" s="768"/>
      <c r="M453" s="214"/>
      <c r="N453" s="769"/>
      <c r="O453" s="214"/>
      <c r="P453" s="214"/>
      <c r="Q453" s="214"/>
      <c r="R453" s="214"/>
      <c r="S453" s="214"/>
      <c r="T453" s="214"/>
      <c r="U453" s="214"/>
      <c r="V453" s="214"/>
      <c r="W453" s="214"/>
      <c r="X453" s="214"/>
      <c r="Y453" s="214"/>
      <c r="Z453" s="214"/>
      <c r="AA453" s="214"/>
    </row>
    <row r="454">
      <c r="A454" s="180"/>
      <c r="B454" s="214"/>
      <c r="C454" s="214"/>
      <c r="D454" s="214"/>
      <c r="E454" s="214"/>
      <c r="F454" s="214"/>
      <c r="G454" s="214"/>
      <c r="H454" s="767"/>
      <c r="I454" s="767"/>
      <c r="J454" s="214"/>
      <c r="K454" s="214"/>
      <c r="L454" s="768"/>
      <c r="M454" s="214"/>
      <c r="N454" s="769"/>
      <c r="O454" s="214"/>
      <c r="P454" s="214"/>
      <c r="Q454" s="214"/>
      <c r="R454" s="214"/>
      <c r="S454" s="214"/>
      <c r="T454" s="214"/>
      <c r="U454" s="214"/>
      <c r="V454" s="214"/>
      <c r="W454" s="214"/>
      <c r="X454" s="214"/>
      <c r="Y454" s="214"/>
      <c r="Z454" s="214"/>
      <c r="AA454" s="214"/>
    </row>
    <row r="455">
      <c r="A455" s="180"/>
      <c r="B455" s="214"/>
      <c r="C455" s="214"/>
      <c r="D455" s="214"/>
      <c r="E455" s="214"/>
      <c r="F455" s="214"/>
      <c r="G455" s="214"/>
      <c r="H455" s="767"/>
      <c r="I455" s="767"/>
      <c r="J455" s="214"/>
      <c r="K455" s="214"/>
      <c r="L455" s="768"/>
      <c r="M455" s="214"/>
      <c r="N455" s="769"/>
      <c r="O455" s="214"/>
      <c r="P455" s="214"/>
      <c r="Q455" s="214"/>
      <c r="R455" s="214"/>
      <c r="S455" s="214"/>
      <c r="T455" s="214"/>
      <c r="U455" s="214"/>
      <c r="V455" s="214"/>
      <c r="W455" s="214"/>
      <c r="X455" s="214"/>
      <c r="Y455" s="214"/>
      <c r="Z455" s="214"/>
      <c r="AA455" s="214"/>
    </row>
    <row r="456">
      <c r="A456" s="180"/>
      <c r="B456" s="214"/>
      <c r="C456" s="214"/>
      <c r="D456" s="214"/>
      <c r="E456" s="214"/>
      <c r="F456" s="214"/>
      <c r="G456" s="214"/>
      <c r="H456" s="767"/>
      <c r="I456" s="767"/>
      <c r="J456" s="214"/>
      <c r="K456" s="214"/>
      <c r="L456" s="768"/>
      <c r="M456" s="214"/>
      <c r="N456" s="769"/>
      <c r="O456" s="214"/>
      <c r="P456" s="214"/>
      <c r="Q456" s="214"/>
      <c r="R456" s="214"/>
      <c r="S456" s="214"/>
      <c r="T456" s="214"/>
      <c r="U456" s="214"/>
      <c r="V456" s="214"/>
      <c r="W456" s="214"/>
      <c r="X456" s="214"/>
      <c r="Y456" s="214"/>
      <c r="Z456" s="214"/>
      <c r="AA456" s="214"/>
    </row>
    <row r="457">
      <c r="A457" s="180"/>
      <c r="B457" s="214"/>
      <c r="C457" s="214"/>
      <c r="D457" s="214"/>
      <c r="E457" s="214"/>
      <c r="F457" s="214"/>
      <c r="G457" s="214"/>
      <c r="H457" s="767"/>
      <c r="I457" s="767"/>
      <c r="J457" s="214"/>
      <c r="K457" s="214"/>
      <c r="L457" s="768"/>
      <c r="M457" s="214"/>
      <c r="N457" s="769"/>
      <c r="O457" s="214"/>
      <c r="P457" s="214"/>
      <c r="Q457" s="214"/>
      <c r="R457" s="214"/>
      <c r="S457" s="214"/>
      <c r="T457" s="214"/>
      <c r="U457" s="214"/>
      <c r="V457" s="214"/>
      <c r="W457" s="214"/>
      <c r="X457" s="214"/>
      <c r="Y457" s="214"/>
      <c r="Z457" s="214"/>
      <c r="AA457" s="214"/>
    </row>
    <row r="458">
      <c r="A458" s="180"/>
      <c r="B458" s="214"/>
      <c r="C458" s="214"/>
      <c r="D458" s="214"/>
      <c r="E458" s="214"/>
      <c r="F458" s="214"/>
      <c r="G458" s="214"/>
      <c r="H458" s="767"/>
      <c r="I458" s="767"/>
      <c r="J458" s="214"/>
      <c r="K458" s="214"/>
      <c r="L458" s="768"/>
      <c r="M458" s="214"/>
      <c r="N458" s="769"/>
      <c r="O458" s="214"/>
      <c r="P458" s="214"/>
      <c r="Q458" s="214"/>
      <c r="R458" s="214"/>
      <c r="S458" s="214"/>
      <c r="T458" s="214"/>
      <c r="U458" s="214"/>
      <c r="V458" s="214"/>
      <c r="W458" s="214"/>
      <c r="X458" s="214"/>
      <c r="Y458" s="214"/>
      <c r="Z458" s="214"/>
      <c r="AA458" s="214"/>
    </row>
    <row r="459">
      <c r="A459" s="180"/>
      <c r="B459" s="214"/>
      <c r="C459" s="214"/>
      <c r="D459" s="214"/>
      <c r="E459" s="214"/>
      <c r="F459" s="214"/>
      <c r="G459" s="214"/>
      <c r="H459" s="767"/>
      <c r="I459" s="767"/>
      <c r="J459" s="214"/>
      <c r="K459" s="214"/>
      <c r="L459" s="768"/>
      <c r="M459" s="214"/>
      <c r="N459" s="769"/>
      <c r="O459" s="214"/>
      <c r="P459" s="214"/>
      <c r="Q459" s="214"/>
      <c r="R459" s="214"/>
      <c r="S459" s="214"/>
      <c r="T459" s="214"/>
      <c r="U459" s="214"/>
      <c r="V459" s="214"/>
      <c r="W459" s="214"/>
      <c r="X459" s="214"/>
      <c r="Y459" s="214"/>
      <c r="Z459" s="214"/>
      <c r="AA459" s="214"/>
    </row>
    <row r="460">
      <c r="A460" s="180"/>
      <c r="B460" s="214"/>
      <c r="C460" s="214"/>
      <c r="D460" s="214"/>
      <c r="E460" s="214"/>
      <c r="F460" s="214"/>
      <c r="G460" s="214"/>
      <c r="H460" s="767"/>
      <c r="I460" s="767"/>
      <c r="J460" s="214"/>
      <c r="K460" s="214"/>
      <c r="L460" s="768"/>
      <c r="M460" s="214"/>
      <c r="N460" s="769"/>
      <c r="O460" s="214"/>
      <c r="P460" s="214"/>
      <c r="Q460" s="214"/>
      <c r="R460" s="214"/>
      <c r="S460" s="214"/>
      <c r="T460" s="214"/>
      <c r="U460" s="214"/>
      <c r="V460" s="214"/>
      <c r="W460" s="214"/>
      <c r="X460" s="214"/>
      <c r="Y460" s="214"/>
      <c r="Z460" s="214"/>
      <c r="AA460" s="214"/>
    </row>
    <row r="461">
      <c r="A461" s="180"/>
      <c r="B461" s="214"/>
      <c r="C461" s="214"/>
      <c r="D461" s="214"/>
      <c r="E461" s="214"/>
      <c r="F461" s="214"/>
      <c r="G461" s="214"/>
      <c r="H461" s="767"/>
      <c r="I461" s="767"/>
      <c r="J461" s="214"/>
      <c r="K461" s="214"/>
      <c r="L461" s="768"/>
      <c r="M461" s="214"/>
      <c r="N461" s="769"/>
      <c r="O461" s="214"/>
      <c r="P461" s="214"/>
      <c r="Q461" s="214"/>
      <c r="R461" s="214"/>
      <c r="S461" s="214"/>
      <c r="T461" s="214"/>
      <c r="U461" s="214"/>
      <c r="V461" s="214"/>
      <c r="W461" s="214"/>
      <c r="X461" s="214"/>
      <c r="Y461" s="214"/>
      <c r="Z461" s="214"/>
      <c r="AA461" s="214"/>
    </row>
    <row r="462">
      <c r="A462" s="180"/>
      <c r="B462" s="214"/>
      <c r="C462" s="214"/>
      <c r="D462" s="214"/>
      <c r="E462" s="214"/>
      <c r="F462" s="214"/>
      <c r="G462" s="214"/>
      <c r="H462" s="767"/>
      <c r="I462" s="767"/>
      <c r="J462" s="214"/>
      <c r="K462" s="214"/>
      <c r="L462" s="768"/>
      <c r="M462" s="214"/>
      <c r="N462" s="769"/>
      <c r="O462" s="214"/>
      <c r="P462" s="214"/>
      <c r="Q462" s="214"/>
      <c r="R462" s="214"/>
      <c r="S462" s="214"/>
      <c r="T462" s="214"/>
      <c r="U462" s="214"/>
      <c r="V462" s="214"/>
      <c r="W462" s="214"/>
      <c r="X462" s="214"/>
      <c r="Y462" s="214"/>
      <c r="Z462" s="214"/>
      <c r="AA462" s="214"/>
    </row>
    <row r="463">
      <c r="A463" s="180"/>
      <c r="B463" s="214"/>
      <c r="C463" s="214"/>
      <c r="D463" s="214"/>
      <c r="E463" s="214"/>
      <c r="F463" s="214"/>
      <c r="G463" s="214"/>
      <c r="H463" s="767"/>
      <c r="I463" s="767"/>
      <c r="J463" s="214"/>
      <c r="K463" s="214"/>
      <c r="L463" s="768"/>
      <c r="M463" s="214"/>
      <c r="N463" s="769"/>
      <c r="O463" s="214"/>
      <c r="P463" s="214"/>
      <c r="Q463" s="214"/>
      <c r="R463" s="214"/>
      <c r="S463" s="214"/>
      <c r="T463" s="214"/>
      <c r="U463" s="214"/>
      <c r="V463" s="214"/>
      <c r="W463" s="214"/>
      <c r="X463" s="214"/>
      <c r="Y463" s="214"/>
      <c r="Z463" s="214"/>
      <c r="AA463" s="214"/>
    </row>
    <row r="464">
      <c r="A464" s="180"/>
      <c r="B464" s="214"/>
      <c r="C464" s="214"/>
      <c r="D464" s="214"/>
      <c r="E464" s="214"/>
      <c r="F464" s="214"/>
      <c r="G464" s="214"/>
      <c r="H464" s="767"/>
      <c r="I464" s="767"/>
      <c r="J464" s="214"/>
      <c r="K464" s="214"/>
      <c r="L464" s="768"/>
      <c r="M464" s="214"/>
      <c r="N464" s="769"/>
      <c r="O464" s="214"/>
      <c r="P464" s="214"/>
      <c r="Q464" s="214"/>
      <c r="R464" s="214"/>
      <c r="S464" s="214"/>
      <c r="T464" s="214"/>
      <c r="U464" s="214"/>
      <c r="V464" s="214"/>
      <c r="W464" s="214"/>
      <c r="X464" s="214"/>
      <c r="Y464" s="214"/>
      <c r="Z464" s="214"/>
      <c r="AA464" s="214"/>
    </row>
    <row r="465">
      <c r="A465" s="180"/>
      <c r="B465" s="214"/>
      <c r="C465" s="214"/>
      <c r="D465" s="214"/>
      <c r="E465" s="214"/>
      <c r="F465" s="214"/>
      <c r="G465" s="214"/>
      <c r="H465" s="767"/>
      <c r="I465" s="767"/>
      <c r="J465" s="214"/>
      <c r="K465" s="214"/>
      <c r="L465" s="768"/>
      <c r="M465" s="214"/>
      <c r="N465" s="769"/>
      <c r="O465" s="214"/>
      <c r="P465" s="214"/>
      <c r="Q465" s="214"/>
      <c r="R465" s="214"/>
      <c r="S465" s="214"/>
      <c r="T465" s="214"/>
      <c r="U465" s="214"/>
      <c r="V465" s="214"/>
      <c r="W465" s="214"/>
      <c r="X465" s="214"/>
      <c r="Y465" s="214"/>
      <c r="Z465" s="214"/>
      <c r="AA465" s="214"/>
    </row>
    <row r="466">
      <c r="A466" s="180"/>
      <c r="B466" s="214"/>
      <c r="C466" s="214"/>
      <c r="D466" s="214"/>
      <c r="E466" s="214"/>
      <c r="F466" s="214"/>
      <c r="G466" s="214"/>
      <c r="H466" s="767"/>
      <c r="I466" s="767"/>
      <c r="J466" s="214"/>
      <c r="K466" s="214"/>
      <c r="L466" s="768"/>
      <c r="M466" s="214"/>
      <c r="N466" s="769"/>
      <c r="O466" s="214"/>
      <c r="P466" s="214"/>
      <c r="Q466" s="214"/>
      <c r="R466" s="214"/>
      <c r="S466" s="214"/>
      <c r="T466" s="214"/>
      <c r="U466" s="214"/>
      <c r="V466" s="214"/>
      <c r="W466" s="214"/>
      <c r="X466" s="214"/>
      <c r="Y466" s="214"/>
      <c r="Z466" s="214"/>
      <c r="AA466" s="214"/>
    </row>
    <row r="467">
      <c r="A467" s="180"/>
      <c r="B467" s="214"/>
      <c r="C467" s="214"/>
      <c r="D467" s="214"/>
      <c r="E467" s="214"/>
      <c r="F467" s="214"/>
      <c r="G467" s="214"/>
      <c r="H467" s="767"/>
      <c r="I467" s="767"/>
      <c r="J467" s="214"/>
      <c r="K467" s="214"/>
      <c r="L467" s="768"/>
      <c r="M467" s="214"/>
      <c r="N467" s="769"/>
      <c r="O467" s="214"/>
      <c r="P467" s="214"/>
      <c r="Q467" s="214"/>
      <c r="R467" s="214"/>
      <c r="S467" s="214"/>
      <c r="T467" s="214"/>
      <c r="U467" s="214"/>
      <c r="V467" s="214"/>
      <c r="W467" s="214"/>
      <c r="X467" s="214"/>
      <c r="Y467" s="214"/>
      <c r="Z467" s="214"/>
      <c r="AA467" s="214"/>
    </row>
    <row r="468">
      <c r="A468" s="180"/>
      <c r="B468" s="214"/>
      <c r="C468" s="214"/>
      <c r="D468" s="214"/>
      <c r="E468" s="214"/>
      <c r="F468" s="214"/>
      <c r="G468" s="214"/>
      <c r="H468" s="767"/>
      <c r="I468" s="767"/>
      <c r="J468" s="214"/>
      <c r="K468" s="214"/>
      <c r="L468" s="768"/>
      <c r="M468" s="214"/>
      <c r="N468" s="769"/>
      <c r="O468" s="214"/>
      <c r="P468" s="214"/>
      <c r="Q468" s="214"/>
      <c r="R468" s="214"/>
      <c r="S468" s="214"/>
      <c r="T468" s="214"/>
      <c r="U468" s="214"/>
      <c r="V468" s="214"/>
      <c r="W468" s="214"/>
      <c r="X468" s="214"/>
      <c r="Y468" s="214"/>
      <c r="Z468" s="214"/>
      <c r="AA468" s="214"/>
    </row>
    <row r="469">
      <c r="A469" s="180"/>
      <c r="B469" s="214"/>
      <c r="C469" s="214"/>
      <c r="D469" s="214"/>
      <c r="E469" s="214"/>
      <c r="F469" s="214"/>
      <c r="G469" s="214"/>
      <c r="H469" s="767"/>
      <c r="I469" s="767"/>
      <c r="J469" s="214"/>
      <c r="K469" s="214"/>
      <c r="L469" s="768"/>
      <c r="M469" s="214"/>
      <c r="N469" s="769"/>
      <c r="O469" s="214"/>
      <c r="P469" s="214"/>
      <c r="Q469" s="214"/>
      <c r="R469" s="214"/>
      <c r="S469" s="214"/>
      <c r="T469" s="214"/>
      <c r="U469" s="214"/>
      <c r="V469" s="214"/>
      <c r="W469" s="214"/>
      <c r="X469" s="214"/>
      <c r="Y469" s="214"/>
      <c r="Z469" s="214"/>
      <c r="AA469" s="214"/>
    </row>
    <row r="470">
      <c r="A470" s="180"/>
      <c r="B470" s="214"/>
      <c r="C470" s="214"/>
      <c r="D470" s="214"/>
      <c r="E470" s="214"/>
      <c r="F470" s="214"/>
      <c r="G470" s="214"/>
      <c r="H470" s="767"/>
      <c r="I470" s="767"/>
      <c r="J470" s="214"/>
      <c r="K470" s="214"/>
      <c r="L470" s="768"/>
      <c r="M470" s="214"/>
      <c r="N470" s="769"/>
      <c r="O470" s="214"/>
      <c r="P470" s="214"/>
      <c r="Q470" s="214"/>
      <c r="R470" s="214"/>
      <c r="S470" s="214"/>
      <c r="T470" s="214"/>
      <c r="U470" s="214"/>
      <c r="V470" s="214"/>
      <c r="W470" s="214"/>
      <c r="X470" s="214"/>
      <c r="Y470" s="214"/>
      <c r="Z470" s="214"/>
      <c r="AA470" s="214"/>
    </row>
    <row r="471">
      <c r="A471" s="180"/>
      <c r="B471" s="214"/>
      <c r="C471" s="214"/>
      <c r="D471" s="214"/>
      <c r="E471" s="214"/>
      <c r="F471" s="214"/>
      <c r="G471" s="214"/>
      <c r="H471" s="767"/>
      <c r="I471" s="767"/>
      <c r="J471" s="214"/>
      <c r="K471" s="214"/>
      <c r="L471" s="768"/>
      <c r="M471" s="214"/>
      <c r="N471" s="769"/>
      <c r="O471" s="214"/>
      <c r="P471" s="214"/>
      <c r="Q471" s="214"/>
      <c r="R471" s="214"/>
      <c r="S471" s="214"/>
      <c r="T471" s="214"/>
      <c r="U471" s="214"/>
      <c r="V471" s="214"/>
      <c r="W471" s="214"/>
      <c r="X471" s="214"/>
      <c r="Y471" s="214"/>
      <c r="Z471" s="214"/>
      <c r="AA471" s="214"/>
    </row>
    <row r="472">
      <c r="A472" s="180"/>
      <c r="B472" s="214"/>
      <c r="C472" s="214"/>
      <c r="D472" s="214"/>
      <c r="E472" s="214"/>
      <c r="F472" s="214"/>
      <c r="G472" s="214"/>
      <c r="H472" s="767"/>
      <c r="I472" s="767"/>
      <c r="J472" s="214"/>
      <c r="K472" s="214"/>
      <c r="L472" s="768"/>
      <c r="M472" s="214"/>
      <c r="N472" s="769"/>
      <c r="O472" s="214"/>
      <c r="P472" s="214"/>
      <c r="Q472" s="214"/>
      <c r="R472" s="214"/>
      <c r="S472" s="214"/>
      <c r="T472" s="214"/>
      <c r="U472" s="214"/>
      <c r="V472" s="214"/>
      <c r="W472" s="214"/>
      <c r="X472" s="214"/>
      <c r="Y472" s="214"/>
      <c r="Z472" s="214"/>
      <c r="AA472" s="214"/>
    </row>
    <row r="473">
      <c r="A473" s="180"/>
      <c r="B473" s="214"/>
      <c r="C473" s="214"/>
      <c r="D473" s="214"/>
      <c r="E473" s="214"/>
      <c r="F473" s="214"/>
      <c r="G473" s="214"/>
      <c r="H473" s="767"/>
      <c r="I473" s="767"/>
      <c r="J473" s="214"/>
      <c r="K473" s="214"/>
      <c r="L473" s="768"/>
      <c r="M473" s="214"/>
      <c r="N473" s="769"/>
      <c r="O473" s="214"/>
      <c r="P473" s="214"/>
      <c r="Q473" s="214"/>
      <c r="R473" s="214"/>
      <c r="S473" s="214"/>
      <c r="T473" s="214"/>
      <c r="U473" s="214"/>
      <c r="V473" s="214"/>
      <c r="W473" s="214"/>
      <c r="X473" s="214"/>
      <c r="Y473" s="214"/>
      <c r="Z473" s="214"/>
      <c r="AA473" s="214"/>
    </row>
    <row r="474">
      <c r="A474" s="180"/>
      <c r="B474" s="214"/>
      <c r="C474" s="214"/>
      <c r="D474" s="214"/>
      <c r="E474" s="214"/>
      <c r="F474" s="214"/>
      <c r="G474" s="214"/>
      <c r="H474" s="767"/>
      <c r="I474" s="767"/>
      <c r="J474" s="214"/>
      <c r="K474" s="214"/>
      <c r="L474" s="768"/>
      <c r="M474" s="214"/>
      <c r="N474" s="769"/>
      <c r="O474" s="214"/>
      <c r="P474" s="214"/>
      <c r="Q474" s="214"/>
      <c r="R474" s="214"/>
      <c r="S474" s="214"/>
      <c r="T474" s="214"/>
      <c r="U474" s="214"/>
      <c r="V474" s="214"/>
      <c r="W474" s="214"/>
      <c r="X474" s="214"/>
      <c r="Y474" s="214"/>
      <c r="Z474" s="214"/>
      <c r="AA474" s="214"/>
    </row>
    <row r="475">
      <c r="A475" s="180"/>
      <c r="B475" s="214"/>
      <c r="C475" s="214"/>
      <c r="D475" s="214"/>
      <c r="E475" s="214"/>
      <c r="F475" s="214"/>
      <c r="G475" s="214"/>
      <c r="H475" s="767"/>
      <c r="I475" s="767"/>
      <c r="J475" s="214"/>
      <c r="K475" s="214"/>
      <c r="L475" s="768"/>
      <c r="M475" s="214"/>
      <c r="N475" s="769"/>
      <c r="O475" s="214"/>
      <c r="P475" s="214"/>
      <c r="Q475" s="214"/>
      <c r="R475" s="214"/>
      <c r="S475" s="214"/>
      <c r="T475" s="214"/>
      <c r="U475" s="214"/>
      <c r="V475" s="214"/>
      <c r="W475" s="214"/>
      <c r="X475" s="214"/>
      <c r="Y475" s="214"/>
      <c r="Z475" s="214"/>
      <c r="AA475" s="214"/>
    </row>
    <row r="476">
      <c r="A476" s="180"/>
      <c r="B476" s="214"/>
      <c r="C476" s="214"/>
      <c r="D476" s="214"/>
      <c r="E476" s="214"/>
      <c r="F476" s="214"/>
      <c r="G476" s="214"/>
      <c r="H476" s="767"/>
      <c r="I476" s="767"/>
      <c r="J476" s="214"/>
      <c r="K476" s="214"/>
      <c r="L476" s="768"/>
      <c r="M476" s="214"/>
      <c r="N476" s="769"/>
      <c r="O476" s="214"/>
      <c r="P476" s="214"/>
      <c r="Q476" s="214"/>
      <c r="R476" s="214"/>
      <c r="S476" s="214"/>
      <c r="T476" s="214"/>
      <c r="U476" s="214"/>
      <c r="V476" s="214"/>
      <c r="W476" s="214"/>
      <c r="X476" s="214"/>
      <c r="Y476" s="214"/>
      <c r="Z476" s="214"/>
      <c r="AA476" s="214"/>
    </row>
    <row r="477">
      <c r="A477" s="180"/>
      <c r="B477" s="214"/>
      <c r="C477" s="214"/>
      <c r="D477" s="214"/>
      <c r="E477" s="214"/>
      <c r="F477" s="214"/>
      <c r="G477" s="214"/>
      <c r="H477" s="767"/>
      <c r="I477" s="767"/>
      <c r="J477" s="214"/>
      <c r="K477" s="214"/>
      <c r="L477" s="768"/>
      <c r="M477" s="214"/>
      <c r="N477" s="769"/>
      <c r="O477" s="214"/>
      <c r="P477" s="214"/>
      <c r="Q477" s="214"/>
      <c r="R477" s="214"/>
      <c r="S477" s="214"/>
      <c r="T477" s="214"/>
      <c r="U477" s="214"/>
      <c r="V477" s="214"/>
      <c r="W477" s="214"/>
      <c r="X477" s="214"/>
      <c r="Y477" s="214"/>
      <c r="Z477" s="214"/>
      <c r="AA477" s="214"/>
    </row>
    <row r="478">
      <c r="A478" s="180"/>
      <c r="B478" s="214"/>
      <c r="C478" s="214"/>
      <c r="D478" s="214"/>
      <c r="E478" s="214"/>
      <c r="F478" s="214"/>
      <c r="G478" s="214"/>
      <c r="H478" s="767"/>
      <c r="I478" s="767"/>
      <c r="J478" s="214"/>
      <c r="K478" s="214"/>
      <c r="L478" s="768"/>
      <c r="M478" s="214"/>
      <c r="N478" s="769"/>
      <c r="O478" s="214"/>
      <c r="P478" s="214"/>
      <c r="Q478" s="214"/>
      <c r="R478" s="214"/>
      <c r="S478" s="214"/>
      <c r="T478" s="214"/>
      <c r="U478" s="214"/>
      <c r="V478" s="214"/>
      <c r="W478" s="214"/>
      <c r="X478" s="214"/>
      <c r="Y478" s="214"/>
      <c r="Z478" s="214"/>
      <c r="AA478" s="214"/>
    </row>
    <row r="479">
      <c r="A479" s="180"/>
      <c r="B479" s="214"/>
      <c r="C479" s="214"/>
      <c r="D479" s="214"/>
      <c r="E479" s="214"/>
      <c r="F479" s="214"/>
      <c r="G479" s="214"/>
      <c r="H479" s="767"/>
      <c r="I479" s="767"/>
      <c r="J479" s="214"/>
      <c r="K479" s="214"/>
      <c r="L479" s="768"/>
      <c r="M479" s="214"/>
      <c r="N479" s="769"/>
      <c r="O479" s="214"/>
      <c r="P479" s="214"/>
      <c r="Q479" s="214"/>
      <c r="R479" s="214"/>
      <c r="S479" s="214"/>
      <c r="T479" s="214"/>
      <c r="U479" s="214"/>
      <c r="V479" s="214"/>
      <c r="W479" s="214"/>
      <c r="X479" s="214"/>
      <c r="Y479" s="214"/>
      <c r="Z479" s="214"/>
      <c r="AA479" s="214"/>
    </row>
    <row r="480">
      <c r="A480" s="180"/>
      <c r="B480" s="214"/>
      <c r="C480" s="214"/>
      <c r="D480" s="214"/>
      <c r="E480" s="214"/>
      <c r="F480" s="214"/>
      <c r="G480" s="214"/>
      <c r="H480" s="767"/>
      <c r="I480" s="767"/>
      <c r="J480" s="214"/>
      <c r="K480" s="214"/>
      <c r="L480" s="768"/>
      <c r="M480" s="214"/>
      <c r="N480" s="769"/>
      <c r="O480" s="214"/>
      <c r="P480" s="214"/>
      <c r="Q480" s="214"/>
      <c r="R480" s="214"/>
      <c r="S480" s="214"/>
      <c r="T480" s="214"/>
      <c r="U480" s="214"/>
      <c r="V480" s="214"/>
      <c r="W480" s="214"/>
      <c r="X480" s="214"/>
      <c r="Y480" s="214"/>
      <c r="Z480" s="214"/>
      <c r="AA480" s="214"/>
    </row>
    <row r="481">
      <c r="A481" s="180"/>
      <c r="B481" s="214"/>
      <c r="C481" s="214"/>
      <c r="D481" s="214"/>
      <c r="E481" s="214"/>
      <c r="F481" s="214"/>
      <c r="G481" s="214"/>
      <c r="H481" s="767"/>
      <c r="I481" s="767"/>
      <c r="J481" s="214"/>
      <c r="K481" s="214"/>
      <c r="L481" s="768"/>
      <c r="M481" s="214"/>
      <c r="N481" s="769"/>
      <c r="O481" s="214"/>
      <c r="P481" s="214"/>
      <c r="Q481" s="214"/>
      <c r="R481" s="214"/>
      <c r="S481" s="214"/>
      <c r="T481" s="214"/>
      <c r="U481" s="214"/>
      <c r="V481" s="214"/>
      <c r="W481" s="214"/>
      <c r="X481" s="214"/>
      <c r="Y481" s="214"/>
      <c r="Z481" s="214"/>
      <c r="AA481" s="214"/>
    </row>
    <row r="482">
      <c r="A482" s="180"/>
      <c r="B482" s="214"/>
      <c r="C482" s="214"/>
      <c r="D482" s="214"/>
      <c r="E482" s="214"/>
      <c r="F482" s="214"/>
      <c r="G482" s="214"/>
      <c r="H482" s="767"/>
      <c r="I482" s="767"/>
      <c r="J482" s="214"/>
      <c r="K482" s="214"/>
      <c r="L482" s="768"/>
      <c r="M482" s="214"/>
      <c r="N482" s="769"/>
      <c r="O482" s="214"/>
      <c r="P482" s="214"/>
      <c r="Q482" s="214"/>
      <c r="R482" s="214"/>
      <c r="S482" s="214"/>
      <c r="T482" s="214"/>
      <c r="U482" s="214"/>
      <c r="V482" s="214"/>
      <c r="W482" s="214"/>
      <c r="X482" s="214"/>
      <c r="Y482" s="214"/>
      <c r="Z482" s="214"/>
      <c r="AA482" s="214"/>
    </row>
    <row r="483">
      <c r="A483" s="180"/>
      <c r="B483" s="214"/>
      <c r="C483" s="214"/>
      <c r="D483" s="214"/>
      <c r="E483" s="214"/>
      <c r="F483" s="214"/>
      <c r="G483" s="214"/>
      <c r="H483" s="767"/>
      <c r="I483" s="767"/>
      <c r="J483" s="214"/>
      <c r="K483" s="214"/>
      <c r="L483" s="768"/>
      <c r="M483" s="214"/>
      <c r="N483" s="769"/>
      <c r="O483" s="214"/>
      <c r="P483" s="214"/>
      <c r="Q483" s="214"/>
      <c r="R483" s="214"/>
      <c r="S483" s="214"/>
      <c r="T483" s="214"/>
      <c r="U483" s="214"/>
      <c r="V483" s="214"/>
      <c r="W483" s="214"/>
      <c r="X483" s="214"/>
      <c r="Y483" s="214"/>
      <c r="Z483" s="214"/>
      <c r="AA483" s="214"/>
    </row>
    <row r="484">
      <c r="A484" s="180"/>
      <c r="B484" s="214"/>
      <c r="C484" s="214"/>
      <c r="D484" s="214"/>
      <c r="E484" s="214"/>
      <c r="F484" s="214"/>
      <c r="G484" s="214"/>
      <c r="H484" s="767"/>
      <c r="I484" s="767"/>
      <c r="J484" s="214"/>
      <c r="K484" s="214"/>
      <c r="L484" s="768"/>
      <c r="M484" s="214"/>
      <c r="N484" s="769"/>
      <c r="O484" s="214"/>
      <c r="P484" s="214"/>
      <c r="Q484" s="214"/>
      <c r="R484" s="214"/>
      <c r="S484" s="214"/>
      <c r="T484" s="214"/>
      <c r="U484" s="214"/>
      <c r="V484" s="214"/>
      <c r="W484" s="214"/>
      <c r="X484" s="214"/>
      <c r="Y484" s="214"/>
      <c r="Z484" s="214"/>
      <c r="AA484" s="214"/>
    </row>
    <row r="485">
      <c r="A485" s="180"/>
      <c r="B485" s="214"/>
      <c r="C485" s="214"/>
      <c r="D485" s="214"/>
      <c r="E485" s="214"/>
      <c r="F485" s="214"/>
      <c r="G485" s="214"/>
      <c r="H485" s="767"/>
      <c r="I485" s="767"/>
      <c r="J485" s="214"/>
      <c r="K485" s="214"/>
      <c r="L485" s="768"/>
      <c r="M485" s="214"/>
      <c r="N485" s="769"/>
      <c r="O485" s="214"/>
      <c r="P485" s="214"/>
      <c r="Q485" s="214"/>
      <c r="R485" s="214"/>
      <c r="S485" s="214"/>
      <c r="T485" s="214"/>
      <c r="U485" s="214"/>
      <c r="V485" s="214"/>
      <c r="W485" s="214"/>
      <c r="X485" s="214"/>
      <c r="Y485" s="214"/>
      <c r="Z485" s="214"/>
      <c r="AA485" s="214"/>
    </row>
    <row r="486">
      <c r="A486" s="180"/>
      <c r="B486" s="214"/>
      <c r="C486" s="214"/>
      <c r="D486" s="214"/>
      <c r="E486" s="214"/>
      <c r="F486" s="214"/>
      <c r="G486" s="214"/>
      <c r="H486" s="767"/>
      <c r="I486" s="767"/>
      <c r="J486" s="214"/>
      <c r="K486" s="214"/>
      <c r="L486" s="768"/>
      <c r="M486" s="214"/>
      <c r="N486" s="769"/>
      <c r="O486" s="214"/>
      <c r="P486" s="214"/>
      <c r="Q486" s="214"/>
      <c r="R486" s="214"/>
      <c r="S486" s="214"/>
      <c r="T486" s="214"/>
      <c r="U486" s="214"/>
      <c r="V486" s="214"/>
      <c r="W486" s="214"/>
      <c r="X486" s="214"/>
      <c r="Y486" s="214"/>
      <c r="Z486" s="214"/>
      <c r="AA486" s="214"/>
    </row>
    <row r="487">
      <c r="A487" s="180"/>
      <c r="B487" s="214"/>
      <c r="C487" s="214"/>
      <c r="D487" s="214"/>
      <c r="E487" s="214"/>
      <c r="F487" s="214"/>
      <c r="G487" s="214"/>
      <c r="H487" s="767"/>
      <c r="I487" s="767"/>
      <c r="J487" s="214"/>
      <c r="K487" s="214"/>
      <c r="L487" s="768"/>
      <c r="M487" s="214"/>
      <c r="N487" s="769"/>
      <c r="O487" s="214"/>
      <c r="P487" s="214"/>
      <c r="Q487" s="214"/>
      <c r="R487" s="214"/>
      <c r="S487" s="214"/>
      <c r="T487" s="214"/>
      <c r="U487" s="214"/>
      <c r="V487" s="214"/>
      <c r="W487" s="214"/>
      <c r="X487" s="214"/>
      <c r="Y487" s="214"/>
      <c r="Z487" s="214"/>
      <c r="AA487" s="214"/>
    </row>
    <row r="488">
      <c r="A488" s="180"/>
      <c r="B488" s="214"/>
      <c r="C488" s="214"/>
      <c r="D488" s="214"/>
      <c r="E488" s="214"/>
      <c r="F488" s="214"/>
      <c r="G488" s="214"/>
      <c r="H488" s="767"/>
      <c r="I488" s="767"/>
      <c r="J488" s="214"/>
      <c r="K488" s="214"/>
      <c r="L488" s="768"/>
      <c r="M488" s="214"/>
      <c r="N488" s="769"/>
      <c r="O488" s="214"/>
      <c r="P488" s="214"/>
      <c r="Q488" s="214"/>
      <c r="R488" s="214"/>
      <c r="S488" s="214"/>
      <c r="T488" s="214"/>
      <c r="U488" s="214"/>
      <c r="V488" s="214"/>
      <c r="W488" s="214"/>
      <c r="X488" s="214"/>
      <c r="Y488" s="214"/>
      <c r="Z488" s="214"/>
      <c r="AA488" s="214"/>
    </row>
    <row r="489">
      <c r="A489" s="180"/>
      <c r="B489" s="214"/>
      <c r="C489" s="214"/>
      <c r="D489" s="214"/>
      <c r="E489" s="214"/>
      <c r="F489" s="214"/>
      <c r="G489" s="214"/>
      <c r="H489" s="767"/>
      <c r="I489" s="767"/>
      <c r="J489" s="214"/>
      <c r="K489" s="214"/>
      <c r="L489" s="768"/>
      <c r="M489" s="214"/>
      <c r="N489" s="769"/>
      <c r="O489" s="214"/>
      <c r="P489" s="214"/>
      <c r="Q489" s="214"/>
      <c r="R489" s="214"/>
      <c r="S489" s="214"/>
      <c r="T489" s="214"/>
      <c r="U489" s="214"/>
      <c r="V489" s="214"/>
      <c r="W489" s="214"/>
      <c r="X489" s="214"/>
      <c r="Y489" s="214"/>
      <c r="Z489" s="214"/>
      <c r="AA489" s="214"/>
    </row>
    <row r="490">
      <c r="A490" s="180"/>
      <c r="B490" s="214"/>
      <c r="C490" s="214"/>
      <c r="D490" s="214"/>
      <c r="E490" s="214"/>
      <c r="F490" s="214"/>
      <c r="G490" s="214"/>
      <c r="H490" s="767"/>
      <c r="I490" s="767"/>
      <c r="J490" s="214"/>
      <c r="K490" s="214"/>
      <c r="L490" s="768"/>
      <c r="M490" s="214"/>
      <c r="N490" s="769"/>
      <c r="O490" s="214"/>
      <c r="P490" s="214"/>
      <c r="Q490" s="214"/>
      <c r="R490" s="214"/>
      <c r="S490" s="214"/>
      <c r="T490" s="214"/>
      <c r="U490" s="214"/>
      <c r="V490" s="214"/>
      <c r="W490" s="214"/>
      <c r="X490" s="214"/>
      <c r="Y490" s="214"/>
      <c r="Z490" s="214"/>
      <c r="AA490" s="214"/>
    </row>
    <row r="491">
      <c r="A491" s="180"/>
      <c r="B491" s="214"/>
      <c r="C491" s="214"/>
      <c r="D491" s="214"/>
      <c r="E491" s="214"/>
      <c r="F491" s="214"/>
      <c r="G491" s="214"/>
      <c r="H491" s="767"/>
      <c r="I491" s="767"/>
      <c r="J491" s="214"/>
      <c r="K491" s="214"/>
      <c r="L491" s="768"/>
      <c r="M491" s="214"/>
      <c r="N491" s="769"/>
      <c r="O491" s="214"/>
      <c r="P491" s="214"/>
      <c r="Q491" s="214"/>
      <c r="R491" s="214"/>
      <c r="S491" s="214"/>
      <c r="T491" s="214"/>
      <c r="U491" s="214"/>
      <c r="V491" s="214"/>
      <c r="W491" s="214"/>
      <c r="X491" s="214"/>
      <c r="Y491" s="214"/>
      <c r="Z491" s="214"/>
      <c r="AA491" s="214"/>
    </row>
    <row r="492">
      <c r="A492" s="180"/>
      <c r="B492" s="214"/>
      <c r="C492" s="214"/>
      <c r="D492" s="214"/>
      <c r="E492" s="214"/>
      <c r="F492" s="214"/>
      <c r="G492" s="214"/>
      <c r="H492" s="767"/>
      <c r="I492" s="767"/>
      <c r="J492" s="214"/>
      <c r="K492" s="214"/>
      <c r="L492" s="768"/>
      <c r="M492" s="214"/>
      <c r="N492" s="769"/>
      <c r="O492" s="214"/>
      <c r="P492" s="214"/>
      <c r="Q492" s="214"/>
      <c r="R492" s="214"/>
      <c r="S492" s="214"/>
      <c r="T492" s="214"/>
      <c r="U492" s="214"/>
      <c r="V492" s="214"/>
      <c r="W492" s="214"/>
      <c r="X492" s="214"/>
      <c r="Y492" s="214"/>
      <c r="Z492" s="214"/>
      <c r="AA492" s="214"/>
    </row>
    <row r="493">
      <c r="A493" s="180"/>
      <c r="B493" s="214"/>
      <c r="C493" s="214"/>
      <c r="D493" s="214"/>
      <c r="E493" s="214"/>
      <c r="F493" s="214"/>
      <c r="G493" s="214"/>
      <c r="H493" s="767"/>
      <c r="I493" s="767"/>
      <c r="J493" s="214"/>
      <c r="K493" s="214"/>
      <c r="L493" s="768"/>
      <c r="M493" s="214"/>
      <c r="N493" s="769"/>
      <c r="O493" s="214"/>
      <c r="P493" s="214"/>
      <c r="Q493" s="214"/>
      <c r="R493" s="214"/>
      <c r="S493" s="214"/>
      <c r="T493" s="214"/>
      <c r="U493" s="214"/>
      <c r="V493" s="214"/>
      <c r="W493" s="214"/>
      <c r="X493" s="214"/>
      <c r="Y493" s="214"/>
      <c r="Z493" s="214"/>
      <c r="AA493" s="214"/>
    </row>
    <row r="494">
      <c r="A494" s="180"/>
      <c r="B494" s="214"/>
      <c r="C494" s="214"/>
      <c r="D494" s="214"/>
      <c r="E494" s="214"/>
      <c r="F494" s="214"/>
      <c r="G494" s="214"/>
      <c r="H494" s="767"/>
      <c r="I494" s="767"/>
      <c r="J494" s="214"/>
      <c r="K494" s="214"/>
      <c r="L494" s="768"/>
      <c r="M494" s="214"/>
      <c r="N494" s="769"/>
      <c r="O494" s="214"/>
      <c r="P494" s="214"/>
      <c r="Q494" s="214"/>
      <c r="R494" s="214"/>
      <c r="S494" s="214"/>
      <c r="T494" s="214"/>
      <c r="U494" s="214"/>
      <c r="V494" s="214"/>
      <c r="W494" s="214"/>
      <c r="X494" s="214"/>
      <c r="Y494" s="214"/>
      <c r="Z494" s="214"/>
      <c r="AA494" s="214"/>
    </row>
    <row r="495">
      <c r="A495" s="180"/>
      <c r="B495" s="214"/>
      <c r="C495" s="214"/>
      <c r="D495" s="214"/>
      <c r="E495" s="214"/>
      <c r="F495" s="214"/>
      <c r="G495" s="214"/>
      <c r="H495" s="767"/>
      <c r="I495" s="767"/>
      <c r="J495" s="214"/>
      <c r="K495" s="214"/>
      <c r="L495" s="768"/>
      <c r="M495" s="214"/>
      <c r="N495" s="769"/>
      <c r="O495" s="214"/>
      <c r="P495" s="214"/>
      <c r="Q495" s="214"/>
      <c r="R495" s="214"/>
      <c r="S495" s="214"/>
      <c r="T495" s="214"/>
      <c r="U495" s="214"/>
      <c r="V495" s="214"/>
      <c r="W495" s="214"/>
      <c r="X495" s="214"/>
      <c r="Y495" s="214"/>
      <c r="Z495" s="214"/>
      <c r="AA495" s="214"/>
    </row>
    <row r="496">
      <c r="A496" s="180"/>
      <c r="B496" s="214"/>
      <c r="C496" s="214"/>
      <c r="D496" s="214"/>
      <c r="E496" s="214"/>
      <c r="F496" s="214"/>
      <c r="G496" s="214"/>
      <c r="H496" s="767"/>
      <c r="I496" s="767"/>
      <c r="J496" s="214"/>
      <c r="K496" s="214"/>
      <c r="L496" s="768"/>
      <c r="M496" s="214"/>
      <c r="N496" s="769"/>
      <c r="O496" s="214"/>
      <c r="P496" s="214"/>
      <c r="Q496" s="214"/>
      <c r="R496" s="214"/>
      <c r="S496" s="214"/>
      <c r="T496" s="214"/>
      <c r="U496" s="214"/>
      <c r="V496" s="214"/>
      <c r="W496" s="214"/>
      <c r="X496" s="214"/>
      <c r="Y496" s="214"/>
      <c r="Z496" s="214"/>
      <c r="AA496" s="214"/>
    </row>
    <row r="497">
      <c r="A497" s="180"/>
      <c r="B497" s="214"/>
      <c r="C497" s="214"/>
      <c r="D497" s="214"/>
      <c r="E497" s="214"/>
      <c r="F497" s="214"/>
      <c r="G497" s="214"/>
      <c r="H497" s="767"/>
      <c r="I497" s="767"/>
      <c r="J497" s="214"/>
      <c r="K497" s="214"/>
      <c r="L497" s="768"/>
      <c r="M497" s="214"/>
      <c r="N497" s="769"/>
      <c r="O497" s="214"/>
      <c r="P497" s="214"/>
      <c r="Q497" s="214"/>
      <c r="R497" s="214"/>
      <c r="S497" s="214"/>
      <c r="T497" s="214"/>
      <c r="U497" s="214"/>
      <c r="V497" s="214"/>
      <c r="W497" s="214"/>
      <c r="X497" s="214"/>
      <c r="Y497" s="214"/>
      <c r="Z497" s="214"/>
      <c r="AA497" s="214"/>
    </row>
    <row r="498">
      <c r="A498" s="180"/>
      <c r="B498" s="214"/>
      <c r="C498" s="214"/>
      <c r="D498" s="214"/>
      <c r="E498" s="214"/>
      <c r="F498" s="214"/>
      <c r="G498" s="214"/>
      <c r="H498" s="767"/>
      <c r="I498" s="767"/>
      <c r="J498" s="214"/>
      <c r="K498" s="214"/>
      <c r="L498" s="768"/>
      <c r="M498" s="214"/>
      <c r="N498" s="769"/>
      <c r="O498" s="214"/>
      <c r="P498" s="214"/>
      <c r="Q498" s="214"/>
      <c r="R498" s="214"/>
      <c r="S498" s="214"/>
      <c r="T498" s="214"/>
      <c r="U498" s="214"/>
      <c r="V498" s="214"/>
      <c r="W498" s="214"/>
      <c r="X498" s="214"/>
      <c r="Y498" s="214"/>
      <c r="Z498" s="214"/>
      <c r="AA498" s="214"/>
    </row>
    <row r="499">
      <c r="A499" s="180"/>
      <c r="B499" s="214"/>
      <c r="C499" s="214"/>
      <c r="D499" s="214"/>
      <c r="E499" s="214"/>
      <c r="F499" s="214"/>
      <c r="G499" s="214"/>
      <c r="H499" s="767"/>
      <c r="I499" s="767"/>
      <c r="J499" s="214"/>
      <c r="K499" s="214"/>
      <c r="L499" s="768"/>
      <c r="M499" s="214"/>
      <c r="N499" s="769"/>
      <c r="O499" s="214"/>
      <c r="P499" s="214"/>
      <c r="Q499" s="214"/>
      <c r="R499" s="214"/>
      <c r="S499" s="214"/>
      <c r="T499" s="214"/>
      <c r="U499" s="214"/>
      <c r="V499" s="214"/>
      <c r="W499" s="214"/>
      <c r="X499" s="214"/>
      <c r="Y499" s="214"/>
      <c r="Z499" s="214"/>
      <c r="AA499" s="214"/>
    </row>
    <row r="500">
      <c r="A500" s="180"/>
      <c r="B500" s="214"/>
      <c r="C500" s="214"/>
      <c r="D500" s="214"/>
      <c r="E500" s="214"/>
      <c r="F500" s="214"/>
      <c r="G500" s="214"/>
      <c r="H500" s="767"/>
      <c r="I500" s="767"/>
      <c r="J500" s="214"/>
      <c r="K500" s="214"/>
      <c r="L500" s="768"/>
      <c r="M500" s="214"/>
      <c r="N500" s="769"/>
      <c r="O500" s="214"/>
      <c r="P500" s="214"/>
      <c r="Q500" s="214"/>
      <c r="R500" s="214"/>
      <c r="S500" s="214"/>
      <c r="T500" s="214"/>
      <c r="U500" s="214"/>
      <c r="V500" s="214"/>
      <c r="W500" s="214"/>
      <c r="X500" s="214"/>
      <c r="Y500" s="214"/>
      <c r="Z500" s="214"/>
      <c r="AA500" s="214"/>
    </row>
    <row r="501">
      <c r="A501" s="180"/>
      <c r="B501" s="214"/>
      <c r="C501" s="214"/>
      <c r="D501" s="214"/>
      <c r="E501" s="214"/>
      <c r="F501" s="214"/>
      <c r="G501" s="214"/>
      <c r="H501" s="767"/>
      <c r="I501" s="767"/>
      <c r="J501" s="214"/>
      <c r="K501" s="214"/>
      <c r="L501" s="768"/>
      <c r="M501" s="214"/>
      <c r="N501" s="769"/>
      <c r="O501" s="214"/>
      <c r="P501" s="214"/>
      <c r="Q501" s="214"/>
      <c r="R501" s="214"/>
      <c r="S501" s="214"/>
      <c r="T501" s="214"/>
      <c r="U501" s="214"/>
      <c r="V501" s="214"/>
      <c r="W501" s="214"/>
      <c r="X501" s="214"/>
      <c r="Y501" s="214"/>
      <c r="Z501" s="214"/>
      <c r="AA501" s="214"/>
    </row>
    <row r="502">
      <c r="A502" s="180"/>
      <c r="B502" s="214"/>
      <c r="C502" s="214"/>
      <c r="D502" s="214"/>
      <c r="E502" s="214"/>
      <c r="F502" s="214"/>
      <c r="G502" s="214"/>
      <c r="H502" s="767"/>
      <c r="I502" s="767"/>
      <c r="J502" s="214"/>
      <c r="K502" s="214"/>
      <c r="L502" s="768"/>
      <c r="M502" s="214"/>
      <c r="N502" s="769"/>
      <c r="O502" s="214"/>
      <c r="P502" s="214"/>
      <c r="Q502" s="214"/>
      <c r="R502" s="214"/>
      <c r="S502" s="214"/>
      <c r="T502" s="214"/>
      <c r="U502" s="214"/>
      <c r="V502" s="214"/>
      <c r="W502" s="214"/>
      <c r="X502" s="214"/>
      <c r="Y502" s="214"/>
      <c r="Z502" s="214"/>
      <c r="AA502" s="214"/>
    </row>
    <row r="503">
      <c r="A503" s="180"/>
      <c r="B503" s="214"/>
      <c r="C503" s="214"/>
      <c r="D503" s="214"/>
      <c r="E503" s="214"/>
      <c r="F503" s="214"/>
      <c r="G503" s="214"/>
      <c r="H503" s="767"/>
      <c r="I503" s="767"/>
      <c r="J503" s="214"/>
      <c r="K503" s="214"/>
      <c r="L503" s="768"/>
      <c r="M503" s="214"/>
      <c r="N503" s="769"/>
      <c r="O503" s="214"/>
      <c r="P503" s="214"/>
      <c r="Q503" s="214"/>
      <c r="R503" s="214"/>
      <c r="S503" s="214"/>
      <c r="T503" s="214"/>
      <c r="U503" s="214"/>
      <c r="V503" s="214"/>
      <c r="W503" s="214"/>
      <c r="X503" s="214"/>
      <c r="Y503" s="214"/>
      <c r="Z503" s="214"/>
      <c r="AA503" s="214"/>
    </row>
    <row r="504">
      <c r="A504" s="180"/>
      <c r="B504" s="214"/>
      <c r="C504" s="214"/>
      <c r="D504" s="214"/>
      <c r="E504" s="214"/>
      <c r="F504" s="214"/>
      <c r="G504" s="214"/>
      <c r="H504" s="767"/>
      <c r="I504" s="767"/>
      <c r="J504" s="214"/>
      <c r="K504" s="214"/>
      <c r="L504" s="768"/>
      <c r="M504" s="214"/>
      <c r="N504" s="769"/>
      <c r="O504" s="214"/>
      <c r="P504" s="214"/>
      <c r="Q504" s="214"/>
      <c r="R504" s="214"/>
      <c r="S504" s="214"/>
      <c r="T504" s="214"/>
      <c r="U504" s="214"/>
      <c r="V504" s="214"/>
      <c r="W504" s="214"/>
      <c r="X504" s="214"/>
      <c r="Y504" s="214"/>
      <c r="Z504" s="214"/>
      <c r="AA504" s="214"/>
    </row>
    <row r="505">
      <c r="A505" s="180"/>
      <c r="B505" s="214"/>
      <c r="C505" s="214"/>
      <c r="D505" s="214"/>
      <c r="E505" s="214"/>
      <c r="F505" s="214"/>
      <c r="G505" s="214"/>
      <c r="H505" s="767"/>
      <c r="I505" s="767"/>
      <c r="J505" s="214"/>
      <c r="K505" s="214"/>
      <c r="L505" s="768"/>
      <c r="M505" s="214"/>
      <c r="N505" s="769"/>
      <c r="O505" s="214"/>
      <c r="P505" s="214"/>
      <c r="Q505" s="214"/>
      <c r="R505" s="214"/>
      <c r="S505" s="214"/>
      <c r="T505" s="214"/>
      <c r="U505" s="214"/>
      <c r="V505" s="214"/>
      <c r="W505" s="214"/>
      <c r="X505" s="214"/>
      <c r="Y505" s="214"/>
      <c r="Z505" s="214"/>
      <c r="AA505" s="214"/>
    </row>
    <row r="506">
      <c r="A506" s="180"/>
      <c r="B506" s="214"/>
      <c r="C506" s="214"/>
      <c r="D506" s="214"/>
      <c r="E506" s="214"/>
      <c r="F506" s="214"/>
      <c r="G506" s="214"/>
      <c r="H506" s="767"/>
      <c r="I506" s="767"/>
      <c r="J506" s="214"/>
      <c r="K506" s="214"/>
      <c r="L506" s="768"/>
      <c r="M506" s="214"/>
      <c r="N506" s="769"/>
      <c r="O506" s="214"/>
      <c r="P506" s="214"/>
      <c r="Q506" s="214"/>
      <c r="R506" s="214"/>
      <c r="S506" s="214"/>
      <c r="T506" s="214"/>
      <c r="U506" s="214"/>
      <c r="V506" s="214"/>
      <c r="W506" s="214"/>
      <c r="X506" s="214"/>
      <c r="Y506" s="214"/>
      <c r="Z506" s="214"/>
      <c r="AA506" s="214"/>
    </row>
    <row r="507">
      <c r="A507" s="180"/>
      <c r="B507" s="214"/>
      <c r="C507" s="214"/>
      <c r="D507" s="214"/>
      <c r="E507" s="214"/>
      <c r="F507" s="214"/>
      <c r="G507" s="214"/>
      <c r="H507" s="767"/>
      <c r="I507" s="767"/>
      <c r="J507" s="214"/>
      <c r="K507" s="214"/>
      <c r="L507" s="768"/>
      <c r="M507" s="214"/>
      <c r="N507" s="769"/>
      <c r="O507" s="214"/>
      <c r="P507" s="214"/>
      <c r="Q507" s="214"/>
      <c r="R507" s="214"/>
      <c r="S507" s="214"/>
      <c r="T507" s="214"/>
      <c r="U507" s="214"/>
      <c r="V507" s="214"/>
      <c r="W507" s="214"/>
      <c r="X507" s="214"/>
      <c r="Y507" s="214"/>
      <c r="Z507" s="214"/>
      <c r="AA507" s="214"/>
    </row>
    <row r="508">
      <c r="A508" s="180"/>
      <c r="B508" s="214"/>
      <c r="C508" s="214"/>
      <c r="D508" s="214"/>
      <c r="E508" s="214"/>
      <c r="F508" s="214"/>
      <c r="G508" s="214"/>
      <c r="H508" s="767"/>
      <c r="I508" s="767"/>
      <c r="J508" s="214"/>
      <c r="K508" s="214"/>
      <c r="L508" s="768"/>
      <c r="M508" s="214"/>
      <c r="N508" s="769"/>
      <c r="O508" s="214"/>
      <c r="P508" s="214"/>
      <c r="Q508" s="214"/>
      <c r="R508" s="214"/>
      <c r="S508" s="214"/>
      <c r="T508" s="214"/>
      <c r="U508" s="214"/>
      <c r="V508" s="214"/>
      <c r="W508" s="214"/>
      <c r="X508" s="214"/>
      <c r="Y508" s="214"/>
      <c r="Z508" s="214"/>
      <c r="AA508" s="214"/>
    </row>
    <row r="509">
      <c r="A509" s="180"/>
      <c r="B509" s="214"/>
      <c r="C509" s="214"/>
      <c r="D509" s="214"/>
      <c r="E509" s="214"/>
      <c r="F509" s="214"/>
      <c r="G509" s="214"/>
      <c r="H509" s="767"/>
      <c r="I509" s="767"/>
      <c r="J509" s="214"/>
      <c r="K509" s="214"/>
      <c r="L509" s="768"/>
      <c r="M509" s="214"/>
      <c r="N509" s="769"/>
      <c r="O509" s="214"/>
      <c r="P509" s="214"/>
      <c r="Q509" s="214"/>
      <c r="R509" s="214"/>
      <c r="S509" s="214"/>
      <c r="T509" s="214"/>
      <c r="U509" s="214"/>
      <c r="V509" s="214"/>
      <c r="W509" s="214"/>
      <c r="X509" s="214"/>
      <c r="Y509" s="214"/>
      <c r="Z509" s="214"/>
      <c r="AA509" s="214"/>
    </row>
    <row r="510">
      <c r="A510" s="180"/>
      <c r="B510" s="214"/>
      <c r="C510" s="214"/>
      <c r="D510" s="214"/>
      <c r="E510" s="214"/>
      <c r="F510" s="214"/>
      <c r="G510" s="214"/>
      <c r="H510" s="767"/>
      <c r="I510" s="767"/>
      <c r="J510" s="214"/>
      <c r="K510" s="214"/>
      <c r="L510" s="768"/>
      <c r="M510" s="214"/>
      <c r="N510" s="769"/>
      <c r="O510" s="214"/>
      <c r="P510" s="214"/>
      <c r="Q510" s="214"/>
      <c r="R510" s="214"/>
      <c r="S510" s="214"/>
      <c r="T510" s="214"/>
      <c r="U510" s="214"/>
      <c r="V510" s="214"/>
      <c r="W510" s="214"/>
      <c r="X510" s="214"/>
      <c r="Y510" s="214"/>
      <c r="Z510" s="214"/>
      <c r="AA510" s="214"/>
    </row>
    <row r="511">
      <c r="A511" s="180"/>
      <c r="B511" s="214"/>
      <c r="C511" s="214"/>
      <c r="D511" s="214"/>
      <c r="E511" s="214"/>
      <c r="F511" s="214"/>
      <c r="G511" s="214"/>
      <c r="H511" s="767"/>
      <c r="I511" s="767"/>
      <c r="J511" s="214"/>
      <c r="K511" s="214"/>
      <c r="L511" s="768"/>
      <c r="M511" s="214"/>
      <c r="N511" s="769"/>
      <c r="O511" s="214"/>
      <c r="P511" s="214"/>
      <c r="Q511" s="214"/>
      <c r="R511" s="214"/>
      <c r="S511" s="214"/>
      <c r="T511" s="214"/>
      <c r="U511" s="214"/>
      <c r="V511" s="214"/>
      <c r="W511" s="214"/>
      <c r="X511" s="214"/>
      <c r="Y511" s="214"/>
      <c r="Z511" s="214"/>
      <c r="AA511" s="214"/>
    </row>
    <row r="512">
      <c r="A512" s="180"/>
      <c r="B512" s="214"/>
      <c r="C512" s="214"/>
      <c r="D512" s="214"/>
      <c r="E512" s="214"/>
      <c r="F512" s="214"/>
      <c r="G512" s="214"/>
      <c r="H512" s="767"/>
      <c r="I512" s="767"/>
      <c r="J512" s="214"/>
      <c r="K512" s="214"/>
      <c r="L512" s="768"/>
      <c r="M512" s="214"/>
      <c r="N512" s="769"/>
      <c r="O512" s="214"/>
      <c r="P512" s="214"/>
      <c r="Q512" s="214"/>
      <c r="R512" s="214"/>
      <c r="S512" s="214"/>
      <c r="T512" s="214"/>
      <c r="U512" s="214"/>
      <c r="V512" s="214"/>
      <c r="W512" s="214"/>
      <c r="X512" s="214"/>
      <c r="Y512" s="214"/>
      <c r="Z512" s="214"/>
      <c r="AA512" s="214"/>
    </row>
    <row r="513">
      <c r="A513" s="180"/>
      <c r="B513" s="214"/>
      <c r="C513" s="214"/>
      <c r="D513" s="214"/>
      <c r="E513" s="214"/>
      <c r="F513" s="214"/>
      <c r="G513" s="214"/>
      <c r="H513" s="767"/>
      <c r="I513" s="767"/>
      <c r="J513" s="214"/>
      <c r="K513" s="214"/>
      <c r="L513" s="768"/>
      <c r="M513" s="214"/>
      <c r="N513" s="769"/>
      <c r="O513" s="214"/>
      <c r="P513" s="214"/>
      <c r="Q513" s="214"/>
      <c r="R513" s="214"/>
      <c r="S513" s="214"/>
      <c r="T513" s="214"/>
      <c r="U513" s="214"/>
      <c r="V513" s="214"/>
      <c r="W513" s="214"/>
      <c r="X513" s="214"/>
      <c r="Y513" s="214"/>
      <c r="Z513" s="214"/>
      <c r="AA513" s="214"/>
    </row>
    <row r="514">
      <c r="A514" s="180"/>
      <c r="B514" s="214"/>
      <c r="C514" s="214"/>
      <c r="D514" s="214"/>
      <c r="E514" s="214"/>
      <c r="F514" s="214"/>
      <c r="G514" s="214"/>
      <c r="H514" s="767"/>
      <c r="I514" s="767"/>
      <c r="J514" s="214"/>
      <c r="K514" s="214"/>
      <c r="L514" s="768"/>
      <c r="M514" s="214"/>
      <c r="N514" s="769"/>
      <c r="O514" s="214"/>
      <c r="P514" s="214"/>
      <c r="Q514" s="214"/>
      <c r="R514" s="214"/>
      <c r="S514" s="214"/>
      <c r="T514" s="214"/>
      <c r="U514" s="214"/>
      <c r="V514" s="214"/>
      <c r="W514" s="214"/>
      <c r="X514" s="214"/>
      <c r="Y514" s="214"/>
      <c r="Z514" s="214"/>
      <c r="AA514" s="214"/>
    </row>
    <row r="515">
      <c r="A515" s="180"/>
      <c r="B515" s="214"/>
      <c r="C515" s="214"/>
      <c r="D515" s="214"/>
      <c r="E515" s="214"/>
      <c r="F515" s="214"/>
      <c r="G515" s="214"/>
      <c r="H515" s="767"/>
      <c r="I515" s="767"/>
      <c r="J515" s="214"/>
      <c r="K515" s="214"/>
      <c r="L515" s="768"/>
      <c r="M515" s="214"/>
      <c r="N515" s="769"/>
      <c r="O515" s="214"/>
      <c r="P515" s="214"/>
      <c r="Q515" s="214"/>
      <c r="R515" s="214"/>
      <c r="S515" s="214"/>
      <c r="T515" s="214"/>
      <c r="U515" s="214"/>
      <c r="V515" s="214"/>
      <c r="W515" s="214"/>
      <c r="X515" s="214"/>
      <c r="Y515" s="214"/>
      <c r="Z515" s="214"/>
      <c r="AA515" s="214"/>
    </row>
    <row r="516">
      <c r="A516" s="180"/>
      <c r="B516" s="214"/>
      <c r="C516" s="214"/>
      <c r="D516" s="214"/>
      <c r="E516" s="214"/>
      <c r="F516" s="214"/>
      <c r="G516" s="214"/>
      <c r="H516" s="767"/>
      <c r="I516" s="767"/>
      <c r="J516" s="214"/>
      <c r="K516" s="214"/>
      <c r="L516" s="768"/>
      <c r="M516" s="214"/>
      <c r="N516" s="769"/>
      <c r="O516" s="214"/>
      <c r="P516" s="214"/>
      <c r="Q516" s="214"/>
      <c r="R516" s="214"/>
      <c r="S516" s="214"/>
      <c r="T516" s="214"/>
      <c r="U516" s="214"/>
      <c r="V516" s="214"/>
      <c r="W516" s="214"/>
      <c r="X516" s="214"/>
      <c r="Y516" s="214"/>
      <c r="Z516" s="214"/>
      <c r="AA516" s="214"/>
    </row>
    <row r="517">
      <c r="A517" s="180"/>
      <c r="B517" s="214"/>
      <c r="C517" s="214"/>
      <c r="D517" s="214"/>
      <c r="E517" s="214"/>
      <c r="F517" s="214"/>
      <c r="G517" s="214"/>
      <c r="H517" s="767"/>
      <c r="I517" s="767"/>
      <c r="J517" s="214"/>
      <c r="K517" s="214"/>
      <c r="L517" s="768"/>
      <c r="M517" s="214"/>
      <c r="N517" s="769"/>
      <c r="O517" s="214"/>
      <c r="P517" s="214"/>
      <c r="Q517" s="214"/>
      <c r="R517" s="214"/>
      <c r="S517" s="214"/>
      <c r="T517" s="214"/>
      <c r="U517" s="214"/>
      <c r="V517" s="214"/>
      <c r="W517" s="214"/>
      <c r="X517" s="214"/>
      <c r="Y517" s="214"/>
      <c r="Z517" s="214"/>
      <c r="AA517" s="214"/>
    </row>
    <row r="518">
      <c r="A518" s="180"/>
      <c r="B518" s="214"/>
      <c r="C518" s="214"/>
      <c r="D518" s="214"/>
      <c r="E518" s="214"/>
      <c r="F518" s="214"/>
      <c r="G518" s="214"/>
      <c r="H518" s="767"/>
      <c r="I518" s="767"/>
      <c r="J518" s="214"/>
      <c r="K518" s="214"/>
      <c r="L518" s="768"/>
      <c r="M518" s="214"/>
      <c r="N518" s="769"/>
      <c r="O518" s="214"/>
      <c r="P518" s="214"/>
      <c r="Q518" s="214"/>
      <c r="R518" s="214"/>
      <c r="S518" s="214"/>
      <c r="T518" s="214"/>
      <c r="U518" s="214"/>
      <c r="V518" s="214"/>
      <c r="W518" s="214"/>
      <c r="X518" s="214"/>
      <c r="Y518" s="214"/>
      <c r="Z518" s="214"/>
      <c r="AA518" s="214"/>
    </row>
    <row r="519">
      <c r="A519" s="180"/>
      <c r="B519" s="214"/>
      <c r="C519" s="214"/>
      <c r="D519" s="214"/>
      <c r="E519" s="214"/>
      <c r="F519" s="214"/>
      <c r="G519" s="214"/>
      <c r="H519" s="767"/>
      <c r="I519" s="767"/>
      <c r="J519" s="214"/>
      <c r="K519" s="214"/>
      <c r="L519" s="768"/>
      <c r="M519" s="214"/>
      <c r="N519" s="769"/>
      <c r="O519" s="214"/>
      <c r="P519" s="214"/>
      <c r="Q519" s="214"/>
      <c r="R519" s="214"/>
      <c r="S519" s="214"/>
      <c r="T519" s="214"/>
      <c r="U519" s="214"/>
      <c r="V519" s="214"/>
      <c r="W519" s="214"/>
      <c r="X519" s="214"/>
      <c r="Y519" s="214"/>
      <c r="Z519" s="214"/>
      <c r="AA519" s="214"/>
    </row>
    <row r="520">
      <c r="A520" s="180"/>
      <c r="B520" s="214"/>
      <c r="C520" s="214"/>
      <c r="D520" s="214"/>
      <c r="E520" s="214"/>
      <c r="F520" s="214"/>
      <c r="G520" s="214"/>
      <c r="H520" s="767"/>
      <c r="I520" s="767"/>
      <c r="J520" s="214"/>
      <c r="K520" s="214"/>
      <c r="L520" s="768"/>
      <c r="M520" s="214"/>
      <c r="N520" s="769"/>
      <c r="O520" s="214"/>
      <c r="P520" s="214"/>
      <c r="Q520" s="214"/>
      <c r="R520" s="214"/>
      <c r="S520" s="214"/>
      <c r="T520" s="214"/>
      <c r="U520" s="214"/>
      <c r="V520" s="214"/>
      <c r="W520" s="214"/>
      <c r="X520" s="214"/>
      <c r="Y520" s="214"/>
      <c r="Z520" s="214"/>
      <c r="AA520" s="214"/>
    </row>
    <row r="521">
      <c r="A521" s="180"/>
      <c r="B521" s="214"/>
      <c r="C521" s="214"/>
      <c r="D521" s="214"/>
      <c r="E521" s="214"/>
      <c r="F521" s="214"/>
      <c r="G521" s="214"/>
      <c r="H521" s="767"/>
      <c r="I521" s="767"/>
      <c r="J521" s="214"/>
      <c r="K521" s="214"/>
      <c r="L521" s="768"/>
      <c r="M521" s="214"/>
      <c r="N521" s="769"/>
      <c r="O521" s="214"/>
      <c r="P521" s="214"/>
      <c r="Q521" s="214"/>
      <c r="R521" s="214"/>
      <c r="S521" s="214"/>
      <c r="T521" s="214"/>
      <c r="U521" s="214"/>
      <c r="V521" s="214"/>
      <c r="W521" s="214"/>
      <c r="X521" s="214"/>
      <c r="Y521" s="214"/>
      <c r="Z521" s="214"/>
      <c r="AA521" s="214"/>
    </row>
    <row r="522">
      <c r="A522" s="180"/>
      <c r="B522" s="214"/>
      <c r="C522" s="214"/>
      <c r="D522" s="214"/>
      <c r="E522" s="214"/>
      <c r="F522" s="214"/>
      <c r="G522" s="214"/>
      <c r="H522" s="767"/>
      <c r="I522" s="767"/>
      <c r="J522" s="214"/>
      <c r="K522" s="214"/>
      <c r="L522" s="768"/>
      <c r="M522" s="214"/>
      <c r="N522" s="769"/>
      <c r="O522" s="214"/>
      <c r="P522" s="214"/>
      <c r="Q522" s="214"/>
      <c r="R522" s="214"/>
      <c r="S522" s="214"/>
      <c r="T522" s="214"/>
      <c r="U522" s="214"/>
      <c r="V522" s="214"/>
      <c r="W522" s="214"/>
      <c r="X522" s="214"/>
      <c r="Y522" s="214"/>
      <c r="Z522" s="214"/>
      <c r="AA522" s="214"/>
    </row>
    <row r="523">
      <c r="A523" s="180"/>
      <c r="B523" s="214"/>
      <c r="C523" s="214"/>
      <c r="D523" s="214"/>
      <c r="E523" s="214"/>
      <c r="F523" s="214"/>
      <c r="G523" s="214"/>
      <c r="H523" s="767"/>
      <c r="I523" s="767"/>
      <c r="J523" s="214"/>
      <c r="K523" s="214"/>
      <c r="L523" s="768"/>
      <c r="M523" s="214"/>
      <c r="N523" s="769"/>
      <c r="O523" s="214"/>
      <c r="P523" s="214"/>
      <c r="Q523" s="214"/>
      <c r="R523" s="214"/>
      <c r="S523" s="214"/>
      <c r="T523" s="214"/>
      <c r="U523" s="214"/>
      <c r="V523" s="214"/>
      <c r="W523" s="214"/>
      <c r="X523" s="214"/>
      <c r="Y523" s="214"/>
      <c r="Z523" s="214"/>
      <c r="AA523" s="214"/>
    </row>
    <row r="524">
      <c r="A524" s="180"/>
      <c r="B524" s="214"/>
      <c r="C524" s="214"/>
      <c r="D524" s="214"/>
      <c r="E524" s="214"/>
      <c r="F524" s="214"/>
      <c r="G524" s="214"/>
      <c r="H524" s="767"/>
      <c r="I524" s="767"/>
      <c r="J524" s="214"/>
      <c r="K524" s="214"/>
      <c r="L524" s="768"/>
      <c r="M524" s="214"/>
      <c r="N524" s="769"/>
      <c r="O524" s="214"/>
      <c r="P524" s="214"/>
      <c r="Q524" s="214"/>
      <c r="R524" s="214"/>
      <c r="S524" s="214"/>
      <c r="T524" s="214"/>
      <c r="U524" s="214"/>
      <c r="V524" s="214"/>
      <c r="W524" s="214"/>
      <c r="X524" s="214"/>
      <c r="Y524" s="214"/>
      <c r="Z524" s="214"/>
      <c r="AA524" s="214"/>
    </row>
    <row r="525">
      <c r="A525" s="180"/>
      <c r="B525" s="214"/>
      <c r="C525" s="214"/>
      <c r="D525" s="214"/>
      <c r="E525" s="214"/>
      <c r="F525" s="214"/>
      <c r="G525" s="214"/>
      <c r="H525" s="767"/>
      <c r="I525" s="767"/>
      <c r="J525" s="214"/>
      <c r="K525" s="214"/>
      <c r="L525" s="768"/>
      <c r="M525" s="214"/>
      <c r="N525" s="769"/>
      <c r="O525" s="214"/>
      <c r="P525" s="214"/>
      <c r="Q525" s="214"/>
      <c r="R525" s="214"/>
      <c r="S525" s="214"/>
      <c r="T525" s="214"/>
      <c r="U525" s="214"/>
      <c r="V525" s="214"/>
      <c r="W525" s="214"/>
      <c r="X525" s="214"/>
      <c r="Y525" s="214"/>
      <c r="Z525" s="214"/>
      <c r="AA525" s="214"/>
    </row>
    <row r="526">
      <c r="A526" s="180"/>
      <c r="B526" s="214"/>
      <c r="C526" s="214"/>
      <c r="D526" s="214"/>
      <c r="E526" s="214"/>
      <c r="F526" s="214"/>
      <c r="G526" s="214"/>
      <c r="H526" s="767"/>
      <c r="I526" s="767"/>
      <c r="J526" s="214"/>
      <c r="K526" s="214"/>
      <c r="L526" s="768"/>
      <c r="M526" s="214"/>
      <c r="N526" s="769"/>
      <c r="O526" s="214"/>
      <c r="P526" s="214"/>
      <c r="Q526" s="214"/>
      <c r="R526" s="214"/>
      <c r="S526" s="214"/>
      <c r="T526" s="214"/>
      <c r="U526" s="214"/>
      <c r="V526" s="214"/>
      <c r="W526" s="214"/>
      <c r="X526" s="214"/>
      <c r="Y526" s="214"/>
      <c r="Z526" s="214"/>
      <c r="AA526" s="214"/>
    </row>
    <row r="527">
      <c r="A527" s="180"/>
      <c r="B527" s="214"/>
      <c r="C527" s="214"/>
      <c r="D527" s="214"/>
      <c r="E527" s="214"/>
      <c r="F527" s="214"/>
      <c r="G527" s="214"/>
      <c r="H527" s="767"/>
      <c r="I527" s="767"/>
      <c r="J527" s="214"/>
      <c r="K527" s="214"/>
      <c r="L527" s="768"/>
      <c r="M527" s="214"/>
      <c r="N527" s="769"/>
      <c r="O527" s="214"/>
      <c r="P527" s="214"/>
      <c r="Q527" s="214"/>
      <c r="R527" s="214"/>
      <c r="S527" s="214"/>
      <c r="T527" s="214"/>
      <c r="U527" s="214"/>
      <c r="V527" s="214"/>
      <c r="W527" s="214"/>
      <c r="X527" s="214"/>
      <c r="Y527" s="214"/>
      <c r="Z527" s="214"/>
      <c r="AA527" s="214"/>
    </row>
    <row r="528">
      <c r="A528" s="180"/>
      <c r="B528" s="214"/>
      <c r="C528" s="214"/>
      <c r="D528" s="214"/>
      <c r="E528" s="214"/>
      <c r="F528" s="214"/>
      <c r="G528" s="214"/>
      <c r="H528" s="767"/>
      <c r="I528" s="767"/>
      <c r="J528" s="214"/>
      <c r="K528" s="214"/>
      <c r="L528" s="768"/>
      <c r="M528" s="214"/>
      <c r="N528" s="769"/>
      <c r="O528" s="214"/>
      <c r="P528" s="214"/>
      <c r="Q528" s="214"/>
      <c r="R528" s="214"/>
      <c r="S528" s="214"/>
      <c r="T528" s="214"/>
      <c r="U528" s="214"/>
      <c r="V528" s="214"/>
      <c r="W528" s="214"/>
      <c r="X528" s="214"/>
      <c r="Y528" s="214"/>
      <c r="Z528" s="214"/>
      <c r="AA528" s="214"/>
    </row>
    <row r="529">
      <c r="A529" s="180"/>
      <c r="B529" s="214"/>
      <c r="C529" s="214"/>
      <c r="D529" s="214"/>
      <c r="E529" s="214"/>
      <c r="F529" s="214"/>
      <c r="G529" s="214"/>
      <c r="H529" s="767"/>
      <c r="I529" s="767"/>
      <c r="J529" s="214"/>
      <c r="K529" s="214"/>
      <c r="L529" s="768"/>
      <c r="M529" s="214"/>
      <c r="N529" s="769"/>
      <c r="O529" s="214"/>
      <c r="P529" s="214"/>
      <c r="Q529" s="214"/>
      <c r="R529" s="214"/>
      <c r="S529" s="214"/>
      <c r="T529" s="214"/>
      <c r="U529" s="214"/>
      <c r="V529" s="214"/>
      <c r="W529" s="214"/>
      <c r="X529" s="214"/>
      <c r="Y529" s="214"/>
      <c r="Z529" s="214"/>
      <c r="AA529" s="214"/>
    </row>
    <row r="530">
      <c r="A530" s="180"/>
      <c r="B530" s="214"/>
      <c r="C530" s="214"/>
      <c r="D530" s="214"/>
      <c r="E530" s="214"/>
      <c r="F530" s="214"/>
      <c r="G530" s="214"/>
      <c r="H530" s="767"/>
      <c r="I530" s="767"/>
      <c r="J530" s="214"/>
      <c r="K530" s="214"/>
      <c r="L530" s="768"/>
      <c r="M530" s="214"/>
      <c r="N530" s="769"/>
      <c r="O530" s="214"/>
      <c r="P530" s="214"/>
      <c r="Q530" s="214"/>
      <c r="R530" s="214"/>
      <c r="S530" s="214"/>
      <c r="T530" s="214"/>
      <c r="U530" s="214"/>
      <c r="V530" s="214"/>
      <c r="W530" s="214"/>
      <c r="X530" s="214"/>
      <c r="Y530" s="214"/>
      <c r="Z530" s="214"/>
      <c r="AA530" s="214"/>
    </row>
    <row r="531">
      <c r="A531" s="180"/>
      <c r="B531" s="214"/>
      <c r="C531" s="214"/>
      <c r="D531" s="214"/>
      <c r="E531" s="214"/>
      <c r="F531" s="214"/>
      <c r="G531" s="214"/>
      <c r="H531" s="767"/>
      <c r="I531" s="767"/>
      <c r="J531" s="214"/>
      <c r="K531" s="214"/>
      <c r="L531" s="768"/>
      <c r="M531" s="214"/>
      <c r="N531" s="769"/>
      <c r="O531" s="214"/>
      <c r="P531" s="214"/>
      <c r="Q531" s="214"/>
      <c r="R531" s="214"/>
      <c r="S531" s="214"/>
      <c r="T531" s="214"/>
      <c r="U531" s="214"/>
      <c r="V531" s="214"/>
      <c r="W531" s="214"/>
      <c r="X531" s="214"/>
      <c r="Y531" s="214"/>
      <c r="Z531" s="214"/>
      <c r="AA531" s="214"/>
    </row>
    <row r="532">
      <c r="A532" s="180"/>
      <c r="B532" s="214"/>
      <c r="C532" s="214"/>
      <c r="D532" s="214"/>
      <c r="E532" s="214"/>
      <c r="F532" s="214"/>
      <c r="G532" s="214"/>
      <c r="H532" s="767"/>
      <c r="I532" s="767"/>
      <c r="J532" s="214"/>
      <c r="K532" s="214"/>
      <c r="L532" s="768"/>
      <c r="M532" s="214"/>
      <c r="N532" s="769"/>
      <c r="O532" s="214"/>
      <c r="P532" s="214"/>
      <c r="Q532" s="214"/>
      <c r="R532" s="214"/>
      <c r="S532" s="214"/>
      <c r="T532" s="214"/>
      <c r="U532" s="214"/>
      <c r="V532" s="214"/>
      <c r="W532" s="214"/>
      <c r="X532" s="214"/>
      <c r="Y532" s="214"/>
      <c r="Z532" s="214"/>
      <c r="AA532" s="214"/>
    </row>
    <row r="533">
      <c r="A533" s="180"/>
      <c r="B533" s="214"/>
      <c r="C533" s="214"/>
      <c r="D533" s="214"/>
      <c r="E533" s="214"/>
      <c r="F533" s="214"/>
      <c r="G533" s="214"/>
      <c r="H533" s="767"/>
      <c r="I533" s="767"/>
      <c r="J533" s="214"/>
      <c r="K533" s="214"/>
      <c r="L533" s="768"/>
      <c r="M533" s="214"/>
      <c r="N533" s="769"/>
      <c r="O533" s="214"/>
      <c r="P533" s="214"/>
      <c r="Q533" s="214"/>
      <c r="R533" s="214"/>
      <c r="S533" s="214"/>
      <c r="T533" s="214"/>
      <c r="U533" s="214"/>
      <c r="V533" s="214"/>
      <c r="W533" s="214"/>
      <c r="X533" s="214"/>
      <c r="Y533" s="214"/>
      <c r="Z533" s="214"/>
      <c r="AA533" s="214"/>
    </row>
    <row r="534">
      <c r="A534" s="180"/>
      <c r="B534" s="214"/>
      <c r="C534" s="214"/>
      <c r="D534" s="214"/>
      <c r="E534" s="214"/>
      <c r="F534" s="214"/>
      <c r="G534" s="214"/>
      <c r="H534" s="767"/>
      <c r="I534" s="767"/>
      <c r="J534" s="214"/>
      <c r="K534" s="214"/>
      <c r="L534" s="768"/>
      <c r="M534" s="214"/>
      <c r="N534" s="769"/>
      <c r="O534" s="214"/>
      <c r="P534" s="214"/>
      <c r="Q534" s="214"/>
      <c r="R534" s="214"/>
      <c r="S534" s="214"/>
      <c r="T534" s="214"/>
      <c r="U534" s="214"/>
      <c r="V534" s="214"/>
      <c r="W534" s="214"/>
      <c r="X534" s="214"/>
      <c r="Y534" s="214"/>
      <c r="Z534" s="214"/>
      <c r="AA534" s="214"/>
    </row>
    <row r="535">
      <c r="A535" s="180"/>
      <c r="B535" s="214"/>
      <c r="C535" s="214"/>
      <c r="D535" s="214"/>
      <c r="E535" s="214"/>
      <c r="F535" s="214"/>
      <c r="G535" s="214"/>
      <c r="H535" s="767"/>
      <c r="I535" s="767"/>
      <c r="J535" s="214"/>
      <c r="K535" s="214"/>
      <c r="L535" s="768"/>
      <c r="M535" s="214"/>
      <c r="N535" s="769"/>
      <c r="O535" s="214"/>
      <c r="P535" s="214"/>
      <c r="Q535" s="214"/>
      <c r="R535" s="214"/>
      <c r="S535" s="214"/>
      <c r="T535" s="214"/>
      <c r="U535" s="214"/>
      <c r="V535" s="214"/>
      <c r="W535" s="214"/>
      <c r="X535" s="214"/>
      <c r="Y535" s="214"/>
      <c r="Z535" s="214"/>
      <c r="AA535" s="214"/>
    </row>
    <row r="536">
      <c r="A536" s="180"/>
      <c r="B536" s="214"/>
      <c r="C536" s="214"/>
      <c r="D536" s="214"/>
      <c r="E536" s="214"/>
      <c r="F536" s="214"/>
      <c r="G536" s="214"/>
      <c r="H536" s="767"/>
      <c r="I536" s="767"/>
      <c r="J536" s="214"/>
      <c r="K536" s="214"/>
      <c r="L536" s="768"/>
      <c r="M536" s="214"/>
      <c r="N536" s="769"/>
      <c r="O536" s="214"/>
      <c r="P536" s="214"/>
      <c r="Q536" s="214"/>
      <c r="R536" s="214"/>
      <c r="S536" s="214"/>
      <c r="T536" s="214"/>
      <c r="U536" s="214"/>
      <c r="V536" s="214"/>
      <c r="W536" s="214"/>
      <c r="X536" s="214"/>
      <c r="Y536" s="214"/>
      <c r="Z536" s="214"/>
      <c r="AA536" s="214"/>
    </row>
    <row r="537">
      <c r="A537" s="180"/>
      <c r="B537" s="214"/>
      <c r="C537" s="214"/>
      <c r="D537" s="214"/>
      <c r="E537" s="214"/>
      <c r="F537" s="214"/>
      <c r="G537" s="214"/>
      <c r="H537" s="767"/>
      <c r="I537" s="767"/>
      <c r="J537" s="214"/>
      <c r="K537" s="214"/>
      <c r="L537" s="768"/>
      <c r="M537" s="214"/>
      <c r="N537" s="769"/>
      <c r="O537" s="214"/>
      <c r="P537" s="214"/>
      <c r="Q537" s="214"/>
      <c r="R537" s="214"/>
      <c r="S537" s="214"/>
      <c r="T537" s="214"/>
      <c r="U537" s="214"/>
      <c r="V537" s="214"/>
      <c r="W537" s="214"/>
      <c r="X537" s="214"/>
      <c r="Y537" s="214"/>
      <c r="Z537" s="214"/>
      <c r="AA537" s="214"/>
    </row>
    <row r="538">
      <c r="A538" s="180"/>
      <c r="B538" s="214"/>
      <c r="C538" s="214"/>
      <c r="D538" s="214"/>
      <c r="E538" s="214"/>
      <c r="F538" s="214"/>
      <c r="G538" s="214"/>
      <c r="H538" s="767"/>
      <c r="I538" s="767"/>
      <c r="J538" s="214"/>
      <c r="K538" s="214"/>
      <c r="L538" s="768"/>
      <c r="M538" s="214"/>
      <c r="N538" s="769"/>
      <c r="O538" s="214"/>
      <c r="P538" s="214"/>
      <c r="Q538" s="214"/>
      <c r="R538" s="214"/>
      <c r="S538" s="214"/>
      <c r="T538" s="214"/>
      <c r="U538" s="214"/>
      <c r="V538" s="214"/>
      <c r="W538" s="214"/>
      <c r="X538" s="214"/>
      <c r="Y538" s="214"/>
      <c r="Z538" s="214"/>
      <c r="AA538" s="214"/>
    </row>
    <row r="539">
      <c r="A539" s="180"/>
      <c r="B539" s="214"/>
      <c r="C539" s="214"/>
      <c r="D539" s="214"/>
      <c r="E539" s="214"/>
      <c r="F539" s="214"/>
      <c r="G539" s="214"/>
      <c r="H539" s="767"/>
      <c r="I539" s="767"/>
      <c r="J539" s="214"/>
      <c r="K539" s="214"/>
      <c r="L539" s="768"/>
      <c r="M539" s="214"/>
      <c r="N539" s="769"/>
      <c r="O539" s="214"/>
      <c r="P539" s="214"/>
      <c r="Q539" s="214"/>
      <c r="R539" s="214"/>
      <c r="S539" s="214"/>
      <c r="T539" s="214"/>
      <c r="U539" s="214"/>
      <c r="V539" s="214"/>
      <c r="W539" s="214"/>
      <c r="X539" s="214"/>
      <c r="Y539" s="214"/>
      <c r="Z539" s="214"/>
      <c r="AA539" s="214"/>
    </row>
    <row r="540">
      <c r="A540" s="180"/>
      <c r="B540" s="214"/>
      <c r="C540" s="214"/>
      <c r="D540" s="214"/>
      <c r="E540" s="214"/>
      <c r="F540" s="214"/>
      <c r="G540" s="214"/>
      <c r="H540" s="767"/>
      <c r="I540" s="767"/>
      <c r="J540" s="214"/>
      <c r="K540" s="214"/>
      <c r="L540" s="768"/>
      <c r="M540" s="214"/>
      <c r="N540" s="769"/>
      <c r="O540" s="214"/>
      <c r="P540" s="214"/>
      <c r="Q540" s="214"/>
      <c r="R540" s="214"/>
      <c r="S540" s="214"/>
      <c r="T540" s="214"/>
      <c r="U540" s="214"/>
      <c r="V540" s="214"/>
      <c r="W540" s="214"/>
      <c r="X540" s="214"/>
      <c r="Y540" s="214"/>
      <c r="Z540" s="214"/>
      <c r="AA540" s="214"/>
    </row>
    <row r="541">
      <c r="A541" s="180"/>
      <c r="B541" s="214"/>
      <c r="C541" s="214"/>
      <c r="D541" s="214"/>
      <c r="E541" s="214"/>
      <c r="F541" s="214"/>
      <c r="G541" s="214"/>
      <c r="H541" s="767"/>
      <c r="I541" s="767"/>
      <c r="J541" s="214"/>
      <c r="K541" s="214"/>
      <c r="L541" s="768"/>
      <c r="M541" s="214"/>
      <c r="N541" s="769"/>
      <c r="O541" s="214"/>
      <c r="P541" s="214"/>
      <c r="Q541" s="214"/>
      <c r="R541" s="214"/>
      <c r="S541" s="214"/>
      <c r="T541" s="214"/>
      <c r="U541" s="214"/>
      <c r="V541" s="214"/>
      <c r="W541" s="214"/>
      <c r="X541" s="214"/>
      <c r="Y541" s="214"/>
      <c r="Z541" s="214"/>
      <c r="AA541" s="214"/>
    </row>
    <row r="542">
      <c r="A542" s="180"/>
      <c r="B542" s="214"/>
      <c r="C542" s="214"/>
      <c r="D542" s="214"/>
      <c r="E542" s="214"/>
      <c r="F542" s="214"/>
      <c r="G542" s="214"/>
      <c r="H542" s="767"/>
      <c r="I542" s="767"/>
      <c r="J542" s="214"/>
      <c r="K542" s="214"/>
      <c r="L542" s="768"/>
      <c r="M542" s="214"/>
      <c r="N542" s="769"/>
      <c r="O542" s="214"/>
      <c r="P542" s="214"/>
      <c r="Q542" s="214"/>
      <c r="R542" s="214"/>
      <c r="S542" s="214"/>
      <c r="T542" s="214"/>
      <c r="U542" s="214"/>
      <c r="V542" s="214"/>
      <c r="W542" s="214"/>
      <c r="X542" s="214"/>
      <c r="Y542" s="214"/>
      <c r="Z542" s="214"/>
      <c r="AA542" s="214"/>
    </row>
    <row r="543">
      <c r="A543" s="180"/>
      <c r="B543" s="214"/>
      <c r="C543" s="214"/>
      <c r="D543" s="214"/>
      <c r="E543" s="214"/>
      <c r="F543" s="214"/>
      <c r="G543" s="214"/>
      <c r="H543" s="767"/>
      <c r="I543" s="767"/>
      <c r="J543" s="214"/>
      <c r="K543" s="214"/>
      <c r="L543" s="768"/>
      <c r="M543" s="214"/>
      <c r="N543" s="769"/>
      <c r="O543" s="214"/>
      <c r="P543" s="214"/>
      <c r="Q543" s="214"/>
      <c r="R543" s="214"/>
      <c r="S543" s="214"/>
      <c r="T543" s="214"/>
      <c r="U543" s="214"/>
      <c r="V543" s="214"/>
      <c r="W543" s="214"/>
      <c r="X543" s="214"/>
      <c r="Y543" s="214"/>
      <c r="Z543" s="214"/>
      <c r="AA543" s="214"/>
    </row>
    <row r="544">
      <c r="A544" s="180"/>
      <c r="B544" s="214"/>
      <c r="C544" s="214"/>
      <c r="D544" s="214"/>
      <c r="E544" s="214"/>
      <c r="F544" s="214"/>
      <c r="G544" s="214"/>
      <c r="H544" s="767"/>
      <c r="I544" s="767"/>
      <c r="J544" s="214"/>
      <c r="K544" s="214"/>
      <c r="L544" s="768"/>
      <c r="M544" s="214"/>
      <c r="N544" s="769"/>
      <c r="O544" s="214"/>
      <c r="P544" s="214"/>
      <c r="Q544" s="214"/>
      <c r="R544" s="214"/>
      <c r="S544" s="214"/>
      <c r="T544" s="214"/>
      <c r="U544" s="214"/>
      <c r="V544" s="214"/>
      <c r="W544" s="214"/>
      <c r="X544" s="214"/>
      <c r="Y544" s="214"/>
      <c r="Z544" s="214"/>
      <c r="AA544" s="214"/>
    </row>
    <row r="545">
      <c r="A545" s="180"/>
      <c r="B545" s="214"/>
      <c r="C545" s="214"/>
      <c r="D545" s="214"/>
      <c r="E545" s="214"/>
      <c r="F545" s="214"/>
      <c r="G545" s="214"/>
      <c r="H545" s="767"/>
      <c r="I545" s="767"/>
      <c r="J545" s="214"/>
      <c r="K545" s="214"/>
      <c r="L545" s="768"/>
      <c r="M545" s="214"/>
      <c r="N545" s="769"/>
      <c r="O545" s="214"/>
      <c r="P545" s="214"/>
      <c r="Q545" s="214"/>
      <c r="R545" s="214"/>
      <c r="S545" s="214"/>
      <c r="T545" s="214"/>
      <c r="U545" s="214"/>
      <c r="V545" s="214"/>
      <c r="W545" s="214"/>
      <c r="X545" s="214"/>
      <c r="Y545" s="214"/>
      <c r="Z545" s="214"/>
      <c r="AA545" s="214"/>
    </row>
    <row r="546">
      <c r="A546" s="180"/>
      <c r="B546" s="214"/>
      <c r="C546" s="214"/>
      <c r="D546" s="214"/>
      <c r="E546" s="214"/>
      <c r="F546" s="214"/>
      <c r="G546" s="214"/>
      <c r="H546" s="767"/>
      <c r="I546" s="767"/>
      <c r="J546" s="214"/>
      <c r="K546" s="214"/>
      <c r="L546" s="768"/>
      <c r="M546" s="214"/>
      <c r="N546" s="769"/>
      <c r="O546" s="214"/>
      <c r="P546" s="214"/>
      <c r="Q546" s="214"/>
      <c r="R546" s="214"/>
      <c r="S546" s="214"/>
      <c r="T546" s="214"/>
      <c r="U546" s="214"/>
      <c r="V546" s="214"/>
      <c r="W546" s="214"/>
      <c r="X546" s="214"/>
      <c r="Y546" s="214"/>
      <c r="Z546" s="214"/>
      <c r="AA546" s="214"/>
    </row>
    <row r="547">
      <c r="A547" s="180"/>
      <c r="B547" s="214"/>
      <c r="C547" s="214"/>
      <c r="D547" s="214"/>
      <c r="E547" s="214"/>
      <c r="F547" s="214"/>
      <c r="G547" s="214"/>
      <c r="H547" s="767"/>
      <c r="I547" s="767"/>
      <c r="J547" s="214"/>
      <c r="K547" s="214"/>
      <c r="L547" s="768"/>
      <c r="M547" s="214"/>
      <c r="N547" s="769"/>
      <c r="O547" s="214"/>
      <c r="P547" s="214"/>
      <c r="Q547" s="214"/>
      <c r="R547" s="214"/>
      <c r="S547" s="214"/>
      <c r="T547" s="214"/>
      <c r="U547" s="214"/>
      <c r="V547" s="214"/>
      <c r="W547" s="214"/>
      <c r="X547" s="214"/>
      <c r="Y547" s="214"/>
      <c r="Z547" s="214"/>
      <c r="AA547" s="214"/>
    </row>
    <row r="548">
      <c r="A548" s="180"/>
      <c r="B548" s="214"/>
      <c r="C548" s="214"/>
      <c r="D548" s="214"/>
      <c r="E548" s="214"/>
      <c r="F548" s="214"/>
      <c r="G548" s="214"/>
      <c r="H548" s="767"/>
      <c r="I548" s="767"/>
      <c r="J548" s="214"/>
      <c r="K548" s="214"/>
      <c r="L548" s="768"/>
      <c r="M548" s="214"/>
      <c r="N548" s="769"/>
      <c r="O548" s="214"/>
      <c r="P548" s="214"/>
      <c r="Q548" s="214"/>
      <c r="R548" s="214"/>
      <c r="S548" s="214"/>
      <c r="T548" s="214"/>
      <c r="U548" s="214"/>
      <c r="V548" s="214"/>
      <c r="W548" s="214"/>
      <c r="X548" s="214"/>
      <c r="Y548" s="214"/>
      <c r="Z548" s="214"/>
      <c r="AA548" s="214"/>
    </row>
    <row r="549">
      <c r="A549" s="180"/>
      <c r="B549" s="214"/>
      <c r="C549" s="214"/>
      <c r="D549" s="214"/>
      <c r="E549" s="214"/>
      <c r="F549" s="214"/>
      <c r="G549" s="214"/>
      <c r="H549" s="767"/>
      <c r="I549" s="767"/>
      <c r="J549" s="214"/>
      <c r="K549" s="214"/>
      <c r="L549" s="768"/>
      <c r="M549" s="214"/>
      <c r="N549" s="769"/>
      <c r="O549" s="214"/>
      <c r="P549" s="214"/>
      <c r="Q549" s="214"/>
      <c r="R549" s="214"/>
      <c r="S549" s="214"/>
      <c r="T549" s="214"/>
      <c r="U549" s="214"/>
      <c r="V549" s="214"/>
      <c r="W549" s="214"/>
      <c r="X549" s="214"/>
      <c r="Y549" s="214"/>
      <c r="Z549" s="214"/>
      <c r="AA549" s="214"/>
    </row>
    <row r="550">
      <c r="A550" s="180"/>
      <c r="B550" s="214"/>
      <c r="C550" s="214"/>
      <c r="D550" s="214"/>
      <c r="E550" s="214"/>
      <c r="F550" s="214"/>
      <c r="G550" s="214"/>
      <c r="H550" s="767"/>
      <c r="I550" s="767"/>
      <c r="J550" s="214"/>
      <c r="K550" s="214"/>
      <c r="L550" s="768"/>
      <c r="M550" s="214"/>
      <c r="N550" s="769"/>
      <c r="O550" s="214"/>
      <c r="P550" s="214"/>
      <c r="Q550" s="214"/>
      <c r="R550" s="214"/>
      <c r="S550" s="214"/>
      <c r="T550" s="214"/>
      <c r="U550" s="214"/>
      <c r="V550" s="214"/>
      <c r="W550" s="214"/>
      <c r="X550" s="214"/>
      <c r="Y550" s="214"/>
      <c r="Z550" s="214"/>
      <c r="AA550" s="214"/>
    </row>
    <row r="551">
      <c r="A551" s="180"/>
      <c r="B551" s="214"/>
      <c r="C551" s="214"/>
      <c r="D551" s="214"/>
      <c r="E551" s="214"/>
      <c r="F551" s="214"/>
      <c r="G551" s="214"/>
      <c r="H551" s="767"/>
      <c r="I551" s="767"/>
      <c r="J551" s="214"/>
      <c r="K551" s="214"/>
      <c r="L551" s="768"/>
      <c r="M551" s="214"/>
      <c r="N551" s="769"/>
      <c r="O551" s="214"/>
      <c r="P551" s="214"/>
      <c r="Q551" s="214"/>
      <c r="R551" s="214"/>
      <c r="S551" s="214"/>
      <c r="T551" s="214"/>
      <c r="U551" s="214"/>
      <c r="V551" s="214"/>
      <c r="W551" s="214"/>
      <c r="X551" s="214"/>
      <c r="Y551" s="214"/>
      <c r="Z551" s="214"/>
      <c r="AA551" s="214"/>
    </row>
    <row r="552">
      <c r="A552" s="180"/>
      <c r="B552" s="214"/>
      <c r="C552" s="214"/>
      <c r="D552" s="214"/>
      <c r="E552" s="214"/>
      <c r="F552" s="214"/>
      <c r="G552" s="214"/>
      <c r="H552" s="767"/>
      <c r="I552" s="767"/>
      <c r="J552" s="214"/>
      <c r="K552" s="214"/>
      <c r="L552" s="768"/>
      <c r="M552" s="214"/>
      <c r="N552" s="769"/>
      <c r="O552" s="214"/>
      <c r="P552" s="214"/>
      <c r="Q552" s="214"/>
      <c r="R552" s="214"/>
      <c r="S552" s="214"/>
      <c r="T552" s="214"/>
      <c r="U552" s="214"/>
      <c r="V552" s="214"/>
      <c r="W552" s="214"/>
      <c r="X552" s="214"/>
      <c r="Y552" s="214"/>
      <c r="Z552" s="214"/>
      <c r="AA552" s="214"/>
    </row>
    <row r="553">
      <c r="A553" s="180"/>
      <c r="B553" s="214"/>
      <c r="C553" s="214"/>
      <c r="D553" s="214"/>
      <c r="E553" s="214"/>
      <c r="F553" s="214"/>
      <c r="G553" s="214"/>
      <c r="H553" s="767"/>
      <c r="I553" s="767"/>
      <c r="J553" s="214"/>
      <c r="K553" s="214"/>
      <c r="L553" s="768"/>
      <c r="M553" s="214"/>
      <c r="N553" s="769"/>
      <c r="O553" s="214"/>
      <c r="P553" s="214"/>
      <c r="Q553" s="214"/>
      <c r="R553" s="214"/>
      <c r="S553" s="214"/>
      <c r="T553" s="214"/>
      <c r="U553" s="214"/>
      <c r="V553" s="214"/>
      <c r="W553" s="214"/>
      <c r="X553" s="214"/>
      <c r="Y553" s="214"/>
      <c r="Z553" s="214"/>
      <c r="AA553" s="214"/>
    </row>
    <row r="554">
      <c r="A554" s="180"/>
      <c r="B554" s="214"/>
      <c r="C554" s="214"/>
      <c r="D554" s="214"/>
      <c r="E554" s="214"/>
      <c r="F554" s="214"/>
      <c r="G554" s="214"/>
      <c r="H554" s="767"/>
      <c r="I554" s="767"/>
      <c r="J554" s="214"/>
      <c r="K554" s="214"/>
      <c r="L554" s="768"/>
      <c r="M554" s="214"/>
      <c r="N554" s="769"/>
      <c r="O554" s="214"/>
      <c r="P554" s="214"/>
      <c r="Q554" s="214"/>
      <c r="R554" s="214"/>
      <c r="S554" s="214"/>
      <c r="T554" s="214"/>
      <c r="U554" s="214"/>
      <c r="V554" s="214"/>
      <c r="W554" s="214"/>
      <c r="X554" s="214"/>
      <c r="Y554" s="214"/>
      <c r="Z554" s="214"/>
      <c r="AA554" s="214"/>
    </row>
    <row r="555">
      <c r="A555" s="180"/>
      <c r="B555" s="214"/>
      <c r="C555" s="214"/>
      <c r="D555" s="214"/>
      <c r="E555" s="214"/>
      <c r="F555" s="214"/>
      <c r="G555" s="214"/>
      <c r="H555" s="767"/>
      <c r="I555" s="767"/>
      <c r="J555" s="214"/>
      <c r="K555" s="214"/>
      <c r="L555" s="768"/>
      <c r="M555" s="214"/>
      <c r="N555" s="769"/>
      <c r="O555" s="214"/>
      <c r="P555" s="214"/>
      <c r="Q555" s="214"/>
      <c r="R555" s="214"/>
      <c r="S555" s="214"/>
      <c r="T555" s="214"/>
      <c r="U555" s="214"/>
      <c r="V555" s="214"/>
      <c r="W555" s="214"/>
      <c r="X555" s="214"/>
      <c r="Y555" s="214"/>
      <c r="Z555" s="214"/>
      <c r="AA555" s="214"/>
    </row>
    <row r="556">
      <c r="A556" s="180"/>
      <c r="B556" s="214"/>
      <c r="C556" s="214"/>
      <c r="D556" s="214"/>
      <c r="E556" s="214"/>
      <c r="F556" s="214"/>
      <c r="G556" s="214"/>
      <c r="H556" s="767"/>
      <c r="I556" s="767"/>
      <c r="J556" s="214"/>
      <c r="K556" s="214"/>
      <c r="L556" s="768"/>
      <c r="M556" s="214"/>
      <c r="N556" s="769"/>
      <c r="O556" s="214"/>
      <c r="P556" s="214"/>
      <c r="Q556" s="214"/>
      <c r="R556" s="214"/>
      <c r="S556" s="214"/>
      <c r="T556" s="214"/>
      <c r="U556" s="214"/>
      <c r="V556" s="214"/>
      <c r="W556" s="214"/>
      <c r="X556" s="214"/>
      <c r="Y556" s="214"/>
      <c r="Z556" s="214"/>
      <c r="AA556" s="214"/>
    </row>
    <row r="557">
      <c r="A557" s="180"/>
      <c r="B557" s="214"/>
      <c r="C557" s="214"/>
      <c r="D557" s="214"/>
      <c r="E557" s="214"/>
      <c r="F557" s="214"/>
      <c r="G557" s="214"/>
      <c r="H557" s="767"/>
      <c r="I557" s="767"/>
      <c r="J557" s="214"/>
      <c r="K557" s="214"/>
      <c r="L557" s="768"/>
      <c r="M557" s="214"/>
      <c r="N557" s="769"/>
      <c r="O557" s="214"/>
      <c r="P557" s="214"/>
      <c r="Q557" s="214"/>
      <c r="R557" s="214"/>
      <c r="S557" s="214"/>
      <c r="T557" s="214"/>
      <c r="U557" s="214"/>
      <c r="V557" s="214"/>
      <c r="W557" s="214"/>
      <c r="X557" s="214"/>
      <c r="Y557" s="214"/>
      <c r="Z557" s="214"/>
      <c r="AA557" s="214"/>
    </row>
    <row r="558">
      <c r="A558" s="180"/>
      <c r="B558" s="214"/>
      <c r="C558" s="214"/>
      <c r="D558" s="214"/>
      <c r="E558" s="214"/>
      <c r="F558" s="214"/>
      <c r="G558" s="214"/>
      <c r="H558" s="767"/>
      <c r="I558" s="767"/>
      <c r="J558" s="214"/>
      <c r="K558" s="214"/>
      <c r="L558" s="768"/>
      <c r="M558" s="214"/>
      <c r="N558" s="769"/>
      <c r="O558" s="214"/>
      <c r="P558" s="214"/>
      <c r="Q558" s="214"/>
      <c r="R558" s="214"/>
      <c r="S558" s="214"/>
      <c r="T558" s="214"/>
      <c r="U558" s="214"/>
      <c r="V558" s="214"/>
      <c r="W558" s="214"/>
      <c r="X558" s="214"/>
      <c r="Y558" s="214"/>
      <c r="Z558" s="214"/>
      <c r="AA558" s="214"/>
    </row>
    <row r="559">
      <c r="A559" s="180"/>
      <c r="B559" s="214"/>
      <c r="C559" s="214"/>
      <c r="D559" s="214"/>
      <c r="E559" s="214"/>
      <c r="F559" s="214"/>
      <c r="G559" s="214"/>
      <c r="H559" s="767"/>
      <c r="I559" s="767"/>
      <c r="J559" s="214"/>
      <c r="K559" s="214"/>
      <c r="L559" s="768"/>
      <c r="M559" s="214"/>
      <c r="N559" s="769"/>
      <c r="O559" s="214"/>
      <c r="P559" s="214"/>
      <c r="Q559" s="214"/>
      <c r="R559" s="214"/>
      <c r="S559" s="214"/>
      <c r="T559" s="214"/>
      <c r="U559" s="214"/>
      <c r="V559" s="214"/>
      <c r="W559" s="214"/>
      <c r="X559" s="214"/>
      <c r="Y559" s="214"/>
      <c r="Z559" s="214"/>
      <c r="AA559" s="214"/>
    </row>
    <row r="560">
      <c r="A560" s="180"/>
      <c r="B560" s="214"/>
      <c r="C560" s="214"/>
      <c r="D560" s="214"/>
      <c r="E560" s="214"/>
      <c r="F560" s="214"/>
      <c r="G560" s="214"/>
      <c r="H560" s="767"/>
      <c r="I560" s="767"/>
      <c r="J560" s="214"/>
      <c r="K560" s="214"/>
      <c r="L560" s="768"/>
      <c r="M560" s="214"/>
      <c r="N560" s="769"/>
      <c r="O560" s="214"/>
      <c r="P560" s="214"/>
      <c r="Q560" s="214"/>
      <c r="R560" s="214"/>
      <c r="S560" s="214"/>
      <c r="T560" s="214"/>
      <c r="U560" s="214"/>
      <c r="V560" s="214"/>
      <c r="W560" s="214"/>
      <c r="X560" s="214"/>
      <c r="Y560" s="214"/>
      <c r="Z560" s="214"/>
      <c r="AA560" s="214"/>
    </row>
    <row r="561">
      <c r="A561" s="180"/>
      <c r="B561" s="214"/>
      <c r="C561" s="214"/>
      <c r="D561" s="214"/>
      <c r="E561" s="214"/>
      <c r="F561" s="214"/>
      <c r="G561" s="214"/>
      <c r="H561" s="767"/>
      <c r="I561" s="767"/>
      <c r="J561" s="214"/>
      <c r="K561" s="214"/>
      <c r="L561" s="768"/>
      <c r="M561" s="214"/>
      <c r="N561" s="769"/>
      <c r="O561" s="214"/>
      <c r="P561" s="214"/>
      <c r="Q561" s="214"/>
      <c r="R561" s="214"/>
      <c r="S561" s="214"/>
      <c r="T561" s="214"/>
      <c r="U561" s="214"/>
      <c r="V561" s="214"/>
      <c r="W561" s="214"/>
      <c r="X561" s="214"/>
      <c r="Y561" s="214"/>
      <c r="Z561" s="214"/>
      <c r="AA561" s="214"/>
    </row>
    <row r="562">
      <c r="A562" s="180"/>
      <c r="B562" s="214"/>
      <c r="C562" s="214"/>
      <c r="D562" s="214"/>
      <c r="E562" s="214"/>
      <c r="F562" s="214"/>
      <c r="G562" s="214"/>
      <c r="H562" s="767"/>
      <c r="I562" s="767"/>
      <c r="J562" s="214"/>
      <c r="K562" s="214"/>
      <c r="L562" s="768"/>
      <c r="M562" s="214"/>
      <c r="N562" s="769"/>
      <c r="O562" s="214"/>
      <c r="P562" s="214"/>
      <c r="Q562" s="214"/>
      <c r="R562" s="214"/>
      <c r="S562" s="214"/>
      <c r="T562" s="214"/>
      <c r="U562" s="214"/>
      <c r="V562" s="214"/>
      <c r="W562" s="214"/>
      <c r="X562" s="214"/>
      <c r="Y562" s="214"/>
      <c r="Z562" s="214"/>
      <c r="AA562" s="214"/>
    </row>
    <row r="563">
      <c r="A563" s="180"/>
      <c r="B563" s="214"/>
      <c r="C563" s="214"/>
      <c r="D563" s="214"/>
      <c r="E563" s="214"/>
      <c r="F563" s="214"/>
      <c r="G563" s="214"/>
      <c r="H563" s="767"/>
      <c r="I563" s="767"/>
      <c r="J563" s="214"/>
      <c r="K563" s="214"/>
      <c r="L563" s="768"/>
      <c r="M563" s="214"/>
      <c r="N563" s="769"/>
      <c r="O563" s="214"/>
      <c r="P563" s="214"/>
      <c r="Q563" s="214"/>
      <c r="R563" s="214"/>
      <c r="S563" s="214"/>
      <c r="T563" s="214"/>
      <c r="U563" s="214"/>
      <c r="V563" s="214"/>
      <c r="W563" s="214"/>
      <c r="X563" s="214"/>
      <c r="Y563" s="214"/>
      <c r="Z563" s="214"/>
      <c r="AA563" s="214"/>
    </row>
    <row r="564">
      <c r="A564" s="180"/>
      <c r="B564" s="214"/>
      <c r="C564" s="214"/>
      <c r="D564" s="214"/>
      <c r="E564" s="214"/>
      <c r="F564" s="214"/>
      <c r="G564" s="214"/>
      <c r="H564" s="767"/>
      <c r="I564" s="767"/>
      <c r="J564" s="214"/>
      <c r="K564" s="214"/>
      <c r="L564" s="768"/>
      <c r="M564" s="214"/>
      <c r="N564" s="769"/>
      <c r="O564" s="214"/>
      <c r="P564" s="214"/>
      <c r="Q564" s="214"/>
      <c r="R564" s="214"/>
      <c r="S564" s="214"/>
      <c r="T564" s="214"/>
      <c r="U564" s="214"/>
      <c r="V564" s="214"/>
      <c r="W564" s="214"/>
      <c r="X564" s="214"/>
      <c r="Y564" s="214"/>
      <c r="Z564" s="214"/>
      <c r="AA564" s="214"/>
    </row>
    <row r="565">
      <c r="A565" s="180"/>
      <c r="B565" s="214"/>
      <c r="C565" s="214"/>
      <c r="D565" s="214"/>
      <c r="E565" s="214"/>
      <c r="F565" s="214"/>
      <c r="G565" s="214"/>
      <c r="H565" s="767"/>
      <c r="I565" s="767"/>
      <c r="J565" s="214"/>
      <c r="K565" s="214"/>
      <c r="L565" s="768"/>
      <c r="M565" s="214"/>
      <c r="N565" s="769"/>
      <c r="O565" s="214"/>
      <c r="P565" s="214"/>
      <c r="Q565" s="214"/>
      <c r="R565" s="214"/>
      <c r="S565" s="214"/>
      <c r="T565" s="214"/>
      <c r="U565" s="214"/>
      <c r="V565" s="214"/>
      <c r="W565" s="214"/>
      <c r="X565" s="214"/>
      <c r="Y565" s="214"/>
      <c r="Z565" s="214"/>
      <c r="AA565" s="214"/>
    </row>
    <row r="566">
      <c r="A566" s="180"/>
      <c r="B566" s="214"/>
      <c r="C566" s="214"/>
      <c r="D566" s="214"/>
      <c r="E566" s="214"/>
      <c r="F566" s="214"/>
      <c r="G566" s="214"/>
      <c r="H566" s="767"/>
      <c r="I566" s="767"/>
      <c r="J566" s="214"/>
      <c r="K566" s="214"/>
      <c r="L566" s="768"/>
      <c r="M566" s="214"/>
      <c r="N566" s="769"/>
      <c r="O566" s="214"/>
      <c r="P566" s="214"/>
      <c r="Q566" s="214"/>
      <c r="R566" s="214"/>
      <c r="S566" s="214"/>
      <c r="T566" s="214"/>
      <c r="U566" s="214"/>
      <c r="V566" s="214"/>
      <c r="W566" s="214"/>
      <c r="X566" s="214"/>
      <c r="Y566" s="214"/>
      <c r="Z566" s="214"/>
      <c r="AA566" s="214"/>
    </row>
    <row r="567">
      <c r="A567" s="180"/>
      <c r="B567" s="214"/>
      <c r="C567" s="214"/>
      <c r="D567" s="214"/>
      <c r="E567" s="214"/>
      <c r="F567" s="214"/>
      <c r="G567" s="214"/>
      <c r="H567" s="767"/>
      <c r="I567" s="767"/>
      <c r="J567" s="214"/>
      <c r="K567" s="214"/>
      <c r="L567" s="768"/>
      <c r="M567" s="214"/>
      <c r="N567" s="769"/>
      <c r="O567" s="214"/>
      <c r="P567" s="214"/>
      <c r="Q567" s="214"/>
      <c r="R567" s="214"/>
      <c r="S567" s="214"/>
      <c r="T567" s="214"/>
      <c r="U567" s="214"/>
      <c r="V567" s="214"/>
      <c r="W567" s="214"/>
      <c r="X567" s="214"/>
      <c r="Y567" s="214"/>
      <c r="Z567" s="214"/>
      <c r="AA567" s="214"/>
    </row>
    <row r="568">
      <c r="A568" s="180"/>
      <c r="B568" s="214"/>
      <c r="C568" s="214"/>
      <c r="D568" s="214"/>
      <c r="E568" s="214"/>
      <c r="F568" s="214"/>
      <c r="G568" s="214"/>
      <c r="H568" s="767"/>
      <c r="I568" s="767"/>
      <c r="J568" s="214"/>
      <c r="K568" s="214"/>
      <c r="L568" s="768"/>
      <c r="M568" s="214"/>
      <c r="N568" s="769"/>
      <c r="O568" s="214"/>
      <c r="P568" s="214"/>
      <c r="Q568" s="214"/>
      <c r="R568" s="214"/>
      <c r="S568" s="214"/>
      <c r="T568" s="214"/>
      <c r="U568" s="214"/>
      <c r="V568" s="214"/>
      <c r="W568" s="214"/>
      <c r="X568" s="214"/>
      <c r="Y568" s="214"/>
      <c r="Z568" s="214"/>
      <c r="AA568" s="214"/>
    </row>
    <row r="569">
      <c r="A569" s="180"/>
      <c r="B569" s="214"/>
      <c r="C569" s="214"/>
      <c r="D569" s="214"/>
      <c r="E569" s="214"/>
      <c r="F569" s="214"/>
      <c r="G569" s="214"/>
      <c r="H569" s="767"/>
      <c r="I569" s="767"/>
      <c r="J569" s="214"/>
      <c r="K569" s="214"/>
      <c r="L569" s="768"/>
      <c r="M569" s="214"/>
      <c r="N569" s="769"/>
      <c r="O569" s="214"/>
      <c r="P569" s="214"/>
      <c r="Q569" s="214"/>
      <c r="R569" s="214"/>
      <c r="S569" s="214"/>
      <c r="T569" s="214"/>
      <c r="U569" s="214"/>
      <c r="V569" s="214"/>
      <c r="W569" s="214"/>
      <c r="X569" s="214"/>
      <c r="Y569" s="214"/>
      <c r="Z569" s="214"/>
      <c r="AA569" s="214"/>
    </row>
    <row r="570">
      <c r="A570" s="180"/>
      <c r="B570" s="214"/>
      <c r="C570" s="214"/>
      <c r="D570" s="214"/>
      <c r="E570" s="214"/>
      <c r="F570" s="214"/>
      <c r="G570" s="214"/>
      <c r="H570" s="767"/>
      <c r="I570" s="767"/>
      <c r="J570" s="214"/>
      <c r="K570" s="214"/>
      <c r="L570" s="768"/>
      <c r="M570" s="214"/>
      <c r="N570" s="769"/>
      <c r="O570" s="214"/>
      <c r="P570" s="214"/>
      <c r="Q570" s="214"/>
      <c r="R570" s="214"/>
      <c r="S570" s="214"/>
      <c r="T570" s="214"/>
      <c r="U570" s="214"/>
      <c r="V570" s="214"/>
      <c r="W570" s="214"/>
      <c r="X570" s="214"/>
      <c r="Y570" s="214"/>
      <c r="Z570" s="214"/>
      <c r="AA570" s="214"/>
    </row>
    <row r="571">
      <c r="A571" s="180"/>
      <c r="B571" s="214"/>
      <c r="C571" s="214"/>
      <c r="D571" s="214"/>
      <c r="E571" s="214"/>
      <c r="F571" s="214"/>
      <c r="G571" s="214"/>
      <c r="H571" s="767"/>
      <c r="I571" s="767"/>
      <c r="J571" s="214"/>
      <c r="K571" s="214"/>
      <c r="L571" s="768"/>
      <c r="M571" s="214"/>
      <c r="N571" s="769"/>
      <c r="O571" s="214"/>
      <c r="P571" s="214"/>
      <c r="Q571" s="214"/>
      <c r="R571" s="214"/>
      <c r="S571" s="214"/>
      <c r="T571" s="214"/>
      <c r="U571" s="214"/>
      <c r="V571" s="214"/>
      <c r="W571" s="214"/>
      <c r="X571" s="214"/>
      <c r="Y571" s="214"/>
      <c r="Z571" s="214"/>
      <c r="AA571" s="214"/>
    </row>
    <row r="572">
      <c r="A572" s="180"/>
      <c r="B572" s="214"/>
      <c r="C572" s="214"/>
      <c r="D572" s="214"/>
      <c r="E572" s="214"/>
      <c r="F572" s="214"/>
      <c r="G572" s="214"/>
      <c r="H572" s="767"/>
      <c r="I572" s="767"/>
      <c r="J572" s="214"/>
      <c r="K572" s="214"/>
      <c r="L572" s="768"/>
      <c r="M572" s="214"/>
      <c r="N572" s="769"/>
      <c r="O572" s="214"/>
      <c r="P572" s="214"/>
      <c r="Q572" s="214"/>
      <c r="R572" s="214"/>
      <c r="S572" s="214"/>
      <c r="T572" s="214"/>
      <c r="U572" s="214"/>
      <c r="V572" s="214"/>
      <c r="W572" s="214"/>
      <c r="X572" s="214"/>
      <c r="Y572" s="214"/>
      <c r="Z572" s="214"/>
      <c r="AA572" s="214"/>
    </row>
    <row r="573">
      <c r="A573" s="180"/>
      <c r="B573" s="214"/>
      <c r="C573" s="214"/>
      <c r="D573" s="214"/>
      <c r="E573" s="214"/>
      <c r="F573" s="214"/>
      <c r="G573" s="214"/>
      <c r="H573" s="767"/>
      <c r="I573" s="767"/>
      <c r="J573" s="214"/>
      <c r="K573" s="214"/>
      <c r="L573" s="768"/>
      <c r="M573" s="214"/>
      <c r="N573" s="769"/>
      <c r="O573" s="214"/>
      <c r="P573" s="214"/>
      <c r="Q573" s="214"/>
      <c r="R573" s="214"/>
      <c r="S573" s="214"/>
      <c r="T573" s="214"/>
      <c r="U573" s="214"/>
      <c r="V573" s="214"/>
      <c r="W573" s="214"/>
      <c r="X573" s="214"/>
      <c r="Y573" s="214"/>
      <c r="Z573" s="214"/>
      <c r="AA573" s="214"/>
    </row>
    <row r="574">
      <c r="A574" s="180"/>
      <c r="B574" s="214"/>
      <c r="C574" s="214"/>
      <c r="D574" s="214"/>
      <c r="E574" s="214"/>
      <c r="F574" s="214"/>
      <c r="G574" s="214"/>
      <c r="H574" s="767"/>
      <c r="I574" s="767"/>
      <c r="J574" s="214"/>
      <c r="K574" s="214"/>
      <c r="L574" s="768"/>
      <c r="M574" s="214"/>
      <c r="N574" s="769"/>
      <c r="O574" s="214"/>
      <c r="P574" s="214"/>
      <c r="Q574" s="214"/>
      <c r="R574" s="214"/>
      <c r="S574" s="214"/>
      <c r="T574" s="214"/>
      <c r="U574" s="214"/>
      <c r="V574" s="214"/>
      <c r="W574" s="214"/>
      <c r="X574" s="214"/>
      <c r="Y574" s="214"/>
      <c r="Z574" s="214"/>
      <c r="AA574" s="214"/>
    </row>
    <row r="575">
      <c r="A575" s="180"/>
      <c r="B575" s="214"/>
      <c r="C575" s="214"/>
      <c r="D575" s="214"/>
      <c r="E575" s="214"/>
      <c r="F575" s="214"/>
      <c r="G575" s="214"/>
      <c r="H575" s="767"/>
      <c r="I575" s="767"/>
      <c r="J575" s="214"/>
      <c r="K575" s="214"/>
      <c r="L575" s="768"/>
      <c r="M575" s="214"/>
      <c r="N575" s="769"/>
      <c r="O575" s="214"/>
      <c r="P575" s="214"/>
      <c r="Q575" s="214"/>
      <c r="R575" s="214"/>
      <c r="S575" s="214"/>
      <c r="T575" s="214"/>
      <c r="U575" s="214"/>
      <c r="V575" s="214"/>
      <c r="W575" s="214"/>
      <c r="X575" s="214"/>
      <c r="Y575" s="214"/>
      <c r="Z575" s="214"/>
      <c r="AA575" s="214"/>
    </row>
    <row r="576">
      <c r="A576" s="180"/>
      <c r="B576" s="214"/>
      <c r="C576" s="214"/>
      <c r="D576" s="214"/>
      <c r="E576" s="214"/>
      <c r="F576" s="214"/>
      <c r="G576" s="214"/>
      <c r="H576" s="767"/>
      <c r="I576" s="767"/>
      <c r="J576" s="214"/>
      <c r="K576" s="214"/>
      <c r="L576" s="768"/>
      <c r="M576" s="214"/>
      <c r="N576" s="769"/>
      <c r="O576" s="214"/>
      <c r="P576" s="214"/>
      <c r="Q576" s="214"/>
      <c r="R576" s="214"/>
      <c r="S576" s="214"/>
      <c r="T576" s="214"/>
      <c r="U576" s="214"/>
      <c r="V576" s="214"/>
      <c r="W576" s="214"/>
      <c r="X576" s="214"/>
      <c r="Y576" s="214"/>
      <c r="Z576" s="214"/>
      <c r="AA576" s="214"/>
    </row>
    <row r="577">
      <c r="A577" s="180"/>
      <c r="B577" s="214"/>
      <c r="C577" s="214"/>
      <c r="D577" s="214"/>
      <c r="E577" s="214"/>
      <c r="F577" s="214"/>
      <c r="G577" s="214"/>
      <c r="H577" s="767"/>
      <c r="I577" s="767"/>
      <c r="J577" s="214"/>
      <c r="K577" s="214"/>
      <c r="L577" s="768"/>
      <c r="M577" s="214"/>
      <c r="N577" s="769"/>
      <c r="O577" s="214"/>
      <c r="P577" s="214"/>
      <c r="Q577" s="214"/>
      <c r="R577" s="214"/>
      <c r="S577" s="214"/>
      <c r="T577" s="214"/>
      <c r="U577" s="214"/>
      <c r="V577" s="214"/>
      <c r="W577" s="214"/>
      <c r="X577" s="214"/>
      <c r="Y577" s="214"/>
      <c r="Z577" s="214"/>
      <c r="AA577" s="214"/>
    </row>
    <row r="578">
      <c r="A578" s="180"/>
      <c r="B578" s="214"/>
      <c r="C578" s="214"/>
      <c r="D578" s="214"/>
      <c r="E578" s="214"/>
      <c r="F578" s="214"/>
      <c r="G578" s="214"/>
      <c r="H578" s="767"/>
      <c r="I578" s="767"/>
      <c r="J578" s="214"/>
      <c r="K578" s="214"/>
      <c r="L578" s="768"/>
      <c r="M578" s="214"/>
      <c r="N578" s="769"/>
      <c r="O578" s="214"/>
      <c r="P578" s="214"/>
      <c r="Q578" s="214"/>
      <c r="R578" s="214"/>
      <c r="S578" s="214"/>
      <c r="T578" s="214"/>
      <c r="U578" s="214"/>
      <c r="V578" s="214"/>
      <c r="W578" s="214"/>
      <c r="X578" s="214"/>
      <c r="Y578" s="214"/>
      <c r="Z578" s="214"/>
      <c r="AA578" s="214"/>
    </row>
    <row r="579">
      <c r="A579" s="180"/>
      <c r="B579" s="214"/>
      <c r="C579" s="214"/>
      <c r="D579" s="214"/>
      <c r="E579" s="214"/>
      <c r="F579" s="214"/>
      <c r="G579" s="214"/>
      <c r="H579" s="767"/>
      <c r="I579" s="767"/>
      <c r="J579" s="214"/>
      <c r="K579" s="214"/>
      <c r="L579" s="768"/>
      <c r="M579" s="214"/>
      <c r="N579" s="769"/>
      <c r="O579" s="214"/>
      <c r="P579" s="214"/>
      <c r="Q579" s="214"/>
      <c r="R579" s="214"/>
      <c r="S579" s="214"/>
      <c r="T579" s="214"/>
      <c r="U579" s="214"/>
      <c r="V579" s="214"/>
      <c r="W579" s="214"/>
      <c r="X579" s="214"/>
      <c r="Y579" s="214"/>
      <c r="Z579" s="214"/>
      <c r="AA579" s="214"/>
    </row>
    <row r="580">
      <c r="A580" s="180"/>
      <c r="B580" s="214"/>
      <c r="C580" s="214"/>
      <c r="D580" s="214"/>
      <c r="E580" s="214"/>
      <c r="F580" s="214"/>
      <c r="G580" s="214"/>
      <c r="H580" s="767"/>
      <c r="I580" s="767"/>
      <c r="J580" s="214"/>
      <c r="K580" s="214"/>
      <c r="L580" s="768"/>
      <c r="M580" s="214"/>
      <c r="N580" s="769"/>
      <c r="O580" s="214"/>
      <c r="P580" s="214"/>
      <c r="Q580" s="214"/>
      <c r="R580" s="214"/>
      <c r="S580" s="214"/>
      <c r="T580" s="214"/>
      <c r="U580" s="214"/>
      <c r="V580" s="214"/>
      <c r="W580" s="214"/>
      <c r="X580" s="214"/>
      <c r="Y580" s="214"/>
      <c r="Z580" s="214"/>
      <c r="AA580" s="214"/>
    </row>
    <row r="581">
      <c r="A581" s="180"/>
      <c r="B581" s="214"/>
      <c r="C581" s="214"/>
      <c r="D581" s="214"/>
      <c r="E581" s="214"/>
      <c r="F581" s="214"/>
      <c r="G581" s="214"/>
      <c r="H581" s="767"/>
      <c r="I581" s="767"/>
      <c r="J581" s="214"/>
      <c r="K581" s="214"/>
      <c r="L581" s="768"/>
      <c r="M581" s="214"/>
      <c r="N581" s="769"/>
      <c r="O581" s="214"/>
      <c r="P581" s="214"/>
      <c r="Q581" s="214"/>
      <c r="R581" s="214"/>
      <c r="S581" s="214"/>
      <c r="T581" s="214"/>
      <c r="U581" s="214"/>
      <c r="V581" s="214"/>
      <c r="W581" s="214"/>
      <c r="X581" s="214"/>
      <c r="Y581" s="214"/>
      <c r="Z581" s="214"/>
      <c r="AA581" s="214"/>
    </row>
    <row r="582">
      <c r="A582" s="180"/>
      <c r="B582" s="214"/>
      <c r="C582" s="214"/>
      <c r="D582" s="214"/>
      <c r="E582" s="214"/>
      <c r="F582" s="214"/>
      <c r="G582" s="214"/>
      <c r="H582" s="767"/>
      <c r="I582" s="767"/>
      <c r="J582" s="214"/>
      <c r="K582" s="214"/>
      <c r="L582" s="768"/>
      <c r="M582" s="214"/>
      <c r="N582" s="769"/>
      <c r="O582" s="214"/>
      <c r="P582" s="214"/>
      <c r="Q582" s="214"/>
      <c r="R582" s="214"/>
      <c r="S582" s="214"/>
      <c r="T582" s="214"/>
      <c r="U582" s="214"/>
      <c r="V582" s="214"/>
      <c r="W582" s="214"/>
      <c r="X582" s="214"/>
      <c r="Y582" s="214"/>
      <c r="Z582" s="214"/>
      <c r="AA582" s="214"/>
    </row>
    <row r="583">
      <c r="A583" s="180"/>
      <c r="B583" s="214"/>
      <c r="C583" s="214"/>
      <c r="D583" s="214"/>
      <c r="E583" s="214"/>
      <c r="F583" s="214"/>
      <c r="G583" s="214"/>
      <c r="H583" s="767"/>
      <c r="I583" s="767"/>
      <c r="J583" s="214"/>
      <c r="K583" s="214"/>
      <c r="L583" s="768"/>
      <c r="M583" s="214"/>
      <c r="N583" s="769"/>
      <c r="O583" s="214"/>
      <c r="P583" s="214"/>
      <c r="Q583" s="214"/>
      <c r="R583" s="214"/>
      <c r="S583" s="214"/>
      <c r="T583" s="214"/>
      <c r="U583" s="214"/>
      <c r="V583" s="214"/>
      <c r="W583" s="214"/>
      <c r="X583" s="214"/>
      <c r="Y583" s="214"/>
      <c r="Z583" s="214"/>
      <c r="AA583" s="214"/>
    </row>
    <row r="584">
      <c r="A584" s="180"/>
      <c r="B584" s="214"/>
      <c r="C584" s="214"/>
      <c r="D584" s="214"/>
      <c r="E584" s="214"/>
      <c r="F584" s="214"/>
      <c r="G584" s="214"/>
      <c r="H584" s="767"/>
      <c r="I584" s="767"/>
      <c r="J584" s="214"/>
      <c r="K584" s="214"/>
      <c r="L584" s="768"/>
      <c r="M584" s="214"/>
      <c r="N584" s="769"/>
      <c r="O584" s="214"/>
      <c r="P584" s="214"/>
      <c r="Q584" s="214"/>
      <c r="R584" s="214"/>
      <c r="S584" s="214"/>
      <c r="T584" s="214"/>
      <c r="U584" s="214"/>
      <c r="V584" s="214"/>
      <c r="W584" s="214"/>
      <c r="X584" s="214"/>
      <c r="Y584" s="214"/>
      <c r="Z584" s="214"/>
      <c r="AA584" s="214"/>
    </row>
    <row r="585">
      <c r="A585" s="180"/>
      <c r="B585" s="214"/>
      <c r="C585" s="214"/>
      <c r="D585" s="214"/>
      <c r="E585" s="214"/>
      <c r="F585" s="214"/>
      <c r="G585" s="214"/>
      <c r="H585" s="767"/>
      <c r="I585" s="767"/>
      <c r="J585" s="214"/>
      <c r="K585" s="214"/>
      <c r="L585" s="768"/>
      <c r="M585" s="214"/>
      <c r="N585" s="769"/>
      <c r="O585" s="214"/>
      <c r="P585" s="214"/>
      <c r="Q585" s="214"/>
      <c r="R585" s="214"/>
      <c r="S585" s="214"/>
      <c r="T585" s="214"/>
      <c r="U585" s="214"/>
      <c r="V585" s="214"/>
      <c r="W585" s="214"/>
      <c r="X585" s="214"/>
      <c r="Y585" s="214"/>
      <c r="Z585" s="214"/>
      <c r="AA585" s="214"/>
    </row>
    <row r="586">
      <c r="A586" s="180"/>
      <c r="B586" s="214"/>
      <c r="C586" s="214"/>
      <c r="D586" s="214"/>
      <c r="E586" s="214"/>
      <c r="F586" s="214"/>
      <c r="G586" s="214"/>
      <c r="H586" s="767"/>
      <c r="I586" s="767"/>
      <c r="J586" s="214"/>
      <c r="K586" s="214"/>
      <c r="L586" s="768"/>
      <c r="M586" s="214"/>
      <c r="N586" s="769"/>
      <c r="O586" s="214"/>
      <c r="P586" s="214"/>
      <c r="Q586" s="214"/>
      <c r="R586" s="214"/>
      <c r="S586" s="214"/>
      <c r="T586" s="214"/>
      <c r="U586" s="214"/>
      <c r="V586" s="214"/>
      <c r="W586" s="214"/>
      <c r="X586" s="214"/>
      <c r="Y586" s="214"/>
      <c r="Z586" s="214"/>
      <c r="AA586" s="214"/>
    </row>
    <row r="587">
      <c r="A587" s="180"/>
      <c r="B587" s="214"/>
      <c r="C587" s="214"/>
      <c r="D587" s="214"/>
      <c r="E587" s="214"/>
      <c r="F587" s="214"/>
      <c r="G587" s="214"/>
      <c r="H587" s="767"/>
      <c r="I587" s="767"/>
      <c r="J587" s="214"/>
      <c r="K587" s="214"/>
      <c r="L587" s="768"/>
      <c r="M587" s="214"/>
      <c r="N587" s="769"/>
      <c r="O587" s="214"/>
      <c r="P587" s="214"/>
      <c r="Q587" s="214"/>
      <c r="R587" s="214"/>
      <c r="S587" s="214"/>
      <c r="T587" s="214"/>
      <c r="U587" s="214"/>
      <c r="V587" s="214"/>
      <c r="W587" s="214"/>
      <c r="X587" s="214"/>
      <c r="Y587" s="214"/>
      <c r="Z587" s="214"/>
      <c r="AA587" s="214"/>
    </row>
    <row r="588">
      <c r="A588" s="180"/>
      <c r="B588" s="214"/>
      <c r="C588" s="214"/>
      <c r="D588" s="214"/>
      <c r="E588" s="214"/>
      <c r="F588" s="214"/>
      <c r="G588" s="214"/>
      <c r="H588" s="767"/>
      <c r="I588" s="767"/>
      <c r="J588" s="214"/>
      <c r="K588" s="214"/>
      <c r="L588" s="768"/>
      <c r="M588" s="214"/>
      <c r="N588" s="769"/>
      <c r="O588" s="214"/>
      <c r="P588" s="214"/>
      <c r="Q588" s="214"/>
      <c r="R588" s="214"/>
      <c r="S588" s="214"/>
      <c r="T588" s="214"/>
      <c r="U588" s="214"/>
      <c r="V588" s="214"/>
      <c r="W588" s="214"/>
      <c r="X588" s="214"/>
      <c r="Y588" s="214"/>
      <c r="Z588" s="214"/>
      <c r="AA588" s="214"/>
    </row>
    <row r="589">
      <c r="A589" s="180"/>
      <c r="B589" s="214"/>
      <c r="C589" s="214"/>
      <c r="D589" s="214"/>
      <c r="E589" s="214"/>
      <c r="F589" s="214"/>
      <c r="G589" s="214"/>
      <c r="H589" s="767"/>
      <c r="I589" s="767"/>
      <c r="J589" s="214"/>
      <c r="K589" s="214"/>
      <c r="L589" s="768"/>
      <c r="M589" s="214"/>
      <c r="N589" s="769"/>
      <c r="O589" s="214"/>
      <c r="P589" s="214"/>
      <c r="Q589" s="214"/>
      <c r="R589" s="214"/>
      <c r="S589" s="214"/>
      <c r="T589" s="214"/>
      <c r="U589" s="214"/>
      <c r="V589" s="214"/>
      <c r="W589" s="214"/>
      <c r="X589" s="214"/>
      <c r="Y589" s="214"/>
      <c r="Z589" s="214"/>
      <c r="AA589" s="214"/>
    </row>
    <row r="590">
      <c r="A590" s="180"/>
      <c r="B590" s="214"/>
      <c r="C590" s="214"/>
      <c r="D590" s="214"/>
      <c r="E590" s="214"/>
      <c r="F590" s="214"/>
      <c r="G590" s="214"/>
      <c r="H590" s="767"/>
      <c r="I590" s="767"/>
      <c r="J590" s="214"/>
      <c r="K590" s="214"/>
      <c r="L590" s="768"/>
      <c r="M590" s="214"/>
      <c r="N590" s="769"/>
      <c r="O590" s="214"/>
      <c r="P590" s="214"/>
      <c r="Q590" s="214"/>
      <c r="R590" s="214"/>
      <c r="S590" s="214"/>
      <c r="T590" s="214"/>
      <c r="U590" s="214"/>
      <c r="V590" s="214"/>
      <c r="W590" s="214"/>
      <c r="X590" s="214"/>
      <c r="Y590" s="214"/>
      <c r="Z590" s="214"/>
      <c r="AA590" s="214"/>
    </row>
    <row r="591">
      <c r="A591" s="180"/>
      <c r="B591" s="214"/>
      <c r="C591" s="214"/>
      <c r="D591" s="214"/>
      <c r="E591" s="214"/>
      <c r="F591" s="214"/>
      <c r="G591" s="214"/>
      <c r="H591" s="767"/>
      <c r="I591" s="767"/>
      <c r="J591" s="214"/>
      <c r="K591" s="214"/>
      <c r="L591" s="768"/>
      <c r="M591" s="214"/>
      <c r="N591" s="769"/>
      <c r="O591" s="214"/>
      <c r="P591" s="214"/>
      <c r="Q591" s="214"/>
      <c r="R591" s="214"/>
      <c r="S591" s="214"/>
      <c r="T591" s="214"/>
      <c r="U591" s="214"/>
      <c r="V591" s="214"/>
      <c r="W591" s="214"/>
      <c r="X591" s="214"/>
      <c r="Y591" s="214"/>
      <c r="Z591" s="214"/>
      <c r="AA591" s="214"/>
    </row>
    <row r="592">
      <c r="A592" s="180"/>
      <c r="B592" s="214"/>
      <c r="C592" s="214"/>
      <c r="D592" s="214"/>
      <c r="E592" s="214"/>
      <c r="F592" s="214"/>
      <c r="G592" s="214"/>
      <c r="H592" s="767"/>
      <c r="I592" s="767"/>
      <c r="J592" s="214"/>
      <c r="K592" s="214"/>
      <c r="L592" s="768"/>
      <c r="M592" s="214"/>
      <c r="N592" s="769"/>
      <c r="O592" s="214"/>
      <c r="P592" s="214"/>
      <c r="Q592" s="214"/>
      <c r="R592" s="214"/>
      <c r="S592" s="214"/>
      <c r="T592" s="214"/>
      <c r="U592" s="214"/>
      <c r="V592" s="214"/>
      <c r="W592" s="214"/>
      <c r="X592" s="214"/>
      <c r="Y592" s="214"/>
      <c r="Z592" s="214"/>
      <c r="AA592" s="214"/>
    </row>
    <row r="593">
      <c r="A593" s="180"/>
      <c r="B593" s="214"/>
      <c r="C593" s="214"/>
      <c r="D593" s="214"/>
      <c r="E593" s="214"/>
      <c r="F593" s="214"/>
      <c r="G593" s="214"/>
      <c r="H593" s="767"/>
      <c r="I593" s="767"/>
      <c r="J593" s="214"/>
      <c r="K593" s="214"/>
      <c r="L593" s="768"/>
      <c r="M593" s="214"/>
      <c r="N593" s="769"/>
      <c r="O593" s="214"/>
      <c r="P593" s="214"/>
      <c r="Q593" s="214"/>
      <c r="R593" s="214"/>
      <c r="S593" s="214"/>
      <c r="T593" s="214"/>
      <c r="U593" s="214"/>
      <c r="V593" s="214"/>
      <c r="W593" s="214"/>
      <c r="X593" s="214"/>
      <c r="Y593" s="214"/>
      <c r="Z593" s="214"/>
      <c r="AA593" s="214"/>
    </row>
    <row r="594">
      <c r="A594" s="180"/>
      <c r="B594" s="214"/>
      <c r="C594" s="214"/>
      <c r="D594" s="214"/>
      <c r="E594" s="214"/>
      <c r="F594" s="214"/>
      <c r="G594" s="214"/>
      <c r="H594" s="767"/>
      <c r="I594" s="767"/>
      <c r="J594" s="214"/>
      <c r="K594" s="214"/>
      <c r="L594" s="768"/>
      <c r="M594" s="214"/>
      <c r="N594" s="769"/>
      <c r="O594" s="214"/>
      <c r="P594" s="214"/>
      <c r="Q594" s="214"/>
      <c r="R594" s="214"/>
      <c r="S594" s="214"/>
      <c r="T594" s="214"/>
      <c r="U594" s="214"/>
      <c r="V594" s="214"/>
      <c r="W594" s="214"/>
      <c r="X594" s="214"/>
      <c r="Y594" s="214"/>
      <c r="Z594" s="214"/>
      <c r="AA594" s="214"/>
    </row>
    <row r="595">
      <c r="A595" s="180"/>
      <c r="B595" s="214"/>
      <c r="C595" s="214"/>
      <c r="D595" s="214"/>
      <c r="E595" s="214"/>
      <c r="F595" s="214"/>
      <c r="G595" s="214"/>
      <c r="H595" s="767"/>
      <c r="I595" s="767"/>
      <c r="J595" s="214"/>
      <c r="K595" s="214"/>
      <c r="L595" s="768"/>
      <c r="M595" s="214"/>
      <c r="N595" s="769"/>
      <c r="O595" s="214"/>
      <c r="P595" s="214"/>
      <c r="Q595" s="214"/>
      <c r="R595" s="214"/>
      <c r="S595" s="214"/>
      <c r="T595" s="214"/>
      <c r="U595" s="214"/>
      <c r="V595" s="214"/>
      <c r="W595" s="214"/>
      <c r="X595" s="214"/>
      <c r="Y595" s="214"/>
      <c r="Z595" s="214"/>
      <c r="AA595" s="214"/>
    </row>
    <row r="596">
      <c r="A596" s="180"/>
      <c r="B596" s="214"/>
      <c r="C596" s="214"/>
      <c r="D596" s="214"/>
      <c r="E596" s="214"/>
      <c r="F596" s="214"/>
      <c r="G596" s="214"/>
      <c r="H596" s="767"/>
      <c r="I596" s="767"/>
      <c r="J596" s="214"/>
      <c r="K596" s="214"/>
      <c r="L596" s="768"/>
      <c r="M596" s="214"/>
      <c r="N596" s="769"/>
      <c r="O596" s="214"/>
      <c r="P596" s="214"/>
      <c r="Q596" s="214"/>
      <c r="R596" s="214"/>
      <c r="S596" s="214"/>
      <c r="T596" s="214"/>
      <c r="U596" s="214"/>
      <c r="V596" s="214"/>
      <c r="W596" s="214"/>
      <c r="X596" s="214"/>
      <c r="Y596" s="214"/>
      <c r="Z596" s="214"/>
      <c r="AA596" s="214"/>
    </row>
    <row r="597">
      <c r="A597" s="180"/>
      <c r="B597" s="214"/>
      <c r="C597" s="214"/>
      <c r="D597" s="214"/>
      <c r="E597" s="214"/>
      <c r="F597" s="214"/>
      <c r="G597" s="214"/>
      <c r="H597" s="767"/>
      <c r="I597" s="767"/>
      <c r="J597" s="214"/>
      <c r="K597" s="214"/>
      <c r="L597" s="768"/>
      <c r="M597" s="214"/>
      <c r="N597" s="769"/>
      <c r="O597" s="214"/>
      <c r="P597" s="214"/>
      <c r="Q597" s="214"/>
      <c r="R597" s="214"/>
      <c r="S597" s="214"/>
      <c r="T597" s="214"/>
      <c r="U597" s="214"/>
      <c r="V597" s="214"/>
      <c r="W597" s="214"/>
      <c r="X597" s="214"/>
      <c r="Y597" s="214"/>
      <c r="Z597" s="214"/>
      <c r="AA597" s="214"/>
    </row>
    <row r="598">
      <c r="A598" s="180"/>
      <c r="B598" s="214"/>
      <c r="C598" s="214"/>
      <c r="D598" s="214"/>
      <c r="E598" s="214"/>
      <c r="F598" s="214"/>
      <c r="G598" s="214"/>
      <c r="H598" s="767"/>
      <c r="I598" s="767"/>
      <c r="J598" s="214"/>
      <c r="K598" s="214"/>
      <c r="L598" s="768"/>
      <c r="M598" s="214"/>
      <c r="N598" s="769"/>
      <c r="O598" s="214"/>
      <c r="P598" s="214"/>
      <c r="Q598" s="214"/>
      <c r="R598" s="214"/>
      <c r="S598" s="214"/>
      <c r="T598" s="214"/>
      <c r="U598" s="214"/>
      <c r="V598" s="214"/>
      <c r="W598" s="214"/>
      <c r="X598" s="214"/>
      <c r="Y598" s="214"/>
      <c r="Z598" s="214"/>
      <c r="AA598" s="214"/>
    </row>
    <row r="599">
      <c r="A599" s="180"/>
      <c r="B599" s="214"/>
      <c r="C599" s="214"/>
      <c r="D599" s="214"/>
      <c r="E599" s="214"/>
      <c r="F599" s="214"/>
      <c r="G599" s="214"/>
      <c r="H599" s="767"/>
      <c r="I599" s="767"/>
      <c r="J599" s="214"/>
      <c r="K599" s="214"/>
      <c r="L599" s="768"/>
      <c r="M599" s="214"/>
      <c r="N599" s="769"/>
      <c r="O599" s="214"/>
      <c r="P599" s="214"/>
      <c r="Q599" s="214"/>
      <c r="R599" s="214"/>
      <c r="S599" s="214"/>
      <c r="T599" s="214"/>
      <c r="U599" s="214"/>
      <c r="V599" s="214"/>
      <c r="W599" s="214"/>
      <c r="X599" s="214"/>
      <c r="Y599" s="214"/>
      <c r="Z599" s="214"/>
      <c r="AA599" s="214"/>
    </row>
    <row r="600">
      <c r="A600" s="180"/>
      <c r="B600" s="214"/>
      <c r="C600" s="214"/>
      <c r="D600" s="214"/>
      <c r="E600" s="214"/>
      <c r="F600" s="214"/>
      <c r="G600" s="214"/>
      <c r="H600" s="767"/>
      <c r="I600" s="767"/>
      <c r="J600" s="214"/>
      <c r="K600" s="214"/>
      <c r="L600" s="768"/>
      <c r="M600" s="214"/>
      <c r="N600" s="769"/>
      <c r="O600" s="214"/>
      <c r="P600" s="214"/>
      <c r="Q600" s="214"/>
      <c r="R600" s="214"/>
      <c r="S600" s="214"/>
      <c r="T600" s="214"/>
      <c r="U600" s="214"/>
      <c r="V600" s="214"/>
      <c r="W600" s="214"/>
      <c r="X600" s="214"/>
      <c r="Y600" s="214"/>
      <c r="Z600" s="214"/>
      <c r="AA600" s="214"/>
    </row>
    <row r="601">
      <c r="A601" s="180"/>
      <c r="B601" s="214"/>
      <c r="C601" s="214"/>
      <c r="D601" s="214"/>
      <c r="E601" s="214"/>
      <c r="F601" s="214"/>
      <c r="G601" s="214"/>
      <c r="H601" s="767"/>
      <c r="I601" s="767"/>
      <c r="J601" s="214"/>
      <c r="K601" s="214"/>
      <c r="L601" s="768"/>
      <c r="M601" s="214"/>
      <c r="N601" s="769"/>
      <c r="O601" s="214"/>
      <c r="P601" s="214"/>
      <c r="Q601" s="214"/>
      <c r="R601" s="214"/>
      <c r="S601" s="214"/>
      <c r="T601" s="214"/>
      <c r="U601" s="214"/>
      <c r="V601" s="214"/>
      <c r="W601" s="214"/>
      <c r="X601" s="214"/>
      <c r="Y601" s="214"/>
      <c r="Z601" s="214"/>
      <c r="AA601" s="214"/>
    </row>
    <row r="602">
      <c r="A602" s="180"/>
      <c r="B602" s="214"/>
      <c r="C602" s="214"/>
      <c r="D602" s="214"/>
      <c r="E602" s="214"/>
      <c r="F602" s="214"/>
      <c r="G602" s="214"/>
      <c r="H602" s="767"/>
      <c r="I602" s="767"/>
      <c r="J602" s="214"/>
      <c r="K602" s="214"/>
      <c r="L602" s="768"/>
      <c r="M602" s="214"/>
      <c r="N602" s="769"/>
      <c r="O602" s="214"/>
      <c r="P602" s="214"/>
      <c r="Q602" s="214"/>
      <c r="R602" s="214"/>
      <c r="S602" s="214"/>
      <c r="T602" s="214"/>
      <c r="U602" s="214"/>
      <c r="V602" s="214"/>
      <c r="W602" s="214"/>
      <c r="X602" s="214"/>
      <c r="Y602" s="214"/>
      <c r="Z602" s="214"/>
      <c r="AA602" s="214"/>
    </row>
    <row r="603">
      <c r="A603" s="180"/>
      <c r="B603" s="214"/>
      <c r="C603" s="214"/>
      <c r="D603" s="214"/>
      <c r="E603" s="214"/>
      <c r="F603" s="214"/>
      <c r="G603" s="214"/>
      <c r="H603" s="767"/>
      <c r="I603" s="767"/>
      <c r="J603" s="214"/>
      <c r="K603" s="214"/>
      <c r="L603" s="768"/>
      <c r="M603" s="214"/>
      <c r="N603" s="769"/>
      <c r="O603" s="214"/>
      <c r="P603" s="214"/>
      <c r="Q603" s="214"/>
      <c r="R603" s="214"/>
      <c r="S603" s="214"/>
      <c r="T603" s="214"/>
      <c r="U603" s="214"/>
      <c r="V603" s="214"/>
      <c r="W603" s="214"/>
      <c r="X603" s="214"/>
      <c r="Y603" s="214"/>
      <c r="Z603" s="214"/>
      <c r="AA603" s="214"/>
    </row>
    <row r="604">
      <c r="A604" s="180"/>
      <c r="B604" s="214"/>
      <c r="C604" s="214"/>
      <c r="D604" s="214"/>
      <c r="E604" s="214"/>
      <c r="F604" s="214"/>
      <c r="G604" s="214"/>
      <c r="H604" s="767"/>
      <c r="I604" s="767"/>
      <c r="J604" s="214"/>
      <c r="K604" s="214"/>
      <c r="L604" s="768"/>
      <c r="M604" s="214"/>
      <c r="N604" s="769"/>
      <c r="O604" s="214"/>
      <c r="P604" s="214"/>
      <c r="Q604" s="214"/>
      <c r="R604" s="214"/>
      <c r="S604" s="214"/>
      <c r="T604" s="214"/>
      <c r="U604" s="214"/>
      <c r="V604" s="214"/>
      <c r="W604" s="214"/>
      <c r="X604" s="214"/>
      <c r="Y604" s="214"/>
      <c r="Z604" s="214"/>
      <c r="AA604" s="214"/>
    </row>
    <row r="605">
      <c r="A605" s="180"/>
      <c r="B605" s="214"/>
      <c r="C605" s="214"/>
      <c r="D605" s="214"/>
      <c r="E605" s="214"/>
      <c r="F605" s="214"/>
      <c r="G605" s="214"/>
      <c r="H605" s="767"/>
      <c r="I605" s="767"/>
      <c r="J605" s="214"/>
      <c r="K605" s="214"/>
      <c r="L605" s="768"/>
      <c r="M605" s="214"/>
      <c r="N605" s="769"/>
      <c r="O605" s="214"/>
      <c r="P605" s="214"/>
      <c r="Q605" s="214"/>
      <c r="R605" s="214"/>
      <c r="S605" s="214"/>
      <c r="T605" s="214"/>
      <c r="U605" s="214"/>
      <c r="V605" s="214"/>
      <c r="W605" s="214"/>
      <c r="X605" s="214"/>
      <c r="Y605" s="214"/>
      <c r="Z605" s="214"/>
      <c r="AA605" s="214"/>
    </row>
    <row r="606">
      <c r="A606" s="180"/>
      <c r="B606" s="214"/>
      <c r="C606" s="214"/>
      <c r="D606" s="214"/>
      <c r="E606" s="214"/>
      <c r="F606" s="214"/>
      <c r="G606" s="214"/>
      <c r="H606" s="767"/>
      <c r="I606" s="767"/>
      <c r="J606" s="214"/>
      <c r="K606" s="214"/>
      <c r="L606" s="768"/>
      <c r="M606" s="214"/>
      <c r="N606" s="769"/>
      <c r="O606" s="214"/>
      <c r="P606" s="214"/>
      <c r="Q606" s="214"/>
      <c r="R606" s="214"/>
      <c r="S606" s="214"/>
      <c r="T606" s="214"/>
      <c r="U606" s="214"/>
      <c r="V606" s="214"/>
      <c r="W606" s="214"/>
      <c r="X606" s="214"/>
      <c r="Y606" s="214"/>
      <c r="Z606" s="214"/>
      <c r="AA606" s="214"/>
    </row>
    <row r="607">
      <c r="A607" s="180"/>
      <c r="B607" s="214"/>
      <c r="C607" s="214"/>
      <c r="D607" s="214"/>
      <c r="E607" s="214"/>
      <c r="F607" s="214"/>
      <c r="G607" s="214"/>
      <c r="H607" s="767"/>
      <c r="I607" s="767"/>
      <c r="J607" s="214"/>
      <c r="K607" s="214"/>
      <c r="L607" s="768"/>
      <c r="M607" s="214"/>
      <c r="N607" s="769"/>
      <c r="O607" s="214"/>
      <c r="P607" s="214"/>
      <c r="Q607" s="214"/>
      <c r="R607" s="214"/>
      <c r="S607" s="214"/>
      <c r="T607" s="214"/>
      <c r="U607" s="214"/>
      <c r="V607" s="214"/>
      <c r="W607" s="214"/>
      <c r="X607" s="214"/>
      <c r="Y607" s="214"/>
      <c r="Z607" s="214"/>
      <c r="AA607" s="214"/>
    </row>
    <row r="608">
      <c r="A608" s="180"/>
      <c r="B608" s="214"/>
      <c r="C608" s="214"/>
      <c r="D608" s="214"/>
      <c r="E608" s="214"/>
      <c r="F608" s="214"/>
      <c r="G608" s="214"/>
      <c r="H608" s="767"/>
      <c r="I608" s="767"/>
      <c r="J608" s="214"/>
      <c r="K608" s="214"/>
      <c r="L608" s="768"/>
      <c r="M608" s="214"/>
      <c r="N608" s="769"/>
      <c r="O608" s="214"/>
      <c r="P608" s="214"/>
      <c r="Q608" s="214"/>
      <c r="R608" s="214"/>
      <c r="S608" s="214"/>
      <c r="T608" s="214"/>
      <c r="U608" s="214"/>
      <c r="V608" s="214"/>
      <c r="W608" s="214"/>
      <c r="X608" s="214"/>
      <c r="Y608" s="214"/>
      <c r="Z608" s="214"/>
      <c r="AA608" s="214"/>
    </row>
    <row r="609">
      <c r="A609" s="180"/>
      <c r="B609" s="214"/>
      <c r="C609" s="214"/>
      <c r="D609" s="214"/>
      <c r="E609" s="214"/>
      <c r="F609" s="214"/>
      <c r="G609" s="214"/>
      <c r="H609" s="767"/>
      <c r="I609" s="767"/>
      <c r="J609" s="214"/>
      <c r="K609" s="214"/>
      <c r="L609" s="768"/>
      <c r="M609" s="214"/>
      <c r="N609" s="769"/>
      <c r="O609" s="214"/>
      <c r="P609" s="214"/>
      <c r="Q609" s="214"/>
      <c r="R609" s="214"/>
      <c r="S609" s="214"/>
      <c r="T609" s="214"/>
      <c r="U609" s="214"/>
      <c r="V609" s="214"/>
      <c r="W609" s="214"/>
      <c r="X609" s="214"/>
      <c r="Y609" s="214"/>
      <c r="Z609" s="214"/>
      <c r="AA609" s="214"/>
    </row>
    <row r="610">
      <c r="A610" s="180"/>
      <c r="B610" s="214"/>
      <c r="C610" s="214"/>
      <c r="D610" s="214"/>
      <c r="E610" s="214"/>
      <c r="F610" s="214"/>
      <c r="G610" s="214"/>
      <c r="H610" s="767"/>
      <c r="I610" s="767"/>
      <c r="J610" s="214"/>
      <c r="K610" s="214"/>
      <c r="L610" s="768"/>
      <c r="M610" s="214"/>
      <c r="N610" s="769"/>
      <c r="O610" s="214"/>
      <c r="P610" s="214"/>
      <c r="Q610" s="214"/>
      <c r="R610" s="214"/>
      <c r="S610" s="214"/>
      <c r="T610" s="214"/>
      <c r="U610" s="214"/>
      <c r="V610" s="214"/>
      <c r="W610" s="214"/>
      <c r="X610" s="214"/>
      <c r="Y610" s="214"/>
      <c r="Z610" s="214"/>
      <c r="AA610" s="214"/>
    </row>
    <row r="611">
      <c r="A611" s="180"/>
      <c r="B611" s="214"/>
      <c r="C611" s="214"/>
      <c r="D611" s="214"/>
      <c r="E611" s="214"/>
      <c r="F611" s="214"/>
      <c r="G611" s="214"/>
      <c r="H611" s="767"/>
      <c r="I611" s="767"/>
      <c r="J611" s="214"/>
      <c r="K611" s="214"/>
      <c r="L611" s="768"/>
      <c r="M611" s="214"/>
      <c r="N611" s="769"/>
      <c r="O611" s="214"/>
      <c r="P611" s="214"/>
      <c r="Q611" s="214"/>
      <c r="R611" s="214"/>
      <c r="S611" s="214"/>
      <c r="T611" s="214"/>
      <c r="U611" s="214"/>
      <c r="V611" s="214"/>
      <c r="W611" s="214"/>
      <c r="X611" s="214"/>
      <c r="Y611" s="214"/>
      <c r="Z611" s="214"/>
      <c r="AA611" s="214"/>
    </row>
    <row r="612">
      <c r="A612" s="180"/>
      <c r="B612" s="214"/>
      <c r="C612" s="214"/>
      <c r="D612" s="214"/>
      <c r="E612" s="214"/>
      <c r="F612" s="214"/>
      <c r="G612" s="214"/>
      <c r="H612" s="767"/>
      <c r="I612" s="767"/>
      <c r="J612" s="214"/>
      <c r="K612" s="214"/>
      <c r="L612" s="768"/>
      <c r="M612" s="214"/>
      <c r="N612" s="769"/>
      <c r="O612" s="214"/>
      <c r="P612" s="214"/>
      <c r="Q612" s="214"/>
      <c r="R612" s="214"/>
      <c r="S612" s="214"/>
      <c r="T612" s="214"/>
      <c r="U612" s="214"/>
      <c r="V612" s="214"/>
      <c r="W612" s="214"/>
      <c r="X612" s="214"/>
      <c r="Y612" s="214"/>
      <c r="Z612" s="214"/>
      <c r="AA612" s="214"/>
    </row>
    <row r="613">
      <c r="A613" s="180"/>
      <c r="B613" s="214"/>
      <c r="C613" s="214"/>
      <c r="D613" s="214"/>
      <c r="E613" s="214"/>
      <c r="F613" s="214"/>
      <c r="G613" s="214"/>
      <c r="H613" s="767"/>
      <c r="I613" s="767"/>
      <c r="J613" s="214"/>
      <c r="K613" s="214"/>
      <c r="L613" s="768"/>
      <c r="M613" s="214"/>
      <c r="N613" s="769"/>
      <c r="O613" s="214"/>
      <c r="P613" s="214"/>
      <c r="Q613" s="214"/>
      <c r="R613" s="214"/>
      <c r="S613" s="214"/>
      <c r="T613" s="214"/>
      <c r="U613" s="214"/>
      <c r="V613" s="214"/>
      <c r="W613" s="214"/>
      <c r="X613" s="214"/>
      <c r="Y613" s="214"/>
      <c r="Z613" s="214"/>
      <c r="AA613" s="214"/>
    </row>
    <row r="614">
      <c r="A614" s="180"/>
      <c r="B614" s="214"/>
      <c r="C614" s="214"/>
      <c r="D614" s="214"/>
      <c r="E614" s="214"/>
      <c r="F614" s="214"/>
      <c r="G614" s="214"/>
      <c r="H614" s="767"/>
      <c r="I614" s="767"/>
      <c r="J614" s="214"/>
      <c r="K614" s="214"/>
      <c r="L614" s="768"/>
      <c r="M614" s="214"/>
      <c r="N614" s="769"/>
      <c r="O614" s="214"/>
      <c r="P614" s="214"/>
      <c r="Q614" s="214"/>
      <c r="R614" s="214"/>
      <c r="S614" s="214"/>
      <c r="T614" s="214"/>
      <c r="U614" s="214"/>
      <c r="V614" s="214"/>
      <c r="W614" s="214"/>
      <c r="X614" s="214"/>
      <c r="Y614" s="214"/>
      <c r="Z614" s="214"/>
      <c r="AA614" s="214"/>
    </row>
    <row r="615">
      <c r="A615" s="180"/>
      <c r="B615" s="214"/>
      <c r="C615" s="214"/>
      <c r="D615" s="214"/>
      <c r="E615" s="214"/>
      <c r="F615" s="214"/>
      <c r="G615" s="214"/>
      <c r="H615" s="767"/>
      <c r="I615" s="767"/>
      <c r="J615" s="214"/>
      <c r="K615" s="214"/>
      <c r="L615" s="768"/>
      <c r="M615" s="214"/>
      <c r="N615" s="769"/>
      <c r="O615" s="214"/>
      <c r="P615" s="214"/>
      <c r="Q615" s="214"/>
      <c r="R615" s="214"/>
      <c r="S615" s="214"/>
      <c r="T615" s="214"/>
      <c r="U615" s="214"/>
      <c r="V615" s="214"/>
      <c r="W615" s="214"/>
      <c r="X615" s="214"/>
      <c r="Y615" s="214"/>
      <c r="Z615" s="214"/>
      <c r="AA615" s="214"/>
    </row>
    <row r="616">
      <c r="A616" s="180"/>
      <c r="B616" s="214"/>
      <c r="C616" s="214"/>
      <c r="D616" s="214"/>
      <c r="E616" s="214"/>
      <c r="F616" s="214"/>
      <c r="G616" s="214"/>
      <c r="H616" s="767"/>
      <c r="I616" s="767"/>
      <c r="J616" s="214"/>
      <c r="K616" s="214"/>
      <c r="L616" s="768"/>
      <c r="M616" s="214"/>
      <c r="N616" s="769"/>
      <c r="O616" s="214"/>
      <c r="P616" s="214"/>
      <c r="Q616" s="214"/>
      <c r="R616" s="214"/>
      <c r="S616" s="214"/>
      <c r="T616" s="214"/>
      <c r="U616" s="214"/>
      <c r="V616" s="214"/>
      <c r="W616" s="214"/>
      <c r="X616" s="214"/>
      <c r="Y616" s="214"/>
      <c r="Z616" s="214"/>
      <c r="AA616" s="214"/>
    </row>
    <row r="617">
      <c r="A617" s="180"/>
      <c r="B617" s="214"/>
      <c r="C617" s="214"/>
      <c r="D617" s="214"/>
      <c r="E617" s="214"/>
      <c r="F617" s="214"/>
      <c r="G617" s="214"/>
      <c r="H617" s="767"/>
      <c r="I617" s="767"/>
      <c r="J617" s="214"/>
      <c r="K617" s="214"/>
      <c r="L617" s="768"/>
      <c r="M617" s="214"/>
      <c r="N617" s="769"/>
      <c r="O617" s="214"/>
      <c r="P617" s="214"/>
      <c r="Q617" s="214"/>
      <c r="R617" s="214"/>
      <c r="S617" s="214"/>
      <c r="T617" s="214"/>
      <c r="U617" s="214"/>
      <c r="V617" s="214"/>
      <c r="W617" s="214"/>
      <c r="X617" s="214"/>
      <c r="Y617" s="214"/>
      <c r="Z617" s="214"/>
      <c r="AA617" s="214"/>
    </row>
    <row r="618">
      <c r="A618" s="180"/>
      <c r="B618" s="214"/>
      <c r="C618" s="214"/>
      <c r="D618" s="214"/>
      <c r="E618" s="214"/>
      <c r="F618" s="214"/>
      <c r="G618" s="214"/>
      <c r="H618" s="767"/>
      <c r="I618" s="767"/>
      <c r="J618" s="214"/>
      <c r="K618" s="214"/>
      <c r="L618" s="768"/>
      <c r="M618" s="214"/>
      <c r="N618" s="769"/>
      <c r="O618" s="214"/>
      <c r="P618" s="214"/>
      <c r="Q618" s="214"/>
      <c r="R618" s="214"/>
      <c r="S618" s="214"/>
      <c r="T618" s="214"/>
      <c r="U618" s="214"/>
      <c r="V618" s="214"/>
      <c r="W618" s="214"/>
      <c r="X618" s="214"/>
      <c r="Y618" s="214"/>
      <c r="Z618" s="214"/>
      <c r="AA618" s="214"/>
    </row>
    <row r="619">
      <c r="A619" s="180"/>
      <c r="B619" s="214"/>
      <c r="C619" s="214"/>
      <c r="D619" s="214"/>
      <c r="E619" s="214"/>
      <c r="F619" s="214"/>
      <c r="G619" s="214"/>
      <c r="H619" s="767"/>
      <c r="I619" s="767"/>
      <c r="J619" s="214"/>
      <c r="K619" s="214"/>
      <c r="L619" s="768"/>
      <c r="M619" s="214"/>
      <c r="N619" s="769"/>
      <c r="O619" s="214"/>
      <c r="P619" s="214"/>
      <c r="Q619" s="214"/>
      <c r="R619" s="214"/>
      <c r="S619" s="214"/>
      <c r="T619" s="214"/>
      <c r="U619" s="214"/>
      <c r="V619" s="214"/>
      <c r="W619" s="214"/>
      <c r="X619" s="214"/>
      <c r="Y619" s="214"/>
      <c r="Z619" s="214"/>
      <c r="AA619" s="214"/>
    </row>
    <row r="620">
      <c r="A620" s="180"/>
      <c r="B620" s="214"/>
      <c r="C620" s="214"/>
      <c r="D620" s="214"/>
      <c r="E620" s="214"/>
      <c r="F620" s="214"/>
      <c r="G620" s="214"/>
      <c r="H620" s="767"/>
      <c r="I620" s="767"/>
      <c r="J620" s="214"/>
      <c r="K620" s="214"/>
      <c r="L620" s="768"/>
      <c r="M620" s="214"/>
      <c r="N620" s="769"/>
      <c r="O620" s="214"/>
      <c r="P620" s="214"/>
      <c r="Q620" s="214"/>
      <c r="R620" s="214"/>
      <c r="S620" s="214"/>
      <c r="T620" s="214"/>
      <c r="U620" s="214"/>
      <c r="V620" s="214"/>
      <c r="W620" s="214"/>
      <c r="X620" s="214"/>
      <c r="Y620" s="214"/>
      <c r="Z620" s="214"/>
      <c r="AA620" s="214"/>
    </row>
    <row r="621">
      <c r="A621" s="180"/>
      <c r="B621" s="214"/>
      <c r="C621" s="214"/>
      <c r="D621" s="214"/>
      <c r="E621" s="214"/>
      <c r="F621" s="214"/>
      <c r="G621" s="214"/>
      <c r="H621" s="767"/>
      <c r="I621" s="767"/>
      <c r="J621" s="214"/>
      <c r="K621" s="214"/>
      <c r="L621" s="768"/>
      <c r="M621" s="214"/>
      <c r="N621" s="769"/>
      <c r="O621" s="214"/>
      <c r="P621" s="214"/>
      <c r="Q621" s="214"/>
      <c r="R621" s="214"/>
      <c r="S621" s="214"/>
      <c r="T621" s="214"/>
      <c r="U621" s="214"/>
      <c r="V621" s="214"/>
      <c r="W621" s="214"/>
      <c r="X621" s="214"/>
      <c r="Y621" s="214"/>
      <c r="Z621" s="214"/>
      <c r="AA621" s="214"/>
    </row>
    <row r="622">
      <c r="A622" s="180"/>
      <c r="B622" s="214"/>
      <c r="C622" s="214"/>
      <c r="D622" s="214"/>
      <c r="E622" s="214"/>
      <c r="F622" s="214"/>
      <c r="G622" s="214"/>
      <c r="H622" s="767"/>
      <c r="I622" s="767"/>
      <c r="J622" s="214"/>
      <c r="K622" s="214"/>
      <c r="L622" s="768"/>
      <c r="M622" s="214"/>
      <c r="N622" s="769"/>
      <c r="O622" s="214"/>
      <c r="P622" s="214"/>
      <c r="Q622" s="214"/>
      <c r="R622" s="214"/>
      <c r="S622" s="214"/>
      <c r="T622" s="214"/>
      <c r="U622" s="214"/>
      <c r="V622" s="214"/>
      <c r="W622" s="214"/>
      <c r="X622" s="214"/>
      <c r="Y622" s="214"/>
      <c r="Z622" s="214"/>
      <c r="AA622" s="214"/>
    </row>
    <row r="623">
      <c r="A623" s="180"/>
      <c r="B623" s="214"/>
      <c r="C623" s="214"/>
      <c r="D623" s="214"/>
      <c r="E623" s="214"/>
      <c r="F623" s="214"/>
      <c r="G623" s="214"/>
      <c r="H623" s="767"/>
      <c r="I623" s="767"/>
      <c r="J623" s="214"/>
      <c r="K623" s="214"/>
      <c r="L623" s="768"/>
      <c r="M623" s="214"/>
      <c r="N623" s="769"/>
      <c r="O623" s="214"/>
      <c r="P623" s="214"/>
      <c r="Q623" s="214"/>
      <c r="R623" s="214"/>
      <c r="S623" s="214"/>
      <c r="T623" s="214"/>
      <c r="U623" s="214"/>
      <c r="V623" s="214"/>
      <c r="W623" s="214"/>
      <c r="X623" s="214"/>
      <c r="Y623" s="214"/>
      <c r="Z623" s="214"/>
      <c r="AA623" s="214"/>
    </row>
    <row r="624">
      <c r="A624" s="180"/>
      <c r="B624" s="214"/>
      <c r="C624" s="214"/>
      <c r="D624" s="214"/>
      <c r="E624" s="214"/>
      <c r="F624" s="214"/>
      <c r="G624" s="214"/>
      <c r="H624" s="767"/>
      <c r="I624" s="767"/>
      <c r="J624" s="214"/>
      <c r="K624" s="214"/>
      <c r="L624" s="768"/>
      <c r="M624" s="214"/>
      <c r="N624" s="769"/>
      <c r="O624" s="214"/>
      <c r="P624" s="214"/>
      <c r="Q624" s="214"/>
      <c r="R624" s="214"/>
      <c r="S624" s="214"/>
      <c r="T624" s="214"/>
      <c r="U624" s="214"/>
      <c r="V624" s="214"/>
      <c r="W624" s="214"/>
      <c r="X624" s="214"/>
      <c r="Y624" s="214"/>
      <c r="Z624" s="214"/>
      <c r="AA624" s="214"/>
    </row>
    <row r="625">
      <c r="A625" s="180"/>
      <c r="B625" s="214"/>
      <c r="C625" s="214"/>
      <c r="D625" s="214"/>
      <c r="E625" s="214"/>
      <c r="F625" s="214"/>
      <c r="G625" s="214"/>
      <c r="H625" s="767"/>
      <c r="I625" s="767"/>
      <c r="J625" s="214"/>
      <c r="K625" s="214"/>
      <c r="L625" s="768"/>
      <c r="M625" s="214"/>
      <c r="N625" s="769"/>
      <c r="O625" s="214"/>
      <c r="P625" s="214"/>
      <c r="Q625" s="214"/>
      <c r="R625" s="214"/>
      <c r="S625" s="214"/>
      <c r="T625" s="214"/>
      <c r="U625" s="214"/>
      <c r="V625" s="214"/>
      <c r="W625" s="214"/>
      <c r="X625" s="214"/>
      <c r="Y625" s="214"/>
      <c r="Z625" s="214"/>
      <c r="AA625" s="214"/>
    </row>
    <row r="626">
      <c r="A626" s="180"/>
      <c r="B626" s="214"/>
      <c r="C626" s="214"/>
      <c r="D626" s="214"/>
      <c r="E626" s="214"/>
      <c r="F626" s="214"/>
      <c r="G626" s="214"/>
      <c r="H626" s="767"/>
      <c r="I626" s="767"/>
      <c r="J626" s="214"/>
      <c r="K626" s="214"/>
      <c r="L626" s="768"/>
      <c r="M626" s="214"/>
      <c r="N626" s="769"/>
      <c r="O626" s="214"/>
      <c r="P626" s="214"/>
      <c r="Q626" s="214"/>
      <c r="R626" s="214"/>
      <c r="S626" s="214"/>
      <c r="T626" s="214"/>
      <c r="U626" s="214"/>
      <c r="V626" s="214"/>
      <c r="W626" s="214"/>
      <c r="X626" s="214"/>
      <c r="Y626" s="214"/>
      <c r="Z626" s="214"/>
      <c r="AA626" s="214"/>
    </row>
    <row r="627">
      <c r="A627" s="180"/>
      <c r="B627" s="214"/>
      <c r="C627" s="214"/>
      <c r="D627" s="214"/>
      <c r="E627" s="214"/>
      <c r="F627" s="214"/>
      <c r="G627" s="214"/>
      <c r="H627" s="767"/>
      <c r="I627" s="767"/>
      <c r="J627" s="214"/>
      <c r="K627" s="214"/>
      <c r="L627" s="768"/>
      <c r="M627" s="214"/>
      <c r="N627" s="769"/>
      <c r="O627" s="214"/>
      <c r="P627" s="214"/>
      <c r="Q627" s="214"/>
      <c r="R627" s="214"/>
      <c r="S627" s="214"/>
      <c r="T627" s="214"/>
      <c r="U627" s="214"/>
      <c r="V627" s="214"/>
      <c r="W627" s="214"/>
      <c r="X627" s="214"/>
      <c r="Y627" s="214"/>
      <c r="Z627" s="214"/>
      <c r="AA627" s="214"/>
    </row>
    <row r="628">
      <c r="A628" s="180"/>
      <c r="B628" s="214"/>
      <c r="C628" s="214"/>
      <c r="D628" s="214"/>
      <c r="E628" s="214"/>
      <c r="F628" s="214"/>
      <c r="G628" s="214"/>
      <c r="H628" s="767"/>
      <c r="I628" s="767"/>
      <c r="J628" s="214"/>
      <c r="K628" s="214"/>
      <c r="L628" s="768"/>
      <c r="M628" s="214"/>
      <c r="N628" s="769"/>
      <c r="O628" s="214"/>
      <c r="P628" s="214"/>
      <c r="Q628" s="214"/>
      <c r="R628" s="214"/>
      <c r="S628" s="214"/>
      <c r="T628" s="214"/>
      <c r="U628" s="214"/>
      <c r="V628" s="214"/>
      <c r="W628" s="214"/>
      <c r="X628" s="214"/>
      <c r="Y628" s="214"/>
      <c r="Z628" s="214"/>
      <c r="AA628" s="214"/>
    </row>
    <row r="629">
      <c r="A629" s="180"/>
      <c r="B629" s="214"/>
      <c r="C629" s="214"/>
      <c r="D629" s="214"/>
      <c r="E629" s="214"/>
      <c r="F629" s="214"/>
      <c r="G629" s="214"/>
      <c r="H629" s="767"/>
      <c r="I629" s="767"/>
      <c r="J629" s="214"/>
      <c r="K629" s="214"/>
      <c r="L629" s="768"/>
      <c r="M629" s="214"/>
      <c r="N629" s="769"/>
      <c r="O629" s="214"/>
      <c r="P629" s="214"/>
      <c r="Q629" s="214"/>
      <c r="R629" s="214"/>
      <c r="S629" s="214"/>
      <c r="T629" s="214"/>
      <c r="U629" s="214"/>
      <c r="V629" s="214"/>
      <c r="W629" s="214"/>
      <c r="X629" s="214"/>
      <c r="Y629" s="214"/>
      <c r="Z629" s="214"/>
      <c r="AA629" s="214"/>
    </row>
    <row r="630">
      <c r="A630" s="180"/>
      <c r="B630" s="214"/>
      <c r="C630" s="214"/>
      <c r="D630" s="214"/>
      <c r="E630" s="214"/>
      <c r="F630" s="214"/>
      <c r="G630" s="214"/>
      <c r="H630" s="767"/>
      <c r="I630" s="767"/>
      <c r="J630" s="214"/>
      <c r="K630" s="214"/>
      <c r="L630" s="768"/>
      <c r="M630" s="214"/>
      <c r="N630" s="769"/>
      <c r="O630" s="214"/>
      <c r="P630" s="214"/>
      <c r="Q630" s="214"/>
      <c r="R630" s="214"/>
      <c r="S630" s="214"/>
      <c r="T630" s="214"/>
      <c r="U630" s="214"/>
      <c r="V630" s="214"/>
      <c r="W630" s="214"/>
      <c r="X630" s="214"/>
      <c r="Y630" s="214"/>
      <c r="Z630" s="214"/>
      <c r="AA630" s="214"/>
    </row>
    <row r="631">
      <c r="A631" s="180"/>
      <c r="B631" s="214"/>
      <c r="C631" s="214"/>
      <c r="D631" s="214"/>
      <c r="E631" s="214"/>
      <c r="F631" s="214"/>
      <c r="G631" s="214"/>
      <c r="H631" s="767"/>
      <c r="I631" s="767"/>
      <c r="J631" s="214"/>
      <c r="K631" s="214"/>
      <c r="L631" s="768"/>
      <c r="M631" s="214"/>
      <c r="N631" s="769"/>
      <c r="O631" s="214"/>
      <c r="P631" s="214"/>
      <c r="Q631" s="214"/>
      <c r="R631" s="214"/>
      <c r="S631" s="214"/>
      <c r="T631" s="214"/>
      <c r="U631" s="214"/>
      <c r="V631" s="214"/>
      <c r="W631" s="214"/>
      <c r="X631" s="214"/>
      <c r="Y631" s="214"/>
      <c r="Z631" s="214"/>
      <c r="AA631" s="214"/>
    </row>
    <row r="632">
      <c r="A632" s="180"/>
      <c r="B632" s="214"/>
      <c r="C632" s="214"/>
      <c r="D632" s="214"/>
      <c r="E632" s="214"/>
      <c r="F632" s="214"/>
      <c r="G632" s="214"/>
      <c r="H632" s="767"/>
      <c r="I632" s="767"/>
      <c r="J632" s="214"/>
      <c r="K632" s="214"/>
      <c r="L632" s="768"/>
      <c r="M632" s="214"/>
      <c r="N632" s="769"/>
      <c r="O632" s="214"/>
      <c r="P632" s="214"/>
      <c r="Q632" s="214"/>
      <c r="R632" s="214"/>
      <c r="S632" s="214"/>
      <c r="T632" s="214"/>
      <c r="U632" s="214"/>
      <c r="V632" s="214"/>
      <c r="W632" s="214"/>
      <c r="X632" s="214"/>
      <c r="Y632" s="214"/>
      <c r="Z632" s="214"/>
      <c r="AA632" s="214"/>
    </row>
    <row r="633">
      <c r="A633" s="180"/>
      <c r="B633" s="214"/>
      <c r="C633" s="214"/>
      <c r="D633" s="214"/>
      <c r="E633" s="214"/>
      <c r="F633" s="214"/>
      <c r="G633" s="214"/>
      <c r="H633" s="767"/>
      <c r="I633" s="767"/>
      <c r="J633" s="214"/>
      <c r="K633" s="214"/>
      <c r="L633" s="768"/>
      <c r="M633" s="214"/>
      <c r="N633" s="769"/>
      <c r="O633" s="214"/>
      <c r="P633" s="214"/>
      <c r="Q633" s="214"/>
      <c r="R633" s="214"/>
      <c r="S633" s="214"/>
      <c r="T633" s="214"/>
      <c r="U633" s="214"/>
      <c r="V633" s="214"/>
      <c r="W633" s="214"/>
      <c r="X633" s="214"/>
      <c r="Y633" s="214"/>
      <c r="Z633" s="214"/>
      <c r="AA633" s="214"/>
    </row>
    <row r="634">
      <c r="A634" s="180"/>
      <c r="B634" s="214"/>
      <c r="C634" s="214"/>
      <c r="D634" s="214"/>
      <c r="E634" s="214"/>
      <c r="F634" s="214"/>
      <c r="G634" s="214"/>
      <c r="H634" s="767"/>
      <c r="I634" s="767"/>
      <c r="J634" s="214"/>
      <c r="K634" s="214"/>
      <c r="L634" s="768"/>
      <c r="M634" s="214"/>
      <c r="N634" s="769"/>
      <c r="O634" s="214"/>
      <c r="P634" s="214"/>
      <c r="Q634" s="214"/>
      <c r="R634" s="214"/>
      <c r="S634" s="214"/>
      <c r="T634" s="214"/>
      <c r="U634" s="214"/>
      <c r="V634" s="214"/>
      <c r="W634" s="214"/>
      <c r="X634" s="214"/>
      <c r="Y634" s="214"/>
      <c r="Z634" s="214"/>
      <c r="AA634" s="214"/>
    </row>
    <row r="635">
      <c r="A635" s="180"/>
      <c r="B635" s="214"/>
      <c r="C635" s="214"/>
      <c r="D635" s="214"/>
      <c r="E635" s="214"/>
      <c r="F635" s="214"/>
      <c r="G635" s="214"/>
      <c r="H635" s="767"/>
      <c r="I635" s="767"/>
      <c r="J635" s="214"/>
      <c r="K635" s="214"/>
      <c r="L635" s="768"/>
      <c r="M635" s="214"/>
      <c r="N635" s="769"/>
      <c r="O635" s="214"/>
      <c r="P635" s="214"/>
      <c r="Q635" s="214"/>
      <c r="R635" s="214"/>
      <c r="S635" s="214"/>
      <c r="T635" s="214"/>
      <c r="U635" s="214"/>
      <c r="V635" s="214"/>
      <c r="W635" s="214"/>
      <c r="X635" s="214"/>
      <c r="Y635" s="214"/>
      <c r="Z635" s="214"/>
      <c r="AA635" s="214"/>
    </row>
    <row r="636">
      <c r="A636" s="180"/>
      <c r="B636" s="214"/>
      <c r="C636" s="214"/>
      <c r="D636" s="214"/>
      <c r="E636" s="214"/>
      <c r="F636" s="214"/>
      <c r="G636" s="214"/>
      <c r="H636" s="767"/>
      <c r="I636" s="767"/>
      <c r="J636" s="214"/>
      <c r="K636" s="214"/>
      <c r="L636" s="768"/>
      <c r="M636" s="214"/>
      <c r="N636" s="769"/>
      <c r="O636" s="214"/>
      <c r="P636" s="214"/>
      <c r="Q636" s="214"/>
      <c r="R636" s="214"/>
      <c r="S636" s="214"/>
      <c r="T636" s="214"/>
      <c r="U636" s="214"/>
      <c r="V636" s="214"/>
      <c r="W636" s="214"/>
      <c r="X636" s="214"/>
      <c r="Y636" s="214"/>
      <c r="Z636" s="214"/>
      <c r="AA636" s="214"/>
    </row>
    <row r="637">
      <c r="A637" s="180"/>
      <c r="B637" s="214"/>
      <c r="C637" s="214"/>
      <c r="D637" s="214"/>
      <c r="E637" s="214"/>
      <c r="F637" s="214"/>
      <c r="G637" s="214"/>
      <c r="H637" s="767"/>
      <c r="I637" s="767"/>
      <c r="J637" s="214"/>
      <c r="K637" s="214"/>
      <c r="L637" s="768"/>
      <c r="M637" s="214"/>
      <c r="N637" s="769"/>
      <c r="O637" s="214"/>
      <c r="P637" s="214"/>
      <c r="Q637" s="214"/>
      <c r="R637" s="214"/>
      <c r="S637" s="214"/>
      <c r="T637" s="214"/>
      <c r="U637" s="214"/>
      <c r="V637" s="214"/>
      <c r="W637" s="214"/>
      <c r="X637" s="214"/>
      <c r="Y637" s="214"/>
      <c r="Z637" s="214"/>
      <c r="AA637" s="214"/>
    </row>
    <row r="638">
      <c r="A638" s="180"/>
      <c r="B638" s="214"/>
      <c r="C638" s="214"/>
      <c r="D638" s="214"/>
      <c r="E638" s="214"/>
      <c r="F638" s="214"/>
      <c r="G638" s="214"/>
      <c r="H638" s="767"/>
      <c r="I638" s="767"/>
      <c r="J638" s="214"/>
      <c r="K638" s="214"/>
      <c r="L638" s="768"/>
      <c r="M638" s="214"/>
      <c r="N638" s="769"/>
      <c r="O638" s="214"/>
      <c r="P638" s="214"/>
      <c r="Q638" s="214"/>
      <c r="R638" s="214"/>
      <c r="S638" s="214"/>
      <c r="T638" s="214"/>
      <c r="U638" s="214"/>
      <c r="V638" s="214"/>
      <c r="W638" s="214"/>
      <c r="X638" s="214"/>
      <c r="Y638" s="214"/>
      <c r="Z638" s="214"/>
      <c r="AA638" s="214"/>
    </row>
    <row r="639">
      <c r="A639" s="180"/>
      <c r="B639" s="214"/>
      <c r="C639" s="214"/>
      <c r="D639" s="214"/>
      <c r="E639" s="214"/>
      <c r="F639" s="214"/>
      <c r="G639" s="214"/>
      <c r="H639" s="767"/>
      <c r="I639" s="767"/>
      <c r="J639" s="214"/>
      <c r="K639" s="214"/>
      <c r="L639" s="768"/>
      <c r="M639" s="214"/>
      <c r="N639" s="769"/>
      <c r="O639" s="214"/>
      <c r="P639" s="214"/>
      <c r="Q639" s="214"/>
      <c r="R639" s="214"/>
      <c r="S639" s="214"/>
      <c r="T639" s="214"/>
      <c r="U639" s="214"/>
      <c r="V639" s="214"/>
      <c r="W639" s="214"/>
      <c r="X639" s="214"/>
      <c r="Y639" s="214"/>
      <c r="Z639" s="214"/>
      <c r="AA639" s="214"/>
    </row>
    <row r="640">
      <c r="A640" s="180"/>
      <c r="B640" s="214"/>
      <c r="C640" s="214"/>
      <c r="D640" s="214"/>
      <c r="E640" s="214"/>
      <c r="F640" s="214"/>
      <c r="G640" s="214"/>
      <c r="H640" s="767"/>
      <c r="I640" s="767"/>
      <c r="J640" s="214"/>
      <c r="K640" s="214"/>
      <c r="L640" s="768"/>
      <c r="M640" s="214"/>
      <c r="N640" s="769"/>
      <c r="O640" s="214"/>
      <c r="P640" s="214"/>
      <c r="Q640" s="214"/>
      <c r="R640" s="214"/>
      <c r="S640" s="214"/>
      <c r="T640" s="214"/>
      <c r="U640" s="214"/>
      <c r="V640" s="214"/>
      <c r="W640" s="214"/>
      <c r="X640" s="214"/>
      <c r="Y640" s="214"/>
      <c r="Z640" s="214"/>
      <c r="AA640" s="214"/>
    </row>
    <row r="641">
      <c r="A641" s="180"/>
      <c r="B641" s="214"/>
      <c r="C641" s="214"/>
      <c r="D641" s="214"/>
      <c r="E641" s="214"/>
      <c r="F641" s="214"/>
      <c r="G641" s="214"/>
      <c r="H641" s="767"/>
      <c r="I641" s="767"/>
      <c r="J641" s="214"/>
      <c r="K641" s="214"/>
      <c r="L641" s="768"/>
      <c r="M641" s="214"/>
      <c r="N641" s="769"/>
      <c r="O641" s="214"/>
      <c r="P641" s="214"/>
      <c r="Q641" s="214"/>
      <c r="R641" s="214"/>
      <c r="S641" s="214"/>
      <c r="T641" s="214"/>
      <c r="U641" s="214"/>
      <c r="V641" s="214"/>
      <c r="W641" s="214"/>
      <c r="X641" s="214"/>
      <c r="Y641" s="214"/>
      <c r="Z641" s="214"/>
      <c r="AA641" s="214"/>
    </row>
    <row r="642">
      <c r="A642" s="180"/>
      <c r="B642" s="214"/>
      <c r="C642" s="214"/>
      <c r="D642" s="214"/>
      <c r="E642" s="214"/>
      <c r="F642" s="214"/>
      <c r="G642" s="214"/>
      <c r="H642" s="767"/>
      <c r="I642" s="767"/>
      <c r="J642" s="214"/>
      <c r="K642" s="214"/>
      <c r="L642" s="768"/>
      <c r="M642" s="214"/>
      <c r="N642" s="769"/>
      <c r="O642" s="214"/>
      <c r="P642" s="214"/>
      <c r="Q642" s="214"/>
      <c r="R642" s="214"/>
      <c r="S642" s="214"/>
      <c r="T642" s="214"/>
      <c r="U642" s="214"/>
      <c r="V642" s="214"/>
      <c r="W642" s="214"/>
      <c r="X642" s="214"/>
      <c r="Y642" s="214"/>
      <c r="Z642" s="214"/>
      <c r="AA642" s="214"/>
    </row>
    <row r="643">
      <c r="A643" s="180"/>
      <c r="B643" s="214"/>
      <c r="C643" s="214"/>
      <c r="D643" s="214"/>
      <c r="E643" s="214"/>
      <c r="F643" s="214"/>
      <c r="G643" s="214"/>
      <c r="H643" s="767"/>
      <c r="I643" s="767"/>
      <c r="J643" s="214"/>
      <c r="K643" s="214"/>
      <c r="L643" s="768"/>
      <c r="M643" s="214"/>
      <c r="N643" s="769"/>
      <c r="O643" s="214"/>
      <c r="P643" s="214"/>
      <c r="Q643" s="214"/>
      <c r="R643" s="214"/>
      <c r="S643" s="214"/>
      <c r="T643" s="214"/>
      <c r="U643" s="214"/>
      <c r="V643" s="214"/>
      <c r="W643" s="214"/>
      <c r="X643" s="214"/>
      <c r="Y643" s="214"/>
      <c r="Z643" s="214"/>
      <c r="AA643" s="214"/>
    </row>
    <row r="644">
      <c r="A644" s="180"/>
      <c r="B644" s="214"/>
      <c r="C644" s="214"/>
      <c r="D644" s="214"/>
      <c r="E644" s="214"/>
      <c r="F644" s="214"/>
      <c r="G644" s="214"/>
      <c r="H644" s="767"/>
      <c r="I644" s="767"/>
      <c r="J644" s="214"/>
      <c r="K644" s="214"/>
      <c r="L644" s="768"/>
      <c r="M644" s="214"/>
      <c r="N644" s="769"/>
      <c r="O644" s="214"/>
      <c r="P644" s="214"/>
      <c r="Q644" s="214"/>
      <c r="R644" s="214"/>
      <c r="S644" s="214"/>
      <c r="T644" s="214"/>
      <c r="U644" s="214"/>
      <c r="V644" s="214"/>
      <c r="W644" s="214"/>
      <c r="X644" s="214"/>
      <c r="Y644" s="214"/>
      <c r="Z644" s="214"/>
      <c r="AA644" s="214"/>
    </row>
    <row r="645">
      <c r="A645" s="180"/>
      <c r="B645" s="214"/>
      <c r="C645" s="214"/>
      <c r="D645" s="214"/>
      <c r="E645" s="214"/>
      <c r="F645" s="214"/>
      <c r="G645" s="214"/>
      <c r="H645" s="767"/>
      <c r="I645" s="767"/>
      <c r="J645" s="214"/>
      <c r="K645" s="214"/>
      <c r="L645" s="768"/>
      <c r="M645" s="214"/>
      <c r="N645" s="769"/>
      <c r="O645" s="214"/>
      <c r="P645" s="214"/>
      <c r="Q645" s="214"/>
      <c r="R645" s="214"/>
      <c r="S645" s="214"/>
      <c r="T645" s="214"/>
      <c r="U645" s="214"/>
      <c r="V645" s="214"/>
      <c r="W645" s="214"/>
      <c r="X645" s="214"/>
      <c r="Y645" s="214"/>
      <c r="Z645" s="214"/>
      <c r="AA645" s="214"/>
    </row>
    <row r="646">
      <c r="A646" s="180"/>
      <c r="B646" s="214"/>
      <c r="C646" s="214"/>
      <c r="D646" s="214"/>
      <c r="E646" s="214"/>
      <c r="F646" s="214"/>
      <c r="G646" s="214"/>
      <c r="H646" s="767"/>
      <c r="I646" s="767"/>
      <c r="J646" s="214"/>
      <c r="K646" s="214"/>
      <c r="L646" s="768"/>
      <c r="M646" s="214"/>
      <c r="N646" s="769"/>
      <c r="O646" s="214"/>
      <c r="P646" s="214"/>
      <c r="Q646" s="214"/>
      <c r="R646" s="214"/>
      <c r="S646" s="214"/>
      <c r="T646" s="214"/>
      <c r="U646" s="214"/>
      <c r="V646" s="214"/>
      <c r="W646" s="214"/>
      <c r="X646" s="214"/>
      <c r="Y646" s="214"/>
      <c r="Z646" s="214"/>
      <c r="AA646" s="214"/>
    </row>
    <row r="647">
      <c r="A647" s="180"/>
      <c r="B647" s="214"/>
      <c r="C647" s="214"/>
      <c r="D647" s="214"/>
      <c r="E647" s="214"/>
      <c r="F647" s="214"/>
      <c r="G647" s="214"/>
      <c r="H647" s="767"/>
      <c r="I647" s="767"/>
      <c r="J647" s="214"/>
      <c r="K647" s="214"/>
      <c r="L647" s="768"/>
      <c r="M647" s="214"/>
      <c r="N647" s="769"/>
      <c r="O647" s="214"/>
      <c r="P647" s="214"/>
      <c r="Q647" s="214"/>
      <c r="R647" s="214"/>
      <c r="S647" s="214"/>
      <c r="T647" s="214"/>
      <c r="U647" s="214"/>
      <c r="V647" s="214"/>
      <c r="W647" s="214"/>
      <c r="X647" s="214"/>
      <c r="Y647" s="214"/>
      <c r="Z647" s="214"/>
      <c r="AA647" s="214"/>
    </row>
    <row r="648">
      <c r="A648" s="180"/>
      <c r="B648" s="214"/>
      <c r="C648" s="214"/>
      <c r="D648" s="214"/>
      <c r="E648" s="214"/>
      <c r="F648" s="214"/>
      <c r="G648" s="214"/>
      <c r="H648" s="767"/>
      <c r="I648" s="767"/>
      <c r="J648" s="214"/>
      <c r="K648" s="214"/>
      <c r="L648" s="768"/>
      <c r="M648" s="214"/>
      <c r="N648" s="769"/>
      <c r="O648" s="214"/>
      <c r="P648" s="214"/>
      <c r="Q648" s="214"/>
      <c r="R648" s="214"/>
      <c r="S648" s="214"/>
      <c r="T648" s="214"/>
      <c r="U648" s="214"/>
      <c r="V648" s="214"/>
      <c r="W648" s="214"/>
      <c r="X648" s="214"/>
      <c r="Y648" s="214"/>
      <c r="Z648" s="214"/>
      <c r="AA648" s="214"/>
    </row>
    <row r="649">
      <c r="A649" s="180"/>
      <c r="B649" s="214"/>
      <c r="C649" s="214"/>
      <c r="D649" s="214"/>
      <c r="E649" s="214"/>
      <c r="F649" s="214"/>
      <c r="G649" s="214"/>
      <c r="H649" s="767"/>
      <c r="I649" s="767"/>
      <c r="J649" s="214"/>
      <c r="K649" s="214"/>
      <c r="L649" s="768"/>
      <c r="M649" s="214"/>
      <c r="N649" s="769"/>
      <c r="O649" s="214"/>
      <c r="P649" s="214"/>
      <c r="Q649" s="214"/>
      <c r="R649" s="214"/>
      <c r="S649" s="214"/>
      <c r="T649" s="214"/>
      <c r="U649" s="214"/>
      <c r="V649" s="214"/>
      <c r="W649" s="214"/>
      <c r="X649" s="214"/>
      <c r="Y649" s="214"/>
      <c r="Z649" s="214"/>
      <c r="AA649" s="214"/>
    </row>
    <row r="650">
      <c r="A650" s="180"/>
      <c r="B650" s="214"/>
      <c r="C650" s="214"/>
      <c r="D650" s="214"/>
      <c r="E650" s="214"/>
      <c r="F650" s="214"/>
      <c r="G650" s="214"/>
      <c r="H650" s="767"/>
      <c r="I650" s="767"/>
      <c r="J650" s="214"/>
      <c r="K650" s="214"/>
      <c r="L650" s="768"/>
      <c r="M650" s="214"/>
      <c r="N650" s="769"/>
      <c r="O650" s="214"/>
      <c r="P650" s="214"/>
      <c r="Q650" s="214"/>
      <c r="R650" s="214"/>
      <c r="S650" s="214"/>
      <c r="T650" s="214"/>
      <c r="U650" s="214"/>
      <c r="V650" s="214"/>
      <c r="W650" s="214"/>
      <c r="X650" s="214"/>
      <c r="Y650" s="214"/>
      <c r="Z650" s="214"/>
      <c r="AA650" s="214"/>
    </row>
    <row r="651">
      <c r="A651" s="180"/>
      <c r="B651" s="214"/>
      <c r="C651" s="214"/>
      <c r="D651" s="214"/>
      <c r="E651" s="214"/>
      <c r="F651" s="214"/>
      <c r="G651" s="214"/>
      <c r="H651" s="767"/>
      <c r="I651" s="767"/>
      <c r="J651" s="214"/>
      <c r="K651" s="214"/>
      <c r="L651" s="768"/>
      <c r="M651" s="214"/>
      <c r="N651" s="769"/>
      <c r="O651" s="214"/>
      <c r="P651" s="214"/>
      <c r="Q651" s="214"/>
      <c r="R651" s="214"/>
      <c r="S651" s="214"/>
      <c r="T651" s="214"/>
      <c r="U651" s="214"/>
      <c r="V651" s="214"/>
      <c r="W651" s="214"/>
      <c r="X651" s="214"/>
      <c r="Y651" s="214"/>
      <c r="Z651" s="214"/>
      <c r="AA651" s="214"/>
    </row>
    <row r="652">
      <c r="A652" s="180"/>
      <c r="B652" s="214"/>
      <c r="C652" s="214"/>
      <c r="D652" s="214"/>
      <c r="E652" s="214"/>
      <c r="F652" s="214"/>
      <c r="G652" s="214"/>
      <c r="H652" s="767"/>
      <c r="I652" s="767"/>
      <c r="J652" s="214"/>
      <c r="K652" s="214"/>
      <c r="L652" s="768"/>
      <c r="M652" s="214"/>
      <c r="N652" s="769"/>
      <c r="O652" s="214"/>
      <c r="P652" s="214"/>
      <c r="Q652" s="214"/>
      <c r="R652" s="214"/>
      <c r="S652" s="214"/>
      <c r="T652" s="214"/>
      <c r="U652" s="214"/>
      <c r="V652" s="214"/>
      <c r="W652" s="214"/>
      <c r="X652" s="214"/>
      <c r="Y652" s="214"/>
      <c r="Z652" s="214"/>
      <c r="AA652" s="214"/>
    </row>
    <row r="653">
      <c r="A653" s="180"/>
      <c r="B653" s="214"/>
      <c r="C653" s="214"/>
      <c r="D653" s="214"/>
      <c r="E653" s="214"/>
      <c r="F653" s="214"/>
      <c r="G653" s="214"/>
      <c r="H653" s="767"/>
      <c r="I653" s="767"/>
      <c r="J653" s="214"/>
      <c r="K653" s="214"/>
      <c r="L653" s="768"/>
      <c r="M653" s="214"/>
      <c r="N653" s="769"/>
      <c r="O653" s="214"/>
      <c r="P653" s="214"/>
      <c r="Q653" s="214"/>
      <c r="R653" s="214"/>
      <c r="S653" s="214"/>
      <c r="T653" s="214"/>
      <c r="U653" s="214"/>
      <c r="V653" s="214"/>
      <c r="W653" s="214"/>
      <c r="X653" s="214"/>
      <c r="Y653" s="214"/>
      <c r="Z653" s="214"/>
      <c r="AA653" s="214"/>
    </row>
    <row r="654">
      <c r="A654" s="180"/>
      <c r="B654" s="214"/>
      <c r="C654" s="214"/>
      <c r="D654" s="214"/>
      <c r="E654" s="214"/>
      <c r="F654" s="214"/>
      <c r="G654" s="214"/>
      <c r="H654" s="767"/>
      <c r="I654" s="767"/>
      <c r="J654" s="214"/>
      <c r="K654" s="214"/>
      <c r="L654" s="768"/>
      <c r="M654" s="214"/>
      <c r="N654" s="769"/>
      <c r="O654" s="214"/>
      <c r="P654" s="214"/>
      <c r="Q654" s="214"/>
      <c r="R654" s="214"/>
      <c r="S654" s="214"/>
      <c r="T654" s="214"/>
      <c r="U654" s="214"/>
      <c r="V654" s="214"/>
      <c r="W654" s="214"/>
      <c r="X654" s="214"/>
      <c r="Y654" s="214"/>
      <c r="Z654" s="214"/>
      <c r="AA654" s="214"/>
    </row>
    <row r="655">
      <c r="A655" s="180"/>
      <c r="B655" s="214"/>
      <c r="C655" s="214"/>
      <c r="D655" s="214"/>
      <c r="E655" s="214"/>
      <c r="F655" s="214"/>
      <c r="G655" s="214"/>
      <c r="H655" s="767"/>
      <c r="I655" s="767"/>
      <c r="J655" s="214"/>
      <c r="K655" s="214"/>
      <c r="L655" s="768"/>
      <c r="M655" s="214"/>
      <c r="N655" s="769"/>
      <c r="O655" s="214"/>
      <c r="P655" s="214"/>
      <c r="Q655" s="214"/>
      <c r="R655" s="214"/>
      <c r="S655" s="214"/>
      <c r="T655" s="214"/>
      <c r="U655" s="214"/>
      <c r="V655" s="214"/>
      <c r="W655" s="214"/>
      <c r="X655" s="214"/>
      <c r="Y655" s="214"/>
      <c r="Z655" s="214"/>
      <c r="AA655" s="214"/>
    </row>
    <row r="656">
      <c r="A656" s="180"/>
      <c r="B656" s="214"/>
      <c r="C656" s="214"/>
      <c r="D656" s="214"/>
      <c r="E656" s="214"/>
      <c r="F656" s="214"/>
      <c r="G656" s="214"/>
      <c r="H656" s="767"/>
      <c r="I656" s="767"/>
      <c r="J656" s="214"/>
      <c r="K656" s="214"/>
      <c r="L656" s="768"/>
      <c r="M656" s="214"/>
      <c r="N656" s="769"/>
      <c r="O656" s="214"/>
      <c r="P656" s="214"/>
      <c r="Q656" s="214"/>
      <c r="R656" s="214"/>
      <c r="S656" s="214"/>
      <c r="T656" s="214"/>
      <c r="U656" s="214"/>
      <c r="V656" s="214"/>
      <c r="W656" s="214"/>
      <c r="X656" s="214"/>
      <c r="Y656" s="214"/>
      <c r="Z656" s="214"/>
      <c r="AA656" s="214"/>
    </row>
    <row r="657">
      <c r="A657" s="180"/>
      <c r="B657" s="214"/>
      <c r="C657" s="214"/>
      <c r="D657" s="214"/>
      <c r="E657" s="214"/>
      <c r="F657" s="214"/>
      <c r="G657" s="214"/>
      <c r="H657" s="767"/>
      <c r="I657" s="767"/>
      <c r="J657" s="214"/>
      <c r="K657" s="214"/>
      <c r="L657" s="768"/>
      <c r="M657" s="214"/>
      <c r="N657" s="769"/>
      <c r="O657" s="214"/>
      <c r="P657" s="214"/>
      <c r="Q657" s="214"/>
      <c r="R657" s="214"/>
      <c r="S657" s="214"/>
      <c r="T657" s="214"/>
      <c r="U657" s="214"/>
      <c r="V657" s="214"/>
      <c r="W657" s="214"/>
      <c r="X657" s="214"/>
      <c r="Y657" s="214"/>
      <c r="Z657" s="214"/>
      <c r="AA657" s="214"/>
    </row>
    <row r="658">
      <c r="A658" s="180"/>
      <c r="B658" s="214"/>
      <c r="C658" s="214"/>
      <c r="D658" s="214"/>
      <c r="E658" s="214"/>
      <c r="F658" s="214"/>
      <c r="G658" s="214"/>
      <c r="H658" s="767"/>
      <c r="I658" s="767"/>
      <c r="J658" s="214"/>
      <c r="K658" s="214"/>
      <c r="L658" s="768"/>
      <c r="M658" s="214"/>
      <c r="N658" s="769"/>
      <c r="O658" s="214"/>
      <c r="P658" s="214"/>
      <c r="Q658" s="214"/>
      <c r="R658" s="214"/>
      <c r="S658" s="214"/>
      <c r="T658" s="214"/>
      <c r="U658" s="214"/>
      <c r="V658" s="214"/>
      <c r="W658" s="214"/>
      <c r="X658" s="214"/>
      <c r="Y658" s="214"/>
      <c r="Z658" s="214"/>
      <c r="AA658" s="214"/>
    </row>
    <row r="659">
      <c r="A659" s="180"/>
      <c r="B659" s="214"/>
      <c r="C659" s="214"/>
      <c r="D659" s="214"/>
      <c r="E659" s="214"/>
      <c r="F659" s="214"/>
      <c r="G659" s="214"/>
      <c r="H659" s="767"/>
      <c r="I659" s="767"/>
      <c r="J659" s="214"/>
      <c r="K659" s="214"/>
      <c r="L659" s="768"/>
      <c r="M659" s="214"/>
      <c r="N659" s="769"/>
      <c r="O659" s="214"/>
      <c r="P659" s="214"/>
      <c r="Q659" s="214"/>
      <c r="R659" s="214"/>
      <c r="S659" s="214"/>
      <c r="T659" s="214"/>
      <c r="U659" s="214"/>
      <c r="V659" s="214"/>
      <c r="W659" s="214"/>
      <c r="X659" s="214"/>
      <c r="Y659" s="214"/>
      <c r="Z659" s="214"/>
      <c r="AA659" s="214"/>
    </row>
    <row r="660">
      <c r="A660" s="180"/>
      <c r="B660" s="214"/>
      <c r="C660" s="214"/>
      <c r="D660" s="214"/>
      <c r="E660" s="214"/>
      <c r="F660" s="214"/>
      <c r="G660" s="214"/>
      <c r="H660" s="767"/>
      <c r="I660" s="767"/>
      <c r="J660" s="214"/>
      <c r="K660" s="214"/>
      <c r="L660" s="768"/>
      <c r="M660" s="214"/>
      <c r="N660" s="769"/>
      <c r="O660" s="214"/>
      <c r="P660" s="214"/>
      <c r="Q660" s="214"/>
      <c r="R660" s="214"/>
      <c r="S660" s="214"/>
      <c r="T660" s="214"/>
      <c r="U660" s="214"/>
      <c r="V660" s="214"/>
      <c r="W660" s="214"/>
      <c r="X660" s="214"/>
      <c r="Y660" s="214"/>
      <c r="Z660" s="214"/>
      <c r="AA660" s="214"/>
    </row>
    <row r="661">
      <c r="A661" s="180"/>
      <c r="B661" s="214"/>
      <c r="C661" s="214"/>
      <c r="D661" s="214"/>
      <c r="E661" s="214"/>
      <c r="F661" s="214"/>
      <c r="G661" s="214"/>
      <c r="H661" s="767"/>
      <c r="I661" s="767"/>
      <c r="J661" s="214"/>
      <c r="K661" s="214"/>
      <c r="L661" s="768"/>
      <c r="M661" s="214"/>
      <c r="N661" s="769"/>
      <c r="O661" s="214"/>
      <c r="P661" s="214"/>
      <c r="Q661" s="214"/>
      <c r="R661" s="214"/>
      <c r="S661" s="214"/>
      <c r="T661" s="214"/>
      <c r="U661" s="214"/>
      <c r="V661" s="214"/>
      <c r="W661" s="214"/>
      <c r="X661" s="214"/>
      <c r="Y661" s="214"/>
      <c r="Z661" s="214"/>
      <c r="AA661" s="214"/>
    </row>
    <row r="662">
      <c r="A662" s="180"/>
      <c r="B662" s="214"/>
      <c r="C662" s="214"/>
      <c r="D662" s="214"/>
      <c r="E662" s="214"/>
      <c r="F662" s="214"/>
      <c r="G662" s="214"/>
      <c r="H662" s="767"/>
      <c r="I662" s="767"/>
      <c r="J662" s="214"/>
      <c r="K662" s="214"/>
      <c r="L662" s="768"/>
      <c r="M662" s="214"/>
      <c r="N662" s="769"/>
      <c r="O662" s="214"/>
      <c r="P662" s="214"/>
      <c r="Q662" s="214"/>
      <c r="R662" s="214"/>
      <c r="S662" s="214"/>
      <c r="T662" s="214"/>
      <c r="U662" s="214"/>
      <c r="V662" s="214"/>
      <c r="W662" s="214"/>
      <c r="X662" s="214"/>
      <c r="Y662" s="214"/>
      <c r="Z662" s="214"/>
      <c r="AA662" s="214"/>
    </row>
    <row r="663">
      <c r="A663" s="180"/>
      <c r="B663" s="214"/>
      <c r="C663" s="214"/>
      <c r="D663" s="214"/>
      <c r="E663" s="214"/>
      <c r="F663" s="214"/>
      <c r="G663" s="214"/>
      <c r="H663" s="767"/>
      <c r="I663" s="767"/>
      <c r="J663" s="214"/>
      <c r="K663" s="214"/>
      <c r="L663" s="768"/>
      <c r="M663" s="214"/>
      <c r="N663" s="769"/>
      <c r="O663" s="214"/>
      <c r="P663" s="214"/>
      <c r="Q663" s="214"/>
      <c r="R663" s="214"/>
      <c r="S663" s="214"/>
      <c r="T663" s="214"/>
      <c r="U663" s="214"/>
      <c r="V663" s="214"/>
      <c r="W663" s="214"/>
      <c r="X663" s="214"/>
      <c r="Y663" s="214"/>
      <c r="Z663" s="214"/>
      <c r="AA663" s="214"/>
    </row>
    <row r="664">
      <c r="A664" s="180"/>
      <c r="B664" s="214"/>
      <c r="C664" s="214"/>
      <c r="D664" s="214"/>
      <c r="E664" s="214"/>
      <c r="F664" s="214"/>
      <c r="G664" s="214"/>
      <c r="H664" s="767"/>
      <c r="I664" s="767"/>
      <c r="J664" s="214"/>
      <c r="K664" s="214"/>
      <c r="L664" s="768"/>
      <c r="M664" s="214"/>
      <c r="N664" s="769"/>
      <c r="O664" s="214"/>
      <c r="P664" s="214"/>
      <c r="Q664" s="214"/>
      <c r="R664" s="214"/>
      <c r="S664" s="214"/>
      <c r="T664" s="214"/>
      <c r="U664" s="214"/>
      <c r="V664" s="214"/>
      <c r="W664" s="214"/>
      <c r="X664" s="214"/>
      <c r="Y664" s="214"/>
      <c r="Z664" s="214"/>
      <c r="AA664" s="214"/>
    </row>
    <row r="665">
      <c r="A665" s="180"/>
      <c r="B665" s="214"/>
      <c r="C665" s="214"/>
      <c r="D665" s="214"/>
      <c r="E665" s="214"/>
      <c r="F665" s="214"/>
      <c r="G665" s="214"/>
      <c r="H665" s="767"/>
      <c r="I665" s="767"/>
      <c r="J665" s="214"/>
      <c r="K665" s="214"/>
      <c r="L665" s="768"/>
      <c r="M665" s="214"/>
      <c r="N665" s="769"/>
      <c r="O665" s="214"/>
      <c r="P665" s="214"/>
      <c r="Q665" s="214"/>
      <c r="R665" s="214"/>
      <c r="S665" s="214"/>
      <c r="T665" s="214"/>
      <c r="U665" s="214"/>
      <c r="V665" s="214"/>
      <c r="W665" s="214"/>
      <c r="X665" s="214"/>
      <c r="Y665" s="214"/>
      <c r="Z665" s="214"/>
      <c r="AA665" s="214"/>
    </row>
    <row r="666">
      <c r="A666" s="180"/>
      <c r="B666" s="214"/>
      <c r="C666" s="214"/>
      <c r="D666" s="214"/>
      <c r="E666" s="214"/>
      <c r="F666" s="214"/>
      <c r="G666" s="214"/>
      <c r="H666" s="767"/>
      <c r="I666" s="767"/>
      <c r="J666" s="214"/>
      <c r="K666" s="214"/>
      <c r="L666" s="768"/>
      <c r="M666" s="214"/>
      <c r="N666" s="769"/>
      <c r="O666" s="214"/>
      <c r="P666" s="214"/>
      <c r="Q666" s="214"/>
      <c r="R666" s="214"/>
      <c r="S666" s="214"/>
      <c r="T666" s="214"/>
      <c r="U666" s="214"/>
      <c r="V666" s="214"/>
      <c r="W666" s="214"/>
      <c r="X666" s="214"/>
      <c r="Y666" s="214"/>
      <c r="Z666" s="214"/>
      <c r="AA666" s="214"/>
    </row>
    <row r="667">
      <c r="A667" s="180"/>
      <c r="B667" s="214"/>
      <c r="C667" s="214"/>
      <c r="D667" s="214"/>
      <c r="E667" s="214"/>
      <c r="F667" s="214"/>
      <c r="G667" s="214"/>
      <c r="H667" s="767"/>
      <c r="I667" s="767"/>
      <c r="J667" s="214"/>
      <c r="K667" s="214"/>
      <c r="L667" s="768"/>
      <c r="M667" s="214"/>
      <c r="N667" s="769"/>
      <c r="O667" s="214"/>
      <c r="P667" s="214"/>
      <c r="Q667" s="214"/>
      <c r="R667" s="214"/>
      <c r="S667" s="214"/>
      <c r="T667" s="214"/>
      <c r="U667" s="214"/>
      <c r="V667" s="214"/>
      <c r="W667" s="214"/>
      <c r="X667" s="214"/>
      <c r="Y667" s="214"/>
      <c r="Z667" s="214"/>
      <c r="AA667" s="214"/>
    </row>
    <row r="668">
      <c r="A668" s="180"/>
      <c r="B668" s="214"/>
      <c r="C668" s="214"/>
      <c r="D668" s="214"/>
      <c r="E668" s="214"/>
      <c r="F668" s="214"/>
      <c r="G668" s="214"/>
      <c r="H668" s="767"/>
      <c r="I668" s="767"/>
      <c r="J668" s="214"/>
      <c r="K668" s="214"/>
      <c r="L668" s="768"/>
      <c r="M668" s="214"/>
      <c r="N668" s="769"/>
      <c r="O668" s="214"/>
      <c r="P668" s="214"/>
      <c r="Q668" s="214"/>
      <c r="R668" s="214"/>
      <c r="S668" s="214"/>
      <c r="T668" s="214"/>
      <c r="U668" s="214"/>
      <c r="V668" s="214"/>
      <c r="W668" s="214"/>
      <c r="X668" s="214"/>
      <c r="Y668" s="214"/>
      <c r="Z668" s="214"/>
      <c r="AA668" s="214"/>
    </row>
    <row r="669">
      <c r="A669" s="180"/>
      <c r="B669" s="214"/>
      <c r="C669" s="214"/>
      <c r="D669" s="214"/>
      <c r="E669" s="214"/>
      <c r="F669" s="214"/>
      <c r="G669" s="214"/>
      <c r="H669" s="767"/>
      <c r="I669" s="767"/>
      <c r="J669" s="214"/>
      <c r="K669" s="214"/>
      <c r="L669" s="768"/>
      <c r="M669" s="214"/>
      <c r="N669" s="769"/>
      <c r="O669" s="214"/>
      <c r="P669" s="214"/>
      <c r="Q669" s="214"/>
      <c r="R669" s="214"/>
      <c r="S669" s="214"/>
      <c r="T669" s="214"/>
      <c r="U669" s="214"/>
      <c r="V669" s="214"/>
      <c r="W669" s="214"/>
      <c r="X669" s="214"/>
      <c r="Y669" s="214"/>
      <c r="Z669" s="214"/>
      <c r="AA669" s="214"/>
    </row>
    <row r="670">
      <c r="A670" s="180"/>
      <c r="B670" s="214"/>
      <c r="C670" s="214"/>
      <c r="D670" s="214"/>
      <c r="E670" s="214"/>
      <c r="F670" s="214"/>
      <c r="G670" s="214"/>
      <c r="H670" s="767"/>
      <c r="I670" s="767"/>
      <c r="J670" s="214"/>
      <c r="K670" s="214"/>
      <c r="L670" s="768"/>
      <c r="M670" s="214"/>
      <c r="N670" s="769"/>
      <c r="O670" s="214"/>
      <c r="P670" s="214"/>
      <c r="Q670" s="214"/>
      <c r="R670" s="214"/>
      <c r="S670" s="214"/>
      <c r="T670" s="214"/>
      <c r="U670" s="214"/>
      <c r="V670" s="214"/>
      <c r="W670" s="214"/>
      <c r="X670" s="214"/>
      <c r="Y670" s="214"/>
      <c r="Z670" s="214"/>
      <c r="AA670" s="214"/>
    </row>
    <row r="671">
      <c r="A671" s="180"/>
      <c r="B671" s="214"/>
      <c r="C671" s="214"/>
      <c r="D671" s="214"/>
      <c r="E671" s="214"/>
      <c r="F671" s="214"/>
      <c r="G671" s="214"/>
      <c r="H671" s="767"/>
      <c r="I671" s="767"/>
      <c r="J671" s="214"/>
      <c r="K671" s="214"/>
      <c r="L671" s="768"/>
      <c r="M671" s="214"/>
      <c r="N671" s="769"/>
      <c r="O671" s="214"/>
      <c r="P671" s="214"/>
      <c r="Q671" s="214"/>
      <c r="R671" s="214"/>
      <c r="S671" s="214"/>
      <c r="T671" s="214"/>
      <c r="U671" s="214"/>
      <c r="V671" s="214"/>
      <c r="W671" s="214"/>
      <c r="X671" s="214"/>
      <c r="Y671" s="214"/>
      <c r="Z671" s="214"/>
      <c r="AA671" s="214"/>
    </row>
    <row r="672">
      <c r="A672" s="180"/>
      <c r="B672" s="214"/>
      <c r="C672" s="214"/>
      <c r="D672" s="214"/>
      <c r="E672" s="214"/>
      <c r="F672" s="214"/>
      <c r="G672" s="214"/>
      <c r="H672" s="767"/>
      <c r="I672" s="767"/>
      <c r="J672" s="214"/>
      <c r="K672" s="214"/>
      <c r="L672" s="768"/>
      <c r="M672" s="214"/>
      <c r="N672" s="769"/>
      <c r="O672" s="214"/>
      <c r="P672" s="214"/>
      <c r="Q672" s="214"/>
      <c r="R672" s="214"/>
      <c r="S672" s="214"/>
      <c r="T672" s="214"/>
      <c r="U672" s="214"/>
      <c r="V672" s="214"/>
      <c r="W672" s="214"/>
      <c r="X672" s="214"/>
      <c r="Y672" s="214"/>
      <c r="Z672" s="214"/>
      <c r="AA672" s="214"/>
    </row>
    <row r="673">
      <c r="A673" s="180"/>
      <c r="B673" s="214"/>
      <c r="C673" s="214"/>
      <c r="D673" s="214"/>
      <c r="E673" s="214"/>
      <c r="F673" s="214"/>
      <c r="G673" s="214"/>
      <c r="H673" s="767"/>
      <c r="I673" s="767"/>
      <c r="J673" s="214"/>
      <c r="K673" s="214"/>
      <c r="L673" s="768"/>
      <c r="M673" s="214"/>
      <c r="N673" s="769"/>
      <c r="O673" s="214"/>
      <c r="P673" s="214"/>
      <c r="Q673" s="214"/>
      <c r="R673" s="214"/>
      <c r="S673" s="214"/>
      <c r="T673" s="214"/>
      <c r="U673" s="214"/>
      <c r="V673" s="214"/>
      <c r="W673" s="214"/>
      <c r="X673" s="214"/>
      <c r="Y673" s="214"/>
      <c r="Z673" s="214"/>
      <c r="AA673" s="214"/>
    </row>
    <row r="674">
      <c r="A674" s="180"/>
      <c r="B674" s="214"/>
      <c r="C674" s="214"/>
      <c r="D674" s="214"/>
      <c r="E674" s="214"/>
      <c r="F674" s="214"/>
      <c r="G674" s="214"/>
      <c r="H674" s="767"/>
      <c r="I674" s="767"/>
      <c r="J674" s="214"/>
      <c r="K674" s="214"/>
      <c r="L674" s="768"/>
      <c r="M674" s="214"/>
      <c r="N674" s="769"/>
      <c r="O674" s="214"/>
      <c r="P674" s="214"/>
      <c r="Q674" s="214"/>
      <c r="R674" s="214"/>
      <c r="S674" s="214"/>
      <c r="T674" s="214"/>
      <c r="U674" s="214"/>
      <c r="V674" s="214"/>
      <c r="W674" s="214"/>
      <c r="X674" s="214"/>
      <c r="Y674" s="214"/>
      <c r="Z674" s="214"/>
      <c r="AA674" s="214"/>
    </row>
    <row r="675">
      <c r="A675" s="180"/>
      <c r="B675" s="214"/>
      <c r="C675" s="214"/>
      <c r="D675" s="214"/>
      <c r="E675" s="214"/>
      <c r="F675" s="214"/>
      <c r="G675" s="214"/>
      <c r="H675" s="767"/>
      <c r="I675" s="767"/>
      <c r="J675" s="214"/>
      <c r="K675" s="214"/>
      <c r="L675" s="768"/>
      <c r="M675" s="214"/>
      <c r="N675" s="769"/>
      <c r="O675" s="214"/>
      <c r="P675" s="214"/>
      <c r="Q675" s="214"/>
      <c r="R675" s="214"/>
      <c r="S675" s="214"/>
      <c r="T675" s="214"/>
      <c r="U675" s="214"/>
      <c r="V675" s="214"/>
      <c r="W675" s="214"/>
      <c r="X675" s="214"/>
      <c r="Y675" s="214"/>
      <c r="Z675" s="214"/>
      <c r="AA675" s="214"/>
    </row>
    <row r="676">
      <c r="A676" s="180"/>
      <c r="B676" s="214"/>
      <c r="C676" s="214"/>
      <c r="D676" s="214"/>
      <c r="E676" s="214"/>
      <c r="F676" s="214"/>
      <c r="G676" s="214"/>
      <c r="H676" s="767"/>
      <c r="I676" s="767"/>
      <c r="J676" s="214"/>
      <c r="K676" s="214"/>
      <c r="L676" s="768"/>
      <c r="M676" s="214"/>
      <c r="N676" s="769"/>
      <c r="O676" s="214"/>
      <c r="P676" s="214"/>
      <c r="Q676" s="214"/>
      <c r="R676" s="214"/>
      <c r="S676" s="214"/>
      <c r="T676" s="214"/>
      <c r="U676" s="214"/>
      <c r="V676" s="214"/>
      <c r="W676" s="214"/>
      <c r="X676" s="214"/>
      <c r="Y676" s="214"/>
      <c r="Z676" s="214"/>
      <c r="AA676" s="214"/>
    </row>
    <row r="677">
      <c r="A677" s="180"/>
      <c r="B677" s="214"/>
      <c r="C677" s="214"/>
      <c r="D677" s="214"/>
      <c r="E677" s="214"/>
      <c r="F677" s="214"/>
      <c r="G677" s="214"/>
      <c r="H677" s="767"/>
      <c r="I677" s="767"/>
      <c r="J677" s="214"/>
      <c r="K677" s="214"/>
      <c r="L677" s="768"/>
      <c r="M677" s="214"/>
      <c r="N677" s="769"/>
      <c r="O677" s="214"/>
      <c r="P677" s="214"/>
      <c r="Q677" s="214"/>
      <c r="R677" s="214"/>
      <c r="S677" s="214"/>
      <c r="T677" s="214"/>
      <c r="U677" s="214"/>
      <c r="V677" s="214"/>
      <c r="W677" s="214"/>
      <c r="X677" s="214"/>
      <c r="Y677" s="214"/>
      <c r="Z677" s="214"/>
      <c r="AA677" s="214"/>
    </row>
    <row r="678">
      <c r="A678" s="180"/>
      <c r="B678" s="214"/>
      <c r="C678" s="214"/>
      <c r="D678" s="214"/>
      <c r="E678" s="214"/>
      <c r="F678" s="214"/>
      <c r="G678" s="214"/>
      <c r="H678" s="767"/>
      <c r="I678" s="767"/>
      <c r="J678" s="214"/>
      <c r="K678" s="214"/>
      <c r="L678" s="768"/>
      <c r="M678" s="214"/>
      <c r="N678" s="769"/>
      <c r="O678" s="214"/>
      <c r="P678" s="214"/>
      <c r="Q678" s="214"/>
      <c r="R678" s="214"/>
      <c r="S678" s="214"/>
      <c r="T678" s="214"/>
      <c r="U678" s="214"/>
      <c r="V678" s="214"/>
      <c r="W678" s="214"/>
      <c r="X678" s="214"/>
      <c r="Y678" s="214"/>
      <c r="Z678" s="214"/>
      <c r="AA678" s="214"/>
    </row>
    <row r="679">
      <c r="A679" s="180"/>
      <c r="B679" s="214"/>
      <c r="C679" s="214"/>
      <c r="D679" s="214"/>
      <c r="E679" s="214"/>
      <c r="F679" s="214"/>
      <c r="G679" s="214"/>
      <c r="H679" s="767"/>
      <c r="I679" s="767"/>
      <c r="J679" s="214"/>
      <c r="K679" s="214"/>
      <c r="L679" s="768"/>
      <c r="M679" s="214"/>
      <c r="N679" s="769"/>
      <c r="O679" s="214"/>
      <c r="P679" s="214"/>
      <c r="Q679" s="214"/>
      <c r="R679" s="214"/>
      <c r="S679" s="214"/>
      <c r="T679" s="214"/>
      <c r="U679" s="214"/>
      <c r="V679" s="214"/>
      <c r="W679" s="214"/>
      <c r="X679" s="214"/>
      <c r="Y679" s="214"/>
      <c r="Z679" s="214"/>
      <c r="AA679" s="214"/>
    </row>
    <row r="680">
      <c r="A680" s="180"/>
      <c r="B680" s="214"/>
      <c r="C680" s="214"/>
      <c r="D680" s="214"/>
      <c r="E680" s="214"/>
      <c r="F680" s="214"/>
      <c r="G680" s="214"/>
      <c r="H680" s="767"/>
      <c r="I680" s="767"/>
      <c r="J680" s="214"/>
      <c r="K680" s="214"/>
      <c r="L680" s="768"/>
      <c r="M680" s="214"/>
      <c r="N680" s="769"/>
      <c r="O680" s="214"/>
      <c r="P680" s="214"/>
      <c r="Q680" s="214"/>
      <c r="R680" s="214"/>
      <c r="S680" s="214"/>
      <c r="T680" s="214"/>
      <c r="U680" s="214"/>
      <c r="V680" s="214"/>
      <c r="W680" s="214"/>
      <c r="X680" s="214"/>
      <c r="Y680" s="214"/>
      <c r="Z680" s="214"/>
      <c r="AA680" s="214"/>
    </row>
    <row r="681">
      <c r="A681" s="180"/>
      <c r="B681" s="214"/>
      <c r="C681" s="214"/>
      <c r="D681" s="214"/>
      <c r="E681" s="214"/>
      <c r="F681" s="214"/>
      <c r="G681" s="214"/>
      <c r="H681" s="767"/>
      <c r="I681" s="767"/>
      <c r="J681" s="214"/>
      <c r="K681" s="214"/>
      <c r="L681" s="768"/>
      <c r="M681" s="214"/>
      <c r="N681" s="769"/>
      <c r="O681" s="214"/>
      <c r="P681" s="214"/>
      <c r="Q681" s="214"/>
      <c r="R681" s="214"/>
      <c r="S681" s="214"/>
      <c r="T681" s="214"/>
      <c r="U681" s="214"/>
      <c r="V681" s="214"/>
      <c r="W681" s="214"/>
      <c r="X681" s="214"/>
      <c r="Y681" s="214"/>
      <c r="Z681" s="214"/>
      <c r="AA681" s="214"/>
    </row>
    <row r="682">
      <c r="A682" s="180"/>
      <c r="B682" s="214"/>
      <c r="C682" s="214"/>
      <c r="D682" s="214"/>
      <c r="E682" s="214"/>
      <c r="F682" s="214"/>
      <c r="G682" s="214"/>
      <c r="H682" s="767"/>
      <c r="I682" s="767"/>
      <c r="J682" s="214"/>
      <c r="K682" s="214"/>
      <c r="L682" s="768"/>
      <c r="M682" s="214"/>
      <c r="N682" s="769"/>
      <c r="O682" s="214"/>
      <c r="P682" s="214"/>
      <c r="Q682" s="214"/>
      <c r="R682" s="214"/>
      <c r="S682" s="214"/>
      <c r="T682" s="214"/>
      <c r="U682" s="214"/>
      <c r="V682" s="214"/>
      <c r="W682" s="214"/>
      <c r="X682" s="214"/>
      <c r="Y682" s="214"/>
      <c r="Z682" s="214"/>
      <c r="AA682" s="214"/>
    </row>
    <row r="683">
      <c r="A683" s="180"/>
      <c r="B683" s="214"/>
      <c r="C683" s="214"/>
      <c r="D683" s="214"/>
      <c r="E683" s="214"/>
      <c r="F683" s="214"/>
      <c r="G683" s="214"/>
      <c r="H683" s="767"/>
      <c r="I683" s="767"/>
      <c r="J683" s="214"/>
      <c r="K683" s="214"/>
      <c r="L683" s="768"/>
      <c r="M683" s="214"/>
      <c r="N683" s="769"/>
      <c r="O683" s="214"/>
      <c r="P683" s="214"/>
      <c r="Q683" s="214"/>
      <c r="R683" s="214"/>
      <c r="S683" s="214"/>
      <c r="T683" s="214"/>
      <c r="U683" s="214"/>
      <c r="V683" s="214"/>
      <c r="W683" s="214"/>
      <c r="X683" s="214"/>
      <c r="Y683" s="214"/>
      <c r="Z683" s="214"/>
      <c r="AA683" s="214"/>
    </row>
    <row r="684">
      <c r="A684" s="180"/>
      <c r="B684" s="214"/>
      <c r="C684" s="214"/>
      <c r="D684" s="214"/>
      <c r="E684" s="214"/>
      <c r="F684" s="214"/>
      <c r="G684" s="214"/>
      <c r="H684" s="767"/>
      <c r="I684" s="767"/>
      <c r="J684" s="214"/>
      <c r="K684" s="214"/>
      <c r="L684" s="768"/>
      <c r="M684" s="214"/>
      <c r="N684" s="769"/>
      <c r="O684" s="214"/>
      <c r="P684" s="214"/>
      <c r="Q684" s="214"/>
      <c r="R684" s="214"/>
      <c r="S684" s="214"/>
      <c r="T684" s="214"/>
      <c r="U684" s="214"/>
      <c r="V684" s="214"/>
      <c r="W684" s="214"/>
      <c r="X684" s="214"/>
      <c r="Y684" s="214"/>
      <c r="Z684" s="214"/>
      <c r="AA684" s="214"/>
    </row>
    <row r="685">
      <c r="A685" s="180"/>
      <c r="B685" s="214"/>
      <c r="C685" s="214"/>
      <c r="D685" s="214"/>
      <c r="E685" s="214"/>
      <c r="F685" s="214"/>
      <c r="G685" s="214"/>
      <c r="H685" s="767"/>
      <c r="I685" s="767"/>
      <c r="J685" s="214"/>
      <c r="K685" s="214"/>
      <c r="L685" s="768"/>
      <c r="M685" s="214"/>
      <c r="N685" s="769"/>
      <c r="O685" s="214"/>
      <c r="P685" s="214"/>
      <c r="Q685" s="214"/>
      <c r="R685" s="214"/>
      <c r="S685" s="214"/>
      <c r="T685" s="214"/>
      <c r="U685" s="214"/>
      <c r="V685" s="214"/>
      <c r="W685" s="214"/>
      <c r="X685" s="214"/>
      <c r="Y685" s="214"/>
      <c r="Z685" s="214"/>
      <c r="AA685" s="214"/>
    </row>
    <row r="686">
      <c r="A686" s="180"/>
      <c r="B686" s="214"/>
      <c r="C686" s="214"/>
      <c r="D686" s="214"/>
      <c r="E686" s="214"/>
      <c r="F686" s="214"/>
      <c r="G686" s="214"/>
      <c r="H686" s="767"/>
      <c r="I686" s="767"/>
      <c r="J686" s="214"/>
      <c r="K686" s="214"/>
      <c r="L686" s="768"/>
      <c r="M686" s="214"/>
      <c r="N686" s="769"/>
      <c r="O686" s="214"/>
      <c r="P686" s="214"/>
      <c r="Q686" s="214"/>
      <c r="R686" s="214"/>
      <c r="S686" s="214"/>
      <c r="T686" s="214"/>
      <c r="U686" s="214"/>
      <c r="V686" s="214"/>
      <c r="W686" s="214"/>
      <c r="X686" s="214"/>
      <c r="Y686" s="214"/>
      <c r="Z686" s="214"/>
      <c r="AA686" s="214"/>
    </row>
    <row r="687">
      <c r="A687" s="180"/>
      <c r="B687" s="214"/>
      <c r="C687" s="214"/>
      <c r="D687" s="214"/>
      <c r="E687" s="214"/>
      <c r="F687" s="214"/>
      <c r="G687" s="214"/>
      <c r="H687" s="767"/>
      <c r="I687" s="767"/>
      <c r="J687" s="214"/>
      <c r="K687" s="214"/>
      <c r="L687" s="768"/>
      <c r="M687" s="214"/>
      <c r="N687" s="769"/>
      <c r="O687" s="214"/>
      <c r="P687" s="214"/>
      <c r="Q687" s="214"/>
      <c r="R687" s="214"/>
      <c r="S687" s="214"/>
      <c r="T687" s="214"/>
      <c r="U687" s="214"/>
      <c r="V687" s="214"/>
      <c r="W687" s="214"/>
      <c r="X687" s="214"/>
      <c r="Y687" s="214"/>
      <c r="Z687" s="214"/>
      <c r="AA687" s="214"/>
    </row>
    <row r="688">
      <c r="A688" s="180"/>
      <c r="B688" s="214"/>
      <c r="C688" s="214"/>
      <c r="D688" s="214"/>
      <c r="E688" s="214"/>
      <c r="F688" s="214"/>
      <c r="G688" s="214"/>
      <c r="H688" s="767"/>
      <c r="I688" s="767"/>
      <c r="J688" s="214"/>
      <c r="K688" s="214"/>
      <c r="L688" s="768"/>
      <c r="M688" s="214"/>
      <c r="N688" s="769"/>
      <c r="O688" s="214"/>
      <c r="P688" s="214"/>
      <c r="Q688" s="214"/>
      <c r="R688" s="214"/>
      <c r="S688" s="214"/>
      <c r="T688" s="214"/>
      <c r="U688" s="214"/>
      <c r="V688" s="214"/>
      <c r="W688" s="214"/>
      <c r="X688" s="214"/>
      <c r="Y688" s="214"/>
      <c r="Z688" s="214"/>
      <c r="AA688" s="214"/>
    </row>
    <row r="689">
      <c r="A689" s="180"/>
      <c r="B689" s="214"/>
      <c r="C689" s="214"/>
      <c r="D689" s="214"/>
      <c r="E689" s="214"/>
      <c r="F689" s="214"/>
      <c r="G689" s="214"/>
      <c r="H689" s="767"/>
      <c r="I689" s="767"/>
      <c r="J689" s="214"/>
      <c r="K689" s="214"/>
      <c r="L689" s="768"/>
      <c r="M689" s="214"/>
      <c r="N689" s="769"/>
      <c r="O689" s="214"/>
      <c r="P689" s="214"/>
      <c r="Q689" s="214"/>
      <c r="R689" s="214"/>
      <c r="S689" s="214"/>
      <c r="T689" s="214"/>
      <c r="U689" s="214"/>
      <c r="V689" s="214"/>
      <c r="W689" s="214"/>
      <c r="X689" s="214"/>
      <c r="Y689" s="214"/>
      <c r="Z689" s="214"/>
      <c r="AA689" s="214"/>
    </row>
    <row r="690">
      <c r="A690" s="180"/>
      <c r="B690" s="214"/>
      <c r="C690" s="214"/>
      <c r="D690" s="214"/>
      <c r="E690" s="214"/>
      <c r="F690" s="214"/>
      <c r="G690" s="214"/>
      <c r="H690" s="767"/>
      <c r="I690" s="767"/>
      <c r="J690" s="214"/>
      <c r="K690" s="214"/>
      <c r="L690" s="768"/>
      <c r="M690" s="214"/>
      <c r="N690" s="769"/>
      <c r="O690" s="214"/>
      <c r="P690" s="214"/>
      <c r="Q690" s="214"/>
      <c r="R690" s="214"/>
      <c r="S690" s="214"/>
      <c r="T690" s="214"/>
      <c r="U690" s="214"/>
      <c r="V690" s="214"/>
      <c r="W690" s="214"/>
      <c r="X690" s="214"/>
      <c r="Y690" s="214"/>
      <c r="Z690" s="214"/>
      <c r="AA690" s="214"/>
    </row>
    <row r="691">
      <c r="A691" s="180"/>
      <c r="B691" s="214"/>
      <c r="C691" s="214"/>
      <c r="D691" s="214"/>
      <c r="E691" s="214"/>
      <c r="F691" s="214"/>
      <c r="G691" s="214"/>
      <c r="H691" s="767"/>
      <c r="I691" s="767"/>
      <c r="J691" s="214"/>
      <c r="K691" s="214"/>
      <c r="L691" s="768"/>
      <c r="M691" s="214"/>
      <c r="N691" s="769"/>
      <c r="O691" s="214"/>
      <c r="P691" s="214"/>
      <c r="Q691" s="214"/>
      <c r="R691" s="214"/>
      <c r="S691" s="214"/>
      <c r="T691" s="214"/>
      <c r="U691" s="214"/>
      <c r="V691" s="214"/>
      <c r="W691" s="214"/>
      <c r="X691" s="214"/>
      <c r="Y691" s="214"/>
      <c r="Z691" s="214"/>
      <c r="AA691" s="214"/>
    </row>
    <row r="692">
      <c r="A692" s="180"/>
      <c r="B692" s="214"/>
      <c r="C692" s="214"/>
      <c r="D692" s="214"/>
      <c r="E692" s="214"/>
      <c r="F692" s="214"/>
      <c r="G692" s="214"/>
      <c r="H692" s="767"/>
      <c r="I692" s="767"/>
      <c r="J692" s="214"/>
      <c r="K692" s="214"/>
      <c r="L692" s="768"/>
      <c r="M692" s="214"/>
      <c r="N692" s="769"/>
      <c r="O692" s="214"/>
      <c r="P692" s="214"/>
      <c r="Q692" s="214"/>
      <c r="R692" s="214"/>
      <c r="S692" s="214"/>
      <c r="T692" s="214"/>
      <c r="U692" s="214"/>
      <c r="V692" s="214"/>
      <c r="W692" s="214"/>
      <c r="X692" s="214"/>
      <c r="Y692" s="214"/>
      <c r="Z692" s="214"/>
      <c r="AA692" s="214"/>
    </row>
    <row r="693">
      <c r="A693" s="180"/>
      <c r="B693" s="214"/>
      <c r="C693" s="214"/>
      <c r="D693" s="214"/>
      <c r="E693" s="214"/>
      <c r="F693" s="214"/>
      <c r="G693" s="214"/>
      <c r="H693" s="767"/>
      <c r="I693" s="767"/>
      <c r="J693" s="214"/>
      <c r="K693" s="214"/>
      <c r="L693" s="768"/>
      <c r="M693" s="214"/>
      <c r="N693" s="769"/>
      <c r="O693" s="214"/>
      <c r="P693" s="214"/>
      <c r="Q693" s="214"/>
      <c r="R693" s="214"/>
      <c r="S693" s="214"/>
      <c r="T693" s="214"/>
      <c r="U693" s="214"/>
      <c r="V693" s="214"/>
      <c r="W693" s="214"/>
      <c r="X693" s="214"/>
      <c r="Y693" s="214"/>
      <c r="Z693" s="214"/>
      <c r="AA693" s="214"/>
    </row>
    <row r="694">
      <c r="A694" s="180"/>
      <c r="B694" s="214"/>
      <c r="C694" s="214"/>
      <c r="D694" s="214"/>
      <c r="E694" s="214"/>
      <c r="F694" s="214"/>
      <c r="G694" s="214"/>
      <c r="H694" s="767"/>
      <c r="I694" s="767"/>
      <c r="J694" s="214"/>
      <c r="K694" s="214"/>
      <c r="L694" s="768"/>
      <c r="M694" s="214"/>
      <c r="N694" s="769"/>
      <c r="O694" s="214"/>
      <c r="P694" s="214"/>
      <c r="Q694" s="214"/>
      <c r="R694" s="214"/>
      <c r="S694" s="214"/>
      <c r="T694" s="214"/>
      <c r="U694" s="214"/>
      <c r="V694" s="214"/>
      <c r="W694" s="214"/>
      <c r="X694" s="214"/>
      <c r="Y694" s="214"/>
      <c r="Z694" s="214"/>
      <c r="AA694" s="214"/>
    </row>
    <row r="695">
      <c r="A695" s="180"/>
      <c r="B695" s="214"/>
      <c r="C695" s="214"/>
      <c r="D695" s="214"/>
      <c r="E695" s="214"/>
      <c r="F695" s="214"/>
      <c r="G695" s="214"/>
      <c r="H695" s="767"/>
      <c r="I695" s="767"/>
      <c r="J695" s="214"/>
      <c r="K695" s="214"/>
      <c r="L695" s="768"/>
      <c r="M695" s="214"/>
      <c r="N695" s="769"/>
      <c r="O695" s="214"/>
      <c r="P695" s="214"/>
      <c r="Q695" s="214"/>
      <c r="R695" s="214"/>
      <c r="S695" s="214"/>
      <c r="T695" s="214"/>
      <c r="U695" s="214"/>
      <c r="V695" s="214"/>
      <c r="W695" s="214"/>
      <c r="X695" s="214"/>
      <c r="Y695" s="214"/>
      <c r="Z695" s="214"/>
      <c r="AA695" s="214"/>
    </row>
    <row r="696">
      <c r="A696" s="180"/>
      <c r="B696" s="214"/>
      <c r="C696" s="214"/>
      <c r="D696" s="214"/>
      <c r="E696" s="214"/>
      <c r="F696" s="214"/>
      <c r="G696" s="214"/>
      <c r="H696" s="767"/>
      <c r="I696" s="767"/>
      <c r="J696" s="214"/>
      <c r="K696" s="214"/>
      <c r="L696" s="768"/>
      <c r="M696" s="214"/>
      <c r="N696" s="769"/>
      <c r="O696" s="214"/>
      <c r="P696" s="214"/>
      <c r="Q696" s="214"/>
      <c r="R696" s="214"/>
      <c r="S696" s="214"/>
      <c r="T696" s="214"/>
      <c r="U696" s="214"/>
      <c r="V696" s="214"/>
      <c r="W696" s="214"/>
      <c r="X696" s="214"/>
      <c r="Y696" s="214"/>
      <c r="Z696" s="214"/>
      <c r="AA696" s="214"/>
    </row>
    <row r="697">
      <c r="A697" s="180"/>
      <c r="B697" s="214"/>
      <c r="C697" s="214"/>
      <c r="D697" s="214"/>
      <c r="E697" s="214"/>
      <c r="F697" s="214"/>
      <c r="G697" s="214"/>
      <c r="H697" s="767"/>
      <c r="I697" s="767"/>
      <c r="J697" s="214"/>
      <c r="K697" s="214"/>
      <c r="L697" s="768"/>
      <c r="M697" s="214"/>
      <c r="N697" s="769"/>
      <c r="O697" s="214"/>
      <c r="P697" s="214"/>
      <c r="Q697" s="214"/>
      <c r="R697" s="214"/>
      <c r="S697" s="214"/>
      <c r="T697" s="214"/>
      <c r="U697" s="214"/>
      <c r="V697" s="214"/>
      <c r="W697" s="214"/>
      <c r="X697" s="214"/>
      <c r="Y697" s="214"/>
      <c r="Z697" s="214"/>
      <c r="AA697" s="214"/>
    </row>
    <row r="698">
      <c r="A698" s="180"/>
      <c r="B698" s="214"/>
      <c r="C698" s="214"/>
      <c r="D698" s="214"/>
      <c r="E698" s="214"/>
      <c r="F698" s="214"/>
      <c r="G698" s="214"/>
      <c r="H698" s="767"/>
      <c r="I698" s="767"/>
      <c r="J698" s="214"/>
      <c r="K698" s="214"/>
      <c r="L698" s="768"/>
      <c r="M698" s="214"/>
      <c r="N698" s="769"/>
      <c r="O698" s="214"/>
      <c r="P698" s="214"/>
      <c r="Q698" s="214"/>
      <c r="R698" s="214"/>
      <c r="S698" s="214"/>
      <c r="T698" s="214"/>
      <c r="U698" s="214"/>
      <c r="V698" s="214"/>
      <c r="W698" s="214"/>
      <c r="X698" s="214"/>
      <c r="Y698" s="214"/>
      <c r="Z698" s="214"/>
      <c r="AA698" s="214"/>
    </row>
    <row r="699">
      <c r="A699" s="180"/>
      <c r="B699" s="214"/>
      <c r="C699" s="214"/>
      <c r="D699" s="214"/>
      <c r="E699" s="214"/>
      <c r="F699" s="214"/>
      <c r="G699" s="214"/>
      <c r="H699" s="767"/>
      <c r="I699" s="767"/>
      <c r="J699" s="214"/>
      <c r="K699" s="214"/>
      <c r="L699" s="768"/>
      <c r="M699" s="214"/>
      <c r="N699" s="769"/>
      <c r="O699" s="214"/>
      <c r="P699" s="214"/>
      <c r="Q699" s="214"/>
      <c r="R699" s="214"/>
      <c r="S699" s="214"/>
      <c r="T699" s="214"/>
      <c r="U699" s="214"/>
      <c r="V699" s="214"/>
      <c r="W699" s="214"/>
      <c r="X699" s="214"/>
      <c r="Y699" s="214"/>
      <c r="Z699" s="214"/>
      <c r="AA699" s="214"/>
    </row>
    <row r="700">
      <c r="A700" s="180"/>
      <c r="B700" s="214"/>
      <c r="C700" s="214"/>
      <c r="D700" s="214"/>
      <c r="E700" s="214"/>
      <c r="F700" s="214"/>
      <c r="G700" s="214"/>
      <c r="H700" s="767"/>
      <c r="I700" s="767"/>
      <c r="J700" s="214"/>
      <c r="K700" s="214"/>
      <c r="L700" s="768"/>
      <c r="M700" s="214"/>
      <c r="N700" s="769"/>
      <c r="O700" s="214"/>
      <c r="P700" s="214"/>
      <c r="Q700" s="214"/>
      <c r="R700" s="214"/>
      <c r="S700" s="214"/>
      <c r="T700" s="214"/>
      <c r="U700" s="214"/>
      <c r="V700" s="214"/>
      <c r="W700" s="214"/>
      <c r="X700" s="214"/>
      <c r="Y700" s="214"/>
      <c r="Z700" s="214"/>
      <c r="AA700" s="214"/>
    </row>
    <row r="701">
      <c r="A701" s="180"/>
      <c r="B701" s="214"/>
      <c r="C701" s="214"/>
      <c r="D701" s="214"/>
      <c r="E701" s="214"/>
      <c r="F701" s="214"/>
      <c r="G701" s="214"/>
      <c r="H701" s="767"/>
      <c r="I701" s="767"/>
      <c r="J701" s="214"/>
      <c r="K701" s="214"/>
      <c r="L701" s="768"/>
      <c r="M701" s="214"/>
      <c r="N701" s="769"/>
      <c r="O701" s="214"/>
      <c r="P701" s="214"/>
      <c r="Q701" s="214"/>
      <c r="R701" s="214"/>
      <c r="S701" s="214"/>
      <c r="T701" s="214"/>
      <c r="U701" s="214"/>
      <c r="V701" s="214"/>
      <c r="W701" s="214"/>
      <c r="X701" s="214"/>
      <c r="Y701" s="214"/>
      <c r="Z701" s="214"/>
      <c r="AA701" s="214"/>
    </row>
    <row r="702">
      <c r="A702" s="180"/>
      <c r="B702" s="214"/>
      <c r="C702" s="214"/>
      <c r="D702" s="214"/>
      <c r="E702" s="214"/>
      <c r="F702" s="214"/>
      <c r="G702" s="214"/>
      <c r="H702" s="767"/>
      <c r="I702" s="767"/>
      <c r="J702" s="214"/>
      <c r="K702" s="214"/>
      <c r="L702" s="768"/>
      <c r="M702" s="214"/>
      <c r="N702" s="769"/>
      <c r="O702" s="214"/>
      <c r="P702" s="214"/>
      <c r="Q702" s="214"/>
      <c r="R702" s="214"/>
      <c r="S702" s="214"/>
      <c r="T702" s="214"/>
      <c r="U702" s="214"/>
      <c r="V702" s="214"/>
      <c r="W702" s="214"/>
      <c r="X702" s="214"/>
      <c r="Y702" s="214"/>
      <c r="Z702" s="214"/>
      <c r="AA702" s="214"/>
    </row>
    <row r="703">
      <c r="A703" s="180"/>
      <c r="B703" s="214"/>
      <c r="C703" s="214"/>
      <c r="D703" s="214"/>
      <c r="E703" s="214"/>
      <c r="F703" s="214"/>
      <c r="G703" s="214"/>
      <c r="H703" s="767"/>
      <c r="I703" s="767"/>
      <c r="J703" s="214"/>
      <c r="K703" s="214"/>
      <c r="L703" s="768"/>
      <c r="M703" s="214"/>
      <c r="N703" s="769"/>
      <c r="O703" s="214"/>
      <c r="P703" s="214"/>
      <c r="Q703" s="214"/>
      <c r="R703" s="214"/>
      <c r="S703" s="214"/>
      <c r="T703" s="214"/>
      <c r="U703" s="214"/>
      <c r="V703" s="214"/>
      <c r="W703" s="214"/>
      <c r="X703" s="214"/>
      <c r="Y703" s="214"/>
      <c r="Z703" s="214"/>
      <c r="AA703" s="214"/>
    </row>
    <row r="704">
      <c r="A704" s="180"/>
      <c r="B704" s="214"/>
      <c r="C704" s="214"/>
      <c r="D704" s="214"/>
      <c r="E704" s="214"/>
      <c r="F704" s="214"/>
      <c r="G704" s="214"/>
      <c r="H704" s="767"/>
      <c r="I704" s="767"/>
      <c r="J704" s="214"/>
      <c r="K704" s="214"/>
      <c r="L704" s="768"/>
      <c r="M704" s="214"/>
      <c r="N704" s="769"/>
      <c r="O704" s="214"/>
      <c r="P704" s="214"/>
      <c r="Q704" s="214"/>
      <c r="R704" s="214"/>
      <c r="S704" s="214"/>
      <c r="T704" s="214"/>
      <c r="U704" s="214"/>
      <c r="V704" s="214"/>
      <c r="W704" s="214"/>
      <c r="X704" s="214"/>
      <c r="Y704" s="214"/>
      <c r="Z704" s="214"/>
      <c r="AA704" s="214"/>
    </row>
    <row r="705">
      <c r="A705" s="180"/>
      <c r="B705" s="214"/>
      <c r="C705" s="214"/>
      <c r="D705" s="214"/>
      <c r="E705" s="214"/>
      <c r="F705" s="214"/>
      <c r="G705" s="214"/>
      <c r="H705" s="767"/>
      <c r="I705" s="767"/>
      <c r="J705" s="214"/>
      <c r="K705" s="214"/>
      <c r="L705" s="768"/>
      <c r="M705" s="214"/>
      <c r="N705" s="769"/>
      <c r="O705" s="214"/>
      <c r="P705" s="214"/>
      <c r="Q705" s="214"/>
      <c r="R705" s="214"/>
      <c r="S705" s="214"/>
      <c r="T705" s="214"/>
      <c r="U705" s="214"/>
      <c r="V705" s="214"/>
      <c r="W705" s="214"/>
      <c r="X705" s="214"/>
      <c r="Y705" s="214"/>
      <c r="Z705" s="214"/>
      <c r="AA705" s="214"/>
    </row>
    <row r="706">
      <c r="A706" s="180"/>
      <c r="B706" s="214"/>
      <c r="C706" s="214"/>
      <c r="D706" s="214"/>
      <c r="E706" s="214"/>
      <c r="F706" s="214"/>
      <c r="G706" s="214"/>
      <c r="H706" s="767"/>
      <c r="I706" s="767"/>
      <c r="J706" s="214"/>
      <c r="K706" s="214"/>
      <c r="L706" s="768"/>
      <c r="M706" s="214"/>
      <c r="N706" s="769"/>
      <c r="O706" s="214"/>
      <c r="P706" s="214"/>
      <c r="Q706" s="214"/>
      <c r="R706" s="214"/>
      <c r="S706" s="214"/>
      <c r="T706" s="214"/>
      <c r="U706" s="214"/>
      <c r="V706" s="214"/>
      <c r="W706" s="214"/>
      <c r="X706" s="214"/>
      <c r="Y706" s="214"/>
      <c r="Z706" s="214"/>
      <c r="AA706" s="214"/>
    </row>
    <row r="707">
      <c r="A707" s="180"/>
      <c r="B707" s="214"/>
      <c r="C707" s="214"/>
      <c r="D707" s="214"/>
      <c r="E707" s="214"/>
      <c r="F707" s="214"/>
      <c r="G707" s="214"/>
      <c r="H707" s="767"/>
      <c r="I707" s="767"/>
      <c r="J707" s="214"/>
      <c r="K707" s="214"/>
      <c r="L707" s="768"/>
      <c r="M707" s="214"/>
      <c r="N707" s="769"/>
      <c r="O707" s="214"/>
      <c r="P707" s="214"/>
      <c r="Q707" s="214"/>
      <c r="R707" s="214"/>
      <c r="S707" s="214"/>
      <c r="T707" s="214"/>
      <c r="U707" s="214"/>
      <c r="V707" s="214"/>
      <c r="W707" s="214"/>
      <c r="X707" s="214"/>
      <c r="Y707" s="214"/>
      <c r="Z707" s="214"/>
      <c r="AA707" s="214"/>
    </row>
    <row r="708">
      <c r="A708" s="180"/>
      <c r="B708" s="214"/>
      <c r="C708" s="214"/>
      <c r="D708" s="214"/>
      <c r="E708" s="214"/>
      <c r="F708" s="214"/>
      <c r="G708" s="214"/>
      <c r="H708" s="767"/>
      <c r="I708" s="767"/>
      <c r="J708" s="214"/>
      <c r="K708" s="214"/>
      <c r="L708" s="768"/>
      <c r="M708" s="214"/>
      <c r="N708" s="769"/>
      <c r="O708" s="214"/>
      <c r="P708" s="214"/>
      <c r="Q708" s="214"/>
      <c r="R708" s="214"/>
      <c r="S708" s="214"/>
      <c r="T708" s="214"/>
      <c r="U708" s="214"/>
      <c r="V708" s="214"/>
      <c r="W708" s="214"/>
      <c r="X708" s="214"/>
      <c r="Y708" s="214"/>
      <c r="Z708" s="214"/>
      <c r="AA708" s="214"/>
    </row>
    <row r="709">
      <c r="A709" s="180"/>
      <c r="B709" s="214"/>
      <c r="C709" s="214"/>
      <c r="D709" s="214"/>
      <c r="E709" s="214"/>
      <c r="F709" s="214"/>
      <c r="G709" s="214"/>
      <c r="H709" s="767"/>
      <c r="I709" s="767"/>
      <c r="J709" s="214"/>
      <c r="K709" s="214"/>
      <c r="L709" s="768"/>
      <c r="M709" s="214"/>
      <c r="N709" s="769"/>
      <c r="O709" s="214"/>
      <c r="P709" s="214"/>
      <c r="Q709" s="214"/>
      <c r="R709" s="214"/>
      <c r="S709" s="214"/>
      <c r="T709" s="214"/>
      <c r="U709" s="214"/>
      <c r="V709" s="214"/>
      <c r="W709" s="214"/>
      <c r="X709" s="214"/>
      <c r="Y709" s="214"/>
      <c r="Z709" s="214"/>
      <c r="AA709" s="214"/>
    </row>
    <row r="710">
      <c r="A710" s="180"/>
      <c r="B710" s="214"/>
      <c r="C710" s="214"/>
      <c r="D710" s="214"/>
      <c r="E710" s="214"/>
      <c r="F710" s="214"/>
      <c r="G710" s="214"/>
      <c r="H710" s="767"/>
      <c r="I710" s="767"/>
      <c r="J710" s="214"/>
      <c r="K710" s="214"/>
      <c r="L710" s="768"/>
      <c r="M710" s="214"/>
      <c r="N710" s="769"/>
      <c r="O710" s="214"/>
      <c r="P710" s="214"/>
      <c r="Q710" s="214"/>
      <c r="R710" s="214"/>
      <c r="S710" s="214"/>
      <c r="T710" s="214"/>
      <c r="U710" s="214"/>
      <c r="V710" s="214"/>
      <c r="W710" s="214"/>
      <c r="X710" s="214"/>
      <c r="Y710" s="214"/>
      <c r="Z710" s="214"/>
      <c r="AA710" s="214"/>
    </row>
    <row r="711">
      <c r="A711" s="180"/>
      <c r="B711" s="214"/>
      <c r="C711" s="214"/>
      <c r="D711" s="214"/>
      <c r="E711" s="214"/>
      <c r="F711" s="214"/>
      <c r="G711" s="214"/>
      <c r="H711" s="767"/>
      <c r="I711" s="767"/>
      <c r="J711" s="214"/>
      <c r="K711" s="214"/>
      <c r="L711" s="768"/>
      <c r="M711" s="214"/>
      <c r="N711" s="769"/>
      <c r="O711" s="214"/>
      <c r="P711" s="214"/>
      <c r="Q711" s="214"/>
      <c r="R711" s="214"/>
      <c r="S711" s="214"/>
      <c r="T711" s="214"/>
      <c r="U711" s="214"/>
      <c r="V711" s="214"/>
      <c r="W711" s="214"/>
      <c r="X711" s="214"/>
      <c r="Y711" s="214"/>
      <c r="Z711" s="214"/>
      <c r="AA711" s="214"/>
    </row>
    <row r="712">
      <c r="A712" s="180"/>
      <c r="B712" s="214"/>
      <c r="C712" s="214"/>
      <c r="D712" s="214"/>
      <c r="E712" s="214"/>
      <c r="F712" s="214"/>
      <c r="G712" s="214"/>
      <c r="H712" s="767"/>
      <c r="I712" s="767"/>
      <c r="J712" s="214"/>
      <c r="K712" s="214"/>
      <c r="L712" s="768"/>
      <c r="M712" s="214"/>
      <c r="N712" s="769"/>
      <c r="O712" s="214"/>
      <c r="P712" s="214"/>
      <c r="Q712" s="214"/>
      <c r="R712" s="214"/>
      <c r="S712" s="214"/>
      <c r="T712" s="214"/>
      <c r="U712" s="214"/>
      <c r="V712" s="214"/>
      <c r="W712" s="214"/>
      <c r="X712" s="214"/>
      <c r="Y712" s="214"/>
      <c r="Z712" s="214"/>
      <c r="AA712" s="214"/>
    </row>
    <row r="713">
      <c r="A713" s="180"/>
      <c r="B713" s="214"/>
      <c r="C713" s="214"/>
      <c r="D713" s="214"/>
      <c r="E713" s="214"/>
      <c r="F713" s="214"/>
      <c r="G713" s="214"/>
      <c r="H713" s="767"/>
      <c r="I713" s="767"/>
      <c r="J713" s="214"/>
      <c r="K713" s="214"/>
      <c r="L713" s="768"/>
      <c r="M713" s="214"/>
      <c r="N713" s="769"/>
      <c r="O713" s="214"/>
      <c r="P713" s="214"/>
      <c r="Q713" s="214"/>
      <c r="R713" s="214"/>
      <c r="S713" s="214"/>
      <c r="T713" s="214"/>
      <c r="U713" s="214"/>
      <c r="V713" s="214"/>
      <c r="W713" s="214"/>
      <c r="X713" s="214"/>
      <c r="Y713" s="214"/>
      <c r="Z713" s="214"/>
      <c r="AA713" s="214"/>
    </row>
    <row r="714">
      <c r="A714" s="180"/>
      <c r="B714" s="214"/>
      <c r="C714" s="214"/>
      <c r="D714" s="214"/>
      <c r="E714" s="214"/>
      <c r="F714" s="214"/>
      <c r="G714" s="214"/>
      <c r="H714" s="767"/>
      <c r="I714" s="767"/>
      <c r="J714" s="214"/>
      <c r="K714" s="214"/>
      <c r="L714" s="768"/>
      <c r="M714" s="214"/>
      <c r="N714" s="769"/>
      <c r="O714" s="214"/>
      <c r="P714" s="214"/>
      <c r="Q714" s="214"/>
      <c r="R714" s="214"/>
      <c r="S714" s="214"/>
      <c r="T714" s="214"/>
      <c r="U714" s="214"/>
      <c r="V714" s="214"/>
      <c r="W714" s="214"/>
      <c r="X714" s="214"/>
      <c r="Y714" s="214"/>
      <c r="Z714" s="214"/>
      <c r="AA714" s="214"/>
    </row>
    <row r="715">
      <c r="A715" s="180"/>
      <c r="B715" s="214"/>
      <c r="C715" s="214"/>
      <c r="D715" s="214"/>
      <c r="E715" s="214"/>
      <c r="F715" s="214"/>
      <c r="G715" s="214"/>
      <c r="H715" s="767"/>
      <c r="I715" s="767"/>
      <c r="J715" s="214"/>
      <c r="K715" s="214"/>
      <c r="L715" s="768"/>
      <c r="M715" s="214"/>
      <c r="N715" s="769"/>
      <c r="O715" s="214"/>
      <c r="P715" s="214"/>
      <c r="Q715" s="214"/>
      <c r="R715" s="214"/>
      <c r="S715" s="214"/>
      <c r="T715" s="214"/>
      <c r="U715" s="214"/>
      <c r="V715" s="214"/>
      <c r="W715" s="214"/>
      <c r="X715" s="214"/>
      <c r="Y715" s="214"/>
      <c r="Z715" s="214"/>
      <c r="AA715" s="214"/>
    </row>
    <row r="716">
      <c r="A716" s="180"/>
      <c r="B716" s="214"/>
      <c r="C716" s="214"/>
      <c r="D716" s="214"/>
      <c r="E716" s="214"/>
      <c r="F716" s="214"/>
      <c r="G716" s="214"/>
      <c r="H716" s="767"/>
      <c r="I716" s="767"/>
      <c r="J716" s="214"/>
      <c r="K716" s="214"/>
      <c r="L716" s="768"/>
      <c r="M716" s="214"/>
      <c r="N716" s="769"/>
      <c r="O716" s="214"/>
      <c r="P716" s="214"/>
      <c r="Q716" s="214"/>
      <c r="R716" s="214"/>
      <c r="S716" s="214"/>
      <c r="T716" s="214"/>
      <c r="U716" s="214"/>
      <c r="V716" s="214"/>
      <c r="W716" s="214"/>
      <c r="X716" s="214"/>
      <c r="Y716" s="214"/>
      <c r="Z716" s="214"/>
      <c r="AA716" s="214"/>
    </row>
    <row r="717">
      <c r="A717" s="180"/>
      <c r="B717" s="214"/>
      <c r="C717" s="214"/>
      <c r="D717" s="214"/>
      <c r="E717" s="214"/>
      <c r="F717" s="214"/>
      <c r="G717" s="214"/>
      <c r="H717" s="767"/>
      <c r="I717" s="767"/>
      <c r="J717" s="214"/>
      <c r="K717" s="214"/>
      <c r="L717" s="768"/>
      <c r="M717" s="214"/>
      <c r="N717" s="769"/>
      <c r="O717" s="214"/>
      <c r="P717" s="214"/>
      <c r="Q717" s="214"/>
      <c r="R717" s="214"/>
      <c r="S717" s="214"/>
      <c r="T717" s="214"/>
      <c r="U717" s="214"/>
      <c r="V717" s="214"/>
      <c r="W717" s="214"/>
      <c r="X717" s="214"/>
      <c r="Y717" s="214"/>
      <c r="Z717" s="214"/>
      <c r="AA717" s="214"/>
    </row>
    <row r="718">
      <c r="A718" s="180"/>
      <c r="B718" s="214"/>
      <c r="C718" s="214"/>
      <c r="D718" s="214"/>
      <c r="E718" s="214"/>
      <c r="F718" s="214"/>
      <c r="G718" s="214"/>
      <c r="H718" s="767"/>
      <c r="I718" s="767"/>
      <c r="J718" s="214"/>
      <c r="K718" s="214"/>
      <c r="L718" s="768"/>
      <c r="M718" s="214"/>
      <c r="N718" s="769"/>
      <c r="O718" s="214"/>
      <c r="P718" s="214"/>
      <c r="Q718" s="214"/>
      <c r="R718" s="214"/>
      <c r="S718" s="214"/>
      <c r="T718" s="214"/>
      <c r="U718" s="214"/>
      <c r="V718" s="214"/>
      <c r="W718" s="214"/>
      <c r="X718" s="214"/>
      <c r="Y718" s="214"/>
      <c r="Z718" s="214"/>
      <c r="AA718" s="214"/>
    </row>
    <row r="719">
      <c r="A719" s="180"/>
      <c r="B719" s="214"/>
      <c r="C719" s="214"/>
      <c r="D719" s="214"/>
      <c r="E719" s="214"/>
      <c r="F719" s="214"/>
      <c r="G719" s="214"/>
      <c r="H719" s="767"/>
      <c r="I719" s="767"/>
      <c r="J719" s="214"/>
      <c r="K719" s="214"/>
      <c r="L719" s="768"/>
      <c r="M719" s="214"/>
      <c r="N719" s="769"/>
      <c r="O719" s="214"/>
      <c r="P719" s="214"/>
      <c r="Q719" s="214"/>
      <c r="R719" s="214"/>
      <c r="S719" s="214"/>
      <c r="T719" s="214"/>
      <c r="U719" s="214"/>
      <c r="V719" s="214"/>
      <c r="W719" s="214"/>
      <c r="X719" s="214"/>
      <c r="Y719" s="214"/>
      <c r="Z719" s="214"/>
      <c r="AA719" s="214"/>
    </row>
    <row r="720">
      <c r="A720" s="180"/>
      <c r="B720" s="214"/>
      <c r="C720" s="214"/>
      <c r="D720" s="214"/>
      <c r="E720" s="214"/>
      <c r="F720" s="214"/>
      <c r="G720" s="214"/>
      <c r="H720" s="767"/>
      <c r="I720" s="767"/>
      <c r="J720" s="214"/>
      <c r="K720" s="214"/>
      <c r="L720" s="768"/>
      <c r="M720" s="214"/>
      <c r="N720" s="769"/>
      <c r="O720" s="214"/>
      <c r="P720" s="214"/>
      <c r="Q720" s="214"/>
      <c r="R720" s="214"/>
      <c r="S720" s="214"/>
      <c r="T720" s="214"/>
      <c r="U720" s="214"/>
      <c r="V720" s="214"/>
      <c r="W720" s="214"/>
      <c r="X720" s="214"/>
      <c r="Y720" s="214"/>
      <c r="Z720" s="214"/>
      <c r="AA720" s="214"/>
    </row>
    <row r="721">
      <c r="A721" s="180"/>
      <c r="B721" s="214"/>
      <c r="C721" s="214"/>
      <c r="D721" s="214"/>
      <c r="E721" s="214"/>
      <c r="F721" s="214"/>
      <c r="G721" s="214"/>
      <c r="H721" s="767"/>
      <c r="I721" s="767"/>
      <c r="J721" s="214"/>
      <c r="K721" s="214"/>
      <c r="L721" s="768"/>
      <c r="M721" s="214"/>
      <c r="N721" s="769"/>
      <c r="O721" s="214"/>
      <c r="P721" s="214"/>
      <c r="Q721" s="214"/>
      <c r="R721" s="214"/>
      <c r="S721" s="214"/>
      <c r="T721" s="214"/>
      <c r="U721" s="214"/>
      <c r="V721" s="214"/>
      <c r="W721" s="214"/>
      <c r="X721" s="214"/>
      <c r="Y721" s="214"/>
      <c r="Z721" s="214"/>
      <c r="AA721" s="214"/>
    </row>
    <row r="722">
      <c r="A722" s="180"/>
      <c r="B722" s="214"/>
      <c r="C722" s="214"/>
      <c r="D722" s="214"/>
      <c r="E722" s="214"/>
      <c r="F722" s="214"/>
      <c r="G722" s="214"/>
      <c r="H722" s="767"/>
      <c r="I722" s="767"/>
      <c r="J722" s="214"/>
      <c r="K722" s="214"/>
      <c r="L722" s="768"/>
      <c r="M722" s="214"/>
      <c r="N722" s="769"/>
      <c r="O722" s="214"/>
      <c r="P722" s="214"/>
      <c r="Q722" s="214"/>
      <c r="R722" s="214"/>
      <c r="S722" s="214"/>
      <c r="T722" s="214"/>
      <c r="U722" s="214"/>
      <c r="V722" s="214"/>
      <c r="W722" s="214"/>
      <c r="X722" s="214"/>
      <c r="Y722" s="214"/>
      <c r="Z722" s="214"/>
      <c r="AA722" s="214"/>
    </row>
    <row r="723">
      <c r="A723" s="180"/>
      <c r="B723" s="214"/>
      <c r="C723" s="214"/>
      <c r="D723" s="214"/>
      <c r="E723" s="214"/>
      <c r="F723" s="214"/>
      <c r="G723" s="214"/>
      <c r="H723" s="767"/>
      <c r="I723" s="767"/>
      <c r="J723" s="214"/>
      <c r="K723" s="214"/>
      <c r="L723" s="768"/>
      <c r="M723" s="214"/>
      <c r="N723" s="769"/>
      <c r="O723" s="214"/>
      <c r="P723" s="214"/>
      <c r="Q723" s="214"/>
      <c r="R723" s="214"/>
      <c r="S723" s="214"/>
      <c r="T723" s="214"/>
      <c r="U723" s="214"/>
      <c r="V723" s="214"/>
      <c r="W723" s="214"/>
      <c r="X723" s="214"/>
      <c r="Y723" s="214"/>
      <c r="Z723" s="214"/>
      <c r="AA723" s="214"/>
    </row>
    <row r="724">
      <c r="A724" s="180"/>
      <c r="B724" s="214"/>
      <c r="C724" s="214"/>
      <c r="D724" s="214"/>
      <c r="E724" s="214"/>
      <c r="F724" s="214"/>
      <c r="G724" s="214"/>
      <c r="H724" s="767"/>
      <c r="I724" s="767"/>
      <c r="J724" s="214"/>
      <c r="K724" s="214"/>
      <c r="L724" s="768"/>
      <c r="M724" s="214"/>
      <c r="N724" s="769"/>
      <c r="O724" s="214"/>
      <c r="P724" s="214"/>
      <c r="Q724" s="214"/>
      <c r="R724" s="214"/>
      <c r="S724" s="214"/>
      <c r="T724" s="214"/>
      <c r="U724" s="214"/>
      <c r="V724" s="214"/>
      <c r="W724" s="214"/>
      <c r="X724" s="214"/>
      <c r="Y724" s="214"/>
      <c r="Z724" s="214"/>
      <c r="AA724" s="214"/>
    </row>
    <row r="725">
      <c r="A725" s="180"/>
      <c r="B725" s="214"/>
      <c r="C725" s="214"/>
      <c r="D725" s="214"/>
      <c r="E725" s="214"/>
      <c r="F725" s="214"/>
      <c r="G725" s="214"/>
      <c r="H725" s="767"/>
      <c r="I725" s="767"/>
      <c r="J725" s="214"/>
      <c r="K725" s="214"/>
      <c r="L725" s="768"/>
      <c r="M725" s="214"/>
      <c r="N725" s="769"/>
      <c r="O725" s="214"/>
      <c r="P725" s="214"/>
      <c r="Q725" s="214"/>
      <c r="R725" s="214"/>
      <c r="S725" s="214"/>
      <c r="T725" s="214"/>
      <c r="U725" s="214"/>
      <c r="V725" s="214"/>
      <c r="W725" s="214"/>
      <c r="X725" s="214"/>
      <c r="Y725" s="214"/>
      <c r="Z725" s="214"/>
      <c r="AA725" s="214"/>
    </row>
    <row r="726">
      <c r="A726" s="180"/>
      <c r="B726" s="214"/>
      <c r="C726" s="214"/>
      <c r="D726" s="214"/>
      <c r="E726" s="214"/>
      <c r="F726" s="214"/>
      <c r="G726" s="214"/>
      <c r="H726" s="767"/>
      <c r="I726" s="767"/>
      <c r="J726" s="214"/>
      <c r="K726" s="214"/>
      <c r="L726" s="768"/>
      <c r="M726" s="214"/>
      <c r="N726" s="769"/>
      <c r="O726" s="214"/>
      <c r="P726" s="214"/>
      <c r="Q726" s="214"/>
      <c r="R726" s="214"/>
      <c r="S726" s="214"/>
      <c r="T726" s="214"/>
      <c r="U726" s="214"/>
      <c r="V726" s="214"/>
      <c r="W726" s="214"/>
      <c r="X726" s="214"/>
      <c r="Y726" s="214"/>
      <c r="Z726" s="214"/>
      <c r="AA726" s="214"/>
    </row>
    <row r="727">
      <c r="A727" s="180"/>
      <c r="B727" s="214"/>
      <c r="C727" s="214"/>
      <c r="D727" s="214"/>
      <c r="E727" s="214"/>
      <c r="F727" s="214"/>
      <c r="G727" s="214"/>
      <c r="H727" s="767"/>
      <c r="I727" s="767"/>
      <c r="J727" s="214"/>
      <c r="K727" s="214"/>
      <c r="L727" s="768"/>
      <c r="M727" s="214"/>
      <c r="N727" s="769"/>
      <c r="O727" s="214"/>
      <c r="P727" s="214"/>
      <c r="Q727" s="214"/>
      <c r="R727" s="214"/>
      <c r="S727" s="214"/>
      <c r="T727" s="214"/>
      <c r="U727" s="214"/>
      <c r="V727" s="214"/>
      <c r="W727" s="214"/>
      <c r="X727" s="214"/>
      <c r="Y727" s="214"/>
      <c r="Z727" s="214"/>
      <c r="AA727" s="214"/>
    </row>
    <row r="728">
      <c r="A728" s="180"/>
      <c r="B728" s="214"/>
      <c r="C728" s="214"/>
      <c r="D728" s="214"/>
      <c r="E728" s="214"/>
      <c r="F728" s="214"/>
      <c r="G728" s="214"/>
      <c r="H728" s="767"/>
      <c r="I728" s="767"/>
      <c r="J728" s="214"/>
      <c r="K728" s="214"/>
      <c r="L728" s="768"/>
      <c r="M728" s="214"/>
      <c r="N728" s="769"/>
      <c r="O728" s="214"/>
      <c r="P728" s="214"/>
      <c r="Q728" s="214"/>
      <c r="R728" s="214"/>
      <c r="S728" s="214"/>
      <c r="T728" s="214"/>
      <c r="U728" s="214"/>
      <c r="V728" s="214"/>
      <c r="W728" s="214"/>
      <c r="X728" s="214"/>
      <c r="Y728" s="214"/>
      <c r="Z728" s="214"/>
      <c r="AA728" s="214"/>
    </row>
    <row r="729">
      <c r="A729" s="180"/>
      <c r="B729" s="214"/>
      <c r="C729" s="214"/>
      <c r="D729" s="214"/>
      <c r="E729" s="214"/>
      <c r="F729" s="214"/>
      <c r="G729" s="214"/>
      <c r="H729" s="767"/>
      <c r="I729" s="767"/>
      <c r="J729" s="214"/>
      <c r="K729" s="214"/>
      <c r="L729" s="768"/>
      <c r="M729" s="214"/>
      <c r="N729" s="769"/>
      <c r="O729" s="214"/>
      <c r="P729" s="214"/>
      <c r="Q729" s="214"/>
      <c r="R729" s="214"/>
      <c r="S729" s="214"/>
      <c r="T729" s="214"/>
      <c r="U729" s="214"/>
      <c r="V729" s="214"/>
      <c r="W729" s="214"/>
      <c r="X729" s="214"/>
      <c r="Y729" s="214"/>
      <c r="Z729" s="214"/>
      <c r="AA729" s="214"/>
    </row>
    <row r="730">
      <c r="A730" s="180"/>
      <c r="B730" s="214"/>
      <c r="C730" s="214"/>
      <c r="D730" s="214"/>
      <c r="E730" s="214"/>
      <c r="F730" s="214"/>
      <c r="G730" s="214"/>
      <c r="H730" s="767"/>
      <c r="I730" s="767"/>
      <c r="J730" s="214"/>
      <c r="K730" s="214"/>
      <c r="L730" s="768"/>
      <c r="M730" s="214"/>
      <c r="N730" s="769"/>
      <c r="O730" s="214"/>
      <c r="P730" s="214"/>
      <c r="Q730" s="214"/>
      <c r="R730" s="214"/>
      <c r="S730" s="214"/>
      <c r="T730" s="214"/>
      <c r="U730" s="214"/>
      <c r="V730" s="214"/>
      <c r="W730" s="214"/>
      <c r="X730" s="214"/>
      <c r="Y730" s="214"/>
      <c r="Z730" s="214"/>
      <c r="AA730" s="214"/>
    </row>
    <row r="731">
      <c r="A731" s="180"/>
      <c r="B731" s="214"/>
      <c r="C731" s="214"/>
      <c r="D731" s="214"/>
      <c r="E731" s="214"/>
      <c r="F731" s="214"/>
      <c r="G731" s="214"/>
      <c r="H731" s="767"/>
      <c r="I731" s="767"/>
      <c r="J731" s="214"/>
      <c r="K731" s="214"/>
      <c r="L731" s="768"/>
      <c r="M731" s="214"/>
      <c r="N731" s="769"/>
      <c r="O731" s="214"/>
      <c r="P731" s="214"/>
      <c r="Q731" s="214"/>
      <c r="R731" s="214"/>
      <c r="S731" s="214"/>
      <c r="T731" s="214"/>
      <c r="U731" s="214"/>
      <c r="V731" s="214"/>
      <c r="W731" s="214"/>
      <c r="X731" s="214"/>
      <c r="Y731" s="214"/>
      <c r="Z731" s="214"/>
      <c r="AA731" s="214"/>
    </row>
    <row r="732">
      <c r="A732" s="180"/>
      <c r="B732" s="214"/>
      <c r="C732" s="214"/>
      <c r="D732" s="214"/>
      <c r="E732" s="214"/>
      <c r="F732" s="214"/>
      <c r="G732" s="214"/>
      <c r="H732" s="767"/>
      <c r="I732" s="767"/>
      <c r="J732" s="214"/>
      <c r="K732" s="214"/>
      <c r="L732" s="768"/>
      <c r="M732" s="214"/>
      <c r="N732" s="769"/>
      <c r="O732" s="214"/>
      <c r="P732" s="214"/>
      <c r="Q732" s="214"/>
      <c r="R732" s="214"/>
      <c r="S732" s="214"/>
      <c r="T732" s="214"/>
      <c r="U732" s="214"/>
      <c r="V732" s="214"/>
      <c r="W732" s="214"/>
      <c r="X732" s="214"/>
      <c r="Y732" s="214"/>
      <c r="Z732" s="214"/>
      <c r="AA732" s="214"/>
    </row>
    <row r="733">
      <c r="A733" s="180"/>
      <c r="B733" s="214"/>
      <c r="C733" s="214"/>
      <c r="D733" s="214"/>
      <c r="E733" s="214"/>
      <c r="F733" s="214"/>
      <c r="G733" s="214"/>
      <c r="H733" s="767"/>
      <c r="I733" s="767"/>
      <c r="J733" s="214"/>
      <c r="K733" s="214"/>
      <c r="L733" s="768"/>
      <c r="M733" s="214"/>
      <c r="N733" s="769"/>
      <c r="O733" s="214"/>
      <c r="P733" s="214"/>
      <c r="Q733" s="214"/>
      <c r="R733" s="214"/>
      <c r="S733" s="214"/>
      <c r="T733" s="214"/>
      <c r="U733" s="214"/>
      <c r="V733" s="214"/>
      <c r="W733" s="214"/>
      <c r="X733" s="214"/>
      <c r="Y733" s="214"/>
      <c r="Z733" s="214"/>
      <c r="AA733" s="214"/>
    </row>
    <row r="734">
      <c r="A734" s="180"/>
      <c r="B734" s="214"/>
      <c r="C734" s="214"/>
      <c r="D734" s="214"/>
      <c r="E734" s="214"/>
      <c r="F734" s="214"/>
      <c r="G734" s="214"/>
      <c r="H734" s="767"/>
      <c r="I734" s="767"/>
      <c r="J734" s="214"/>
      <c r="K734" s="214"/>
      <c r="L734" s="768"/>
      <c r="M734" s="214"/>
      <c r="N734" s="769"/>
      <c r="O734" s="214"/>
      <c r="P734" s="214"/>
      <c r="Q734" s="214"/>
      <c r="R734" s="214"/>
      <c r="S734" s="214"/>
      <c r="T734" s="214"/>
      <c r="U734" s="214"/>
      <c r="V734" s="214"/>
      <c r="W734" s="214"/>
      <c r="X734" s="214"/>
      <c r="Y734" s="214"/>
      <c r="Z734" s="214"/>
      <c r="AA734" s="214"/>
    </row>
    <row r="735">
      <c r="A735" s="180"/>
      <c r="B735" s="214"/>
      <c r="C735" s="214"/>
      <c r="D735" s="214"/>
      <c r="E735" s="214"/>
      <c r="F735" s="214"/>
      <c r="G735" s="214"/>
      <c r="H735" s="767"/>
      <c r="I735" s="767"/>
      <c r="J735" s="214"/>
      <c r="K735" s="214"/>
      <c r="L735" s="768"/>
      <c r="M735" s="214"/>
      <c r="N735" s="769"/>
      <c r="O735" s="214"/>
      <c r="P735" s="214"/>
      <c r="Q735" s="214"/>
      <c r="R735" s="214"/>
      <c r="S735" s="214"/>
      <c r="T735" s="214"/>
      <c r="U735" s="214"/>
      <c r="V735" s="214"/>
      <c r="W735" s="214"/>
      <c r="X735" s="214"/>
      <c r="Y735" s="214"/>
      <c r="Z735" s="214"/>
      <c r="AA735" s="214"/>
    </row>
    <row r="736">
      <c r="A736" s="180"/>
      <c r="B736" s="214"/>
      <c r="C736" s="214"/>
      <c r="D736" s="214"/>
      <c r="E736" s="214"/>
      <c r="F736" s="214"/>
      <c r="G736" s="214"/>
      <c r="H736" s="767"/>
      <c r="I736" s="767"/>
      <c r="J736" s="214"/>
      <c r="K736" s="214"/>
      <c r="L736" s="768"/>
      <c r="M736" s="214"/>
      <c r="N736" s="769"/>
      <c r="O736" s="214"/>
      <c r="P736" s="214"/>
      <c r="Q736" s="214"/>
      <c r="R736" s="214"/>
      <c r="S736" s="214"/>
      <c r="T736" s="214"/>
      <c r="U736" s="214"/>
      <c r="V736" s="214"/>
      <c r="W736" s="214"/>
      <c r="X736" s="214"/>
      <c r="Y736" s="214"/>
      <c r="Z736" s="214"/>
      <c r="AA736" s="214"/>
    </row>
    <row r="737">
      <c r="A737" s="180"/>
      <c r="B737" s="214"/>
      <c r="C737" s="214"/>
      <c r="D737" s="214"/>
      <c r="E737" s="214"/>
      <c r="F737" s="214"/>
      <c r="G737" s="214"/>
      <c r="H737" s="767"/>
      <c r="I737" s="767"/>
      <c r="J737" s="214"/>
      <c r="K737" s="214"/>
      <c r="L737" s="768"/>
      <c r="M737" s="214"/>
      <c r="N737" s="769"/>
      <c r="O737" s="214"/>
      <c r="P737" s="214"/>
      <c r="Q737" s="214"/>
      <c r="R737" s="214"/>
      <c r="S737" s="214"/>
      <c r="T737" s="214"/>
      <c r="U737" s="214"/>
      <c r="V737" s="214"/>
      <c r="W737" s="214"/>
      <c r="X737" s="214"/>
      <c r="Y737" s="214"/>
      <c r="Z737" s="214"/>
      <c r="AA737" s="214"/>
    </row>
    <row r="738">
      <c r="A738" s="180"/>
      <c r="B738" s="214"/>
      <c r="C738" s="214"/>
      <c r="D738" s="214"/>
      <c r="E738" s="214"/>
      <c r="F738" s="214"/>
      <c r="G738" s="214"/>
      <c r="H738" s="767"/>
      <c r="I738" s="767"/>
      <c r="J738" s="214"/>
      <c r="K738" s="214"/>
      <c r="L738" s="768"/>
      <c r="M738" s="214"/>
      <c r="N738" s="769"/>
      <c r="O738" s="214"/>
      <c r="P738" s="214"/>
      <c r="Q738" s="214"/>
      <c r="R738" s="214"/>
      <c r="S738" s="214"/>
      <c r="T738" s="214"/>
      <c r="U738" s="214"/>
      <c r="V738" s="214"/>
      <c r="W738" s="214"/>
      <c r="X738" s="214"/>
      <c r="Y738" s="214"/>
      <c r="Z738" s="214"/>
      <c r="AA738" s="214"/>
    </row>
    <row r="739">
      <c r="A739" s="180"/>
      <c r="B739" s="214"/>
      <c r="C739" s="214"/>
      <c r="D739" s="214"/>
      <c r="E739" s="214"/>
      <c r="F739" s="214"/>
      <c r="G739" s="214"/>
      <c r="H739" s="767"/>
      <c r="I739" s="767"/>
      <c r="J739" s="214"/>
      <c r="K739" s="214"/>
      <c r="L739" s="768"/>
      <c r="M739" s="214"/>
      <c r="N739" s="769"/>
      <c r="O739" s="214"/>
      <c r="P739" s="214"/>
      <c r="Q739" s="214"/>
      <c r="R739" s="214"/>
      <c r="S739" s="214"/>
      <c r="T739" s="214"/>
      <c r="U739" s="214"/>
      <c r="V739" s="214"/>
      <c r="W739" s="214"/>
      <c r="X739" s="214"/>
      <c r="Y739" s="214"/>
      <c r="Z739" s="214"/>
      <c r="AA739" s="214"/>
    </row>
    <row r="740">
      <c r="A740" s="180"/>
      <c r="B740" s="214"/>
      <c r="C740" s="214"/>
      <c r="D740" s="214"/>
      <c r="E740" s="214"/>
      <c r="F740" s="214"/>
      <c r="G740" s="214"/>
      <c r="H740" s="767"/>
      <c r="I740" s="767"/>
      <c r="J740" s="214"/>
      <c r="K740" s="214"/>
      <c r="L740" s="768"/>
      <c r="M740" s="214"/>
      <c r="N740" s="769"/>
      <c r="O740" s="214"/>
      <c r="P740" s="214"/>
      <c r="Q740" s="214"/>
      <c r="R740" s="214"/>
      <c r="S740" s="214"/>
      <c r="T740" s="214"/>
      <c r="U740" s="214"/>
      <c r="V740" s="214"/>
      <c r="W740" s="214"/>
      <c r="X740" s="214"/>
      <c r="Y740" s="214"/>
      <c r="Z740" s="214"/>
      <c r="AA740" s="214"/>
    </row>
    <row r="741">
      <c r="A741" s="180"/>
      <c r="B741" s="214"/>
      <c r="C741" s="214"/>
      <c r="D741" s="214"/>
      <c r="E741" s="214"/>
      <c r="F741" s="214"/>
      <c r="G741" s="214"/>
      <c r="H741" s="767"/>
      <c r="I741" s="767"/>
      <c r="J741" s="214"/>
      <c r="K741" s="214"/>
      <c r="L741" s="768"/>
      <c r="M741" s="214"/>
      <c r="N741" s="769"/>
      <c r="O741" s="214"/>
      <c r="P741" s="214"/>
      <c r="Q741" s="214"/>
      <c r="R741" s="214"/>
      <c r="S741" s="214"/>
      <c r="T741" s="214"/>
      <c r="U741" s="214"/>
      <c r="V741" s="214"/>
      <c r="W741" s="214"/>
      <c r="X741" s="214"/>
      <c r="Y741" s="214"/>
      <c r="Z741" s="214"/>
      <c r="AA741" s="214"/>
    </row>
    <row r="742">
      <c r="A742" s="180"/>
      <c r="B742" s="214"/>
      <c r="C742" s="214"/>
      <c r="D742" s="214"/>
      <c r="E742" s="214"/>
      <c r="F742" s="214"/>
      <c r="G742" s="214"/>
      <c r="H742" s="767"/>
      <c r="I742" s="767"/>
      <c r="J742" s="214"/>
      <c r="K742" s="214"/>
      <c r="L742" s="768"/>
      <c r="M742" s="214"/>
      <c r="N742" s="769"/>
      <c r="O742" s="214"/>
      <c r="P742" s="214"/>
      <c r="Q742" s="214"/>
      <c r="R742" s="214"/>
      <c r="S742" s="214"/>
      <c r="T742" s="214"/>
      <c r="U742" s="214"/>
      <c r="V742" s="214"/>
      <c r="W742" s="214"/>
      <c r="X742" s="214"/>
      <c r="Y742" s="214"/>
      <c r="Z742" s="214"/>
      <c r="AA742" s="214"/>
    </row>
    <row r="743">
      <c r="A743" s="180"/>
      <c r="B743" s="214"/>
      <c r="C743" s="214"/>
      <c r="D743" s="214"/>
      <c r="E743" s="214"/>
      <c r="F743" s="214"/>
      <c r="G743" s="214"/>
      <c r="H743" s="767"/>
      <c r="I743" s="767"/>
      <c r="J743" s="214"/>
      <c r="K743" s="214"/>
      <c r="L743" s="768"/>
      <c r="M743" s="214"/>
      <c r="N743" s="769"/>
      <c r="O743" s="214"/>
      <c r="P743" s="214"/>
      <c r="Q743" s="214"/>
      <c r="R743" s="214"/>
      <c r="S743" s="214"/>
      <c r="T743" s="214"/>
      <c r="U743" s="214"/>
      <c r="V743" s="214"/>
      <c r="W743" s="214"/>
      <c r="X743" s="214"/>
      <c r="Y743" s="214"/>
      <c r="Z743" s="214"/>
      <c r="AA743" s="214"/>
    </row>
    <row r="744">
      <c r="A744" s="180"/>
      <c r="B744" s="214"/>
      <c r="C744" s="214"/>
      <c r="D744" s="214"/>
      <c r="E744" s="214"/>
      <c r="F744" s="214"/>
      <c r="G744" s="214"/>
      <c r="H744" s="767"/>
      <c r="I744" s="767"/>
      <c r="J744" s="214"/>
      <c r="K744" s="214"/>
      <c r="L744" s="768"/>
      <c r="M744" s="214"/>
      <c r="N744" s="769"/>
      <c r="O744" s="214"/>
      <c r="P744" s="214"/>
      <c r="Q744" s="214"/>
      <c r="R744" s="214"/>
      <c r="S744" s="214"/>
      <c r="T744" s="214"/>
      <c r="U744" s="214"/>
      <c r="V744" s="214"/>
      <c r="W744" s="214"/>
      <c r="X744" s="214"/>
      <c r="Y744" s="214"/>
      <c r="Z744" s="214"/>
      <c r="AA744" s="214"/>
    </row>
    <row r="745">
      <c r="A745" s="180"/>
      <c r="B745" s="214"/>
      <c r="C745" s="214"/>
      <c r="D745" s="214"/>
      <c r="E745" s="214"/>
      <c r="F745" s="214"/>
      <c r="G745" s="214"/>
      <c r="H745" s="767"/>
      <c r="I745" s="767"/>
      <c r="J745" s="214"/>
      <c r="K745" s="214"/>
      <c r="L745" s="768"/>
      <c r="M745" s="214"/>
      <c r="N745" s="769"/>
      <c r="O745" s="214"/>
      <c r="P745" s="214"/>
      <c r="Q745" s="214"/>
      <c r="R745" s="214"/>
      <c r="S745" s="214"/>
      <c r="T745" s="214"/>
      <c r="U745" s="214"/>
      <c r="V745" s="214"/>
      <c r="W745" s="214"/>
      <c r="X745" s="214"/>
      <c r="Y745" s="214"/>
      <c r="Z745" s="214"/>
      <c r="AA745" s="214"/>
    </row>
    <row r="746">
      <c r="A746" s="180"/>
      <c r="B746" s="214"/>
      <c r="C746" s="214"/>
      <c r="D746" s="214"/>
      <c r="E746" s="214"/>
      <c r="F746" s="214"/>
      <c r="G746" s="214"/>
      <c r="H746" s="767"/>
      <c r="I746" s="767"/>
      <c r="J746" s="214"/>
      <c r="K746" s="214"/>
      <c r="L746" s="768"/>
      <c r="M746" s="214"/>
      <c r="N746" s="769"/>
      <c r="O746" s="214"/>
      <c r="P746" s="214"/>
      <c r="Q746" s="214"/>
      <c r="R746" s="214"/>
      <c r="S746" s="214"/>
      <c r="T746" s="214"/>
      <c r="U746" s="214"/>
      <c r="V746" s="214"/>
      <c r="W746" s="214"/>
      <c r="X746" s="214"/>
      <c r="Y746" s="214"/>
      <c r="Z746" s="214"/>
      <c r="AA746" s="214"/>
    </row>
    <row r="747">
      <c r="A747" s="180"/>
      <c r="B747" s="214"/>
      <c r="C747" s="214"/>
      <c r="D747" s="214"/>
      <c r="E747" s="214"/>
      <c r="F747" s="214"/>
      <c r="G747" s="214"/>
      <c r="H747" s="767"/>
      <c r="I747" s="767"/>
      <c r="J747" s="214"/>
      <c r="K747" s="214"/>
      <c r="L747" s="768"/>
      <c r="M747" s="214"/>
      <c r="N747" s="769"/>
      <c r="O747" s="214"/>
      <c r="P747" s="214"/>
      <c r="Q747" s="214"/>
      <c r="R747" s="214"/>
      <c r="S747" s="214"/>
      <c r="T747" s="214"/>
      <c r="U747" s="214"/>
      <c r="V747" s="214"/>
      <c r="W747" s="214"/>
      <c r="X747" s="214"/>
      <c r="Y747" s="214"/>
      <c r="Z747" s="214"/>
      <c r="AA747" s="214"/>
    </row>
    <row r="748">
      <c r="A748" s="180"/>
      <c r="B748" s="214"/>
      <c r="C748" s="214"/>
      <c r="D748" s="214"/>
      <c r="E748" s="214"/>
      <c r="F748" s="214"/>
      <c r="G748" s="214"/>
      <c r="H748" s="767"/>
      <c r="I748" s="767"/>
      <c r="J748" s="214"/>
      <c r="K748" s="214"/>
      <c r="L748" s="768"/>
      <c r="M748" s="214"/>
      <c r="N748" s="769"/>
      <c r="O748" s="214"/>
      <c r="P748" s="214"/>
      <c r="Q748" s="214"/>
      <c r="R748" s="214"/>
      <c r="S748" s="214"/>
      <c r="T748" s="214"/>
      <c r="U748" s="214"/>
      <c r="V748" s="214"/>
      <c r="W748" s="214"/>
      <c r="X748" s="214"/>
      <c r="Y748" s="214"/>
      <c r="Z748" s="214"/>
      <c r="AA748" s="214"/>
    </row>
    <row r="749">
      <c r="A749" s="180"/>
      <c r="B749" s="214"/>
      <c r="C749" s="214"/>
      <c r="D749" s="214"/>
      <c r="E749" s="214"/>
      <c r="F749" s="214"/>
      <c r="G749" s="214"/>
      <c r="H749" s="767"/>
      <c r="I749" s="767"/>
      <c r="J749" s="214"/>
      <c r="K749" s="214"/>
      <c r="L749" s="768"/>
      <c r="M749" s="214"/>
      <c r="N749" s="769"/>
      <c r="O749" s="214"/>
      <c r="P749" s="214"/>
      <c r="Q749" s="214"/>
      <c r="R749" s="214"/>
      <c r="S749" s="214"/>
      <c r="T749" s="214"/>
      <c r="U749" s="214"/>
      <c r="V749" s="214"/>
      <c r="W749" s="214"/>
      <c r="X749" s="214"/>
      <c r="Y749" s="214"/>
      <c r="Z749" s="214"/>
      <c r="AA749" s="214"/>
    </row>
    <row r="750">
      <c r="A750" s="180"/>
      <c r="B750" s="214"/>
      <c r="C750" s="214"/>
      <c r="D750" s="214"/>
      <c r="E750" s="214"/>
      <c r="F750" s="214"/>
      <c r="G750" s="214"/>
      <c r="H750" s="767"/>
      <c r="I750" s="767"/>
      <c r="J750" s="214"/>
      <c r="K750" s="214"/>
      <c r="L750" s="768"/>
      <c r="M750" s="214"/>
      <c r="N750" s="769"/>
      <c r="O750" s="214"/>
      <c r="P750" s="214"/>
      <c r="Q750" s="214"/>
      <c r="R750" s="214"/>
      <c r="S750" s="214"/>
      <c r="T750" s="214"/>
      <c r="U750" s="214"/>
      <c r="V750" s="214"/>
      <c r="W750" s="214"/>
      <c r="X750" s="214"/>
      <c r="Y750" s="214"/>
      <c r="Z750" s="214"/>
      <c r="AA750" s="214"/>
    </row>
    <row r="751">
      <c r="A751" s="180"/>
      <c r="B751" s="214"/>
      <c r="C751" s="214"/>
      <c r="D751" s="214"/>
      <c r="E751" s="214"/>
      <c r="F751" s="214"/>
      <c r="G751" s="214"/>
      <c r="H751" s="767"/>
      <c r="I751" s="767"/>
      <c r="J751" s="214"/>
      <c r="K751" s="214"/>
      <c r="L751" s="768"/>
      <c r="M751" s="214"/>
      <c r="N751" s="769"/>
      <c r="O751" s="214"/>
      <c r="P751" s="214"/>
      <c r="Q751" s="214"/>
      <c r="R751" s="214"/>
      <c r="S751" s="214"/>
      <c r="T751" s="214"/>
      <c r="U751" s="214"/>
      <c r="V751" s="214"/>
      <c r="W751" s="214"/>
      <c r="X751" s="214"/>
      <c r="Y751" s="214"/>
      <c r="Z751" s="214"/>
      <c r="AA751" s="214"/>
    </row>
    <row r="752">
      <c r="A752" s="180"/>
      <c r="B752" s="214"/>
      <c r="C752" s="214"/>
      <c r="D752" s="214"/>
      <c r="E752" s="214"/>
      <c r="F752" s="214"/>
      <c r="G752" s="214"/>
      <c r="H752" s="767"/>
      <c r="I752" s="767"/>
      <c r="J752" s="214"/>
      <c r="K752" s="214"/>
      <c r="L752" s="768"/>
      <c r="M752" s="214"/>
      <c r="N752" s="769"/>
      <c r="O752" s="214"/>
      <c r="P752" s="214"/>
      <c r="Q752" s="214"/>
      <c r="R752" s="214"/>
      <c r="S752" s="214"/>
      <c r="T752" s="214"/>
      <c r="U752" s="214"/>
      <c r="V752" s="214"/>
      <c r="W752" s="214"/>
      <c r="X752" s="214"/>
      <c r="Y752" s="214"/>
      <c r="Z752" s="214"/>
      <c r="AA752" s="214"/>
    </row>
    <row r="753">
      <c r="A753" s="180"/>
      <c r="B753" s="214"/>
      <c r="C753" s="214"/>
      <c r="D753" s="214"/>
      <c r="E753" s="214"/>
      <c r="F753" s="214"/>
      <c r="G753" s="214"/>
      <c r="H753" s="767"/>
      <c r="I753" s="767"/>
      <c r="J753" s="214"/>
      <c r="K753" s="214"/>
      <c r="L753" s="768"/>
      <c r="M753" s="214"/>
      <c r="N753" s="769"/>
      <c r="O753" s="214"/>
      <c r="P753" s="214"/>
      <c r="Q753" s="214"/>
      <c r="R753" s="214"/>
      <c r="S753" s="214"/>
      <c r="T753" s="214"/>
      <c r="U753" s="214"/>
      <c r="V753" s="214"/>
      <c r="W753" s="214"/>
      <c r="X753" s="214"/>
      <c r="Y753" s="214"/>
      <c r="Z753" s="214"/>
      <c r="AA753" s="214"/>
    </row>
    <row r="754">
      <c r="A754" s="180"/>
      <c r="B754" s="214"/>
      <c r="C754" s="214"/>
      <c r="D754" s="214"/>
      <c r="E754" s="214"/>
      <c r="F754" s="214"/>
      <c r="G754" s="214"/>
      <c r="H754" s="767"/>
      <c r="I754" s="767"/>
      <c r="J754" s="214"/>
      <c r="K754" s="214"/>
      <c r="L754" s="768"/>
      <c r="M754" s="214"/>
      <c r="N754" s="769"/>
      <c r="O754" s="214"/>
      <c r="P754" s="214"/>
      <c r="Q754" s="214"/>
      <c r="R754" s="214"/>
      <c r="S754" s="214"/>
      <c r="T754" s="214"/>
      <c r="U754" s="214"/>
      <c r="V754" s="214"/>
      <c r="W754" s="214"/>
      <c r="X754" s="214"/>
      <c r="Y754" s="214"/>
      <c r="Z754" s="214"/>
      <c r="AA754" s="214"/>
    </row>
    <row r="755">
      <c r="A755" s="180"/>
      <c r="B755" s="214"/>
      <c r="C755" s="214"/>
      <c r="D755" s="214"/>
      <c r="E755" s="214"/>
      <c r="F755" s="214"/>
      <c r="G755" s="214"/>
      <c r="H755" s="767"/>
      <c r="I755" s="767"/>
      <c r="J755" s="214"/>
      <c r="K755" s="214"/>
      <c r="L755" s="768"/>
      <c r="M755" s="214"/>
      <c r="N755" s="769"/>
      <c r="O755" s="214"/>
      <c r="P755" s="214"/>
      <c r="Q755" s="214"/>
      <c r="R755" s="214"/>
      <c r="S755" s="214"/>
      <c r="T755" s="214"/>
      <c r="U755" s="214"/>
      <c r="V755" s="214"/>
      <c r="W755" s="214"/>
      <c r="X755" s="214"/>
      <c r="Y755" s="214"/>
      <c r="Z755" s="214"/>
      <c r="AA755" s="214"/>
    </row>
    <row r="756">
      <c r="A756" s="180"/>
      <c r="B756" s="214"/>
      <c r="C756" s="214"/>
      <c r="D756" s="214"/>
      <c r="E756" s="214"/>
      <c r="F756" s="214"/>
      <c r="G756" s="214"/>
      <c r="H756" s="767"/>
      <c r="I756" s="767"/>
      <c r="J756" s="214"/>
      <c r="K756" s="214"/>
      <c r="L756" s="768"/>
      <c r="M756" s="214"/>
      <c r="N756" s="769"/>
      <c r="O756" s="214"/>
      <c r="P756" s="214"/>
      <c r="Q756" s="214"/>
      <c r="R756" s="214"/>
      <c r="S756" s="214"/>
      <c r="T756" s="214"/>
      <c r="U756" s="214"/>
      <c r="V756" s="214"/>
      <c r="W756" s="214"/>
      <c r="X756" s="214"/>
      <c r="Y756" s="214"/>
      <c r="Z756" s="214"/>
      <c r="AA756" s="214"/>
    </row>
    <row r="757">
      <c r="A757" s="180"/>
      <c r="B757" s="214"/>
      <c r="C757" s="214"/>
      <c r="D757" s="214"/>
      <c r="E757" s="214"/>
      <c r="F757" s="214"/>
      <c r="G757" s="214"/>
      <c r="H757" s="767"/>
      <c r="I757" s="767"/>
      <c r="J757" s="214"/>
      <c r="K757" s="214"/>
      <c r="L757" s="768"/>
      <c r="M757" s="214"/>
      <c r="N757" s="769"/>
      <c r="O757" s="214"/>
      <c r="P757" s="214"/>
      <c r="Q757" s="214"/>
      <c r="R757" s="214"/>
      <c r="S757" s="214"/>
      <c r="T757" s="214"/>
      <c r="U757" s="214"/>
      <c r="V757" s="214"/>
      <c r="W757" s="214"/>
      <c r="X757" s="214"/>
      <c r="Y757" s="214"/>
      <c r="Z757" s="214"/>
      <c r="AA757" s="214"/>
    </row>
    <row r="758">
      <c r="A758" s="180"/>
      <c r="B758" s="214"/>
      <c r="C758" s="214"/>
      <c r="D758" s="214"/>
      <c r="E758" s="214"/>
      <c r="F758" s="214"/>
      <c r="G758" s="214"/>
      <c r="H758" s="767"/>
      <c r="I758" s="767"/>
      <c r="J758" s="214"/>
      <c r="K758" s="214"/>
      <c r="L758" s="768"/>
      <c r="M758" s="214"/>
      <c r="N758" s="769"/>
      <c r="O758" s="214"/>
      <c r="P758" s="214"/>
      <c r="Q758" s="214"/>
      <c r="R758" s="214"/>
      <c r="S758" s="214"/>
      <c r="T758" s="214"/>
      <c r="U758" s="214"/>
      <c r="V758" s="214"/>
      <c r="W758" s="214"/>
      <c r="X758" s="214"/>
      <c r="Y758" s="214"/>
      <c r="Z758" s="214"/>
      <c r="AA758" s="214"/>
    </row>
    <row r="759">
      <c r="A759" s="180"/>
      <c r="B759" s="214"/>
      <c r="C759" s="214"/>
      <c r="D759" s="214"/>
      <c r="E759" s="214"/>
      <c r="F759" s="214"/>
      <c r="G759" s="214"/>
      <c r="H759" s="767"/>
      <c r="I759" s="767"/>
      <c r="J759" s="214"/>
      <c r="K759" s="214"/>
      <c r="L759" s="768"/>
      <c r="M759" s="214"/>
      <c r="N759" s="769"/>
      <c r="O759" s="214"/>
      <c r="P759" s="214"/>
      <c r="Q759" s="214"/>
      <c r="R759" s="214"/>
      <c r="S759" s="214"/>
      <c r="T759" s="214"/>
      <c r="U759" s="214"/>
      <c r="V759" s="214"/>
      <c r="W759" s="214"/>
      <c r="X759" s="214"/>
      <c r="Y759" s="214"/>
      <c r="Z759" s="214"/>
      <c r="AA759" s="214"/>
    </row>
    <row r="760">
      <c r="A760" s="180"/>
      <c r="B760" s="214"/>
      <c r="C760" s="214"/>
      <c r="D760" s="214"/>
      <c r="E760" s="214"/>
      <c r="F760" s="214"/>
      <c r="G760" s="214"/>
      <c r="H760" s="767"/>
      <c r="I760" s="767"/>
      <c r="J760" s="214"/>
      <c r="K760" s="214"/>
      <c r="L760" s="768"/>
      <c r="M760" s="214"/>
      <c r="N760" s="769"/>
      <c r="O760" s="214"/>
      <c r="P760" s="214"/>
      <c r="Q760" s="214"/>
      <c r="R760" s="214"/>
      <c r="S760" s="214"/>
      <c r="T760" s="214"/>
      <c r="U760" s="214"/>
      <c r="V760" s="214"/>
      <c r="W760" s="214"/>
      <c r="X760" s="214"/>
      <c r="Y760" s="214"/>
      <c r="Z760" s="214"/>
      <c r="AA760" s="214"/>
    </row>
    <row r="761">
      <c r="A761" s="180"/>
      <c r="B761" s="214"/>
      <c r="C761" s="214"/>
      <c r="D761" s="214"/>
      <c r="E761" s="214"/>
      <c r="F761" s="214"/>
      <c r="G761" s="214"/>
      <c r="H761" s="767"/>
      <c r="I761" s="767"/>
      <c r="J761" s="214"/>
      <c r="K761" s="214"/>
      <c r="L761" s="768"/>
      <c r="M761" s="214"/>
      <c r="N761" s="769"/>
      <c r="O761" s="214"/>
      <c r="P761" s="214"/>
      <c r="Q761" s="214"/>
      <c r="R761" s="214"/>
      <c r="S761" s="214"/>
      <c r="T761" s="214"/>
      <c r="U761" s="214"/>
      <c r="V761" s="214"/>
      <c r="W761" s="214"/>
      <c r="X761" s="214"/>
      <c r="Y761" s="214"/>
      <c r="Z761" s="214"/>
      <c r="AA761" s="214"/>
    </row>
    <row r="762">
      <c r="A762" s="180"/>
      <c r="B762" s="214"/>
      <c r="C762" s="214"/>
      <c r="D762" s="214"/>
      <c r="E762" s="214"/>
      <c r="F762" s="214"/>
      <c r="G762" s="214"/>
      <c r="H762" s="767"/>
      <c r="I762" s="767"/>
      <c r="J762" s="214"/>
      <c r="K762" s="214"/>
      <c r="L762" s="768"/>
      <c r="M762" s="214"/>
      <c r="N762" s="769"/>
      <c r="O762" s="214"/>
      <c r="P762" s="214"/>
      <c r="Q762" s="214"/>
      <c r="R762" s="214"/>
      <c r="S762" s="214"/>
      <c r="T762" s="214"/>
      <c r="U762" s="214"/>
      <c r="V762" s="214"/>
      <c r="W762" s="214"/>
      <c r="X762" s="214"/>
      <c r="Y762" s="214"/>
      <c r="Z762" s="214"/>
      <c r="AA762" s="214"/>
    </row>
    <row r="763">
      <c r="A763" s="180"/>
      <c r="B763" s="214"/>
      <c r="C763" s="214"/>
      <c r="D763" s="214"/>
      <c r="E763" s="214"/>
      <c r="F763" s="214"/>
      <c r="G763" s="214"/>
      <c r="H763" s="767"/>
      <c r="I763" s="767"/>
      <c r="J763" s="214"/>
      <c r="K763" s="214"/>
      <c r="L763" s="768"/>
      <c r="M763" s="214"/>
      <c r="N763" s="769"/>
      <c r="O763" s="214"/>
      <c r="P763" s="214"/>
      <c r="Q763" s="214"/>
      <c r="R763" s="214"/>
      <c r="S763" s="214"/>
      <c r="T763" s="214"/>
      <c r="U763" s="214"/>
      <c r="V763" s="214"/>
      <c r="W763" s="214"/>
      <c r="X763" s="214"/>
      <c r="Y763" s="214"/>
      <c r="Z763" s="214"/>
      <c r="AA763" s="214"/>
    </row>
    <row r="764">
      <c r="A764" s="180"/>
      <c r="B764" s="214"/>
      <c r="C764" s="214"/>
      <c r="D764" s="214"/>
      <c r="E764" s="214"/>
      <c r="F764" s="214"/>
      <c r="G764" s="214"/>
      <c r="H764" s="767"/>
      <c r="I764" s="767"/>
      <c r="J764" s="214"/>
      <c r="K764" s="214"/>
      <c r="L764" s="768"/>
      <c r="M764" s="214"/>
      <c r="N764" s="769"/>
      <c r="O764" s="214"/>
      <c r="P764" s="214"/>
      <c r="Q764" s="214"/>
      <c r="R764" s="214"/>
      <c r="S764" s="214"/>
      <c r="T764" s="214"/>
      <c r="U764" s="214"/>
      <c r="V764" s="214"/>
      <c r="W764" s="214"/>
      <c r="X764" s="214"/>
      <c r="Y764" s="214"/>
      <c r="Z764" s="214"/>
      <c r="AA764" s="214"/>
    </row>
    <row r="765">
      <c r="A765" s="180"/>
      <c r="B765" s="214"/>
      <c r="C765" s="214"/>
      <c r="D765" s="214"/>
      <c r="E765" s="214"/>
      <c r="F765" s="214"/>
      <c r="G765" s="214"/>
      <c r="H765" s="767"/>
      <c r="I765" s="767"/>
      <c r="J765" s="214"/>
      <c r="K765" s="214"/>
      <c r="L765" s="768"/>
      <c r="M765" s="214"/>
      <c r="N765" s="769"/>
      <c r="O765" s="214"/>
      <c r="P765" s="214"/>
      <c r="Q765" s="214"/>
      <c r="R765" s="214"/>
      <c r="S765" s="214"/>
      <c r="T765" s="214"/>
      <c r="U765" s="214"/>
      <c r="V765" s="214"/>
      <c r="W765" s="214"/>
      <c r="X765" s="214"/>
      <c r="Y765" s="214"/>
      <c r="Z765" s="214"/>
      <c r="AA765" s="214"/>
    </row>
    <row r="766">
      <c r="A766" s="180"/>
      <c r="B766" s="214"/>
      <c r="C766" s="214"/>
      <c r="D766" s="214"/>
      <c r="E766" s="214"/>
      <c r="F766" s="214"/>
      <c r="G766" s="214"/>
      <c r="H766" s="767"/>
      <c r="I766" s="767"/>
      <c r="J766" s="214"/>
      <c r="K766" s="214"/>
      <c r="L766" s="768"/>
      <c r="M766" s="214"/>
      <c r="N766" s="769"/>
      <c r="O766" s="214"/>
      <c r="P766" s="214"/>
      <c r="Q766" s="214"/>
      <c r="R766" s="214"/>
      <c r="S766" s="214"/>
      <c r="T766" s="214"/>
      <c r="U766" s="214"/>
      <c r="V766" s="214"/>
      <c r="W766" s="214"/>
      <c r="X766" s="214"/>
      <c r="Y766" s="214"/>
      <c r="Z766" s="214"/>
      <c r="AA766" s="214"/>
    </row>
    <row r="767">
      <c r="A767" s="180"/>
      <c r="B767" s="214"/>
      <c r="C767" s="214"/>
      <c r="D767" s="214"/>
      <c r="E767" s="214"/>
      <c r="F767" s="214"/>
      <c r="G767" s="214"/>
      <c r="H767" s="767"/>
      <c r="I767" s="767"/>
      <c r="J767" s="214"/>
      <c r="K767" s="214"/>
      <c r="L767" s="768"/>
      <c r="M767" s="214"/>
      <c r="N767" s="769"/>
      <c r="O767" s="214"/>
      <c r="P767" s="214"/>
      <c r="Q767" s="214"/>
      <c r="R767" s="214"/>
      <c r="S767" s="214"/>
      <c r="T767" s="214"/>
      <c r="U767" s="214"/>
      <c r="V767" s="214"/>
      <c r="W767" s="214"/>
      <c r="X767" s="214"/>
      <c r="Y767" s="214"/>
      <c r="Z767" s="214"/>
      <c r="AA767" s="214"/>
    </row>
    <row r="768">
      <c r="A768" s="180"/>
      <c r="B768" s="214"/>
      <c r="C768" s="214"/>
      <c r="D768" s="214"/>
      <c r="E768" s="214"/>
      <c r="F768" s="214"/>
      <c r="G768" s="214"/>
      <c r="H768" s="767"/>
      <c r="I768" s="767"/>
      <c r="J768" s="214"/>
      <c r="K768" s="214"/>
      <c r="L768" s="768"/>
      <c r="M768" s="214"/>
      <c r="N768" s="769"/>
      <c r="O768" s="214"/>
      <c r="P768" s="214"/>
      <c r="Q768" s="214"/>
      <c r="R768" s="214"/>
      <c r="S768" s="214"/>
      <c r="T768" s="214"/>
      <c r="U768" s="214"/>
      <c r="V768" s="214"/>
      <c r="W768" s="214"/>
      <c r="X768" s="214"/>
      <c r="Y768" s="214"/>
      <c r="Z768" s="214"/>
      <c r="AA768" s="214"/>
    </row>
    <row r="769">
      <c r="A769" s="180"/>
      <c r="B769" s="214"/>
      <c r="C769" s="214"/>
      <c r="D769" s="214"/>
      <c r="E769" s="214"/>
      <c r="F769" s="214"/>
      <c r="G769" s="214"/>
      <c r="H769" s="767"/>
      <c r="I769" s="767"/>
      <c r="J769" s="214"/>
      <c r="K769" s="214"/>
      <c r="L769" s="768"/>
      <c r="M769" s="214"/>
      <c r="N769" s="769"/>
      <c r="O769" s="214"/>
      <c r="P769" s="214"/>
      <c r="Q769" s="214"/>
      <c r="R769" s="214"/>
      <c r="S769" s="214"/>
      <c r="T769" s="214"/>
      <c r="U769" s="214"/>
      <c r="V769" s="214"/>
      <c r="W769" s="214"/>
      <c r="X769" s="214"/>
      <c r="Y769" s="214"/>
      <c r="Z769" s="214"/>
      <c r="AA769" s="214"/>
    </row>
    <row r="770">
      <c r="A770" s="180"/>
      <c r="B770" s="214"/>
      <c r="C770" s="214"/>
      <c r="D770" s="214"/>
      <c r="E770" s="214"/>
      <c r="F770" s="214"/>
      <c r="G770" s="214"/>
      <c r="H770" s="767"/>
      <c r="I770" s="767"/>
      <c r="J770" s="214"/>
      <c r="K770" s="214"/>
      <c r="L770" s="768"/>
      <c r="M770" s="214"/>
      <c r="N770" s="769"/>
      <c r="O770" s="214"/>
      <c r="P770" s="214"/>
      <c r="Q770" s="214"/>
      <c r="R770" s="214"/>
      <c r="S770" s="214"/>
      <c r="T770" s="214"/>
      <c r="U770" s="214"/>
      <c r="V770" s="214"/>
      <c r="W770" s="214"/>
      <c r="X770" s="214"/>
      <c r="Y770" s="214"/>
      <c r="Z770" s="214"/>
      <c r="AA770" s="214"/>
    </row>
    <row r="771">
      <c r="A771" s="180"/>
      <c r="B771" s="214"/>
      <c r="C771" s="214"/>
      <c r="D771" s="214"/>
      <c r="E771" s="214"/>
      <c r="F771" s="214"/>
      <c r="G771" s="214"/>
      <c r="H771" s="767"/>
      <c r="I771" s="767"/>
      <c r="J771" s="214"/>
      <c r="K771" s="214"/>
      <c r="L771" s="768"/>
      <c r="M771" s="214"/>
      <c r="N771" s="769"/>
      <c r="O771" s="214"/>
      <c r="P771" s="214"/>
      <c r="Q771" s="214"/>
      <c r="R771" s="214"/>
      <c r="S771" s="214"/>
      <c r="T771" s="214"/>
      <c r="U771" s="214"/>
      <c r="V771" s="214"/>
      <c r="W771" s="214"/>
      <c r="X771" s="214"/>
      <c r="Y771" s="214"/>
      <c r="Z771" s="214"/>
      <c r="AA771" s="214"/>
    </row>
    <row r="772">
      <c r="A772" s="180"/>
      <c r="B772" s="214"/>
      <c r="C772" s="214"/>
      <c r="D772" s="214"/>
      <c r="E772" s="214"/>
      <c r="F772" s="214"/>
      <c r="G772" s="214"/>
      <c r="H772" s="767"/>
      <c r="I772" s="767"/>
      <c r="J772" s="214"/>
      <c r="K772" s="214"/>
      <c r="L772" s="768"/>
      <c r="M772" s="214"/>
      <c r="N772" s="769"/>
      <c r="O772" s="214"/>
      <c r="P772" s="214"/>
      <c r="Q772" s="214"/>
      <c r="R772" s="214"/>
      <c r="S772" s="214"/>
      <c r="T772" s="214"/>
      <c r="U772" s="214"/>
      <c r="V772" s="214"/>
      <c r="W772" s="214"/>
      <c r="X772" s="214"/>
      <c r="Y772" s="214"/>
      <c r="Z772" s="214"/>
      <c r="AA772" s="214"/>
    </row>
    <row r="773">
      <c r="A773" s="180"/>
      <c r="B773" s="214"/>
      <c r="C773" s="214"/>
      <c r="D773" s="214"/>
      <c r="E773" s="214"/>
      <c r="F773" s="214"/>
      <c r="G773" s="214"/>
      <c r="H773" s="767"/>
      <c r="I773" s="767"/>
      <c r="J773" s="214"/>
      <c r="K773" s="214"/>
      <c r="L773" s="768"/>
      <c r="M773" s="214"/>
      <c r="N773" s="769"/>
      <c r="O773" s="214"/>
      <c r="P773" s="214"/>
      <c r="Q773" s="214"/>
      <c r="R773" s="214"/>
      <c r="S773" s="214"/>
      <c r="T773" s="214"/>
      <c r="U773" s="214"/>
      <c r="V773" s="214"/>
      <c r="W773" s="214"/>
      <c r="X773" s="214"/>
      <c r="Y773" s="214"/>
      <c r="Z773" s="214"/>
      <c r="AA773" s="214"/>
    </row>
    <row r="774">
      <c r="A774" s="180"/>
      <c r="B774" s="214"/>
      <c r="C774" s="214"/>
      <c r="D774" s="214"/>
      <c r="E774" s="214"/>
      <c r="F774" s="214"/>
      <c r="G774" s="214"/>
      <c r="H774" s="767"/>
      <c r="I774" s="767"/>
      <c r="J774" s="214"/>
      <c r="K774" s="214"/>
      <c r="L774" s="768"/>
      <c r="M774" s="214"/>
      <c r="N774" s="769"/>
      <c r="O774" s="214"/>
      <c r="P774" s="214"/>
      <c r="Q774" s="214"/>
      <c r="R774" s="214"/>
      <c r="S774" s="214"/>
      <c r="T774" s="214"/>
      <c r="U774" s="214"/>
      <c r="V774" s="214"/>
      <c r="W774" s="214"/>
      <c r="X774" s="214"/>
      <c r="Y774" s="214"/>
      <c r="Z774" s="214"/>
      <c r="AA774" s="214"/>
    </row>
    <row r="775">
      <c r="A775" s="180"/>
      <c r="B775" s="214"/>
      <c r="C775" s="214"/>
      <c r="D775" s="214"/>
      <c r="E775" s="214"/>
      <c r="F775" s="214"/>
      <c r="G775" s="214"/>
      <c r="H775" s="767"/>
      <c r="I775" s="767"/>
      <c r="J775" s="214"/>
      <c r="K775" s="214"/>
      <c r="L775" s="768"/>
      <c r="M775" s="214"/>
      <c r="N775" s="769"/>
      <c r="O775" s="214"/>
      <c r="P775" s="214"/>
      <c r="Q775" s="214"/>
      <c r="R775" s="214"/>
      <c r="S775" s="214"/>
      <c r="T775" s="214"/>
      <c r="U775" s="214"/>
      <c r="V775" s="214"/>
      <c r="W775" s="214"/>
      <c r="X775" s="214"/>
      <c r="Y775" s="214"/>
      <c r="Z775" s="214"/>
      <c r="AA775" s="214"/>
    </row>
    <row r="776">
      <c r="A776" s="180"/>
      <c r="B776" s="214"/>
      <c r="C776" s="214"/>
      <c r="D776" s="214"/>
      <c r="E776" s="214"/>
      <c r="F776" s="214"/>
      <c r="G776" s="214"/>
      <c r="H776" s="767"/>
      <c r="I776" s="767"/>
      <c r="J776" s="214"/>
      <c r="K776" s="214"/>
      <c r="L776" s="768"/>
      <c r="M776" s="214"/>
      <c r="N776" s="769"/>
      <c r="O776" s="214"/>
      <c r="P776" s="214"/>
      <c r="Q776" s="214"/>
      <c r="R776" s="214"/>
      <c r="S776" s="214"/>
      <c r="T776" s="214"/>
      <c r="U776" s="214"/>
      <c r="V776" s="214"/>
      <c r="W776" s="214"/>
      <c r="X776" s="214"/>
      <c r="Y776" s="214"/>
      <c r="Z776" s="214"/>
      <c r="AA776" s="214"/>
    </row>
    <row r="777">
      <c r="A777" s="180"/>
      <c r="B777" s="214"/>
      <c r="C777" s="214"/>
      <c r="D777" s="214"/>
      <c r="E777" s="214"/>
      <c r="F777" s="214"/>
      <c r="G777" s="214"/>
      <c r="H777" s="767"/>
      <c r="I777" s="767"/>
      <c r="J777" s="214"/>
      <c r="K777" s="214"/>
      <c r="L777" s="768"/>
      <c r="M777" s="214"/>
      <c r="N777" s="769"/>
      <c r="O777" s="214"/>
      <c r="P777" s="214"/>
      <c r="Q777" s="214"/>
      <c r="R777" s="214"/>
      <c r="S777" s="214"/>
      <c r="T777" s="214"/>
      <c r="U777" s="214"/>
      <c r="V777" s="214"/>
      <c r="W777" s="214"/>
      <c r="X777" s="214"/>
      <c r="Y777" s="214"/>
      <c r="Z777" s="214"/>
      <c r="AA777" s="214"/>
    </row>
    <row r="778">
      <c r="A778" s="180"/>
      <c r="B778" s="214"/>
      <c r="C778" s="214"/>
      <c r="D778" s="214"/>
      <c r="E778" s="214"/>
      <c r="F778" s="214"/>
      <c r="G778" s="214"/>
      <c r="H778" s="767"/>
      <c r="I778" s="767"/>
      <c r="J778" s="214"/>
      <c r="K778" s="214"/>
      <c r="L778" s="768"/>
      <c r="M778" s="214"/>
      <c r="N778" s="769"/>
      <c r="O778" s="214"/>
      <c r="P778" s="214"/>
      <c r="Q778" s="214"/>
      <c r="R778" s="214"/>
      <c r="S778" s="214"/>
      <c r="T778" s="214"/>
      <c r="U778" s="214"/>
      <c r="V778" s="214"/>
      <c r="W778" s="214"/>
      <c r="X778" s="214"/>
      <c r="Y778" s="214"/>
      <c r="Z778" s="214"/>
      <c r="AA778" s="214"/>
    </row>
    <row r="779">
      <c r="A779" s="180"/>
      <c r="B779" s="214"/>
      <c r="C779" s="214"/>
      <c r="D779" s="214"/>
      <c r="E779" s="214"/>
      <c r="F779" s="214"/>
      <c r="G779" s="214"/>
      <c r="H779" s="767"/>
      <c r="I779" s="767"/>
      <c r="J779" s="214"/>
      <c r="K779" s="214"/>
      <c r="L779" s="768"/>
      <c r="M779" s="214"/>
      <c r="N779" s="769"/>
      <c r="O779" s="214"/>
      <c r="P779" s="214"/>
      <c r="Q779" s="214"/>
      <c r="R779" s="214"/>
      <c r="S779" s="214"/>
      <c r="T779" s="214"/>
      <c r="U779" s="214"/>
      <c r="V779" s="214"/>
      <c r="W779" s="214"/>
      <c r="X779" s="214"/>
      <c r="Y779" s="214"/>
      <c r="Z779" s="214"/>
      <c r="AA779" s="214"/>
    </row>
    <row r="780">
      <c r="A780" s="180"/>
      <c r="B780" s="214"/>
      <c r="C780" s="214"/>
      <c r="D780" s="214"/>
      <c r="E780" s="214"/>
      <c r="F780" s="214"/>
      <c r="G780" s="214"/>
      <c r="H780" s="767"/>
      <c r="I780" s="767"/>
      <c r="J780" s="214"/>
      <c r="K780" s="214"/>
      <c r="L780" s="768"/>
      <c r="M780" s="214"/>
      <c r="N780" s="769"/>
      <c r="O780" s="214"/>
      <c r="P780" s="214"/>
      <c r="Q780" s="214"/>
      <c r="R780" s="214"/>
      <c r="S780" s="214"/>
      <c r="T780" s="214"/>
      <c r="U780" s="214"/>
      <c r="V780" s="214"/>
      <c r="W780" s="214"/>
      <c r="X780" s="214"/>
      <c r="Y780" s="214"/>
      <c r="Z780" s="214"/>
      <c r="AA780" s="214"/>
    </row>
    <row r="781">
      <c r="A781" s="180"/>
      <c r="B781" s="214"/>
      <c r="C781" s="214"/>
      <c r="D781" s="214"/>
      <c r="E781" s="214"/>
      <c r="F781" s="214"/>
      <c r="G781" s="214"/>
      <c r="H781" s="767"/>
      <c r="I781" s="767"/>
      <c r="J781" s="214"/>
      <c r="K781" s="214"/>
      <c r="L781" s="768"/>
      <c r="M781" s="214"/>
      <c r="N781" s="769"/>
      <c r="O781" s="214"/>
      <c r="P781" s="214"/>
      <c r="Q781" s="214"/>
      <c r="R781" s="214"/>
      <c r="S781" s="214"/>
      <c r="T781" s="214"/>
      <c r="U781" s="214"/>
      <c r="V781" s="214"/>
      <c r="W781" s="214"/>
      <c r="X781" s="214"/>
      <c r="Y781" s="214"/>
      <c r="Z781" s="214"/>
      <c r="AA781" s="214"/>
    </row>
    <row r="782">
      <c r="A782" s="180"/>
      <c r="B782" s="214"/>
      <c r="C782" s="214"/>
      <c r="D782" s="214"/>
      <c r="E782" s="214"/>
      <c r="F782" s="214"/>
      <c r="G782" s="214"/>
      <c r="H782" s="767"/>
      <c r="I782" s="767"/>
      <c r="J782" s="214"/>
      <c r="K782" s="214"/>
      <c r="L782" s="768"/>
      <c r="M782" s="214"/>
      <c r="N782" s="769"/>
      <c r="O782" s="214"/>
      <c r="P782" s="214"/>
      <c r="Q782" s="214"/>
      <c r="R782" s="214"/>
      <c r="S782" s="214"/>
      <c r="T782" s="214"/>
      <c r="U782" s="214"/>
      <c r="V782" s="214"/>
      <c r="W782" s="214"/>
      <c r="X782" s="214"/>
      <c r="Y782" s="214"/>
      <c r="Z782" s="214"/>
      <c r="AA782" s="214"/>
    </row>
    <row r="783">
      <c r="A783" s="180"/>
      <c r="B783" s="214"/>
      <c r="C783" s="214"/>
      <c r="D783" s="214"/>
      <c r="E783" s="214"/>
      <c r="F783" s="214"/>
      <c r="G783" s="214"/>
      <c r="H783" s="767"/>
      <c r="I783" s="767"/>
      <c r="J783" s="214"/>
      <c r="K783" s="214"/>
      <c r="L783" s="768"/>
      <c r="M783" s="214"/>
      <c r="N783" s="769"/>
      <c r="O783" s="214"/>
      <c r="P783" s="214"/>
      <c r="Q783" s="214"/>
      <c r="R783" s="214"/>
      <c r="S783" s="214"/>
      <c r="T783" s="214"/>
      <c r="U783" s="214"/>
      <c r="V783" s="214"/>
      <c r="W783" s="214"/>
      <c r="X783" s="214"/>
      <c r="Y783" s="214"/>
      <c r="Z783" s="214"/>
      <c r="AA783" s="214"/>
    </row>
    <row r="784">
      <c r="A784" s="180"/>
      <c r="B784" s="214"/>
      <c r="C784" s="214"/>
      <c r="D784" s="214"/>
      <c r="E784" s="214"/>
      <c r="F784" s="214"/>
      <c r="G784" s="214"/>
      <c r="H784" s="767"/>
      <c r="I784" s="767"/>
      <c r="J784" s="214"/>
      <c r="K784" s="214"/>
      <c r="L784" s="768"/>
      <c r="M784" s="214"/>
      <c r="N784" s="769"/>
      <c r="O784" s="214"/>
      <c r="P784" s="214"/>
      <c r="Q784" s="214"/>
      <c r="R784" s="214"/>
      <c r="S784" s="214"/>
      <c r="T784" s="214"/>
      <c r="U784" s="214"/>
      <c r="V784" s="214"/>
      <c r="W784" s="214"/>
      <c r="X784" s="214"/>
      <c r="Y784" s="214"/>
      <c r="Z784" s="214"/>
      <c r="AA784" s="214"/>
    </row>
    <row r="785">
      <c r="A785" s="180"/>
      <c r="B785" s="214"/>
      <c r="C785" s="214"/>
      <c r="D785" s="214"/>
      <c r="E785" s="214"/>
      <c r="F785" s="214"/>
      <c r="G785" s="214"/>
      <c r="H785" s="767"/>
      <c r="I785" s="767"/>
      <c r="J785" s="214"/>
      <c r="K785" s="214"/>
      <c r="L785" s="768"/>
      <c r="M785" s="214"/>
      <c r="N785" s="769"/>
      <c r="O785" s="214"/>
      <c r="P785" s="214"/>
      <c r="Q785" s="214"/>
      <c r="R785" s="214"/>
      <c r="S785" s="214"/>
      <c r="T785" s="214"/>
      <c r="U785" s="214"/>
      <c r="V785" s="214"/>
      <c r="W785" s="214"/>
      <c r="X785" s="214"/>
      <c r="Y785" s="214"/>
      <c r="Z785" s="214"/>
      <c r="AA785" s="214"/>
    </row>
    <row r="786">
      <c r="A786" s="180"/>
      <c r="B786" s="214"/>
      <c r="C786" s="214"/>
      <c r="D786" s="214"/>
      <c r="E786" s="214"/>
      <c r="F786" s="214"/>
      <c r="G786" s="214"/>
      <c r="H786" s="767"/>
      <c r="I786" s="767"/>
      <c r="J786" s="214"/>
      <c r="K786" s="214"/>
      <c r="L786" s="768"/>
      <c r="M786" s="214"/>
      <c r="N786" s="769"/>
      <c r="O786" s="214"/>
      <c r="P786" s="214"/>
      <c r="Q786" s="214"/>
      <c r="R786" s="214"/>
      <c r="S786" s="214"/>
      <c r="T786" s="214"/>
      <c r="U786" s="214"/>
      <c r="V786" s="214"/>
      <c r="W786" s="214"/>
      <c r="X786" s="214"/>
      <c r="Y786" s="214"/>
      <c r="Z786" s="214"/>
      <c r="AA786" s="214"/>
    </row>
    <row r="787">
      <c r="A787" s="180"/>
      <c r="B787" s="214"/>
      <c r="C787" s="214"/>
      <c r="D787" s="214"/>
      <c r="E787" s="214"/>
      <c r="F787" s="214"/>
      <c r="G787" s="214"/>
      <c r="H787" s="767"/>
      <c r="I787" s="767"/>
      <c r="J787" s="214"/>
      <c r="K787" s="214"/>
      <c r="L787" s="768"/>
      <c r="M787" s="214"/>
      <c r="N787" s="769"/>
      <c r="O787" s="214"/>
      <c r="P787" s="214"/>
      <c r="Q787" s="214"/>
      <c r="R787" s="214"/>
      <c r="S787" s="214"/>
      <c r="T787" s="214"/>
      <c r="U787" s="214"/>
      <c r="V787" s="214"/>
      <c r="W787" s="214"/>
      <c r="X787" s="214"/>
      <c r="Y787" s="214"/>
      <c r="Z787" s="214"/>
      <c r="AA787" s="214"/>
    </row>
    <row r="788">
      <c r="A788" s="180"/>
      <c r="B788" s="214"/>
      <c r="C788" s="214"/>
      <c r="D788" s="214"/>
      <c r="E788" s="214"/>
      <c r="F788" s="214"/>
      <c r="G788" s="214"/>
      <c r="H788" s="767"/>
      <c r="I788" s="767"/>
      <c r="J788" s="214"/>
      <c r="K788" s="214"/>
      <c r="L788" s="768"/>
      <c r="M788" s="214"/>
      <c r="N788" s="769"/>
      <c r="O788" s="214"/>
      <c r="P788" s="214"/>
      <c r="Q788" s="214"/>
      <c r="R788" s="214"/>
      <c r="S788" s="214"/>
      <c r="T788" s="214"/>
      <c r="U788" s="214"/>
      <c r="V788" s="214"/>
      <c r="W788" s="214"/>
      <c r="X788" s="214"/>
      <c r="Y788" s="214"/>
      <c r="Z788" s="214"/>
      <c r="AA788" s="214"/>
    </row>
    <row r="789">
      <c r="A789" s="180"/>
      <c r="B789" s="214"/>
      <c r="C789" s="214"/>
      <c r="D789" s="214"/>
      <c r="E789" s="214"/>
      <c r="F789" s="214"/>
      <c r="G789" s="214"/>
      <c r="H789" s="767"/>
      <c r="I789" s="767"/>
      <c r="J789" s="214"/>
      <c r="K789" s="214"/>
      <c r="L789" s="768"/>
      <c r="M789" s="214"/>
      <c r="N789" s="769"/>
      <c r="O789" s="214"/>
      <c r="P789" s="214"/>
      <c r="Q789" s="214"/>
      <c r="R789" s="214"/>
      <c r="S789" s="214"/>
      <c r="T789" s="214"/>
      <c r="U789" s="214"/>
      <c r="V789" s="214"/>
      <c r="W789" s="214"/>
      <c r="X789" s="214"/>
      <c r="Y789" s="214"/>
      <c r="Z789" s="214"/>
      <c r="AA789" s="214"/>
    </row>
    <row r="790">
      <c r="A790" s="180"/>
      <c r="B790" s="214"/>
      <c r="C790" s="214"/>
      <c r="D790" s="214"/>
      <c r="E790" s="214"/>
      <c r="F790" s="214"/>
      <c r="G790" s="214"/>
      <c r="H790" s="767"/>
      <c r="I790" s="767"/>
      <c r="J790" s="214"/>
      <c r="K790" s="214"/>
      <c r="L790" s="768"/>
      <c r="M790" s="214"/>
      <c r="N790" s="769"/>
      <c r="O790" s="214"/>
      <c r="P790" s="214"/>
      <c r="Q790" s="214"/>
      <c r="R790" s="214"/>
      <c r="S790" s="214"/>
      <c r="T790" s="214"/>
      <c r="U790" s="214"/>
      <c r="V790" s="214"/>
      <c r="W790" s="214"/>
      <c r="X790" s="214"/>
      <c r="Y790" s="214"/>
      <c r="Z790" s="214"/>
      <c r="AA790" s="214"/>
    </row>
    <row r="791">
      <c r="A791" s="180"/>
      <c r="B791" s="214"/>
      <c r="C791" s="214"/>
      <c r="D791" s="214"/>
      <c r="E791" s="214"/>
      <c r="F791" s="214"/>
      <c r="G791" s="214"/>
      <c r="H791" s="767"/>
      <c r="I791" s="767"/>
      <c r="J791" s="214"/>
      <c r="K791" s="214"/>
      <c r="L791" s="768"/>
      <c r="M791" s="214"/>
      <c r="N791" s="769"/>
      <c r="O791" s="214"/>
      <c r="P791" s="214"/>
      <c r="Q791" s="214"/>
      <c r="R791" s="214"/>
      <c r="S791" s="214"/>
      <c r="T791" s="214"/>
      <c r="U791" s="214"/>
      <c r="V791" s="214"/>
      <c r="W791" s="214"/>
      <c r="X791" s="214"/>
      <c r="Y791" s="214"/>
      <c r="Z791" s="214"/>
      <c r="AA791" s="214"/>
    </row>
    <row r="792">
      <c r="A792" s="180"/>
      <c r="B792" s="214"/>
      <c r="C792" s="214"/>
      <c r="D792" s="214"/>
      <c r="E792" s="214"/>
      <c r="F792" s="214"/>
      <c r="G792" s="214"/>
      <c r="H792" s="767"/>
      <c r="I792" s="767"/>
      <c r="J792" s="214"/>
      <c r="K792" s="214"/>
      <c r="L792" s="768"/>
      <c r="M792" s="214"/>
      <c r="N792" s="769"/>
      <c r="O792" s="214"/>
      <c r="P792" s="214"/>
      <c r="Q792" s="214"/>
      <c r="R792" s="214"/>
      <c r="S792" s="214"/>
      <c r="T792" s="214"/>
      <c r="U792" s="214"/>
      <c r="V792" s="214"/>
      <c r="W792" s="214"/>
      <c r="X792" s="214"/>
      <c r="Y792" s="214"/>
      <c r="Z792" s="214"/>
      <c r="AA792" s="214"/>
    </row>
    <row r="793">
      <c r="A793" s="180"/>
      <c r="B793" s="214"/>
      <c r="C793" s="214"/>
      <c r="D793" s="214"/>
      <c r="E793" s="214"/>
      <c r="F793" s="214"/>
      <c r="G793" s="214"/>
      <c r="H793" s="767"/>
      <c r="I793" s="767"/>
      <c r="J793" s="214"/>
      <c r="K793" s="214"/>
      <c r="L793" s="768"/>
      <c r="M793" s="214"/>
      <c r="N793" s="769"/>
      <c r="O793" s="214"/>
      <c r="P793" s="214"/>
      <c r="Q793" s="214"/>
      <c r="R793" s="214"/>
      <c r="S793" s="214"/>
      <c r="T793" s="214"/>
      <c r="U793" s="214"/>
      <c r="V793" s="214"/>
      <c r="W793" s="214"/>
      <c r="X793" s="214"/>
      <c r="Y793" s="214"/>
      <c r="Z793" s="214"/>
      <c r="AA793" s="214"/>
    </row>
    <row r="794">
      <c r="A794" s="180"/>
      <c r="B794" s="214"/>
      <c r="C794" s="214"/>
      <c r="D794" s="214"/>
      <c r="E794" s="214"/>
      <c r="F794" s="214"/>
      <c r="G794" s="214"/>
      <c r="H794" s="767"/>
      <c r="I794" s="767"/>
      <c r="J794" s="214"/>
      <c r="K794" s="214"/>
      <c r="L794" s="768"/>
      <c r="M794" s="214"/>
      <c r="N794" s="769"/>
      <c r="O794" s="214"/>
      <c r="P794" s="214"/>
      <c r="Q794" s="214"/>
      <c r="R794" s="214"/>
      <c r="S794" s="214"/>
      <c r="T794" s="214"/>
      <c r="U794" s="214"/>
      <c r="V794" s="214"/>
      <c r="W794" s="214"/>
      <c r="X794" s="214"/>
      <c r="Y794" s="214"/>
      <c r="Z794" s="214"/>
      <c r="AA794" s="214"/>
    </row>
    <row r="795">
      <c r="A795" s="180"/>
      <c r="B795" s="214"/>
      <c r="C795" s="214"/>
      <c r="D795" s="214"/>
      <c r="E795" s="214"/>
      <c r="F795" s="214"/>
      <c r="G795" s="214"/>
      <c r="H795" s="767"/>
      <c r="I795" s="767"/>
      <c r="J795" s="214"/>
      <c r="K795" s="214"/>
      <c r="L795" s="768"/>
      <c r="M795" s="214"/>
      <c r="N795" s="769"/>
      <c r="O795" s="214"/>
      <c r="P795" s="214"/>
      <c r="Q795" s="214"/>
      <c r="R795" s="214"/>
      <c r="S795" s="214"/>
      <c r="T795" s="214"/>
      <c r="U795" s="214"/>
      <c r="V795" s="214"/>
      <c r="W795" s="214"/>
      <c r="X795" s="214"/>
      <c r="Y795" s="214"/>
      <c r="Z795" s="214"/>
      <c r="AA795" s="214"/>
    </row>
    <row r="796">
      <c r="A796" s="180"/>
      <c r="B796" s="214"/>
      <c r="C796" s="214"/>
      <c r="D796" s="214"/>
      <c r="E796" s="214"/>
      <c r="F796" s="214"/>
      <c r="G796" s="214"/>
      <c r="H796" s="767"/>
      <c r="I796" s="767"/>
      <c r="J796" s="214"/>
      <c r="K796" s="214"/>
      <c r="L796" s="768"/>
      <c r="M796" s="214"/>
      <c r="N796" s="769"/>
      <c r="O796" s="214"/>
      <c r="P796" s="214"/>
      <c r="Q796" s="214"/>
      <c r="R796" s="214"/>
      <c r="S796" s="214"/>
      <c r="T796" s="214"/>
      <c r="U796" s="214"/>
      <c r="V796" s="214"/>
      <c r="W796" s="214"/>
      <c r="X796" s="214"/>
      <c r="Y796" s="214"/>
      <c r="Z796" s="214"/>
      <c r="AA796" s="214"/>
    </row>
    <row r="797">
      <c r="A797" s="180"/>
      <c r="B797" s="214"/>
      <c r="C797" s="214"/>
      <c r="D797" s="214"/>
      <c r="E797" s="214"/>
      <c r="F797" s="214"/>
      <c r="G797" s="214"/>
      <c r="H797" s="767"/>
      <c r="I797" s="767"/>
      <c r="J797" s="214"/>
      <c r="K797" s="214"/>
      <c r="L797" s="768"/>
      <c r="M797" s="214"/>
      <c r="N797" s="769"/>
      <c r="O797" s="214"/>
      <c r="P797" s="214"/>
      <c r="Q797" s="214"/>
      <c r="R797" s="214"/>
      <c r="S797" s="214"/>
      <c r="T797" s="214"/>
      <c r="U797" s="214"/>
      <c r="V797" s="214"/>
      <c r="W797" s="214"/>
      <c r="X797" s="214"/>
      <c r="Y797" s="214"/>
      <c r="Z797" s="214"/>
      <c r="AA797" s="214"/>
    </row>
    <row r="798">
      <c r="A798" s="180"/>
      <c r="B798" s="214"/>
      <c r="C798" s="214"/>
      <c r="D798" s="214"/>
      <c r="E798" s="214"/>
      <c r="F798" s="214"/>
      <c r="G798" s="214"/>
      <c r="H798" s="767"/>
      <c r="I798" s="767"/>
      <c r="J798" s="214"/>
      <c r="K798" s="214"/>
      <c r="L798" s="768"/>
      <c r="M798" s="214"/>
      <c r="N798" s="769"/>
      <c r="O798" s="214"/>
      <c r="P798" s="214"/>
      <c r="Q798" s="214"/>
      <c r="R798" s="214"/>
      <c r="S798" s="214"/>
      <c r="T798" s="214"/>
      <c r="U798" s="214"/>
      <c r="V798" s="214"/>
      <c r="W798" s="214"/>
      <c r="X798" s="214"/>
      <c r="Y798" s="214"/>
      <c r="Z798" s="214"/>
      <c r="AA798" s="214"/>
    </row>
    <row r="799">
      <c r="A799" s="180"/>
      <c r="B799" s="214"/>
      <c r="C799" s="214"/>
      <c r="D799" s="214"/>
      <c r="E799" s="214"/>
      <c r="F799" s="214"/>
      <c r="G799" s="214"/>
      <c r="H799" s="767"/>
      <c r="I799" s="767"/>
      <c r="J799" s="214"/>
      <c r="K799" s="214"/>
      <c r="L799" s="768"/>
      <c r="M799" s="214"/>
      <c r="N799" s="769"/>
      <c r="O799" s="214"/>
      <c r="P799" s="214"/>
      <c r="Q799" s="214"/>
      <c r="R799" s="214"/>
      <c r="S799" s="214"/>
      <c r="T799" s="214"/>
      <c r="U799" s="214"/>
      <c r="V799" s="214"/>
      <c r="W799" s="214"/>
      <c r="X799" s="214"/>
      <c r="Y799" s="214"/>
      <c r="Z799" s="214"/>
      <c r="AA799" s="214"/>
    </row>
    <row r="800">
      <c r="A800" s="180"/>
      <c r="B800" s="214"/>
      <c r="C800" s="214"/>
      <c r="D800" s="214"/>
      <c r="E800" s="214"/>
      <c r="F800" s="214"/>
      <c r="G800" s="214"/>
      <c r="H800" s="767"/>
      <c r="I800" s="767"/>
      <c r="J800" s="214"/>
      <c r="K800" s="214"/>
      <c r="L800" s="768"/>
      <c r="M800" s="214"/>
      <c r="N800" s="769"/>
      <c r="O800" s="214"/>
      <c r="P800" s="214"/>
      <c r="Q800" s="214"/>
      <c r="R800" s="214"/>
      <c r="S800" s="214"/>
      <c r="T800" s="214"/>
      <c r="U800" s="214"/>
      <c r="V800" s="214"/>
      <c r="W800" s="214"/>
      <c r="X800" s="214"/>
      <c r="Y800" s="214"/>
      <c r="Z800" s="214"/>
      <c r="AA800" s="214"/>
    </row>
    <row r="801">
      <c r="A801" s="180"/>
      <c r="B801" s="214"/>
      <c r="C801" s="214"/>
      <c r="D801" s="214"/>
      <c r="E801" s="214"/>
      <c r="F801" s="214"/>
      <c r="G801" s="214"/>
      <c r="H801" s="767"/>
      <c r="I801" s="767"/>
      <c r="J801" s="214"/>
      <c r="K801" s="214"/>
      <c r="L801" s="768"/>
      <c r="M801" s="214"/>
      <c r="N801" s="769"/>
      <c r="O801" s="214"/>
      <c r="P801" s="214"/>
      <c r="Q801" s="214"/>
      <c r="R801" s="214"/>
      <c r="S801" s="214"/>
      <c r="T801" s="214"/>
      <c r="U801" s="214"/>
      <c r="V801" s="214"/>
      <c r="W801" s="214"/>
      <c r="X801" s="214"/>
      <c r="Y801" s="214"/>
      <c r="Z801" s="214"/>
      <c r="AA801" s="214"/>
    </row>
    <row r="802">
      <c r="A802" s="180"/>
      <c r="B802" s="214"/>
      <c r="C802" s="214"/>
      <c r="D802" s="214"/>
      <c r="E802" s="214"/>
      <c r="F802" s="214"/>
      <c r="G802" s="214"/>
      <c r="H802" s="767"/>
      <c r="I802" s="767"/>
      <c r="J802" s="214"/>
      <c r="K802" s="214"/>
      <c r="L802" s="768"/>
      <c r="M802" s="214"/>
      <c r="N802" s="769"/>
      <c r="O802" s="214"/>
      <c r="P802" s="214"/>
      <c r="Q802" s="214"/>
      <c r="R802" s="214"/>
      <c r="S802" s="214"/>
      <c r="T802" s="214"/>
      <c r="U802" s="214"/>
      <c r="V802" s="214"/>
      <c r="W802" s="214"/>
      <c r="X802" s="214"/>
      <c r="Y802" s="214"/>
      <c r="Z802" s="214"/>
      <c r="AA802" s="214"/>
    </row>
    <row r="803">
      <c r="A803" s="180"/>
      <c r="B803" s="214"/>
      <c r="C803" s="214"/>
      <c r="D803" s="214"/>
      <c r="E803" s="214"/>
      <c r="F803" s="214"/>
      <c r="G803" s="214"/>
      <c r="H803" s="767"/>
      <c r="I803" s="767"/>
      <c r="J803" s="214"/>
      <c r="K803" s="214"/>
      <c r="L803" s="768"/>
      <c r="M803" s="214"/>
      <c r="N803" s="769"/>
      <c r="O803" s="214"/>
      <c r="P803" s="214"/>
      <c r="Q803" s="214"/>
      <c r="R803" s="214"/>
      <c r="S803" s="214"/>
      <c r="T803" s="214"/>
      <c r="U803" s="214"/>
      <c r="V803" s="214"/>
      <c r="W803" s="214"/>
      <c r="X803" s="214"/>
      <c r="Y803" s="214"/>
      <c r="Z803" s="214"/>
      <c r="AA803" s="214"/>
    </row>
    <row r="804">
      <c r="A804" s="180"/>
      <c r="B804" s="214"/>
      <c r="C804" s="214"/>
      <c r="D804" s="214"/>
      <c r="E804" s="214"/>
      <c r="F804" s="214"/>
      <c r="G804" s="214"/>
      <c r="H804" s="767"/>
      <c r="I804" s="767"/>
      <c r="J804" s="214"/>
      <c r="K804" s="214"/>
      <c r="L804" s="768"/>
      <c r="M804" s="214"/>
      <c r="N804" s="769"/>
      <c r="O804" s="214"/>
      <c r="P804" s="214"/>
      <c r="Q804" s="214"/>
      <c r="R804" s="214"/>
      <c r="S804" s="214"/>
      <c r="T804" s="214"/>
      <c r="U804" s="214"/>
      <c r="V804" s="214"/>
      <c r="W804" s="214"/>
      <c r="X804" s="214"/>
      <c r="Y804" s="214"/>
      <c r="Z804" s="214"/>
      <c r="AA804" s="214"/>
    </row>
    <row r="805">
      <c r="A805" s="180"/>
      <c r="B805" s="214"/>
      <c r="C805" s="214"/>
      <c r="D805" s="214"/>
      <c r="E805" s="214"/>
      <c r="F805" s="214"/>
      <c r="G805" s="214"/>
      <c r="H805" s="767"/>
      <c r="I805" s="767"/>
      <c r="J805" s="214"/>
      <c r="K805" s="214"/>
      <c r="L805" s="768"/>
      <c r="M805" s="214"/>
      <c r="N805" s="769"/>
      <c r="O805" s="214"/>
      <c r="P805" s="214"/>
      <c r="Q805" s="214"/>
      <c r="R805" s="214"/>
      <c r="S805" s="214"/>
      <c r="T805" s="214"/>
      <c r="U805" s="214"/>
      <c r="V805" s="214"/>
      <c r="W805" s="214"/>
      <c r="X805" s="214"/>
      <c r="Y805" s="214"/>
      <c r="Z805" s="214"/>
      <c r="AA805" s="214"/>
    </row>
    <row r="806">
      <c r="A806" s="180"/>
      <c r="B806" s="214"/>
      <c r="C806" s="214"/>
      <c r="D806" s="214"/>
      <c r="E806" s="214"/>
      <c r="F806" s="214"/>
      <c r="G806" s="214"/>
      <c r="H806" s="767"/>
      <c r="I806" s="767"/>
      <c r="J806" s="214"/>
      <c r="K806" s="214"/>
      <c r="L806" s="768"/>
      <c r="M806" s="214"/>
      <c r="N806" s="769"/>
      <c r="O806" s="214"/>
      <c r="P806" s="214"/>
      <c r="Q806" s="214"/>
      <c r="R806" s="214"/>
      <c r="S806" s="214"/>
      <c r="T806" s="214"/>
      <c r="U806" s="214"/>
      <c r="V806" s="214"/>
      <c r="W806" s="214"/>
      <c r="X806" s="214"/>
      <c r="Y806" s="214"/>
      <c r="Z806" s="214"/>
      <c r="AA806" s="214"/>
    </row>
    <row r="807">
      <c r="A807" s="180"/>
      <c r="B807" s="214"/>
      <c r="C807" s="214"/>
      <c r="D807" s="214"/>
      <c r="E807" s="214"/>
      <c r="F807" s="214"/>
      <c r="G807" s="214"/>
      <c r="H807" s="767"/>
      <c r="I807" s="767"/>
      <c r="J807" s="214"/>
      <c r="K807" s="214"/>
      <c r="L807" s="768"/>
      <c r="M807" s="214"/>
      <c r="N807" s="769"/>
      <c r="O807" s="214"/>
      <c r="P807" s="214"/>
      <c r="Q807" s="214"/>
      <c r="R807" s="214"/>
      <c r="S807" s="214"/>
      <c r="T807" s="214"/>
      <c r="U807" s="214"/>
      <c r="V807" s="214"/>
      <c r="W807" s="214"/>
      <c r="X807" s="214"/>
      <c r="Y807" s="214"/>
      <c r="Z807" s="214"/>
      <c r="AA807" s="214"/>
    </row>
    <row r="808">
      <c r="A808" s="180"/>
      <c r="B808" s="214"/>
      <c r="C808" s="214"/>
      <c r="D808" s="214"/>
      <c r="E808" s="214"/>
      <c r="F808" s="214"/>
      <c r="G808" s="214"/>
      <c r="H808" s="767"/>
      <c r="I808" s="767"/>
      <c r="J808" s="214"/>
      <c r="K808" s="214"/>
      <c r="L808" s="768"/>
      <c r="M808" s="214"/>
      <c r="N808" s="769"/>
      <c r="O808" s="214"/>
      <c r="P808" s="214"/>
      <c r="Q808" s="214"/>
      <c r="R808" s="214"/>
      <c r="S808" s="214"/>
      <c r="T808" s="214"/>
      <c r="U808" s="214"/>
      <c r="V808" s="214"/>
      <c r="W808" s="214"/>
      <c r="X808" s="214"/>
      <c r="Y808" s="214"/>
      <c r="Z808" s="214"/>
      <c r="AA808" s="214"/>
    </row>
    <row r="809">
      <c r="A809" s="180"/>
      <c r="B809" s="214"/>
      <c r="C809" s="214"/>
      <c r="D809" s="214"/>
      <c r="E809" s="214"/>
      <c r="F809" s="214"/>
      <c r="G809" s="214"/>
      <c r="H809" s="767"/>
      <c r="I809" s="767"/>
      <c r="J809" s="214"/>
      <c r="K809" s="214"/>
      <c r="L809" s="768"/>
      <c r="M809" s="214"/>
      <c r="N809" s="769"/>
      <c r="O809" s="214"/>
      <c r="P809" s="214"/>
      <c r="Q809" s="214"/>
      <c r="R809" s="214"/>
      <c r="S809" s="214"/>
      <c r="T809" s="214"/>
      <c r="U809" s="214"/>
      <c r="V809" s="214"/>
      <c r="W809" s="214"/>
      <c r="X809" s="214"/>
      <c r="Y809" s="214"/>
      <c r="Z809" s="214"/>
      <c r="AA809" s="214"/>
    </row>
    <row r="810">
      <c r="A810" s="180"/>
      <c r="B810" s="214"/>
      <c r="C810" s="214"/>
      <c r="D810" s="214"/>
      <c r="E810" s="214"/>
      <c r="F810" s="214"/>
      <c r="G810" s="214"/>
      <c r="H810" s="767"/>
      <c r="I810" s="767"/>
      <c r="J810" s="214"/>
      <c r="K810" s="214"/>
      <c r="L810" s="768"/>
      <c r="M810" s="214"/>
      <c r="N810" s="769"/>
      <c r="O810" s="214"/>
      <c r="P810" s="214"/>
      <c r="Q810" s="214"/>
      <c r="R810" s="214"/>
      <c r="S810" s="214"/>
      <c r="T810" s="214"/>
      <c r="U810" s="214"/>
      <c r="V810" s="214"/>
      <c r="W810" s="214"/>
      <c r="X810" s="214"/>
      <c r="Y810" s="214"/>
      <c r="Z810" s="214"/>
      <c r="AA810" s="214"/>
    </row>
    <row r="811">
      <c r="A811" s="180"/>
      <c r="B811" s="214"/>
      <c r="C811" s="214"/>
      <c r="D811" s="214"/>
      <c r="E811" s="214"/>
      <c r="F811" s="214"/>
      <c r="G811" s="214"/>
      <c r="H811" s="767"/>
      <c r="I811" s="767"/>
      <c r="J811" s="214"/>
      <c r="K811" s="214"/>
      <c r="L811" s="768"/>
      <c r="M811" s="214"/>
      <c r="N811" s="769"/>
      <c r="O811" s="214"/>
      <c r="P811" s="214"/>
      <c r="Q811" s="214"/>
      <c r="R811" s="214"/>
      <c r="S811" s="214"/>
      <c r="T811" s="214"/>
      <c r="U811" s="214"/>
      <c r="V811" s="214"/>
      <c r="W811" s="214"/>
      <c r="X811" s="214"/>
      <c r="Y811" s="214"/>
      <c r="Z811" s="214"/>
      <c r="AA811" s="214"/>
    </row>
    <row r="812">
      <c r="A812" s="180"/>
      <c r="B812" s="214"/>
      <c r="C812" s="214"/>
      <c r="D812" s="214"/>
      <c r="E812" s="214"/>
      <c r="F812" s="214"/>
      <c r="G812" s="214"/>
      <c r="H812" s="767"/>
      <c r="I812" s="767"/>
      <c r="J812" s="214"/>
      <c r="K812" s="214"/>
      <c r="L812" s="768"/>
      <c r="M812" s="214"/>
      <c r="N812" s="769"/>
      <c r="O812" s="214"/>
      <c r="P812" s="214"/>
      <c r="Q812" s="214"/>
      <c r="R812" s="214"/>
      <c r="S812" s="214"/>
      <c r="T812" s="214"/>
      <c r="U812" s="214"/>
      <c r="V812" s="214"/>
      <c r="W812" s="214"/>
      <c r="X812" s="214"/>
      <c r="Y812" s="214"/>
      <c r="Z812" s="214"/>
      <c r="AA812" s="214"/>
    </row>
    <row r="813">
      <c r="A813" s="180"/>
      <c r="B813" s="214"/>
      <c r="C813" s="214"/>
      <c r="D813" s="214"/>
      <c r="E813" s="214"/>
      <c r="F813" s="214"/>
      <c r="G813" s="214"/>
      <c r="H813" s="767"/>
      <c r="I813" s="767"/>
      <c r="J813" s="214"/>
      <c r="K813" s="214"/>
      <c r="L813" s="768"/>
      <c r="M813" s="214"/>
      <c r="N813" s="769"/>
      <c r="O813" s="214"/>
      <c r="P813" s="214"/>
      <c r="Q813" s="214"/>
      <c r="R813" s="214"/>
      <c r="S813" s="214"/>
      <c r="T813" s="214"/>
      <c r="U813" s="214"/>
      <c r="V813" s="214"/>
      <c r="W813" s="214"/>
      <c r="X813" s="214"/>
      <c r="Y813" s="214"/>
      <c r="Z813" s="214"/>
      <c r="AA813" s="214"/>
    </row>
    <row r="814">
      <c r="A814" s="180"/>
      <c r="B814" s="214"/>
      <c r="C814" s="214"/>
      <c r="D814" s="214"/>
      <c r="E814" s="214"/>
      <c r="F814" s="214"/>
      <c r="G814" s="214"/>
      <c r="H814" s="767"/>
      <c r="I814" s="767"/>
      <c r="J814" s="214"/>
      <c r="K814" s="214"/>
      <c r="L814" s="768"/>
      <c r="M814" s="214"/>
      <c r="N814" s="769"/>
      <c r="O814" s="214"/>
      <c r="P814" s="214"/>
      <c r="Q814" s="214"/>
      <c r="R814" s="214"/>
      <c r="S814" s="214"/>
      <c r="T814" s="214"/>
      <c r="U814" s="214"/>
      <c r="V814" s="214"/>
      <c r="W814" s="214"/>
      <c r="X814" s="214"/>
      <c r="Y814" s="214"/>
      <c r="Z814" s="214"/>
      <c r="AA814" s="214"/>
    </row>
    <row r="815">
      <c r="A815" s="180"/>
      <c r="B815" s="214"/>
      <c r="C815" s="214"/>
      <c r="D815" s="214"/>
      <c r="E815" s="214"/>
      <c r="F815" s="214"/>
      <c r="G815" s="214"/>
      <c r="H815" s="767"/>
      <c r="I815" s="767"/>
      <c r="J815" s="214"/>
      <c r="K815" s="214"/>
      <c r="L815" s="768"/>
      <c r="M815" s="214"/>
      <c r="N815" s="769"/>
      <c r="O815" s="214"/>
      <c r="P815" s="214"/>
      <c r="Q815" s="214"/>
      <c r="R815" s="214"/>
      <c r="S815" s="214"/>
      <c r="T815" s="214"/>
      <c r="U815" s="214"/>
      <c r="V815" s="214"/>
      <c r="W815" s="214"/>
      <c r="X815" s="214"/>
      <c r="Y815" s="214"/>
      <c r="Z815" s="214"/>
      <c r="AA815" s="214"/>
    </row>
    <row r="816">
      <c r="A816" s="180"/>
      <c r="B816" s="214"/>
      <c r="C816" s="214"/>
      <c r="D816" s="214"/>
      <c r="E816" s="214"/>
      <c r="F816" s="214"/>
      <c r="G816" s="214"/>
      <c r="H816" s="767"/>
      <c r="I816" s="767"/>
      <c r="J816" s="214"/>
      <c r="K816" s="214"/>
      <c r="L816" s="768"/>
      <c r="M816" s="214"/>
      <c r="N816" s="769"/>
      <c r="O816" s="214"/>
      <c r="P816" s="214"/>
      <c r="Q816" s="214"/>
      <c r="R816" s="214"/>
      <c r="S816" s="214"/>
      <c r="T816" s="214"/>
      <c r="U816" s="214"/>
      <c r="V816" s="214"/>
      <c r="W816" s="214"/>
      <c r="X816" s="214"/>
      <c r="Y816" s="214"/>
      <c r="Z816" s="214"/>
      <c r="AA816" s="214"/>
    </row>
    <row r="817">
      <c r="A817" s="180"/>
      <c r="B817" s="214"/>
      <c r="C817" s="214"/>
      <c r="D817" s="214"/>
      <c r="E817" s="214"/>
      <c r="F817" s="214"/>
      <c r="G817" s="214"/>
      <c r="H817" s="767"/>
      <c r="I817" s="767"/>
      <c r="J817" s="214"/>
      <c r="K817" s="214"/>
      <c r="L817" s="768"/>
      <c r="M817" s="214"/>
      <c r="N817" s="769"/>
      <c r="O817" s="214"/>
      <c r="P817" s="214"/>
      <c r="Q817" s="214"/>
      <c r="R817" s="214"/>
      <c r="S817" s="214"/>
      <c r="T817" s="214"/>
      <c r="U817" s="214"/>
      <c r="V817" s="214"/>
      <c r="W817" s="214"/>
      <c r="X817" s="214"/>
      <c r="Y817" s="214"/>
      <c r="Z817" s="214"/>
      <c r="AA817" s="214"/>
    </row>
    <row r="818">
      <c r="A818" s="180"/>
      <c r="B818" s="214"/>
      <c r="C818" s="214"/>
      <c r="D818" s="214"/>
      <c r="E818" s="214"/>
      <c r="F818" s="214"/>
      <c r="G818" s="214"/>
      <c r="H818" s="767"/>
      <c r="I818" s="767"/>
      <c r="J818" s="214"/>
      <c r="K818" s="214"/>
      <c r="L818" s="768"/>
      <c r="M818" s="214"/>
      <c r="N818" s="769"/>
      <c r="O818" s="214"/>
      <c r="P818" s="214"/>
      <c r="Q818" s="214"/>
      <c r="R818" s="214"/>
      <c r="S818" s="214"/>
      <c r="T818" s="214"/>
      <c r="U818" s="214"/>
      <c r="V818" s="214"/>
      <c r="W818" s="214"/>
      <c r="X818" s="214"/>
      <c r="Y818" s="214"/>
      <c r="Z818" s="214"/>
      <c r="AA818" s="214"/>
    </row>
    <row r="819">
      <c r="A819" s="180"/>
      <c r="B819" s="214"/>
      <c r="C819" s="214"/>
      <c r="D819" s="214"/>
      <c r="E819" s="214"/>
      <c r="F819" s="214"/>
      <c r="G819" s="214"/>
      <c r="H819" s="767"/>
      <c r="I819" s="767"/>
      <c r="J819" s="214"/>
      <c r="K819" s="214"/>
      <c r="L819" s="768"/>
      <c r="M819" s="214"/>
      <c r="N819" s="769"/>
      <c r="O819" s="214"/>
      <c r="P819" s="214"/>
      <c r="Q819" s="214"/>
      <c r="R819" s="214"/>
      <c r="S819" s="214"/>
      <c r="T819" s="214"/>
      <c r="U819" s="214"/>
      <c r="V819" s="214"/>
      <c r="W819" s="214"/>
      <c r="X819" s="214"/>
      <c r="Y819" s="214"/>
      <c r="Z819" s="214"/>
      <c r="AA819" s="214"/>
    </row>
    <row r="820">
      <c r="A820" s="180"/>
      <c r="B820" s="214"/>
      <c r="C820" s="214"/>
      <c r="D820" s="214"/>
      <c r="E820" s="214"/>
      <c r="F820" s="214"/>
      <c r="G820" s="214"/>
      <c r="H820" s="767"/>
      <c r="I820" s="767"/>
      <c r="J820" s="214"/>
      <c r="K820" s="214"/>
      <c r="L820" s="768"/>
      <c r="M820" s="214"/>
      <c r="N820" s="769"/>
      <c r="O820" s="214"/>
      <c r="P820" s="214"/>
      <c r="Q820" s="214"/>
      <c r="R820" s="214"/>
      <c r="S820" s="214"/>
      <c r="T820" s="214"/>
      <c r="U820" s="214"/>
      <c r="V820" s="214"/>
      <c r="W820" s="214"/>
      <c r="X820" s="214"/>
      <c r="Y820" s="214"/>
      <c r="Z820" s="214"/>
      <c r="AA820" s="214"/>
    </row>
    <row r="821">
      <c r="A821" s="180"/>
      <c r="B821" s="214"/>
      <c r="C821" s="214"/>
      <c r="D821" s="214"/>
      <c r="E821" s="214"/>
      <c r="F821" s="214"/>
      <c r="G821" s="214"/>
      <c r="H821" s="767"/>
      <c r="I821" s="767"/>
      <c r="J821" s="214"/>
      <c r="K821" s="214"/>
      <c r="L821" s="768"/>
      <c r="M821" s="214"/>
      <c r="N821" s="769"/>
      <c r="O821" s="214"/>
      <c r="P821" s="214"/>
      <c r="Q821" s="214"/>
      <c r="R821" s="214"/>
      <c r="S821" s="214"/>
      <c r="T821" s="214"/>
      <c r="U821" s="214"/>
      <c r="V821" s="214"/>
      <c r="W821" s="214"/>
      <c r="X821" s="214"/>
      <c r="Y821" s="214"/>
      <c r="Z821" s="214"/>
      <c r="AA821" s="214"/>
    </row>
    <row r="822">
      <c r="A822" s="180"/>
      <c r="B822" s="214"/>
      <c r="C822" s="214"/>
      <c r="D822" s="214"/>
      <c r="E822" s="214"/>
      <c r="F822" s="214"/>
      <c r="G822" s="214"/>
      <c r="H822" s="767"/>
      <c r="I822" s="767"/>
      <c r="J822" s="214"/>
      <c r="K822" s="214"/>
      <c r="L822" s="768"/>
      <c r="M822" s="214"/>
      <c r="N822" s="769"/>
      <c r="O822" s="214"/>
      <c r="P822" s="214"/>
      <c r="Q822" s="214"/>
      <c r="R822" s="214"/>
      <c r="S822" s="214"/>
      <c r="T822" s="214"/>
      <c r="U822" s="214"/>
      <c r="V822" s="214"/>
      <c r="W822" s="214"/>
      <c r="X822" s="214"/>
      <c r="Y822" s="214"/>
      <c r="Z822" s="214"/>
      <c r="AA822" s="214"/>
    </row>
    <row r="823">
      <c r="A823" s="180"/>
      <c r="B823" s="214"/>
      <c r="C823" s="214"/>
      <c r="D823" s="214"/>
      <c r="E823" s="214"/>
      <c r="F823" s="214"/>
      <c r="G823" s="214"/>
      <c r="H823" s="767"/>
      <c r="I823" s="767"/>
      <c r="J823" s="214"/>
      <c r="K823" s="214"/>
      <c r="L823" s="768"/>
      <c r="M823" s="214"/>
      <c r="N823" s="769"/>
      <c r="O823" s="214"/>
      <c r="P823" s="214"/>
      <c r="Q823" s="214"/>
      <c r="R823" s="214"/>
      <c r="S823" s="214"/>
      <c r="T823" s="214"/>
      <c r="U823" s="214"/>
      <c r="V823" s="214"/>
      <c r="W823" s="214"/>
      <c r="X823" s="214"/>
      <c r="Y823" s="214"/>
      <c r="Z823" s="214"/>
      <c r="AA823" s="214"/>
    </row>
    <row r="824">
      <c r="A824" s="180"/>
      <c r="B824" s="214"/>
      <c r="C824" s="214"/>
      <c r="D824" s="214"/>
      <c r="E824" s="214"/>
      <c r="F824" s="214"/>
      <c r="G824" s="214"/>
      <c r="H824" s="767"/>
      <c r="I824" s="767"/>
      <c r="J824" s="214"/>
      <c r="K824" s="214"/>
      <c r="L824" s="768"/>
      <c r="M824" s="214"/>
      <c r="N824" s="769"/>
      <c r="O824" s="214"/>
      <c r="P824" s="214"/>
      <c r="Q824" s="214"/>
      <c r="R824" s="214"/>
      <c r="S824" s="214"/>
      <c r="T824" s="214"/>
      <c r="U824" s="214"/>
      <c r="V824" s="214"/>
      <c r="W824" s="214"/>
      <c r="X824" s="214"/>
      <c r="Y824" s="214"/>
      <c r="Z824" s="214"/>
      <c r="AA824" s="214"/>
    </row>
    <row r="825">
      <c r="A825" s="180"/>
      <c r="B825" s="214"/>
      <c r="C825" s="214"/>
      <c r="D825" s="214"/>
      <c r="E825" s="214"/>
      <c r="F825" s="214"/>
      <c r="G825" s="214"/>
      <c r="H825" s="767"/>
      <c r="I825" s="767"/>
      <c r="J825" s="214"/>
      <c r="K825" s="214"/>
      <c r="L825" s="768"/>
      <c r="M825" s="214"/>
      <c r="N825" s="769"/>
      <c r="O825" s="214"/>
      <c r="P825" s="214"/>
      <c r="Q825" s="214"/>
      <c r="R825" s="214"/>
      <c r="S825" s="214"/>
      <c r="T825" s="214"/>
      <c r="U825" s="214"/>
      <c r="V825" s="214"/>
      <c r="W825" s="214"/>
      <c r="X825" s="214"/>
      <c r="Y825" s="214"/>
      <c r="Z825" s="214"/>
      <c r="AA825" s="214"/>
    </row>
    <row r="826">
      <c r="A826" s="180"/>
      <c r="B826" s="214"/>
      <c r="C826" s="214"/>
      <c r="D826" s="214"/>
      <c r="E826" s="214"/>
      <c r="F826" s="214"/>
      <c r="G826" s="214"/>
      <c r="H826" s="767"/>
      <c r="I826" s="767"/>
      <c r="J826" s="214"/>
      <c r="K826" s="214"/>
      <c r="L826" s="768"/>
      <c r="M826" s="214"/>
      <c r="N826" s="769"/>
      <c r="O826" s="214"/>
      <c r="P826" s="214"/>
      <c r="Q826" s="214"/>
      <c r="R826" s="214"/>
      <c r="S826" s="214"/>
      <c r="T826" s="214"/>
      <c r="U826" s="214"/>
      <c r="V826" s="214"/>
      <c r="W826" s="214"/>
      <c r="X826" s="214"/>
      <c r="Y826" s="214"/>
      <c r="Z826" s="214"/>
      <c r="AA826" s="214"/>
    </row>
    <row r="827">
      <c r="A827" s="180"/>
      <c r="B827" s="214"/>
      <c r="C827" s="214"/>
      <c r="D827" s="214"/>
      <c r="E827" s="214"/>
      <c r="F827" s="214"/>
      <c r="G827" s="214"/>
      <c r="H827" s="767"/>
      <c r="I827" s="767"/>
      <c r="J827" s="214"/>
      <c r="K827" s="214"/>
      <c r="L827" s="768"/>
      <c r="M827" s="214"/>
      <c r="N827" s="769"/>
      <c r="O827" s="214"/>
      <c r="P827" s="214"/>
      <c r="Q827" s="214"/>
      <c r="R827" s="214"/>
      <c r="S827" s="214"/>
      <c r="T827" s="214"/>
      <c r="U827" s="214"/>
      <c r="V827" s="214"/>
      <c r="W827" s="214"/>
      <c r="X827" s="214"/>
      <c r="Y827" s="214"/>
      <c r="Z827" s="214"/>
      <c r="AA827" s="214"/>
    </row>
    <row r="828">
      <c r="A828" s="180"/>
      <c r="B828" s="214"/>
      <c r="C828" s="214"/>
      <c r="D828" s="214"/>
      <c r="E828" s="214"/>
      <c r="F828" s="214"/>
      <c r="G828" s="214"/>
      <c r="H828" s="767"/>
      <c r="I828" s="767"/>
      <c r="J828" s="214"/>
      <c r="K828" s="214"/>
      <c r="L828" s="768"/>
      <c r="M828" s="214"/>
      <c r="N828" s="769"/>
      <c r="O828" s="214"/>
      <c r="P828" s="214"/>
      <c r="Q828" s="214"/>
      <c r="R828" s="214"/>
      <c r="S828" s="214"/>
      <c r="T828" s="214"/>
      <c r="U828" s="214"/>
      <c r="V828" s="214"/>
      <c r="W828" s="214"/>
      <c r="X828" s="214"/>
      <c r="Y828" s="214"/>
      <c r="Z828" s="214"/>
      <c r="AA828" s="214"/>
    </row>
    <row r="829">
      <c r="A829" s="180"/>
      <c r="B829" s="214"/>
      <c r="C829" s="214"/>
      <c r="D829" s="214"/>
      <c r="E829" s="214"/>
      <c r="F829" s="214"/>
      <c r="G829" s="214"/>
      <c r="H829" s="767"/>
      <c r="I829" s="767"/>
      <c r="J829" s="214"/>
      <c r="K829" s="214"/>
      <c r="L829" s="768"/>
      <c r="M829" s="214"/>
      <c r="N829" s="769"/>
      <c r="O829" s="214"/>
      <c r="P829" s="214"/>
      <c r="Q829" s="214"/>
      <c r="R829" s="214"/>
      <c r="S829" s="214"/>
      <c r="T829" s="214"/>
      <c r="U829" s="214"/>
      <c r="V829" s="214"/>
      <c r="W829" s="214"/>
      <c r="X829" s="214"/>
      <c r="Y829" s="214"/>
      <c r="Z829" s="214"/>
      <c r="AA829" s="214"/>
    </row>
    <row r="830">
      <c r="A830" s="180"/>
      <c r="B830" s="214"/>
      <c r="C830" s="214"/>
      <c r="D830" s="214"/>
      <c r="E830" s="214"/>
      <c r="F830" s="214"/>
      <c r="G830" s="214"/>
      <c r="H830" s="767"/>
      <c r="I830" s="767"/>
      <c r="J830" s="214"/>
      <c r="K830" s="214"/>
      <c r="L830" s="768"/>
      <c r="M830" s="214"/>
      <c r="N830" s="769"/>
      <c r="O830" s="214"/>
      <c r="P830" s="214"/>
      <c r="Q830" s="214"/>
      <c r="R830" s="214"/>
      <c r="S830" s="214"/>
      <c r="T830" s="214"/>
      <c r="U830" s="214"/>
      <c r="V830" s="214"/>
      <c r="W830" s="214"/>
      <c r="X830" s="214"/>
      <c r="Y830" s="214"/>
      <c r="Z830" s="214"/>
      <c r="AA830" s="214"/>
    </row>
    <row r="831">
      <c r="A831" s="180"/>
      <c r="B831" s="214"/>
      <c r="C831" s="214"/>
      <c r="D831" s="214"/>
      <c r="E831" s="214"/>
      <c r="F831" s="214"/>
      <c r="G831" s="214"/>
      <c r="H831" s="767"/>
      <c r="I831" s="767"/>
      <c r="J831" s="214"/>
      <c r="K831" s="214"/>
      <c r="L831" s="768"/>
      <c r="M831" s="214"/>
      <c r="N831" s="769"/>
      <c r="O831" s="214"/>
      <c r="P831" s="214"/>
      <c r="Q831" s="214"/>
      <c r="R831" s="214"/>
      <c r="S831" s="214"/>
      <c r="T831" s="214"/>
      <c r="U831" s="214"/>
      <c r="V831" s="214"/>
      <c r="W831" s="214"/>
      <c r="X831" s="214"/>
      <c r="Y831" s="214"/>
      <c r="Z831" s="214"/>
      <c r="AA831" s="214"/>
    </row>
    <row r="832">
      <c r="A832" s="180"/>
      <c r="B832" s="214"/>
      <c r="C832" s="214"/>
      <c r="D832" s="214"/>
      <c r="E832" s="214"/>
      <c r="F832" s="214"/>
      <c r="G832" s="214"/>
      <c r="H832" s="767"/>
      <c r="I832" s="767"/>
      <c r="J832" s="214"/>
      <c r="K832" s="214"/>
      <c r="L832" s="768"/>
      <c r="M832" s="214"/>
      <c r="N832" s="769"/>
      <c r="O832" s="214"/>
      <c r="P832" s="214"/>
      <c r="Q832" s="214"/>
      <c r="R832" s="214"/>
      <c r="S832" s="214"/>
      <c r="T832" s="214"/>
      <c r="U832" s="214"/>
      <c r="V832" s="214"/>
      <c r="W832" s="214"/>
      <c r="X832" s="214"/>
      <c r="Y832" s="214"/>
      <c r="Z832" s="214"/>
      <c r="AA832" s="214"/>
    </row>
    <row r="833">
      <c r="A833" s="180"/>
      <c r="B833" s="214"/>
      <c r="C833" s="214"/>
      <c r="D833" s="214"/>
      <c r="E833" s="214"/>
      <c r="F833" s="214"/>
      <c r="G833" s="214"/>
      <c r="H833" s="767"/>
      <c r="I833" s="767"/>
      <c r="J833" s="214"/>
      <c r="K833" s="214"/>
      <c r="L833" s="768"/>
      <c r="M833" s="214"/>
      <c r="N833" s="769"/>
      <c r="O833" s="214"/>
      <c r="P833" s="214"/>
      <c r="Q833" s="214"/>
      <c r="R833" s="214"/>
      <c r="S833" s="214"/>
      <c r="T833" s="214"/>
      <c r="U833" s="214"/>
      <c r="V833" s="214"/>
      <c r="W833" s="214"/>
      <c r="X833" s="214"/>
      <c r="Y833" s="214"/>
      <c r="Z833" s="214"/>
      <c r="AA833" s="214"/>
    </row>
    <row r="834">
      <c r="A834" s="180"/>
      <c r="B834" s="214"/>
      <c r="C834" s="214"/>
      <c r="D834" s="214"/>
      <c r="E834" s="214"/>
      <c r="F834" s="214"/>
      <c r="G834" s="214"/>
      <c r="H834" s="767"/>
      <c r="I834" s="767"/>
      <c r="J834" s="214"/>
      <c r="K834" s="214"/>
      <c r="L834" s="768"/>
      <c r="M834" s="214"/>
      <c r="N834" s="769"/>
      <c r="O834" s="214"/>
      <c r="P834" s="214"/>
      <c r="Q834" s="214"/>
      <c r="R834" s="214"/>
      <c r="S834" s="214"/>
      <c r="T834" s="214"/>
      <c r="U834" s="214"/>
      <c r="V834" s="214"/>
      <c r="W834" s="214"/>
      <c r="X834" s="214"/>
      <c r="Y834" s="214"/>
      <c r="Z834" s="214"/>
      <c r="AA834" s="214"/>
    </row>
    <row r="835">
      <c r="A835" s="180"/>
      <c r="B835" s="214"/>
      <c r="C835" s="214"/>
      <c r="D835" s="214"/>
      <c r="E835" s="214"/>
      <c r="F835" s="214"/>
      <c r="G835" s="214"/>
      <c r="H835" s="767"/>
      <c r="I835" s="767"/>
      <c r="J835" s="214"/>
      <c r="K835" s="214"/>
      <c r="L835" s="768"/>
      <c r="M835" s="214"/>
      <c r="N835" s="769"/>
      <c r="O835" s="214"/>
      <c r="P835" s="214"/>
      <c r="Q835" s="214"/>
      <c r="R835" s="214"/>
      <c r="S835" s="214"/>
      <c r="T835" s="214"/>
      <c r="U835" s="214"/>
      <c r="V835" s="214"/>
      <c r="W835" s="214"/>
      <c r="X835" s="214"/>
      <c r="Y835" s="214"/>
      <c r="Z835" s="214"/>
      <c r="AA835" s="214"/>
    </row>
    <row r="836">
      <c r="A836" s="180"/>
      <c r="B836" s="214"/>
      <c r="C836" s="214"/>
      <c r="D836" s="214"/>
      <c r="E836" s="214"/>
      <c r="F836" s="214"/>
      <c r="G836" s="214"/>
      <c r="H836" s="767"/>
      <c r="I836" s="767"/>
      <c r="J836" s="214"/>
      <c r="K836" s="214"/>
      <c r="L836" s="768"/>
      <c r="M836" s="214"/>
      <c r="N836" s="769"/>
      <c r="O836" s="214"/>
      <c r="P836" s="214"/>
      <c r="Q836" s="214"/>
      <c r="R836" s="214"/>
      <c r="S836" s="214"/>
      <c r="T836" s="214"/>
      <c r="U836" s="214"/>
      <c r="V836" s="214"/>
      <c r="W836" s="214"/>
      <c r="X836" s="214"/>
      <c r="Y836" s="214"/>
      <c r="Z836" s="214"/>
      <c r="AA836" s="214"/>
    </row>
    <row r="837">
      <c r="A837" s="180"/>
      <c r="B837" s="214"/>
      <c r="C837" s="214"/>
      <c r="D837" s="214"/>
      <c r="E837" s="214"/>
      <c r="F837" s="214"/>
      <c r="G837" s="214"/>
      <c r="H837" s="767"/>
      <c r="I837" s="767"/>
      <c r="J837" s="214"/>
      <c r="K837" s="214"/>
      <c r="L837" s="768"/>
      <c r="M837" s="214"/>
      <c r="N837" s="769"/>
      <c r="O837" s="214"/>
      <c r="P837" s="214"/>
      <c r="Q837" s="214"/>
      <c r="R837" s="214"/>
      <c r="S837" s="214"/>
      <c r="T837" s="214"/>
      <c r="U837" s="214"/>
      <c r="V837" s="214"/>
      <c r="W837" s="214"/>
      <c r="X837" s="214"/>
      <c r="Y837" s="214"/>
      <c r="Z837" s="214"/>
      <c r="AA837" s="214"/>
    </row>
    <row r="838">
      <c r="A838" s="180"/>
      <c r="B838" s="214"/>
      <c r="C838" s="214"/>
      <c r="D838" s="214"/>
      <c r="E838" s="214"/>
      <c r="F838" s="214"/>
      <c r="G838" s="214"/>
      <c r="H838" s="767"/>
      <c r="I838" s="767"/>
      <c r="J838" s="214"/>
      <c r="K838" s="214"/>
      <c r="L838" s="768"/>
      <c r="M838" s="214"/>
      <c r="N838" s="769"/>
      <c r="O838" s="214"/>
      <c r="P838" s="214"/>
      <c r="Q838" s="214"/>
      <c r="R838" s="214"/>
      <c r="S838" s="214"/>
      <c r="T838" s="214"/>
      <c r="U838" s="214"/>
      <c r="V838" s="214"/>
      <c r="W838" s="214"/>
      <c r="X838" s="214"/>
      <c r="Y838" s="214"/>
      <c r="Z838" s="214"/>
      <c r="AA838" s="214"/>
    </row>
    <row r="839">
      <c r="A839" s="180"/>
      <c r="B839" s="214"/>
      <c r="C839" s="214"/>
      <c r="D839" s="214"/>
      <c r="E839" s="214"/>
      <c r="F839" s="214"/>
      <c r="G839" s="214"/>
      <c r="H839" s="767"/>
      <c r="I839" s="767"/>
      <c r="J839" s="214"/>
      <c r="K839" s="214"/>
      <c r="L839" s="768"/>
      <c r="M839" s="214"/>
      <c r="N839" s="769"/>
      <c r="O839" s="214"/>
      <c r="P839" s="214"/>
      <c r="Q839" s="214"/>
      <c r="R839" s="214"/>
      <c r="S839" s="214"/>
      <c r="T839" s="214"/>
      <c r="U839" s="214"/>
      <c r="V839" s="214"/>
      <c r="W839" s="214"/>
      <c r="X839" s="214"/>
      <c r="Y839" s="214"/>
      <c r="Z839" s="214"/>
      <c r="AA839" s="214"/>
    </row>
    <row r="840">
      <c r="A840" s="180"/>
      <c r="B840" s="214"/>
      <c r="C840" s="214"/>
      <c r="D840" s="214"/>
      <c r="E840" s="214"/>
      <c r="F840" s="214"/>
      <c r="G840" s="214"/>
      <c r="H840" s="767"/>
      <c r="I840" s="767"/>
      <c r="J840" s="214"/>
      <c r="K840" s="214"/>
      <c r="L840" s="768"/>
      <c r="M840" s="214"/>
      <c r="N840" s="769"/>
      <c r="O840" s="214"/>
      <c r="P840" s="214"/>
      <c r="Q840" s="214"/>
      <c r="R840" s="214"/>
      <c r="S840" s="214"/>
      <c r="T840" s="214"/>
      <c r="U840" s="214"/>
      <c r="V840" s="214"/>
      <c r="W840" s="214"/>
      <c r="X840" s="214"/>
      <c r="Y840" s="214"/>
      <c r="Z840" s="214"/>
      <c r="AA840" s="214"/>
    </row>
    <row r="841">
      <c r="A841" s="180"/>
      <c r="B841" s="214"/>
      <c r="C841" s="214"/>
      <c r="D841" s="214"/>
      <c r="E841" s="214"/>
      <c r="F841" s="214"/>
      <c r="G841" s="214"/>
      <c r="H841" s="767"/>
      <c r="I841" s="767"/>
      <c r="J841" s="214"/>
      <c r="K841" s="214"/>
      <c r="L841" s="768"/>
      <c r="M841" s="214"/>
      <c r="N841" s="769"/>
      <c r="O841" s="214"/>
      <c r="P841" s="214"/>
      <c r="Q841" s="214"/>
      <c r="R841" s="214"/>
      <c r="S841" s="214"/>
      <c r="T841" s="214"/>
      <c r="U841" s="214"/>
      <c r="V841" s="214"/>
      <c r="W841" s="214"/>
      <c r="X841" s="214"/>
      <c r="Y841" s="214"/>
      <c r="Z841" s="214"/>
      <c r="AA841" s="214"/>
    </row>
    <row r="842">
      <c r="A842" s="180"/>
      <c r="B842" s="214"/>
      <c r="C842" s="214"/>
      <c r="D842" s="214"/>
      <c r="E842" s="214"/>
      <c r="F842" s="214"/>
      <c r="G842" s="214"/>
      <c r="H842" s="767"/>
      <c r="I842" s="767"/>
      <c r="J842" s="214"/>
      <c r="K842" s="214"/>
      <c r="L842" s="768"/>
      <c r="M842" s="214"/>
      <c r="N842" s="769"/>
      <c r="O842" s="214"/>
      <c r="P842" s="214"/>
      <c r="Q842" s="214"/>
      <c r="R842" s="214"/>
      <c r="S842" s="214"/>
      <c r="T842" s="214"/>
      <c r="U842" s="214"/>
      <c r="V842" s="214"/>
      <c r="W842" s="214"/>
      <c r="X842" s="214"/>
      <c r="Y842" s="214"/>
      <c r="Z842" s="214"/>
      <c r="AA842" s="214"/>
    </row>
    <row r="843">
      <c r="A843" s="180"/>
      <c r="B843" s="214"/>
      <c r="C843" s="214"/>
      <c r="D843" s="214"/>
      <c r="E843" s="214"/>
      <c r="F843" s="214"/>
      <c r="G843" s="214"/>
      <c r="H843" s="767"/>
      <c r="I843" s="767"/>
      <c r="J843" s="214"/>
      <c r="K843" s="214"/>
      <c r="L843" s="768"/>
      <c r="M843" s="214"/>
      <c r="N843" s="769"/>
      <c r="O843" s="214"/>
      <c r="P843" s="214"/>
      <c r="Q843" s="214"/>
      <c r="R843" s="214"/>
      <c r="S843" s="214"/>
      <c r="T843" s="214"/>
      <c r="U843" s="214"/>
      <c r="V843" s="214"/>
      <c r="W843" s="214"/>
      <c r="X843" s="214"/>
      <c r="Y843" s="214"/>
      <c r="Z843" s="214"/>
      <c r="AA843" s="214"/>
    </row>
    <row r="844">
      <c r="A844" s="180"/>
      <c r="B844" s="214"/>
      <c r="C844" s="214"/>
      <c r="D844" s="214"/>
      <c r="E844" s="214"/>
      <c r="F844" s="214"/>
      <c r="G844" s="214"/>
      <c r="H844" s="767"/>
      <c r="I844" s="767"/>
      <c r="J844" s="214"/>
      <c r="K844" s="214"/>
      <c r="L844" s="768"/>
      <c r="M844" s="214"/>
      <c r="N844" s="769"/>
      <c r="O844" s="214"/>
      <c r="P844" s="214"/>
      <c r="Q844" s="214"/>
      <c r="R844" s="214"/>
      <c r="S844" s="214"/>
      <c r="T844" s="214"/>
      <c r="U844" s="214"/>
      <c r="V844" s="214"/>
      <c r="W844" s="214"/>
      <c r="X844" s="214"/>
      <c r="Y844" s="214"/>
      <c r="Z844" s="214"/>
      <c r="AA844" s="214"/>
    </row>
    <row r="845">
      <c r="A845" s="180"/>
      <c r="B845" s="214"/>
      <c r="C845" s="214"/>
      <c r="D845" s="214"/>
      <c r="E845" s="214"/>
      <c r="F845" s="214"/>
      <c r="G845" s="214"/>
      <c r="H845" s="767"/>
      <c r="I845" s="767"/>
      <c r="J845" s="214"/>
      <c r="K845" s="214"/>
      <c r="L845" s="768"/>
      <c r="M845" s="214"/>
      <c r="N845" s="769"/>
      <c r="O845" s="214"/>
      <c r="P845" s="214"/>
      <c r="Q845" s="214"/>
      <c r="R845" s="214"/>
      <c r="S845" s="214"/>
      <c r="T845" s="214"/>
      <c r="U845" s="214"/>
      <c r="V845" s="214"/>
      <c r="W845" s="214"/>
      <c r="X845" s="214"/>
      <c r="Y845" s="214"/>
      <c r="Z845" s="214"/>
      <c r="AA845" s="214"/>
    </row>
    <row r="846">
      <c r="A846" s="180"/>
      <c r="B846" s="214"/>
      <c r="C846" s="214"/>
      <c r="D846" s="214"/>
      <c r="E846" s="214"/>
      <c r="F846" s="214"/>
      <c r="G846" s="214"/>
      <c r="H846" s="767"/>
      <c r="I846" s="767"/>
      <c r="J846" s="214"/>
      <c r="K846" s="214"/>
      <c r="L846" s="768"/>
      <c r="M846" s="214"/>
      <c r="N846" s="769"/>
      <c r="O846" s="214"/>
      <c r="P846" s="214"/>
      <c r="Q846" s="214"/>
      <c r="R846" s="214"/>
      <c r="S846" s="214"/>
      <c r="T846" s="214"/>
      <c r="U846" s="214"/>
      <c r="V846" s="214"/>
      <c r="W846" s="214"/>
      <c r="X846" s="214"/>
      <c r="Y846" s="214"/>
      <c r="Z846" s="214"/>
      <c r="AA846" s="214"/>
    </row>
    <row r="847">
      <c r="A847" s="180"/>
      <c r="B847" s="214"/>
      <c r="C847" s="214"/>
      <c r="D847" s="214"/>
      <c r="E847" s="214"/>
      <c r="F847" s="214"/>
      <c r="G847" s="214"/>
      <c r="H847" s="767"/>
      <c r="I847" s="767"/>
      <c r="J847" s="214"/>
      <c r="K847" s="214"/>
      <c r="L847" s="768"/>
      <c r="M847" s="214"/>
      <c r="N847" s="769"/>
      <c r="O847" s="214"/>
      <c r="P847" s="214"/>
      <c r="Q847" s="214"/>
      <c r="R847" s="214"/>
      <c r="S847" s="214"/>
      <c r="T847" s="214"/>
      <c r="U847" s="214"/>
      <c r="V847" s="214"/>
      <c r="W847" s="214"/>
      <c r="X847" s="214"/>
      <c r="Y847" s="214"/>
      <c r="Z847" s="214"/>
      <c r="AA847" s="214"/>
    </row>
    <row r="848">
      <c r="A848" s="180"/>
      <c r="B848" s="214"/>
      <c r="C848" s="214"/>
      <c r="D848" s="214"/>
      <c r="E848" s="214"/>
      <c r="F848" s="214"/>
      <c r="G848" s="214"/>
      <c r="H848" s="767"/>
      <c r="I848" s="767"/>
      <c r="J848" s="214"/>
      <c r="K848" s="214"/>
      <c r="L848" s="768"/>
      <c r="M848" s="214"/>
      <c r="N848" s="769"/>
      <c r="O848" s="214"/>
      <c r="P848" s="214"/>
      <c r="Q848" s="214"/>
      <c r="R848" s="214"/>
      <c r="S848" s="214"/>
      <c r="T848" s="214"/>
      <c r="U848" s="214"/>
      <c r="V848" s="214"/>
      <c r="W848" s="214"/>
      <c r="X848" s="214"/>
      <c r="Y848" s="214"/>
      <c r="Z848" s="214"/>
      <c r="AA848" s="214"/>
    </row>
    <row r="849">
      <c r="A849" s="180"/>
      <c r="B849" s="214"/>
      <c r="C849" s="214"/>
      <c r="D849" s="214"/>
      <c r="E849" s="214"/>
      <c r="F849" s="214"/>
      <c r="G849" s="214"/>
      <c r="H849" s="767"/>
      <c r="I849" s="767"/>
      <c r="J849" s="214"/>
      <c r="K849" s="214"/>
      <c r="L849" s="768"/>
      <c r="M849" s="214"/>
      <c r="N849" s="769"/>
      <c r="O849" s="214"/>
      <c r="P849" s="214"/>
      <c r="Q849" s="214"/>
      <c r="R849" s="214"/>
      <c r="S849" s="214"/>
      <c r="T849" s="214"/>
      <c r="U849" s="214"/>
      <c r="V849" s="214"/>
      <c r="W849" s="214"/>
      <c r="X849" s="214"/>
      <c r="Y849" s="214"/>
      <c r="Z849" s="214"/>
      <c r="AA849" s="214"/>
    </row>
    <row r="850">
      <c r="A850" s="180"/>
      <c r="B850" s="214"/>
      <c r="C850" s="214"/>
      <c r="D850" s="214"/>
      <c r="E850" s="214"/>
      <c r="F850" s="214"/>
      <c r="G850" s="214"/>
      <c r="H850" s="767"/>
      <c r="I850" s="767"/>
      <c r="J850" s="214"/>
      <c r="K850" s="214"/>
      <c r="L850" s="768"/>
      <c r="M850" s="214"/>
      <c r="N850" s="769"/>
      <c r="O850" s="214"/>
      <c r="P850" s="214"/>
      <c r="Q850" s="214"/>
      <c r="R850" s="214"/>
      <c r="S850" s="214"/>
      <c r="T850" s="214"/>
      <c r="U850" s="214"/>
      <c r="V850" s="214"/>
      <c r="W850" s="214"/>
      <c r="X850" s="214"/>
      <c r="Y850" s="214"/>
      <c r="Z850" s="214"/>
      <c r="AA850" s="214"/>
    </row>
    <row r="851">
      <c r="A851" s="180"/>
      <c r="B851" s="214"/>
      <c r="C851" s="214"/>
      <c r="D851" s="214"/>
      <c r="E851" s="214"/>
      <c r="F851" s="214"/>
      <c r="G851" s="214"/>
      <c r="H851" s="767"/>
      <c r="I851" s="767"/>
      <c r="J851" s="214"/>
      <c r="K851" s="214"/>
      <c r="L851" s="768"/>
      <c r="M851" s="214"/>
      <c r="N851" s="769"/>
      <c r="O851" s="214"/>
      <c r="P851" s="214"/>
      <c r="Q851" s="214"/>
      <c r="R851" s="214"/>
      <c r="S851" s="214"/>
      <c r="T851" s="214"/>
      <c r="U851" s="214"/>
      <c r="V851" s="214"/>
      <c r="W851" s="214"/>
      <c r="X851" s="214"/>
      <c r="Y851" s="214"/>
      <c r="Z851" s="214"/>
      <c r="AA851" s="214"/>
    </row>
    <row r="852">
      <c r="A852" s="180"/>
      <c r="B852" s="214"/>
      <c r="C852" s="214"/>
      <c r="D852" s="214"/>
      <c r="E852" s="214"/>
      <c r="F852" s="214"/>
      <c r="G852" s="214"/>
      <c r="H852" s="767"/>
      <c r="I852" s="767"/>
      <c r="J852" s="214"/>
      <c r="K852" s="214"/>
      <c r="L852" s="768"/>
      <c r="M852" s="214"/>
      <c r="N852" s="769"/>
      <c r="O852" s="214"/>
      <c r="P852" s="214"/>
      <c r="Q852" s="214"/>
      <c r="R852" s="214"/>
      <c r="S852" s="214"/>
      <c r="T852" s="214"/>
      <c r="U852" s="214"/>
      <c r="V852" s="214"/>
      <c r="W852" s="214"/>
      <c r="X852" s="214"/>
      <c r="Y852" s="214"/>
      <c r="Z852" s="214"/>
      <c r="AA852" s="214"/>
    </row>
    <row r="853">
      <c r="A853" s="180"/>
      <c r="B853" s="214"/>
      <c r="C853" s="214"/>
      <c r="D853" s="214"/>
      <c r="E853" s="214"/>
      <c r="F853" s="214"/>
      <c r="G853" s="214"/>
      <c r="H853" s="767"/>
      <c r="I853" s="767"/>
      <c r="J853" s="214"/>
      <c r="K853" s="214"/>
      <c r="L853" s="768"/>
      <c r="M853" s="214"/>
      <c r="N853" s="769"/>
      <c r="O853" s="214"/>
      <c r="P853" s="214"/>
      <c r="Q853" s="214"/>
      <c r="R853" s="214"/>
      <c r="S853" s="214"/>
      <c r="T853" s="214"/>
      <c r="U853" s="214"/>
      <c r="V853" s="214"/>
      <c r="W853" s="214"/>
      <c r="X853" s="214"/>
      <c r="Y853" s="214"/>
      <c r="Z853" s="214"/>
      <c r="AA853" s="214"/>
    </row>
    <row r="854">
      <c r="A854" s="180"/>
      <c r="B854" s="214"/>
      <c r="C854" s="214"/>
      <c r="D854" s="214"/>
      <c r="E854" s="214"/>
      <c r="F854" s="214"/>
      <c r="G854" s="214"/>
      <c r="H854" s="767"/>
      <c r="I854" s="767"/>
      <c r="J854" s="214"/>
      <c r="K854" s="214"/>
      <c r="L854" s="768"/>
      <c r="M854" s="214"/>
      <c r="N854" s="769"/>
      <c r="O854" s="214"/>
      <c r="P854" s="214"/>
      <c r="Q854" s="214"/>
      <c r="R854" s="214"/>
      <c r="S854" s="214"/>
      <c r="T854" s="214"/>
      <c r="U854" s="214"/>
      <c r="V854" s="214"/>
      <c r="W854" s="214"/>
      <c r="X854" s="214"/>
      <c r="Y854" s="214"/>
      <c r="Z854" s="214"/>
      <c r="AA854" s="214"/>
    </row>
    <row r="855">
      <c r="A855" s="180"/>
      <c r="B855" s="214"/>
      <c r="C855" s="214"/>
      <c r="D855" s="214"/>
      <c r="E855" s="214"/>
      <c r="F855" s="214"/>
      <c r="G855" s="214"/>
      <c r="H855" s="767"/>
      <c r="I855" s="767"/>
      <c r="J855" s="214"/>
      <c r="K855" s="214"/>
      <c r="L855" s="768"/>
      <c r="M855" s="214"/>
      <c r="N855" s="769"/>
      <c r="O855" s="214"/>
      <c r="P855" s="214"/>
      <c r="Q855" s="214"/>
      <c r="R855" s="214"/>
      <c r="S855" s="214"/>
      <c r="T855" s="214"/>
      <c r="U855" s="214"/>
      <c r="V855" s="214"/>
      <c r="W855" s="214"/>
      <c r="X855" s="214"/>
      <c r="Y855" s="214"/>
      <c r="Z855" s="214"/>
      <c r="AA855" s="214"/>
    </row>
    <row r="856">
      <c r="A856" s="180"/>
      <c r="B856" s="214"/>
      <c r="C856" s="214"/>
      <c r="D856" s="214"/>
      <c r="E856" s="214"/>
      <c r="F856" s="214"/>
      <c r="G856" s="214"/>
      <c r="H856" s="767"/>
      <c r="I856" s="767"/>
      <c r="J856" s="214"/>
      <c r="K856" s="214"/>
      <c r="L856" s="768"/>
      <c r="M856" s="214"/>
      <c r="N856" s="769"/>
      <c r="O856" s="214"/>
      <c r="P856" s="214"/>
      <c r="Q856" s="214"/>
      <c r="R856" s="214"/>
      <c r="S856" s="214"/>
      <c r="T856" s="214"/>
      <c r="U856" s="214"/>
      <c r="V856" s="214"/>
      <c r="W856" s="214"/>
      <c r="X856" s="214"/>
      <c r="Y856" s="214"/>
      <c r="Z856" s="214"/>
      <c r="AA856" s="214"/>
    </row>
    <row r="857">
      <c r="A857" s="180"/>
      <c r="B857" s="214"/>
      <c r="C857" s="214"/>
      <c r="D857" s="214"/>
      <c r="E857" s="214"/>
      <c r="F857" s="214"/>
      <c r="G857" s="214"/>
      <c r="H857" s="767"/>
      <c r="I857" s="767"/>
      <c r="J857" s="214"/>
      <c r="K857" s="214"/>
      <c r="L857" s="768"/>
      <c r="M857" s="214"/>
      <c r="N857" s="769"/>
      <c r="O857" s="214"/>
      <c r="P857" s="214"/>
      <c r="Q857" s="214"/>
      <c r="R857" s="214"/>
      <c r="S857" s="214"/>
      <c r="T857" s="214"/>
      <c r="U857" s="214"/>
      <c r="V857" s="214"/>
      <c r="W857" s="214"/>
      <c r="X857" s="214"/>
      <c r="Y857" s="214"/>
      <c r="Z857" s="214"/>
      <c r="AA857" s="214"/>
    </row>
    <row r="858">
      <c r="A858" s="180"/>
      <c r="B858" s="214"/>
      <c r="C858" s="214"/>
      <c r="D858" s="214"/>
      <c r="E858" s="214"/>
      <c r="F858" s="214"/>
      <c r="G858" s="214"/>
      <c r="H858" s="767"/>
      <c r="I858" s="767"/>
      <c r="J858" s="214"/>
      <c r="K858" s="214"/>
      <c r="L858" s="768"/>
      <c r="M858" s="214"/>
      <c r="N858" s="769"/>
      <c r="O858" s="214"/>
      <c r="P858" s="214"/>
      <c r="Q858" s="214"/>
      <c r="R858" s="214"/>
      <c r="S858" s="214"/>
      <c r="T858" s="214"/>
      <c r="U858" s="214"/>
      <c r="V858" s="214"/>
      <c r="W858" s="214"/>
      <c r="X858" s="214"/>
      <c r="Y858" s="214"/>
      <c r="Z858" s="214"/>
      <c r="AA858" s="214"/>
    </row>
    <row r="859">
      <c r="A859" s="180"/>
      <c r="B859" s="214"/>
      <c r="C859" s="214"/>
      <c r="D859" s="214"/>
      <c r="E859" s="214"/>
      <c r="F859" s="214"/>
      <c r="G859" s="214"/>
      <c r="H859" s="767"/>
      <c r="I859" s="767"/>
      <c r="J859" s="214"/>
      <c r="K859" s="214"/>
      <c r="L859" s="768"/>
      <c r="M859" s="214"/>
      <c r="N859" s="769"/>
      <c r="O859" s="214"/>
      <c r="P859" s="214"/>
      <c r="Q859" s="214"/>
      <c r="R859" s="214"/>
      <c r="S859" s="214"/>
      <c r="T859" s="214"/>
      <c r="U859" s="214"/>
      <c r="V859" s="214"/>
      <c r="W859" s="214"/>
      <c r="X859" s="214"/>
      <c r="Y859" s="214"/>
      <c r="Z859" s="214"/>
      <c r="AA859" s="214"/>
    </row>
    <row r="860">
      <c r="A860" s="180"/>
      <c r="B860" s="214"/>
      <c r="C860" s="214"/>
      <c r="D860" s="214"/>
      <c r="E860" s="214"/>
      <c r="F860" s="214"/>
      <c r="G860" s="214"/>
      <c r="H860" s="767"/>
      <c r="I860" s="767"/>
      <c r="J860" s="214"/>
      <c r="K860" s="214"/>
      <c r="L860" s="768"/>
      <c r="M860" s="214"/>
      <c r="N860" s="769"/>
      <c r="O860" s="214"/>
      <c r="P860" s="214"/>
      <c r="Q860" s="214"/>
      <c r="R860" s="214"/>
      <c r="S860" s="214"/>
      <c r="T860" s="214"/>
      <c r="U860" s="214"/>
      <c r="V860" s="214"/>
      <c r="W860" s="214"/>
      <c r="X860" s="214"/>
      <c r="Y860" s="214"/>
      <c r="Z860" s="214"/>
      <c r="AA860" s="214"/>
    </row>
    <row r="861">
      <c r="A861" s="180"/>
      <c r="B861" s="214"/>
      <c r="C861" s="214"/>
      <c r="D861" s="214"/>
      <c r="E861" s="214"/>
      <c r="F861" s="214"/>
      <c r="G861" s="214"/>
      <c r="H861" s="767"/>
      <c r="I861" s="767"/>
      <c r="J861" s="214"/>
      <c r="K861" s="214"/>
      <c r="L861" s="768"/>
      <c r="M861" s="214"/>
      <c r="N861" s="769"/>
      <c r="O861" s="214"/>
      <c r="P861" s="214"/>
      <c r="Q861" s="214"/>
      <c r="R861" s="214"/>
      <c r="S861" s="214"/>
      <c r="T861" s="214"/>
      <c r="U861" s="214"/>
      <c r="V861" s="214"/>
      <c r="W861" s="214"/>
      <c r="X861" s="214"/>
      <c r="Y861" s="214"/>
      <c r="Z861" s="214"/>
      <c r="AA861" s="214"/>
    </row>
    <row r="862">
      <c r="A862" s="180"/>
      <c r="B862" s="214"/>
      <c r="C862" s="214"/>
      <c r="D862" s="214"/>
      <c r="E862" s="214"/>
      <c r="F862" s="214"/>
      <c r="G862" s="214"/>
      <c r="H862" s="767"/>
      <c r="I862" s="767"/>
      <c r="J862" s="214"/>
      <c r="K862" s="214"/>
      <c r="L862" s="768"/>
      <c r="M862" s="214"/>
      <c r="N862" s="769"/>
      <c r="O862" s="214"/>
      <c r="P862" s="214"/>
      <c r="Q862" s="214"/>
      <c r="R862" s="214"/>
      <c r="S862" s="214"/>
      <c r="T862" s="214"/>
      <c r="U862" s="214"/>
      <c r="V862" s="214"/>
      <c r="W862" s="214"/>
      <c r="X862" s="214"/>
      <c r="Y862" s="214"/>
      <c r="Z862" s="214"/>
      <c r="AA862" s="214"/>
    </row>
    <row r="863">
      <c r="A863" s="180"/>
      <c r="B863" s="214"/>
      <c r="C863" s="214"/>
      <c r="D863" s="214"/>
      <c r="E863" s="214"/>
      <c r="F863" s="214"/>
      <c r="G863" s="214"/>
      <c r="H863" s="767"/>
      <c r="I863" s="767"/>
      <c r="J863" s="214"/>
      <c r="K863" s="214"/>
      <c r="L863" s="768"/>
      <c r="M863" s="214"/>
      <c r="N863" s="769"/>
      <c r="O863" s="214"/>
      <c r="P863" s="214"/>
      <c r="Q863" s="214"/>
      <c r="R863" s="214"/>
      <c r="S863" s="214"/>
      <c r="T863" s="214"/>
      <c r="U863" s="214"/>
      <c r="V863" s="214"/>
      <c r="W863" s="214"/>
      <c r="X863" s="214"/>
      <c r="Y863" s="214"/>
      <c r="Z863" s="214"/>
      <c r="AA863" s="214"/>
    </row>
    <row r="864">
      <c r="A864" s="180"/>
      <c r="B864" s="214"/>
      <c r="C864" s="214"/>
      <c r="D864" s="214"/>
      <c r="E864" s="214"/>
      <c r="F864" s="214"/>
      <c r="G864" s="214"/>
      <c r="H864" s="767"/>
      <c r="I864" s="767"/>
      <c r="J864" s="214"/>
      <c r="K864" s="214"/>
      <c r="L864" s="768"/>
      <c r="M864" s="214"/>
      <c r="N864" s="769"/>
      <c r="O864" s="214"/>
      <c r="P864" s="214"/>
      <c r="Q864" s="214"/>
      <c r="R864" s="214"/>
      <c r="S864" s="214"/>
      <c r="T864" s="214"/>
      <c r="U864" s="214"/>
      <c r="V864" s="214"/>
      <c r="W864" s="214"/>
      <c r="X864" s="214"/>
      <c r="Y864" s="214"/>
      <c r="Z864" s="214"/>
      <c r="AA864" s="214"/>
    </row>
    <row r="865">
      <c r="A865" s="180"/>
      <c r="B865" s="214"/>
      <c r="C865" s="214"/>
      <c r="D865" s="214"/>
      <c r="E865" s="214"/>
      <c r="F865" s="214"/>
      <c r="G865" s="214"/>
      <c r="H865" s="767"/>
      <c r="I865" s="767"/>
      <c r="J865" s="214"/>
      <c r="K865" s="214"/>
      <c r="L865" s="768"/>
      <c r="M865" s="214"/>
      <c r="N865" s="769"/>
      <c r="O865" s="214"/>
      <c r="P865" s="214"/>
      <c r="Q865" s="214"/>
      <c r="R865" s="214"/>
      <c r="S865" s="214"/>
      <c r="T865" s="214"/>
      <c r="U865" s="214"/>
      <c r="V865" s="214"/>
      <c r="W865" s="214"/>
      <c r="X865" s="214"/>
      <c r="Y865" s="214"/>
      <c r="Z865" s="214"/>
      <c r="AA865" s="214"/>
    </row>
    <row r="866">
      <c r="A866" s="180"/>
      <c r="B866" s="214"/>
      <c r="C866" s="214"/>
      <c r="D866" s="214"/>
      <c r="E866" s="214"/>
      <c r="F866" s="214"/>
      <c r="G866" s="214"/>
      <c r="H866" s="767"/>
      <c r="I866" s="767"/>
      <c r="J866" s="214"/>
      <c r="K866" s="214"/>
      <c r="L866" s="768"/>
      <c r="M866" s="214"/>
      <c r="N866" s="769"/>
      <c r="O866" s="214"/>
      <c r="P866" s="214"/>
      <c r="Q866" s="214"/>
      <c r="R866" s="214"/>
      <c r="S866" s="214"/>
      <c r="T866" s="214"/>
      <c r="U866" s="214"/>
      <c r="V866" s="214"/>
      <c r="W866" s="214"/>
      <c r="X866" s="214"/>
      <c r="Y866" s="214"/>
      <c r="Z866" s="214"/>
      <c r="AA866" s="214"/>
    </row>
    <row r="867">
      <c r="A867" s="180"/>
      <c r="B867" s="214"/>
      <c r="C867" s="214"/>
      <c r="D867" s="214"/>
      <c r="E867" s="214"/>
      <c r="F867" s="214"/>
      <c r="G867" s="214"/>
      <c r="H867" s="767"/>
      <c r="I867" s="767"/>
      <c r="J867" s="214"/>
      <c r="K867" s="214"/>
      <c r="L867" s="768"/>
      <c r="M867" s="214"/>
      <c r="N867" s="769"/>
      <c r="O867" s="214"/>
      <c r="P867" s="214"/>
      <c r="Q867" s="214"/>
      <c r="R867" s="214"/>
      <c r="S867" s="214"/>
      <c r="T867" s="214"/>
      <c r="U867" s="214"/>
      <c r="V867" s="214"/>
      <c r="W867" s="214"/>
      <c r="X867" s="214"/>
      <c r="Y867" s="214"/>
      <c r="Z867" s="214"/>
      <c r="AA867" s="214"/>
    </row>
    <row r="868">
      <c r="A868" s="180"/>
      <c r="B868" s="214"/>
      <c r="C868" s="214"/>
      <c r="D868" s="214"/>
      <c r="E868" s="214"/>
      <c r="F868" s="214"/>
      <c r="G868" s="214"/>
      <c r="H868" s="767"/>
      <c r="I868" s="767"/>
      <c r="J868" s="214"/>
      <c r="K868" s="214"/>
      <c r="L868" s="768"/>
      <c r="M868" s="214"/>
      <c r="N868" s="769"/>
      <c r="O868" s="214"/>
      <c r="P868" s="214"/>
      <c r="Q868" s="214"/>
      <c r="R868" s="214"/>
      <c r="S868" s="214"/>
      <c r="T868" s="214"/>
      <c r="U868" s="214"/>
      <c r="V868" s="214"/>
      <c r="W868" s="214"/>
      <c r="X868" s="214"/>
      <c r="Y868" s="214"/>
      <c r="Z868" s="214"/>
      <c r="AA868" s="214"/>
    </row>
    <row r="869">
      <c r="A869" s="180"/>
      <c r="B869" s="214"/>
      <c r="C869" s="214"/>
      <c r="D869" s="214"/>
      <c r="E869" s="214"/>
      <c r="F869" s="214"/>
      <c r="G869" s="214"/>
      <c r="H869" s="767"/>
      <c r="I869" s="767"/>
      <c r="J869" s="214"/>
      <c r="K869" s="214"/>
      <c r="L869" s="768"/>
      <c r="M869" s="214"/>
      <c r="N869" s="769"/>
      <c r="O869" s="214"/>
      <c r="P869" s="214"/>
      <c r="Q869" s="214"/>
      <c r="R869" s="214"/>
      <c r="S869" s="214"/>
      <c r="T869" s="214"/>
      <c r="U869" s="214"/>
      <c r="V869" s="214"/>
      <c r="W869" s="214"/>
      <c r="X869" s="214"/>
      <c r="Y869" s="214"/>
      <c r="Z869" s="214"/>
      <c r="AA869" s="214"/>
    </row>
    <row r="870">
      <c r="A870" s="180"/>
      <c r="B870" s="214"/>
      <c r="C870" s="214"/>
      <c r="D870" s="214"/>
      <c r="E870" s="214"/>
      <c r="F870" s="214"/>
      <c r="G870" s="214"/>
      <c r="H870" s="767"/>
      <c r="I870" s="767"/>
      <c r="J870" s="214"/>
      <c r="K870" s="214"/>
      <c r="L870" s="768"/>
      <c r="M870" s="214"/>
      <c r="N870" s="769"/>
      <c r="O870" s="214"/>
      <c r="P870" s="214"/>
      <c r="Q870" s="214"/>
      <c r="R870" s="214"/>
      <c r="S870" s="214"/>
      <c r="T870" s="214"/>
      <c r="U870" s="214"/>
      <c r="V870" s="214"/>
      <c r="W870" s="214"/>
      <c r="X870" s="214"/>
      <c r="Y870" s="214"/>
      <c r="Z870" s="214"/>
      <c r="AA870" s="214"/>
    </row>
    <row r="871">
      <c r="A871" s="180"/>
      <c r="B871" s="214"/>
      <c r="C871" s="214"/>
      <c r="D871" s="214"/>
      <c r="E871" s="214"/>
      <c r="F871" s="214"/>
      <c r="G871" s="214"/>
      <c r="H871" s="767"/>
      <c r="I871" s="767"/>
      <c r="J871" s="214"/>
      <c r="K871" s="214"/>
      <c r="L871" s="768"/>
      <c r="M871" s="214"/>
      <c r="N871" s="769"/>
      <c r="O871" s="214"/>
      <c r="P871" s="214"/>
      <c r="Q871" s="214"/>
      <c r="R871" s="214"/>
      <c r="S871" s="214"/>
      <c r="T871" s="214"/>
      <c r="U871" s="214"/>
      <c r="V871" s="214"/>
      <c r="W871" s="214"/>
      <c r="X871" s="214"/>
      <c r="Y871" s="214"/>
      <c r="Z871" s="214"/>
      <c r="AA871" s="214"/>
    </row>
    <row r="872">
      <c r="A872" s="180"/>
      <c r="B872" s="214"/>
      <c r="C872" s="214"/>
      <c r="D872" s="214"/>
      <c r="E872" s="214"/>
      <c r="F872" s="214"/>
      <c r="G872" s="214"/>
      <c r="H872" s="767"/>
      <c r="I872" s="767"/>
      <c r="J872" s="214"/>
      <c r="K872" s="214"/>
      <c r="L872" s="768"/>
      <c r="M872" s="214"/>
      <c r="N872" s="769"/>
      <c r="O872" s="214"/>
      <c r="P872" s="214"/>
      <c r="Q872" s="214"/>
      <c r="R872" s="214"/>
      <c r="S872" s="214"/>
      <c r="T872" s="214"/>
      <c r="U872" s="214"/>
      <c r="V872" s="214"/>
      <c r="W872" s="214"/>
      <c r="X872" s="214"/>
      <c r="Y872" s="214"/>
      <c r="Z872" s="214"/>
      <c r="AA872" s="214"/>
    </row>
    <row r="873">
      <c r="A873" s="180"/>
      <c r="B873" s="214"/>
      <c r="C873" s="214"/>
      <c r="D873" s="214"/>
      <c r="E873" s="214"/>
      <c r="F873" s="214"/>
      <c r="G873" s="214"/>
      <c r="H873" s="767"/>
      <c r="I873" s="767"/>
      <c r="J873" s="214"/>
      <c r="K873" s="214"/>
      <c r="L873" s="768"/>
      <c r="M873" s="214"/>
      <c r="N873" s="769"/>
      <c r="O873" s="214"/>
      <c r="P873" s="214"/>
      <c r="Q873" s="214"/>
      <c r="R873" s="214"/>
      <c r="S873" s="214"/>
      <c r="T873" s="214"/>
      <c r="U873" s="214"/>
      <c r="V873" s="214"/>
      <c r="W873" s="214"/>
      <c r="X873" s="214"/>
      <c r="Y873" s="214"/>
      <c r="Z873" s="214"/>
      <c r="AA873" s="214"/>
    </row>
    <row r="874">
      <c r="A874" s="180"/>
      <c r="B874" s="214"/>
      <c r="C874" s="214"/>
      <c r="D874" s="214"/>
      <c r="E874" s="214"/>
      <c r="F874" s="214"/>
      <c r="G874" s="214"/>
      <c r="H874" s="767"/>
      <c r="I874" s="767"/>
      <c r="J874" s="214"/>
      <c r="K874" s="214"/>
      <c r="L874" s="768"/>
      <c r="M874" s="214"/>
      <c r="N874" s="769"/>
      <c r="O874" s="214"/>
      <c r="P874" s="214"/>
      <c r="Q874" s="214"/>
      <c r="R874" s="214"/>
      <c r="S874" s="214"/>
      <c r="T874" s="214"/>
      <c r="U874" s="214"/>
      <c r="V874" s="214"/>
      <c r="W874" s="214"/>
      <c r="X874" s="214"/>
      <c r="Y874" s="214"/>
      <c r="Z874" s="214"/>
      <c r="AA874" s="214"/>
    </row>
    <row r="875">
      <c r="A875" s="180"/>
      <c r="B875" s="214"/>
      <c r="C875" s="214"/>
      <c r="D875" s="214"/>
      <c r="E875" s="214"/>
      <c r="F875" s="214"/>
      <c r="G875" s="214"/>
      <c r="H875" s="767"/>
      <c r="I875" s="767"/>
      <c r="J875" s="214"/>
      <c r="K875" s="214"/>
      <c r="L875" s="768"/>
      <c r="M875" s="214"/>
      <c r="N875" s="769"/>
      <c r="O875" s="214"/>
      <c r="P875" s="214"/>
      <c r="Q875" s="214"/>
      <c r="R875" s="214"/>
      <c r="S875" s="214"/>
      <c r="T875" s="214"/>
      <c r="U875" s="214"/>
      <c r="V875" s="214"/>
      <c r="W875" s="214"/>
      <c r="X875" s="214"/>
      <c r="Y875" s="214"/>
      <c r="Z875" s="214"/>
      <c r="AA875" s="214"/>
    </row>
    <row r="876">
      <c r="A876" s="180"/>
      <c r="B876" s="214"/>
      <c r="C876" s="214"/>
      <c r="D876" s="214"/>
      <c r="E876" s="214"/>
      <c r="F876" s="214"/>
      <c r="G876" s="214"/>
      <c r="H876" s="767"/>
      <c r="I876" s="767"/>
      <c r="J876" s="214"/>
      <c r="K876" s="214"/>
      <c r="L876" s="768"/>
      <c r="M876" s="214"/>
      <c r="N876" s="769"/>
      <c r="O876" s="214"/>
      <c r="P876" s="214"/>
      <c r="Q876" s="214"/>
      <c r="R876" s="214"/>
      <c r="S876" s="214"/>
      <c r="T876" s="214"/>
      <c r="U876" s="214"/>
      <c r="V876" s="214"/>
      <c r="W876" s="214"/>
      <c r="X876" s="214"/>
      <c r="Y876" s="214"/>
      <c r="Z876" s="214"/>
      <c r="AA876" s="214"/>
    </row>
    <row r="877">
      <c r="A877" s="180"/>
      <c r="B877" s="214"/>
      <c r="C877" s="214"/>
      <c r="D877" s="214"/>
      <c r="E877" s="214"/>
      <c r="F877" s="214"/>
      <c r="G877" s="214"/>
      <c r="H877" s="767"/>
      <c r="I877" s="767"/>
      <c r="J877" s="214"/>
      <c r="K877" s="214"/>
      <c r="L877" s="768"/>
      <c r="M877" s="214"/>
      <c r="N877" s="769"/>
      <c r="O877" s="214"/>
      <c r="P877" s="214"/>
      <c r="Q877" s="214"/>
      <c r="R877" s="214"/>
      <c r="S877" s="214"/>
      <c r="T877" s="214"/>
      <c r="U877" s="214"/>
      <c r="V877" s="214"/>
      <c r="W877" s="214"/>
      <c r="X877" s="214"/>
      <c r="Y877" s="214"/>
      <c r="Z877" s="214"/>
      <c r="AA877" s="214"/>
    </row>
    <row r="878">
      <c r="A878" s="180"/>
      <c r="B878" s="214"/>
      <c r="C878" s="214"/>
      <c r="D878" s="214"/>
      <c r="E878" s="214"/>
      <c r="F878" s="214"/>
      <c r="G878" s="214"/>
      <c r="H878" s="767"/>
      <c r="I878" s="767"/>
      <c r="J878" s="214"/>
      <c r="K878" s="214"/>
      <c r="L878" s="768"/>
      <c r="M878" s="214"/>
      <c r="N878" s="769"/>
      <c r="O878" s="214"/>
      <c r="P878" s="214"/>
      <c r="Q878" s="214"/>
      <c r="R878" s="214"/>
      <c r="S878" s="214"/>
      <c r="T878" s="214"/>
      <c r="U878" s="214"/>
      <c r="V878" s="214"/>
      <c r="W878" s="214"/>
      <c r="X878" s="214"/>
      <c r="Y878" s="214"/>
      <c r="Z878" s="214"/>
      <c r="AA878" s="214"/>
    </row>
    <row r="879">
      <c r="A879" s="180"/>
      <c r="B879" s="214"/>
      <c r="C879" s="214"/>
      <c r="D879" s="214"/>
      <c r="E879" s="214"/>
      <c r="F879" s="214"/>
      <c r="G879" s="214"/>
      <c r="H879" s="767"/>
      <c r="I879" s="767"/>
      <c r="J879" s="214"/>
      <c r="K879" s="214"/>
      <c r="L879" s="768"/>
      <c r="M879" s="214"/>
      <c r="N879" s="769"/>
      <c r="O879" s="214"/>
      <c r="P879" s="214"/>
      <c r="Q879" s="214"/>
      <c r="R879" s="214"/>
      <c r="S879" s="214"/>
      <c r="T879" s="214"/>
      <c r="U879" s="214"/>
      <c r="V879" s="214"/>
      <c r="W879" s="214"/>
      <c r="X879" s="214"/>
      <c r="Y879" s="214"/>
      <c r="Z879" s="214"/>
      <c r="AA879" s="214"/>
    </row>
    <row r="880">
      <c r="A880" s="180"/>
      <c r="B880" s="214"/>
      <c r="C880" s="214"/>
      <c r="D880" s="214"/>
      <c r="E880" s="214"/>
      <c r="F880" s="214"/>
      <c r="G880" s="214"/>
      <c r="H880" s="767"/>
      <c r="I880" s="767"/>
      <c r="J880" s="214"/>
      <c r="K880" s="214"/>
      <c r="L880" s="768"/>
      <c r="M880" s="214"/>
      <c r="N880" s="769"/>
      <c r="O880" s="214"/>
      <c r="P880" s="214"/>
      <c r="Q880" s="214"/>
      <c r="R880" s="214"/>
      <c r="S880" s="214"/>
      <c r="T880" s="214"/>
      <c r="U880" s="214"/>
      <c r="V880" s="214"/>
      <c r="W880" s="214"/>
      <c r="X880" s="214"/>
      <c r="Y880" s="214"/>
      <c r="Z880" s="214"/>
      <c r="AA880" s="214"/>
    </row>
    <row r="881">
      <c r="A881" s="180"/>
      <c r="B881" s="214"/>
      <c r="C881" s="214"/>
      <c r="D881" s="214"/>
      <c r="E881" s="214"/>
      <c r="F881" s="214"/>
      <c r="G881" s="214"/>
      <c r="H881" s="767"/>
      <c r="I881" s="767"/>
      <c r="J881" s="214"/>
      <c r="K881" s="214"/>
      <c r="L881" s="768"/>
      <c r="M881" s="214"/>
      <c r="N881" s="769"/>
      <c r="O881" s="214"/>
      <c r="P881" s="214"/>
      <c r="Q881" s="214"/>
      <c r="R881" s="214"/>
      <c r="S881" s="214"/>
      <c r="T881" s="214"/>
      <c r="U881" s="214"/>
      <c r="V881" s="214"/>
      <c r="W881" s="214"/>
      <c r="X881" s="214"/>
      <c r="Y881" s="214"/>
      <c r="Z881" s="214"/>
      <c r="AA881" s="214"/>
    </row>
    <row r="882">
      <c r="A882" s="180"/>
      <c r="B882" s="214"/>
      <c r="C882" s="214"/>
      <c r="D882" s="214"/>
      <c r="E882" s="214"/>
      <c r="F882" s="214"/>
      <c r="G882" s="214"/>
      <c r="H882" s="767"/>
      <c r="I882" s="767"/>
      <c r="J882" s="214"/>
      <c r="K882" s="214"/>
      <c r="L882" s="768"/>
      <c r="M882" s="214"/>
      <c r="N882" s="769"/>
      <c r="O882" s="214"/>
      <c r="P882" s="214"/>
      <c r="Q882" s="214"/>
      <c r="R882" s="214"/>
      <c r="S882" s="214"/>
      <c r="T882" s="214"/>
      <c r="U882" s="214"/>
      <c r="V882" s="214"/>
      <c r="W882" s="214"/>
      <c r="X882" s="214"/>
      <c r="Y882" s="214"/>
      <c r="Z882" s="214"/>
      <c r="AA882" s="214"/>
    </row>
    <row r="883">
      <c r="A883" s="180"/>
      <c r="B883" s="214"/>
      <c r="C883" s="214"/>
      <c r="D883" s="214"/>
      <c r="E883" s="214"/>
      <c r="F883" s="214"/>
      <c r="G883" s="214"/>
      <c r="H883" s="767"/>
      <c r="I883" s="767"/>
      <c r="J883" s="214"/>
      <c r="K883" s="214"/>
      <c r="L883" s="768"/>
      <c r="M883" s="214"/>
      <c r="N883" s="769"/>
      <c r="O883" s="214"/>
      <c r="P883" s="214"/>
      <c r="Q883" s="214"/>
      <c r="R883" s="214"/>
      <c r="S883" s="214"/>
      <c r="T883" s="214"/>
      <c r="U883" s="214"/>
      <c r="V883" s="214"/>
      <c r="W883" s="214"/>
      <c r="X883" s="214"/>
      <c r="Y883" s="214"/>
      <c r="Z883" s="214"/>
      <c r="AA883" s="214"/>
    </row>
    <row r="884">
      <c r="A884" s="180"/>
      <c r="B884" s="214"/>
      <c r="C884" s="214"/>
      <c r="D884" s="214"/>
      <c r="E884" s="214"/>
      <c r="F884" s="214"/>
      <c r="G884" s="214"/>
      <c r="H884" s="767"/>
      <c r="I884" s="767"/>
      <c r="J884" s="214"/>
      <c r="K884" s="214"/>
      <c r="L884" s="768"/>
      <c r="M884" s="214"/>
      <c r="N884" s="769"/>
      <c r="O884" s="214"/>
      <c r="P884" s="214"/>
      <c r="Q884" s="214"/>
      <c r="R884" s="214"/>
      <c r="S884" s="214"/>
      <c r="T884" s="214"/>
      <c r="U884" s="214"/>
      <c r="V884" s="214"/>
      <c r="W884" s="214"/>
      <c r="X884" s="214"/>
      <c r="Y884" s="214"/>
      <c r="Z884" s="214"/>
      <c r="AA884" s="214"/>
    </row>
    <row r="885">
      <c r="A885" s="180"/>
      <c r="B885" s="214"/>
      <c r="C885" s="214"/>
      <c r="D885" s="214"/>
      <c r="E885" s="214"/>
      <c r="F885" s="214"/>
      <c r="G885" s="214"/>
      <c r="H885" s="767"/>
      <c r="I885" s="767"/>
      <c r="J885" s="214"/>
      <c r="K885" s="214"/>
      <c r="L885" s="768"/>
      <c r="M885" s="214"/>
      <c r="N885" s="769"/>
      <c r="O885" s="214"/>
      <c r="P885" s="214"/>
      <c r="Q885" s="214"/>
      <c r="R885" s="214"/>
      <c r="S885" s="214"/>
      <c r="T885" s="214"/>
      <c r="U885" s="214"/>
      <c r="V885" s="214"/>
      <c r="W885" s="214"/>
      <c r="X885" s="214"/>
      <c r="Y885" s="214"/>
      <c r="Z885" s="214"/>
      <c r="AA885" s="214"/>
    </row>
    <row r="886">
      <c r="A886" s="180"/>
      <c r="B886" s="214"/>
      <c r="C886" s="214"/>
      <c r="D886" s="214"/>
      <c r="E886" s="214"/>
      <c r="F886" s="214"/>
      <c r="G886" s="214"/>
      <c r="H886" s="767"/>
      <c r="I886" s="767"/>
      <c r="J886" s="214"/>
      <c r="K886" s="214"/>
      <c r="L886" s="768"/>
      <c r="M886" s="214"/>
      <c r="N886" s="769"/>
      <c r="O886" s="214"/>
      <c r="P886" s="214"/>
      <c r="Q886" s="214"/>
      <c r="R886" s="214"/>
      <c r="S886" s="214"/>
      <c r="T886" s="214"/>
      <c r="U886" s="214"/>
      <c r="V886" s="214"/>
      <c r="W886" s="214"/>
      <c r="X886" s="214"/>
      <c r="Y886" s="214"/>
      <c r="Z886" s="214"/>
      <c r="AA886" s="214"/>
    </row>
    <row r="887">
      <c r="A887" s="180"/>
      <c r="B887" s="214"/>
      <c r="C887" s="214"/>
      <c r="D887" s="214"/>
      <c r="E887" s="214"/>
      <c r="F887" s="214"/>
      <c r="G887" s="214"/>
      <c r="H887" s="767"/>
      <c r="I887" s="767"/>
      <c r="J887" s="214"/>
      <c r="K887" s="214"/>
      <c r="L887" s="768"/>
      <c r="M887" s="214"/>
      <c r="N887" s="769"/>
      <c r="O887" s="214"/>
      <c r="P887" s="214"/>
      <c r="Q887" s="214"/>
      <c r="R887" s="214"/>
      <c r="S887" s="214"/>
      <c r="T887" s="214"/>
      <c r="U887" s="214"/>
      <c r="V887" s="214"/>
      <c r="W887" s="214"/>
      <c r="X887" s="214"/>
      <c r="Y887" s="214"/>
      <c r="Z887" s="214"/>
      <c r="AA887" s="214"/>
    </row>
    <row r="888">
      <c r="A888" s="180"/>
      <c r="B888" s="214"/>
      <c r="C888" s="214"/>
      <c r="D888" s="214"/>
      <c r="E888" s="214"/>
      <c r="F888" s="214"/>
      <c r="G888" s="214"/>
      <c r="H888" s="767"/>
      <c r="I888" s="767"/>
      <c r="J888" s="214"/>
      <c r="K888" s="214"/>
      <c r="L888" s="768"/>
      <c r="M888" s="214"/>
      <c r="N888" s="769"/>
      <c r="O888" s="214"/>
      <c r="P888" s="214"/>
      <c r="Q888" s="214"/>
      <c r="R888" s="214"/>
      <c r="S888" s="214"/>
      <c r="T888" s="214"/>
      <c r="U888" s="214"/>
      <c r="V888" s="214"/>
      <c r="W888" s="214"/>
      <c r="X888" s="214"/>
      <c r="Y888" s="214"/>
      <c r="Z888" s="214"/>
      <c r="AA888" s="214"/>
    </row>
    <row r="889">
      <c r="A889" s="180"/>
      <c r="B889" s="214"/>
      <c r="C889" s="214"/>
      <c r="D889" s="214"/>
      <c r="E889" s="214"/>
      <c r="F889" s="214"/>
      <c r="G889" s="214"/>
      <c r="H889" s="767"/>
      <c r="I889" s="767"/>
      <c r="J889" s="214"/>
      <c r="K889" s="214"/>
      <c r="L889" s="768"/>
      <c r="M889" s="214"/>
      <c r="N889" s="769"/>
      <c r="O889" s="214"/>
      <c r="P889" s="214"/>
      <c r="Q889" s="214"/>
      <c r="R889" s="214"/>
      <c r="S889" s="214"/>
      <c r="T889" s="214"/>
      <c r="U889" s="214"/>
      <c r="V889" s="214"/>
      <c r="W889" s="214"/>
      <c r="X889" s="214"/>
      <c r="Y889" s="214"/>
      <c r="Z889" s="214"/>
      <c r="AA889" s="214"/>
    </row>
    <row r="890">
      <c r="A890" s="180"/>
      <c r="B890" s="214"/>
      <c r="C890" s="214"/>
      <c r="D890" s="214"/>
      <c r="E890" s="214"/>
      <c r="F890" s="214"/>
      <c r="G890" s="214"/>
      <c r="H890" s="767"/>
      <c r="I890" s="767"/>
      <c r="J890" s="214"/>
      <c r="K890" s="214"/>
      <c r="L890" s="768"/>
      <c r="M890" s="214"/>
      <c r="N890" s="769"/>
      <c r="O890" s="214"/>
      <c r="P890" s="214"/>
      <c r="Q890" s="214"/>
      <c r="R890" s="214"/>
      <c r="S890" s="214"/>
      <c r="T890" s="214"/>
      <c r="U890" s="214"/>
      <c r="V890" s="214"/>
      <c r="W890" s="214"/>
      <c r="X890" s="214"/>
      <c r="Y890" s="214"/>
      <c r="Z890" s="214"/>
      <c r="AA890" s="214"/>
    </row>
    <row r="891">
      <c r="A891" s="180"/>
      <c r="B891" s="214"/>
      <c r="C891" s="214"/>
      <c r="D891" s="214"/>
      <c r="E891" s="214"/>
      <c r="F891" s="214"/>
      <c r="G891" s="214"/>
      <c r="H891" s="767"/>
      <c r="I891" s="767"/>
      <c r="J891" s="214"/>
      <c r="K891" s="214"/>
      <c r="L891" s="768"/>
      <c r="M891" s="214"/>
      <c r="N891" s="769"/>
      <c r="O891" s="214"/>
      <c r="P891" s="214"/>
      <c r="Q891" s="214"/>
      <c r="R891" s="214"/>
      <c r="S891" s="214"/>
      <c r="T891" s="214"/>
      <c r="U891" s="214"/>
      <c r="V891" s="214"/>
      <c r="W891" s="214"/>
      <c r="X891" s="214"/>
      <c r="Y891" s="214"/>
      <c r="Z891" s="214"/>
      <c r="AA891" s="214"/>
    </row>
    <row r="892">
      <c r="A892" s="180"/>
      <c r="B892" s="214"/>
      <c r="C892" s="214"/>
      <c r="D892" s="214"/>
      <c r="E892" s="214"/>
      <c r="F892" s="214"/>
      <c r="G892" s="214"/>
      <c r="H892" s="767"/>
      <c r="I892" s="767"/>
      <c r="J892" s="214"/>
      <c r="K892" s="214"/>
      <c r="L892" s="768"/>
      <c r="M892" s="214"/>
      <c r="N892" s="769"/>
      <c r="O892" s="214"/>
      <c r="P892" s="214"/>
      <c r="Q892" s="214"/>
      <c r="R892" s="214"/>
      <c r="S892" s="214"/>
      <c r="T892" s="214"/>
      <c r="U892" s="214"/>
      <c r="V892" s="214"/>
      <c r="W892" s="214"/>
      <c r="X892" s="214"/>
      <c r="Y892" s="214"/>
      <c r="Z892" s="214"/>
      <c r="AA892" s="214"/>
    </row>
    <row r="893">
      <c r="A893" s="180"/>
      <c r="B893" s="214"/>
      <c r="C893" s="214"/>
      <c r="D893" s="214"/>
      <c r="E893" s="214"/>
      <c r="F893" s="214"/>
      <c r="G893" s="214"/>
      <c r="H893" s="767"/>
      <c r="I893" s="767"/>
      <c r="J893" s="214"/>
      <c r="K893" s="214"/>
      <c r="L893" s="768"/>
      <c r="M893" s="214"/>
      <c r="N893" s="769"/>
      <c r="O893" s="214"/>
      <c r="P893" s="214"/>
      <c r="Q893" s="214"/>
      <c r="R893" s="214"/>
      <c r="S893" s="214"/>
      <c r="T893" s="214"/>
      <c r="U893" s="214"/>
      <c r="V893" s="214"/>
      <c r="W893" s="214"/>
      <c r="X893" s="214"/>
      <c r="Y893" s="214"/>
      <c r="Z893" s="214"/>
      <c r="AA893" s="214"/>
    </row>
    <row r="894">
      <c r="A894" s="180"/>
      <c r="B894" s="214"/>
      <c r="C894" s="214"/>
      <c r="D894" s="214"/>
      <c r="E894" s="214"/>
      <c r="F894" s="214"/>
      <c r="G894" s="214"/>
      <c r="H894" s="767"/>
      <c r="I894" s="767"/>
      <c r="J894" s="214"/>
      <c r="K894" s="214"/>
      <c r="L894" s="768"/>
      <c r="M894" s="214"/>
      <c r="N894" s="769"/>
      <c r="O894" s="214"/>
      <c r="P894" s="214"/>
      <c r="Q894" s="214"/>
      <c r="R894" s="214"/>
      <c r="S894" s="214"/>
      <c r="T894" s="214"/>
      <c r="U894" s="214"/>
      <c r="V894" s="214"/>
      <c r="W894" s="214"/>
      <c r="X894" s="214"/>
      <c r="Y894" s="214"/>
      <c r="Z894" s="214"/>
      <c r="AA894" s="214"/>
    </row>
    <row r="895">
      <c r="A895" s="180"/>
      <c r="B895" s="214"/>
      <c r="C895" s="214"/>
      <c r="D895" s="214"/>
      <c r="E895" s="214"/>
      <c r="F895" s="214"/>
      <c r="G895" s="214"/>
      <c r="H895" s="767"/>
      <c r="I895" s="767"/>
      <c r="J895" s="214"/>
      <c r="K895" s="214"/>
      <c r="L895" s="768"/>
      <c r="M895" s="214"/>
      <c r="N895" s="769"/>
      <c r="O895" s="214"/>
      <c r="P895" s="214"/>
      <c r="Q895" s="214"/>
      <c r="R895" s="214"/>
      <c r="S895" s="214"/>
      <c r="T895" s="214"/>
      <c r="U895" s="214"/>
      <c r="V895" s="214"/>
      <c r="W895" s="214"/>
      <c r="X895" s="214"/>
      <c r="Y895" s="214"/>
      <c r="Z895" s="214"/>
      <c r="AA895" s="214"/>
    </row>
    <row r="896">
      <c r="A896" s="180"/>
      <c r="B896" s="214"/>
      <c r="C896" s="214"/>
      <c r="D896" s="214"/>
      <c r="E896" s="214"/>
      <c r="F896" s="214"/>
      <c r="G896" s="214"/>
      <c r="H896" s="767"/>
      <c r="I896" s="767"/>
      <c r="J896" s="214"/>
      <c r="K896" s="214"/>
      <c r="L896" s="768"/>
      <c r="M896" s="214"/>
      <c r="N896" s="769"/>
      <c r="O896" s="214"/>
      <c r="P896" s="214"/>
      <c r="Q896" s="214"/>
      <c r="R896" s="214"/>
      <c r="S896" s="214"/>
      <c r="T896" s="214"/>
      <c r="U896" s="214"/>
      <c r="V896" s="214"/>
      <c r="W896" s="214"/>
      <c r="X896" s="214"/>
      <c r="Y896" s="214"/>
      <c r="Z896" s="214"/>
      <c r="AA896" s="214"/>
    </row>
    <row r="897">
      <c r="A897" s="180"/>
      <c r="B897" s="214"/>
      <c r="C897" s="214"/>
      <c r="D897" s="214"/>
      <c r="E897" s="214"/>
      <c r="F897" s="214"/>
      <c r="G897" s="214"/>
      <c r="H897" s="767"/>
      <c r="I897" s="767"/>
      <c r="J897" s="214"/>
      <c r="K897" s="214"/>
      <c r="L897" s="768"/>
      <c r="M897" s="214"/>
      <c r="N897" s="769"/>
      <c r="O897" s="214"/>
      <c r="P897" s="214"/>
      <c r="Q897" s="214"/>
      <c r="R897" s="214"/>
      <c r="S897" s="214"/>
      <c r="T897" s="214"/>
      <c r="U897" s="214"/>
      <c r="V897" s="214"/>
      <c r="W897" s="214"/>
      <c r="X897" s="214"/>
      <c r="Y897" s="214"/>
      <c r="Z897" s="214"/>
      <c r="AA897" s="214"/>
    </row>
    <row r="898">
      <c r="A898" s="180"/>
      <c r="B898" s="214"/>
      <c r="C898" s="214"/>
      <c r="D898" s="214"/>
      <c r="E898" s="214"/>
      <c r="F898" s="214"/>
      <c r="G898" s="214"/>
      <c r="H898" s="767"/>
      <c r="I898" s="767"/>
      <c r="J898" s="214"/>
      <c r="K898" s="214"/>
      <c r="L898" s="768"/>
      <c r="M898" s="214"/>
      <c r="N898" s="769"/>
      <c r="O898" s="214"/>
      <c r="P898" s="214"/>
      <c r="Q898" s="214"/>
      <c r="R898" s="214"/>
      <c r="S898" s="214"/>
      <c r="T898" s="214"/>
      <c r="U898" s="214"/>
      <c r="V898" s="214"/>
      <c r="W898" s="214"/>
      <c r="X898" s="214"/>
      <c r="Y898" s="214"/>
      <c r="Z898" s="214"/>
      <c r="AA898" s="214"/>
    </row>
    <row r="899">
      <c r="A899" s="180"/>
      <c r="B899" s="214"/>
      <c r="C899" s="214"/>
      <c r="D899" s="214"/>
      <c r="E899" s="214"/>
      <c r="F899" s="214"/>
      <c r="G899" s="214"/>
      <c r="H899" s="767"/>
      <c r="I899" s="767"/>
      <c r="J899" s="214"/>
      <c r="K899" s="214"/>
      <c r="L899" s="768"/>
      <c r="M899" s="214"/>
      <c r="N899" s="769"/>
      <c r="O899" s="214"/>
      <c r="P899" s="214"/>
      <c r="Q899" s="214"/>
      <c r="R899" s="214"/>
      <c r="S899" s="214"/>
      <c r="T899" s="214"/>
      <c r="U899" s="214"/>
      <c r="V899" s="214"/>
      <c r="W899" s="214"/>
      <c r="X899" s="214"/>
      <c r="Y899" s="214"/>
      <c r="Z899" s="214"/>
      <c r="AA899" s="214"/>
    </row>
    <row r="900">
      <c r="A900" s="180"/>
      <c r="B900" s="214"/>
      <c r="C900" s="214"/>
      <c r="D900" s="214"/>
      <c r="E900" s="214"/>
      <c r="F900" s="214"/>
      <c r="G900" s="214"/>
      <c r="H900" s="767"/>
      <c r="I900" s="767"/>
      <c r="J900" s="214"/>
      <c r="K900" s="214"/>
      <c r="L900" s="768"/>
      <c r="M900" s="214"/>
      <c r="N900" s="769"/>
      <c r="O900" s="214"/>
      <c r="P900" s="214"/>
      <c r="Q900" s="214"/>
      <c r="R900" s="214"/>
      <c r="S900" s="214"/>
      <c r="T900" s="214"/>
      <c r="U900" s="214"/>
      <c r="V900" s="214"/>
      <c r="W900" s="214"/>
      <c r="X900" s="214"/>
      <c r="Y900" s="214"/>
      <c r="Z900" s="214"/>
      <c r="AA900" s="214"/>
    </row>
    <row r="901">
      <c r="A901" s="180"/>
      <c r="B901" s="214"/>
      <c r="C901" s="214"/>
      <c r="D901" s="214"/>
      <c r="E901" s="214"/>
      <c r="F901" s="214"/>
      <c r="G901" s="214"/>
      <c r="H901" s="767"/>
      <c r="I901" s="767"/>
      <c r="J901" s="214"/>
      <c r="K901" s="214"/>
      <c r="L901" s="768"/>
      <c r="M901" s="214"/>
      <c r="N901" s="769"/>
      <c r="O901" s="214"/>
      <c r="P901" s="214"/>
      <c r="Q901" s="214"/>
      <c r="R901" s="214"/>
      <c r="S901" s="214"/>
      <c r="T901" s="214"/>
      <c r="U901" s="214"/>
      <c r="V901" s="214"/>
      <c r="W901" s="214"/>
      <c r="X901" s="214"/>
      <c r="Y901" s="214"/>
      <c r="Z901" s="214"/>
      <c r="AA901" s="214"/>
    </row>
    <row r="902">
      <c r="A902" s="180"/>
      <c r="B902" s="214"/>
      <c r="C902" s="214"/>
      <c r="D902" s="214"/>
      <c r="E902" s="214"/>
      <c r="F902" s="214"/>
      <c r="G902" s="214"/>
      <c r="H902" s="767"/>
      <c r="I902" s="767"/>
      <c r="J902" s="214"/>
      <c r="K902" s="214"/>
      <c r="L902" s="768"/>
      <c r="M902" s="214"/>
      <c r="N902" s="769"/>
      <c r="O902" s="214"/>
      <c r="P902" s="214"/>
      <c r="Q902" s="214"/>
      <c r="R902" s="214"/>
      <c r="S902" s="214"/>
      <c r="T902" s="214"/>
      <c r="U902" s="214"/>
      <c r="V902" s="214"/>
      <c r="W902" s="214"/>
      <c r="X902" s="214"/>
      <c r="Y902" s="214"/>
      <c r="Z902" s="214"/>
      <c r="AA902" s="214"/>
    </row>
    <row r="903">
      <c r="A903" s="180"/>
      <c r="B903" s="214"/>
      <c r="C903" s="214"/>
      <c r="D903" s="214"/>
      <c r="E903" s="214"/>
      <c r="F903" s="214"/>
      <c r="G903" s="214"/>
      <c r="H903" s="767"/>
      <c r="I903" s="767"/>
      <c r="J903" s="214"/>
      <c r="K903" s="214"/>
      <c r="L903" s="768"/>
      <c r="M903" s="214"/>
      <c r="N903" s="769"/>
      <c r="O903" s="214"/>
      <c r="P903" s="214"/>
      <c r="Q903" s="214"/>
      <c r="R903" s="214"/>
      <c r="S903" s="214"/>
      <c r="T903" s="214"/>
      <c r="U903" s="214"/>
      <c r="V903" s="214"/>
      <c r="W903" s="214"/>
      <c r="X903" s="214"/>
      <c r="Y903" s="214"/>
      <c r="Z903" s="214"/>
      <c r="AA903" s="214"/>
    </row>
    <row r="904">
      <c r="A904" s="180"/>
      <c r="B904" s="214"/>
      <c r="C904" s="214"/>
      <c r="D904" s="214"/>
      <c r="E904" s="214"/>
      <c r="F904" s="214"/>
      <c r="G904" s="214"/>
      <c r="H904" s="767"/>
      <c r="I904" s="767"/>
      <c r="J904" s="214"/>
      <c r="K904" s="214"/>
      <c r="L904" s="768"/>
      <c r="M904" s="214"/>
      <c r="N904" s="769"/>
      <c r="O904" s="214"/>
      <c r="P904" s="214"/>
      <c r="Q904" s="214"/>
      <c r="R904" s="214"/>
      <c r="S904" s="214"/>
      <c r="T904" s="214"/>
      <c r="U904" s="214"/>
      <c r="V904" s="214"/>
      <c r="W904" s="214"/>
      <c r="X904" s="214"/>
      <c r="Y904" s="214"/>
      <c r="Z904" s="214"/>
      <c r="AA904" s="214"/>
    </row>
    <row r="905">
      <c r="A905" s="180"/>
      <c r="B905" s="214"/>
      <c r="C905" s="214"/>
      <c r="D905" s="214"/>
      <c r="E905" s="214"/>
      <c r="F905" s="214"/>
      <c r="G905" s="214"/>
      <c r="H905" s="767"/>
      <c r="I905" s="767"/>
      <c r="J905" s="214"/>
      <c r="K905" s="214"/>
      <c r="L905" s="768"/>
      <c r="M905" s="214"/>
      <c r="N905" s="769"/>
      <c r="O905" s="214"/>
      <c r="P905" s="214"/>
      <c r="Q905" s="214"/>
      <c r="R905" s="214"/>
      <c r="S905" s="214"/>
      <c r="T905" s="214"/>
      <c r="U905" s="214"/>
      <c r="V905" s="214"/>
      <c r="W905" s="214"/>
      <c r="X905" s="214"/>
      <c r="Y905" s="214"/>
      <c r="Z905" s="214"/>
      <c r="AA905" s="214"/>
    </row>
    <row r="906">
      <c r="A906" s="180"/>
      <c r="B906" s="214"/>
      <c r="C906" s="214"/>
      <c r="D906" s="214"/>
      <c r="E906" s="214"/>
      <c r="F906" s="214"/>
      <c r="G906" s="214"/>
      <c r="H906" s="767"/>
      <c r="I906" s="767"/>
      <c r="J906" s="214"/>
      <c r="K906" s="214"/>
      <c r="L906" s="768"/>
      <c r="M906" s="214"/>
      <c r="N906" s="769"/>
      <c r="O906" s="214"/>
      <c r="P906" s="214"/>
      <c r="Q906" s="214"/>
      <c r="R906" s="214"/>
      <c r="S906" s="214"/>
      <c r="T906" s="214"/>
      <c r="U906" s="214"/>
      <c r="V906" s="214"/>
      <c r="W906" s="214"/>
      <c r="X906" s="214"/>
      <c r="Y906" s="214"/>
      <c r="Z906" s="214"/>
      <c r="AA906" s="214"/>
    </row>
    <row r="907">
      <c r="A907" s="180"/>
      <c r="B907" s="214"/>
      <c r="C907" s="214"/>
      <c r="D907" s="214"/>
      <c r="E907" s="214"/>
      <c r="F907" s="214"/>
      <c r="G907" s="214"/>
      <c r="H907" s="767"/>
      <c r="I907" s="767"/>
      <c r="J907" s="214"/>
      <c r="K907" s="214"/>
      <c r="L907" s="768"/>
      <c r="M907" s="214"/>
      <c r="N907" s="769"/>
      <c r="O907" s="214"/>
      <c r="P907" s="214"/>
      <c r="Q907" s="214"/>
      <c r="R907" s="214"/>
      <c r="S907" s="214"/>
      <c r="T907" s="214"/>
      <c r="U907" s="214"/>
      <c r="V907" s="214"/>
      <c r="W907" s="214"/>
      <c r="X907" s="214"/>
      <c r="Y907" s="214"/>
      <c r="Z907" s="214"/>
      <c r="AA907" s="214"/>
    </row>
    <row r="908">
      <c r="A908" s="180"/>
      <c r="B908" s="214"/>
      <c r="C908" s="214"/>
      <c r="D908" s="214"/>
      <c r="E908" s="214"/>
      <c r="F908" s="214"/>
      <c r="G908" s="214"/>
      <c r="H908" s="767"/>
      <c r="I908" s="767"/>
      <c r="J908" s="214"/>
      <c r="K908" s="214"/>
      <c r="L908" s="768"/>
      <c r="M908" s="214"/>
      <c r="N908" s="769"/>
      <c r="O908" s="214"/>
      <c r="P908" s="214"/>
      <c r="Q908" s="214"/>
      <c r="R908" s="214"/>
      <c r="S908" s="214"/>
      <c r="T908" s="214"/>
      <c r="U908" s="214"/>
      <c r="V908" s="214"/>
      <c r="W908" s="214"/>
      <c r="X908" s="214"/>
      <c r="Y908" s="214"/>
      <c r="Z908" s="214"/>
      <c r="AA908" s="214"/>
    </row>
    <row r="909">
      <c r="A909" s="180"/>
      <c r="B909" s="214"/>
      <c r="C909" s="214"/>
      <c r="D909" s="214"/>
      <c r="E909" s="214"/>
      <c r="F909" s="214"/>
      <c r="G909" s="214"/>
      <c r="H909" s="767"/>
      <c r="I909" s="767"/>
      <c r="J909" s="214"/>
      <c r="K909" s="214"/>
      <c r="L909" s="768"/>
      <c r="M909" s="214"/>
      <c r="N909" s="769"/>
      <c r="O909" s="214"/>
      <c r="P909" s="214"/>
      <c r="Q909" s="214"/>
      <c r="R909" s="214"/>
      <c r="S909" s="214"/>
      <c r="T909" s="214"/>
      <c r="U909" s="214"/>
      <c r="V909" s="214"/>
      <c r="W909" s="214"/>
      <c r="X909" s="214"/>
      <c r="Y909" s="214"/>
      <c r="Z909" s="214"/>
      <c r="AA909" s="214"/>
    </row>
    <row r="910">
      <c r="A910" s="180"/>
      <c r="B910" s="214"/>
      <c r="C910" s="214"/>
      <c r="D910" s="214"/>
      <c r="E910" s="214"/>
      <c r="F910" s="214"/>
      <c r="G910" s="214"/>
      <c r="H910" s="767"/>
      <c r="I910" s="767"/>
      <c r="J910" s="214"/>
      <c r="K910" s="214"/>
      <c r="L910" s="768"/>
      <c r="M910" s="214"/>
      <c r="N910" s="769"/>
      <c r="O910" s="214"/>
      <c r="P910" s="214"/>
      <c r="Q910" s="214"/>
      <c r="R910" s="214"/>
      <c r="S910" s="214"/>
      <c r="T910" s="214"/>
      <c r="U910" s="214"/>
      <c r="V910" s="214"/>
      <c r="W910" s="214"/>
      <c r="X910" s="214"/>
      <c r="Y910" s="214"/>
      <c r="Z910" s="214"/>
      <c r="AA910" s="214"/>
    </row>
    <row r="911">
      <c r="A911" s="180"/>
      <c r="B911" s="214"/>
      <c r="C911" s="214"/>
      <c r="D911" s="214"/>
      <c r="E911" s="214"/>
      <c r="F911" s="214"/>
      <c r="G911" s="214"/>
      <c r="H911" s="767"/>
      <c r="I911" s="767"/>
      <c r="J911" s="214"/>
      <c r="K911" s="214"/>
      <c r="L911" s="768"/>
      <c r="M911" s="214"/>
      <c r="N911" s="769"/>
      <c r="O911" s="214"/>
      <c r="P911" s="214"/>
      <c r="Q911" s="214"/>
      <c r="R911" s="214"/>
      <c r="S911" s="214"/>
      <c r="T911" s="214"/>
      <c r="U911" s="214"/>
      <c r="V911" s="214"/>
      <c r="W911" s="214"/>
      <c r="X911" s="214"/>
      <c r="Y911" s="214"/>
      <c r="Z911" s="214"/>
      <c r="AA911" s="214"/>
    </row>
    <row r="912">
      <c r="A912" s="180"/>
      <c r="B912" s="214"/>
      <c r="C912" s="214"/>
      <c r="D912" s="214"/>
      <c r="E912" s="214"/>
      <c r="F912" s="214"/>
      <c r="G912" s="214"/>
      <c r="H912" s="767"/>
      <c r="I912" s="767"/>
      <c r="J912" s="214"/>
      <c r="K912" s="214"/>
      <c r="L912" s="768"/>
      <c r="M912" s="214"/>
      <c r="N912" s="769"/>
      <c r="O912" s="214"/>
      <c r="P912" s="214"/>
      <c r="Q912" s="214"/>
      <c r="R912" s="214"/>
      <c r="S912" s="214"/>
      <c r="T912" s="214"/>
      <c r="U912" s="214"/>
      <c r="V912" s="214"/>
      <c r="W912" s="214"/>
      <c r="X912" s="214"/>
      <c r="Y912" s="214"/>
      <c r="Z912" s="214"/>
      <c r="AA912" s="214"/>
    </row>
    <row r="913">
      <c r="A913" s="180"/>
      <c r="B913" s="214"/>
      <c r="C913" s="214"/>
      <c r="D913" s="214"/>
      <c r="E913" s="214"/>
      <c r="F913" s="214"/>
      <c r="G913" s="214"/>
      <c r="H913" s="767"/>
      <c r="I913" s="767"/>
      <c r="J913" s="214"/>
      <c r="K913" s="214"/>
      <c r="L913" s="768"/>
      <c r="M913" s="214"/>
      <c r="N913" s="769"/>
      <c r="O913" s="214"/>
      <c r="P913" s="214"/>
      <c r="Q913" s="214"/>
      <c r="R913" s="214"/>
      <c r="S913" s="214"/>
      <c r="T913" s="214"/>
      <c r="U913" s="214"/>
      <c r="V913" s="214"/>
      <c r="W913" s="214"/>
      <c r="X913" s="214"/>
      <c r="Y913" s="214"/>
      <c r="Z913" s="214"/>
      <c r="AA913" s="214"/>
    </row>
    <row r="914">
      <c r="A914" s="180"/>
      <c r="B914" s="214"/>
      <c r="C914" s="214"/>
      <c r="D914" s="214"/>
      <c r="E914" s="214"/>
      <c r="F914" s="214"/>
      <c r="G914" s="214"/>
      <c r="H914" s="767"/>
      <c r="I914" s="767"/>
      <c r="J914" s="214"/>
      <c r="K914" s="214"/>
      <c r="L914" s="768"/>
      <c r="M914" s="214"/>
      <c r="N914" s="769"/>
      <c r="O914" s="214"/>
      <c r="P914" s="214"/>
      <c r="Q914" s="214"/>
      <c r="R914" s="214"/>
      <c r="S914" s="214"/>
      <c r="T914" s="214"/>
      <c r="U914" s="214"/>
      <c r="V914" s="214"/>
      <c r="W914" s="214"/>
      <c r="X914" s="214"/>
      <c r="Y914" s="214"/>
      <c r="Z914" s="214"/>
      <c r="AA914" s="214"/>
    </row>
    <row r="915">
      <c r="A915" s="180"/>
      <c r="B915" s="214"/>
      <c r="C915" s="214"/>
      <c r="D915" s="214"/>
      <c r="E915" s="214"/>
      <c r="F915" s="214"/>
      <c r="G915" s="214"/>
      <c r="H915" s="767"/>
      <c r="I915" s="767"/>
      <c r="J915" s="214"/>
      <c r="K915" s="214"/>
      <c r="L915" s="768"/>
      <c r="M915" s="214"/>
      <c r="N915" s="769"/>
      <c r="O915" s="214"/>
      <c r="P915" s="214"/>
      <c r="Q915" s="214"/>
      <c r="R915" s="214"/>
      <c r="S915" s="214"/>
      <c r="T915" s="214"/>
      <c r="U915" s="214"/>
      <c r="V915" s="214"/>
      <c r="W915" s="214"/>
      <c r="X915" s="214"/>
      <c r="Y915" s="214"/>
      <c r="Z915" s="214"/>
      <c r="AA915" s="214"/>
    </row>
    <row r="916">
      <c r="A916" s="180"/>
      <c r="B916" s="214"/>
      <c r="C916" s="214"/>
      <c r="D916" s="214"/>
      <c r="E916" s="214"/>
      <c r="F916" s="214"/>
      <c r="G916" s="214"/>
      <c r="H916" s="767"/>
      <c r="I916" s="767"/>
      <c r="J916" s="214"/>
      <c r="K916" s="214"/>
      <c r="L916" s="768"/>
      <c r="M916" s="214"/>
      <c r="N916" s="769"/>
      <c r="O916" s="214"/>
      <c r="P916" s="214"/>
      <c r="Q916" s="214"/>
      <c r="R916" s="214"/>
      <c r="S916" s="214"/>
      <c r="T916" s="214"/>
      <c r="U916" s="214"/>
      <c r="V916" s="214"/>
      <c r="W916" s="214"/>
      <c r="X916" s="214"/>
      <c r="Y916" s="214"/>
      <c r="Z916" s="214"/>
      <c r="AA916" s="214"/>
    </row>
    <row r="917">
      <c r="A917" s="180"/>
      <c r="B917" s="214"/>
      <c r="C917" s="214"/>
      <c r="D917" s="214"/>
      <c r="E917" s="214"/>
      <c r="F917" s="214"/>
      <c r="G917" s="214"/>
      <c r="H917" s="767"/>
      <c r="I917" s="767"/>
      <c r="J917" s="214"/>
      <c r="K917" s="214"/>
      <c r="L917" s="768"/>
      <c r="M917" s="214"/>
      <c r="N917" s="769"/>
      <c r="O917" s="214"/>
      <c r="P917" s="214"/>
      <c r="Q917" s="214"/>
      <c r="R917" s="214"/>
      <c r="S917" s="214"/>
      <c r="T917" s="214"/>
      <c r="U917" s="214"/>
      <c r="V917" s="214"/>
      <c r="W917" s="214"/>
      <c r="X917" s="214"/>
      <c r="Y917" s="214"/>
      <c r="Z917" s="214"/>
      <c r="AA917" s="214"/>
    </row>
    <row r="918">
      <c r="A918" s="180"/>
      <c r="B918" s="214"/>
      <c r="C918" s="214"/>
      <c r="D918" s="214"/>
      <c r="E918" s="214"/>
      <c r="F918" s="214"/>
      <c r="G918" s="214"/>
      <c r="H918" s="767"/>
      <c r="I918" s="767"/>
      <c r="J918" s="214"/>
      <c r="K918" s="214"/>
      <c r="L918" s="768"/>
      <c r="M918" s="214"/>
      <c r="N918" s="769"/>
      <c r="O918" s="214"/>
      <c r="P918" s="214"/>
      <c r="Q918" s="214"/>
      <c r="R918" s="214"/>
      <c r="S918" s="214"/>
      <c r="T918" s="214"/>
      <c r="U918" s="214"/>
      <c r="V918" s="214"/>
      <c r="W918" s="214"/>
      <c r="X918" s="214"/>
      <c r="Y918" s="214"/>
      <c r="Z918" s="214"/>
      <c r="AA918" s="214"/>
    </row>
    <row r="919">
      <c r="A919" s="180"/>
      <c r="B919" s="214"/>
      <c r="C919" s="214"/>
      <c r="D919" s="214"/>
      <c r="E919" s="214"/>
      <c r="F919" s="214"/>
      <c r="G919" s="214"/>
      <c r="H919" s="767"/>
      <c r="I919" s="767"/>
      <c r="J919" s="214"/>
      <c r="K919" s="214"/>
      <c r="L919" s="768"/>
      <c r="M919" s="214"/>
      <c r="N919" s="769"/>
      <c r="O919" s="214"/>
      <c r="P919" s="214"/>
      <c r="Q919" s="214"/>
      <c r="R919" s="214"/>
      <c r="S919" s="214"/>
      <c r="T919" s="214"/>
      <c r="U919" s="214"/>
      <c r="V919" s="214"/>
      <c r="W919" s="214"/>
      <c r="X919" s="214"/>
      <c r="Y919" s="214"/>
      <c r="Z919" s="214"/>
      <c r="AA919" s="214"/>
    </row>
    <row r="920">
      <c r="A920" s="180"/>
      <c r="B920" s="214"/>
      <c r="C920" s="214"/>
      <c r="D920" s="214"/>
      <c r="E920" s="214"/>
      <c r="F920" s="214"/>
      <c r="G920" s="214"/>
      <c r="H920" s="767"/>
      <c r="I920" s="767"/>
      <c r="J920" s="214"/>
      <c r="K920" s="214"/>
      <c r="L920" s="768"/>
      <c r="M920" s="214"/>
      <c r="N920" s="769"/>
      <c r="O920" s="214"/>
      <c r="P920" s="214"/>
      <c r="Q920" s="214"/>
      <c r="R920" s="214"/>
      <c r="S920" s="214"/>
      <c r="T920" s="214"/>
      <c r="U920" s="214"/>
      <c r="V920" s="214"/>
      <c r="W920" s="214"/>
      <c r="X920" s="214"/>
      <c r="Y920" s="214"/>
      <c r="Z920" s="214"/>
      <c r="AA920" s="214"/>
    </row>
    <row r="921">
      <c r="A921" s="180"/>
      <c r="B921" s="214"/>
      <c r="C921" s="214"/>
      <c r="D921" s="214"/>
      <c r="E921" s="214"/>
      <c r="F921" s="214"/>
      <c r="G921" s="214"/>
      <c r="H921" s="767"/>
      <c r="I921" s="767"/>
      <c r="J921" s="214"/>
      <c r="K921" s="214"/>
      <c r="L921" s="768"/>
      <c r="M921" s="214"/>
      <c r="N921" s="769"/>
      <c r="O921" s="214"/>
      <c r="P921" s="214"/>
      <c r="Q921" s="214"/>
      <c r="R921" s="214"/>
      <c r="S921" s="214"/>
      <c r="T921" s="214"/>
      <c r="U921" s="214"/>
      <c r="V921" s="214"/>
      <c r="W921" s="214"/>
      <c r="X921" s="214"/>
      <c r="Y921" s="214"/>
      <c r="Z921" s="214"/>
      <c r="AA921" s="214"/>
    </row>
    <row r="922">
      <c r="A922" s="180"/>
      <c r="B922" s="214"/>
      <c r="C922" s="214"/>
      <c r="D922" s="214"/>
      <c r="E922" s="214"/>
      <c r="F922" s="214"/>
      <c r="G922" s="214"/>
      <c r="H922" s="767"/>
      <c r="I922" s="767"/>
      <c r="J922" s="214"/>
      <c r="K922" s="214"/>
      <c r="L922" s="768"/>
      <c r="M922" s="214"/>
      <c r="N922" s="769"/>
      <c r="O922" s="214"/>
      <c r="P922" s="214"/>
      <c r="Q922" s="214"/>
      <c r="R922" s="214"/>
      <c r="S922" s="214"/>
      <c r="T922" s="214"/>
      <c r="U922" s="214"/>
      <c r="V922" s="214"/>
      <c r="W922" s="214"/>
      <c r="X922" s="214"/>
      <c r="Y922" s="214"/>
      <c r="Z922" s="214"/>
      <c r="AA922" s="214"/>
    </row>
    <row r="923">
      <c r="A923" s="180"/>
      <c r="B923" s="214"/>
      <c r="C923" s="214"/>
      <c r="D923" s="214"/>
      <c r="E923" s="214"/>
      <c r="F923" s="214"/>
      <c r="G923" s="214"/>
      <c r="H923" s="767"/>
      <c r="I923" s="767"/>
      <c r="J923" s="214"/>
      <c r="K923" s="214"/>
      <c r="L923" s="768"/>
      <c r="M923" s="214"/>
      <c r="N923" s="769"/>
      <c r="O923" s="214"/>
      <c r="P923" s="214"/>
      <c r="Q923" s="214"/>
      <c r="R923" s="214"/>
      <c r="S923" s="214"/>
      <c r="T923" s="214"/>
      <c r="U923" s="214"/>
      <c r="V923" s="214"/>
      <c r="W923" s="214"/>
      <c r="X923" s="214"/>
      <c r="Y923" s="214"/>
      <c r="Z923" s="214"/>
      <c r="AA923" s="214"/>
    </row>
    <row r="924">
      <c r="A924" s="180"/>
      <c r="B924" s="214"/>
      <c r="C924" s="214"/>
      <c r="D924" s="214"/>
      <c r="E924" s="214"/>
      <c r="F924" s="214"/>
      <c r="G924" s="214"/>
      <c r="H924" s="767"/>
      <c r="I924" s="767"/>
      <c r="J924" s="214"/>
      <c r="K924" s="214"/>
      <c r="L924" s="768"/>
      <c r="M924" s="214"/>
      <c r="N924" s="769"/>
      <c r="O924" s="214"/>
      <c r="P924" s="214"/>
      <c r="Q924" s="214"/>
      <c r="R924" s="214"/>
      <c r="S924" s="214"/>
      <c r="T924" s="214"/>
      <c r="U924" s="214"/>
      <c r="V924" s="214"/>
      <c r="W924" s="214"/>
      <c r="X924" s="214"/>
      <c r="Y924" s="214"/>
      <c r="Z924" s="214"/>
      <c r="AA924" s="214"/>
    </row>
    <row r="925">
      <c r="A925" s="180"/>
      <c r="B925" s="214"/>
      <c r="C925" s="214"/>
      <c r="D925" s="214"/>
      <c r="E925" s="214"/>
      <c r="F925" s="214"/>
      <c r="G925" s="214"/>
      <c r="H925" s="767"/>
      <c r="I925" s="767"/>
      <c r="J925" s="214"/>
      <c r="K925" s="214"/>
      <c r="L925" s="768"/>
      <c r="M925" s="214"/>
      <c r="N925" s="769"/>
      <c r="O925" s="214"/>
      <c r="P925" s="214"/>
      <c r="Q925" s="214"/>
      <c r="R925" s="214"/>
      <c r="S925" s="214"/>
      <c r="T925" s="214"/>
      <c r="U925" s="214"/>
      <c r="V925" s="214"/>
      <c r="W925" s="214"/>
      <c r="X925" s="214"/>
      <c r="Y925" s="214"/>
      <c r="Z925" s="214"/>
      <c r="AA925" s="214"/>
    </row>
    <row r="926">
      <c r="A926" s="180"/>
      <c r="B926" s="214"/>
      <c r="C926" s="214"/>
      <c r="D926" s="214"/>
      <c r="E926" s="214"/>
      <c r="F926" s="214"/>
      <c r="G926" s="214"/>
      <c r="H926" s="767"/>
      <c r="I926" s="767"/>
      <c r="J926" s="214"/>
      <c r="K926" s="214"/>
      <c r="L926" s="768"/>
      <c r="M926" s="214"/>
      <c r="N926" s="769"/>
      <c r="O926" s="214"/>
      <c r="P926" s="214"/>
      <c r="Q926" s="214"/>
      <c r="R926" s="214"/>
      <c r="S926" s="214"/>
      <c r="T926" s="214"/>
      <c r="U926" s="214"/>
      <c r="V926" s="214"/>
      <c r="W926" s="214"/>
      <c r="X926" s="214"/>
      <c r="Y926" s="214"/>
      <c r="Z926" s="214"/>
      <c r="AA926" s="214"/>
    </row>
    <row r="927">
      <c r="A927" s="180"/>
      <c r="B927" s="214"/>
      <c r="C927" s="214"/>
      <c r="D927" s="214"/>
      <c r="E927" s="214"/>
      <c r="F927" s="214"/>
      <c r="G927" s="214"/>
      <c r="H927" s="767"/>
      <c r="I927" s="767"/>
      <c r="J927" s="214"/>
      <c r="K927" s="214"/>
      <c r="L927" s="768"/>
      <c r="M927" s="214"/>
      <c r="N927" s="769"/>
      <c r="O927" s="214"/>
      <c r="P927" s="214"/>
      <c r="Q927" s="214"/>
      <c r="R927" s="214"/>
      <c r="S927" s="214"/>
      <c r="T927" s="214"/>
      <c r="U927" s="214"/>
      <c r="V927" s="214"/>
      <c r="W927" s="214"/>
      <c r="X927" s="214"/>
      <c r="Y927" s="214"/>
      <c r="Z927" s="214"/>
      <c r="AA927" s="214"/>
    </row>
    <row r="928">
      <c r="A928" s="180"/>
      <c r="B928" s="214"/>
      <c r="C928" s="214"/>
      <c r="D928" s="214"/>
      <c r="E928" s="214"/>
      <c r="F928" s="214"/>
      <c r="G928" s="214"/>
      <c r="H928" s="767"/>
      <c r="I928" s="767"/>
      <c r="J928" s="214"/>
      <c r="K928" s="214"/>
      <c r="L928" s="768"/>
      <c r="M928" s="214"/>
      <c r="N928" s="769"/>
      <c r="O928" s="214"/>
      <c r="P928" s="214"/>
      <c r="Q928" s="214"/>
      <c r="R928" s="214"/>
      <c r="S928" s="214"/>
      <c r="T928" s="214"/>
      <c r="U928" s="214"/>
      <c r="V928" s="214"/>
      <c r="W928" s="214"/>
      <c r="X928" s="214"/>
      <c r="Y928" s="214"/>
      <c r="Z928" s="214"/>
      <c r="AA928" s="214"/>
    </row>
    <row r="929">
      <c r="A929" s="180"/>
      <c r="B929" s="214"/>
      <c r="C929" s="214"/>
      <c r="D929" s="214"/>
      <c r="E929" s="214"/>
      <c r="F929" s="214"/>
      <c r="G929" s="214"/>
      <c r="H929" s="767"/>
      <c r="I929" s="767"/>
      <c r="J929" s="214"/>
      <c r="K929" s="214"/>
      <c r="L929" s="768"/>
      <c r="M929" s="214"/>
      <c r="N929" s="769"/>
      <c r="O929" s="214"/>
      <c r="P929" s="214"/>
      <c r="Q929" s="214"/>
      <c r="R929" s="214"/>
      <c r="S929" s="214"/>
      <c r="T929" s="214"/>
      <c r="U929" s="214"/>
      <c r="V929" s="214"/>
      <c r="W929" s="214"/>
      <c r="X929" s="214"/>
      <c r="Y929" s="214"/>
      <c r="Z929" s="214"/>
      <c r="AA929" s="214"/>
    </row>
    <row r="930">
      <c r="A930" s="180"/>
      <c r="B930" s="214"/>
      <c r="C930" s="214"/>
      <c r="D930" s="214"/>
      <c r="E930" s="214"/>
      <c r="F930" s="214"/>
      <c r="G930" s="214"/>
      <c r="H930" s="767"/>
      <c r="I930" s="767"/>
      <c r="J930" s="214"/>
      <c r="K930" s="214"/>
      <c r="L930" s="768"/>
      <c r="M930" s="214"/>
      <c r="N930" s="769"/>
      <c r="O930" s="214"/>
      <c r="P930" s="214"/>
      <c r="Q930" s="214"/>
      <c r="R930" s="214"/>
      <c r="S930" s="214"/>
      <c r="T930" s="214"/>
      <c r="U930" s="214"/>
      <c r="V930" s="214"/>
      <c r="W930" s="214"/>
      <c r="X930" s="214"/>
      <c r="Y930" s="214"/>
      <c r="Z930" s="214"/>
      <c r="AA930" s="214"/>
    </row>
    <row r="931">
      <c r="A931" s="180"/>
      <c r="B931" s="214"/>
      <c r="C931" s="214"/>
      <c r="D931" s="214"/>
      <c r="E931" s="214"/>
      <c r="F931" s="214"/>
      <c r="G931" s="214"/>
      <c r="H931" s="767"/>
      <c r="I931" s="767"/>
      <c r="J931" s="214"/>
      <c r="K931" s="214"/>
      <c r="L931" s="768"/>
      <c r="M931" s="214"/>
      <c r="N931" s="769"/>
      <c r="O931" s="214"/>
      <c r="P931" s="214"/>
      <c r="Q931" s="214"/>
      <c r="R931" s="214"/>
      <c r="S931" s="214"/>
      <c r="T931" s="214"/>
      <c r="U931" s="214"/>
      <c r="V931" s="214"/>
      <c r="W931" s="214"/>
      <c r="X931" s="214"/>
      <c r="Y931" s="214"/>
      <c r="Z931" s="214"/>
      <c r="AA931" s="214"/>
    </row>
    <row r="932">
      <c r="A932" s="180"/>
      <c r="B932" s="214"/>
      <c r="C932" s="214"/>
      <c r="D932" s="214"/>
      <c r="E932" s="214"/>
      <c r="F932" s="214"/>
      <c r="G932" s="214"/>
      <c r="H932" s="767"/>
      <c r="I932" s="767"/>
      <c r="J932" s="214"/>
      <c r="K932" s="214"/>
      <c r="L932" s="768"/>
      <c r="M932" s="214"/>
      <c r="N932" s="769"/>
      <c r="O932" s="214"/>
      <c r="P932" s="214"/>
      <c r="Q932" s="214"/>
      <c r="R932" s="214"/>
      <c r="S932" s="214"/>
      <c r="T932" s="214"/>
      <c r="U932" s="214"/>
      <c r="V932" s="214"/>
      <c r="W932" s="214"/>
      <c r="X932" s="214"/>
      <c r="Y932" s="214"/>
      <c r="Z932" s="214"/>
      <c r="AA932" s="214"/>
    </row>
    <row r="933">
      <c r="A933" s="180"/>
      <c r="B933" s="214"/>
      <c r="C933" s="214"/>
      <c r="D933" s="214"/>
      <c r="E933" s="214"/>
      <c r="F933" s="214"/>
      <c r="G933" s="214"/>
      <c r="H933" s="767"/>
      <c r="I933" s="767"/>
      <c r="J933" s="214"/>
      <c r="K933" s="214"/>
      <c r="L933" s="768"/>
      <c r="M933" s="214"/>
      <c r="N933" s="769"/>
      <c r="O933" s="214"/>
      <c r="P933" s="214"/>
      <c r="Q933" s="214"/>
      <c r="R933" s="214"/>
      <c r="S933" s="214"/>
      <c r="T933" s="214"/>
      <c r="U933" s="214"/>
      <c r="V933" s="214"/>
      <c r="W933" s="214"/>
      <c r="X933" s="214"/>
      <c r="Y933" s="214"/>
      <c r="Z933" s="214"/>
      <c r="AA933" s="214"/>
    </row>
    <row r="934">
      <c r="A934" s="180"/>
      <c r="B934" s="214"/>
      <c r="C934" s="214"/>
      <c r="D934" s="214"/>
      <c r="E934" s="214"/>
      <c r="F934" s="214"/>
      <c r="G934" s="214"/>
      <c r="H934" s="767"/>
      <c r="I934" s="767"/>
      <c r="J934" s="214"/>
      <c r="K934" s="214"/>
      <c r="L934" s="768"/>
      <c r="M934" s="214"/>
      <c r="N934" s="769"/>
      <c r="O934" s="214"/>
      <c r="P934" s="214"/>
      <c r="Q934" s="214"/>
      <c r="R934" s="214"/>
      <c r="S934" s="214"/>
      <c r="T934" s="214"/>
      <c r="U934" s="214"/>
      <c r="V934" s="214"/>
      <c r="W934" s="214"/>
      <c r="X934" s="214"/>
      <c r="Y934" s="214"/>
      <c r="Z934" s="214"/>
      <c r="AA934" s="214"/>
    </row>
    <row r="935">
      <c r="A935" s="180"/>
      <c r="B935" s="214"/>
      <c r="C935" s="214"/>
      <c r="D935" s="214"/>
      <c r="E935" s="214"/>
      <c r="F935" s="214"/>
      <c r="G935" s="214"/>
      <c r="H935" s="767"/>
      <c r="I935" s="767"/>
      <c r="J935" s="214"/>
      <c r="K935" s="214"/>
      <c r="L935" s="768"/>
      <c r="M935" s="214"/>
      <c r="N935" s="769"/>
      <c r="O935" s="214"/>
      <c r="P935" s="214"/>
      <c r="Q935" s="214"/>
      <c r="R935" s="214"/>
      <c r="S935" s="214"/>
      <c r="T935" s="214"/>
      <c r="U935" s="214"/>
      <c r="V935" s="214"/>
      <c r="W935" s="214"/>
      <c r="X935" s="214"/>
      <c r="Y935" s="214"/>
      <c r="Z935" s="214"/>
      <c r="AA935" s="214"/>
    </row>
    <row r="936">
      <c r="A936" s="180"/>
      <c r="B936" s="214"/>
      <c r="C936" s="214"/>
      <c r="D936" s="214"/>
      <c r="E936" s="214"/>
      <c r="F936" s="214"/>
      <c r="G936" s="214"/>
      <c r="H936" s="767"/>
      <c r="I936" s="767"/>
      <c r="J936" s="214"/>
      <c r="K936" s="214"/>
      <c r="L936" s="768"/>
      <c r="M936" s="214"/>
      <c r="N936" s="769"/>
      <c r="O936" s="214"/>
      <c r="P936" s="214"/>
      <c r="Q936" s="214"/>
      <c r="R936" s="214"/>
      <c r="S936" s="214"/>
      <c r="T936" s="214"/>
      <c r="U936" s="214"/>
      <c r="V936" s="214"/>
      <c r="W936" s="214"/>
      <c r="X936" s="214"/>
      <c r="Y936" s="214"/>
      <c r="Z936" s="214"/>
      <c r="AA936" s="214"/>
    </row>
    <row r="937">
      <c r="A937" s="180"/>
      <c r="B937" s="214"/>
      <c r="C937" s="214"/>
      <c r="D937" s="214"/>
      <c r="E937" s="214"/>
      <c r="F937" s="214"/>
      <c r="G937" s="214"/>
      <c r="H937" s="767"/>
      <c r="I937" s="767"/>
      <c r="J937" s="214"/>
      <c r="K937" s="214"/>
      <c r="L937" s="768"/>
      <c r="M937" s="214"/>
      <c r="N937" s="769"/>
      <c r="O937" s="214"/>
      <c r="P937" s="214"/>
      <c r="Q937" s="214"/>
      <c r="R937" s="214"/>
      <c r="S937" s="214"/>
      <c r="T937" s="214"/>
      <c r="U937" s="214"/>
      <c r="V937" s="214"/>
      <c r="W937" s="214"/>
      <c r="X937" s="214"/>
      <c r="Y937" s="214"/>
      <c r="Z937" s="214"/>
      <c r="AA937" s="214"/>
    </row>
    <row r="938">
      <c r="A938" s="180"/>
      <c r="B938" s="214"/>
      <c r="C938" s="214"/>
      <c r="D938" s="214"/>
      <c r="E938" s="214"/>
      <c r="F938" s="214"/>
      <c r="G938" s="214"/>
      <c r="H938" s="767"/>
      <c r="I938" s="767"/>
      <c r="J938" s="214"/>
      <c r="K938" s="214"/>
      <c r="L938" s="768"/>
      <c r="M938" s="214"/>
      <c r="N938" s="769"/>
      <c r="O938" s="214"/>
      <c r="P938" s="214"/>
      <c r="Q938" s="214"/>
      <c r="R938" s="214"/>
      <c r="S938" s="214"/>
      <c r="T938" s="214"/>
      <c r="U938" s="214"/>
      <c r="V938" s="214"/>
      <c r="W938" s="214"/>
      <c r="X938" s="214"/>
      <c r="Y938" s="214"/>
      <c r="Z938" s="214"/>
      <c r="AA938" s="214"/>
    </row>
    <row r="939">
      <c r="A939" s="180"/>
      <c r="B939" s="214"/>
      <c r="C939" s="214"/>
      <c r="D939" s="214"/>
      <c r="E939" s="214"/>
      <c r="F939" s="214"/>
      <c r="G939" s="214"/>
      <c r="H939" s="767"/>
      <c r="I939" s="767"/>
      <c r="J939" s="214"/>
      <c r="K939" s="214"/>
      <c r="L939" s="768"/>
      <c r="M939" s="214"/>
      <c r="N939" s="769"/>
      <c r="O939" s="214"/>
      <c r="P939" s="214"/>
      <c r="Q939" s="214"/>
      <c r="R939" s="214"/>
      <c r="S939" s="214"/>
      <c r="T939" s="214"/>
      <c r="U939" s="214"/>
      <c r="V939" s="214"/>
      <c r="W939" s="214"/>
      <c r="X939" s="214"/>
      <c r="Y939" s="214"/>
      <c r="Z939" s="214"/>
      <c r="AA939" s="214"/>
    </row>
    <row r="940">
      <c r="A940" s="180"/>
      <c r="B940" s="214"/>
      <c r="C940" s="214"/>
      <c r="D940" s="214"/>
      <c r="E940" s="214"/>
      <c r="F940" s="214"/>
      <c r="G940" s="214"/>
      <c r="H940" s="767"/>
      <c r="I940" s="767"/>
      <c r="J940" s="214"/>
      <c r="K940" s="214"/>
      <c r="L940" s="768"/>
      <c r="M940" s="214"/>
      <c r="N940" s="769"/>
      <c r="O940" s="214"/>
      <c r="P940" s="214"/>
      <c r="Q940" s="214"/>
      <c r="R940" s="214"/>
      <c r="S940" s="214"/>
      <c r="T940" s="214"/>
      <c r="U940" s="214"/>
      <c r="V940" s="214"/>
      <c r="W940" s="214"/>
      <c r="X940" s="214"/>
      <c r="Y940" s="214"/>
      <c r="Z940" s="214"/>
      <c r="AA940" s="214"/>
    </row>
    <row r="941">
      <c r="A941" s="180"/>
      <c r="B941" s="214"/>
      <c r="C941" s="214"/>
      <c r="D941" s="214"/>
      <c r="E941" s="214"/>
      <c r="F941" s="214"/>
      <c r="G941" s="214"/>
      <c r="H941" s="767"/>
      <c r="I941" s="767"/>
      <c r="J941" s="214"/>
      <c r="K941" s="214"/>
      <c r="L941" s="768"/>
      <c r="M941" s="214"/>
      <c r="N941" s="769"/>
      <c r="O941" s="214"/>
      <c r="P941" s="214"/>
      <c r="Q941" s="214"/>
      <c r="R941" s="214"/>
      <c r="S941" s="214"/>
      <c r="T941" s="214"/>
      <c r="U941" s="214"/>
      <c r="V941" s="214"/>
      <c r="W941" s="214"/>
      <c r="X941" s="214"/>
      <c r="Y941" s="214"/>
      <c r="Z941" s="214"/>
      <c r="AA941" s="214"/>
    </row>
    <row r="942">
      <c r="A942" s="180"/>
      <c r="B942" s="214"/>
      <c r="C942" s="214"/>
      <c r="D942" s="214"/>
      <c r="E942" s="214"/>
      <c r="F942" s="214"/>
      <c r="G942" s="214"/>
      <c r="H942" s="767"/>
      <c r="I942" s="767"/>
      <c r="J942" s="214"/>
      <c r="K942" s="214"/>
      <c r="L942" s="768"/>
      <c r="M942" s="214"/>
      <c r="N942" s="769"/>
      <c r="O942" s="214"/>
      <c r="P942" s="214"/>
      <c r="Q942" s="214"/>
      <c r="R942" s="214"/>
      <c r="S942" s="214"/>
      <c r="T942" s="214"/>
      <c r="U942" s="214"/>
      <c r="V942" s="214"/>
      <c r="W942" s="214"/>
      <c r="X942" s="214"/>
      <c r="Y942" s="214"/>
      <c r="Z942" s="214"/>
      <c r="AA942" s="214"/>
    </row>
    <row r="943">
      <c r="A943" s="180"/>
      <c r="B943" s="214"/>
      <c r="C943" s="214"/>
      <c r="D943" s="214"/>
      <c r="E943" s="214"/>
      <c r="F943" s="214"/>
      <c r="G943" s="214"/>
      <c r="H943" s="767"/>
      <c r="I943" s="767"/>
      <c r="J943" s="214"/>
      <c r="K943" s="214"/>
      <c r="L943" s="768"/>
      <c r="M943" s="214"/>
      <c r="N943" s="769"/>
      <c r="O943" s="214"/>
      <c r="P943" s="214"/>
      <c r="Q943" s="214"/>
      <c r="R943" s="214"/>
      <c r="S943" s="214"/>
      <c r="T943" s="214"/>
      <c r="U943" s="214"/>
      <c r="V943" s="214"/>
      <c r="W943" s="214"/>
      <c r="X943" s="214"/>
      <c r="Y943" s="214"/>
      <c r="Z943" s="214"/>
      <c r="AA943" s="214"/>
    </row>
    <row r="944">
      <c r="A944" s="180"/>
      <c r="B944" s="214"/>
      <c r="C944" s="214"/>
      <c r="D944" s="214"/>
      <c r="E944" s="214"/>
      <c r="F944" s="214"/>
      <c r="G944" s="214"/>
      <c r="H944" s="767"/>
      <c r="I944" s="767"/>
      <c r="J944" s="214"/>
      <c r="K944" s="214"/>
      <c r="L944" s="768"/>
      <c r="M944" s="214"/>
      <c r="N944" s="769"/>
      <c r="O944" s="214"/>
      <c r="P944" s="214"/>
      <c r="Q944" s="214"/>
      <c r="R944" s="214"/>
      <c r="S944" s="214"/>
      <c r="T944" s="214"/>
      <c r="U944" s="214"/>
      <c r="V944" s="214"/>
      <c r="W944" s="214"/>
      <c r="X944" s="214"/>
      <c r="Y944" s="214"/>
      <c r="Z944" s="214"/>
      <c r="AA944" s="214"/>
    </row>
    <row r="945">
      <c r="A945" s="180"/>
      <c r="B945" s="214"/>
      <c r="C945" s="214"/>
      <c r="D945" s="214"/>
      <c r="E945" s="214"/>
      <c r="F945" s="214"/>
      <c r="G945" s="214"/>
      <c r="H945" s="767"/>
      <c r="I945" s="767"/>
      <c r="J945" s="214"/>
      <c r="K945" s="214"/>
      <c r="L945" s="768"/>
      <c r="M945" s="214"/>
      <c r="N945" s="769"/>
      <c r="O945" s="214"/>
      <c r="P945" s="214"/>
      <c r="Q945" s="214"/>
      <c r="R945" s="214"/>
      <c r="S945" s="214"/>
      <c r="T945" s="214"/>
      <c r="U945" s="214"/>
      <c r="V945" s="214"/>
      <c r="W945" s="214"/>
      <c r="X945" s="214"/>
      <c r="Y945" s="214"/>
      <c r="Z945" s="214"/>
      <c r="AA945" s="214"/>
    </row>
    <row r="946">
      <c r="A946" s="180"/>
      <c r="B946" s="214"/>
      <c r="C946" s="214"/>
      <c r="D946" s="214"/>
      <c r="E946" s="214"/>
      <c r="F946" s="214"/>
      <c r="G946" s="214"/>
      <c r="H946" s="767"/>
      <c r="I946" s="767"/>
      <c r="J946" s="214"/>
      <c r="K946" s="214"/>
      <c r="L946" s="768"/>
      <c r="M946" s="214"/>
      <c r="N946" s="769"/>
      <c r="O946" s="214"/>
      <c r="P946" s="214"/>
      <c r="Q946" s="214"/>
      <c r="R946" s="214"/>
      <c r="S946" s="214"/>
      <c r="T946" s="214"/>
      <c r="U946" s="214"/>
      <c r="V946" s="214"/>
      <c r="W946" s="214"/>
      <c r="X946" s="214"/>
      <c r="Y946" s="214"/>
      <c r="Z946" s="214"/>
      <c r="AA946" s="214"/>
    </row>
    <row r="947">
      <c r="A947" s="180"/>
      <c r="B947" s="214"/>
      <c r="C947" s="214"/>
      <c r="D947" s="214"/>
      <c r="E947" s="214"/>
      <c r="F947" s="214"/>
      <c r="G947" s="214"/>
      <c r="H947" s="767"/>
      <c r="I947" s="767"/>
      <c r="J947" s="214"/>
      <c r="K947" s="214"/>
      <c r="L947" s="768"/>
      <c r="M947" s="214"/>
      <c r="N947" s="769"/>
      <c r="O947" s="214"/>
      <c r="P947" s="214"/>
      <c r="Q947" s="214"/>
      <c r="R947" s="214"/>
      <c r="S947" s="214"/>
      <c r="T947" s="214"/>
      <c r="U947" s="214"/>
      <c r="V947" s="214"/>
      <c r="W947" s="214"/>
      <c r="X947" s="214"/>
      <c r="Y947" s="214"/>
      <c r="Z947" s="214"/>
      <c r="AA947" s="214"/>
    </row>
    <row r="948">
      <c r="A948" s="180"/>
      <c r="B948" s="214"/>
      <c r="C948" s="214"/>
      <c r="D948" s="214"/>
      <c r="E948" s="214"/>
      <c r="F948" s="214"/>
      <c r="G948" s="214"/>
      <c r="H948" s="767"/>
      <c r="I948" s="767"/>
      <c r="J948" s="214"/>
      <c r="K948" s="214"/>
      <c r="L948" s="768"/>
      <c r="M948" s="214"/>
      <c r="N948" s="769"/>
      <c r="O948" s="214"/>
      <c r="P948" s="214"/>
      <c r="Q948" s="214"/>
      <c r="R948" s="214"/>
      <c r="S948" s="214"/>
      <c r="T948" s="214"/>
      <c r="U948" s="214"/>
      <c r="V948" s="214"/>
      <c r="W948" s="214"/>
      <c r="X948" s="214"/>
      <c r="Y948" s="214"/>
      <c r="Z948" s="214"/>
      <c r="AA948" s="214"/>
    </row>
    <row r="949">
      <c r="A949" s="180"/>
      <c r="B949" s="214"/>
      <c r="C949" s="214"/>
      <c r="D949" s="214"/>
      <c r="E949" s="214"/>
      <c r="F949" s="214"/>
      <c r="G949" s="214"/>
      <c r="H949" s="767"/>
      <c r="I949" s="767"/>
      <c r="J949" s="214"/>
      <c r="K949" s="214"/>
      <c r="L949" s="768"/>
      <c r="M949" s="214"/>
      <c r="N949" s="769"/>
      <c r="O949" s="214"/>
      <c r="P949" s="214"/>
      <c r="Q949" s="214"/>
      <c r="R949" s="214"/>
      <c r="S949" s="214"/>
      <c r="T949" s="214"/>
      <c r="U949" s="214"/>
      <c r="V949" s="214"/>
      <c r="W949" s="214"/>
      <c r="X949" s="214"/>
      <c r="Y949" s="214"/>
      <c r="Z949" s="214"/>
      <c r="AA949" s="214"/>
    </row>
    <row r="950">
      <c r="A950" s="180"/>
      <c r="B950" s="214"/>
      <c r="C950" s="214"/>
      <c r="D950" s="214"/>
      <c r="E950" s="214"/>
      <c r="F950" s="214"/>
      <c r="G950" s="214"/>
      <c r="H950" s="767"/>
      <c r="I950" s="767"/>
      <c r="J950" s="214"/>
      <c r="K950" s="214"/>
      <c r="L950" s="768"/>
      <c r="M950" s="214"/>
      <c r="N950" s="769"/>
      <c r="O950" s="214"/>
      <c r="P950" s="214"/>
      <c r="Q950" s="214"/>
      <c r="R950" s="214"/>
      <c r="S950" s="214"/>
      <c r="T950" s="214"/>
      <c r="U950" s="214"/>
      <c r="V950" s="214"/>
      <c r="W950" s="214"/>
      <c r="X950" s="214"/>
      <c r="Y950" s="214"/>
      <c r="Z950" s="214"/>
      <c r="AA950" s="214"/>
    </row>
    <row r="951">
      <c r="A951" s="180"/>
      <c r="B951" s="214"/>
      <c r="C951" s="214"/>
      <c r="D951" s="214"/>
      <c r="E951" s="214"/>
      <c r="F951" s="214"/>
      <c r="G951" s="214"/>
      <c r="H951" s="767"/>
      <c r="I951" s="767"/>
      <c r="J951" s="214"/>
      <c r="K951" s="214"/>
      <c r="L951" s="768"/>
      <c r="M951" s="214"/>
      <c r="N951" s="769"/>
      <c r="O951" s="214"/>
      <c r="P951" s="214"/>
      <c r="Q951" s="214"/>
      <c r="R951" s="214"/>
      <c r="S951" s="214"/>
      <c r="T951" s="214"/>
      <c r="U951" s="214"/>
      <c r="V951" s="214"/>
      <c r="W951" s="214"/>
      <c r="X951" s="214"/>
      <c r="Y951" s="214"/>
      <c r="Z951" s="214"/>
      <c r="AA951" s="214"/>
    </row>
    <row r="952">
      <c r="A952" s="180"/>
      <c r="B952" s="214"/>
      <c r="C952" s="214"/>
      <c r="D952" s="214"/>
      <c r="E952" s="214"/>
      <c r="F952" s="214"/>
      <c r="G952" s="214"/>
      <c r="H952" s="767"/>
      <c r="I952" s="767"/>
      <c r="J952" s="214"/>
      <c r="K952" s="214"/>
      <c r="L952" s="768"/>
      <c r="M952" s="214"/>
      <c r="N952" s="769"/>
      <c r="O952" s="214"/>
      <c r="P952" s="214"/>
      <c r="Q952" s="214"/>
      <c r="R952" s="214"/>
      <c r="S952" s="214"/>
      <c r="T952" s="214"/>
      <c r="U952" s="214"/>
      <c r="V952" s="214"/>
      <c r="W952" s="214"/>
      <c r="X952" s="214"/>
      <c r="Y952" s="214"/>
      <c r="Z952" s="214"/>
      <c r="AA952" s="214"/>
    </row>
    <row r="953">
      <c r="A953" s="180"/>
      <c r="B953" s="214"/>
      <c r="C953" s="214"/>
      <c r="D953" s="214"/>
      <c r="E953" s="214"/>
      <c r="F953" s="214"/>
      <c r="G953" s="214"/>
      <c r="H953" s="767"/>
      <c r="I953" s="767"/>
      <c r="J953" s="214"/>
      <c r="K953" s="214"/>
      <c r="L953" s="768"/>
      <c r="M953" s="214"/>
      <c r="N953" s="769"/>
      <c r="O953" s="214"/>
      <c r="P953" s="214"/>
      <c r="Q953" s="214"/>
      <c r="R953" s="214"/>
      <c r="S953" s="214"/>
      <c r="T953" s="214"/>
      <c r="U953" s="214"/>
      <c r="V953" s="214"/>
      <c r="W953" s="214"/>
      <c r="X953" s="214"/>
      <c r="Y953" s="214"/>
      <c r="Z953" s="214"/>
      <c r="AA953" s="214"/>
    </row>
    <row r="954">
      <c r="A954" s="180"/>
      <c r="B954" s="214"/>
      <c r="C954" s="214"/>
      <c r="D954" s="214"/>
      <c r="E954" s="214"/>
      <c r="F954" s="214"/>
      <c r="G954" s="214"/>
      <c r="H954" s="767"/>
      <c r="I954" s="767"/>
      <c r="J954" s="214"/>
      <c r="K954" s="214"/>
      <c r="L954" s="768"/>
      <c r="M954" s="214"/>
      <c r="N954" s="769"/>
      <c r="O954" s="214"/>
      <c r="P954" s="214"/>
      <c r="Q954" s="214"/>
      <c r="R954" s="214"/>
      <c r="S954" s="214"/>
      <c r="T954" s="214"/>
      <c r="U954" s="214"/>
      <c r="V954" s="214"/>
      <c r="W954" s="214"/>
      <c r="X954" s="214"/>
      <c r="Y954" s="214"/>
      <c r="Z954" s="214"/>
      <c r="AA954" s="214"/>
    </row>
    <row r="955">
      <c r="A955" s="180"/>
      <c r="B955" s="214"/>
      <c r="C955" s="214"/>
      <c r="D955" s="214"/>
      <c r="E955" s="214"/>
      <c r="F955" s="214"/>
      <c r="G955" s="214"/>
      <c r="H955" s="767"/>
      <c r="I955" s="767"/>
      <c r="J955" s="214"/>
      <c r="K955" s="214"/>
      <c r="L955" s="768"/>
      <c r="M955" s="214"/>
      <c r="N955" s="769"/>
      <c r="O955" s="214"/>
      <c r="P955" s="214"/>
      <c r="Q955" s="214"/>
      <c r="R955" s="214"/>
      <c r="S955" s="214"/>
      <c r="T955" s="214"/>
      <c r="U955" s="214"/>
      <c r="V955" s="214"/>
      <c r="W955" s="214"/>
      <c r="X955" s="214"/>
      <c r="Y955" s="214"/>
      <c r="Z955" s="214"/>
      <c r="AA955" s="214"/>
    </row>
    <row r="956">
      <c r="A956" s="180"/>
      <c r="B956" s="214"/>
      <c r="C956" s="214"/>
      <c r="D956" s="214"/>
      <c r="E956" s="214"/>
      <c r="F956" s="214"/>
      <c r="G956" s="214"/>
      <c r="H956" s="767"/>
      <c r="I956" s="767"/>
      <c r="J956" s="214"/>
      <c r="K956" s="214"/>
      <c r="L956" s="768"/>
      <c r="M956" s="214"/>
      <c r="N956" s="769"/>
      <c r="O956" s="214"/>
      <c r="P956" s="214"/>
      <c r="Q956" s="214"/>
      <c r="R956" s="214"/>
      <c r="S956" s="214"/>
      <c r="T956" s="214"/>
      <c r="U956" s="214"/>
      <c r="V956" s="214"/>
      <c r="W956" s="214"/>
      <c r="X956" s="214"/>
      <c r="Y956" s="214"/>
      <c r="Z956" s="214"/>
      <c r="AA956" s="214"/>
    </row>
    <row r="957">
      <c r="A957" s="180"/>
      <c r="B957" s="214"/>
      <c r="C957" s="214"/>
      <c r="D957" s="214"/>
      <c r="E957" s="214"/>
      <c r="F957" s="214"/>
      <c r="G957" s="214"/>
      <c r="H957" s="767"/>
      <c r="I957" s="767"/>
      <c r="J957" s="214"/>
      <c r="K957" s="214"/>
      <c r="L957" s="768"/>
      <c r="M957" s="214"/>
      <c r="N957" s="769"/>
      <c r="O957" s="214"/>
      <c r="P957" s="214"/>
      <c r="Q957" s="214"/>
      <c r="R957" s="214"/>
      <c r="S957" s="214"/>
      <c r="T957" s="214"/>
      <c r="U957" s="214"/>
      <c r="V957" s="214"/>
      <c r="W957" s="214"/>
      <c r="X957" s="214"/>
      <c r="Y957" s="214"/>
      <c r="Z957" s="214"/>
      <c r="AA957" s="214"/>
    </row>
    <row r="958">
      <c r="A958" s="180"/>
      <c r="B958" s="214"/>
      <c r="C958" s="214"/>
      <c r="D958" s="214"/>
      <c r="E958" s="214"/>
      <c r="F958" s="214"/>
      <c r="G958" s="214"/>
      <c r="H958" s="767"/>
      <c r="I958" s="767"/>
      <c r="J958" s="214"/>
      <c r="K958" s="214"/>
      <c r="L958" s="768"/>
      <c r="M958" s="214"/>
      <c r="N958" s="769"/>
      <c r="O958" s="214"/>
      <c r="P958" s="214"/>
      <c r="Q958" s="214"/>
      <c r="R958" s="214"/>
      <c r="S958" s="214"/>
      <c r="T958" s="214"/>
      <c r="U958" s="214"/>
      <c r="V958" s="214"/>
      <c r="W958" s="214"/>
      <c r="X958" s="214"/>
      <c r="Y958" s="214"/>
      <c r="Z958" s="214"/>
      <c r="AA958" s="214"/>
    </row>
    <row r="959">
      <c r="A959" s="180"/>
      <c r="B959" s="214"/>
      <c r="C959" s="214"/>
      <c r="D959" s="214"/>
      <c r="E959" s="214"/>
      <c r="F959" s="214"/>
      <c r="G959" s="214"/>
      <c r="H959" s="767"/>
      <c r="I959" s="767"/>
      <c r="J959" s="214"/>
      <c r="K959" s="214"/>
      <c r="L959" s="768"/>
      <c r="M959" s="214"/>
      <c r="N959" s="769"/>
      <c r="O959" s="214"/>
      <c r="P959" s="214"/>
      <c r="Q959" s="214"/>
      <c r="R959" s="214"/>
      <c r="S959" s="214"/>
      <c r="T959" s="214"/>
      <c r="U959" s="214"/>
      <c r="V959" s="214"/>
      <c r="W959" s="214"/>
      <c r="X959" s="214"/>
      <c r="Y959" s="214"/>
      <c r="Z959" s="214"/>
      <c r="AA959" s="214"/>
    </row>
    <row r="960">
      <c r="A960" s="180"/>
      <c r="B960" s="214"/>
      <c r="C960" s="214"/>
      <c r="D960" s="214"/>
      <c r="E960" s="214"/>
      <c r="F960" s="214"/>
      <c r="G960" s="214"/>
      <c r="H960" s="767"/>
      <c r="I960" s="767"/>
      <c r="J960" s="214"/>
      <c r="K960" s="214"/>
      <c r="L960" s="768"/>
      <c r="M960" s="214"/>
      <c r="N960" s="769"/>
      <c r="O960" s="214"/>
      <c r="P960" s="214"/>
      <c r="Q960" s="214"/>
      <c r="R960" s="214"/>
      <c r="S960" s="214"/>
      <c r="T960" s="214"/>
      <c r="U960" s="214"/>
      <c r="V960" s="214"/>
      <c r="W960" s="214"/>
      <c r="X960" s="214"/>
      <c r="Y960" s="214"/>
      <c r="Z960" s="214"/>
      <c r="AA960" s="214"/>
    </row>
    <row r="961">
      <c r="A961" s="180"/>
      <c r="B961" s="214"/>
      <c r="C961" s="214"/>
      <c r="D961" s="214"/>
      <c r="E961" s="214"/>
      <c r="F961" s="214"/>
      <c r="G961" s="214"/>
      <c r="H961" s="767"/>
      <c r="I961" s="767"/>
      <c r="J961" s="214"/>
      <c r="K961" s="214"/>
      <c r="L961" s="768"/>
      <c r="M961" s="214"/>
      <c r="N961" s="769"/>
      <c r="O961" s="214"/>
      <c r="P961" s="214"/>
      <c r="Q961" s="214"/>
      <c r="R961" s="214"/>
      <c r="S961" s="214"/>
      <c r="T961" s="214"/>
      <c r="U961" s="214"/>
      <c r="V961" s="214"/>
      <c r="W961" s="214"/>
      <c r="X961" s="214"/>
      <c r="Y961" s="214"/>
      <c r="Z961" s="214"/>
      <c r="AA961" s="214"/>
    </row>
    <row r="962">
      <c r="A962" s="180"/>
      <c r="B962" s="214"/>
      <c r="C962" s="214"/>
      <c r="D962" s="214"/>
      <c r="E962" s="214"/>
      <c r="F962" s="214"/>
      <c r="G962" s="214"/>
      <c r="H962" s="767"/>
      <c r="I962" s="767"/>
      <c r="J962" s="214"/>
      <c r="K962" s="214"/>
      <c r="L962" s="768"/>
      <c r="M962" s="214"/>
      <c r="N962" s="769"/>
      <c r="O962" s="214"/>
      <c r="P962" s="214"/>
      <c r="Q962" s="214"/>
      <c r="R962" s="214"/>
      <c r="S962" s="214"/>
      <c r="T962" s="214"/>
      <c r="U962" s="214"/>
      <c r="V962" s="214"/>
      <c r="W962" s="214"/>
      <c r="X962" s="214"/>
      <c r="Y962" s="214"/>
      <c r="Z962" s="214"/>
      <c r="AA962" s="214"/>
    </row>
    <row r="963">
      <c r="A963" s="180"/>
      <c r="B963" s="214"/>
      <c r="C963" s="214"/>
      <c r="D963" s="214"/>
      <c r="E963" s="214"/>
      <c r="F963" s="214"/>
      <c r="G963" s="214"/>
      <c r="H963" s="767"/>
      <c r="I963" s="767"/>
      <c r="J963" s="214"/>
      <c r="K963" s="214"/>
      <c r="L963" s="768"/>
      <c r="M963" s="214"/>
      <c r="N963" s="769"/>
      <c r="O963" s="214"/>
      <c r="P963" s="214"/>
      <c r="Q963" s="214"/>
      <c r="R963" s="214"/>
      <c r="S963" s="214"/>
      <c r="T963" s="214"/>
      <c r="U963" s="214"/>
      <c r="V963" s="214"/>
      <c r="W963" s="214"/>
      <c r="X963" s="214"/>
      <c r="Y963" s="214"/>
      <c r="Z963" s="214"/>
      <c r="AA963" s="214"/>
    </row>
    <row r="964">
      <c r="A964" s="180"/>
      <c r="B964" s="214"/>
      <c r="C964" s="214"/>
      <c r="D964" s="214"/>
      <c r="E964" s="214"/>
      <c r="F964" s="214"/>
      <c r="G964" s="214"/>
      <c r="H964" s="767"/>
      <c r="I964" s="767"/>
      <c r="J964" s="214"/>
      <c r="K964" s="214"/>
      <c r="L964" s="768"/>
      <c r="M964" s="214"/>
      <c r="N964" s="769"/>
      <c r="O964" s="214"/>
      <c r="P964" s="214"/>
      <c r="Q964" s="214"/>
      <c r="R964" s="214"/>
      <c r="S964" s="214"/>
      <c r="T964" s="214"/>
      <c r="U964" s="214"/>
      <c r="V964" s="214"/>
      <c r="W964" s="214"/>
      <c r="X964" s="214"/>
      <c r="Y964" s="214"/>
      <c r="Z964" s="214"/>
      <c r="AA964" s="214"/>
    </row>
    <row r="965">
      <c r="A965" s="180"/>
      <c r="B965" s="214"/>
      <c r="C965" s="214"/>
      <c r="D965" s="214"/>
      <c r="E965" s="214"/>
      <c r="F965" s="214"/>
      <c r="G965" s="214"/>
      <c r="H965" s="767"/>
      <c r="I965" s="767"/>
      <c r="J965" s="214"/>
      <c r="K965" s="214"/>
      <c r="L965" s="768"/>
      <c r="M965" s="214"/>
      <c r="N965" s="769"/>
      <c r="O965" s="214"/>
      <c r="P965" s="214"/>
      <c r="Q965" s="214"/>
      <c r="R965" s="214"/>
      <c r="S965" s="214"/>
      <c r="T965" s="214"/>
      <c r="U965" s="214"/>
      <c r="V965" s="214"/>
      <c r="W965" s="214"/>
      <c r="X965" s="214"/>
      <c r="Y965" s="214"/>
      <c r="Z965" s="214"/>
      <c r="AA965" s="214"/>
    </row>
    <row r="966">
      <c r="A966" s="180"/>
      <c r="B966" s="214"/>
      <c r="C966" s="214"/>
      <c r="D966" s="214"/>
      <c r="E966" s="214"/>
      <c r="F966" s="214"/>
      <c r="G966" s="214"/>
      <c r="H966" s="767"/>
      <c r="I966" s="767"/>
      <c r="J966" s="214"/>
      <c r="K966" s="214"/>
      <c r="L966" s="768"/>
      <c r="M966" s="214"/>
      <c r="N966" s="769"/>
      <c r="O966" s="214"/>
      <c r="P966" s="214"/>
      <c r="Q966" s="214"/>
      <c r="R966" s="214"/>
      <c r="S966" s="214"/>
      <c r="T966" s="214"/>
      <c r="U966" s="214"/>
      <c r="V966" s="214"/>
      <c r="W966" s="214"/>
      <c r="X966" s="214"/>
      <c r="Y966" s="214"/>
      <c r="Z966" s="214"/>
      <c r="AA966" s="214"/>
    </row>
    <row r="967">
      <c r="A967" s="180"/>
      <c r="B967" s="214"/>
      <c r="C967" s="214"/>
      <c r="D967" s="214"/>
      <c r="E967" s="214"/>
      <c r="F967" s="214"/>
      <c r="G967" s="214"/>
      <c r="H967" s="767"/>
      <c r="I967" s="767"/>
      <c r="J967" s="214"/>
      <c r="K967" s="214"/>
      <c r="L967" s="768"/>
      <c r="M967" s="214"/>
      <c r="N967" s="769"/>
      <c r="O967" s="214"/>
      <c r="P967" s="214"/>
      <c r="Q967" s="214"/>
      <c r="R967" s="214"/>
      <c r="S967" s="214"/>
      <c r="T967" s="214"/>
      <c r="U967" s="214"/>
      <c r="V967" s="214"/>
      <c r="W967" s="214"/>
      <c r="X967" s="214"/>
      <c r="Y967" s="214"/>
      <c r="Z967" s="214"/>
      <c r="AA967" s="214"/>
    </row>
    <row r="968">
      <c r="A968" s="180"/>
      <c r="B968" s="214"/>
      <c r="C968" s="214"/>
      <c r="D968" s="214"/>
      <c r="E968" s="214"/>
      <c r="F968" s="214"/>
      <c r="G968" s="214"/>
      <c r="H968" s="767"/>
      <c r="I968" s="767"/>
      <c r="J968" s="214"/>
      <c r="K968" s="214"/>
      <c r="L968" s="768"/>
      <c r="M968" s="214"/>
      <c r="N968" s="769"/>
      <c r="O968" s="214"/>
      <c r="P968" s="214"/>
      <c r="Q968" s="214"/>
      <c r="R968" s="214"/>
      <c r="S968" s="214"/>
      <c r="T968" s="214"/>
      <c r="U968" s="214"/>
      <c r="V968" s="214"/>
      <c r="W968" s="214"/>
      <c r="X968" s="214"/>
      <c r="Y968" s="214"/>
      <c r="Z968" s="214"/>
      <c r="AA968" s="214"/>
    </row>
    <row r="969">
      <c r="A969" s="180"/>
      <c r="B969" s="214"/>
      <c r="C969" s="214"/>
      <c r="D969" s="214"/>
      <c r="E969" s="214"/>
      <c r="F969" s="214"/>
      <c r="G969" s="214"/>
      <c r="H969" s="767"/>
      <c r="I969" s="767"/>
      <c r="J969" s="214"/>
      <c r="K969" s="214"/>
      <c r="L969" s="768"/>
      <c r="M969" s="214"/>
      <c r="N969" s="769"/>
      <c r="O969" s="214"/>
      <c r="P969" s="214"/>
      <c r="Q969" s="214"/>
      <c r="R969" s="214"/>
      <c r="S969" s="214"/>
      <c r="T969" s="214"/>
      <c r="U969" s="214"/>
      <c r="V969" s="214"/>
      <c r="W969" s="214"/>
      <c r="X969" s="214"/>
      <c r="Y969" s="214"/>
      <c r="Z969" s="214"/>
      <c r="AA969" s="214"/>
    </row>
    <row r="970">
      <c r="A970" s="180"/>
      <c r="B970" s="214"/>
      <c r="C970" s="214"/>
      <c r="D970" s="214"/>
      <c r="E970" s="214"/>
      <c r="F970" s="214"/>
      <c r="G970" s="214"/>
      <c r="H970" s="767"/>
      <c r="I970" s="767"/>
      <c r="J970" s="214"/>
      <c r="K970" s="214"/>
      <c r="L970" s="768"/>
      <c r="M970" s="214"/>
      <c r="N970" s="769"/>
      <c r="O970" s="214"/>
      <c r="P970" s="214"/>
      <c r="Q970" s="214"/>
      <c r="R970" s="214"/>
      <c r="S970" s="214"/>
      <c r="T970" s="214"/>
      <c r="U970" s="214"/>
      <c r="V970" s="214"/>
      <c r="W970" s="214"/>
      <c r="X970" s="214"/>
      <c r="Y970" s="214"/>
      <c r="Z970" s="214"/>
      <c r="AA970" s="214"/>
    </row>
    <row r="971">
      <c r="A971" s="180"/>
      <c r="B971" s="214"/>
      <c r="C971" s="214"/>
      <c r="D971" s="214"/>
      <c r="E971" s="214"/>
      <c r="F971" s="214"/>
      <c r="G971" s="214"/>
      <c r="H971" s="767"/>
      <c r="I971" s="767"/>
      <c r="J971" s="214"/>
      <c r="K971" s="214"/>
      <c r="L971" s="768"/>
      <c r="M971" s="214"/>
      <c r="N971" s="769"/>
      <c r="O971" s="214"/>
      <c r="P971" s="214"/>
      <c r="Q971" s="214"/>
      <c r="R971" s="214"/>
      <c r="S971" s="214"/>
      <c r="T971" s="214"/>
      <c r="U971" s="214"/>
      <c r="V971" s="214"/>
      <c r="W971" s="214"/>
      <c r="X971" s="214"/>
      <c r="Y971" s="214"/>
      <c r="Z971" s="214"/>
      <c r="AA971" s="214"/>
    </row>
    <row r="972">
      <c r="A972" s="180"/>
      <c r="B972" s="214"/>
      <c r="C972" s="214"/>
      <c r="D972" s="214"/>
      <c r="E972" s="214"/>
      <c r="F972" s="214"/>
      <c r="G972" s="214"/>
      <c r="H972" s="767"/>
      <c r="I972" s="767"/>
      <c r="J972" s="214"/>
      <c r="K972" s="214"/>
      <c r="L972" s="768"/>
      <c r="M972" s="214"/>
      <c r="N972" s="769"/>
      <c r="O972" s="214"/>
      <c r="P972" s="214"/>
      <c r="Q972" s="214"/>
      <c r="R972" s="214"/>
      <c r="S972" s="214"/>
      <c r="T972" s="214"/>
      <c r="U972" s="214"/>
      <c r="V972" s="214"/>
      <c r="W972" s="214"/>
      <c r="X972" s="214"/>
      <c r="Y972" s="214"/>
      <c r="Z972" s="214"/>
      <c r="AA972" s="214"/>
    </row>
    <row r="973">
      <c r="A973" s="180"/>
      <c r="B973" s="214"/>
      <c r="C973" s="214"/>
      <c r="D973" s="214"/>
      <c r="E973" s="214"/>
      <c r="F973" s="214"/>
      <c r="G973" s="214"/>
      <c r="H973" s="767"/>
      <c r="I973" s="767"/>
      <c r="J973" s="214"/>
      <c r="K973" s="214"/>
      <c r="L973" s="768"/>
      <c r="M973" s="214"/>
      <c r="N973" s="769"/>
      <c r="O973" s="214"/>
      <c r="P973" s="214"/>
      <c r="Q973" s="214"/>
      <c r="R973" s="214"/>
      <c r="S973" s="214"/>
      <c r="T973" s="214"/>
      <c r="U973" s="214"/>
      <c r="V973" s="214"/>
      <c r="W973" s="214"/>
      <c r="X973" s="214"/>
      <c r="Y973" s="214"/>
      <c r="Z973" s="214"/>
      <c r="AA973" s="214"/>
    </row>
    <row r="974">
      <c r="A974" s="180"/>
      <c r="B974" s="214"/>
      <c r="C974" s="214"/>
      <c r="D974" s="214"/>
      <c r="E974" s="214"/>
      <c r="F974" s="214"/>
      <c r="G974" s="214"/>
      <c r="H974" s="767"/>
      <c r="I974" s="767"/>
      <c r="J974" s="214"/>
      <c r="K974" s="214"/>
      <c r="L974" s="768"/>
      <c r="M974" s="214"/>
      <c r="N974" s="769"/>
      <c r="O974" s="214"/>
      <c r="P974" s="214"/>
      <c r="Q974" s="214"/>
      <c r="R974" s="214"/>
      <c r="S974" s="214"/>
      <c r="T974" s="214"/>
      <c r="U974" s="214"/>
      <c r="V974" s="214"/>
      <c r="W974" s="214"/>
      <c r="X974" s="214"/>
      <c r="Y974" s="214"/>
      <c r="Z974" s="214"/>
      <c r="AA974" s="214"/>
    </row>
    <row r="975">
      <c r="A975" s="180"/>
      <c r="B975" s="214"/>
      <c r="C975" s="214"/>
      <c r="D975" s="214"/>
      <c r="E975" s="214"/>
      <c r="F975" s="214"/>
      <c r="G975" s="214"/>
      <c r="H975" s="767"/>
      <c r="I975" s="767"/>
      <c r="J975" s="214"/>
      <c r="K975" s="214"/>
      <c r="L975" s="768"/>
      <c r="M975" s="214"/>
      <c r="N975" s="769"/>
      <c r="O975" s="214"/>
      <c r="P975" s="214"/>
      <c r="Q975" s="214"/>
      <c r="R975" s="214"/>
      <c r="S975" s="214"/>
      <c r="T975" s="214"/>
      <c r="U975" s="214"/>
      <c r="V975" s="214"/>
      <c r="W975" s="214"/>
      <c r="X975" s="214"/>
      <c r="Y975" s="214"/>
      <c r="Z975" s="214"/>
      <c r="AA975" s="214"/>
    </row>
    <row r="976">
      <c r="A976" s="180"/>
      <c r="B976" s="214"/>
      <c r="C976" s="214"/>
      <c r="D976" s="214"/>
      <c r="E976" s="214"/>
      <c r="F976" s="214"/>
      <c r="G976" s="214"/>
      <c r="H976" s="767"/>
      <c r="I976" s="767"/>
      <c r="J976" s="214"/>
      <c r="K976" s="214"/>
      <c r="L976" s="768"/>
      <c r="M976" s="214"/>
      <c r="N976" s="769"/>
      <c r="O976" s="214"/>
      <c r="P976" s="214"/>
      <c r="Q976" s="214"/>
      <c r="R976" s="214"/>
      <c r="S976" s="214"/>
      <c r="T976" s="214"/>
      <c r="U976" s="214"/>
      <c r="V976" s="214"/>
      <c r="W976" s="214"/>
      <c r="X976" s="214"/>
      <c r="Y976" s="214"/>
      <c r="Z976" s="214"/>
      <c r="AA976" s="214"/>
    </row>
    <row r="977">
      <c r="A977" s="180"/>
      <c r="B977" s="214"/>
      <c r="C977" s="214"/>
      <c r="D977" s="214"/>
      <c r="E977" s="214"/>
      <c r="F977" s="214"/>
      <c r="G977" s="214"/>
      <c r="H977" s="767"/>
      <c r="I977" s="767"/>
      <c r="J977" s="214"/>
      <c r="K977" s="214"/>
      <c r="L977" s="768"/>
      <c r="M977" s="214"/>
      <c r="N977" s="769"/>
      <c r="O977" s="214"/>
      <c r="P977" s="214"/>
      <c r="Q977" s="214"/>
      <c r="R977" s="214"/>
      <c r="S977" s="214"/>
      <c r="T977" s="214"/>
      <c r="U977" s="214"/>
      <c r="V977" s="214"/>
      <c r="W977" s="214"/>
      <c r="X977" s="214"/>
      <c r="Y977" s="214"/>
      <c r="Z977" s="214"/>
      <c r="AA977" s="214"/>
    </row>
    <row r="978">
      <c r="A978" s="180"/>
      <c r="B978" s="214"/>
      <c r="C978" s="214"/>
      <c r="D978" s="214"/>
      <c r="E978" s="214"/>
      <c r="F978" s="214"/>
      <c r="G978" s="214"/>
      <c r="H978" s="767"/>
      <c r="I978" s="767"/>
      <c r="J978" s="214"/>
      <c r="K978" s="214"/>
      <c r="L978" s="768"/>
      <c r="M978" s="214"/>
      <c r="N978" s="769"/>
      <c r="O978" s="214"/>
      <c r="P978" s="214"/>
      <c r="Q978" s="214"/>
      <c r="R978" s="214"/>
      <c r="S978" s="214"/>
      <c r="T978" s="214"/>
      <c r="U978" s="214"/>
      <c r="V978" s="214"/>
      <c r="W978" s="214"/>
      <c r="X978" s="214"/>
      <c r="Y978" s="214"/>
      <c r="Z978" s="214"/>
      <c r="AA978" s="214"/>
    </row>
    <row r="979">
      <c r="A979" s="180"/>
      <c r="B979" s="214"/>
      <c r="C979" s="214"/>
      <c r="D979" s="214"/>
      <c r="E979" s="214"/>
      <c r="F979" s="214"/>
      <c r="G979" s="214"/>
      <c r="H979" s="767"/>
      <c r="I979" s="767"/>
      <c r="J979" s="214"/>
      <c r="K979" s="214"/>
      <c r="L979" s="768"/>
      <c r="M979" s="214"/>
      <c r="N979" s="769"/>
      <c r="O979" s="214"/>
      <c r="P979" s="214"/>
      <c r="Q979" s="214"/>
      <c r="R979" s="214"/>
      <c r="S979" s="214"/>
      <c r="T979" s="214"/>
      <c r="U979" s="214"/>
      <c r="V979" s="214"/>
      <c r="W979" s="214"/>
      <c r="X979" s="214"/>
      <c r="Y979" s="214"/>
      <c r="Z979" s="214"/>
      <c r="AA979" s="214"/>
    </row>
    <row r="980">
      <c r="A980" s="180"/>
      <c r="B980" s="214"/>
      <c r="C980" s="214"/>
      <c r="D980" s="214"/>
      <c r="E980" s="214"/>
      <c r="F980" s="214"/>
      <c r="G980" s="214"/>
      <c r="H980" s="767"/>
      <c r="I980" s="767"/>
      <c r="J980" s="214"/>
      <c r="K980" s="214"/>
      <c r="L980" s="768"/>
      <c r="M980" s="214"/>
      <c r="N980" s="769"/>
      <c r="O980" s="214"/>
      <c r="P980" s="214"/>
      <c r="Q980" s="214"/>
      <c r="R980" s="214"/>
      <c r="S980" s="214"/>
      <c r="T980" s="214"/>
      <c r="U980" s="214"/>
      <c r="V980" s="214"/>
      <c r="W980" s="214"/>
      <c r="X980" s="214"/>
      <c r="Y980" s="214"/>
      <c r="Z980" s="214"/>
      <c r="AA980" s="214"/>
    </row>
    <row r="981">
      <c r="A981" s="180"/>
      <c r="B981" s="214"/>
      <c r="C981" s="214"/>
      <c r="D981" s="214"/>
      <c r="E981" s="214"/>
      <c r="F981" s="214"/>
      <c r="G981" s="214"/>
      <c r="H981" s="767"/>
      <c r="I981" s="767"/>
      <c r="J981" s="214"/>
      <c r="K981" s="214"/>
      <c r="L981" s="768"/>
      <c r="M981" s="214"/>
      <c r="N981" s="769"/>
      <c r="O981" s="214"/>
      <c r="P981" s="214"/>
      <c r="Q981" s="214"/>
      <c r="R981" s="214"/>
      <c r="S981" s="214"/>
      <c r="T981" s="214"/>
      <c r="U981" s="214"/>
      <c r="V981" s="214"/>
      <c r="W981" s="214"/>
      <c r="X981" s="214"/>
      <c r="Y981" s="214"/>
      <c r="Z981" s="214"/>
      <c r="AA981" s="214"/>
    </row>
    <row r="982">
      <c r="A982" s="180"/>
      <c r="B982" s="214"/>
      <c r="C982" s="214"/>
      <c r="D982" s="214"/>
      <c r="E982" s="214"/>
      <c r="F982" s="214"/>
      <c r="G982" s="214"/>
      <c r="H982" s="767"/>
      <c r="I982" s="767"/>
      <c r="J982" s="214"/>
      <c r="K982" s="214"/>
      <c r="L982" s="768"/>
      <c r="M982" s="214"/>
      <c r="N982" s="769"/>
      <c r="O982" s="214"/>
      <c r="P982" s="214"/>
      <c r="Q982" s="214"/>
      <c r="R982" s="214"/>
      <c r="S982" s="214"/>
      <c r="T982" s="214"/>
      <c r="U982" s="214"/>
      <c r="V982" s="214"/>
      <c r="W982" s="214"/>
      <c r="X982" s="214"/>
      <c r="Y982" s="214"/>
      <c r="Z982" s="214"/>
      <c r="AA982" s="214"/>
    </row>
    <row r="983">
      <c r="A983" s="180"/>
      <c r="B983" s="214"/>
      <c r="C983" s="214"/>
      <c r="D983" s="214"/>
      <c r="E983" s="214"/>
      <c r="F983" s="214"/>
      <c r="G983" s="214"/>
      <c r="H983" s="767"/>
      <c r="I983" s="767"/>
      <c r="J983" s="214"/>
      <c r="K983" s="214"/>
      <c r="L983" s="768"/>
      <c r="M983" s="214"/>
      <c r="N983" s="769"/>
      <c r="O983" s="214"/>
      <c r="P983" s="214"/>
      <c r="Q983" s="214"/>
      <c r="R983" s="214"/>
      <c r="S983" s="214"/>
      <c r="T983" s="214"/>
      <c r="U983" s="214"/>
      <c r="V983" s="214"/>
      <c r="W983" s="214"/>
      <c r="X983" s="214"/>
      <c r="Y983" s="214"/>
      <c r="Z983" s="214"/>
      <c r="AA983" s="214"/>
    </row>
    <row r="984">
      <c r="A984" s="180"/>
      <c r="B984" s="214"/>
      <c r="C984" s="214"/>
      <c r="D984" s="214"/>
      <c r="E984" s="214"/>
      <c r="F984" s="214"/>
      <c r="G984" s="214"/>
      <c r="H984" s="767"/>
      <c r="I984" s="767"/>
      <c r="J984" s="214"/>
      <c r="K984" s="214"/>
      <c r="L984" s="768"/>
      <c r="M984" s="214"/>
      <c r="N984" s="769"/>
      <c r="O984" s="214"/>
      <c r="P984" s="214"/>
      <c r="Q984" s="214"/>
      <c r="R984" s="214"/>
      <c r="S984" s="214"/>
      <c r="T984" s="214"/>
      <c r="U984" s="214"/>
      <c r="V984" s="214"/>
      <c r="W984" s="214"/>
      <c r="X984" s="214"/>
      <c r="Y984" s="214"/>
      <c r="Z984" s="214"/>
      <c r="AA984" s="214"/>
    </row>
    <row r="985">
      <c r="A985" s="180"/>
      <c r="B985" s="214"/>
      <c r="C985" s="214"/>
      <c r="D985" s="214"/>
      <c r="E985" s="214"/>
      <c r="F985" s="214"/>
      <c r="G985" s="214"/>
      <c r="H985" s="767"/>
      <c r="I985" s="767"/>
      <c r="J985" s="214"/>
      <c r="K985" s="214"/>
      <c r="L985" s="768"/>
      <c r="M985" s="214"/>
      <c r="N985" s="769"/>
      <c r="O985" s="214"/>
      <c r="P985" s="214"/>
      <c r="Q985" s="214"/>
      <c r="R985" s="214"/>
      <c r="S985" s="214"/>
      <c r="T985" s="214"/>
      <c r="U985" s="214"/>
      <c r="V985" s="214"/>
      <c r="W985" s="214"/>
      <c r="X985" s="214"/>
      <c r="Y985" s="214"/>
      <c r="Z985" s="214"/>
      <c r="AA985" s="214"/>
    </row>
    <row r="986">
      <c r="A986" s="180"/>
      <c r="B986" s="214"/>
      <c r="C986" s="214"/>
      <c r="D986" s="214"/>
      <c r="E986" s="214"/>
      <c r="F986" s="214"/>
      <c r="G986" s="214"/>
      <c r="H986" s="767"/>
      <c r="I986" s="767"/>
      <c r="J986" s="214"/>
      <c r="K986" s="214"/>
      <c r="L986" s="768"/>
      <c r="M986" s="214"/>
      <c r="N986" s="769"/>
      <c r="O986" s="214"/>
      <c r="P986" s="214"/>
      <c r="Q986" s="214"/>
      <c r="R986" s="214"/>
      <c r="S986" s="214"/>
      <c r="T986" s="214"/>
      <c r="U986" s="214"/>
      <c r="V986" s="214"/>
      <c r="W986" s="214"/>
      <c r="X986" s="214"/>
      <c r="Y986" s="214"/>
      <c r="Z986" s="214"/>
      <c r="AA986" s="214"/>
    </row>
    <row r="987">
      <c r="A987" s="180"/>
      <c r="B987" s="214"/>
      <c r="C987" s="214"/>
      <c r="D987" s="214"/>
      <c r="E987" s="214"/>
      <c r="F987" s="214"/>
      <c r="G987" s="214"/>
      <c r="H987" s="767"/>
      <c r="I987" s="767"/>
      <c r="J987" s="214"/>
      <c r="K987" s="214"/>
      <c r="L987" s="768"/>
      <c r="M987" s="214"/>
      <c r="N987" s="769"/>
      <c r="O987" s="214"/>
      <c r="P987" s="214"/>
      <c r="Q987" s="214"/>
      <c r="R987" s="214"/>
      <c r="S987" s="214"/>
      <c r="T987" s="214"/>
      <c r="U987" s="214"/>
      <c r="V987" s="214"/>
      <c r="W987" s="214"/>
      <c r="X987" s="214"/>
      <c r="Y987" s="214"/>
      <c r="Z987" s="214"/>
      <c r="AA987" s="214"/>
    </row>
    <row r="988">
      <c r="A988" s="180"/>
      <c r="B988" s="214"/>
      <c r="C988" s="214"/>
      <c r="D988" s="214"/>
      <c r="E988" s="214"/>
      <c r="F988" s="214"/>
      <c r="G988" s="214"/>
      <c r="H988" s="767"/>
      <c r="I988" s="767"/>
      <c r="J988" s="214"/>
      <c r="K988" s="214"/>
      <c r="L988" s="768"/>
      <c r="M988" s="214"/>
      <c r="N988" s="769"/>
      <c r="O988" s="214"/>
      <c r="P988" s="214"/>
      <c r="Q988" s="214"/>
      <c r="R988" s="214"/>
      <c r="S988" s="214"/>
      <c r="T988" s="214"/>
      <c r="U988" s="214"/>
      <c r="V988" s="214"/>
      <c r="W988" s="214"/>
      <c r="X988" s="214"/>
      <c r="Y988" s="214"/>
      <c r="Z988" s="214"/>
      <c r="AA988" s="214"/>
    </row>
    <row r="989">
      <c r="A989" s="180"/>
      <c r="B989" s="214"/>
      <c r="C989" s="214"/>
      <c r="D989" s="214"/>
      <c r="E989" s="214"/>
      <c r="F989" s="214"/>
      <c r="G989" s="214"/>
      <c r="H989" s="767"/>
      <c r="I989" s="767"/>
      <c r="J989" s="214"/>
      <c r="K989" s="214"/>
      <c r="L989" s="768"/>
      <c r="M989" s="214"/>
      <c r="N989" s="769"/>
      <c r="O989" s="214"/>
      <c r="P989" s="214"/>
      <c r="Q989" s="214"/>
      <c r="R989" s="214"/>
      <c r="S989" s="214"/>
      <c r="T989" s="214"/>
      <c r="U989" s="214"/>
      <c r="V989" s="214"/>
      <c r="W989" s="214"/>
      <c r="X989" s="214"/>
      <c r="Y989" s="214"/>
      <c r="Z989" s="214"/>
      <c r="AA989" s="214"/>
    </row>
    <row r="990">
      <c r="A990" s="180"/>
      <c r="B990" s="214"/>
      <c r="C990" s="214"/>
      <c r="D990" s="214"/>
      <c r="E990" s="214"/>
      <c r="F990" s="214"/>
      <c r="G990" s="214"/>
      <c r="H990" s="767"/>
      <c r="I990" s="767"/>
      <c r="J990" s="214"/>
      <c r="K990" s="214"/>
      <c r="L990" s="768"/>
      <c r="M990" s="214"/>
      <c r="N990" s="769"/>
      <c r="O990" s="214"/>
      <c r="P990" s="214"/>
      <c r="Q990" s="214"/>
      <c r="R990" s="214"/>
      <c r="S990" s="214"/>
      <c r="T990" s="214"/>
      <c r="U990" s="214"/>
      <c r="V990" s="214"/>
      <c r="W990" s="214"/>
      <c r="X990" s="214"/>
      <c r="Y990" s="214"/>
      <c r="Z990" s="214"/>
      <c r="AA990" s="214"/>
    </row>
    <row r="991">
      <c r="A991" s="180"/>
      <c r="B991" s="214"/>
      <c r="C991" s="214"/>
      <c r="D991" s="214"/>
      <c r="E991" s="214"/>
      <c r="F991" s="214"/>
      <c r="G991" s="214"/>
      <c r="H991" s="767"/>
      <c r="I991" s="767"/>
      <c r="J991" s="214"/>
      <c r="K991" s="214"/>
      <c r="L991" s="768"/>
      <c r="M991" s="214"/>
      <c r="N991" s="769"/>
      <c r="O991" s="214"/>
      <c r="P991" s="214"/>
      <c r="Q991" s="214"/>
      <c r="R991" s="214"/>
      <c r="S991" s="214"/>
      <c r="T991" s="214"/>
      <c r="U991" s="214"/>
      <c r="V991" s="214"/>
      <c r="W991" s="214"/>
      <c r="X991" s="214"/>
      <c r="Y991" s="214"/>
      <c r="Z991" s="214"/>
      <c r="AA991" s="214"/>
    </row>
    <row r="992">
      <c r="A992" s="180"/>
      <c r="B992" s="214"/>
      <c r="C992" s="214"/>
      <c r="D992" s="214"/>
      <c r="E992" s="214"/>
      <c r="F992" s="214"/>
      <c r="G992" s="214"/>
      <c r="H992" s="767"/>
      <c r="I992" s="767"/>
      <c r="J992" s="214"/>
      <c r="K992" s="214"/>
      <c r="L992" s="768"/>
      <c r="M992" s="214"/>
      <c r="N992" s="769"/>
      <c r="O992" s="214"/>
      <c r="P992" s="214"/>
      <c r="Q992" s="214"/>
      <c r="R992" s="214"/>
      <c r="S992" s="214"/>
      <c r="T992" s="214"/>
      <c r="U992" s="214"/>
      <c r="V992" s="214"/>
      <c r="W992" s="214"/>
      <c r="X992" s="214"/>
      <c r="Y992" s="214"/>
      <c r="Z992" s="214"/>
      <c r="AA992" s="214"/>
    </row>
    <row r="993">
      <c r="A993" s="180"/>
      <c r="B993" s="214"/>
      <c r="C993" s="214"/>
      <c r="D993" s="214"/>
      <c r="E993" s="214"/>
      <c r="F993" s="214"/>
      <c r="G993" s="214"/>
      <c r="H993" s="767"/>
      <c r="I993" s="767"/>
      <c r="J993" s="214"/>
      <c r="K993" s="214"/>
      <c r="L993" s="768"/>
      <c r="M993" s="214"/>
      <c r="N993" s="769"/>
      <c r="O993" s="214"/>
      <c r="P993" s="214"/>
      <c r="Q993" s="214"/>
      <c r="R993" s="214"/>
      <c r="S993" s="214"/>
      <c r="T993" s="214"/>
      <c r="U993" s="214"/>
      <c r="V993" s="214"/>
      <c r="W993" s="214"/>
      <c r="X993" s="214"/>
      <c r="Y993" s="214"/>
      <c r="Z993" s="214"/>
      <c r="AA993" s="214"/>
    </row>
    <row r="994">
      <c r="A994" s="180"/>
      <c r="B994" s="214"/>
      <c r="C994" s="214"/>
      <c r="D994" s="214"/>
      <c r="E994" s="214"/>
      <c r="F994" s="214"/>
      <c r="G994" s="214"/>
      <c r="H994" s="767"/>
      <c r="I994" s="767"/>
      <c r="J994" s="214"/>
      <c r="K994" s="214"/>
      <c r="L994" s="768"/>
      <c r="M994" s="214"/>
      <c r="N994" s="769"/>
      <c r="O994" s="214"/>
      <c r="P994" s="214"/>
      <c r="Q994" s="214"/>
      <c r="R994" s="214"/>
      <c r="S994" s="214"/>
      <c r="T994" s="214"/>
      <c r="U994" s="214"/>
      <c r="V994" s="214"/>
      <c r="W994" s="214"/>
      <c r="X994" s="214"/>
      <c r="Y994" s="214"/>
      <c r="Z994" s="214"/>
      <c r="AA994" s="214"/>
    </row>
    <row r="995">
      <c r="A995" s="180"/>
      <c r="B995" s="214"/>
      <c r="C995" s="214"/>
      <c r="D995" s="214"/>
      <c r="E995" s="214"/>
      <c r="F995" s="214"/>
      <c r="G995" s="214"/>
      <c r="H995" s="767"/>
      <c r="I995" s="767"/>
      <c r="J995" s="214"/>
      <c r="K995" s="214"/>
      <c r="L995" s="768"/>
      <c r="M995" s="214"/>
      <c r="N995" s="769"/>
      <c r="O995" s="214"/>
      <c r="P995" s="214"/>
      <c r="Q995" s="214"/>
      <c r="R995" s="214"/>
      <c r="S995" s="214"/>
      <c r="T995" s="214"/>
      <c r="U995" s="214"/>
      <c r="V995" s="214"/>
      <c r="W995" s="214"/>
      <c r="X995" s="214"/>
      <c r="Y995" s="214"/>
      <c r="Z995" s="214"/>
      <c r="AA995" s="214"/>
    </row>
    <row r="996">
      <c r="A996" s="180"/>
      <c r="B996" s="214"/>
      <c r="C996" s="214"/>
      <c r="D996" s="214"/>
      <c r="E996" s="214"/>
      <c r="F996" s="214"/>
      <c r="G996" s="214"/>
      <c r="H996" s="767"/>
      <c r="I996" s="767"/>
      <c r="J996" s="214"/>
      <c r="K996" s="214"/>
      <c r="L996" s="768"/>
      <c r="M996" s="214"/>
      <c r="N996" s="769"/>
      <c r="O996" s="214"/>
      <c r="P996" s="214"/>
      <c r="Q996" s="214"/>
      <c r="R996" s="214"/>
      <c r="S996" s="214"/>
      <c r="T996" s="214"/>
      <c r="U996" s="214"/>
      <c r="V996" s="214"/>
      <c r="W996" s="214"/>
      <c r="X996" s="214"/>
      <c r="Y996" s="214"/>
      <c r="Z996" s="214"/>
      <c r="AA996" s="214"/>
    </row>
    <row r="997">
      <c r="A997" s="180"/>
      <c r="B997" s="214"/>
      <c r="C997" s="214"/>
      <c r="D997" s="214"/>
      <c r="E997" s="214"/>
      <c r="F997" s="214"/>
      <c r="G997" s="214"/>
      <c r="H997" s="767"/>
      <c r="I997" s="767"/>
      <c r="J997" s="214"/>
      <c r="K997" s="214"/>
      <c r="L997" s="768"/>
      <c r="M997" s="214"/>
      <c r="N997" s="769"/>
      <c r="O997" s="214"/>
      <c r="P997" s="214"/>
      <c r="Q997" s="214"/>
      <c r="R997" s="214"/>
      <c r="S997" s="214"/>
      <c r="T997" s="214"/>
      <c r="U997" s="214"/>
      <c r="V997" s="214"/>
      <c r="W997" s="214"/>
      <c r="X997" s="214"/>
      <c r="Y997" s="214"/>
      <c r="Z997" s="214"/>
      <c r="AA997" s="214"/>
    </row>
    <row r="998">
      <c r="A998" s="180"/>
      <c r="B998" s="214"/>
      <c r="C998" s="214"/>
      <c r="D998" s="214"/>
      <c r="E998" s="214"/>
      <c r="F998" s="214"/>
      <c r="G998" s="214"/>
      <c r="H998" s="767"/>
      <c r="I998" s="767"/>
      <c r="J998" s="214"/>
      <c r="K998" s="214"/>
      <c r="L998" s="768"/>
      <c r="M998" s="214"/>
      <c r="N998" s="769"/>
      <c r="O998" s="214"/>
      <c r="P998" s="214"/>
      <c r="Q998" s="214"/>
      <c r="R998" s="214"/>
      <c r="S998" s="214"/>
      <c r="T998" s="214"/>
      <c r="U998" s="214"/>
      <c r="V998" s="214"/>
      <c r="W998" s="214"/>
      <c r="X998" s="214"/>
      <c r="Y998" s="214"/>
      <c r="Z998" s="214"/>
      <c r="AA998" s="214"/>
    </row>
    <row r="999">
      <c r="A999" s="180"/>
      <c r="B999" s="214"/>
      <c r="C999" s="214"/>
      <c r="D999" s="214"/>
      <c r="E999" s="214"/>
      <c r="F999" s="214"/>
      <c r="G999" s="214"/>
      <c r="H999" s="767"/>
      <c r="I999" s="767"/>
      <c r="J999" s="214"/>
      <c r="K999" s="214"/>
      <c r="L999" s="768"/>
      <c r="M999" s="214"/>
      <c r="N999" s="769"/>
      <c r="O999" s="214"/>
      <c r="P999" s="214"/>
      <c r="Q999" s="214"/>
      <c r="R999" s="214"/>
      <c r="S999" s="214"/>
      <c r="T999" s="214"/>
      <c r="U999" s="214"/>
      <c r="V999" s="214"/>
      <c r="W999" s="214"/>
      <c r="X999" s="214"/>
      <c r="Y999" s="214"/>
      <c r="Z999" s="214"/>
      <c r="AA999" s="214"/>
    </row>
    <row r="1000">
      <c r="A1000" s="180"/>
      <c r="B1000" s="214"/>
      <c r="C1000" s="214"/>
      <c r="D1000" s="214"/>
      <c r="E1000" s="214"/>
      <c r="F1000" s="214"/>
      <c r="G1000" s="214"/>
      <c r="H1000" s="767"/>
      <c r="I1000" s="767"/>
      <c r="J1000" s="214"/>
      <c r="K1000" s="214"/>
      <c r="L1000" s="768"/>
      <c r="M1000" s="214"/>
      <c r="N1000" s="769"/>
      <c r="O1000" s="214"/>
      <c r="P1000" s="214"/>
      <c r="Q1000" s="214"/>
      <c r="R1000" s="214"/>
      <c r="S1000" s="214"/>
      <c r="T1000" s="214"/>
      <c r="U1000" s="214"/>
      <c r="V1000" s="214"/>
      <c r="W1000" s="214"/>
      <c r="X1000" s="214"/>
      <c r="Y1000" s="214"/>
      <c r="Z1000" s="214"/>
      <c r="AA1000" s="214"/>
    </row>
    <row r="1001">
      <c r="A1001" s="180"/>
      <c r="B1001" s="214"/>
      <c r="C1001" s="214"/>
      <c r="D1001" s="214"/>
      <c r="E1001" s="214"/>
      <c r="F1001" s="214"/>
      <c r="G1001" s="214"/>
      <c r="H1001" s="767"/>
      <c r="I1001" s="767"/>
      <c r="J1001" s="214"/>
      <c r="K1001" s="214"/>
      <c r="L1001" s="768"/>
      <c r="M1001" s="214"/>
      <c r="N1001" s="769"/>
      <c r="O1001" s="214"/>
      <c r="P1001" s="214"/>
      <c r="Q1001" s="214"/>
      <c r="R1001" s="214"/>
      <c r="S1001" s="214"/>
      <c r="T1001" s="214"/>
      <c r="U1001" s="214"/>
      <c r="V1001" s="214"/>
      <c r="W1001" s="214"/>
      <c r="X1001" s="214"/>
      <c r="Y1001" s="214"/>
      <c r="Z1001" s="214"/>
      <c r="AA1001" s="214"/>
    </row>
    <row r="1002">
      <c r="A1002" s="180"/>
      <c r="B1002" s="214"/>
      <c r="C1002" s="214"/>
      <c r="D1002" s="214"/>
      <c r="E1002" s="214"/>
      <c r="F1002" s="214"/>
      <c r="G1002" s="214"/>
      <c r="H1002" s="767"/>
      <c r="I1002" s="767"/>
      <c r="J1002" s="214"/>
      <c r="K1002" s="214"/>
      <c r="L1002" s="768"/>
      <c r="M1002" s="214"/>
      <c r="N1002" s="769"/>
      <c r="O1002" s="214"/>
      <c r="P1002" s="214"/>
      <c r="Q1002" s="214"/>
      <c r="R1002" s="214"/>
      <c r="S1002" s="214"/>
      <c r="T1002" s="214"/>
      <c r="U1002" s="214"/>
      <c r="V1002" s="214"/>
      <c r="W1002" s="214"/>
      <c r="X1002" s="214"/>
      <c r="Y1002" s="214"/>
      <c r="Z1002" s="214"/>
      <c r="AA1002" s="214"/>
    </row>
    <row r="1003">
      <c r="A1003" s="180"/>
      <c r="B1003" s="214"/>
      <c r="C1003" s="214"/>
      <c r="D1003" s="214"/>
      <c r="E1003" s="214"/>
      <c r="F1003" s="214"/>
      <c r="G1003" s="214"/>
      <c r="H1003" s="767"/>
      <c r="I1003" s="767"/>
      <c r="J1003" s="214"/>
      <c r="K1003" s="214"/>
      <c r="L1003" s="768"/>
      <c r="M1003" s="214"/>
      <c r="N1003" s="769"/>
      <c r="O1003" s="214"/>
      <c r="P1003" s="214"/>
      <c r="Q1003" s="214"/>
      <c r="R1003" s="214"/>
      <c r="S1003" s="214"/>
      <c r="T1003" s="214"/>
      <c r="U1003" s="214"/>
      <c r="V1003" s="214"/>
      <c r="W1003" s="214"/>
      <c r="X1003" s="214"/>
      <c r="Y1003" s="214"/>
      <c r="Z1003" s="214"/>
      <c r="AA1003" s="214"/>
    </row>
    <row r="1004">
      <c r="A1004" s="180"/>
      <c r="B1004" s="214"/>
      <c r="C1004" s="214"/>
      <c r="D1004" s="214"/>
      <c r="E1004" s="214"/>
      <c r="F1004" s="214"/>
      <c r="G1004" s="214"/>
      <c r="H1004" s="767"/>
      <c r="I1004" s="767"/>
      <c r="J1004" s="214"/>
      <c r="K1004" s="214"/>
      <c r="L1004" s="768"/>
      <c r="M1004" s="214"/>
      <c r="N1004" s="769"/>
      <c r="O1004" s="214"/>
      <c r="P1004" s="214"/>
      <c r="Q1004" s="214"/>
      <c r="R1004" s="214"/>
      <c r="S1004" s="214"/>
      <c r="T1004" s="214"/>
      <c r="U1004" s="214"/>
      <c r="V1004" s="214"/>
      <c r="W1004" s="214"/>
      <c r="X1004" s="214"/>
      <c r="Y1004" s="214"/>
      <c r="Z1004" s="214"/>
      <c r="AA1004" s="214"/>
    </row>
    <row r="1005">
      <c r="A1005" s="180"/>
      <c r="B1005" s="214"/>
      <c r="C1005" s="214"/>
      <c r="D1005" s="214"/>
      <c r="E1005" s="214"/>
      <c r="F1005" s="214"/>
      <c r="G1005" s="214"/>
      <c r="H1005" s="767"/>
      <c r="I1005" s="767"/>
      <c r="J1005" s="214"/>
      <c r="K1005" s="214"/>
      <c r="L1005" s="768"/>
      <c r="M1005" s="214"/>
      <c r="N1005" s="769"/>
      <c r="O1005" s="214"/>
      <c r="P1005" s="214"/>
      <c r="Q1005" s="214"/>
      <c r="R1005" s="214"/>
      <c r="S1005" s="214"/>
      <c r="T1005" s="214"/>
      <c r="U1005" s="214"/>
      <c r="V1005" s="214"/>
      <c r="W1005" s="214"/>
      <c r="X1005" s="214"/>
      <c r="Y1005" s="214"/>
      <c r="Z1005" s="214"/>
      <c r="AA1005" s="214"/>
    </row>
    <row r="1006">
      <c r="A1006" s="180"/>
      <c r="B1006" s="214"/>
      <c r="C1006" s="214"/>
      <c r="D1006" s="214"/>
      <c r="E1006" s="214"/>
      <c r="F1006" s="214"/>
      <c r="G1006" s="214"/>
      <c r="H1006" s="767"/>
      <c r="I1006" s="767"/>
      <c r="J1006" s="214"/>
      <c r="K1006" s="214"/>
      <c r="L1006" s="768"/>
      <c r="M1006" s="214"/>
      <c r="N1006" s="769"/>
      <c r="O1006" s="214"/>
      <c r="P1006" s="214"/>
      <c r="Q1006" s="214"/>
      <c r="R1006" s="214"/>
      <c r="S1006" s="214"/>
      <c r="T1006" s="214"/>
      <c r="U1006" s="214"/>
      <c r="V1006" s="214"/>
      <c r="W1006" s="214"/>
      <c r="X1006" s="214"/>
      <c r="Y1006" s="214"/>
      <c r="Z1006" s="214"/>
      <c r="AA1006" s="214"/>
    </row>
    <row r="1007">
      <c r="A1007" s="180"/>
      <c r="B1007" s="214"/>
      <c r="C1007" s="214"/>
      <c r="D1007" s="214"/>
      <c r="E1007" s="214"/>
      <c r="F1007" s="214"/>
      <c r="G1007" s="214"/>
      <c r="H1007" s="767"/>
      <c r="I1007" s="767"/>
      <c r="J1007" s="214"/>
      <c r="K1007" s="214"/>
      <c r="L1007" s="768"/>
      <c r="M1007" s="214"/>
      <c r="N1007" s="769"/>
      <c r="O1007" s="214"/>
      <c r="P1007" s="214"/>
      <c r="Q1007" s="214"/>
      <c r="R1007" s="214"/>
      <c r="S1007" s="214"/>
      <c r="T1007" s="214"/>
      <c r="U1007" s="214"/>
      <c r="V1007" s="214"/>
      <c r="W1007" s="214"/>
      <c r="X1007" s="214"/>
      <c r="Y1007" s="214"/>
      <c r="Z1007" s="214"/>
      <c r="AA1007" s="214"/>
    </row>
    <row r="1008">
      <c r="A1008" s="180"/>
      <c r="B1008" s="214"/>
      <c r="C1008" s="214"/>
      <c r="D1008" s="214"/>
      <c r="E1008" s="214"/>
      <c r="F1008" s="214"/>
      <c r="G1008" s="214"/>
      <c r="H1008" s="767"/>
      <c r="I1008" s="767"/>
      <c r="J1008" s="214"/>
      <c r="K1008" s="214"/>
      <c r="L1008" s="768"/>
      <c r="M1008" s="214"/>
      <c r="N1008" s="769"/>
      <c r="O1008" s="214"/>
      <c r="P1008" s="214"/>
      <c r="Q1008" s="214"/>
      <c r="R1008" s="214"/>
      <c r="S1008" s="214"/>
      <c r="T1008" s="214"/>
      <c r="U1008" s="214"/>
      <c r="V1008" s="214"/>
      <c r="W1008" s="214"/>
      <c r="X1008" s="214"/>
      <c r="Y1008" s="214"/>
      <c r="Z1008" s="214"/>
      <c r="AA1008" s="214"/>
    </row>
    <row r="1009">
      <c r="A1009" s="180"/>
      <c r="B1009" s="214"/>
      <c r="C1009" s="214"/>
      <c r="D1009" s="214"/>
      <c r="E1009" s="214"/>
      <c r="F1009" s="214"/>
      <c r="G1009" s="214"/>
      <c r="H1009" s="767"/>
      <c r="I1009" s="767"/>
      <c r="J1009" s="214"/>
      <c r="K1009" s="214"/>
      <c r="L1009" s="768"/>
      <c r="M1009" s="214"/>
      <c r="N1009" s="769"/>
      <c r="O1009" s="214"/>
      <c r="P1009" s="214"/>
      <c r="Q1009" s="214"/>
      <c r="R1009" s="214"/>
      <c r="S1009" s="214"/>
      <c r="T1009" s="214"/>
      <c r="U1009" s="214"/>
      <c r="V1009" s="214"/>
      <c r="W1009" s="214"/>
      <c r="X1009" s="214"/>
      <c r="Y1009" s="214"/>
      <c r="Z1009" s="214"/>
      <c r="AA1009" s="214"/>
    </row>
    <row r="1010">
      <c r="A1010" s="180"/>
      <c r="B1010" s="214"/>
      <c r="C1010" s="214"/>
      <c r="D1010" s="214"/>
      <c r="E1010" s="214"/>
      <c r="F1010" s="214"/>
      <c r="G1010" s="214"/>
      <c r="H1010" s="767"/>
      <c r="I1010" s="767"/>
      <c r="J1010" s="214"/>
      <c r="K1010" s="214"/>
      <c r="L1010" s="768"/>
      <c r="M1010" s="214"/>
      <c r="N1010" s="769"/>
      <c r="O1010" s="214"/>
      <c r="P1010" s="214"/>
      <c r="Q1010" s="214"/>
      <c r="R1010" s="214"/>
      <c r="S1010" s="214"/>
      <c r="T1010" s="214"/>
      <c r="U1010" s="214"/>
      <c r="V1010" s="214"/>
      <c r="W1010" s="214"/>
      <c r="X1010" s="214"/>
      <c r="Y1010" s="214"/>
      <c r="Z1010" s="214"/>
      <c r="AA1010" s="214"/>
    </row>
    <row r="1011">
      <c r="A1011" s="180"/>
      <c r="B1011" s="214"/>
      <c r="C1011" s="214"/>
      <c r="D1011" s="214"/>
      <c r="E1011" s="214"/>
      <c r="F1011" s="214"/>
      <c r="G1011" s="214"/>
      <c r="H1011" s="767"/>
      <c r="I1011" s="767"/>
      <c r="J1011" s="214"/>
      <c r="K1011" s="214"/>
      <c r="L1011" s="768"/>
      <c r="M1011" s="214"/>
      <c r="N1011" s="769"/>
      <c r="O1011" s="214"/>
      <c r="P1011" s="214"/>
      <c r="Q1011" s="214"/>
      <c r="R1011" s="214"/>
      <c r="S1011" s="214"/>
      <c r="T1011" s="214"/>
      <c r="U1011" s="214"/>
      <c r="V1011" s="214"/>
      <c r="W1011" s="214"/>
      <c r="X1011" s="214"/>
      <c r="Y1011" s="214"/>
      <c r="Z1011" s="214"/>
      <c r="AA1011" s="214"/>
    </row>
    <row r="1012">
      <c r="A1012" s="180"/>
      <c r="B1012" s="214"/>
      <c r="C1012" s="214"/>
      <c r="D1012" s="214"/>
      <c r="E1012" s="214"/>
      <c r="F1012" s="214"/>
      <c r="G1012" s="214"/>
      <c r="H1012" s="767"/>
      <c r="I1012" s="767"/>
      <c r="J1012" s="214"/>
      <c r="K1012" s="214"/>
      <c r="L1012" s="768"/>
      <c r="M1012" s="214"/>
      <c r="N1012" s="769"/>
      <c r="O1012" s="214"/>
      <c r="P1012" s="214"/>
      <c r="Q1012" s="214"/>
      <c r="R1012" s="214"/>
      <c r="S1012" s="214"/>
      <c r="T1012" s="214"/>
      <c r="U1012" s="214"/>
      <c r="V1012" s="214"/>
      <c r="W1012" s="214"/>
      <c r="X1012" s="214"/>
      <c r="Y1012" s="214"/>
      <c r="Z1012" s="214"/>
      <c r="AA1012" s="214"/>
    </row>
    <row r="1013">
      <c r="A1013" s="180"/>
      <c r="B1013" s="214"/>
      <c r="C1013" s="214"/>
      <c r="D1013" s="214"/>
      <c r="E1013" s="214"/>
      <c r="F1013" s="214"/>
      <c r="G1013" s="214"/>
      <c r="H1013" s="767"/>
      <c r="I1013" s="767"/>
      <c r="J1013" s="214"/>
      <c r="K1013" s="214"/>
      <c r="L1013" s="768"/>
      <c r="M1013" s="214"/>
      <c r="N1013" s="769"/>
      <c r="O1013" s="214"/>
      <c r="P1013" s="214"/>
      <c r="Q1013" s="214"/>
      <c r="R1013" s="214"/>
      <c r="S1013" s="214"/>
      <c r="T1013" s="214"/>
      <c r="U1013" s="214"/>
      <c r="V1013" s="214"/>
      <c r="W1013" s="214"/>
      <c r="X1013" s="214"/>
      <c r="Y1013" s="214"/>
      <c r="Z1013" s="214"/>
      <c r="AA1013" s="214"/>
    </row>
    <row r="1014">
      <c r="A1014" s="180"/>
      <c r="B1014" s="214"/>
      <c r="C1014" s="214"/>
      <c r="D1014" s="214"/>
      <c r="E1014" s="214"/>
      <c r="F1014" s="214"/>
      <c r="G1014" s="214"/>
      <c r="H1014" s="767"/>
      <c r="I1014" s="767"/>
      <c r="J1014" s="214"/>
      <c r="K1014" s="214"/>
      <c r="L1014" s="768"/>
      <c r="M1014" s="214"/>
      <c r="N1014" s="769"/>
      <c r="O1014" s="214"/>
      <c r="P1014" s="214"/>
      <c r="Q1014" s="214"/>
      <c r="R1014" s="214"/>
      <c r="S1014" s="214"/>
      <c r="T1014" s="214"/>
      <c r="U1014" s="214"/>
      <c r="V1014" s="214"/>
      <c r="W1014" s="214"/>
      <c r="X1014" s="214"/>
      <c r="Y1014" s="214"/>
      <c r="Z1014" s="214"/>
      <c r="AA1014" s="214"/>
    </row>
    <row r="1015">
      <c r="A1015" s="180"/>
      <c r="B1015" s="214"/>
      <c r="C1015" s="214"/>
      <c r="D1015" s="214"/>
      <c r="E1015" s="214"/>
      <c r="F1015" s="214"/>
      <c r="G1015" s="214"/>
      <c r="H1015" s="767"/>
      <c r="I1015" s="767"/>
      <c r="J1015" s="214"/>
      <c r="K1015" s="214"/>
      <c r="L1015" s="768"/>
      <c r="M1015" s="214"/>
      <c r="N1015" s="769"/>
      <c r="O1015" s="214"/>
      <c r="P1015" s="214"/>
      <c r="Q1015" s="214"/>
      <c r="R1015" s="214"/>
      <c r="S1015" s="214"/>
      <c r="T1015" s="214"/>
      <c r="U1015" s="214"/>
      <c r="V1015" s="214"/>
      <c r="W1015" s="214"/>
      <c r="X1015" s="214"/>
      <c r="Y1015" s="214"/>
      <c r="Z1015" s="214"/>
      <c r="AA1015" s="214"/>
    </row>
    <row r="1016">
      <c r="A1016" s="180"/>
      <c r="B1016" s="214"/>
      <c r="C1016" s="214"/>
      <c r="D1016" s="214"/>
      <c r="E1016" s="214"/>
      <c r="F1016" s="214"/>
      <c r="G1016" s="214"/>
      <c r="H1016" s="767"/>
      <c r="I1016" s="767"/>
      <c r="J1016" s="214"/>
      <c r="K1016" s="214"/>
      <c r="L1016" s="768"/>
      <c r="M1016" s="214"/>
      <c r="N1016" s="769"/>
      <c r="O1016" s="214"/>
      <c r="P1016" s="214"/>
      <c r="Q1016" s="214"/>
      <c r="R1016" s="214"/>
      <c r="S1016" s="214"/>
      <c r="T1016" s="214"/>
      <c r="U1016" s="214"/>
      <c r="V1016" s="214"/>
      <c r="W1016" s="214"/>
      <c r="X1016" s="214"/>
      <c r="Y1016" s="214"/>
      <c r="Z1016" s="214"/>
      <c r="AA1016" s="214"/>
    </row>
    <row r="1017">
      <c r="A1017" s="180"/>
      <c r="B1017" s="214"/>
      <c r="C1017" s="214"/>
      <c r="D1017" s="214"/>
      <c r="E1017" s="214"/>
      <c r="F1017" s="214"/>
      <c r="G1017" s="214"/>
      <c r="H1017" s="767"/>
      <c r="I1017" s="767"/>
      <c r="J1017" s="214"/>
      <c r="K1017" s="214"/>
      <c r="L1017" s="768"/>
      <c r="M1017" s="214"/>
      <c r="N1017" s="769"/>
      <c r="O1017" s="214"/>
      <c r="P1017" s="214"/>
      <c r="Q1017" s="214"/>
      <c r="R1017" s="214"/>
      <c r="S1017" s="214"/>
      <c r="T1017" s="214"/>
      <c r="U1017" s="214"/>
      <c r="V1017" s="214"/>
      <c r="W1017" s="214"/>
      <c r="X1017" s="214"/>
      <c r="Y1017" s="214"/>
      <c r="Z1017" s="214"/>
      <c r="AA1017" s="214"/>
    </row>
    <row r="1018">
      <c r="A1018" s="180"/>
      <c r="B1018" s="214"/>
      <c r="C1018" s="214"/>
      <c r="D1018" s="214"/>
      <c r="E1018" s="214"/>
      <c r="F1018" s="214"/>
      <c r="G1018" s="214"/>
      <c r="H1018" s="767"/>
      <c r="I1018" s="767"/>
      <c r="J1018" s="214"/>
      <c r="K1018" s="214"/>
      <c r="L1018" s="768"/>
      <c r="M1018" s="214"/>
      <c r="N1018" s="769"/>
      <c r="O1018" s="214"/>
      <c r="P1018" s="214"/>
      <c r="Q1018" s="214"/>
      <c r="R1018" s="214"/>
      <c r="S1018" s="214"/>
      <c r="T1018" s="214"/>
      <c r="U1018" s="214"/>
      <c r="V1018" s="214"/>
      <c r="W1018" s="214"/>
      <c r="X1018" s="214"/>
      <c r="Y1018" s="214"/>
      <c r="Z1018" s="214"/>
      <c r="AA1018" s="214"/>
    </row>
    <row r="1019">
      <c r="A1019" s="180"/>
      <c r="B1019" s="214"/>
      <c r="C1019" s="214"/>
      <c r="D1019" s="214"/>
      <c r="E1019" s="214"/>
      <c r="F1019" s="214"/>
      <c r="G1019" s="214"/>
      <c r="H1019" s="767"/>
      <c r="I1019" s="767"/>
      <c r="J1019" s="214"/>
      <c r="K1019" s="214"/>
      <c r="L1019" s="768"/>
      <c r="M1019" s="214"/>
      <c r="N1019" s="769"/>
      <c r="O1019" s="214"/>
      <c r="P1019" s="214"/>
      <c r="Q1019" s="214"/>
      <c r="R1019" s="214"/>
      <c r="S1019" s="214"/>
      <c r="T1019" s="214"/>
      <c r="U1019" s="214"/>
      <c r="V1019" s="214"/>
      <c r="W1019" s="214"/>
      <c r="X1019" s="214"/>
      <c r="Y1019" s="214"/>
      <c r="Z1019" s="214"/>
      <c r="AA1019" s="214"/>
    </row>
    <row r="1020">
      <c r="A1020" s="180"/>
      <c r="B1020" s="214"/>
      <c r="C1020" s="214"/>
      <c r="D1020" s="214"/>
      <c r="E1020" s="214"/>
      <c r="F1020" s="214"/>
      <c r="G1020" s="214"/>
      <c r="H1020" s="767"/>
      <c r="I1020" s="767"/>
      <c r="J1020" s="214"/>
      <c r="K1020" s="214"/>
      <c r="L1020" s="768"/>
      <c r="M1020" s="214"/>
      <c r="N1020" s="769"/>
      <c r="O1020" s="214"/>
      <c r="P1020" s="214"/>
      <c r="Q1020" s="214"/>
      <c r="R1020" s="214"/>
      <c r="S1020" s="214"/>
      <c r="T1020" s="214"/>
      <c r="U1020" s="214"/>
      <c r="V1020" s="214"/>
      <c r="W1020" s="214"/>
      <c r="X1020" s="214"/>
      <c r="Y1020" s="214"/>
      <c r="Z1020" s="214"/>
      <c r="AA1020" s="214"/>
    </row>
    <row r="1021">
      <c r="A1021" s="180"/>
      <c r="B1021" s="214"/>
      <c r="C1021" s="214"/>
      <c r="D1021" s="214"/>
      <c r="E1021" s="214"/>
      <c r="F1021" s="214"/>
      <c r="G1021" s="214"/>
      <c r="H1021" s="767"/>
      <c r="I1021" s="767"/>
      <c r="J1021" s="214"/>
      <c r="K1021" s="214"/>
      <c r="L1021" s="768"/>
      <c r="M1021" s="214"/>
      <c r="N1021" s="769"/>
      <c r="O1021" s="214"/>
      <c r="P1021" s="214"/>
      <c r="Q1021" s="214"/>
      <c r="R1021" s="214"/>
      <c r="S1021" s="214"/>
      <c r="T1021" s="214"/>
      <c r="U1021" s="214"/>
      <c r="V1021" s="214"/>
      <c r="W1021" s="214"/>
      <c r="X1021" s="214"/>
      <c r="Y1021" s="214"/>
      <c r="Z1021" s="214"/>
      <c r="AA1021" s="214"/>
    </row>
    <row r="1022">
      <c r="A1022" s="180"/>
      <c r="B1022" s="214"/>
      <c r="C1022" s="214"/>
      <c r="D1022" s="214"/>
      <c r="E1022" s="214"/>
      <c r="F1022" s="214"/>
      <c r="G1022" s="214"/>
      <c r="H1022" s="767"/>
      <c r="I1022" s="767"/>
      <c r="J1022" s="214"/>
      <c r="K1022" s="214"/>
      <c r="L1022" s="768"/>
      <c r="M1022" s="214"/>
      <c r="N1022" s="769"/>
      <c r="O1022" s="214"/>
      <c r="P1022" s="214"/>
      <c r="Q1022" s="214"/>
      <c r="R1022" s="214"/>
      <c r="S1022" s="214"/>
      <c r="T1022" s="214"/>
      <c r="U1022" s="214"/>
      <c r="V1022" s="214"/>
      <c r="W1022" s="214"/>
      <c r="X1022" s="214"/>
      <c r="Y1022" s="214"/>
      <c r="Z1022" s="214"/>
      <c r="AA1022" s="214"/>
    </row>
    <row r="1023">
      <c r="A1023" s="180"/>
      <c r="B1023" s="214"/>
      <c r="C1023" s="214"/>
      <c r="D1023" s="214"/>
      <c r="E1023" s="214"/>
      <c r="F1023" s="214"/>
      <c r="G1023" s="214"/>
      <c r="H1023" s="767"/>
      <c r="I1023" s="767"/>
      <c r="J1023" s="214"/>
      <c r="K1023" s="214"/>
      <c r="L1023" s="768"/>
      <c r="M1023" s="214"/>
      <c r="N1023" s="769"/>
      <c r="O1023" s="214"/>
      <c r="P1023" s="214"/>
      <c r="Q1023" s="214"/>
      <c r="R1023" s="214"/>
      <c r="S1023" s="214"/>
      <c r="T1023" s="214"/>
      <c r="U1023" s="214"/>
      <c r="V1023" s="214"/>
      <c r="W1023" s="214"/>
      <c r="X1023" s="214"/>
      <c r="Y1023" s="214"/>
      <c r="Z1023" s="214"/>
      <c r="AA1023" s="214"/>
    </row>
    <row r="1024">
      <c r="A1024" s="180"/>
      <c r="B1024" s="214"/>
      <c r="C1024" s="214"/>
      <c r="D1024" s="214"/>
      <c r="E1024" s="214"/>
      <c r="F1024" s="214"/>
      <c r="G1024" s="214"/>
      <c r="H1024" s="767"/>
      <c r="I1024" s="767"/>
      <c r="J1024" s="214"/>
      <c r="K1024" s="214"/>
      <c r="L1024" s="768"/>
      <c r="M1024" s="214"/>
      <c r="N1024" s="769"/>
      <c r="O1024" s="214"/>
      <c r="P1024" s="214"/>
      <c r="Q1024" s="214"/>
      <c r="R1024" s="214"/>
      <c r="S1024" s="214"/>
      <c r="T1024" s="214"/>
      <c r="U1024" s="214"/>
      <c r="V1024" s="214"/>
      <c r="W1024" s="214"/>
      <c r="X1024" s="214"/>
      <c r="Y1024" s="214"/>
      <c r="Z1024" s="214"/>
      <c r="AA1024" s="214"/>
    </row>
    <row r="1025">
      <c r="A1025" s="180"/>
      <c r="B1025" s="214"/>
      <c r="C1025" s="214"/>
      <c r="D1025" s="214"/>
      <c r="E1025" s="214"/>
      <c r="F1025" s="214"/>
      <c r="G1025" s="214"/>
      <c r="H1025" s="767"/>
      <c r="I1025" s="767"/>
      <c r="J1025" s="214"/>
      <c r="K1025" s="214"/>
      <c r="L1025" s="768"/>
      <c r="M1025" s="214"/>
      <c r="N1025" s="769"/>
      <c r="O1025" s="214"/>
      <c r="P1025" s="214"/>
      <c r="Q1025" s="214"/>
      <c r="R1025" s="214"/>
      <c r="S1025" s="214"/>
      <c r="T1025" s="214"/>
      <c r="U1025" s="214"/>
      <c r="V1025" s="214"/>
      <c r="W1025" s="214"/>
      <c r="X1025" s="214"/>
      <c r="Y1025" s="214"/>
      <c r="Z1025" s="214"/>
      <c r="AA1025" s="214"/>
    </row>
    <row r="1026">
      <c r="A1026" s="180"/>
      <c r="B1026" s="214"/>
      <c r="C1026" s="214"/>
      <c r="D1026" s="214"/>
      <c r="E1026" s="214"/>
      <c r="F1026" s="214"/>
      <c r="G1026" s="214"/>
      <c r="H1026" s="767"/>
      <c r="I1026" s="767"/>
      <c r="J1026" s="214"/>
      <c r="K1026" s="214"/>
      <c r="L1026" s="768"/>
      <c r="M1026" s="214"/>
      <c r="N1026" s="769"/>
      <c r="O1026" s="214"/>
      <c r="P1026" s="214"/>
      <c r="Q1026" s="214"/>
      <c r="R1026" s="214"/>
      <c r="S1026" s="214"/>
      <c r="T1026" s="214"/>
      <c r="U1026" s="214"/>
      <c r="V1026" s="214"/>
      <c r="W1026" s="214"/>
      <c r="X1026" s="214"/>
      <c r="Y1026" s="214"/>
      <c r="Z1026" s="214"/>
      <c r="AA1026" s="214"/>
    </row>
    <row r="1027">
      <c r="A1027" s="180"/>
      <c r="B1027" s="214"/>
      <c r="C1027" s="214"/>
      <c r="D1027" s="214"/>
      <c r="E1027" s="214"/>
      <c r="F1027" s="214"/>
      <c r="G1027" s="214"/>
      <c r="H1027" s="767"/>
      <c r="I1027" s="767"/>
      <c r="J1027" s="214"/>
      <c r="K1027" s="214"/>
      <c r="L1027" s="768"/>
      <c r="M1027" s="214"/>
      <c r="N1027" s="769"/>
      <c r="O1027" s="214"/>
      <c r="P1027" s="214"/>
      <c r="Q1027" s="214"/>
      <c r="R1027" s="214"/>
      <c r="S1027" s="214"/>
      <c r="T1027" s="214"/>
      <c r="U1027" s="214"/>
      <c r="V1027" s="214"/>
      <c r="W1027" s="214"/>
      <c r="X1027" s="214"/>
      <c r="Y1027" s="214"/>
      <c r="Z1027" s="214"/>
      <c r="AA1027" s="214"/>
    </row>
    <row r="1028">
      <c r="A1028" s="180"/>
      <c r="B1028" s="214"/>
      <c r="C1028" s="214"/>
      <c r="D1028" s="214"/>
      <c r="E1028" s="214"/>
      <c r="F1028" s="214"/>
      <c r="G1028" s="214"/>
      <c r="H1028" s="767"/>
      <c r="I1028" s="767"/>
      <c r="J1028" s="214"/>
      <c r="K1028" s="214"/>
      <c r="L1028" s="768"/>
      <c r="M1028" s="214"/>
      <c r="N1028" s="769"/>
      <c r="O1028" s="214"/>
      <c r="P1028" s="214"/>
      <c r="Q1028" s="214"/>
      <c r="R1028" s="214"/>
      <c r="S1028" s="214"/>
      <c r="T1028" s="214"/>
      <c r="U1028" s="214"/>
      <c r="V1028" s="214"/>
      <c r="W1028" s="214"/>
      <c r="X1028" s="214"/>
      <c r="Y1028" s="214"/>
      <c r="Z1028" s="214"/>
      <c r="AA1028" s="214"/>
    </row>
    <row r="1029">
      <c r="A1029" s="180"/>
      <c r="B1029" s="214"/>
      <c r="C1029" s="214"/>
      <c r="D1029" s="214"/>
      <c r="E1029" s="214"/>
      <c r="F1029" s="214"/>
      <c r="G1029" s="214"/>
      <c r="H1029" s="767"/>
      <c r="I1029" s="767"/>
      <c r="J1029" s="214"/>
      <c r="K1029" s="214"/>
      <c r="L1029" s="768"/>
      <c r="M1029" s="214"/>
      <c r="N1029" s="769"/>
      <c r="O1029" s="214"/>
      <c r="P1029" s="214"/>
      <c r="Q1029" s="214"/>
      <c r="R1029" s="214"/>
      <c r="S1029" s="214"/>
      <c r="T1029" s="214"/>
      <c r="U1029" s="214"/>
      <c r="V1029" s="214"/>
      <c r="W1029" s="214"/>
      <c r="X1029" s="214"/>
      <c r="Y1029" s="214"/>
      <c r="Z1029" s="214"/>
      <c r="AA1029" s="214"/>
    </row>
    <row r="1030">
      <c r="A1030" s="180"/>
      <c r="B1030" s="214"/>
      <c r="C1030" s="214"/>
      <c r="D1030" s="214"/>
      <c r="E1030" s="214"/>
      <c r="F1030" s="214"/>
      <c r="G1030" s="214"/>
      <c r="H1030" s="767"/>
      <c r="I1030" s="767"/>
      <c r="J1030" s="214"/>
      <c r="K1030" s="214"/>
      <c r="L1030" s="768"/>
      <c r="M1030" s="214"/>
      <c r="N1030" s="769"/>
      <c r="O1030" s="214"/>
      <c r="P1030" s="214"/>
      <c r="Q1030" s="214"/>
      <c r="R1030" s="214"/>
      <c r="S1030" s="214"/>
      <c r="T1030" s="214"/>
      <c r="U1030" s="214"/>
      <c r="V1030" s="214"/>
      <c r="W1030" s="214"/>
      <c r="X1030" s="214"/>
      <c r="Y1030" s="214"/>
      <c r="Z1030" s="214"/>
      <c r="AA1030" s="214"/>
    </row>
    <row r="1031">
      <c r="A1031" s="180"/>
      <c r="B1031" s="214"/>
      <c r="C1031" s="214"/>
      <c r="D1031" s="214"/>
      <c r="E1031" s="214"/>
      <c r="F1031" s="214"/>
      <c r="G1031" s="214"/>
      <c r="H1031" s="767"/>
      <c r="I1031" s="767"/>
      <c r="J1031" s="214"/>
      <c r="K1031" s="214"/>
      <c r="L1031" s="768"/>
      <c r="M1031" s="214"/>
      <c r="N1031" s="769"/>
      <c r="O1031" s="214"/>
      <c r="P1031" s="214"/>
      <c r="Q1031" s="214"/>
      <c r="R1031" s="214"/>
      <c r="S1031" s="214"/>
      <c r="T1031" s="214"/>
      <c r="U1031" s="214"/>
      <c r="V1031" s="214"/>
      <c r="W1031" s="214"/>
      <c r="X1031" s="214"/>
      <c r="Y1031" s="214"/>
      <c r="Z1031" s="214"/>
      <c r="AA1031" s="214"/>
    </row>
    <row r="1032">
      <c r="A1032" s="180"/>
      <c r="B1032" s="214"/>
      <c r="C1032" s="214"/>
      <c r="D1032" s="214"/>
      <c r="E1032" s="214"/>
      <c r="F1032" s="214"/>
      <c r="G1032" s="214"/>
      <c r="H1032" s="767"/>
      <c r="I1032" s="767"/>
      <c r="J1032" s="214"/>
      <c r="K1032" s="214"/>
      <c r="L1032" s="768"/>
      <c r="M1032" s="214"/>
      <c r="N1032" s="769"/>
      <c r="O1032" s="214"/>
      <c r="P1032" s="214"/>
      <c r="Q1032" s="214"/>
      <c r="R1032" s="214"/>
      <c r="S1032" s="214"/>
      <c r="T1032" s="214"/>
      <c r="U1032" s="214"/>
      <c r="V1032" s="214"/>
      <c r="W1032" s="214"/>
      <c r="X1032" s="214"/>
      <c r="Y1032" s="214"/>
      <c r="Z1032" s="214"/>
      <c r="AA1032" s="214"/>
    </row>
    <row r="1033">
      <c r="A1033" s="180"/>
      <c r="B1033" s="214"/>
      <c r="C1033" s="214"/>
      <c r="D1033" s="214"/>
      <c r="E1033" s="214"/>
      <c r="F1033" s="214"/>
      <c r="G1033" s="214"/>
      <c r="H1033" s="767"/>
      <c r="I1033" s="767"/>
      <c r="J1033" s="214"/>
      <c r="K1033" s="214"/>
      <c r="L1033" s="768"/>
      <c r="M1033" s="214"/>
      <c r="N1033" s="769"/>
      <c r="O1033" s="214"/>
      <c r="P1033" s="214"/>
      <c r="Q1033" s="214"/>
      <c r="R1033" s="214"/>
      <c r="S1033" s="214"/>
      <c r="T1033" s="214"/>
      <c r="U1033" s="214"/>
      <c r="V1033" s="214"/>
      <c r="W1033" s="214"/>
      <c r="X1033" s="214"/>
      <c r="Y1033" s="214"/>
      <c r="Z1033" s="214"/>
      <c r="AA1033" s="214"/>
    </row>
    <row r="1034">
      <c r="A1034" s="180"/>
      <c r="B1034" s="214"/>
      <c r="C1034" s="214"/>
      <c r="D1034" s="214"/>
      <c r="E1034" s="214"/>
      <c r="F1034" s="214"/>
      <c r="G1034" s="214"/>
      <c r="H1034" s="767"/>
      <c r="I1034" s="767"/>
      <c r="J1034" s="214"/>
      <c r="K1034" s="214"/>
      <c r="L1034" s="768"/>
      <c r="M1034" s="214"/>
      <c r="N1034" s="769"/>
      <c r="O1034" s="214"/>
      <c r="P1034" s="214"/>
      <c r="Q1034" s="214"/>
      <c r="R1034" s="214"/>
      <c r="S1034" s="214"/>
      <c r="T1034" s="214"/>
      <c r="U1034" s="214"/>
      <c r="V1034" s="214"/>
      <c r="W1034" s="214"/>
      <c r="X1034" s="214"/>
      <c r="Y1034" s="214"/>
      <c r="Z1034" s="214"/>
      <c r="AA1034" s="214"/>
    </row>
    <row r="1035">
      <c r="A1035" s="180"/>
      <c r="B1035" s="214"/>
      <c r="C1035" s="214"/>
      <c r="D1035" s="214"/>
      <c r="E1035" s="214"/>
      <c r="F1035" s="214"/>
      <c r="G1035" s="214"/>
      <c r="H1035" s="767"/>
      <c r="I1035" s="767"/>
      <c r="J1035" s="214"/>
      <c r="K1035" s="214"/>
      <c r="L1035" s="768"/>
      <c r="M1035" s="214"/>
      <c r="N1035" s="769"/>
      <c r="O1035" s="214"/>
      <c r="P1035" s="214"/>
      <c r="Q1035" s="214"/>
      <c r="R1035" s="214"/>
      <c r="S1035" s="214"/>
      <c r="T1035" s="214"/>
      <c r="U1035" s="214"/>
      <c r="V1035" s="214"/>
      <c r="W1035" s="214"/>
      <c r="X1035" s="214"/>
      <c r="Y1035" s="214"/>
      <c r="Z1035" s="214"/>
      <c r="AA1035" s="214"/>
    </row>
    <row r="1036">
      <c r="A1036" s="180"/>
      <c r="B1036" s="214"/>
      <c r="C1036" s="214"/>
      <c r="D1036" s="214"/>
      <c r="E1036" s="214"/>
      <c r="F1036" s="214"/>
      <c r="G1036" s="214"/>
      <c r="H1036" s="767"/>
      <c r="I1036" s="767"/>
      <c r="J1036" s="214"/>
      <c r="K1036" s="214"/>
      <c r="L1036" s="768"/>
      <c r="M1036" s="214"/>
      <c r="N1036" s="769"/>
      <c r="O1036" s="214"/>
      <c r="P1036" s="214"/>
      <c r="Q1036" s="214"/>
      <c r="R1036" s="214"/>
      <c r="S1036" s="214"/>
      <c r="T1036" s="214"/>
      <c r="U1036" s="214"/>
      <c r="V1036" s="214"/>
      <c r="W1036" s="214"/>
      <c r="X1036" s="214"/>
      <c r="Y1036" s="214"/>
      <c r="Z1036" s="214"/>
      <c r="AA1036" s="214"/>
    </row>
    <row r="1037">
      <c r="A1037" s="180"/>
      <c r="B1037" s="214"/>
      <c r="C1037" s="214"/>
      <c r="D1037" s="214"/>
      <c r="E1037" s="214"/>
      <c r="F1037" s="214"/>
      <c r="G1037" s="214"/>
      <c r="H1037" s="767"/>
      <c r="I1037" s="767"/>
      <c r="J1037" s="214"/>
      <c r="K1037" s="214"/>
      <c r="L1037" s="768"/>
      <c r="M1037" s="214"/>
      <c r="N1037" s="769"/>
      <c r="O1037" s="214"/>
      <c r="P1037" s="214"/>
      <c r="Q1037" s="214"/>
      <c r="R1037" s="214"/>
      <c r="S1037" s="214"/>
      <c r="T1037" s="214"/>
      <c r="U1037" s="214"/>
      <c r="V1037" s="214"/>
      <c r="W1037" s="214"/>
      <c r="X1037" s="214"/>
      <c r="Y1037" s="214"/>
      <c r="Z1037" s="214"/>
      <c r="AA1037" s="214"/>
    </row>
    <row r="1038">
      <c r="A1038" s="180"/>
      <c r="B1038" s="214"/>
      <c r="C1038" s="214"/>
      <c r="D1038" s="214"/>
      <c r="E1038" s="214"/>
      <c r="F1038" s="214"/>
      <c r="G1038" s="214"/>
      <c r="H1038" s="767"/>
      <c r="I1038" s="767"/>
      <c r="J1038" s="214"/>
      <c r="K1038" s="214"/>
      <c r="L1038" s="768"/>
      <c r="M1038" s="214"/>
      <c r="N1038" s="769"/>
      <c r="O1038" s="214"/>
      <c r="P1038" s="214"/>
      <c r="Q1038" s="214"/>
      <c r="R1038" s="214"/>
      <c r="S1038" s="214"/>
      <c r="T1038" s="214"/>
      <c r="U1038" s="214"/>
      <c r="V1038" s="214"/>
      <c r="W1038" s="214"/>
      <c r="X1038" s="214"/>
      <c r="Y1038" s="214"/>
      <c r="Z1038" s="214"/>
      <c r="AA1038" s="214"/>
    </row>
    <row r="1039">
      <c r="A1039" s="180"/>
      <c r="B1039" s="214"/>
      <c r="C1039" s="214"/>
      <c r="D1039" s="214"/>
      <c r="E1039" s="214"/>
      <c r="F1039" s="214"/>
      <c r="G1039" s="214"/>
      <c r="H1039" s="767"/>
      <c r="I1039" s="767"/>
      <c r="J1039" s="214"/>
      <c r="K1039" s="214"/>
      <c r="L1039" s="768"/>
      <c r="M1039" s="214"/>
      <c r="N1039" s="769"/>
      <c r="O1039" s="214"/>
      <c r="P1039" s="214"/>
      <c r="Q1039" s="214"/>
      <c r="R1039" s="214"/>
      <c r="S1039" s="214"/>
      <c r="T1039" s="214"/>
      <c r="U1039" s="214"/>
      <c r="V1039" s="214"/>
      <c r="W1039" s="214"/>
      <c r="X1039" s="214"/>
      <c r="Y1039" s="214"/>
      <c r="Z1039" s="214"/>
      <c r="AA1039" s="214"/>
    </row>
    <row r="1040">
      <c r="A1040" s="180"/>
      <c r="B1040" s="214"/>
      <c r="C1040" s="214"/>
      <c r="D1040" s="214"/>
      <c r="E1040" s="214"/>
      <c r="F1040" s="214"/>
      <c r="G1040" s="214"/>
      <c r="H1040" s="767"/>
      <c r="I1040" s="767"/>
      <c r="J1040" s="214"/>
      <c r="K1040" s="214"/>
      <c r="L1040" s="768"/>
      <c r="M1040" s="214"/>
      <c r="N1040" s="769"/>
      <c r="O1040" s="214"/>
      <c r="P1040" s="214"/>
      <c r="Q1040" s="214"/>
      <c r="R1040" s="214"/>
      <c r="S1040" s="214"/>
      <c r="T1040" s="214"/>
      <c r="U1040" s="214"/>
      <c r="V1040" s="214"/>
      <c r="W1040" s="214"/>
      <c r="X1040" s="214"/>
      <c r="Y1040" s="214"/>
      <c r="Z1040" s="214"/>
      <c r="AA1040" s="214"/>
    </row>
    <row r="1041">
      <c r="A1041" s="180"/>
      <c r="B1041" s="214"/>
      <c r="C1041" s="214"/>
      <c r="D1041" s="214"/>
      <c r="E1041" s="214"/>
      <c r="F1041" s="214"/>
      <c r="G1041" s="214"/>
      <c r="H1041" s="767"/>
      <c r="I1041" s="767"/>
      <c r="J1041" s="214"/>
      <c r="K1041" s="214"/>
      <c r="L1041" s="768"/>
      <c r="M1041" s="214"/>
      <c r="N1041" s="769"/>
      <c r="O1041" s="214"/>
      <c r="P1041" s="214"/>
      <c r="Q1041" s="214"/>
      <c r="R1041" s="214"/>
      <c r="S1041" s="214"/>
      <c r="T1041" s="214"/>
      <c r="U1041" s="214"/>
      <c r="V1041" s="214"/>
      <c r="W1041" s="214"/>
      <c r="X1041" s="214"/>
      <c r="Y1041" s="214"/>
      <c r="Z1041" s="214"/>
      <c r="AA1041" s="214"/>
    </row>
    <row r="1042">
      <c r="A1042" s="180"/>
      <c r="B1042" s="214"/>
      <c r="C1042" s="214"/>
      <c r="D1042" s="214"/>
      <c r="E1042" s="214"/>
      <c r="F1042" s="214"/>
      <c r="G1042" s="214"/>
      <c r="H1042" s="767"/>
      <c r="I1042" s="767"/>
      <c r="J1042" s="214"/>
      <c r="K1042" s="214"/>
      <c r="L1042" s="768"/>
      <c r="M1042" s="214"/>
      <c r="N1042" s="769"/>
      <c r="O1042" s="214"/>
      <c r="P1042" s="214"/>
      <c r="Q1042" s="214"/>
      <c r="R1042" s="214"/>
      <c r="S1042" s="214"/>
      <c r="T1042" s="214"/>
      <c r="U1042" s="214"/>
      <c r="V1042" s="214"/>
      <c r="W1042" s="214"/>
      <c r="X1042" s="214"/>
      <c r="Y1042" s="214"/>
      <c r="Z1042" s="214"/>
      <c r="AA1042" s="214"/>
    </row>
    <row r="1043">
      <c r="A1043" s="180"/>
      <c r="B1043" s="214"/>
      <c r="C1043" s="214"/>
      <c r="D1043" s="214"/>
      <c r="E1043" s="214"/>
      <c r="F1043" s="214"/>
      <c r="G1043" s="214"/>
      <c r="H1043" s="767"/>
      <c r="I1043" s="767"/>
      <c r="J1043" s="214"/>
      <c r="K1043" s="214"/>
      <c r="L1043" s="768"/>
      <c r="M1043" s="214"/>
      <c r="N1043" s="769"/>
      <c r="O1043" s="214"/>
      <c r="P1043" s="214"/>
      <c r="Q1043" s="214"/>
      <c r="R1043" s="214"/>
      <c r="S1043" s="214"/>
      <c r="T1043" s="214"/>
      <c r="U1043" s="214"/>
      <c r="V1043" s="214"/>
      <c r="W1043" s="214"/>
      <c r="X1043" s="214"/>
      <c r="Y1043" s="214"/>
      <c r="Z1043" s="214"/>
      <c r="AA1043" s="214"/>
    </row>
    <row r="1044">
      <c r="A1044" s="180"/>
      <c r="B1044" s="214"/>
      <c r="C1044" s="214"/>
      <c r="D1044" s="214"/>
      <c r="E1044" s="214"/>
      <c r="F1044" s="214"/>
      <c r="G1044" s="214"/>
      <c r="H1044" s="767"/>
      <c r="I1044" s="767"/>
      <c r="J1044" s="214"/>
      <c r="K1044" s="214"/>
      <c r="L1044" s="768"/>
      <c r="M1044" s="214"/>
      <c r="N1044" s="769"/>
      <c r="O1044" s="214"/>
      <c r="P1044" s="214"/>
      <c r="Q1044" s="214"/>
      <c r="R1044" s="214"/>
      <c r="S1044" s="214"/>
      <c r="T1044" s="214"/>
      <c r="U1044" s="214"/>
      <c r="V1044" s="214"/>
      <c r="W1044" s="214"/>
      <c r="X1044" s="214"/>
      <c r="Y1044" s="214"/>
      <c r="Z1044" s="214"/>
      <c r="AA1044" s="214"/>
    </row>
    <row r="1045">
      <c r="A1045" s="180"/>
      <c r="B1045" s="214"/>
      <c r="C1045" s="214"/>
      <c r="D1045" s="214"/>
      <c r="E1045" s="214"/>
      <c r="F1045" s="214"/>
      <c r="G1045" s="214"/>
      <c r="H1045" s="767"/>
      <c r="I1045" s="767"/>
      <c r="J1045" s="214"/>
      <c r="K1045" s="214"/>
      <c r="L1045" s="768"/>
      <c r="M1045" s="214"/>
      <c r="N1045" s="769"/>
      <c r="O1045" s="214"/>
      <c r="P1045" s="214"/>
      <c r="Q1045" s="214"/>
      <c r="R1045" s="214"/>
      <c r="S1045" s="214"/>
      <c r="T1045" s="214"/>
      <c r="U1045" s="214"/>
      <c r="V1045" s="214"/>
      <c r="W1045" s="214"/>
      <c r="X1045" s="214"/>
      <c r="Y1045" s="214"/>
      <c r="Z1045" s="214"/>
      <c r="AA1045" s="214"/>
    </row>
    <row r="1046">
      <c r="A1046" s="180"/>
      <c r="B1046" s="214"/>
      <c r="C1046" s="214"/>
      <c r="D1046" s="214"/>
      <c r="E1046" s="214"/>
      <c r="F1046" s="214"/>
      <c r="G1046" s="214"/>
      <c r="H1046" s="767"/>
      <c r="I1046" s="767"/>
      <c r="J1046" s="214"/>
      <c r="K1046" s="214"/>
      <c r="L1046" s="768"/>
      <c r="M1046" s="214"/>
      <c r="N1046" s="769"/>
      <c r="O1046" s="214"/>
      <c r="P1046" s="214"/>
      <c r="Q1046" s="214"/>
      <c r="R1046" s="214"/>
      <c r="S1046" s="214"/>
      <c r="T1046" s="214"/>
      <c r="U1046" s="214"/>
      <c r="V1046" s="214"/>
      <c r="W1046" s="214"/>
      <c r="X1046" s="214"/>
      <c r="Y1046" s="214"/>
      <c r="Z1046" s="214"/>
      <c r="AA1046" s="214"/>
    </row>
    <row r="1047">
      <c r="A1047" s="180"/>
      <c r="B1047" s="214"/>
      <c r="C1047" s="214"/>
      <c r="D1047" s="214"/>
      <c r="E1047" s="214"/>
      <c r="F1047" s="214"/>
      <c r="G1047" s="214"/>
      <c r="H1047" s="767"/>
      <c r="I1047" s="767"/>
      <c r="J1047" s="214"/>
      <c r="K1047" s="214"/>
      <c r="L1047" s="768"/>
      <c r="M1047" s="214"/>
      <c r="N1047" s="769"/>
      <c r="O1047" s="214"/>
      <c r="P1047" s="214"/>
      <c r="Q1047" s="214"/>
      <c r="R1047" s="214"/>
      <c r="S1047" s="214"/>
      <c r="T1047" s="214"/>
      <c r="U1047" s="214"/>
      <c r="V1047" s="214"/>
      <c r="W1047" s="214"/>
      <c r="X1047" s="214"/>
      <c r="Y1047" s="214"/>
      <c r="Z1047" s="214"/>
      <c r="AA1047" s="214"/>
    </row>
    <row r="1048">
      <c r="A1048" s="180"/>
      <c r="B1048" s="214"/>
      <c r="C1048" s="214"/>
      <c r="D1048" s="214"/>
      <c r="E1048" s="214"/>
      <c r="F1048" s="214"/>
      <c r="G1048" s="214"/>
      <c r="H1048" s="767"/>
      <c r="I1048" s="767"/>
      <c r="J1048" s="214"/>
      <c r="K1048" s="214"/>
      <c r="L1048" s="768"/>
      <c r="M1048" s="214"/>
      <c r="N1048" s="769"/>
      <c r="O1048" s="214"/>
      <c r="P1048" s="214"/>
      <c r="Q1048" s="214"/>
      <c r="R1048" s="214"/>
      <c r="S1048" s="214"/>
      <c r="T1048" s="214"/>
      <c r="U1048" s="214"/>
      <c r="V1048" s="214"/>
      <c r="W1048" s="214"/>
      <c r="X1048" s="214"/>
      <c r="Y1048" s="214"/>
      <c r="Z1048" s="214"/>
      <c r="AA1048" s="214"/>
    </row>
    <row r="1049">
      <c r="A1049" s="180"/>
      <c r="B1049" s="214"/>
      <c r="C1049" s="214"/>
      <c r="D1049" s="214"/>
      <c r="E1049" s="214"/>
      <c r="F1049" s="214"/>
      <c r="G1049" s="214"/>
      <c r="H1049" s="767"/>
      <c r="I1049" s="767"/>
      <c r="J1049" s="214"/>
      <c r="K1049" s="214"/>
      <c r="L1049" s="768"/>
      <c r="M1049" s="214"/>
      <c r="N1049" s="769"/>
      <c r="O1049" s="214"/>
      <c r="P1049" s="214"/>
      <c r="Q1049" s="214"/>
      <c r="R1049" s="214"/>
      <c r="S1049" s="214"/>
      <c r="T1049" s="214"/>
      <c r="U1049" s="214"/>
      <c r="V1049" s="214"/>
      <c r="W1049" s="214"/>
      <c r="X1049" s="214"/>
      <c r="Y1049" s="214"/>
      <c r="Z1049" s="214"/>
      <c r="AA1049" s="214"/>
    </row>
  </sheetData>
  <mergeCells count="47">
    <mergeCell ref="Y5:Y6"/>
    <mergeCell ref="Z5:Z6"/>
    <mergeCell ref="V3:V4"/>
    <mergeCell ref="W3:W4"/>
    <mergeCell ref="X3:X4"/>
    <mergeCell ref="Y3:Y4"/>
    <mergeCell ref="Z3:Z4"/>
    <mergeCell ref="AA3:AA4"/>
    <mergeCell ref="V5:V6"/>
    <mergeCell ref="AA5:AA6"/>
    <mergeCell ref="W5:W6"/>
    <mergeCell ref="X5:X6"/>
    <mergeCell ref="B7:B9"/>
    <mergeCell ref="B10:B11"/>
    <mergeCell ref="B12:B14"/>
    <mergeCell ref="B17:B29"/>
    <mergeCell ref="B30:B49"/>
    <mergeCell ref="B127:B131"/>
    <mergeCell ref="B132:B135"/>
    <mergeCell ref="B136:B148"/>
    <mergeCell ref="B149:B156"/>
    <mergeCell ref="N149:N151"/>
    <mergeCell ref="B50:B73"/>
    <mergeCell ref="B76:B87"/>
    <mergeCell ref="B88:B94"/>
    <mergeCell ref="B95:B102"/>
    <mergeCell ref="B103:B110"/>
    <mergeCell ref="B111:B117"/>
    <mergeCell ref="B118:B126"/>
    <mergeCell ref="B157:B162"/>
    <mergeCell ref="B163:B173"/>
    <mergeCell ref="B174:B181"/>
    <mergeCell ref="B182:B188"/>
    <mergeCell ref="B189:B195"/>
    <mergeCell ref="B196:B200"/>
    <mergeCell ref="B201:B204"/>
    <mergeCell ref="B264:B271"/>
    <mergeCell ref="B272:B278"/>
    <mergeCell ref="B279:B288"/>
    <mergeCell ref="B289:B296"/>
    <mergeCell ref="B205:B214"/>
    <mergeCell ref="B215:B220"/>
    <mergeCell ref="B221:B229"/>
    <mergeCell ref="B230:B236"/>
    <mergeCell ref="B237:B243"/>
    <mergeCell ref="B244:B252"/>
    <mergeCell ref="B253:B258"/>
  </mergeCells>
  <dataValidations>
    <dataValidation type="list" allowBlank="1" showErrorMessage="1" sqref="D2:D345">
      <formula1>"Facebook,Instagram,LINE OA,OPA,หาเอง,Call"</formula1>
    </dataValidation>
    <dataValidation type="list" allowBlank="1" showErrorMessage="1" sqref="K2:K345">
      <formula1>"Curtain,wallcovering,Loose furniture,Built-in,Electric appliance,Design ,Design&amp;turnkey,ready ,EQ ซ่อมแผ่นดินไหว"</formula1>
    </dataValidation>
    <dataValidation type="list" allowBlank="1" showErrorMessage="1" sqref="M2:M3">
      <formula1>"20%,50%,90%,มัดจำสิทธิ์,100%"</formula1>
    </dataValidation>
    <dataValidation type="list" allowBlank="1" showErrorMessage="1" sqref="J30:J377">
      <formula1>"จองสิทธิ์,จ่าย 50%,PO มาแล้ว,จ่าย 100%ก่อนตกแต่ง,จ่าย ครบ 100% ส่งมอบ,จองสิทธิ์/ขอเงินคืน,กำลังคุย,ไม่ซื้อแล้ว,สถานะงาน,กำลังติดตาม"</formula1>
    </dataValidation>
    <dataValidation type="list" allowBlank="1" showErrorMessage="1" sqref="E2:E345">
      <formula1>"Customers,Office Building,Origin,Hotel,Retail"</formula1>
    </dataValidation>
    <dataValidation type="list" allowBlank="1" showErrorMessage="1" sqref="P2:P345">
      <formula1>"Briefing,Contract,Lead,Quotation,Closed"</formula1>
    </dataValidation>
    <dataValidation type="list" allowBlank="1" showErrorMessage="1" sqref="J2:J29">
      <formula1>"✅ จอง,📝 ลงทะเบียน,🔄ส่งใบเสนอราคา,🛄 Backlog,ส่งใบราคา,ยกเลิก,ต้องติดตามต่อ,ลูกค้าได้ผู้เราหมาแล้ว Close lead ,งานอื่นๆ,ส่ง SMS ให้ลูกค้า ,พบลูกค้า"</formula1>
    </dataValidation>
    <dataValidation type="list" allowBlank="1" showErrorMessage="1" sqref="R2:R345">
      <formula1>"Call,Line,E-mail"</formula1>
    </dataValidation>
    <dataValidation type="list" allowBlank="1" showErrorMessage="1" sqref="O2:O345">
      <formula1>"PHON,AUN,Pang"</formula1>
    </dataValidation>
    <dataValidation type="list" allowBlank="1" showErrorMessage="1" sqref="S2:S345">
      <formula1>"เบอร์ผิด/เบอร์นี้ไม่สามารถติดต่อได้ แต่ยังมีข้อมูลช่องทาง Email/Line/Facebook caht,ไม่มีคนตอบแชท facebook / instagram รอบที่ 1 &gt;&gt; start conversation,ไม่มีคนตอบแชท facebook / instagram รอบที่ 2 &gt;&gt; next day,ไม่มีคนตอบแชท facebook / instagram รอบที่ 3 &gt;&gt; เว้"&amp;"นสองวัน (วันที่ 5 หลังจากทักแชทรอบที่ 1),ไม่มีคนรับสาย/สายไม่ว่าง สาย 1 &gt;&gt; วันแรกที่ลูกค้าให้โทร หรือ วันที่ลูกค้าแจ้งเบอร์มา,ไม่มีคนรับสาย/สายไม่ว่าง สาย 2 &gt;&gt; 3 วัน นับจากวันแรก,ไม่มีคนรับสาย/สายไม่ว่าง สาย 3 &gt;&gt; 7 วัน นับจากวันแรก,ลูกค้าชำระเงินเรียบร้อย"&amp;",ส่งใบราคาหรือ ข้อมูลแพ็คเกจให้กับลูกค้าแล้ว,สอบถามสินค้าอื่นที่ไม่มีในโชว์รูม,เสนอราคาแล้ว แต่ขอเวลาตัดสินใจก่อน7,เสนอราคาแล้ว ทำนัดลูกค้าอีกรอบ,เสนอราคาแล้ว รอตัดสินใจ เปรียบเทียบกับคู่แข่ง,เสนอราคาแล้ว รอลูกค้าเลือกวันเข้าเลือกวัสดุ,เสนอราคาแล้ว รอส่วน"&amp;"ลด,เสนอราคาแล้ว หรือ พอร์ตบริษัทแล้วรอทำนัดลูกค้าแล้ว รอลูกค้าไปสำรวจหน้าSite,ออกแบบในเสนอราคาให้ลูกค้าเรียบร้อยแล้ว"</formula1>
    </dataValidation>
    <dataValidation type="list" allowBlank="1" showErrorMessage="1" sqref="M4:M345">
      <formula1>"20%,50%,100%,มัดจำ"</formula1>
    </dataValidation>
    <dataValidation type="list" allowBlank="1" showErrorMessage="1" sqref="H2:H29 H50:H348">
      <formula1>"CALL,ลูกค้าในBacklog,คุยลูกค้าใหม่,ทำเอกสาร,ประเภทงาน,ลูกค้าใหม่ตามต่อ"</formula1>
    </dataValidation>
  </dataValidations>
  <drawing r:id="rId1"/>
  <tableParts count="2">
    <tablePart r:id="rId4"/>
    <tablePart r:id="rId5"/>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9.0"/>
    <col customWidth="1" min="3" max="3" width="31.5"/>
    <col customWidth="1" min="4" max="4" width="10.38"/>
    <col customWidth="1" min="5" max="5" width="18.5"/>
    <col customWidth="1" min="6" max="6" width="34.5"/>
    <col customWidth="1" min="7" max="7" width="18.13"/>
    <col customWidth="1" min="8" max="8" width="43.75"/>
    <col customWidth="1" min="9" max="9" width="15.75"/>
    <col customWidth="1" min="10" max="10" width="16.88"/>
    <col customWidth="1" min="11" max="11" width="14.88"/>
    <col customWidth="1" min="12" max="12" width="14.38"/>
    <col customWidth="1" min="13" max="13" width="32.25"/>
    <col customWidth="1" min="14" max="14" width="30.25"/>
    <col customWidth="1" min="15" max="15" width="15.5"/>
    <col customWidth="1" min="16" max="16" width="14.63"/>
    <col customWidth="1" min="17" max="17" width="15.0"/>
    <col customWidth="1" min="18" max="18" width="13.25"/>
  </cols>
  <sheetData>
    <row r="1" ht="57.75" customHeight="1">
      <c r="A1" s="770" t="s">
        <v>1961</v>
      </c>
      <c r="O1" s="282" t="s">
        <v>1345</v>
      </c>
      <c r="P1" s="283"/>
      <c r="Q1" s="283"/>
      <c r="R1" s="283"/>
      <c r="S1" s="283"/>
      <c r="T1" s="284"/>
      <c r="U1" s="771"/>
    </row>
    <row r="2" ht="23.25" customHeight="1">
      <c r="A2" s="205" t="s">
        <v>866</v>
      </c>
      <c r="B2" s="772" t="s">
        <v>1109</v>
      </c>
      <c r="C2" s="206" t="s">
        <v>1244</v>
      </c>
      <c r="D2" s="206" t="s">
        <v>1245</v>
      </c>
      <c r="E2" s="206" t="s">
        <v>1706</v>
      </c>
      <c r="F2" s="205" t="s">
        <v>52</v>
      </c>
      <c r="G2" s="510" t="s">
        <v>1110</v>
      </c>
      <c r="H2" s="773" t="s">
        <v>1111</v>
      </c>
      <c r="I2" s="205" t="s">
        <v>1249</v>
      </c>
      <c r="J2" s="510" t="s">
        <v>34</v>
      </c>
      <c r="K2" s="205" t="s">
        <v>1113</v>
      </c>
      <c r="L2" s="774" t="s">
        <v>1710</v>
      </c>
      <c r="M2" s="775" t="s">
        <v>1709</v>
      </c>
      <c r="N2" s="205" t="s">
        <v>114</v>
      </c>
      <c r="O2" s="288" t="s">
        <v>1962</v>
      </c>
      <c r="P2" s="288" t="s">
        <v>1963</v>
      </c>
      <c r="Q2" s="288" t="s">
        <v>1964</v>
      </c>
      <c r="R2" s="288" t="s">
        <v>1965</v>
      </c>
      <c r="S2" s="288" t="s">
        <v>1966</v>
      </c>
      <c r="T2" s="288" t="s">
        <v>1967</v>
      </c>
      <c r="U2" s="771"/>
    </row>
    <row r="3" ht="23.25" hidden="1" customHeight="1">
      <c r="A3" s="208">
        <v>1.0</v>
      </c>
      <c r="B3" s="776">
        <v>46102.0</v>
      </c>
      <c r="C3" s="209">
        <v>46102.0</v>
      </c>
      <c r="D3" s="213" t="s">
        <v>852</v>
      </c>
      <c r="E3" s="213"/>
      <c r="F3" s="208" t="s">
        <v>83</v>
      </c>
      <c r="G3" s="208" t="s">
        <v>1968</v>
      </c>
      <c r="H3" s="208" t="s">
        <v>1969</v>
      </c>
      <c r="I3" s="212" t="s">
        <v>1970</v>
      </c>
      <c r="J3" s="777">
        <v>28000.0</v>
      </c>
      <c r="K3" s="250">
        <v>0.5</v>
      </c>
      <c r="L3" s="778" t="s">
        <v>1971</v>
      </c>
      <c r="M3" s="208" t="s">
        <v>1972</v>
      </c>
      <c r="N3" s="208" t="s">
        <v>1973</v>
      </c>
      <c r="O3" s="771"/>
      <c r="P3" s="771"/>
      <c r="Q3" s="771"/>
      <c r="R3" s="771"/>
      <c r="S3" s="771"/>
      <c r="T3" s="771"/>
      <c r="U3" s="771"/>
    </row>
    <row r="4" ht="23.25" hidden="1" customHeight="1">
      <c r="A4" s="208">
        <v>2.0</v>
      </c>
      <c r="B4" s="779"/>
      <c r="C4" s="219"/>
      <c r="D4" s="213" t="s">
        <v>852</v>
      </c>
      <c r="E4" s="213"/>
      <c r="F4" s="208" t="s">
        <v>83</v>
      </c>
      <c r="G4" s="208" t="s">
        <v>1974</v>
      </c>
      <c r="H4" s="208" t="s">
        <v>1975</v>
      </c>
      <c r="I4" s="212" t="s">
        <v>1727</v>
      </c>
      <c r="J4" s="780">
        <v>70000.0</v>
      </c>
      <c r="K4" s="250">
        <v>0.5</v>
      </c>
      <c r="L4" s="778" t="s">
        <v>1971</v>
      </c>
      <c r="M4" s="208" t="s">
        <v>1972</v>
      </c>
      <c r="N4" s="208" t="s">
        <v>1976</v>
      </c>
      <c r="O4" s="214"/>
      <c r="P4" s="214"/>
      <c r="Q4" s="214"/>
      <c r="R4" s="214"/>
      <c r="S4" s="214"/>
      <c r="T4" s="214"/>
      <c r="U4" s="214"/>
    </row>
    <row r="5" ht="23.25" hidden="1" customHeight="1">
      <c r="A5" s="208">
        <v>3.0</v>
      </c>
      <c r="B5" s="779"/>
      <c r="C5" s="219"/>
      <c r="D5" s="210" t="s">
        <v>852</v>
      </c>
      <c r="E5" s="213"/>
      <c r="F5" s="208" t="s">
        <v>83</v>
      </c>
      <c r="G5" s="208" t="s">
        <v>1977</v>
      </c>
      <c r="H5" s="208" t="s">
        <v>1978</v>
      </c>
      <c r="I5" s="212" t="s">
        <v>1727</v>
      </c>
      <c r="J5" s="780">
        <v>43840.0</v>
      </c>
      <c r="K5" s="250">
        <v>1.0</v>
      </c>
      <c r="L5" s="778" t="s">
        <v>1971</v>
      </c>
      <c r="M5" s="208" t="s">
        <v>1972</v>
      </c>
      <c r="N5" s="208" t="s">
        <v>1976</v>
      </c>
      <c r="O5" s="214"/>
      <c r="P5" s="214"/>
      <c r="Q5" s="214"/>
      <c r="R5" s="214"/>
      <c r="S5" s="214"/>
      <c r="T5" s="214"/>
      <c r="U5" s="214"/>
    </row>
    <row r="6" ht="23.25" hidden="1" customHeight="1">
      <c r="A6" s="208">
        <v>4.0</v>
      </c>
      <c r="B6" s="779"/>
      <c r="C6" s="219"/>
      <c r="D6" s="210" t="s">
        <v>852</v>
      </c>
      <c r="E6" s="213"/>
      <c r="F6" s="208" t="s">
        <v>83</v>
      </c>
      <c r="G6" s="208" t="s">
        <v>1979</v>
      </c>
      <c r="H6" s="208" t="s">
        <v>1980</v>
      </c>
      <c r="I6" s="212" t="s">
        <v>1727</v>
      </c>
      <c r="J6" s="780">
        <v>11495.0</v>
      </c>
      <c r="K6" s="250">
        <v>1.0</v>
      </c>
      <c r="L6" s="778" t="s">
        <v>1971</v>
      </c>
      <c r="M6" s="208" t="s">
        <v>1972</v>
      </c>
      <c r="N6" s="208" t="s">
        <v>1976</v>
      </c>
      <c r="O6" s="214"/>
      <c r="P6" s="214"/>
      <c r="Q6" s="214"/>
      <c r="R6" s="214"/>
      <c r="S6" s="214"/>
      <c r="T6" s="214"/>
      <c r="U6" s="214"/>
    </row>
    <row r="7" ht="23.25" hidden="1" customHeight="1">
      <c r="A7" s="208">
        <v>5.0</v>
      </c>
      <c r="B7" s="776">
        <v>46103.0</v>
      </c>
      <c r="C7" s="776">
        <v>46103.0</v>
      </c>
      <c r="D7" s="210" t="s">
        <v>852</v>
      </c>
      <c r="E7" s="213"/>
      <c r="F7" s="208" t="s">
        <v>83</v>
      </c>
      <c r="G7" s="208" t="s">
        <v>290</v>
      </c>
      <c r="H7" s="208" t="s">
        <v>1981</v>
      </c>
      <c r="I7" s="212" t="s">
        <v>1957</v>
      </c>
      <c r="J7" s="780">
        <v>69882.0</v>
      </c>
      <c r="K7" s="250">
        <v>0.5</v>
      </c>
      <c r="L7" s="778" t="s">
        <v>1971</v>
      </c>
      <c r="M7" s="208" t="s">
        <v>1972</v>
      </c>
      <c r="N7" s="208" t="s">
        <v>1976</v>
      </c>
      <c r="O7" s="214"/>
      <c r="P7" s="214"/>
      <c r="Q7" s="214"/>
      <c r="R7" s="214"/>
      <c r="S7" s="214"/>
      <c r="T7" s="214"/>
      <c r="U7" s="214"/>
    </row>
    <row r="8" ht="23.25" hidden="1" customHeight="1">
      <c r="A8" s="208">
        <v>6.0</v>
      </c>
      <c r="B8" s="779"/>
      <c r="C8" s="219"/>
      <c r="D8" s="210" t="s">
        <v>852</v>
      </c>
      <c r="E8" s="213"/>
      <c r="F8" s="208" t="s">
        <v>83</v>
      </c>
      <c r="G8" s="208" t="s">
        <v>1982</v>
      </c>
      <c r="H8" s="208" t="s">
        <v>1983</v>
      </c>
      <c r="I8" s="212" t="s">
        <v>1750</v>
      </c>
      <c r="J8" s="780">
        <v>67000.0</v>
      </c>
      <c r="K8" s="250">
        <v>0.5</v>
      </c>
      <c r="L8" s="778" t="s">
        <v>1971</v>
      </c>
      <c r="M8" s="208" t="s">
        <v>1972</v>
      </c>
      <c r="N8" s="208" t="s">
        <v>1976</v>
      </c>
      <c r="O8" s="214"/>
      <c r="P8" s="214"/>
      <c r="Q8" s="214"/>
      <c r="R8" s="214"/>
      <c r="S8" s="214"/>
      <c r="T8" s="214"/>
      <c r="U8" s="214"/>
    </row>
    <row r="9" ht="23.25" hidden="1" customHeight="1">
      <c r="A9" s="208">
        <v>7.0</v>
      </c>
      <c r="B9" s="776"/>
      <c r="C9" s="219"/>
      <c r="D9" s="210" t="s">
        <v>854</v>
      </c>
      <c r="E9" s="213"/>
      <c r="F9" s="208" t="s">
        <v>83</v>
      </c>
      <c r="G9" s="208" t="s">
        <v>559</v>
      </c>
      <c r="H9" s="208" t="s">
        <v>1984</v>
      </c>
      <c r="I9" s="212" t="s">
        <v>1727</v>
      </c>
      <c r="J9" s="780">
        <v>30000.0</v>
      </c>
      <c r="K9" s="250">
        <v>1.0</v>
      </c>
      <c r="L9" s="778" t="s">
        <v>1971</v>
      </c>
      <c r="M9" s="208" t="s">
        <v>1972</v>
      </c>
      <c r="N9" s="208" t="s">
        <v>1976</v>
      </c>
      <c r="O9" s="214"/>
      <c r="P9" s="214"/>
      <c r="Q9" s="214"/>
      <c r="R9" s="214"/>
      <c r="S9" s="214"/>
      <c r="T9" s="214"/>
      <c r="U9" s="214"/>
    </row>
    <row r="10" ht="23.25" hidden="1" customHeight="1">
      <c r="A10" s="208">
        <v>8.0</v>
      </c>
      <c r="B10" s="779"/>
      <c r="C10" s="219"/>
      <c r="D10" s="210" t="s">
        <v>853</v>
      </c>
      <c r="E10" s="213"/>
      <c r="F10" s="208" t="s">
        <v>83</v>
      </c>
      <c r="G10" s="208" t="s">
        <v>936</v>
      </c>
      <c r="H10" s="208" t="s">
        <v>1985</v>
      </c>
      <c r="I10" s="212" t="s">
        <v>1957</v>
      </c>
      <c r="J10" s="780">
        <v>300000.0</v>
      </c>
      <c r="K10" s="250">
        <v>0.5</v>
      </c>
      <c r="L10" s="778" t="s">
        <v>1971</v>
      </c>
      <c r="M10" s="208" t="s">
        <v>1972</v>
      </c>
      <c r="N10" s="208" t="s">
        <v>1976</v>
      </c>
      <c r="O10" s="214"/>
      <c r="P10" s="214"/>
      <c r="Q10" s="214"/>
      <c r="R10" s="214"/>
      <c r="S10" s="214"/>
      <c r="T10" s="214"/>
      <c r="U10" s="214"/>
    </row>
    <row r="11" ht="23.25" hidden="1" customHeight="1">
      <c r="A11" s="208">
        <v>9.0</v>
      </c>
      <c r="B11" s="779"/>
      <c r="C11" s="219"/>
      <c r="D11" s="210" t="s">
        <v>854</v>
      </c>
      <c r="E11" s="213"/>
      <c r="F11" s="208" t="s">
        <v>83</v>
      </c>
      <c r="G11" s="208" t="s">
        <v>1986</v>
      </c>
      <c r="H11" s="208" t="s">
        <v>1987</v>
      </c>
      <c r="I11" s="212" t="s">
        <v>1725</v>
      </c>
      <c r="J11" s="780">
        <v>139000.0</v>
      </c>
      <c r="K11" s="250">
        <v>1.0</v>
      </c>
      <c r="L11" s="778" t="s">
        <v>1971</v>
      </c>
      <c r="M11" s="208" t="s">
        <v>1972</v>
      </c>
      <c r="N11" s="208" t="s">
        <v>1988</v>
      </c>
      <c r="O11" s="214"/>
      <c r="P11" s="214"/>
      <c r="Q11" s="214"/>
      <c r="R11" s="214"/>
      <c r="S11" s="214"/>
      <c r="T11" s="214"/>
      <c r="U11" s="214"/>
    </row>
    <row r="12" ht="23.25" hidden="1" customHeight="1">
      <c r="A12" s="208">
        <v>10.0</v>
      </c>
      <c r="B12" s="779"/>
      <c r="C12" s="219"/>
      <c r="D12" s="210" t="s">
        <v>852</v>
      </c>
      <c r="E12" s="213"/>
      <c r="F12" s="208" t="s">
        <v>83</v>
      </c>
      <c r="G12" s="208" t="s">
        <v>555</v>
      </c>
      <c r="H12" s="208" t="s">
        <v>1989</v>
      </c>
      <c r="I12" s="212" t="s">
        <v>1990</v>
      </c>
      <c r="J12" s="780">
        <v>87400.0</v>
      </c>
      <c r="K12" s="250">
        <v>1.0</v>
      </c>
      <c r="L12" s="778" t="s">
        <v>1971</v>
      </c>
      <c r="M12" s="208" t="s">
        <v>1972</v>
      </c>
      <c r="N12" s="208" t="s">
        <v>1991</v>
      </c>
      <c r="O12" s="214"/>
      <c r="P12" s="214"/>
      <c r="Q12" s="214"/>
      <c r="R12" s="214"/>
      <c r="S12" s="214"/>
      <c r="T12" s="214"/>
      <c r="U12" s="214"/>
    </row>
    <row r="13" ht="23.25" hidden="1" customHeight="1">
      <c r="A13" s="208">
        <v>12.0</v>
      </c>
      <c r="B13" s="779"/>
      <c r="C13" s="219"/>
      <c r="D13" s="210" t="s">
        <v>853</v>
      </c>
      <c r="E13" s="213"/>
      <c r="F13" s="208" t="s">
        <v>1992</v>
      </c>
      <c r="G13" s="208" t="s">
        <v>287</v>
      </c>
      <c r="H13" s="208" t="s">
        <v>286</v>
      </c>
      <c r="I13" s="212" t="s">
        <v>1727</v>
      </c>
      <c r="J13" s="780">
        <v>36030.0</v>
      </c>
      <c r="K13" s="250">
        <v>1.0</v>
      </c>
      <c r="L13" s="778" t="s">
        <v>1971</v>
      </c>
      <c r="M13" s="208" t="s">
        <v>1972</v>
      </c>
      <c r="N13" s="208" t="s">
        <v>1993</v>
      </c>
      <c r="O13" s="214"/>
      <c r="P13" s="214"/>
      <c r="Q13" s="214"/>
      <c r="R13" s="214"/>
      <c r="S13" s="214"/>
      <c r="T13" s="214"/>
      <c r="U13" s="214"/>
    </row>
    <row r="14" ht="23.25" hidden="1" customHeight="1">
      <c r="A14" s="208">
        <v>13.0</v>
      </c>
      <c r="B14" s="779"/>
      <c r="C14" s="219"/>
      <c r="D14" s="210" t="s">
        <v>853</v>
      </c>
      <c r="E14" s="213"/>
      <c r="F14" s="208" t="s">
        <v>1992</v>
      </c>
      <c r="G14" s="208" t="s">
        <v>1994</v>
      </c>
      <c r="H14" s="208" t="s">
        <v>1995</v>
      </c>
      <c r="I14" s="212" t="s">
        <v>1727</v>
      </c>
      <c r="J14" s="780">
        <v>13200.0</v>
      </c>
      <c r="K14" s="250">
        <v>1.0</v>
      </c>
      <c r="L14" s="778" t="s">
        <v>1971</v>
      </c>
      <c r="M14" s="208" t="s">
        <v>1972</v>
      </c>
      <c r="N14" s="208" t="s">
        <v>1996</v>
      </c>
      <c r="O14" s="214"/>
      <c r="P14" s="214"/>
      <c r="Q14" s="214"/>
      <c r="R14" s="214"/>
      <c r="S14" s="214"/>
      <c r="T14" s="214"/>
      <c r="U14" s="214"/>
    </row>
    <row r="15" ht="23.25" hidden="1" customHeight="1">
      <c r="A15" s="208">
        <v>14.0</v>
      </c>
      <c r="B15" s="776">
        <v>46112.0</v>
      </c>
      <c r="C15" s="209">
        <v>46113.0</v>
      </c>
      <c r="D15" s="210" t="s">
        <v>853</v>
      </c>
      <c r="E15" s="213"/>
      <c r="F15" s="208" t="s">
        <v>83</v>
      </c>
      <c r="G15" s="208" t="s">
        <v>1997</v>
      </c>
      <c r="H15" s="208" t="s">
        <v>1998</v>
      </c>
      <c r="I15" s="212" t="s">
        <v>1727</v>
      </c>
      <c r="J15" s="780">
        <v>20340.0</v>
      </c>
      <c r="K15" s="250">
        <v>1.0</v>
      </c>
      <c r="L15" s="778" t="s">
        <v>1971</v>
      </c>
      <c r="M15" s="208" t="s">
        <v>1972</v>
      </c>
      <c r="N15" s="208" t="s">
        <v>1996</v>
      </c>
      <c r="O15" s="214"/>
      <c r="P15" s="214"/>
      <c r="Q15" s="214"/>
      <c r="R15" s="214"/>
      <c r="S15" s="214"/>
      <c r="T15" s="214"/>
      <c r="U15" s="214"/>
    </row>
    <row r="16" ht="23.25" hidden="1" customHeight="1">
      <c r="A16" s="208">
        <v>16.0</v>
      </c>
      <c r="B16" s="779"/>
      <c r="C16" s="219"/>
      <c r="D16" s="213"/>
      <c r="E16" s="213"/>
      <c r="F16" s="208" t="s">
        <v>1999</v>
      </c>
      <c r="G16" s="219"/>
      <c r="H16" s="208" t="s">
        <v>2000</v>
      </c>
      <c r="I16" s="212" t="s">
        <v>1733</v>
      </c>
      <c r="J16" s="780">
        <v>100000.0</v>
      </c>
      <c r="K16" s="250">
        <v>0.2</v>
      </c>
      <c r="L16" s="778" t="s">
        <v>1971</v>
      </c>
      <c r="M16" s="208" t="s">
        <v>1972</v>
      </c>
      <c r="N16" s="208" t="s">
        <v>2001</v>
      </c>
      <c r="O16" s="214"/>
      <c r="P16" s="214"/>
      <c r="Q16" s="214"/>
      <c r="R16" s="214"/>
      <c r="S16" s="214"/>
      <c r="T16" s="214"/>
      <c r="U16" s="214"/>
    </row>
    <row r="17" ht="23.25" hidden="1" customHeight="1">
      <c r="A17" s="208">
        <v>17.0</v>
      </c>
      <c r="B17" s="779"/>
      <c r="C17" s="209">
        <v>46111.0</v>
      </c>
      <c r="D17" s="210" t="s">
        <v>853</v>
      </c>
      <c r="E17" s="213"/>
      <c r="F17" s="208" t="s">
        <v>1992</v>
      </c>
      <c r="G17" s="208" t="s">
        <v>2002</v>
      </c>
      <c r="H17" s="208" t="s">
        <v>653</v>
      </c>
      <c r="I17" s="212" t="s">
        <v>1725</v>
      </c>
      <c r="J17" s="780">
        <v>74056.0</v>
      </c>
      <c r="K17" s="250">
        <v>1.0</v>
      </c>
      <c r="L17" s="778" t="s">
        <v>2003</v>
      </c>
      <c r="M17" s="208" t="s">
        <v>1972</v>
      </c>
      <c r="N17" s="208" t="s">
        <v>262</v>
      </c>
      <c r="O17" s="214"/>
      <c r="P17" s="214"/>
      <c r="Q17" s="214"/>
      <c r="R17" s="214"/>
      <c r="S17" s="214"/>
      <c r="T17" s="214"/>
      <c r="U17" s="214"/>
    </row>
    <row r="18" ht="23.25" hidden="1" customHeight="1">
      <c r="A18" s="208">
        <v>18.0</v>
      </c>
      <c r="B18" s="779"/>
      <c r="C18" s="219"/>
      <c r="D18" s="213"/>
      <c r="E18" s="213"/>
      <c r="F18" s="208" t="s">
        <v>1992</v>
      </c>
      <c r="G18" s="208" t="s">
        <v>591</v>
      </c>
      <c r="H18" s="208" t="s">
        <v>590</v>
      </c>
      <c r="I18" s="212" t="s">
        <v>1725</v>
      </c>
      <c r="J18" s="780">
        <v>12100.0</v>
      </c>
      <c r="K18" s="250">
        <v>1.0</v>
      </c>
      <c r="L18" s="778" t="s">
        <v>1971</v>
      </c>
      <c r="M18" s="208" t="s">
        <v>1972</v>
      </c>
      <c r="N18" s="208" t="s">
        <v>2004</v>
      </c>
      <c r="O18" s="214"/>
      <c r="P18" s="214"/>
      <c r="Q18" s="214"/>
      <c r="R18" s="214"/>
      <c r="S18" s="214"/>
      <c r="T18" s="214"/>
      <c r="U18" s="214"/>
    </row>
    <row r="19" ht="23.25" hidden="1" customHeight="1">
      <c r="A19" s="208">
        <v>19.0</v>
      </c>
      <c r="B19" s="776">
        <v>46314.0</v>
      </c>
      <c r="C19" s="209">
        <v>46109.0</v>
      </c>
      <c r="D19" s="210" t="s">
        <v>853</v>
      </c>
      <c r="E19" s="213"/>
      <c r="F19" s="208" t="s">
        <v>79</v>
      </c>
      <c r="G19" s="208">
        <v>1204.0</v>
      </c>
      <c r="H19" s="208" t="s">
        <v>281</v>
      </c>
      <c r="I19" s="212" t="s">
        <v>1727</v>
      </c>
      <c r="J19" s="780">
        <v>16800.0</v>
      </c>
      <c r="K19" s="250">
        <v>1.0</v>
      </c>
      <c r="L19" s="778" t="s">
        <v>1971</v>
      </c>
      <c r="M19" s="208" t="s">
        <v>1972</v>
      </c>
      <c r="N19" s="208" t="s">
        <v>2005</v>
      </c>
      <c r="O19" s="214"/>
      <c r="P19" s="214"/>
      <c r="Q19" s="214"/>
      <c r="R19" s="214"/>
      <c r="S19" s="214"/>
      <c r="T19" s="214"/>
      <c r="U19" s="214"/>
    </row>
    <row r="20" ht="23.25" customHeight="1">
      <c r="A20" s="208">
        <v>1.0</v>
      </c>
      <c r="B20" s="776">
        <v>46115.0</v>
      </c>
      <c r="C20" s="219"/>
      <c r="D20" s="208" t="s">
        <v>853</v>
      </c>
      <c r="E20" s="219"/>
      <c r="F20" s="208" t="s">
        <v>83</v>
      </c>
      <c r="G20" s="780" t="s">
        <v>2006</v>
      </c>
      <c r="H20" s="781" t="s">
        <v>2007</v>
      </c>
      <c r="I20" s="212" t="s">
        <v>1727</v>
      </c>
      <c r="J20" s="782"/>
      <c r="K20" s="208" t="s">
        <v>2008</v>
      </c>
      <c r="L20" s="783" t="s">
        <v>1971</v>
      </c>
      <c r="M20" s="208" t="s">
        <v>2009</v>
      </c>
      <c r="N20" s="208" t="s">
        <v>2010</v>
      </c>
      <c r="O20" s="213"/>
      <c r="P20" s="213"/>
      <c r="Q20" s="213"/>
      <c r="R20" s="213"/>
      <c r="S20" s="213"/>
      <c r="T20" s="213"/>
      <c r="U20" s="213"/>
    </row>
    <row r="21" ht="23.25" customHeight="1">
      <c r="A21" s="208">
        <v>2.0</v>
      </c>
      <c r="B21" s="779"/>
      <c r="C21" s="219"/>
      <c r="D21" s="219"/>
      <c r="E21" s="219"/>
      <c r="F21" s="208" t="s">
        <v>83</v>
      </c>
      <c r="G21" s="780" t="s">
        <v>2011</v>
      </c>
      <c r="H21" s="781" t="s">
        <v>2012</v>
      </c>
      <c r="I21" s="212" t="s">
        <v>2013</v>
      </c>
      <c r="J21" s="782"/>
      <c r="K21" s="208" t="s">
        <v>2008</v>
      </c>
      <c r="L21" s="783" t="s">
        <v>1971</v>
      </c>
      <c r="M21" s="208" t="s">
        <v>2009</v>
      </c>
      <c r="N21" s="208" t="s">
        <v>2014</v>
      </c>
      <c r="O21" s="213"/>
      <c r="P21" s="213"/>
      <c r="Q21" s="213"/>
      <c r="R21" s="213"/>
      <c r="S21" s="213"/>
      <c r="T21" s="213"/>
      <c r="U21" s="213"/>
    </row>
    <row r="22" ht="23.25" customHeight="1">
      <c r="A22" s="208">
        <v>3.0</v>
      </c>
      <c r="B22" s="208" t="s">
        <v>2015</v>
      </c>
      <c r="C22" s="219"/>
      <c r="D22" s="219"/>
      <c r="E22" s="219"/>
      <c r="F22" s="208" t="s">
        <v>83</v>
      </c>
      <c r="G22" s="780" t="s">
        <v>2016</v>
      </c>
      <c r="H22" s="781" t="s">
        <v>2017</v>
      </c>
      <c r="I22" s="212" t="s">
        <v>2018</v>
      </c>
      <c r="J22" s="782"/>
      <c r="K22" s="208" t="s">
        <v>2008</v>
      </c>
      <c r="L22" s="783" t="s">
        <v>1971</v>
      </c>
      <c r="M22" s="208" t="s">
        <v>2009</v>
      </c>
      <c r="N22" s="208" t="s">
        <v>2014</v>
      </c>
      <c r="O22" s="213"/>
      <c r="P22" s="213"/>
      <c r="Q22" s="213"/>
      <c r="R22" s="213"/>
      <c r="S22" s="213"/>
      <c r="T22" s="213"/>
      <c r="U22" s="213"/>
    </row>
    <row r="23" ht="23.25" customHeight="1">
      <c r="A23" s="208">
        <v>4.0</v>
      </c>
      <c r="B23" s="779"/>
      <c r="C23" s="219"/>
      <c r="D23" s="219"/>
      <c r="E23" s="219"/>
      <c r="F23" s="208" t="s">
        <v>83</v>
      </c>
      <c r="G23" s="780" t="s">
        <v>2019</v>
      </c>
      <c r="H23" s="781" t="s">
        <v>2020</v>
      </c>
      <c r="I23" s="212" t="s">
        <v>1727</v>
      </c>
      <c r="J23" s="782"/>
      <c r="K23" s="208" t="s">
        <v>2008</v>
      </c>
      <c r="L23" s="783" t="s">
        <v>1971</v>
      </c>
      <c r="M23" s="208" t="s">
        <v>2009</v>
      </c>
      <c r="N23" s="208" t="s">
        <v>2021</v>
      </c>
      <c r="O23" s="213"/>
      <c r="P23" s="213"/>
      <c r="Q23" s="213"/>
      <c r="R23" s="213"/>
      <c r="S23" s="213"/>
      <c r="T23" s="213"/>
      <c r="U23" s="213"/>
    </row>
    <row r="24" ht="23.25" customHeight="1">
      <c r="A24" s="208">
        <v>5.0</v>
      </c>
      <c r="B24" s="779"/>
      <c r="C24" s="219"/>
      <c r="D24" s="219"/>
      <c r="E24" s="219"/>
      <c r="F24" s="208" t="s">
        <v>83</v>
      </c>
      <c r="G24" s="780" t="s">
        <v>2022</v>
      </c>
      <c r="H24" s="781" t="s">
        <v>2023</v>
      </c>
      <c r="I24" s="212" t="s">
        <v>1727</v>
      </c>
      <c r="J24" s="782"/>
      <c r="K24" s="208" t="s">
        <v>2008</v>
      </c>
      <c r="L24" s="783" t="s">
        <v>1971</v>
      </c>
      <c r="M24" s="208" t="s">
        <v>2009</v>
      </c>
      <c r="N24" s="208" t="s">
        <v>2024</v>
      </c>
      <c r="O24" s="213"/>
      <c r="P24" s="213"/>
      <c r="Q24" s="213"/>
      <c r="R24" s="213"/>
      <c r="S24" s="213"/>
      <c r="T24" s="213"/>
      <c r="U24" s="213"/>
    </row>
    <row r="25" ht="23.25" customHeight="1">
      <c r="A25" s="208">
        <v>6.0</v>
      </c>
      <c r="B25" s="779"/>
      <c r="C25" s="219"/>
      <c r="D25" s="219"/>
      <c r="E25" s="219"/>
      <c r="F25" s="219"/>
      <c r="G25" s="782"/>
      <c r="H25" s="784"/>
      <c r="I25" s="212" t="s">
        <v>1727</v>
      </c>
      <c r="J25" s="782"/>
      <c r="K25" s="213"/>
      <c r="L25" s="785" t="str">
        <f>iferror(vlookup(#REF!,'Back up'!$B$2:$C$18,2),"")</f>
        <v/>
      </c>
      <c r="M25" s="219"/>
      <c r="N25" s="208"/>
      <c r="O25" s="213"/>
      <c r="P25" s="213"/>
      <c r="Q25" s="213"/>
      <c r="R25" s="213"/>
      <c r="S25" s="213"/>
      <c r="T25" s="213"/>
      <c r="U25" s="213"/>
    </row>
    <row r="26" ht="23.25" customHeight="1">
      <c r="A26" s="786"/>
      <c r="B26" s="787"/>
      <c r="C26" s="788"/>
      <c r="D26" s="788"/>
      <c r="E26" s="788"/>
      <c r="F26" s="789">
        <v>46116.0</v>
      </c>
      <c r="G26" s="790"/>
      <c r="H26" s="791"/>
      <c r="I26" s="792"/>
      <c r="J26" s="790"/>
      <c r="K26" s="792"/>
      <c r="L26" s="793" t="str">
        <f>iferror(vlookup(#REF!,'Back up'!$B$2:$C$18,2),"")</f>
        <v/>
      </c>
      <c r="M26" s="788"/>
      <c r="N26" s="788"/>
      <c r="O26" s="256"/>
      <c r="P26" s="256"/>
      <c r="Q26" s="256"/>
      <c r="R26" s="256"/>
      <c r="S26" s="256"/>
      <c r="T26" s="256"/>
      <c r="U26" s="256"/>
    </row>
    <row r="27" ht="23.25" hidden="1" customHeight="1">
      <c r="A27" s="208">
        <v>34.0</v>
      </c>
      <c r="B27" s="776"/>
      <c r="C27" s="219"/>
      <c r="D27" s="210" t="s">
        <v>853</v>
      </c>
      <c r="E27" s="213"/>
      <c r="F27" s="208" t="s">
        <v>83</v>
      </c>
      <c r="G27" s="208" t="s">
        <v>1968</v>
      </c>
      <c r="H27" s="208" t="s">
        <v>1969</v>
      </c>
      <c r="I27" s="212" t="s">
        <v>1970</v>
      </c>
      <c r="J27" s="780">
        <v>28000.0</v>
      </c>
      <c r="K27" s="250">
        <v>0.5</v>
      </c>
      <c r="L27" s="778" t="s">
        <v>1971</v>
      </c>
      <c r="M27" s="208" t="s">
        <v>1972</v>
      </c>
      <c r="N27" s="208" t="s">
        <v>2025</v>
      </c>
      <c r="O27" s="256"/>
      <c r="P27" s="256"/>
      <c r="Q27" s="256"/>
      <c r="R27" s="256"/>
      <c r="S27" s="256"/>
      <c r="T27" s="256"/>
      <c r="U27" s="256"/>
    </row>
    <row r="28" ht="23.25" hidden="1" customHeight="1">
      <c r="A28" s="208">
        <v>35.0</v>
      </c>
      <c r="B28" s="779"/>
      <c r="C28" s="219"/>
      <c r="D28" s="210" t="s">
        <v>854</v>
      </c>
      <c r="E28" s="213"/>
      <c r="F28" s="208" t="s">
        <v>1992</v>
      </c>
      <c r="G28" s="208" t="s">
        <v>591</v>
      </c>
      <c r="H28" s="208" t="s">
        <v>590</v>
      </c>
      <c r="I28" s="212" t="s">
        <v>1725</v>
      </c>
      <c r="J28" s="780">
        <v>12100.0</v>
      </c>
      <c r="K28" s="250">
        <v>1.0</v>
      </c>
      <c r="L28" s="778" t="s">
        <v>2003</v>
      </c>
      <c r="M28" s="208" t="s">
        <v>1972</v>
      </c>
      <c r="N28" s="208" t="s">
        <v>2026</v>
      </c>
      <c r="O28" s="256"/>
      <c r="P28" s="256"/>
      <c r="Q28" s="256"/>
      <c r="R28" s="256"/>
      <c r="S28" s="256"/>
      <c r="T28" s="256"/>
      <c r="U28" s="256"/>
    </row>
    <row r="29" ht="23.25" hidden="1" customHeight="1">
      <c r="A29" s="208">
        <v>36.0</v>
      </c>
      <c r="B29" s="779"/>
      <c r="C29" s="219"/>
      <c r="D29" s="210" t="s">
        <v>853</v>
      </c>
      <c r="E29" s="213"/>
      <c r="F29" s="208" t="s">
        <v>83</v>
      </c>
      <c r="G29" s="208" t="s">
        <v>1974</v>
      </c>
      <c r="H29" s="208" t="s">
        <v>1975</v>
      </c>
      <c r="I29" s="212" t="s">
        <v>2027</v>
      </c>
      <c r="J29" s="780">
        <v>70000.0</v>
      </c>
      <c r="K29" s="250">
        <v>1.0</v>
      </c>
      <c r="L29" s="778" t="s">
        <v>1971</v>
      </c>
      <c r="M29" s="208" t="s">
        <v>1972</v>
      </c>
      <c r="N29" s="208" t="s">
        <v>1996</v>
      </c>
      <c r="O29" s="256"/>
      <c r="P29" s="256"/>
      <c r="Q29" s="256"/>
      <c r="R29" s="256"/>
      <c r="S29" s="256"/>
      <c r="T29" s="256"/>
      <c r="U29" s="256"/>
    </row>
    <row r="30" ht="23.25" customHeight="1">
      <c r="A30" s="208"/>
      <c r="B30" s="779"/>
      <c r="C30" s="219"/>
      <c r="D30" s="219"/>
      <c r="E30" s="219"/>
      <c r="F30" s="219"/>
      <c r="G30" s="782"/>
      <c r="H30" s="784"/>
      <c r="I30" s="219"/>
      <c r="J30" s="782"/>
      <c r="K30" s="219"/>
      <c r="L30" s="785" t="str">
        <f>iferror(vlookup(#REF!,'Back up'!$B$2:$C$18,2),"")</f>
        <v/>
      </c>
      <c r="M30" s="219"/>
      <c r="N30" s="219"/>
      <c r="O30" s="256"/>
      <c r="P30" s="256"/>
      <c r="Q30" s="256"/>
      <c r="R30" s="256"/>
      <c r="S30" s="256"/>
      <c r="T30" s="256"/>
      <c r="U30" s="256"/>
    </row>
    <row r="31" ht="23.25" customHeight="1">
      <c r="A31" s="786"/>
      <c r="B31" s="787"/>
      <c r="C31" s="788"/>
      <c r="D31" s="788"/>
      <c r="E31" s="788"/>
      <c r="F31" s="789">
        <v>46117.0</v>
      </c>
      <c r="G31" s="790"/>
      <c r="H31" s="791"/>
      <c r="I31" s="792"/>
      <c r="J31" s="790"/>
      <c r="K31" s="792"/>
      <c r="L31" s="793" t="str">
        <f>iferror(vlookup(#REF!,'Back up'!$B$2:$C$18,2),"")</f>
        <v/>
      </c>
      <c r="M31" s="788"/>
      <c r="N31" s="788"/>
      <c r="O31" s="256"/>
      <c r="P31" s="256"/>
      <c r="Q31" s="256"/>
      <c r="R31" s="256"/>
      <c r="S31" s="256"/>
      <c r="T31" s="256"/>
      <c r="U31" s="256"/>
    </row>
    <row r="32" ht="23.25" hidden="1" customHeight="1">
      <c r="A32" s="208">
        <v>38.0</v>
      </c>
      <c r="B32" s="779"/>
      <c r="C32" s="219"/>
      <c r="D32" s="210" t="s">
        <v>853</v>
      </c>
      <c r="E32" s="213"/>
      <c r="F32" s="208" t="s">
        <v>1992</v>
      </c>
      <c r="G32" s="208" t="s">
        <v>1994</v>
      </c>
      <c r="H32" s="208" t="s">
        <v>1995</v>
      </c>
      <c r="I32" s="212" t="s">
        <v>1725</v>
      </c>
      <c r="J32" s="780">
        <v>13200.0</v>
      </c>
      <c r="K32" s="250">
        <v>1.0</v>
      </c>
      <c r="L32" s="778" t="s">
        <v>1971</v>
      </c>
      <c r="M32" s="208" t="s">
        <v>1972</v>
      </c>
      <c r="N32" s="208" t="s">
        <v>2028</v>
      </c>
      <c r="O32" s="213"/>
      <c r="P32" s="213"/>
      <c r="Q32" s="213"/>
      <c r="R32" s="213"/>
      <c r="S32" s="213"/>
      <c r="T32" s="213"/>
      <c r="U32" s="213"/>
    </row>
    <row r="33" ht="23.25" hidden="1" customHeight="1">
      <c r="A33" s="208">
        <v>39.0</v>
      </c>
      <c r="B33" s="779"/>
      <c r="C33" s="219"/>
      <c r="D33" s="210" t="s">
        <v>853</v>
      </c>
      <c r="E33" s="213"/>
      <c r="F33" s="208" t="s">
        <v>1992</v>
      </c>
      <c r="G33" s="208" t="s">
        <v>591</v>
      </c>
      <c r="H33" s="208" t="s">
        <v>590</v>
      </c>
      <c r="I33" s="212" t="s">
        <v>1725</v>
      </c>
      <c r="J33" s="780">
        <v>12100.0</v>
      </c>
      <c r="K33" s="250">
        <v>1.0</v>
      </c>
      <c r="L33" s="778" t="s">
        <v>1971</v>
      </c>
      <c r="M33" s="208" t="s">
        <v>1972</v>
      </c>
      <c r="N33" s="208" t="s">
        <v>2029</v>
      </c>
      <c r="O33" s="213"/>
      <c r="P33" s="213"/>
      <c r="Q33" s="213"/>
      <c r="R33" s="213"/>
      <c r="S33" s="213"/>
      <c r="T33" s="213"/>
      <c r="U33" s="213"/>
    </row>
    <row r="34" ht="23.25" hidden="1" customHeight="1">
      <c r="A34" s="208">
        <v>40.0</v>
      </c>
      <c r="B34" s="779"/>
      <c r="C34" s="219"/>
      <c r="D34" s="210" t="s">
        <v>120</v>
      </c>
      <c r="E34" s="213"/>
      <c r="F34" s="208" t="s">
        <v>83</v>
      </c>
      <c r="G34" s="208" t="s">
        <v>2030</v>
      </c>
      <c r="H34" s="208" t="s">
        <v>1980</v>
      </c>
      <c r="I34" s="212" t="s">
        <v>1725</v>
      </c>
      <c r="J34" s="780">
        <v>11495.0</v>
      </c>
      <c r="K34" s="250">
        <v>1.0</v>
      </c>
      <c r="L34" s="778" t="s">
        <v>1971</v>
      </c>
      <c r="M34" s="208" t="s">
        <v>1972</v>
      </c>
      <c r="N34" s="208" t="s">
        <v>2031</v>
      </c>
      <c r="O34" s="213"/>
      <c r="P34" s="213"/>
      <c r="Q34" s="213"/>
      <c r="R34" s="213"/>
      <c r="S34" s="213"/>
      <c r="T34" s="213"/>
      <c r="U34" s="213"/>
    </row>
    <row r="35" ht="23.25" hidden="1" customHeight="1">
      <c r="A35" s="208">
        <v>41.0</v>
      </c>
      <c r="B35" s="779"/>
      <c r="C35" s="219"/>
      <c r="D35" s="210" t="s">
        <v>852</v>
      </c>
      <c r="E35" s="213"/>
      <c r="F35" s="208" t="s">
        <v>83</v>
      </c>
      <c r="G35" s="208" t="s">
        <v>559</v>
      </c>
      <c r="H35" s="208" t="s">
        <v>1984</v>
      </c>
      <c r="I35" s="212" t="s">
        <v>1725</v>
      </c>
      <c r="J35" s="780">
        <v>30000.0</v>
      </c>
      <c r="K35" s="250">
        <v>1.0</v>
      </c>
      <c r="L35" s="778" t="s">
        <v>1971</v>
      </c>
      <c r="M35" s="208" t="s">
        <v>1972</v>
      </c>
      <c r="N35" s="208" t="s">
        <v>2032</v>
      </c>
      <c r="O35" s="213"/>
      <c r="P35" s="213"/>
      <c r="Q35" s="213"/>
      <c r="R35" s="213"/>
      <c r="S35" s="213"/>
      <c r="T35" s="213"/>
      <c r="U35" s="213"/>
    </row>
    <row r="36" ht="23.25" customHeight="1">
      <c r="A36" s="208">
        <v>1.0</v>
      </c>
      <c r="B36" s="779"/>
      <c r="C36" s="219"/>
      <c r="D36" s="208" t="s">
        <v>120</v>
      </c>
      <c r="E36" s="219"/>
      <c r="F36" s="208" t="s">
        <v>83</v>
      </c>
      <c r="G36" s="780" t="s">
        <v>2006</v>
      </c>
      <c r="H36" s="781" t="s">
        <v>2007</v>
      </c>
      <c r="I36" s="212" t="s">
        <v>1970</v>
      </c>
      <c r="J36" s="782"/>
      <c r="K36" s="250">
        <v>1.0</v>
      </c>
      <c r="L36" s="778" t="s">
        <v>1971</v>
      </c>
      <c r="M36" s="208" t="s">
        <v>2009</v>
      </c>
      <c r="N36" s="208" t="s">
        <v>2033</v>
      </c>
      <c r="O36" s="213"/>
      <c r="P36" s="213"/>
      <c r="Q36" s="213"/>
      <c r="R36" s="213"/>
      <c r="S36" s="213"/>
      <c r="T36" s="213"/>
      <c r="U36" s="213"/>
    </row>
    <row r="37" ht="23.25" customHeight="1">
      <c r="A37" s="208"/>
      <c r="B37" s="779"/>
      <c r="C37" s="219"/>
      <c r="D37" s="219"/>
      <c r="E37" s="219"/>
      <c r="F37" s="219"/>
      <c r="G37" s="782"/>
      <c r="H37" s="784"/>
      <c r="I37" s="212"/>
      <c r="J37" s="782"/>
      <c r="K37" s="250"/>
      <c r="L37" s="794" t="str">
        <f>iferror(vlookup(#REF!,'Back up'!$B$2:$C$18,2),"")</f>
        <v/>
      </c>
      <c r="M37" s="219"/>
      <c r="N37" s="219"/>
      <c r="O37" s="213"/>
      <c r="P37" s="213"/>
      <c r="Q37" s="213"/>
      <c r="R37" s="213"/>
      <c r="S37" s="213"/>
      <c r="T37" s="213"/>
      <c r="U37" s="213"/>
    </row>
    <row r="38" ht="23.25" customHeight="1">
      <c r="A38" s="786"/>
      <c r="B38" s="787"/>
      <c r="C38" s="788"/>
      <c r="D38" s="788"/>
      <c r="E38" s="788"/>
      <c r="F38" s="789">
        <v>46120.0</v>
      </c>
      <c r="G38" s="790"/>
      <c r="H38" s="791"/>
      <c r="I38" s="792"/>
      <c r="J38" s="790"/>
      <c r="K38" s="792"/>
      <c r="L38" s="793" t="str">
        <f>iferror(vlookup(#REF!,'Back up'!$B$2:$C$18,2),"")</f>
        <v/>
      </c>
      <c r="M38" s="788"/>
      <c r="N38" s="788"/>
      <c r="O38" s="256"/>
      <c r="P38" s="256"/>
      <c r="Q38" s="256"/>
      <c r="R38" s="256"/>
      <c r="S38" s="256"/>
      <c r="T38" s="256"/>
      <c r="U38" s="256"/>
    </row>
    <row r="39" ht="23.25" hidden="1" customHeight="1">
      <c r="A39" s="208">
        <v>45.0</v>
      </c>
      <c r="B39" s="779"/>
      <c r="C39" s="219"/>
      <c r="D39" s="210" t="s">
        <v>853</v>
      </c>
      <c r="E39" s="213"/>
      <c r="F39" s="208" t="s">
        <v>1992</v>
      </c>
      <c r="G39" s="208" t="s">
        <v>1994</v>
      </c>
      <c r="H39" s="208" t="s">
        <v>1995</v>
      </c>
      <c r="I39" s="212" t="s">
        <v>1725</v>
      </c>
      <c r="J39" s="780">
        <v>13200.0</v>
      </c>
      <c r="K39" s="250">
        <v>1.0</v>
      </c>
      <c r="L39" s="778" t="s">
        <v>1971</v>
      </c>
      <c r="M39" s="208" t="s">
        <v>1972</v>
      </c>
      <c r="N39" s="208" t="s">
        <v>2034</v>
      </c>
      <c r="O39" s="213"/>
      <c r="P39" s="213"/>
      <c r="Q39" s="213"/>
      <c r="R39" s="213"/>
      <c r="S39" s="213"/>
      <c r="T39" s="213"/>
      <c r="U39" s="213"/>
    </row>
    <row r="40" ht="23.25" customHeight="1">
      <c r="A40" s="208">
        <v>1.0</v>
      </c>
      <c r="B40" s="779"/>
      <c r="C40" s="219"/>
      <c r="D40" s="208" t="s">
        <v>2035</v>
      </c>
      <c r="E40" s="219"/>
      <c r="F40" s="208" t="s">
        <v>1992</v>
      </c>
      <c r="G40" s="780" t="s">
        <v>2036</v>
      </c>
      <c r="H40" s="781" t="s">
        <v>2037</v>
      </c>
      <c r="I40" s="212" t="s">
        <v>2013</v>
      </c>
      <c r="J40" s="780">
        <v>344240.0</v>
      </c>
      <c r="K40" s="208" t="s">
        <v>2008</v>
      </c>
      <c r="L40" s="778" t="s">
        <v>1971</v>
      </c>
      <c r="M40" s="208" t="s">
        <v>2009</v>
      </c>
      <c r="N40" s="208" t="s">
        <v>2038</v>
      </c>
      <c r="O40" s="213"/>
      <c r="P40" s="213"/>
      <c r="Q40" s="213"/>
      <c r="R40" s="213"/>
      <c r="S40" s="213"/>
      <c r="T40" s="213"/>
      <c r="U40" s="213"/>
    </row>
    <row r="41" ht="23.25" customHeight="1">
      <c r="A41" s="208">
        <v>2.0</v>
      </c>
      <c r="B41" s="779"/>
      <c r="C41" s="219"/>
      <c r="D41" s="208" t="s">
        <v>853</v>
      </c>
      <c r="E41" s="219"/>
      <c r="F41" s="208" t="s">
        <v>83</v>
      </c>
      <c r="G41" s="780" t="s">
        <v>2039</v>
      </c>
      <c r="H41" s="781" t="s">
        <v>2040</v>
      </c>
      <c r="I41" s="212" t="s">
        <v>1725</v>
      </c>
      <c r="J41" s="782"/>
      <c r="K41" s="208" t="s">
        <v>2008</v>
      </c>
      <c r="L41" s="778" t="s">
        <v>1971</v>
      </c>
      <c r="M41" s="208" t="s">
        <v>2009</v>
      </c>
      <c r="N41" s="208" t="s">
        <v>2041</v>
      </c>
      <c r="O41" s="213"/>
      <c r="P41" s="213"/>
      <c r="Q41" s="213"/>
      <c r="R41" s="213"/>
      <c r="S41" s="213"/>
      <c r="T41" s="213"/>
      <c r="U41" s="213"/>
    </row>
    <row r="42" ht="23.25" hidden="1" customHeight="1">
      <c r="A42" s="208">
        <v>48.0</v>
      </c>
      <c r="B42" s="779"/>
      <c r="C42" s="219"/>
      <c r="D42" s="213"/>
      <c r="E42" s="213"/>
      <c r="F42" s="208" t="s">
        <v>83</v>
      </c>
      <c r="G42" s="208" t="s">
        <v>555</v>
      </c>
      <c r="H42" s="208" t="s">
        <v>1989</v>
      </c>
      <c r="I42" s="212" t="s">
        <v>2042</v>
      </c>
      <c r="J42" s="780">
        <v>87400.0</v>
      </c>
      <c r="K42" s="250">
        <v>0.5</v>
      </c>
      <c r="L42" s="778" t="s">
        <v>1971</v>
      </c>
      <c r="M42" s="208" t="s">
        <v>1972</v>
      </c>
      <c r="N42" s="208" t="s">
        <v>2043</v>
      </c>
      <c r="O42" s="213"/>
      <c r="P42" s="213"/>
      <c r="Q42" s="213"/>
      <c r="R42" s="213"/>
      <c r="S42" s="213"/>
      <c r="T42" s="213"/>
      <c r="U42" s="213"/>
    </row>
    <row r="43" ht="23.25" customHeight="1">
      <c r="A43" s="208">
        <v>3.0</v>
      </c>
      <c r="B43" s="779"/>
      <c r="C43" s="219"/>
      <c r="D43" s="219"/>
      <c r="E43" s="219"/>
      <c r="F43" s="208" t="s">
        <v>83</v>
      </c>
      <c r="G43" s="780" t="s">
        <v>2044</v>
      </c>
      <c r="H43" s="781" t="s">
        <v>2012</v>
      </c>
      <c r="I43" s="212" t="s">
        <v>1725</v>
      </c>
      <c r="J43" s="780">
        <v>250000.0</v>
      </c>
      <c r="K43" s="208" t="s">
        <v>2008</v>
      </c>
      <c r="L43" s="778" t="s">
        <v>1971</v>
      </c>
      <c r="M43" s="208" t="s">
        <v>2009</v>
      </c>
      <c r="N43" s="208" t="s">
        <v>2045</v>
      </c>
      <c r="O43" s="213"/>
      <c r="P43" s="213"/>
      <c r="Q43" s="213"/>
      <c r="R43" s="213"/>
      <c r="S43" s="213"/>
      <c r="T43" s="213"/>
      <c r="U43" s="213"/>
    </row>
    <row r="44" ht="23.25" customHeight="1">
      <c r="A44" s="208">
        <v>4.0</v>
      </c>
      <c r="B44" s="779"/>
      <c r="C44" s="219"/>
      <c r="D44" s="219"/>
      <c r="E44" s="219"/>
      <c r="F44" s="219"/>
      <c r="G44" s="782"/>
      <c r="H44" s="784"/>
      <c r="I44" s="213"/>
      <c r="J44" s="782"/>
      <c r="K44" s="213"/>
      <c r="L44" s="778" t="s">
        <v>1971</v>
      </c>
      <c r="M44" s="219"/>
      <c r="N44" s="219"/>
      <c r="O44" s="213"/>
      <c r="P44" s="213"/>
      <c r="Q44" s="213"/>
      <c r="R44" s="213"/>
      <c r="S44" s="213"/>
      <c r="T44" s="213"/>
      <c r="U44" s="213"/>
    </row>
    <row r="45" ht="23.25" customHeight="1">
      <c r="A45" s="786"/>
      <c r="B45" s="787"/>
      <c r="C45" s="788"/>
      <c r="D45" s="788"/>
      <c r="E45" s="788"/>
      <c r="F45" s="789">
        <v>46123.0</v>
      </c>
      <c r="G45" s="790"/>
      <c r="H45" s="791"/>
      <c r="I45" s="792"/>
      <c r="J45" s="790"/>
      <c r="K45" s="792"/>
      <c r="L45" s="793" t="str">
        <f>iferror(vlookup(#REF!,'Back up'!$B$2:$C$18,2),"")</f>
        <v/>
      </c>
      <c r="M45" s="788"/>
      <c r="N45" s="788"/>
      <c r="O45" s="256"/>
      <c r="P45" s="256"/>
      <c r="Q45" s="256"/>
      <c r="R45" s="256"/>
      <c r="S45" s="256"/>
      <c r="T45" s="256"/>
      <c r="U45" s="256"/>
    </row>
    <row r="46" ht="23.25" customHeight="1">
      <c r="A46" s="208">
        <v>1.0</v>
      </c>
      <c r="B46" s="779"/>
      <c r="C46" s="219"/>
      <c r="D46" s="208" t="s">
        <v>853</v>
      </c>
      <c r="E46" s="219"/>
      <c r="F46" s="208" t="s">
        <v>83</v>
      </c>
      <c r="G46" s="780" t="s">
        <v>2046</v>
      </c>
      <c r="H46" s="781" t="s">
        <v>2047</v>
      </c>
      <c r="I46" s="212" t="s">
        <v>1725</v>
      </c>
      <c r="J46" s="782"/>
      <c r="K46" s="213"/>
      <c r="L46" s="778" t="s">
        <v>1971</v>
      </c>
      <c r="M46" s="208" t="s">
        <v>2009</v>
      </c>
      <c r="N46" s="208" t="s">
        <v>2048</v>
      </c>
      <c r="O46" s="213"/>
      <c r="P46" s="213"/>
      <c r="Q46" s="213"/>
      <c r="R46" s="213"/>
      <c r="S46" s="213"/>
      <c r="T46" s="213"/>
      <c r="U46" s="213"/>
    </row>
    <row r="47" ht="23.25" customHeight="1">
      <c r="A47" s="208">
        <v>2.0</v>
      </c>
      <c r="B47" s="779"/>
      <c r="C47" s="219"/>
      <c r="D47" s="208" t="s">
        <v>853</v>
      </c>
      <c r="E47" s="219"/>
      <c r="F47" s="208" t="s">
        <v>83</v>
      </c>
      <c r="G47" s="780" t="s">
        <v>2049</v>
      </c>
      <c r="H47" s="781" t="s">
        <v>2050</v>
      </c>
      <c r="I47" s="212" t="s">
        <v>1725</v>
      </c>
      <c r="J47" s="782"/>
      <c r="K47" s="213"/>
      <c r="L47" s="778" t="s">
        <v>1971</v>
      </c>
      <c r="M47" s="208" t="s">
        <v>2009</v>
      </c>
      <c r="N47" s="208" t="s">
        <v>2051</v>
      </c>
      <c r="O47" s="213"/>
      <c r="P47" s="213"/>
      <c r="Q47" s="213"/>
      <c r="R47" s="213"/>
      <c r="S47" s="213"/>
      <c r="T47" s="213"/>
      <c r="U47" s="213"/>
    </row>
    <row r="48" ht="23.25" customHeight="1">
      <c r="A48" s="208">
        <v>3.0</v>
      </c>
      <c r="B48" s="779"/>
      <c r="C48" s="219"/>
      <c r="D48" s="208" t="s">
        <v>853</v>
      </c>
      <c r="E48" s="219"/>
      <c r="F48" s="208" t="s">
        <v>83</v>
      </c>
      <c r="G48" s="780" t="s">
        <v>2052</v>
      </c>
      <c r="H48" s="781" t="s">
        <v>2053</v>
      </c>
      <c r="I48" s="212" t="s">
        <v>1725</v>
      </c>
      <c r="J48" s="782"/>
      <c r="K48" s="208" t="s">
        <v>2008</v>
      </c>
      <c r="L48" s="778" t="s">
        <v>1971</v>
      </c>
      <c r="M48" s="208" t="s">
        <v>2009</v>
      </c>
      <c r="N48" s="208" t="s">
        <v>2054</v>
      </c>
      <c r="O48" s="213"/>
      <c r="P48" s="213"/>
      <c r="Q48" s="213"/>
      <c r="R48" s="213"/>
      <c r="S48" s="213"/>
      <c r="T48" s="213"/>
      <c r="U48" s="213"/>
    </row>
    <row r="49" ht="23.25" customHeight="1">
      <c r="A49" s="208">
        <v>4.0</v>
      </c>
      <c r="B49" s="779"/>
      <c r="C49" s="219"/>
      <c r="D49" s="208" t="s">
        <v>853</v>
      </c>
      <c r="E49" s="219"/>
      <c r="F49" s="208" t="s">
        <v>83</v>
      </c>
      <c r="G49" s="780" t="s">
        <v>2044</v>
      </c>
      <c r="H49" s="781" t="s">
        <v>2055</v>
      </c>
      <c r="I49" s="212" t="s">
        <v>2013</v>
      </c>
      <c r="J49" s="782"/>
      <c r="K49" s="208" t="s">
        <v>2008</v>
      </c>
      <c r="L49" s="778" t="s">
        <v>1971</v>
      </c>
      <c r="M49" s="208" t="s">
        <v>2009</v>
      </c>
      <c r="N49" s="208" t="s">
        <v>2056</v>
      </c>
      <c r="O49" s="213"/>
      <c r="P49" s="213"/>
      <c r="Q49" s="213"/>
      <c r="R49" s="213"/>
      <c r="S49" s="213"/>
      <c r="T49" s="213"/>
      <c r="U49" s="213"/>
    </row>
    <row r="50" ht="23.25" customHeight="1">
      <c r="A50" s="208">
        <v>5.0</v>
      </c>
      <c r="B50" s="779"/>
      <c r="C50" s="219"/>
      <c r="D50" s="208" t="s">
        <v>853</v>
      </c>
      <c r="E50" s="219"/>
      <c r="F50" s="208" t="s">
        <v>83</v>
      </c>
      <c r="G50" s="780" t="s">
        <v>2022</v>
      </c>
      <c r="H50" s="781" t="s">
        <v>2023</v>
      </c>
      <c r="I50" s="212" t="s">
        <v>1725</v>
      </c>
      <c r="J50" s="782"/>
      <c r="K50" s="208" t="s">
        <v>2008</v>
      </c>
      <c r="L50" s="778" t="s">
        <v>1971</v>
      </c>
      <c r="M50" s="208" t="s">
        <v>2009</v>
      </c>
      <c r="N50" s="208" t="s">
        <v>2057</v>
      </c>
      <c r="O50" s="213"/>
      <c r="P50" s="213"/>
      <c r="Q50" s="213"/>
      <c r="R50" s="213"/>
      <c r="S50" s="213"/>
      <c r="T50" s="213"/>
      <c r="U50" s="213"/>
    </row>
    <row r="51" ht="23.25" customHeight="1">
      <c r="A51" s="208">
        <v>6.0</v>
      </c>
      <c r="B51" s="779"/>
      <c r="C51" s="219"/>
      <c r="D51" s="208" t="s">
        <v>853</v>
      </c>
      <c r="E51" s="219"/>
      <c r="F51" s="208" t="s">
        <v>83</v>
      </c>
      <c r="G51" s="780" t="s">
        <v>2058</v>
      </c>
      <c r="H51" s="781" t="s">
        <v>2059</v>
      </c>
      <c r="I51" s="212" t="s">
        <v>1725</v>
      </c>
      <c r="J51" s="782"/>
      <c r="K51" s="213"/>
      <c r="L51" s="213"/>
      <c r="M51" s="208" t="s">
        <v>2009</v>
      </c>
      <c r="N51" s="219"/>
      <c r="O51" s="213"/>
      <c r="P51" s="213"/>
      <c r="Q51" s="213"/>
      <c r="R51" s="213"/>
      <c r="S51" s="213"/>
      <c r="T51" s="213"/>
      <c r="U51" s="213"/>
    </row>
    <row r="52" ht="23.25" customHeight="1">
      <c r="A52" s="208"/>
      <c r="B52" s="779"/>
      <c r="C52" s="219"/>
      <c r="D52" s="219"/>
      <c r="E52" s="219"/>
      <c r="F52" s="219"/>
      <c r="G52" s="782"/>
      <c r="H52" s="784"/>
      <c r="I52" s="213"/>
      <c r="J52" s="782"/>
      <c r="K52" s="213"/>
      <c r="L52" s="213"/>
      <c r="M52" s="219"/>
      <c r="N52" s="219"/>
      <c r="O52" s="213"/>
      <c r="P52" s="213"/>
      <c r="Q52" s="213"/>
      <c r="R52" s="213"/>
      <c r="S52" s="213"/>
      <c r="T52" s="213"/>
      <c r="U52" s="213"/>
    </row>
    <row r="53" ht="23.25" customHeight="1">
      <c r="A53" s="795"/>
      <c r="B53" s="796"/>
      <c r="C53" s="797"/>
      <c r="D53" s="797"/>
      <c r="E53" s="797"/>
      <c r="F53" s="360" t="s">
        <v>2060</v>
      </c>
      <c r="G53" s="798"/>
      <c r="H53" s="799"/>
      <c r="I53" s="800"/>
      <c r="J53" s="798"/>
      <c r="K53" s="800"/>
      <c r="L53" s="801" t="str">
        <f>iferror(vlookup(#REF!,'Back up'!$B$2:$C$18,2),"")</f>
        <v/>
      </c>
      <c r="M53" s="797"/>
      <c r="N53" s="797"/>
      <c r="O53" s="256"/>
      <c r="P53" s="256"/>
      <c r="Q53" s="256"/>
      <c r="R53" s="256"/>
      <c r="S53" s="256"/>
      <c r="T53" s="256"/>
      <c r="U53" s="256"/>
    </row>
    <row r="54" ht="23.25" customHeight="1">
      <c r="A54" s="795"/>
      <c r="B54" s="796"/>
      <c r="C54" s="797"/>
      <c r="D54" s="797"/>
      <c r="E54" s="797"/>
      <c r="F54" s="360" t="s">
        <v>2061</v>
      </c>
      <c r="G54" s="798"/>
      <c r="H54" s="799"/>
      <c r="I54" s="800"/>
      <c r="J54" s="798"/>
      <c r="K54" s="800"/>
      <c r="L54" s="801" t="str">
        <f>iferror(vlookup(#REF!,'Back up'!$B$2:$C$18,2),"")</f>
        <v/>
      </c>
      <c r="M54" s="797"/>
      <c r="N54" s="797"/>
      <c r="O54" s="256"/>
      <c r="P54" s="256"/>
      <c r="Q54" s="256"/>
      <c r="R54" s="256"/>
      <c r="S54" s="256"/>
      <c r="T54" s="256"/>
      <c r="U54" s="256"/>
    </row>
    <row r="55" ht="23.25" customHeight="1">
      <c r="A55" s="795"/>
      <c r="B55" s="796"/>
      <c r="C55" s="797"/>
      <c r="D55" s="797"/>
      <c r="E55" s="797"/>
      <c r="F55" s="360" t="s">
        <v>2062</v>
      </c>
      <c r="G55" s="798"/>
      <c r="H55" s="799"/>
      <c r="I55" s="800"/>
      <c r="J55" s="798"/>
      <c r="K55" s="800"/>
      <c r="L55" s="801" t="str">
        <f>iferror(vlookup(#REF!,'Back up'!$B$2:$C$18,2),"")</f>
        <v/>
      </c>
      <c r="M55" s="797"/>
      <c r="N55" s="797"/>
      <c r="O55" s="256"/>
      <c r="P55" s="256"/>
      <c r="Q55" s="256"/>
      <c r="R55" s="256"/>
      <c r="S55" s="256"/>
      <c r="T55" s="256"/>
      <c r="U55" s="256"/>
    </row>
    <row r="56" ht="23.25" customHeight="1">
      <c r="A56" s="795"/>
      <c r="B56" s="796"/>
      <c r="C56" s="797"/>
      <c r="D56" s="797"/>
      <c r="E56" s="797"/>
      <c r="F56" s="360" t="s">
        <v>2063</v>
      </c>
      <c r="G56" s="798"/>
      <c r="H56" s="799"/>
      <c r="I56" s="800"/>
      <c r="J56" s="798"/>
      <c r="K56" s="800"/>
      <c r="L56" s="801" t="str">
        <f>iferror(vlookup(#REF!,'Back up'!$B$2:$C$18,2),"")</f>
        <v/>
      </c>
      <c r="M56" s="797"/>
      <c r="N56" s="797"/>
      <c r="O56" s="256"/>
      <c r="P56" s="256"/>
      <c r="Q56" s="256"/>
      <c r="R56" s="256"/>
      <c r="S56" s="256"/>
      <c r="T56" s="256"/>
      <c r="U56" s="256"/>
    </row>
    <row r="57" ht="23.25" customHeight="1">
      <c r="A57" s="208">
        <v>1.0</v>
      </c>
      <c r="B57" s="779"/>
      <c r="C57" s="219"/>
      <c r="D57" s="208" t="s">
        <v>853</v>
      </c>
      <c r="E57" s="219"/>
      <c r="F57" s="208" t="s">
        <v>83</v>
      </c>
      <c r="G57" s="780" t="s">
        <v>2064</v>
      </c>
      <c r="H57" s="781" t="s">
        <v>2040</v>
      </c>
      <c r="I57" s="212" t="s">
        <v>1725</v>
      </c>
      <c r="J57" s="780">
        <v>80000.0</v>
      </c>
      <c r="K57" s="208" t="s">
        <v>2008</v>
      </c>
      <c r="L57" s="778" t="s">
        <v>1971</v>
      </c>
      <c r="M57" s="208" t="s">
        <v>2009</v>
      </c>
      <c r="N57" s="208" t="s">
        <v>2065</v>
      </c>
      <c r="O57" s="256"/>
      <c r="P57" s="256"/>
      <c r="Q57" s="256"/>
      <c r="R57" s="256"/>
      <c r="S57" s="256"/>
      <c r="T57" s="256"/>
      <c r="U57" s="256"/>
    </row>
    <row r="58" ht="23.25" customHeight="1">
      <c r="A58" s="208">
        <v>2.0</v>
      </c>
      <c r="B58" s="779"/>
      <c r="C58" s="219"/>
      <c r="D58" s="208" t="s">
        <v>853</v>
      </c>
      <c r="E58" s="219"/>
      <c r="F58" s="208" t="s">
        <v>83</v>
      </c>
      <c r="G58" s="780" t="s">
        <v>2066</v>
      </c>
      <c r="H58" s="781" t="s">
        <v>2040</v>
      </c>
      <c r="I58" s="212" t="s">
        <v>1725</v>
      </c>
      <c r="J58" s="780">
        <v>80000.0</v>
      </c>
      <c r="K58" s="208" t="s">
        <v>2008</v>
      </c>
      <c r="L58" s="778" t="s">
        <v>1971</v>
      </c>
      <c r="M58" s="208" t="s">
        <v>2009</v>
      </c>
      <c r="N58" s="208" t="s">
        <v>2065</v>
      </c>
      <c r="O58" s="256"/>
      <c r="P58" s="256"/>
      <c r="Q58" s="256"/>
      <c r="R58" s="256"/>
      <c r="S58" s="256"/>
      <c r="T58" s="256"/>
      <c r="U58" s="256"/>
    </row>
    <row r="59" ht="23.25" customHeight="1">
      <c r="A59" s="208"/>
      <c r="B59" s="779"/>
      <c r="C59" s="219"/>
      <c r="D59" s="219"/>
      <c r="E59" s="219"/>
      <c r="F59" s="219"/>
      <c r="G59" s="782"/>
      <c r="H59" s="784"/>
      <c r="I59" s="213"/>
      <c r="J59" s="782"/>
      <c r="K59" s="213"/>
      <c r="L59" s="213"/>
      <c r="M59" s="219"/>
      <c r="N59" s="219"/>
      <c r="O59" s="256"/>
      <c r="P59" s="256"/>
      <c r="Q59" s="256"/>
      <c r="R59" s="256"/>
      <c r="S59" s="256"/>
      <c r="T59" s="256"/>
      <c r="U59" s="256"/>
    </row>
    <row r="60" ht="23.25" customHeight="1">
      <c r="A60" s="795"/>
      <c r="B60" s="796"/>
      <c r="C60" s="797"/>
      <c r="D60" s="797"/>
      <c r="E60" s="797"/>
      <c r="F60" s="360" t="s">
        <v>2067</v>
      </c>
      <c r="G60" s="798"/>
      <c r="H60" s="799"/>
      <c r="I60" s="800"/>
      <c r="J60" s="798"/>
      <c r="K60" s="800"/>
      <c r="L60" s="801" t="str">
        <f>iferror(vlookup(#REF!,'Back up'!$B$2:$C$18,2),"")</f>
        <v/>
      </c>
      <c r="M60" s="797"/>
      <c r="N60" s="797"/>
      <c r="O60" s="256"/>
      <c r="P60" s="256"/>
      <c r="Q60" s="256"/>
      <c r="R60" s="256"/>
      <c r="S60" s="256"/>
      <c r="T60" s="256"/>
      <c r="U60" s="256"/>
    </row>
    <row r="61" ht="23.25" customHeight="1">
      <c r="A61" s="208">
        <v>1.0</v>
      </c>
      <c r="B61" s="779"/>
      <c r="C61" s="219"/>
      <c r="D61" s="208" t="s">
        <v>853</v>
      </c>
      <c r="E61" s="219"/>
      <c r="F61" s="802" t="s">
        <v>83</v>
      </c>
      <c r="G61" s="780" t="s">
        <v>2022</v>
      </c>
      <c r="H61" s="781" t="s">
        <v>2023</v>
      </c>
      <c r="I61" s="212" t="s">
        <v>2042</v>
      </c>
      <c r="J61" s="780">
        <v>91800.0</v>
      </c>
      <c r="K61" s="208" t="s">
        <v>2008</v>
      </c>
      <c r="L61" s="778" t="s">
        <v>1971</v>
      </c>
      <c r="M61" s="208" t="s">
        <v>2009</v>
      </c>
      <c r="N61" s="208" t="s">
        <v>2068</v>
      </c>
      <c r="O61" s="213"/>
      <c r="P61" s="213"/>
      <c r="Q61" s="213"/>
      <c r="R61" s="213"/>
      <c r="S61" s="213"/>
      <c r="T61" s="213"/>
      <c r="U61" s="213"/>
    </row>
    <row r="62" ht="23.25" customHeight="1">
      <c r="A62" s="208"/>
      <c r="B62" s="779"/>
      <c r="C62" s="219"/>
      <c r="D62" s="219"/>
      <c r="E62" s="219"/>
      <c r="F62" s="219"/>
      <c r="G62" s="782"/>
      <c r="H62" s="784"/>
      <c r="I62" s="213"/>
      <c r="J62" s="782"/>
      <c r="K62" s="213"/>
      <c r="L62" s="213"/>
      <c r="M62" s="219"/>
      <c r="N62" s="219"/>
      <c r="O62" s="213"/>
      <c r="P62" s="213"/>
      <c r="Q62" s="213"/>
      <c r="R62" s="213"/>
      <c r="S62" s="213"/>
      <c r="T62" s="213"/>
      <c r="U62" s="213"/>
    </row>
    <row r="63" ht="23.25" customHeight="1">
      <c r="A63" s="786"/>
      <c r="B63" s="787"/>
      <c r="C63" s="788"/>
      <c r="D63" s="788"/>
      <c r="E63" s="788"/>
      <c r="F63" s="789">
        <v>46130.0</v>
      </c>
      <c r="G63" s="790"/>
      <c r="H63" s="791"/>
      <c r="I63" s="792"/>
      <c r="J63" s="790"/>
      <c r="K63" s="792"/>
      <c r="L63" s="793" t="str">
        <f>iferror(vlookup(#REF!,'Back up'!$B$2:$C$18,2),"")</f>
        <v/>
      </c>
      <c r="M63" s="788"/>
      <c r="N63" s="788"/>
      <c r="O63" s="256"/>
      <c r="P63" s="256"/>
      <c r="Q63" s="256"/>
      <c r="R63" s="256"/>
      <c r="S63" s="256"/>
      <c r="T63" s="256"/>
      <c r="U63" s="256"/>
    </row>
    <row r="64" ht="23.25" customHeight="1">
      <c r="A64" s="208">
        <v>1.0</v>
      </c>
      <c r="B64" s="779"/>
      <c r="C64" s="219"/>
      <c r="D64" s="208" t="s">
        <v>853</v>
      </c>
      <c r="E64" s="219"/>
      <c r="F64" s="208" t="s">
        <v>83</v>
      </c>
      <c r="G64" s="780" t="s">
        <v>2069</v>
      </c>
      <c r="H64" s="781" t="s">
        <v>2070</v>
      </c>
      <c r="I64" s="212" t="s">
        <v>1725</v>
      </c>
      <c r="J64" s="782"/>
      <c r="K64" s="208" t="s">
        <v>2008</v>
      </c>
      <c r="L64" s="778" t="s">
        <v>1971</v>
      </c>
      <c r="M64" s="208" t="s">
        <v>2009</v>
      </c>
      <c r="N64" s="208" t="s">
        <v>2024</v>
      </c>
      <c r="O64" s="213"/>
      <c r="P64" s="213"/>
      <c r="Q64" s="213"/>
      <c r="R64" s="213"/>
      <c r="S64" s="213"/>
      <c r="T64" s="213"/>
      <c r="U64" s="213"/>
    </row>
    <row r="65" ht="23.25" customHeight="1">
      <c r="A65" s="208">
        <v>2.0</v>
      </c>
      <c r="B65" s="779"/>
      <c r="C65" s="219"/>
      <c r="D65" s="208" t="s">
        <v>853</v>
      </c>
      <c r="E65" s="219"/>
      <c r="F65" s="208" t="s">
        <v>84</v>
      </c>
      <c r="G65" s="780">
        <v>716.0</v>
      </c>
      <c r="H65" s="803" t="s">
        <v>2071</v>
      </c>
      <c r="I65" s="212" t="s">
        <v>1727</v>
      </c>
      <c r="J65" s="780">
        <v>300000.0</v>
      </c>
      <c r="K65" s="208" t="s">
        <v>2008</v>
      </c>
      <c r="L65" s="778" t="s">
        <v>1971</v>
      </c>
      <c r="M65" s="208" t="s">
        <v>2072</v>
      </c>
      <c r="N65" s="208" t="s">
        <v>2073</v>
      </c>
      <c r="O65" s="213"/>
      <c r="P65" s="213"/>
      <c r="Q65" s="213"/>
      <c r="R65" s="213"/>
      <c r="S65" s="213"/>
      <c r="T65" s="213"/>
      <c r="U65" s="213"/>
    </row>
    <row r="66" ht="23.25" customHeight="1">
      <c r="A66" s="208">
        <v>3.0</v>
      </c>
      <c r="B66" s="779"/>
      <c r="C66" s="219"/>
      <c r="D66" s="208" t="s">
        <v>853</v>
      </c>
      <c r="E66" s="219"/>
      <c r="F66" s="208" t="s">
        <v>84</v>
      </c>
      <c r="G66" s="780">
        <v>1111.0</v>
      </c>
      <c r="H66" s="803" t="s">
        <v>2074</v>
      </c>
      <c r="I66" s="212" t="s">
        <v>1725</v>
      </c>
      <c r="J66" s="780">
        <v>1000000.0</v>
      </c>
      <c r="K66" s="208" t="s">
        <v>2008</v>
      </c>
      <c r="L66" s="778" t="s">
        <v>1971</v>
      </c>
      <c r="M66" s="208" t="s">
        <v>2072</v>
      </c>
      <c r="N66" s="208" t="s">
        <v>2075</v>
      </c>
      <c r="O66" s="213"/>
      <c r="P66" s="213"/>
      <c r="Q66" s="213"/>
      <c r="R66" s="213"/>
      <c r="S66" s="213"/>
      <c r="T66" s="213"/>
      <c r="U66" s="213"/>
    </row>
    <row r="67" ht="23.25" customHeight="1">
      <c r="A67" s="208">
        <v>4.0</v>
      </c>
      <c r="B67" s="779"/>
      <c r="C67" s="219"/>
      <c r="D67" s="208" t="s">
        <v>853</v>
      </c>
      <c r="E67" s="219"/>
      <c r="F67" s="208" t="s">
        <v>84</v>
      </c>
      <c r="G67" s="780">
        <v>1808.0</v>
      </c>
      <c r="H67" s="803" t="s">
        <v>2076</v>
      </c>
      <c r="I67" s="212" t="s">
        <v>1725</v>
      </c>
      <c r="J67" s="780">
        <v>800000.0</v>
      </c>
      <c r="K67" s="208" t="s">
        <v>2008</v>
      </c>
      <c r="L67" s="778" t="s">
        <v>1971</v>
      </c>
      <c r="M67" s="208" t="s">
        <v>2072</v>
      </c>
      <c r="N67" s="208" t="s">
        <v>2077</v>
      </c>
      <c r="O67" s="213"/>
      <c r="P67" s="213"/>
      <c r="Q67" s="213"/>
      <c r="R67" s="213"/>
      <c r="S67" s="213"/>
      <c r="T67" s="213"/>
      <c r="U67" s="213"/>
    </row>
    <row r="68" ht="23.25" customHeight="1">
      <c r="A68" s="208">
        <v>5.0</v>
      </c>
      <c r="B68" s="779"/>
      <c r="C68" s="219"/>
      <c r="D68" s="208" t="s">
        <v>853</v>
      </c>
      <c r="E68" s="219"/>
      <c r="F68" s="208" t="s">
        <v>84</v>
      </c>
      <c r="G68" s="780">
        <v>714.0</v>
      </c>
      <c r="H68" s="803" t="s">
        <v>2078</v>
      </c>
      <c r="I68" s="212" t="s">
        <v>1725</v>
      </c>
      <c r="J68" s="780">
        <v>53760.0</v>
      </c>
      <c r="K68" s="208" t="s">
        <v>2008</v>
      </c>
      <c r="L68" s="778" t="s">
        <v>1971</v>
      </c>
      <c r="M68" s="208" t="s">
        <v>2072</v>
      </c>
      <c r="N68" s="208" t="s">
        <v>2075</v>
      </c>
      <c r="O68" s="213"/>
      <c r="P68" s="213"/>
      <c r="Q68" s="213"/>
      <c r="R68" s="213"/>
      <c r="S68" s="213"/>
      <c r="T68" s="213"/>
      <c r="U68" s="213"/>
    </row>
    <row r="69" ht="23.25" customHeight="1">
      <c r="A69" s="208">
        <v>6.0</v>
      </c>
      <c r="B69" s="779"/>
      <c r="C69" s="219"/>
      <c r="D69" s="208" t="s">
        <v>853</v>
      </c>
      <c r="E69" s="219"/>
      <c r="F69" s="208" t="s">
        <v>83</v>
      </c>
      <c r="G69" s="780" t="s">
        <v>2022</v>
      </c>
      <c r="H69" s="781" t="s">
        <v>2023</v>
      </c>
      <c r="I69" s="212" t="s">
        <v>1750</v>
      </c>
      <c r="J69" s="780">
        <v>91800.0</v>
      </c>
      <c r="K69" s="250">
        <v>1.0</v>
      </c>
      <c r="L69" s="778" t="s">
        <v>1971</v>
      </c>
      <c r="M69" s="208" t="s">
        <v>2009</v>
      </c>
      <c r="N69" s="208" t="s">
        <v>2079</v>
      </c>
      <c r="O69" s="213"/>
      <c r="P69" s="213"/>
      <c r="Q69" s="213"/>
      <c r="R69" s="213"/>
      <c r="S69" s="213"/>
      <c r="T69" s="213"/>
      <c r="U69" s="213"/>
    </row>
    <row r="70" ht="23.25" customHeight="1">
      <c r="A70" s="208">
        <v>7.0</v>
      </c>
      <c r="B70" s="779"/>
      <c r="C70" s="219"/>
      <c r="D70" s="208" t="s">
        <v>853</v>
      </c>
      <c r="E70" s="219"/>
      <c r="F70" s="208" t="s">
        <v>2080</v>
      </c>
      <c r="G70" s="780">
        <v>614.0</v>
      </c>
      <c r="H70" s="804" t="s">
        <v>2081</v>
      </c>
      <c r="I70" s="212" t="s">
        <v>1727</v>
      </c>
      <c r="J70" s="780">
        <v>35360.0</v>
      </c>
      <c r="K70" s="250">
        <v>0.5</v>
      </c>
      <c r="L70" s="778" t="s">
        <v>1971</v>
      </c>
      <c r="M70" s="208" t="s">
        <v>1972</v>
      </c>
      <c r="N70" s="208" t="s">
        <v>2082</v>
      </c>
      <c r="O70" s="213"/>
      <c r="P70" s="213"/>
      <c r="Q70" s="213"/>
      <c r="R70" s="213"/>
      <c r="S70" s="213"/>
      <c r="T70" s="213"/>
      <c r="U70" s="213"/>
    </row>
    <row r="71" ht="23.25" customHeight="1">
      <c r="A71" s="208">
        <v>8.0</v>
      </c>
      <c r="B71" s="779"/>
      <c r="C71" s="219"/>
      <c r="D71" s="208" t="s">
        <v>853</v>
      </c>
      <c r="E71" s="219"/>
      <c r="F71" s="208" t="s">
        <v>83</v>
      </c>
      <c r="G71" s="780" t="s">
        <v>292</v>
      </c>
      <c r="H71" s="805" t="s">
        <v>291</v>
      </c>
      <c r="I71" s="212" t="s">
        <v>2083</v>
      </c>
      <c r="J71" s="780">
        <v>300000.0</v>
      </c>
      <c r="K71" s="250">
        <v>0.5</v>
      </c>
      <c r="L71" s="778" t="s">
        <v>1971</v>
      </c>
      <c r="M71" s="208" t="s">
        <v>2072</v>
      </c>
      <c r="N71" s="219"/>
      <c r="O71" s="213"/>
      <c r="P71" s="213"/>
      <c r="Q71" s="213"/>
      <c r="R71" s="213"/>
      <c r="S71" s="213"/>
      <c r="T71" s="213"/>
      <c r="U71" s="213"/>
    </row>
    <row r="72" ht="23.25" customHeight="1">
      <c r="A72" s="208"/>
      <c r="B72" s="779"/>
      <c r="C72" s="219"/>
      <c r="D72" s="219"/>
      <c r="E72" s="219"/>
      <c r="F72" s="219"/>
      <c r="G72" s="782"/>
      <c r="H72" s="784"/>
      <c r="I72" s="213"/>
      <c r="J72" s="782"/>
      <c r="K72" s="213"/>
      <c r="L72" s="213"/>
      <c r="M72" s="219"/>
      <c r="N72" s="219"/>
      <c r="O72" s="213"/>
      <c r="P72" s="213"/>
      <c r="Q72" s="213"/>
      <c r="R72" s="213"/>
      <c r="S72" s="213"/>
      <c r="T72" s="213"/>
      <c r="U72" s="213"/>
    </row>
    <row r="73" ht="23.25" customHeight="1">
      <c r="A73" s="786"/>
      <c r="B73" s="787"/>
      <c r="C73" s="788"/>
      <c r="D73" s="788"/>
      <c r="E73" s="788"/>
      <c r="F73" s="789">
        <v>46132.0</v>
      </c>
      <c r="G73" s="790"/>
      <c r="H73" s="791"/>
      <c r="I73" s="792"/>
      <c r="J73" s="790"/>
      <c r="K73" s="792"/>
      <c r="L73" s="793" t="str">
        <f>iferror(vlookup(#REF!,'Back up'!$B$2:$C$18,2),"")</f>
        <v/>
      </c>
      <c r="M73" s="788"/>
      <c r="N73" s="788"/>
      <c r="O73" s="256"/>
      <c r="P73" s="256"/>
      <c r="Q73" s="256"/>
      <c r="R73" s="256"/>
      <c r="S73" s="256"/>
      <c r="T73" s="256"/>
      <c r="U73" s="256"/>
    </row>
    <row r="74" ht="23.25" customHeight="1">
      <c r="A74" s="208">
        <v>1.0</v>
      </c>
      <c r="B74" s="779"/>
      <c r="C74" s="219"/>
      <c r="D74" s="208" t="s">
        <v>853</v>
      </c>
      <c r="E74" s="219"/>
      <c r="F74" s="208" t="s">
        <v>83</v>
      </c>
      <c r="G74" s="780" t="s">
        <v>2022</v>
      </c>
      <c r="H74" s="781" t="s">
        <v>2023</v>
      </c>
      <c r="I74" s="212" t="s">
        <v>1750</v>
      </c>
      <c r="J74" s="780">
        <v>91800.0</v>
      </c>
      <c r="K74" s="250">
        <v>1.0</v>
      </c>
      <c r="L74" s="778" t="s">
        <v>1971</v>
      </c>
      <c r="M74" s="208" t="s">
        <v>1972</v>
      </c>
      <c r="N74" s="208" t="s">
        <v>2084</v>
      </c>
      <c r="O74" s="213"/>
      <c r="P74" s="213"/>
      <c r="Q74" s="213"/>
      <c r="R74" s="213"/>
      <c r="S74" s="213"/>
      <c r="T74" s="213"/>
      <c r="U74" s="213"/>
    </row>
    <row r="75" ht="23.25" customHeight="1">
      <c r="A75" s="208">
        <v>2.0</v>
      </c>
      <c r="B75" s="779"/>
      <c r="C75" s="219"/>
      <c r="D75" s="208" t="s">
        <v>853</v>
      </c>
      <c r="E75" s="219"/>
      <c r="F75" s="208" t="s">
        <v>83</v>
      </c>
      <c r="G75" s="780" t="s">
        <v>2064</v>
      </c>
      <c r="H75" s="781" t="s">
        <v>2040</v>
      </c>
      <c r="I75" s="212" t="s">
        <v>1750</v>
      </c>
      <c r="J75" s="782"/>
      <c r="K75" s="250">
        <v>1.0</v>
      </c>
      <c r="L75" s="778" t="s">
        <v>1971</v>
      </c>
      <c r="M75" s="208" t="s">
        <v>2085</v>
      </c>
      <c r="N75" s="208" t="s">
        <v>859</v>
      </c>
      <c r="O75" s="213"/>
      <c r="P75" s="213"/>
      <c r="Q75" s="213"/>
      <c r="R75" s="213"/>
      <c r="S75" s="213"/>
      <c r="T75" s="213"/>
      <c r="U75" s="213"/>
    </row>
    <row r="76" ht="23.25" customHeight="1">
      <c r="A76" s="208">
        <v>3.0</v>
      </c>
      <c r="B76" s="779"/>
      <c r="C76" s="219"/>
      <c r="D76" s="208" t="s">
        <v>853</v>
      </c>
      <c r="E76" s="219"/>
      <c r="F76" s="208" t="s">
        <v>83</v>
      </c>
      <c r="G76" s="780" t="s">
        <v>2066</v>
      </c>
      <c r="H76" s="781" t="s">
        <v>2040</v>
      </c>
      <c r="I76" s="212" t="s">
        <v>1750</v>
      </c>
      <c r="J76" s="782"/>
      <c r="K76" s="250">
        <v>1.0</v>
      </c>
      <c r="L76" s="778" t="s">
        <v>1971</v>
      </c>
      <c r="M76" s="208" t="s">
        <v>2085</v>
      </c>
      <c r="N76" s="208" t="s">
        <v>859</v>
      </c>
      <c r="O76" s="213"/>
      <c r="P76" s="213"/>
      <c r="Q76" s="213"/>
      <c r="R76" s="213"/>
      <c r="S76" s="213"/>
      <c r="T76" s="213"/>
      <c r="U76" s="213"/>
    </row>
    <row r="77" ht="23.25" customHeight="1">
      <c r="A77" s="208">
        <v>4.0</v>
      </c>
      <c r="B77" s="779"/>
      <c r="C77" s="219"/>
      <c r="D77" s="208" t="s">
        <v>853</v>
      </c>
      <c r="E77" s="219"/>
      <c r="F77" s="208" t="s">
        <v>83</v>
      </c>
      <c r="G77" s="780" t="s">
        <v>2069</v>
      </c>
      <c r="H77" s="781" t="s">
        <v>2070</v>
      </c>
      <c r="I77" s="212" t="s">
        <v>1750</v>
      </c>
      <c r="J77" s="782"/>
      <c r="K77" s="250">
        <v>1.0</v>
      </c>
      <c r="L77" s="778" t="s">
        <v>1971</v>
      </c>
      <c r="M77" s="208" t="s">
        <v>2009</v>
      </c>
      <c r="N77" s="208" t="s">
        <v>2086</v>
      </c>
      <c r="O77" s="213"/>
      <c r="P77" s="213"/>
      <c r="Q77" s="213"/>
      <c r="R77" s="213"/>
      <c r="S77" s="213"/>
      <c r="T77" s="213"/>
      <c r="U77" s="213"/>
    </row>
    <row r="78" ht="23.25" customHeight="1">
      <c r="A78" s="208"/>
      <c r="B78" s="779"/>
      <c r="C78" s="219"/>
      <c r="D78" s="219"/>
      <c r="E78" s="219"/>
      <c r="F78" s="219"/>
      <c r="G78" s="782"/>
      <c r="H78" s="784"/>
      <c r="I78" s="212" t="s">
        <v>1750</v>
      </c>
      <c r="J78" s="782"/>
      <c r="K78" s="250">
        <v>1.0</v>
      </c>
      <c r="L78" s="778" t="s">
        <v>1971</v>
      </c>
      <c r="M78" s="208" t="s">
        <v>2085</v>
      </c>
      <c r="N78" s="219"/>
      <c r="O78" s="213"/>
      <c r="P78" s="213"/>
      <c r="Q78" s="213"/>
      <c r="R78" s="213"/>
      <c r="S78" s="213"/>
      <c r="T78" s="213"/>
      <c r="U78" s="213"/>
    </row>
    <row r="79" ht="23.25" customHeight="1">
      <c r="A79" s="786"/>
      <c r="B79" s="787"/>
      <c r="C79" s="788"/>
      <c r="D79" s="788"/>
      <c r="E79" s="788"/>
      <c r="F79" s="789">
        <v>46134.0</v>
      </c>
      <c r="G79" s="790"/>
      <c r="H79" s="791"/>
      <c r="I79" s="792"/>
      <c r="J79" s="790"/>
      <c r="K79" s="792"/>
      <c r="L79" s="793" t="str">
        <f>iferror(vlookup(#REF!,'Back up'!$B$2:$C$18,2),"")</f>
        <v/>
      </c>
      <c r="M79" s="788"/>
      <c r="N79" s="788"/>
      <c r="O79" s="256"/>
      <c r="P79" s="256"/>
      <c r="Q79" s="256"/>
      <c r="R79" s="256"/>
      <c r="S79" s="256"/>
      <c r="T79" s="256"/>
      <c r="U79" s="256"/>
    </row>
    <row r="80" ht="23.25" customHeight="1">
      <c r="A80" s="208">
        <v>1.0</v>
      </c>
      <c r="B80" s="779"/>
      <c r="C80" s="219"/>
      <c r="D80" s="208" t="s">
        <v>853</v>
      </c>
      <c r="E80" s="219"/>
      <c r="F80" s="208" t="s">
        <v>2087</v>
      </c>
      <c r="G80" s="782"/>
      <c r="H80" s="781" t="s">
        <v>2088</v>
      </c>
      <c r="I80" s="212" t="s">
        <v>1750</v>
      </c>
      <c r="J80" s="782"/>
      <c r="K80" s="250">
        <v>1.0</v>
      </c>
      <c r="L80" s="778" t="s">
        <v>1971</v>
      </c>
      <c r="M80" s="208" t="s">
        <v>2085</v>
      </c>
      <c r="N80" s="208" t="s">
        <v>2089</v>
      </c>
      <c r="O80" s="213"/>
      <c r="P80" s="213"/>
      <c r="Q80" s="213"/>
      <c r="R80" s="213"/>
      <c r="S80" s="213"/>
      <c r="T80" s="213"/>
      <c r="U80" s="213"/>
    </row>
    <row r="81" ht="23.25" customHeight="1">
      <c r="A81" s="208">
        <v>2.0</v>
      </c>
      <c r="B81" s="779"/>
      <c r="C81" s="219"/>
      <c r="D81" s="208" t="s">
        <v>853</v>
      </c>
      <c r="E81" s="219"/>
      <c r="F81" s="208" t="s">
        <v>83</v>
      </c>
      <c r="G81" s="780" t="s">
        <v>290</v>
      </c>
      <c r="H81" s="781" t="s">
        <v>2090</v>
      </c>
      <c r="I81" s="212" t="s">
        <v>1990</v>
      </c>
      <c r="J81" s="782"/>
      <c r="K81" s="250">
        <v>1.0</v>
      </c>
      <c r="L81" s="778" t="s">
        <v>1971</v>
      </c>
      <c r="M81" s="208" t="s">
        <v>2085</v>
      </c>
      <c r="N81" s="208" t="s">
        <v>2091</v>
      </c>
      <c r="O81" s="213"/>
      <c r="P81" s="213"/>
      <c r="Q81" s="213"/>
      <c r="R81" s="213"/>
      <c r="S81" s="213"/>
      <c r="T81" s="213"/>
      <c r="U81" s="213"/>
    </row>
    <row r="82" ht="23.25" customHeight="1">
      <c r="A82" s="208">
        <v>3.0</v>
      </c>
      <c r="B82" s="779"/>
      <c r="C82" s="219"/>
      <c r="D82" s="208" t="s">
        <v>853</v>
      </c>
      <c r="E82" s="219"/>
      <c r="F82" s="208" t="s">
        <v>83</v>
      </c>
      <c r="G82" s="780" t="s">
        <v>1332</v>
      </c>
      <c r="H82" s="781" t="s">
        <v>2092</v>
      </c>
      <c r="I82" s="212" t="s">
        <v>1750</v>
      </c>
      <c r="J82" s="782"/>
      <c r="K82" s="250">
        <v>1.0</v>
      </c>
      <c r="L82" s="778" t="s">
        <v>1971</v>
      </c>
      <c r="M82" s="208" t="s">
        <v>2085</v>
      </c>
      <c r="N82" s="208" t="s">
        <v>2093</v>
      </c>
      <c r="O82" s="213"/>
      <c r="P82" s="213"/>
      <c r="Q82" s="213"/>
      <c r="R82" s="213"/>
      <c r="S82" s="213"/>
      <c r="T82" s="213"/>
      <c r="U82" s="213"/>
    </row>
    <row r="83" ht="23.25" customHeight="1">
      <c r="A83" s="208"/>
      <c r="B83" s="779"/>
      <c r="C83" s="219"/>
      <c r="D83" s="219"/>
      <c r="E83" s="219"/>
      <c r="F83" s="219"/>
      <c r="G83" s="782"/>
      <c r="H83" s="784"/>
      <c r="I83" s="212" t="s">
        <v>1750</v>
      </c>
      <c r="J83" s="782"/>
      <c r="K83" s="250">
        <v>1.0</v>
      </c>
      <c r="L83" s="778" t="s">
        <v>1971</v>
      </c>
      <c r="M83" s="208" t="s">
        <v>2085</v>
      </c>
      <c r="N83" s="219"/>
      <c r="O83" s="213"/>
      <c r="P83" s="213"/>
      <c r="Q83" s="213"/>
      <c r="R83" s="213"/>
      <c r="S83" s="213"/>
      <c r="T83" s="213"/>
      <c r="U83" s="213"/>
    </row>
    <row r="84" ht="23.25" customHeight="1">
      <c r="A84" s="786"/>
      <c r="B84" s="787"/>
      <c r="C84" s="788"/>
      <c r="D84" s="788"/>
      <c r="E84" s="788"/>
      <c r="F84" s="789">
        <v>46135.0</v>
      </c>
      <c r="G84" s="790"/>
      <c r="H84" s="791"/>
      <c r="I84" s="792"/>
      <c r="J84" s="790"/>
      <c r="K84" s="792"/>
      <c r="L84" s="793" t="str">
        <f>iferror(vlookup(#REF!,'Back up'!$B$2:$C$18,2),"")</f>
        <v/>
      </c>
      <c r="M84" s="788"/>
      <c r="N84" s="788"/>
      <c r="O84" s="256"/>
      <c r="P84" s="256"/>
      <c r="Q84" s="256"/>
      <c r="R84" s="256"/>
      <c r="S84" s="256"/>
      <c r="T84" s="256"/>
      <c r="U84" s="256"/>
    </row>
    <row r="85" ht="23.25" customHeight="1">
      <c r="A85" s="208">
        <v>1.0</v>
      </c>
      <c r="B85" s="779"/>
      <c r="C85" s="219"/>
      <c r="D85" s="208" t="s">
        <v>854</v>
      </c>
      <c r="E85" s="219"/>
      <c r="F85" s="208" t="s">
        <v>2094</v>
      </c>
      <c r="G85" s="780">
        <v>50307.0</v>
      </c>
      <c r="H85" s="781" t="s">
        <v>2095</v>
      </c>
      <c r="I85" s="212" t="s">
        <v>1720</v>
      </c>
      <c r="J85" s="782"/>
      <c r="K85" s="250">
        <v>0.5</v>
      </c>
      <c r="L85" s="111" t="s">
        <v>1971</v>
      </c>
      <c r="M85" s="208" t="s">
        <v>2085</v>
      </c>
      <c r="N85" s="208" t="s">
        <v>2096</v>
      </c>
      <c r="O85" s="213"/>
      <c r="P85" s="213"/>
      <c r="Q85" s="213"/>
      <c r="R85" s="213"/>
      <c r="S85" s="213"/>
      <c r="T85" s="213"/>
      <c r="U85" s="213"/>
    </row>
    <row r="86" ht="23.25" customHeight="1">
      <c r="A86" s="208">
        <v>2.0</v>
      </c>
      <c r="B86" s="779"/>
      <c r="C86" s="219"/>
      <c r="D86" s="208" t="s">
        <v>853</v>
      </c>
      <c r="E86" s="219"/>
      <c r="F86" s="208" t="s">
        <v>83</v>
      </c>
      <c r="G86" s="780" t="s">
        <v>2097</v>
      </c>
      <c r="H86" s="781" t="s">
        <v>2098</v>
      </c>
      <c r="I86" s="212" t="s">
        <v>2099</v>
      </c>
      <c r="J86" s="782"/>
      <c r="K86" s="250">
        <v>0.2</v>
      </c>
      <c r="L86" s="778" t="s">
        <v>1971</v>
      </c>
      <c r="M86" s="208" t="s">
        <v>2085</v>
      </c>
      <c r="N86" s="208" t="s">
        <v>2100</v>
      </c>
      <c r="O86" s="213"/>
      <c r="P86" s="213"/>
      <c r="Q86" s="213"/>
      <c r="R86" s="213"/>
      <c r="S86" s="213"/>
      <c r="T86" s="213"/>
      <c r="U86" s="213"/>
    </row>
    <row r="87" ht="23.25" customHeight="1">
      <c r="A87" s="208">
        <v>3.0</v>
      </c>
      <c r="B87" s="779"/>
      <c r="C87" s="219"/>
      <c r="D87" s="208" t="s">
        <v>853</v>
      </c>
      <c r="E87" s="219"/>
      <c r="F87" s="208" t="s">
        <v>2101</v>
      </c>
      <c r="G87" s="782"/>
      <c r="H87" s="781" t="s">
        <v>2088</v>
      </c>
      <c r="I87" s="212" t="s">
        <v>1750</v>
      </c>
      <c r="J87" s="782"/>
      <c r="K87" s="250">
        <v>1.0</v>
      </c>
      <c r="L87" s="778" t="s">
        <v>1971</v>
      </c>
      <c r="M87" s="208" t="s">
        <v>2085</v>
      </c>
      <c r="N87" s="208" t="s">
        <v>2102</v>
      </c>
      <c r="O87" s="213"/>
      <c r="P87" s="213"/>
      <c r="Q87" s="213"/>
      <c r="R87" s="213"/>
      <c r="S87" s="213"/>
      <c r="T87" s="213"/>
      <c r="U87" s="213"/>
    </row>
    <row r="88" ht="23.25" customHeight="1">
      <c r="A88" s="208">
        <v>4.0</v>
      </c>
      <c r="B88" s="779"/>
      <c r="C88" s="219"/>
      <c r="D88" s="208" t="s">
        <v>852</v>
      </c>
      <c r="E88" s="219"/>
      <c r="F88" s="208" t="s">
        <v>18</v>
      </c>
      <c r="G88" s="780" t="s">
        <v>2103</v>
      </c>
      <c r="H88" s="784"/>
      <c r="I88" s="212" t="s">
        <v>1750</v>
      </c>
      <c r="J88" s="782"/>
      <c r="K88" s="250">
        <v>1.0</v>
      </c>
      <c r="L88" s="778" t="s">
        <v>1971</v>
      </c>
      <c r="M88" s="208" t="s">
        <v>2085</v>
      </c>
      <c r="N88" s="208" t="s">
        <v>2104</v>
      </c>
      <c r="O88" s="213"/>
      <c r="P88" s="213"/>
      <c r="Q88" s="213"/>
      <c r="R88" s="213"/>
      <c r="S88" s="213"/>
      <c r="T88" s="213"/>
      <c r="U88" s="213"/>
    </row>
    <row r="89" ht="23.25" customHeight="1">
      <c r="A89" s="208">
        <v>5.0</v>
      </c>
      <c r="B89" s="779"/>
      <c r="C89" s="219"/>
      <c r="D89" s="208" t="s">
        <v>852</v>
      </c>
      <c r="E89" s="219"/>
      <c r="F89" s="208" t="s">
        <v>18</v>
      </c>
      <c r="G89" s="780" t="s">
        <v>2105</v>
      </c>
      <c r="H89" s="784"/>
      <c r="I89" s="212" t="s">
        <v>1727</v>
      </c>
      <c r="J89" s="782"/>
      <c r="K89" s="250">
        <v>0.2</v>
      </c>
      <c r="L89" s="778" t="s">
        <v>1971</v>
      </c>
      <c r="M89" s="208" t="s">
        <v>2085</v>
      </c>
      <c r="N89" s="208" t="s">
        <v>2104</v>
      </c>
      <c r="O89" s="213"/>
      <c r="P89" s="213"/>
      <c r="Q89" s="213"/>
      <c r="R89" s="213"/>
      <c r="S89" s="213"/>
      <c r="T89" s="213"/>
      <c r="U89" s="213"/>
    </row>
    <row r="90" ht="23.25" customHeight="1">
      <c r="A90" s="208">
        <v>6.0</v>
      </c>
      <c r="B90" s="779"/>
      <c r="C90" s="219"/>
      <c r="D90" s="208" t="s">
        <v>852</v>
      </c>
      <c r="E90" s="219"/>
      <c r="F90" s="208" t="s">
        <v>18</v>
      </c>
      <c r="G90" s="780" t="s">
        <v>1278</v>
      </c>
      <c r="H90" s="784"/>
      <c r="I90" s="212" t="s">
        <v>1727</v>
      </c>
      <c r="J90" s="782"/>
      <c r="K90" s="250">
        <v>0.2</v>
      </c>
      <c r="L90" s="778" t="s">
        <v>1971</v>
      </c>
      <c r="M90" s="208" t="s">
        <v>2085</v>
      </c>
      <c r="N90" s="208" t="s">
        <v>2104</v>
      </c>
      <c r="O90" s="213"/>
      <c r="P90" s="213"/>
      <c r="Q90" s="213"/>
      <c r="R90" s="213"/>
      <c r="S90" s="213"/>
      <c r="T90" s="213"/>
      <c r="U90" s="213"/>
    </row>
    <row r="91" ht="23.25" customHeight="1">
      <c r="A91" s="208">
        <v>7.0</v>
      </c>
      <c r="B91" s="779"/>
      <c r="C91" s="219"/>
      <c r="D91" s="208" t="s">
        <v>852</v>
      </c>
      <c r="E91" s="219"/>
      <c r="F91" s="208" t="s">
        <v>18</v>
      </c>
      <c r="G91" s="780" t="s">
        <v>575</v>
      </c>
      <c r="H91" s="781" t="s">
        <v>2106</v>
      </c>
      <c r="I91" s="212" t="s">
        <v>1727</v>
      </c>
      <c r="J91" s="782"/>
      <c r="K91" s="250">
        <v>0.2</v>
      </c>
      <c r="L91" s="778" t="s">
        <v>1971</v>
      </c>
      <c r="M91" s="208" t="s">
        <v>2085</v>
      </c>
      <c r="N91" s="208" t="s">
        <v>2104</v>
      </c>
      <c r="O91" s="213"/>
      <c r="P91" s="213"/>
      <c r="Q91" s="213"/>
      <c r="R91" s="213"/>
      <c r="S91" s="213"/>
      <c r="T91" s="213"/>
      <c r="U91" s="213"/>
    </row>
    <row r="92" ht="23.25" customHeight="1">
      <c r="A92" s="208">
        <v>8.0</v>
      </c>
      <c r="B92" s="779"/>
      <c r="C92" s="219"/>
      <c r="D92" s="208" t="s">
        <v>852</v>
      </c>
      <c r="E92" s="219"/>
      <c r="F92" s="208" t="s">
        <v>18</v>
      </c>
      <c r="G92" s="780" t="s">
        <v>593</v>
      </c>
      <c r="H92" s="781" t="s">
        <v>592</v>
      </c>
      <c r="I92" s="212" t="s">
        <v>1727</v>
      </c>
      <c r="J92" s="782"/>
      <c r="K92" s="250">
        <v>0.2</v>
      </c>
      <c r="L92" s="778" t="s">
        <v>1971</v>
      </c>
      <c r="M92" s="208" t="s">
        <v>2085</v>
      </c>
      <c r="N92" s="208" t="s">
        <v>2104</v>
      </c>
      <c r="O92" s="213"/>
      <c r="P92" s="213"/>
      <c r="Q92" s="213"/>
      <c r="R92" s="213"/>
      <c r="S92" s="213"/>
      <c r="T92" s="213"/>
      <c r="U92" s="213"/>
    </row>
    <row r="93" ht="23.25" customHeight="1">
      <c r="A93" s="208">
        <v>10.0</v>
      </c>
      <c r="B93" s="779"/>
      <c r="C93" s="219"/>
      <c r="D93" s="208" t="s">
        <v>852</v>
      </c>
      <c r="E93" s="219"/>
      <c r="F93" s="208" t="s">
        <v>18</v>
      </c>
      <c r="G93" s="780" t="s">
        <v>948</v>
      </c>
      <c r="H93" s="781" t="s">
        <v>2107</v>
      </c>
      <c r="I93" s="212" t="s">
        <v>1727</v>
      </c>
      <c r="J93" s="782"/>
      <c r="K93" s="250">
        <v>0.2</v>
      </c>
      <c r="L93" s="778" t="s">
        <v>1971</v>
      </c>
      <c r="M93" s="208" t="s">
        <v>2085</v>
      </c>
      <c r="N93" s="208" t="s">
        <v>2104</v>
      </c>
      <c r="O93" s="213"/>
      <c r="P93" s="213"/>
      <c r="Q93" s="213"/>
      <c r="R93" s="213"/>
      <c r="S93" s="213"/>
      <c r="T93" s="213"/>
      <c r="U93" s="213"/>
    </row>
    <row r="94" ht="23.25" customHeight="1">
      <c r="A94" s="208">
        <v>11.0</v>
      </c>
      <c r="B94" s="779"/>
      <c r="C94" s="219"/>
      <c r="D94" s="208" t="s">
        <v>852</v>
      </c>
      <c r="E94" s="219"/>
      <c r="F94" s="208" t="s">
        <v>18</v>
      </c>
      <c r="G94" s="780" t="s">
        <v>255</v>
      </c>
      <c r="H94" s="781" t="s">
        <v>2108</v>
      </c>
      <c r="I94" s="212" t="s">
        <v>1727</v>
      </c>
      <c r="J94" s="782"/>
      <c r="K94" s="250">
        <v>0.2</v>
      </c>
      <c r="L94" s="778" t="s">
        <v>1971</v>
      </c>
      <c r="M94" s="208" t="s">
        <v>2085</v>
      </c>
      <c r="N94" s="208" t="s">
        <v>2104</v>
      </c>
      <c r="O94" s="213"/>
      <c r="P94" s="213"/>
      <c r="Q94" s="213"/>
      <c r="R94" s="213"/>
      <c r="S94" s="213"/>
      <c r="T94" s="213"/>
      <c r="U94" s="213"/>
    </row>
    <row r="95" ht="23.25" customHeight="1">
      <c r="A95" s="208">
        <v>12.0</v>
      </c>
      <c r="B95" s="779"/>
      <c r="C95" s="219"/>
      <c r="D95" s="208" t="s">
        <v>852</v>
      </c>
      <c r="E95" s="219"/>
      <c r="F95" s="208" t="s">
        <v>18</v>
      </c>
      <c r="G95" s="780" t="s">
        <v>2019</v>
      </c>
      <c r="H95" s="784"/>
      <c r="I95" s="212" t="s">
        <v>1727</v>
      </c>
      <c r="J95" s="782"/>
      <c r="K95" s="250">
        <v>0.2</v>
      </c>
      <c r="L95" s="778" t="s">
        <v>1971</v>
      </c>
      <c r="M95" s="208" t="s">
        <v>2085</v>
      </c>
      <c r="N95" s="208" t="s">
        <v>2104</v>
      </c>
      <c r="O95" s="213"/>
      <c r="P95" s="213"/>
      <c r="Q95" s="213"/>
      <c r="R95" s="213"/>
      <c r="S95" s="213"/>
      <c r="T95" s="213"/>
      <c r="U95" s="213"/>
    </row>
    <row r="96" ht="23.25" customHeight="1">
      <c r="A96" s="208">
        <v>13.0</v>
      </c>
      <c r="B96" s="779"/>
      <c r="C96" s="219"/>
      <c r="D96" s="208" t="s">
        <v>852</v>
      </c>
      <c r="E96" s="219"/>
      <c r="F96" s="208" t="s">
        <v>18</v>
      </c>
      <c r="G96" s="780" t="s">
        <v>490</v>
      </c>
      <c r="H96" s="784"/>
      <c r="I96" s="212" t="s">
        <v>1727</v>
      </c>
      <c r="J96" s="782"/>
      <c r="K96" s="250">
        <v>0.2</v>
      </c>
      <c r="L96" s="778" t="s">
        <v>1971</v>
      </c>
      <c r="M96" s="208" t="s">
        <v>2085</v>
      </c>
      <c r="N96" s="208" t="s">
        <v>2104</v>
      </c>
      <c r="O96" s="213"/>
      <c r="P96" s="213"/>
      <c r="Q96" s="213"/>
      <c r="R96" s="213"/>
      <c r="S96" s="213"/>
      <c r="T96" s="213"/>
      <c r="U96" s="213"/>
    </row>
    <row r="97" ht="23.25" customHeight="1">
      <c r="A97" s="208">
        <v>14.0</v>
      </c>
      <c r="B97" s="779"/>
      <c r="C97" s="219"/>
      <c r="D97" s="208" t="s">
        <v>852</v>
      </c>
      <c r="E97" s="219"/>
      <c r="F97" s="208" t="s">
        <v>18</v>
      </c>
      <c r="G97" s="780" t="s">
        <v>2036</v>
      </c>
      <c r="H97" s="784"/>
      <c r="I97" s="212" t="s">
        <v>1727</v>
      </c>
      <c r="J97" s="782"/>
      <c r="K97" s="250">
        <v>0.2</v>
      </c>
      <c r="L97" s="778" t="s">
        <v>1971</v>
      </c>
      <c r="M97" s="208" t="s">
        <v>2085</v>
      </c>
      <c r="N97" s="208" t="s">
        <v>2104</v>
      </c>
      <c r="O97" s="213"/>
      <c r="P97" s="213"/>
      <c r="Q97" s="213"/>
      <c r="R97" s="213"/>
      <c r="S97" s="213"/>
      <c r="T97" s="213"/>
      <c r="U97" s="213"/>
    </row>
    <row r="98" ht="23.25" customHeight="1">
      <c r="A98" s="208">
        <v>15.0</v>
      </c>
      <c r="B98" s="779"/>
      <c r="C98" s="219"/>
      <c r="D98" s="208" t="s">
        <v>852</v>
      </c>
      <c r="E98" s="219"/>
      <c r="F98" s="208" t="s">
        <v>18</v>
      </c>
      <c r="G98" s="780" t="s">
        <v>2109</v>
      </c>
      <c r="H98" s="784"/>
      <c r="I98" s="212" t="s">
        <v>1727</v>
      </c>
      <c r="J98" s="782"/>
      <c r="K98" s="250">
        <v>0.2</v>
      </c>
      <c r="L98" s="778" t="s">
        <v>1971</v>
      </c>
      <c r="M98" s="208" t="s">
        <v>2085</v>
      </c>
      <c r="N98" s="208" t="s">
        <v>2104</v>
      </c>
      <c r="O98" s="213"/>
      <c r="P98" s="213"/>
      <c r="Q98" s="213"/>
      <c r="R98" s="213"/>
      <c r="S98" s="213"/>
      <c r="T98" s="213"/>
      <c r="U98" s="213"/>
    </row>
    <row r="99" ht="23.25" customHeight="1">
      <c r="A99" s="208">
        <v>16.0</v>
      </c>
      <c r="B99" s="779"/>
      <c r="C99" s="219"/>
      <c r="D99" s="208" t="s">
        <v>852</v>
      </c>
      <c r="E99" s="219"/>
      <c r="F99" s="208" t="s">
        <v>18</v>
      </c>
      <c r="G99" s="780" t="s">
        <v>2110</v>
      </c>
      <c r="H99" s="784"/>
      <c r="I99" s="212" t="s">
        <v>1727</v>
      </c>
      <c r="J99" s="782"/>
      <c r="K99" s="250">
        <v>0.2</v>
      </c>
      <c r="L99" s="778" t="s">
        <v>1971</v>
      </c>
      <c r="M99" s="208" t="s">
        <v>2085</v>
      </c>
      <c r="N99" s="208" t="s">
        <v>2104</v>
      </c>
      <c r="O99" s="213"/>
      <c r="P99" s="213"/>
      <c r="Q99" s="213"/>
      <c r="R99" s="213"/>
      <c r="S99" s="213"/>
      <c r="T99" s="213"/>
      <c r="U99" s="213"/>
    </row>
    <row r="100" ht="23.25" customHeight="1">
      <c r="A100" s="208">
        <v>17.0</v>
      </c>
      <c r="B100" s="779"/>
      <c r="C100" s="219"/>
      <c r="D100" s="208" t="s">
        <v>852</v>
      </c>
      <c r="E100" s="219"/>
      <c r="F100" s="208" t="s">
        <v>18</v>
      </c>
      <c r="G100" s="780" t="s">
        <v>2111</v>
      </c>
      <c r="H100" s="784"/>
      <c r="I100" s="212" t="s">
        <v>1727</v>
      </c>
      <c r="J100" s="782"/>
      <c r="K100" s="250">
        <v>0.2</v>
      </c>
      <c r="L100" s="778" t="s">
        <v>1971</v>
      </c>
      <c r="M100" s="208" t="s">
        <v>2085</v>
      </c>
      <c r="N100" s="208" t="s">
        <v>2112</v>
      </c>
      <c r="O100" s="213"/>
      <c r="P100" s="213"/>
      <c r="Q100" s="213"/>
      <c r="R100" s="213"/>
      <c r="S100" s="213"/>
      <c r="T100" s="213"/>
      <c r="U100" s="213"/>
    </row>
    <row r="101" ht="23.25" customHeight="1">
      <c r="A101" s="208">
        <v>18.0</v>
      </c>
      <c r="B101" s="779"/>
      <c r="C101" s="219"/>
      <c r="D101" s="208" t="s">
        <v>852</v>
      </c>
      <c r="E101" s="219"/>
      <c r="F101" s="208" t="s">
        <v>18</v>
      </c>
      <c r="G101" s="780" t="s">
        <v>2113</v>
      </c>
      <c r="H101" s="784"/>
      <c r="I101" s="212" t="s">
        <v>1727</v>
      </c>
      <c r="J101" s="782"/>
      <c r="K101" s="250">
        <v>0.2</v>
      </c>
      <c r="L101" s="778" t="s">
        <v>1971</v>
      </c>
      <c r="M101" s="208" t="s">
        <v>2085</v>
      </c>
      <c r="N101" s="208" t="s">
        <v>2104</v>
      </c>
      <c r="O101" s="213"/>
      <c r="P101" s="213"/>
      <c r="Q101" s="213"/>
      <c r="R101" s="213"/>
      <c r="S101" s="213"/>
      <c r="T101" s="213"/>
      <c r="U101" s="213"/>
    </row>
    <row r="102" ht="23.25" customHeight="1">
      <c r="A102" s="208">
        <v>19.0</v>
      </c>
      <c r="B102" s="779"/>
      <c r="C102" s="219"/>
      <c r="D102" s="208" t="s">
        <v>852</v>
      </c>
      <c r="E102" s="219"/>
      <c r="F102" s="208" t="s">
        <v>18</v>
      </c>
      <c r="G102" s="780" t="s">
        <v>1284</v>
      </c>
      <c r="H102" s="784"/>
      <c r="I102" s="212" t="s">
        <v>1727</v>
      </c>
      <c r="J102" s="782"/>
      <c r="K102" s="250">
        <v>0.2</v>
      </c>
      <c r="L102" s="778" t="s">
        <v>1971</v>
      </c>
      <c r="M102" s="208" t="s">
        <v>2085</v>
      </c>
      <c r="N102" s="208" t="s">
        <v>2104</v>
      </c>
      <c r="O102" s="213"/>
      <c r="P102" s="213"/>
      <c r="Q102" s="213"/>
      <c r="R102" s="213"/>
      <c r="S102" s="213"/>
      <c r="T102" s="213"/>
      <c r="U102" s="213"/>
    </row>
    <row r="103" ht="23.25" customHeight="1">
      <c r="A103" s="208">
        <v>20.0</v>
      </c>
      <c r="B103" s="779"/>
      <c r="C103" s="219"/>
      <c r="D103" s="208" t="s">
        <v>852</v>
      </c>
      <c r="E103" s="219"/>
      <c r="F103" s="208" t="s">
        <v>18</v>
      </c>
      <c r="G103" s="780" t="s">
        <v>2114</v>
      </c>
      <c r="H103" s="784"/>
      <c r="I103" s="212" t="s">
        <v>1727</v>
      </c>
      <c r="J103" s="782"/>
      <c r="K103" s="250">
        <v>0.2</v>
      </c>
      <c r="L103" s="778" t="s">
        <v>1971</v>
      </c>
      <c r="M103" s="208" t="s">
        <v>2085</v>
      </c>
      <c r="N103" s="208" t="s">
        <v>2104</v>
      </c>
      <c r="O103" s="213"/>
      <c r="P103" s="213"/>
      <c r="Q103" s="213"/>
      <c r="R103" s="213"/>
      <c r="S103" s="213"/>
      <c r="T103" s="213"/>
      <c r="U103" s="213"/>
    </row>
    <row r="104" ht="23.25" customHeight="1">
      <c r="A104" s="208">
        <v>21.0</v>
      </c>
      <c r="B104" s="779"/>
      <c r="C104" s="219"/>
      <c r="D104" s="208" t="s">
        <v>852</v>
      </c>
      <c r="E104" s="219"/>
      <c r="F104" s="208" t="s">
        <v>18</v>
      </c>
      <c r="G104" s="780" t="s">
        <v>1306</v>
      </c>
      <c r="H104" s="784"/>
      <c r="I104" s="212" t="s">
        <v>1727</v>
      </c>
      <c r="J104" s="782"/>
      <c r="K104" s="250">
        <v>0.2</v>
      </c>
      <c r="L104" s="778" t="s">
        <v>1971</v>
      </c>
      <c r="M104" s="208" t="s">
        <v>2085</v>
      </c>
      <c r="N104" s="208" t="s">
        <v>2104</v>
      </c>
      <c r="O104" s="213"/>
      <c r="P104" s="213"/>
      <c r="Q104" s="213"/>
      <c r="R104" s="213"/>
      <c r="S104" s="213"/>
      <c r="T104" s="213"/>
      <c r="U104" s="213"/>
    </row>
    <row r="105" ht="23.25" customHeight="1">
      <c r="A105" s="208">
        <v>22.0</v>
      </c>
      <c r="B105" s="779"/>
      <c r="C105" s="219"/>
      <c r="D105" s="208" t="s">
        <v>852</v>
      </c>
      <c r="E105" s="219"/>
      <c r="F105" s="208" t="s">
        <v>18</v>
      </c>
      <c r="G105" s="780" t="s">
        <v>2115</v>
      </c>
      <c r="H105" s="784"/>
      <c r="I105" s="212" t="s">
        <v>1727</v>
      </c>
      <c r="J105" s="782"/>
      <c r="K105" s="250">
        <v>0.2</v>
      </c>
      <c r="L105" s="778" t="s">
        <v>1971</v>
      </c>
      <c r="M105" s="208" t="s">
        <v>2085</v>
      </c>
      <c r="N105" s="208" t="s">
        <v>2104</v>
      </c>
      <c r="O105" s="213"/>
      <c r="P105" s="213"/>
      <c r="Q105" s="213"/>
      <c r="R105" s="213"/>
      <c r="S105" s="213"/>
      <c r="T105" s="213"/>
      <c r="U105" s="213"/>
    </row>
    <row r="106" ht="23.25" customHeight="1">
      <c r="A106" s="208">
        <v>23.0</v>
      </c>
      <c r="B106" s="779"/>
      <c r="C106" s="219"/>
      <c r="D106" s="208" t="s">
        <v>852</v>
      </c>
      <c r="E106" s="219"/>
      <c r="F106" s="208" t="s">
        <v>18</v>
      </c>
      <c r="G106" s="780" t="s">
        <v>2116</v>
      </c>
      <c r="H106" s="784"/>
      <c r="I106" s="212" t="s">
        <v>1727</v>
      </c>
      <c r="J106" s="782"/>
      <c r="K106" s="250">
        <v>0.2</v>
      </c>
      <c r="L106" s="778" t="s">
        <v>1971</v>
      </c>
      <c r="M106" s="208" t="s">
        <v>2085</v>
      </c>
      <c r="N106" s="208" t="s">
        <v>2104</v>
      </c>
      <c r="O106" s="213"/>
      <c r="P106" s="213"/>
      <c r="Q106" s="213"/>
      <c r="R106" s="213"/>
      <c r="S106" s="213"/>
      <c r="T106" s="213"/>
      <c r="U106" s="213"/>
    </row>
    <row r="107" ht="23.25" customHeight="1">
      <c r="A107" s="208">
        <v>24.0</v>
      </c>
      <c r="B107" s="779"/>
      <c r="C107" s="219"/>
      <c r="D107" s="208" t="s">
        <v>852</v>
      </c>
      <c r="E107" s="219"/>
      <c r="F107" s="208" t="s">
        <v>18</v>
      </c>
      <c r="G107" s="780" t="s">
        <v>486</v>
      </c>
      <c r="H107" s="784"/>
      <c r="I107" s="212" t="s">
        <v>1727</v>
      </c>
      <c r="J107" s="782"/>
      <c r="K107" s="250">
        <v>0.2</v>
      </c>
      <c r="L107" s="778" t="s">
        <v>1971</v>
      </c>
      <c r="M107" s="208" t="s">
        <v>2085</v>
      </c>
      <c r="N107" s="208" t="s">
        <v>2104</v>
      </c>
      <c r="O107" s="213"/>
      <c r="P107" s="213"/>
      <c r="Q107" s="213"/>
      <c r="R107" s="213"/>
      <c r="S107" s="213"/>
      <c r="T107" s="213"/>
      <c r="U107" s="213"/>
    </row>
    <row r="108" ht="23.25" customHeight="1">
      <c r="A108" s="208">
        <v>25.0</v>
      </c>
      <c r="B108" s="779"/>
      <c r="C108" s="219"/>
      <c r="D108" s="208" t="s">
        <v>852</v>
      </c>
      <c r="E108" s="219"/>
      <c r="F108" s="208" t="s">
        <v>18</v>
      </c>
      <c r="G108" s="780" t="s">
        <v>532</v>
      </c>
      <c r="H108" s="784"/>
      <c r="I108" s="212" t="s">
        <v>1727</v>
      </c>
      <c r="J108" s="782"/>
      <c r="K108" s="250">
        <v>0.2</v>
      </c>
      <c r="L108" s="778" t="s">
        <v>1971</v>
      </c>
      <c r="M108" s="208" t="s">
        <v>2085</v>
      </c>
      <c r="N108" s="208" t="s">
        <v>2104</v>
      </c>
      <c r="O108" s="213"/>
      <c r="P108" s="213"/>
      <c r="Q108" s="213"/>
      <c r="R108" s="213"/>
      <c r="S108" s="213"/>
      <c r="T108" s="213"/>
      <c r="U108" s="213"/>
    </row>
    <row r="109" ht="23.25" customHeight="1">
      <c r="A109" s="208">
        <v>26.0</v>
      </c>
      <c r="B109" s="779"/>
      <c r="C109" s="219"/>
      <c r="D109" s="208" t="s">
        <v>852</v>
      </c>
      <c r="E109" s="219"/>
      <c r="F109" s="208" t="s">
        <v>18</v>
      </c>
      <c r="G109" s="780" t="s">
        <v>2117</v>
      </c>
      <c r="H109" s="784"/>
      <c r="I109" s="212" t="s">
        <v>1727</v>
      </c>
      <c r="J109" s="782"/>
      <c r="K109" s="250">
        <v>0.2</v>
      </c>
      <c r="L109" s="778" t="s">
        <v>1971</v>
      </c>
      <c r="M109" s="208" t="s">
        <v>2085</v>
      </c>
      <c r="N109" s="208" t="s">
        <v>2104</v>
      </c>
      <c r="O109" s="213"/>
      <c r="P109" s="213"/>
      <c r="Q109" s="213"/>
      <c r="R109" s="213"/>
      <c r="S109" s="213"/>
      <c r="T109" s="213"/>
      <c r="U109" s="213"/>
    </row>
    <row r="110" ht="23.25" customHeight="1">
      <c r="A110" s="208">
        <v>27.0</v>
      </c>
      <c r="B110" s="779"/>
      <c r="C110" s="219"/>
      <c r="D110" s="208" t="s">
        <v>852</v>
      </c>
      <c r="E110" s="219"/>
      <c r="F110" s="208" t="s">
        <v>18</v>
      </c>
      <c r="G110" s="780" t="s">
        <v>2118</v>
      </c>
      <c r="H110" s="784"/>
      <c r="I110" s="212" t="s">
        <v>1727</v>
      </c>
      <c r="J110" s="782"/>
      <c r="K110" s="250">
        <v>0.2</v>
      </c>
      <c r="L110" s="778" t="s">
        <v>1971</v>
      </c>
      <c r="M110" s="208" t="s">
        <v>2085</v>
      </c>
      <c r="N110" s="208" t="s">
        <v>2104</v>
      </c>
      <c r="O110" s="213"/>
      <c r="P110" s="213"/>
      <c r="Q110" s="213"/>
      <c r="R110" s="213"/>
      <c r="S110" s="213"/>
      <c r="T110" s="213"/>
      <c r="U110" s="213"/>
    </row>
    <row r="111" ht="23.25" customHeight="1">
      <c r="A111" s="208">
        <v>28.0</v>
      </c>
      <c r="B111" s="779"/>
      <c r="C111" s="219"/>
      <c r="D111" s="208" t="s">
        <v>852</v>
      </c>
      <c r="E111" s="219"/>
      <c r="F111" s="208" t="s">
        <v>18</v>
      </c>
      <c r="G111" s="780" t="s">
        <v>2119</v>
      </c>
      <c r="H111" s="784"/>
      <c r="I111" s="212" t="s">
        <v>1727</v>
      </c>
      <c r="J111" s="782"/>
      <c r="K111" s="250">
        <v>0.2</v>
      </c>
      <c r="L111" s="778" t="s">
        <v>1971</v>
      </c>
      <c r="M111" s="208" t="s">
        <v>2085</v>
      </c>
      <c r="N111" s="208" t="s">
        <v>2104</v>
      </c>
      <c r="O111" s="213"/>
      <c r="P111" s="213"/>
      <c r="Q111" s="213"/>
      <c r="R111" s="213"/>
      <c r="S111" s="213"/>
      <c r="T111" s="213"/>
      <c r="U111" s="213"/>
    </row>
    <row r="112" ht="23.25" customHeight="1">
      <c r="A112" s="208">
        <v>29.0</v>
      </c>
      <c r="B112" s="779"/>
      <c r="C112" s="219"/>
      <c r="D112" s="208" t="s">
        <v>852</v>
      </c>
      <c r="E112" s="219"/>
      <c r="F112" s="208" t="s">
        <v>18</v>
      </c>
      <c r="G112" s="780" t="s">
        <v>1309</v>
      </c>
      <c r="H112" s="784"/>
      <c r="I112" s="212" t="s">
        <v>1727</v>
      </c>
      <c r="J112" s="782"/>
      <c r="K112" s="250">
        <v>0.2</v>
      </c>
      <c r="L112" s="778" t="s">
        <v>1971</v>
      </c>
      <c r="M112" s="208" t="s">
        <v>2085</v>
      </c>
      <c r="N112" s="208" t="s">
        <v>2104</v>
      </c>
      <c r="O112" s="213"/>
      <c r="P112" s="213"/>
      <c r="Q112" s="213"/>
      <c r="R112" s="213"/>
      <c r="S112" s="213"/>
      <c r="T112" s="213"/>
      <c r="U112" s="213"/>
    </row>
    <row r="113" ht="23.25" customHeight="1">
      <c r="A113" s="208">
        <v>30.0</v>
      </c>
      <c r="B113" s="779"/>
      <c r="C113" s="219"/>
      <c r="D113" s="208" t="s">
        <v>852</v>
      </c>
      <c r="E113" s="219"/>
      <c r="F113" s="208" t="s">
        <v>18</v>
      </c>
      <c r="G113" s="780" t="s">
        <v>2120</v>
      </c>
      <c r="H113" s="784"/>
      <c r="I113" s="212" t="s">
        <v>1727</v>
      </c>
      <c r="J113" s="782"/>
      <c r="K113" s="250">
        <v>0.2</v>
      </c>
      <c r="L113" s="778" t="s">
        <v>1971</v>
      </c>
      <c r="M113" s="208" t="s">
        <v>2085</v>
      </c>
      <c r="N113" s="208" t="s">
        <v>2104</v>
      </c>
      <c r="O113" s="213"/>
      <c r="P113" s="213"/>
      <c r="Q113" s="213"/>
      <c r="R113" s="213"/>
      <c r="S113" s="213"/>
      <c r="T113" s="213"/>
      <c r="U113" s="213"/>
    </row>
    <row r="114" ht="23.25" customHeight="1">
      <c r="A114" s="208">
        <v>31.0</v>
      </c>
      <c r="B114" s="779"/>
      <c r="C114" s="219"/>
      <c r="D114" s="208" t="s">
        <v>852</v>
      </c>
      <c r="E114" s="219"/>
      <c r="F114" s="208" t="s">
        <v>18</v>
      </c>
      <c r="G114" s="780" t="s">
        <v>2121</v>
      </c>
      <c r="H114" s="784"/>
      <c r="I114" s="212" t="s">
        <v>1727</v>
      </c>
      <c r="J114" s="782"/>
      <c r="K114" s="250">
        <v>0.2</v>
      </c>
      <c r="L114" s="778" t="s">
        <v>1971</v>
      </c>
      <c r="M114" s="208" t="s">
        <v>2085</v>
      </c>
      <c r="N114" s="208" t="s">
        <v>2104</v>
      </c>
      <c r="O114" s="213"/>
      <c r="P114" s="213"/>
      <c r="Q114" s="213"/>
      <c r="R114" s="213"/>
      <c r="S114" s="213"/>
      <c r="T114" s="213"/>
      <c r="U114" s="213"/>
    </row>
    <row r="115" ht="23.25" customHeight="1">
      <c r="A115" s="208">
        <v>32.0</v>
      </c>
      <c r="B115" s="779"/>
      <c r="C115" s="219"/>
      <c r="D115" s="208" t="s">
        <v>852</v>
      </c>
      <c r="E115" s="219"/>
      <c r="F115" s="208" t="s">
        <v>18</v>
      </c>
      <c r="G115" s="780" t="s">
        <v>2122</v>
      </c>
      <c r="H115" s="784"/>
      <c r="I115" s="212" t="s">
        <v>1727</v>
      </c>
      <c r="J115" s="782"/>
      <c r="K115" s="250">
        <v>0.2</v>
      </c>
      <c r="L115" s="778" t="s">
        <v>1971</v>
      </c>
      <c r="M115" s="208" t="s">
        <v>2085</v>
      </c>
      <c r="N115" s="208" t="s">
        <v>2104</v>
      </c>
      <c r="O115" s="213"/>
      <c r="P115" s="213"/>
      <c r="Q115" s="213"/>
      <c r="R115" s="213"/>
      <c r="S115" s="213"/>
      <c r="T115" s="213"/>
      <c r="U115" s="213"/>
    </row>
    <row r="116" ht="23.25" customHeight="1">
      <c r="A116" s="208">
        <v>33.0</v>
      </c>
      <c r="B116" s="779"/>
      <c r="C116" s="219"/>
      <c r="D116" s="208" t="s">
        <v>852</v>
      </c>
      <c r="E116" s="219"/>
      <c r="F116" s="208" t="s">
        <v>18</v>
      </c>
      <c r="G116" s="780" t="s">
        <v>305</v>
      </c>
      <c r="H116" s="784"/>
      <c r="I116" s="212" t="s">
        <v>1727</v>
      </c>
      <c r="J116" s="782"/>
      <c r="K116" s="250">
        <v>0.2</v>
      </c>
      <c r="L116" s="778" t="s">
        <v>1971</v>
      </c>
      <c r="M116" s="208" t="s">
        <v>2085</v>
      </c>
      <c r="N116" s="208" t="s">
        <v>2104</v>
      </c>
      <c r="O116" s="213"/>
      <c r="P116" s="213"/>
      <c r="Q116" s="213"/>
      <c r="R116" s="213"/>
      <c r="S116" s="213"/>
      <c r="T116" s="213"/>
      <c r="U116" s="213"/>
    </row>
    <row r="117" ht="23.25" customHeight="1">
      <c r="A117" s="208">
        <v>34.0</v>
      </c>
      <c r="B117" s="779"/>
      <c r="C117" s="219"/>
      <c r="D117" s="208" t="s">
        <v>852</v>
      </c>
      <c r="E117" s="219"/>
      <c r="F117" s="208" t="s">
        <v>18</v>
      </c>
      <c r="G117" s="780" t="s">
        <v>1298</v>
      </c>
      <c r="H117" s="784"/>
      <c r="I117" s="212" t="s">
        <v>1727</v>
      </c>
      <c r="J117" s="782"/>
      <c r="K117" s="250">
        <v>0.2</v>
      </c>
      <c r="L117" s="778" t="s">
        <v>1971</v>
      </c>
      <c r="M117" s="208" t="s">
        <v>2085</v>
      </c>
      <c r="N117" s="208" t="s">
        <v>2104</v>
      </c>
      <c r="O117" s="213"/>
      <c r="P117" s="213"/>
      <c r="Q117" s="213"/>
      <c r="R117" s="213"/>
      <c r="S117" s="213"/>
      <c r="T117" s="213"/>
      <c r="U117" s="213"/>
    </row>
    <row r="118" ht="23.25" customHeight="1">
      <c r="A118" s="208">
        <v>35.0</v>
      </c>
      <c r="B118" s="779"/>
      <c r="C118" s="219"/>
      <c r="D118" s="208" t="s">
        <v>852</v>
      </c>
      <c r="E118" s="219"/>
      <c r="F118" s="208" t="s">
        <v>18</v>
      </c>
      <c r="G118" s="780" t="s">
        <v>2123</v>
      </c>
      <c r="H118" s="784"/>
      <c r="I118" s="212" t="s">
        <v>1727</v>
      </c>
      <c r="J118" s="782"/>
      <c r="K118" s="250">
        <v>0.2</v>
      </c>
      <c r="L118" s="778" t="s">
        <v>1971</v>
      </c>
      <c r="M118" s="208" t="s">
        <v>2085</v>
      </c>
      <c r="N118" s="208" t="s">
        <v>2104</v>
      </c>
      <c r="O118" s="213"/>
      <c r="P118" s="213"/>
      <c r="Q118" s="213"/>
      <c r="R118" s="213"/>
      <c r="S118" s="213"/>
      <c r="T118" s="213"/>
      <c r="U118" s="213"/>
    </row>
    <row r="119" ht="23.25" customHeight="1">
      <c r="A119" s="208">
        <v>36.0</v>
      </c>
      <c r="B119" s="779"/>
      <c r="C119" s="219"/>
      <c r="D119" s="208" t="s">
        <v>852</v>
      </c>
      <c r="E119" s="219"/>
      <c r="F119" s="208" t="s">
        <v>18</v>
      </c>
      <c r="G119" s="780" t="s">
        <v>2124</v>
      </c>
      <c r="H119" s="784"/>
      <c r="I119" s="212" t="s">
        <v>1727</v>
      </c>
      <c r="J119" s="782"/>
      <c r="K119" s="250">
        <v>0.2</v>
      </c>
      <c r="L119" s="778" t="s">
        <v>1971</v>
      </c>
      <c r="M119" s="208" t="s">
        <v>2085</v>
      </c>
      <c r="N119" s="208" t="s">
        <v>2104</v>
      </c>
      <c r="O119" s="213"/>
      <c r="P119" s="213"/>
      <c r="Q119" s="213"/>
      <c r="R119" s="213"/>
      <c r="S119" s="213"/>
      <c r="T119" s="213"/>
      <c r="U119" s="213"/>
    </row>
    <row r="120" ht="23.25" customHeight="1">
      <c r="A120" s="208">
        <v>37.0</v>
      </c>
      <c r="B120" s="779"/>
      <c r="C120" s="219"/>
      <c r="D120" s="208" t="s">
        <v>852</v>
      </c>
      <c r="E120" s="219"/>
      <c r="F120" s="208" t="s">
        <v>18</v>
      </c>
      <c r="G120" s="780" t="s">
        <v>1024</v>
      </c>
      <c r="H120" s="784"/>
      <c r="I120" s="212" t="s">
        <v>1727</v>
      </c>
      <c r="J120" s="782"/>
      <c r="K120" s="250">
        <v>0.2</v>
      </c>
      <c r="L120" s="778" t="s">
        <v>1971</v>
      </c>
      <c r="M120" s="208" t="s">
        <v>2085</v>
      </c>
      <c r="N120" s="208" t="s">
        <v>2104</v>
      </c>
      <c r="O120" s="213"/>
      <c r="P120" s="213"/>
      <c r="Q120" s="213"/>
      <c r="R120" s="213"/>
      <c r="S120" s="213"/>
      <c r="T120" s="213"/>
      <c r="U120" s="213"/>
    </row>
    <row r="121" ht="23.25" customHeight="1">
      <c r="A121" s="208">
        <v>38.0</v>
      </c>
      <c r="B121" s="779"/>
      <c r="C121" s="219"/>
      <c r="D121" s="208" t="s">
        <v>852</v>
      </c>
      <c r="E121" s="219"/>
      <c r="F121" s="208" t="s">
        <v>18</v>
      </c>
      <c r="G121" s="780" t="s">
        <v>917</v>
      </c>
      <c r="H121" s="784"/>
      <c r="I121" s="212" t="s">
        <v>1727</v>
      </c>
      <c r="J121" s="782"/>
      <c r="K121" s="250">
        <v>0.2</v>
      </c>
      <c r="L121" s="778" t="s">
        <v>1971</v>
      </c>
      <c r="M121" s="208" t="s">
        <v>2085</v>
      </c>
      <c r="N121" s="208" t="s">
        <v>2104</v>
      </c>
      <c r="O121" s="213"/>
      <c r="P121" s="213"/>
      <c r="Q121" s="213"/>
      <c r="R121" s="213"/>
      <c r="S121" s="213"/>
      <c r="T121" s="213"/>
      <c r="U121" s="213"/>
    </row>
    <row r="122" ht="23.25" customHeight="1">
      <c r="A122" s="208">
        <v>39.0</v>
      </c>
      <c r="B122" s="779"/>
      <c r="C122" s="219"/>
      <c r="D122" s="208" t="s">
        <v>852</v>
      </c>
      <c r="E122" s="219"/>
      <c r="F122" s="208" t="s">
        <v>18</v>
      </c>
      <c r="G122" s="780" t="s">
        <v>582</v>
      </c>
      <c r="H122" s="784"/>
      <c r="I122" s="212" t="s">
        <v>1727</v>
      </c>
      <c r="J122" s="782"/>
      <c r="K122" s="250">
        <v>0.2</v>
      </c>
      <c r="L122" s="778" t="s">
        <v>1971</v>
      </c>
      <c r="M122" s="208" t="s">
        <v>2085</v>
      </c>
      <c r="N122" s="208" t="s">
        <v>2104</v>
      </c>
      <c r="O122" s="213"/>
      <c r="P122" s="213"/>
      <c r="Q122" s="213"/>
      <c r="R122" s="213"/>
      <c r="S122" s="213"/>
      <c r="T122" s="213"/>
      <c r="U122" s="213"/>
    </row>
    <row r="123" ht="23.25" customHeight="1">
      <c r="A123" s="208">
        <v>40.0</v>
      </c>
      <c r="B123" s="779"/>
      <c r="C123" s="219"/>
      <c r="D123" s="208" t="s">
        <v>852</v>
      </c>
      <c r="E123" s="219"/>
      <c r="F123" s="208" t="s">
        <v>18</v>
      </c>
      <c r="G123" s="780" t="s">
        <v>2125</v>
      </c>
      <c r="H123" s="784"/>
      <c r="I123" s="212" t="s">
        <v>1727</v>
      </c>
      <c r="J123" s="782"/>
      <c r="K123" s="250">
        <v>0.2</v>
      </c>
      <c r="L123" s="778" t="s">
        <v>1971</v>
      </c>
      <c r="M123" s="208" t="s">
        <v>2085</v>
      </c>
      <c r="N123" s="208" t="s">
        <v>2104</v>
      </c>
      <c r="O123" s="213"/>
      <c r="P123" s="213"/>
      <c r="Q123" s="213"/>
      <c r="R123" s="213"/>
      <c r="S123" s="213"/>
      <c r="T123" s="213"/>
      <c r="U123" s="213"/>
    </row>
    <row r="124" ht="23.25" customHeight="1">
      <c r="A124" s="208">
        <v>41.0</v>
      </c>
      <c r="B124" s="779"/>
      <c r="C124" s="219"/>
      <c r="D124" s="208" t="s">
        <v>852</v>
      </c>
      <c r="E124" s="219"/>
      <c r="F124" s="208" t="s">
        <v>18</v>
      </c>
      <c r="G124" s="780" t="s">
        <v>2126</v>
      </c>
      <c r="H124" s="784"/>
      <c r="I124" s="212" t="s">
        <v>1727</v>
      </c>
      <c r="J124" s="782"/>
      <c r="K124" s="250">
        <v>0.2</v>
      </c>
      <c r="L124" s="778" t="s">
        <v>1971</v>
      </c>
      <c r="M124" s="208" t="s">
        <v>2085</v>
      </c>
      <c r="N124" s="208" t="s">
        <v>2104</v>
      </c>
      <c r="O124" s="213"/>
      <c r="P124" s="213"/>
      <c r="Q124" s="213"/>
      <c r="R124" s="213"/>
      <c r="S124" s="213"/>
      <c r="T124" s="213"/>
      <c r="U124" s="213"/>
    </row>
    <row r="125" ht="23.25" customHeight="1">
      <c r="A125" s="208">
        <v>42.0</v>
      </c>
      <c r="B125" s="779"/>
      <c r="C125" s="219"/>
      <c r="D125" s="208" t="s">
        <v>852</v>
      </c>
      <c r="E125" s="219"/>
      <c r="F125" s="208" t="s">
        <v>18</v>
      </c>
      <c r="G125" s="780" t="s">
        <v>480</v>
      </c>
      <c r="H125" s="784"/>
      <c r="I125" s="212" t="s">
        <v>1727</v>
      </c>
      <c r="J125" s="782"/>
      <c r="K125" s="250">
        <v>0.2</v>
      </c>
      <c r="L125" s="778" t="s">
        <v>1971</v>
      </c>
      <c r="M125" s="208" t="s">
        <v>2085</v>
      </c>
      <c r="N125" s="208" t="s">
        <v>2104</v>
      </c>
      <c r="O125" s="213"/>
      <c r="P125" s="213"/>
      <c r="Q125" s="213"/>
      <c r="R125" s="213"/>
      <c r="S125" s="213"/>
      <c r="T125" s="213"/>
      <c r="U125" s="213"/>
    </row>
    <row r="126" ht="23.25" customHeight="1">
      <c r="A126" s="208">
        <v>43.0</v>
      </c>
      <c r="B126" s="779"/>
      <c r="C126" s="219"/>
      <c r="D126" s="208" t="s">
        <v>852</v>
      </c>
      <c r="E126" s="219"/>
      <c r="F126" s="208" t="s">
        <v>18</v>
      </c>
      <c r="G126" s="780" t="s">
        <v>2127</v>
      </c>
      <c r="H126" s="784"/>
      <c r="I126" s="212" t="s">
        <v>1727</v>
      </c>
      <c r="J126" s="782"/>
      <c r="K126" s="250">
        <v>0.2</v>
      </c>
      <c r="L126" s="778" t="s">
        <v>1971</v>
      </c>
      <c r="M126" s="208" t="s">
        <v>2085</v>
      </c>
      <c r="N126" s="208" t="s">
        <v>2104</v>
      </c>
      <c r="O126" s="213"/>
      <c r="P126" s="213"/>
      <c r="Q126" s="213"/>
      <c r="R126" s="213"/>
      <c r="S126" s="213"/>
      <c r="T126" s="213"/>
      <c r="U126" s="213"/>
    </row>
    <row r="127" ht="23.25" customHeight="1">
      <c r="A127" s="208">
        <v>44.0</v>
      </c>
      <c r="B127" s="779"/>
      <c r="C127" s="219"/>
      <c r="D127" s="208" t="s">
        <v>852</v>
      </c>
      <c r="E127" s="219"/>
      <c r="F127" s="208" t="s">
        <v>18</v>
      </c>
      <c r="G127" s="780" t="s">
        <v>2128</v>
      </c>
      <c r="H127" s="784"/>
      <c r="I127" s="212" t="s">
        <v>1727</v>
      </c>
      <c r="J127" s="782"/>
      <c r="K127" s="250">
        <v>0.2</v>
      </c>
      <c r="L127" s="778" t="s">
        <v>1971</v>
      </c>
      <c r="M127" s="208" t="s">
        <v>2085</v>
      </c>
      <c r="N127" s="208" t="s">
        <v>2104</v>
      </c>
      <c r="O127" s="213"/>
      <c r="P127" s="213"/>
      <c r="Q127" s="213"/>
      <c r="R127" s="213"/>
      <c r="S127" s="213"/>
      <c r="T127" s="213"/>
      <c r="U127" s="213"/>
    </row>
    <row r="128" ht="23.25" customHeight="1">
      <c r="A128" s="208">
        <v>45.0</v>
      </c>
      <c r="B128" s="779"/>
      <c r="C128" s="219"/>
      <c r="D128" s="208" t="s">
        <v>852</v>
      </c>
      <c r="E128" s="219"/>
      <c r="F128" s="208" t="s">
        <v>18</v>
      </c>
      <c r="G128" s="780" t="s">
        <v>915</v>
      </c>
      <c r="H128" s="784"/>
      <c r="I128" s="212" t="s">
        <v>1727</v>
      </c>
      <c r="J128" s="782"/>
      <c r="K128" s="250">
        <v>0.2</v>
      </c>
      <c r="L128" s="778" t="s">
        <v>1971</v>
      </c>
      <c r="M128" s="208" t="s">
        <v>2085</v>
      </c>
      <c r="N128" s="208" t="s">
        <v>2104</v>
      </c>
      <c r="O128" s="213"/>
      <c r="P128" s="213"/>
      <c r="Q128" s="213"/>
      <c r="R128" s="213"/>
      <c r="S128" s="213"/>
      <c r="T128" s="213"/>
      <c r="U128" s="213"/>
    </row>
    <row r="129" ht="23.25" customHeight="1">
      <c r="A129" s="208">
        <v>46.0</v>
      </c>
      <c r="B129" s="779"/>
      <c r="C129" s="219"/>
      <c r="D129" s="208" t="s">
        <v>852</v>
      </c>
      <c r="E129" s="219"/>
      <c r="F129" s="208" t="s">
        <v>18</v>
      </c>
      <c r="G129" s="780" t="s">
        <v>2129</v>
      </c>
      <c r="H129" s="784"/>
      <c r="I129" s="213"/>
      <c r="J129" s="782"/>
      <c r="K129" s="213"/>
      <c r="L129" s="213"/>
      <c r="M129" s="219"/>
      <c r="N129" s="219"/>
      <c r="O129" s="213"/>
      <c r="P129" s="213"/>
      <c r="Q129" s="213"/>
      <c r="R129" s="213"/>
      <c r="S129" s="213"/>
      <c r="T129" s="213"/>
      <c r="U129" s="213"/>
    </row>
    <row r="130" ht="23.25" customHeight="1">
      <c r="A130" s="208"/>
      <c r="B130" s="779"/>
      <c r="C130" s="219"/>
      <c r="D130" s="219"/>
      <c r="E130" s="219"/>
      <c r="F130" s="219"/>
      <c r="G130" s="782"/>
      <c r="H130" s="784"/>
      <c r="I130" s="213"/>
      <c r="J130" s="782"/>
      <c r="K130" s="213"/>
      <c r="L130" s="213"/>
      <c r="M130" s="219"/>
      <c r="N130" s="219"/>
      <c r="O130" s="213"/>
      <c r="P130" s="213"/>
      <c r="Q130" s="213"/>
      <c r="R130" s="213"/>
      <c r="S130" s="213"/>
      <c r="T130" s="213"/>
      <c r="U130" s="213"/>
    </row>
    <row r="131" ht="23.25" customHeight="1">
      <c r="A131" s="786"/>
      <c r="B131" s="787"/>
      <c r="C131" s="788"/>
      <c r="D131" s="788"/>
      <c r="E131" s="788"/>
      <c r="F131" s="789">
        <v>46137.0</v>
      </c>
      <c r="G131" s="790"/>
      <c r="H131" s="791"/>
      <c r="I131" s="792"/>
      <c r="J131" s="790"/>
      <c r="K131" s="792"/>
      <c r="L131" s="793" t="str">
        <f>iferror(vlookup(#REF!,'Back up'!$B$2:$C$18,2),"")</f>
        <v/>
      </c>
      <c r="M131" s="788"/>
      <c r="N131" s="788"/>
      <c r="O131" s="256"/>
      <c r="P131" s="256"/>
      <c r="Q131" s="256"/>
      <c r="R131" s="256"/>
      <c r="S131" s="256"/>
      <c r="T131" s="256"/>
      <c r="U131" s="256"/>
    </row>
    <row r="132" ht="23.25" customHeight="1">
      <c r="A132" s="208">
        <v>1.0</v>
      </c>
      <c r="B132" s="779"/>
      <c r="C132" s="219"/>
      <c r="D132" s="208" t="s">
        <v>120</v>
      </c>
      <c r="E132" s="219"/>
      <c r="F132" s="208" t="s">
        <v>18</v>
      </c>
      <c r="G132" s="780" t="s">
        <v>2117</v>
      </c>
      <c r="H132" s="781" t="s">
        <v>2130</v>
      </c>
      <c r="I132" s="212" t="s">
        <v>1727</v>
      </c>
      <c r="J132" s="782"/>
      <c r="K132" s="250">
        <v>0.2</v>
      </c>
      <c r="L132" s="778" t="s">
        <v>1971</v>
      </c>
      <c r="M132" s="208" t="s">
        <v>2085</v>
      </c>
      <c r="N132" s="208" t="s">
        <v>2131</v>
      </c>
      <c r="O132" s="213"/>
      <c r="P132" s="213"/>
      <c r="Q132" s="213"/>
      <c r="R132" s="213"/>
      <c r="S132" s="213"/>
      <c r="T132" s="213"/>
      <c r="U132" s="213"/>
    </row>
    <row r="133" ht="23.25" customHeight="1">
      <c r="A133" s="208">
        <v>2.0</v>
      </c>
      <c r="B133" s="779"/>
      <c r="C133" s="219"/>
      <c r="D133" s="208" t="s">
        <v>120</v>
      </c>
      <c r="E133" s="219"/>
      <c r="F133" s="208" t="s">
        <v>18</v>
      </c>
      <c r="G133" s="806" t="s">
        <v>2132</v>
      </c>
      <c r="H133" s="807" t="s">
        <v>2133</v>
      </c>
      <c r="I133" s="212" t="s">
        <v>1727</v>
      </c>
      <c r="J133" s="782"/>
      <c r="K133" s="250">
        <v>0.2</v>
      </c>
      <c r="L133" s="778" t="s">
        <v>1971</v>
      </c>
      <c r="M133" s="208" t="s">
        <v>2085</v>
      </c>
      <c r="N133" s="221" t="s">
        <v>2134</v>
      </c>
      <c r="O133" s="213"/>
      <c r="P133" s="213"/>
      <c r="Q133" s="213"/>
      <c r="R133" s="213"/>
      <c r="S133" s="213"/>
      <c r="T133" s="213"/>
      <c r="U133" s="213"/>
    </row>
    <row r="134" ht="23.25" customHeight="1">
      <c r="A134" s="208">
        <v>3.0</v>
      </c>
      <c r="B134" s="779"/>
      <c r="C134" s="219"/>
      <c r="D134" s="208" t="s">
        <v>120</v>
      </c>
      <c r="E134" s="219"/>
      <c r="F134" s="208" t="s">
        <v>18</v>
      </c>
      <c r="G134" s="806" t="s">
        <v>534</v>
      </c>
      <c r="H134" s="807" t="s">
        <v>2135</v>
      </c>
      <c r="I134" s="212" t="s">
        <v>1727</v>
      </c>
      <c r="J134" s="782"/>
      <c r="K134" s="250">
        <v>0.2</v>
      </c>
      <c r="L134" s="778" t="s">
        <v>1971</v>
      </c>
      <c r="M134" s="208" t="s">
        <v>2085</v>
      </c>
      <c r="N134" s="808" t="s">
        <v>2136</v>
      </c>
      <c r="O134" s="213"/>
      <c r="P134" s="213"/>
      <c r="Q134" s="213"/>
      <c r="R134" s="213"/>
      <c r="S134" s="213"/>
      <c r="T134" s="213"/>
      <c r="U134" s="213"/>
    </row>
    <row r="135" ht="23.25" customHeight="1">
      <c r="A135" s="208">
        <v>4.0</v>
      </c>
      <c r="B135" s="779"/>
      <c r="C135" s="219"/>
      <c r="D135" s="208" t="s">
        <v>120</v>
      </c>
      <c r="E135" s="219"/>
      <c r="F135" s="208" t="s">
        <v>18</v>
      </c>
      <c r="G135" s="806" t="s">
        <v>2137</v>
      </c>
      <c r="H135" s="807" t="s">
        <v>2138</v>
      </c>
      <c r="I135" s="212" t="s">
        <v>1727</v>
      </c>
      <c r="J135" s="782"/>
      <c r="K135" s="250">
        <v>0.2</v>
      </c>
      <c r="L135" s="778" t="s">
        <v>1971</v>
      </c>
      <c r="M135" s="208" t="s">
        <v>2085</v>
      </c>
      <c r="N135" s="809" t="s">
        <v>2139</v>
      </c>
      <c r="O135" s="213"/>
      <c r="P135" s="213"/>
      <c r="Q135" s="213"/>
      <c r="R135" s="213"/>
      <c r="S135" s="213"/>
      <c r="T135" s="213"/>
      <c r="U135" s="213"/>
    </row>
    <row r="136" ht="23.25" customHeight="1">
      <c r="A136" s="208">
        <v>5.0</v>
      </c>
      <c r="B136" s="779"/>
      <c r="C136" s="219"/>
      <c r="D136" s="208" t="s">
        <v>120</v>
      </c>
      <c r="E136" s="219"/>
      <c r="F136" s="208" t="s">
        <v>18</v>
      </c>
      <c r="G136" s="806" t="s">
        <v>2140</v>
      </c>
      <c r="H136" s="807" t="s">
        <v>2141</v>
      </c>
      <c r="I136" s="212" t="s">
        <v>1727</v>
      </c>
      <c r="J136" s="782"/>
      <c r="K136" s="250">
        <v>0.2</v>
      </c>
      <c r="L136" s="778" t="s">
        <v>1971</v>
      </c>
      <c r="M136" s="208" t="s">
        <v>2085</v>
      </c>
      <c r="N136" s="810" t="s">
        <v>2142</v>
      </c>
      <c r="O136" s="213"/>
      <c r="P136" s="213"/>
      <c r="Q136" s="213"/>
      <c r="R136" s="213"/>
      <c r="S136" s="213"/>
      <c r="T136" s="213"/>
      <c r="U136" s="213"/>
    </row>
    <row r="137" ht="23.25" customHeight="1">
      <c r="A137" s="208">
        <v>6.0</v>
      </c>
      <c r="B137" s="779"/>
      <c r="C137" s="219"/>
      <c r="D137" s="208" t="s">
        <v>120</v>
      </c>
      <c r="E137" s="219"/>
      <c r="F137" s="208" t="s">
        <v>18</v>
      </c>
      <c r="G137" s="806" t="s">
        <v>2143</v>
      </c>
      <c r="H137" s="807" t="s">
        <v>2144</v>
      </c>
      <c r="I137" s="212" t="s">
        <v>1727</v>
      </c>
      <c r="J137" s="782"/>
      <c r="K137" s="250">
        <v>0.2</v>
      </c>
      <c r="L137" s="778" t="s">
        <v>1971</v>
      </c>
      <c r="M137" s="208" t="s">
        <v>2085</v>
      </c>
      <c r="N137" s="810" t="s">
        <v>2145</v>
      </c>
      <c r="O137" s="213"/>
      <c r="P137" s="213"/>
      <c r="Q137" s="213"/>
      <c r="R137" s="213"/>
      <c r="S137" s="213"/>
      <c r="T137" s="213"/>
      <c r="U137" s="213"/>
    </row>
    <row r="138" ht="23.25" customHeight="1">
      <c r="A138" s="208">
        <v>7.0</v>
      </c>
      <c r="B138" s="779"/>
      <c r="C138" s="219"/>
      <c r="D138" s="208" t="s">
        <v>120</v>
      </c>
      <c r="E138" s="219"/>
      <c r="F138" s="208" t="s">
        <v>18</v>
      </c>
      <c r="G138" s="806" t="s">
        <v>2146</v>
      </c>
      <c r="H138" s="807" t="s">
        <v>2147</v>
      </c>
      <c r="I138" s="212" t="s">
        <v>1727</v>
      </c>
      <c r="J138" s="782"/>
      <c r="K138" s="250">
        <v>0.2</v>
      </c>
      <c r="L138" s="778" t="s">
        <v>1971</v>
      </c>
      <c r="M138" s="208" t="s">
        <v>2085</v>
      </c>
      <c r="N138" s="810" t="s">
        <v>2148</v>
      </c>
      <c r="O138" s="213"/>
      <c r="P138" s="213"/>
      <c r="Q138" s="213"/>
      <c r="R138" s="213"/>
      <c r="S138" s="213"/>
      <c r="T138" s="213"/>
      <c r="U138" s="213"/>
    </row>
    <row r="139" ht="23.25" customHeight="1">
      <c r="A139" s="208">
        <v>8.0</v>
      </c>
      <c r="B139" s="779"/>
      <c r="C139" s="219"/>
      <c r="D139" s="208" t="s">
        <v>120</v>
      </c>
      <c r="E139" s="219"/>
      <c r="F139" s="208" t="s">
        <v>18</v>
      </c>
      <c r="G139" s="806" t="s">
        <v>532</v>
      </c>
      <c r="H139" s="807" t="s">
        <v>2149</v>
      </c>
      <c r="I139" s="212" t="s">
        <v>1727</v>
      </c>
      <c r="J139" s="782"/>
      <c r="K139" s="250">
        <v>0.2</v>
      </c>
      <c r="L139" s="778" t="s">
        <v>1971</v>
      </c>
      <c r="M139" s="208" t="s">
        <v>2085</v>
      </c>
      <c r="N139" s="810" t="s">
        <v>2150</v>
      </c>
      <c r="O139" s="213"/>
      <c r="P139" s="213"/>
      <c r="Q139" s="213"/>
      <c r="R139" s="213"/>
      <c r="S139" s="213"/>
      <c r="T139" s="213"/>
      <c r="U139" s="213"/>
    </row>
    <row r="140" ht="23.25" customHeight="1">
      <c r="A140" s="208">
        <v>9.0</v>
      </c>
      <c r="B140" s="779"/>
      <c r="C140" s="219"/>
      <c r="D140" s="208" t="s">
        <v>120</v>
      </c>
      <c r="E140" s="219"/>
      <c r="F140" s="208" t="s">
        <v>18</v>
      </c>
      <c r="G140" s="806" t="s">
        <v>524</v>
      </c>
      <c r="H140" s="807" t="s">
        <v>2151</v>
      </c>
      <c r="I140" s="212" t="s">
        <v>1727</v>
      </c>
      <c r="J140" s="782"/>
      <c r="K140" s="250">
        <v>0.2</v>
      </c>
      <c r="L140" s="778" t="s">
        <v>1971</v>
      </c>
      <c r="M140" s="208" t="s">
        <v>2085</v>
      </c>
      <c r="N140" s="810" t="s">
        <v>2152</v>
      </c>
      <c r="O140" s="213"/>
      <c r="P140" s="213"/>
      <c r="Q140" s="213"/>
      <c r="R140" s="213"/>
      <c r="S140" s="213"/>
      <c r="T140" s="213"/>
      <c r="U140" s="213"/>
    </row>
    <row r="141" ht="23.25" customHeight="1">
      <c r="A141" s="208">
        <v>10.0</v>
      </c>
      <c r="B141" s="779"/>
      <c r="C141" s="219"/>
      <c r="D141" s="208" t="s">
        <v>120</v>
      </c>
      <c r="E141" s="219"/>
      <c r="F141" s="208" t="s">
        <v>18</v>
      </c>
      <c r="G141" s="806" t="s">
        <v>2116</v>
      </c>
      <c r="H141" s="807" t="s">
        <v>2153</v>
      </c>
      <c r="I141" s="212" t="s">
        <v>1727</v>
      </c>
      <c r="J141" s="782"/>
      <c r="K141" s="250">
        <v>0.2</v>
      </c>
      <c r="L141" s="778" t="s">
        <v>1971</v>
      </c>
      <c r="M141" s="208" t="s">
        <v>2085</v>
      </c>
      <c r="N141" s="810" t="s">
        <v>2154</v>
      </c>
      <c r="O141" s="213"/>
      <c r="P141" s="213"/>
      <c r="Q141" s="213"/>
      <c r="R141" s="213"/>
      <c r="S141" s="213"/>
      <c r="T141" s="213"/>
      <c r="U141" s="213"/>
    </row>
    <row r="142" ht="23.25" customHeight="1">
      <c r="A142" s="219"/>
      <c r="B142" s="779"/>
      <c r="C142" s="219"/>
      <c r="D142" s="208" t="s">
        <v>120</v>
      </c>
      <c r="E142" s="219"/>
      <c r="F142" s="208" t="s">
        <v>18</v>
      </c>
      <c r="G142" s="780" t="s">
        <v>2155</v>
      </c>
      <c r="H142" s="781" t="s">
        <v>2156</v>
      </c>
      <c r="I142" s="212" t="s">
        <v>1727</v>
      </c>
      <c r="J142" s="782"/>
      <c r="K142" s="250">
        <v>0.2</v>
      </c>
      <c r="L142" s="778" t="s">
        <v>1971</v>
      </c>
      <c r="M142" s="208" t="s">
        <v>2085</v>
      </c>
      <c r="N142" s="810" t="s">
        <v>2157</v>
      </c>
      <c r="O142" s="213"/>
      <c r="P142" s="213"/>
      <c r="Q142" s="213"/>
      <c r="R142" s="213"/>
      <c r="S142" s="213"/>
      <c r="T142" s="213"/>
      <c r="U142" s="213"/>
    </row>
    <row r="143" ht="23.25" customHeight="1">
      <c r="A143" s="219"/>
      <c r="B143" s="779"/>
      <c r="C143" s="219"/>
      <c r="D143" s="219"/>
      <c r="E143" s="219"/>
      <c r="F143" s="219"/>
      <c r="G143" s="782"/>
      <c r="H143" s="784"/>
      <c r="I143" s="213"/>
      <c r="J143" s="782"/>
      <c r="K143" s="250"/>
      <c r="L143" s="213"/>
      <c r="M143" s="219"/>
      <c r="N143" s="219"/>
      <c r="O143" s="213"/>
      <c r="P143" s="213"/>
      <c r="Q143" s="213"/>
      <c r="R143" s="213"/>
      <c r="S143" s="213"/>
      <c r="T143" s="213"/>
      <c r="U143" s="213"/>
    </row>
    <row r="144" ht="23.25" customHeight="1">
      <c r="A144" s="786"/>
      <c r="B144" s="787"/>
      <c r="C144" s="788"/>
      <c r="D144" s="788"/>
      <c r="E144" s="788"/>
      <c r="F144" s="789">
        <v>46140.0</v>
      </c>
      <c r="G144" s="790"/>
      <c r="H144" s="791"/>
      <c r="I144" s="792"/>
      <c r="J144" s="790"/>
      <c r="K144" s="792"/>
      <c r="L144" s="793" t="str">
        <f>iferror(vlookup(#REF!,'Back up'!$B$2:$C$18,2),"")</f>
        <v/>
      </c>
      <c r="M144" s="788"/>
      <c r="N144" s="788"/>
      <c r="O144" s="256"/>
      <c r="P144" s="256"/>
      <c r="Q144" s="256"/>
      <c r="R144" s="256"/>
      <c r="S144" s="256"/>
      <c r="T144" s="256"/>
      <c r="U144" s="256"/>
    </row>
    <row r="145" ht="23.25" customHeight="1">
      <c r="A145" s="208">
        <v>1.0</v>
      </c>
      <c r="B145" s="779"/>
      <c r="C145" s="219"/>
      <c r="D145" s="208" t="s">
        <v>120</v>
      </c>
      <c r="E145" s="219"/>
      <c r="F145" s="208" t="s">
        <v>18</v>
      </c>
      <c r="G145" s="806" t="s">
        <v>2158</v>
      </c>
      <c r="H145" s="807" t="s">
        <v>2159</v>
      </c>
      <c r="I145" s="212"/>
      <c r="J145" s="782"/>
      <c r="K145" s="250"/>
      <c r="L145" s="778"/>
      <c r="M145" s="208" t="s">
        <v>2085</v>
      </c>
      <c r="N145" s="811" t="s">
        <v>2160</v>
      </c>
      <c r="O145" s="213"/>
      <c r="P145" s="213"/>
      <c r="Q145" s="213"/>
      <c r="R145" s="213"/>
      <c r="S145" s="213"/>
      <c r="T145" s="213"/>
      <c r="U145" s="213"/>
    </row>
    <row r="146" ht="23.25" customHeight="1">
      <c r="A146" s="208">
        <v>2.0</v>
      </c>
      <c r="B146" s="779"/>
      <c r="C146" s="219"/>
      <c r="D146" s="208" t="s">
        <v>120</v>
      </c>
      <c r="E146" s="219"/>
      <c r="F146" s="208" t="s">
        <v>18</v>
      </c>
      <c r="G146" s="806" t="s">
        <v>2161</v>
      </c>
      <c r="H146" s="807" t="s">
        <v>2162</v>
      </c>
      <c r="I146" s="212"/>
      <c r="J146" s="782"/>
      <c r="K146" s="250"/>
      <c r="L146" s="778"/>
      <c r="M146" s="208" t="s">
        <v>2163</v>
      </c>
      <c r="N146" s="810" t="s">
        <v>2164</v>
      </c>
      <c r="O146" s="213"/>
      <c r="P146" s="213"/>
      <c r="Q146" s="213"/>
      <c r="R146" s="213"/>
      <c r="S146" s="213"/>
      <c r="T146" s="213"/>
      <c r="U146" s="213"/>
    </row>
    <row r="147" ht="23.25" customHeight="1">
      <c r="A147" s="208">
        <v>3.0</v>
      </c>
      <c r="B147" s="779"/>
      <c r="C147" s="219"/>
      <c r="D147" s="208" t="s">
        <v>120</v>
      </c>
      <c r="E147" s="219"/>
      <c r="F147" s="208" t="s">
        <v>18</v>
      </c>
      <c r="G147" s="806" t="s">
        <v>2165</v>
      </c>
      <c r="H147" s="807" t="s">
        <v>2166</v>
      </c>
      <c r="I147" s="212"/>
      <c r="J147" s="782"/>
      <c r="K147" s="250"/>
      <c r="L147" s="778"/>
      <c r="M147" s="208" t="s">
        <v>2085</v>
      </c>
      <c r="N147" s="811" t="s">
        <v>2167</v>
      </c>
      <c r="O147" s="213"/>
      <c r="P147" s="213"/>
      <c r="Q147" s="213"/>
      <c r="R147" s="213"/>
      <c r="S147" s="213"/>
      <c r="T147" s="213"/>
      <c r="U147" s="213"/>
    </row>
    <row r="148" ht="23.25" customHeight="1">
      <c r="A148" s="208">
        <v>4.0</v>
      </c>
      <c r="B148" s="779"/>
      <c r="C148" s="219"/>
      <c r="D148" s="208" t="s">
        <v>120</v>
      </c>
      <c r="E148" s="219"/>
      <c r="F148" s="208" t="s">
        <v>18</v>
      </c>
      <c r="G148" s="806" t="s">
        <v>2168</v>
      </c>
      <c r="H148" s="807" t="s">
        <v>2169</v>
      </c>
      <c r="I148" s="212"/>
      <c r="J148" s="782"/>
      <c r="K148" s="250"/>
      <c r="L148" s="778"/>
      <c r="M148" s="208" t="s">
        <v>2163</v>
      </c>
      <c r="N148" s="810" t="s">
        <v>2170</v>
      </c>
      <c r="O148" s="213"/>
      <c r="P148" s="213"/>
      <c r="Q148" s="213"/>
      <c r="R148" s="213"/>
      <c r="S148" s="213"/>
      <c r="T148" s="213"/>
      <c r="U148" s="213"/>
    </row>
    <row r="149" ht="23.25" customHeight="1">
      <c r="A149" s="208">
        <v>5.0</v>
      </c>
      <c r="B149" s="779"/>
      <c r="C149" s="219"/>
      <c r="D149" s="208" t="s">
        <v>120</v>
      </c>
      <c r="E149" s="219"/>
      <c r="F149" s="208" t="s">
        <v>18</v>
      </c>
      <c r="G149" s="806" t="s">
        <v>2171</v>
      </c>
      <c r="H149" s="807" t="s">
        <v>2172</v>
      </c>
      <c r="I149" s="212"/>
      <c r="J149" s="782"/>
      <c r="K149" s="250"/>
      <c r="L149" s="778"/>
      <c r="M149" s="208" t="s">
        <v>2163</v>
      </c>
      <c r="N149" s="810" t="s">
        <v>2173</v>
      </c>
      <c r="O149" s="213"/>
      <c r="P149" s="213"/>
      <c r="Q149" s="213"/>
      <c r="R149" s="213"/>
      <c r="S149" s="213"/>
      <c r="T149" s="213"/>
      <c r="U149" s="213"/>
    </row>
    <row r="150" ht="23.25" customHeight="1">
      <c r="A150" s="208">
        <v>6.0</v>
      </c>
      <c r="B150" s="779"/>
      <c r="C150" s="219"/>
      <c r="D150" s="208" t="s">
        <v>120</v>
      </c>
      <c r="E150" s="219"/>
      <c r="F150" s="208" t="s">
        <v>18</v>
      </c>
      <c r="G150" s="806" t="s">
        <v>2174</v>
      </c>
      <c r="H150" s="807" t="s">
        <v>2175</v>
      </c>
      <c r="I150" s="212"/>
      <c r="J150" s="782"/>
      <c r="K150" s="250"/>
      <c r="L150" s="778"/>
      <c r="M150" s="208" t="s">
        <v>2085</v>
      </c>
      <c r="N150" s="811" t="s">
        <v>2176</v>
      </c>
      <c r="O150" s="213"/>
      <c r="P150" s="213"/>
      <c r="Q150" s="213"/>
      <c r="R150" s="213"/>
      <c r="S150" s="213"/>
      <c r="T150" s="213"/>
      <c r="U150" s="213"/>
    </row>
    <row r="151" ht="23.25" customHeight="1">
      <c r="A151" s="208">
        <v>7.0</v>
      </c>
      <c r="B151" s="779"/>
      <c r="C151" s="219"/>
      <c r="D151" s="208" t="s">
        <v>120</v>
      </c>
      <c r="E151" s="219"/>
      <c r="F151" s="208" t="s">
        <v>18</v>
      </c>
      <c r="G151" s="806" t="s">
        <v>2124</v>
      </c>
      <c r="H151" s="807" t="s">
        <v>2177</v>
      </c>
      <c r="I151" s="212"/>
      <c r="J151" s="782"/>
      <c r="K151" s="250"/>
      <c r="L151" s="778"/>
      <c r="M151" s="208" t="s">
        <v>2085</v>
      </c>
      <c r="N151" s="811" t="s">
        <v>2178</v>
      </c>
      <c r="O151" s="213"/>
      <c r="P151" s="213"/>
      <c r="Q151" s="213"/>
      <c r="R151" s="213"/>
      <c r="S151" s="213"/>
      <c r="T151" s="213"/>
      <c r="U151" s="213"/>
    </row>
    <row r="152" ht="23.25" customHeight="1">
      <c r="A152" s="208">
        <v>8.0</v>
      </c>
      <c r="B152" s="779"/>
      <c r="C152" s="219"/>
      <c r="D152" s="208" t="s">
        <v>120</v>
      </c>
      <c r="E152" s="219"/>
      <c r="F152" s="208" t="s">
        <v>18</v>
      </c>
      <c r="G152" s="806" t="s">
        <v>2179</v>
      </c>
      <c r="H152" s="807" t="s">
        <v>2180</v>
      </c>
      <c r="I152" s="212"/>
      <c r="J152" s="782"/>
      <c r="K152" s="250"/>
      <c r="L152" s="778"/>
      <c r="M152" s="208" t="s">
        <v>2085</v>
      </c>
      <c r="N152" s="811" t="s">
        <v>2181</v>
      </c>
      <c r="O152" s="213"/>
      <c r="P152" s="213"/>
      <c r="Q152" s="213"/>
      <c r="R152" s="213"/>
      <c r="S152" s="213"/>
      <c r="T152" s="213"/>
      <c r="U152" s="213"/>
    </row>
    <row r="153" ht="23.25" customHeight="1">
      <c r="A153" s="208">
        <v>9.0</v>
      </c>
      <c r="B153" s="779"/>
      <c r="C153" s="219"/>
      <c r="D153" s="208" t="s">
        <v>120</v>
      </c>
      <c r="E153" s="219"/>
      <c r="F153" s="208" t="s">
        <v>18</v>
      </c>
      <c r="G153" s="806" t="s">
        <v>2182</v>
      </c>
      <c r="H153" s="807" t="s">
        <v>2183</v>
      </c>
      <c r="I153" s="212"/>
      <c r="J153" s="782"/>
      <c r="K153" s="250"/>
      <c r="L153" s="778"/>
      <c r="M153" s="208" t="s">
        <v>2163</v>
      </c>
      <c r="N153" s="810" t="s">
        <v>2184</v>
      </c>
      <c r="O153" s="213"/>
      <c r="P153" s="213"/>
      <c r="Q153" s="213"/>
      <c r="R153" s="213"/>
      <c r="S153" s="213"/>
      <c r="T153" s="213"/>
      <c r="U153" s="213"/>
    </row>
    <row r="154" ht="23.25" customHeight="1">
      <c r="A154" s="208">
        <v>10.0</v>
      </c>
      <c r="B154" s="779"/>
      <c r="C154" s="219"/>
      <c r="D154" s="208" t="s">
        <v>120</v>
      </c>
      <c r="E154" s="219"/>
      <c r="F154" s="208" t="s">
        <v>18</v>
      </c>
      <c r="G154" s="806" t="s">
        <v>2185</v>
      </c>
      <c r="H154" s="807" t="s">
        <v>2186</v>
      </c>
      <c r="I154" s="212"/>
      <c r="J154" s="782"/>
      <c r="K154" s="250"/>
      <c r="L154" s="778"/>
      <c r="M154" s="208" t="s">
        <v>2085</v>
      </c>
      <c r="N154" s="809" t="s">
        <v>2187</v>
      </c>
      <c r="O154" s="213"/>
      <c r="P154" s="213"/>
      <c r="Q154" s="213"/>
      <c r="R154" s="213"/>
      <c r="S154" s="213"/>
      <c r="T154" s="213"/>
      <c r="U154" s="213"/>
    </row>
    <row r="155" ht="23.25" customHeight="1">
      <c r="A155" s="208">
        <v>11.0</v>
      </c>
      <c r="B155" s="779"/>
      <c r="C155" s="219"/>
      <c r="D155" s="208" t="s">
        <v>120</v>
      </c>
      <c r="E155" s="219"/>
      <c r="F155" s="208" t="s">
        <v>18</v>
      </c>
      <c r="G155" s="806" t="s">
        <v>2122</v>
      </c>
      <c r="H155" s="807" t="s">
        <v>2188</v>
      </c>
      <c r="I155" s="212"/>
      <c r="J155" s="782"/>
      <c r="K155" s="250"/>
      <c r="L155" s="778"/>
      <c r="M155" s="208" t="s">
        <v>2163</v>
      </c>
      <c r="N155" s="810" t="s">
        <v>2189</v>
      </c>
      <c r="O155" s="213"/>
      <c r="P155" s="213"/>
      <c r="Q155" s="213"/>
      <c r="R155" s="213"/>
      <c r="S155" s="213"/>
      <c r="T155" s="213"/>
      <c r="U155" s="213"/>
    </row>
    <row r="156" ht="23.25" customHeight="1">
      <c r="A156" s="208">
        <v>12.0</v>
      </c>
      <c r="B156" s="779"/>
      <c r="C156" s="219"/>
      <c r="D156" s="208" t="s">
        <v>120</v>
      </c>
      <c r="E156" s="219"/>
      <c r="F156" s="208" t="s">
        <v>18</v>
      </c>
      <c r="G156" s="806" t="s">
        <v>904</v>
      </c>
      <c r="H156" s="807" t="s">
        <v>2190</v>
      </c>
      <c r="I156" s="212"/>
      <c r="J156" s="782"/>
      <c r="K156" s="250"/>
      <c r="L156" s="778"/>
      <c r="M156" s="208" t="s">
        <v>2163</v>
      </c>
      <c r="N156" s="810" t="s">
        <v>2191</v>
      </c>
      <c r="O156" s="213"/>
      <c r="P156" s="213"/>
      <c r="Q156" s="213"/>
      <c r="R156" s="213"/>
      <c r="S156" s="213"/>
      <c r="T156" s="213"/>
      <c r="U156" s="213"/>
    </row>
    <row r="157" ht="23.25" customHeight="1">
      <c r="A157" s="208">
        <v>13.0</v>
      </c>
      <c r="B157" s="779"/>
      <c r="C157" s="219"/>
      <c r="D157" s="208" t="s">
        <v>120</v>
      </c>
      <c r="E157" s="219"/>
      <c r="F157" s="208" t="s">
        <v>18</v>
      </c>
      <c r="G157" s="806" t="s">
        <v>2192</v>
      </c>
      <c r="H157" s="807" t="s">
        <v>2193</v>
      </c>
      <c r="I157" s="212"/>
      <c r="J157" s="782"/>
      <c r="K157" s="250"/>
      <c r="L157" s="778"/>
      <c r="M157" s="208" t="s">
        <v>2085</v>
      </c>
      <c r="N157" s="811" t="s">
        <v>2194</v>
      </c>
      <c r="O157" s="213"/>
      <c r="P157" s="213"/>
      <c r="Q157" s="213"/>
      <c r="R157" s="213"/>
      <c r="S157" s="213"/>
      <c r="T157" s="213"/>
      <c r="U157" s="213"/>
    </row>
    <row r="158" ht="23.25" customHeight="1">
      <c r="A158" s="208">
        <v>14.0</v>
      </c>
      <c r="B158" s="779"/>
      <c r="C158" s="219"/>
      <c r="D158" s="208" t="s">
        <v>120</v>
      </c>
      <c r="E158" s="219"/>
      <c r="F158" s="208" t="s">
        <v>18</v>
      </c>
      <c r="G158" s="806" t="s">
        <v>2195</v>
      </c>
      <c r="H158" s="807" t="s">
        <v>2196</v>
      </c>
      <c r="I158" s="212"/>
      <c r="J158" s="782"/>
      <c r="K158" s="250"/>
      <c r="L158" s="778"/>
      <c r="M158" s="208" t="s">
        <v>2163</v>
      </c>
      <c r="N158" s="812" t="s">
        <v>2197</v>
      </c>
      <c r="O158" s="213"/>
      <c r="P158" s="213"/>
      <c r="Q158" s="213"/>
      <c r="R158" s="213"/>
      <c r="S158" s="213"/>
      <c r="T158" s="213"/>
      <c r="U158" s="213"/>
    </row>
    <row r="159" ht="23.25" customHeight="1">
      <c r="A159" s="208">
        <v>15.0</v>
      </c>
      <c r="B159" s="779"/>
      <c r="C159" s="219"/>
      <c r="D159" s="208" t="s">
        <v>120</v>
      </c>
      <c r="E159" s="219"/>
      <c r="F159" s="208" t="s">
        <v>18</v>
      </c>
      <c r="G159" s="806" t="s">
        <v>1974</v>
      </c>
      <c r="H159" s="807" t="s">
        <v>2198</v>
      </c>
      <c r="I159" s="212"/>
      <c r="J159" s="782"/>
      <c r="K159" s="250"/>
      <c r="L159" s="778"/>
      <c r="M159" s="208" t="s">
        <v>2163</v>
      </c>
      <c r="N159" s="812" t="s">
        <v>2199</v>
      </c>
      <c r="O159" s="213"/>
      <c r="P159" s="213"/>
      <c r="Q159" s="213"/>
      <c r="R159" s="213"/>
      <c r="S159" s="213"/>
      <c r="T159" s="213"/>
      <c r="U159" s="213"/>
    </row>
    <row r="160" ht="23.25" customHeight="1">
      <c r="A160" s="255"/>
      <c r="B160" s="813"/>
      <c r="C160" s="814"/>
      <c r="D160" s="814"/>
      <c r="E160" s="814"/>
      <c r="F160" s="815"/>
      <c r="G160" s="816"/>
      <c r="H160" s="817"/>
      <c r="I160" s="256"/>
      <c r="J160" s="818"/>
      <c r="K160" s="256"/>
      <c r="L160" s="819"/>
      <c r="M160" s="814"/>
      <c r="N160" s="814"/>
      <c r="O160" s="256"/>
      <c r="P160" s="256"/>
      <c r="Q160" s="256"/>
      <c r="R160" s="256"/>
      <c r="S160" s="256"/>
      <c r="T160" s="256"/>
      <c r="U160" s="256"/>
    </row>
    <row r="161" ht="23.25" customHeight="1">
      <c r="A161" s="786"/>
      <c r="B161" s="787"/>
      <c r="C161" s="788"/>
      <c r="D161" s="788"/>
      <c r="E161" s="788"/>
      <c r="F161" s="789">
        <v>46141.0</v>
      </c>
      <c r="G161" s="790"/>
      <c r="H161" s="791"/>
      <c r="I161" s="792"/>
      <c r="J161" s="790"/>
      <c r="K161" s="792"/>
      <c r="L161" s="793" t="str">
        <f>iferror(vlookup(#REF!,'Back up'!$B$2:$C$18,2),"")</f>
        <v/>
      </c>
      <c r="M161" s="788"/>
      <c r="N161" s="788"/>
      <c r="O161" s="256"/>
      <c r="P161" s="256"/>
      <c r="Q161" s="256"/>
      <c r="R161" s="256"/>
      <c r="S161" s="256"/>
      <c r="T161" s="256"/>
      <c r="U161" s="256"/>
    </row>
    <row r="162" ht="23.25" customHeight="1">
      <c r="A162" s="208">
        <v>1.0</v>
      </c>
      <c r="B162" s="779"/>
      <c r="C162" s="219"/>
      <c r="D162" s="208" t="s">
        <v>120</v>
      </c>
      <c r="E162" s="219"/>
      <c r="F162" s="820" t="s">
        <v>18</v>
      </c>
      <c r="G162" s="806" t="s">
        <v>2128</v>
      </c>
      <c r="H162" s="807" t="s">
        <v>2200</v>
      </c>
      <c r="I162" s="212"/>
      <c r="J162" s="782"/>
      <c r="K162" s="250"/>
      <c r="L162" s="778"/>
      <c r="M162" s="208" t="s">
        <v>2163</v>
      </c>
      <c r="N162" s="208" t="s">
        <v>2201</v>
      </c>
      <c r="O162" s="213"/>
      <c r="P162" s="213"/>
      <c r="Q162" s="213"/>
      <c r="R162" s="213"/>
      <c r="S162" s="213"/>
      <c r="T162" s="213"/>
      <c r="U162" s="213"/>
    </row>
    <row r="163" ht="23.25" customHeight="1">
      <c r="A163" s="208">
        <v>2.0</v>
      </c>
      <c r="B163" s="779"/>
      <c r="C163" s="219"/>
      <c r="D163" s="208" t="s">
        <v>120</v>
      </c>
      <c r="E163" s="219"/>
      <c r="F163" s="820" t="s">
        <v>18</v>
      </c>
      <c r="G163" s="806" t="s">
        <v>2202</v>
      </c>
      <c r="H163" s="807" t="s">
        <v>2203</v>
      </c>
      <c r="I163" s="212"/>
      <c r="J163" s="782"/>
      <c r="K163" s="250"/>
      <c r="L163" s="778"/>
      <c r="M163" s="208" t="s">
        <v>2163</v>
      </c>
      <c r="N163" s="810" t="s">
        <v>2204</v>
      </c>
      <c r="O163" s="213"/>
      <c r="P163" s="213"/>
      <c r="Q163" s="213"/>
      <c r="R163" s="213"/>
      <c r="S163" s="213"/>
      <c r="T163" s="213"/>
      <c r="U163" s="213"/>
    </row>
    <row r="164" ht="23.25" customHeight="1">
      <c r="A164" s="208">
        <v>3.0</v>
      </c>
      <c r="B164" s="779"/>
      <c r="C164" s="219"/>
      <c r="D164" s="208" t="s">
        <v>120</v>
      </c>
      <c r="E164" s="219"/>
      <c r="F164" s="820" t="s">
        <v>18</v>
      </c>
      <c r="G164" s="806" t="s">
        <v>2205</v>
      </c>
      <c r="H164" s="807" t="s">
        <v>2206</v>
      </c>
      <c r="I164" s="212"/>
      <c r="J164" s="782"/>
      <c r="K164" s="250"/>
      <c r="L164" s="778"/>
      <c r="M164" s="208" t="s">
        <v>2085</v>
      </c>
      <c r="N164" s="208" t="s">
        <v>2207</v>
      </c>
      <c r="O164" s="213"/>
      <c r="P164" s="213"/>
      <c r="Q164" s="213"/>
      <c r="R164" s="213"/>
      <c r="S164" s="213"/>
      <c r="T164" s="213"/>
      <c r="U164" s="213"/>
    </row>
    <row r="165" ht="23.25" customHeight="1">
      <c r="A165" s="208">
        <v>5.0</v>
      </c>
      <c r="B165" s="779"/>
      <c r="C165" s="219"/>
      <c r="D165" s="208" t="s">
        <v>120</v>
      </c>
      <c r="E165" s="219"/>
      <c r="F165" s="820" t="s">
        <v>18</v>
      </c>
      <c r="G165" s="806" t="s">
        <v>528</v>
      </c>
      <c r="H165" s="807" t="s">
        <v>2208</v>
      </c>
      <c r="I165" s="212"/>
      <c r="J165" s="782"/>
      <c r="K165" s="250"/>
      <c r="L165" s="778"/>
      <c r="M165" s="208" t="s">
        <v>2163</v>
      </c>
      <c r="N165" s="810" t="s">
        <v>2209</v>
      </c>
      <c r="O165" s="213"/>
      <c r="P165" s="213"/>
      <c r="Q165" s="213"/>
      <c r="R165" s="213"/>
      <c r="S165" s="213"/>
      <c r="T165" s="213"/>
      <c r="U165" s="213"/>
    </row>
    <row r="166" ht="23.25" customHeight="1">
      <c r="A166" s="208">
        <v>6.0</v>
      </c>
      <c r="B166" s="779"/>
      <c r="C166" s="219"/>
      <c r="D166" s="208" t="s">
        <v>120</v>
      </c>
      <c r="E166" s="219"/>
      <c r="F166" s="820" t="s">
        <v>18</v>
      </c>
      <c r="G166" s="806" t="s">
        <v>2210</v>
      </c>
      <c r="H166" s="807" t="s">
        <v>2211</v>
      </c>
      <c r="I166" s="212"/>
      <c r="J166" s="782"/>
      <c r="K166" s="250"/>
      <c r="L166" s="778"/>
      <c r="M166" s="208" t="s">
        <v>2085</v>
      </c>
      <c r="N166" s="810" t="s">
        <v>2212</v>
      </c>
      <c r="O166" s="213"/>
      <c r="P166" s="213"/>
      <c r="Q166" s="213"/>
      <c r="R166" s="213"/>
      <c r="S166" s="213"/>
      <c r="T166" s="213"/>
      <c r="U166" s="213"/>
    </row>
    <row r="167" ht="23.25" customHeight="1">
      <c r="A167" s="208">
        <v>8.0</v>
      </c>
      <c r="B167" s="779"/>
      <c r="C167" s="219"/>
      <c r="D167" s="208" t="s">
        <v>120</v>
      </c>
      <c r="E167" s="219"/>
      <c r="F167" s="820" t="s">
        <v>18</v>
      </c>
      <c r="G167" s="806" t="s">
        <v>2213</v>
      </c>
      <c r="H167" s="807" t="s">
        <v>2214</v>
      </c>
      <c r="I167" s="212"/>
      <c r="J167" s="782"/>
      <c r="K167" s="250"/>
      <c r="L167" s="778"/>
      <c r="M167" s="208" t="s">
        <v>2215</v>
      </c>
      <c r="N167" s="810" t="s">
        <v>2216</v>
      </c>
      <c r="O167" s="213"/>
      <c r="P167" s="213"/>
      <c r="Q167" s="213"/>
      <c r="R167" s="213"/>
      <c r="S167" s="213"/>
      <c r="T167" s="213"/>
      <c r="U167" s="213"/>
    </row>
    <row r="168" ht="23.25" customHeight="1">
      <c r="A168" s="208">
        <v>9.0</v>
      </c>
      <c r="B168" s="779"/>
      <c r="C168" s="219"/>
      <c r="D168" s="208" t="s">
        <v>120</v>
      </c>
      <c r="E168" s="219"/>
      <c r="F168" s="820" t="s">
        <v>18</v>
      </c>
      <c r="G168" s="806" t="s">
        <v>2006</v>
      </c>
      <c r="H168" s="807" t="s">
        <v>2217</v>
      </c>
      <c r="I168" s="212"/>
      <c r="J168" s="782"/>
      <c r="K168" s="250"/>
      <c r="L168" s="778"/>
      <c r="M168" s="208" t="s">
        <v>2163</v>
      </c>
      <c r="N168" s="810" t="s">
        <v>2218</v>
      </c>
      <c r="O168" s="213"/>
      <c r="P168" s="213"/>
      <c r="Q168" s="213"/>
      <c r="R168" s="213"/>
      <c r="S168" s="213"/>
      <c r="T168" s="213"/>
      <c r="U168" s="213"/>
    </row>
    <row r="169" ht="23.25" customHeight="1">
      <c r="A169" s="208">
        <v>10.0</v>
      </c>
      <c r="B169" s="779"/>
      <c r="C169" s="219"/>
      <c r="D169" s="208" t="s">
        <v>120</v>
      </c>
      <c r="E169" s="219"/>
      <c r="F169" s="820" t="s">
        <v>18</v>
      </c>
      <c r="G169" s="806" t="s">
        <v>2036</v>
      </c>
      <c r="H169" s="807" t="s">
        <v>2219</v>
      </c>
      <c r="I169" s="212"/>
      <c r="J169" s="782"/>
      <c r="K169" s="250"/>
      <c r="L169" s="778"/>
      <c r="M169" s="208" t="s">
        <v>2085</v>
      </c>
      <c r="N169" s="821" t="s">
        <v>2220</v>
      </c>
      <c r="O169" s="213"/>
      <c r="P169" s="213"/>
      <c r="Q169" s="213"/>
      <c r="R169" s="213"/>
      <c r="S169" s="213"/>
      <c r="T169" s="213"/>
      <c r="U169" s="213"/>
    </row>
    <row r="170" ht="23.25" customHeight="1">
      <c r="A170" s="208">
        <v>11.0</v>
      </c>
      <c r="B170" s="779"/>
      <c r="C170" s="219"/>
      <c r="D170" s="208" t="s">
        <v>120</v>
      </c>
      <c r="E170" s="219"/>
      <c r="F170" s="820" t="s">
        <v>18</v>
      </c>
      <c r="G170" s="806" t="s">
        <v>2221</v>
      </c>
      <c r="H170" s="807" t="s">
        <v>2222</v>
      </c>
      <c r="I170" s="212"/>
      <c r="J170" s="782"/>
      <c r="K170" s="250"/>
      <c r="L170" s="778"/>
      <c r="M170" s="208" t="s">
        <v>2163</v>
      </c>
      <c r="N170" s="810" t="s">
        <v>2223</v>
      </c>
      <c r="O170" s="213"/>
      <c r="P170" s="213"/>
      <c r="Q170" s="213"/>
      <c r="R170" s="213"/>
      <c r="S170" s="213"/>
      <c r="T170" s="213"/>
      <c r="U170" s="213"/>
    </row>
    <row r="171" ht="23.25" customHeight="1">
      <c r="A171" s="208">
        <v>12.0</v>
      </c>
      <c r="B171" s="779"/>
      <c r="C171" s="219"/>
      <c r="D171" s="208" t="s">
        <v>120</v>
      </c>
      <c r="E171" s="219"/>
      <c r="F171" s="820" t="s">
        <v>18</v>
      </c>
      <c r="G171" s="806" t="s">
        <v>2126</v>
      </c>
      <c r="H171" s="807" t="s">
        <v>2224</v>
      </c>
      <c r="I171" s="212"/>
      <c r="J171" s="782"/>
      <c r="K171" s="250"/>
      <c r="L171" s="778"/>
      <c r="M171" s="208" t="s">
        <v>2085</v>
      </c>
      <c r="N171" s="822" t="s">
        <v>2225</v>
      </c>
      <c r="O171" s="213"/>
      <c r="P171" s="213"/>
      <c r="Q171" s="213"/>
      <c r="R171" s="213"/>
      <c r="S171" s="213"/>
      <c r="T171" s="213"/>
      <c r="U171" s="213"/>
    </row>
    <row r="172" ht="23.25" customHeight="1">
      <c r="A172" s="208">
        <v>13.0</v>
      </c>
      <c r="B172" s="779"/>
      <c r="C172" s="219"/>
      <c r="D172" s="208" t="s">
        <v>120</v>
      </c>
      <c r="E172" s="219"/>
      <c r="F172" s="820" t="s">
        <v>18</v>
      </c>
      <c r="G172" s="806" t="s">
        <v>512</v>
      </c>
      <c r="H172" s="807" t="s">
        <v>2226</v>
      </c>
      <c r="I172" s="212"/>
      <c r="J172" s="782"/>
      <c r="K172" s="250"/>
      <c r="L172" s="778"/>
      <c r="M172" s="208" t="s">
        <v>2163</v>
      </c>
      <c r="N172" s="810" t="s">
        <v>2227</v>
      </c>
      <c r="O172" s="213"/>
      <c r="P172" s="213"/>
      <c r="Q172" s="213"/>
      <c r="R172" s="213"/>
      <c r="S172" s="213"/>
      <c r="T172" s="213"/>
      <c r="U172" s="213"/>
    </row>
    <row r="173" ht="23.25" customHeight="1">
      <c r="A173" s="208">
        <v>14.0</v>
      </c>
      <c r="B173" s="779"/>
      <c r="C173" s="219"/>
      <c r="D173" s="208" t="s">
        <v>120</v>
      </c>
      <c r="E173" s="219"/>
      <c r="F173" s="820" t="s">
        <v>18</v>
      </c>
      <c r="G173" s="806" t="s">
        <v>2228</v>
      </c>
      <c r="H173" s="807" t="s">
        <v>2229</v>
      </c>
      <c r="I173" s="212"/>
      <c r="J173" s="782"/>
      <c r="K173" s="250"/>
      <c r="L173" s="778"/>
      <c r="M173" s="208" t="s">
        <v>2163</v>
      </c>
      <c r="N173" s="810" t="s">
        <v>2230</v>
      </c>
      <c r="O173" s="213"/>
      <c r="P173" s="213"/>
      <c r="Q173" s="213"/>
      <c r="R173" s="213"/>
      <c r="S173" s="213"/>
      <c r="T173" s="213"/>
      <c r="U173" s="213"/>
    </row>
    <row r="174" ht="23.25" customHeight="1">
      <c r="A174" s="208">
        <v>15.0</v>
      </c>
      <c r="B174" s="779"/>
      <c r="C174" s="219"/>
      <c r="D174" s="208" t="s">
        <v>120</v>
      </c>
      <c r="E174" s="219"/>
      <c r="F174" s="820" t="s">
        <v>18</v>
      </c>
      <c r="G174" s="806" t="s">
        <v>2114</v>
      </c>
      <c r="H174" s="807" t="s">
        <v>2231</v>
      </c>
      <c r="I174" s="212"/>
      <c r="J174" s="782"/>
      <c r="K174" s="250"/>
      <c r="L174" s="778"/>
      <c r="M174" s="208" t="s">
        <v>2163</v>
      </c>
      <c r="N174" s="810" t="s">
        <v>2232</v>
      </c>
      <c r="O174" s="213"/>
      <c r="P174" s="213"/>
      <c r="Q174" s="213"/>
      <c r="R174" s="213"/>
      <c r="S174" s="213"/>
      <c r="T174" s="213"/>
      <c r="U174" s="213"/>
    </row>
    <row r="175" ht="23.25" customHeight="1">
      <c r="A175" s="208">
        <v>16.0</v>
      </c>
      <c r="B175" s="779"/>
      <c r="C175" s="219"/>
      <c r="D175" s="208" t="s">
        <v>120</v>
      </c>
      <c r="E175" s="219"/>
      <c r="F175" s="820" t="s">
        <v>18</v>
      </c>
      <c r="G175" s="806" t="s">
        <v>488</v>
      </c>
      <c r="H175" s="807" t="s">
        <v>2233</v>
      </c>
      <c r="I175" s="212"/>
      <c r="J175" s="782"/>
      <c r="K175" s="250"/>
      <c r="L175" s="778"/>
      <c r="M175" s="208" t="s">
        <v>2085</v>
      </c>
      <c r="N175" s="810" t="s">
        <v>2234</v>
      </c>
      <c r="O175" s="213"/>
      <c r="P175" s="213"/>
      <c r="Q175" s="213"/>
      <c r="R175" s="213"/>
      <c r="S175" s="213"/>
      <c r="T175" s="213"/>
      <c r="U175" s="213"/>
    </row>
    <row r="176" ht="23.25" customHeight="1">
      <c r="A176" s="208">
        <v>17.0</v>
      </c>
      <c r="B176" s="779"/>
      <c r="C176" s="219"/>
      <c r="D176" s="208" t="s">
        <v>120</v>
      </c>
      <c r="E176" s="219"/>
      <c r="F176" s="820" t="s">
        <v>18</v>
      </c>
      <c r="G176" s="806" t="s">
        <v>302</v>
      </c>
      <c r="H176" s="807" t="s">
        <v>2235</v>
      </c>
      <c r="I176" s="212"/>
      <c r="J176" s="782"/>
      <c r="K176" s="250"/>
      <c r="L176" s="778"/>
      <c r="M176" s="208" t="s">
        <v>2163</v>
      </c>
      <c r="N176" s="810" t="s">
        <v>2236</v>
      </c>
      <c r="O176" s="213"/>
      <c r="P176" s="213"/>
      <c r="Q176" s="213"/>
      <c r="R176" s="213"/>
      <c r="S176" s="213"/>
      <c r="T176" s="213"/>
      <c r="U176" s="213"/>
    </row>
    <row r="177" ht="23.25" customHeight="1">
      <c r="A177" s="208">
        <v>18.0</v>
      </c>
      <c r="B177" s="779"/>
      <c r="C177" s="219"/>
      <c r="D177" s="208" t="s">
        <v>120</v>
      </c>
      <c r="E177" s="219"/>
      <c r="F177" s="820" t="s">
        <v>18</v>
      </c>
      <c r="G177" s="806" t="s">
        <v>2237</v>
      </c>
      <c r="H177" s="807" t="s">
        <v>2238</v>
      </c>
      <c r="I177" s="212"/>
      <c r="J177" s="782"/>
      <c r="K177" s="250"/>
      <c r="L177" s="778"/>
      <c r="M177" s="208" t="s">
        <v>2009</v>
      </c>
      <c r="N177" s="810" t="s">
        <v>2239</v>
      </c>
      <c r="O177" s="213"/>
      <c r="P177" s="213"/>
      <c r="Q177" s="213"/>
      <c r="R177" s="213"/>
      <c r="S177" s="213"/>
      <c r="T177" s="213"/>
      <c r="U177" s="213"/>
    </row>
    <row r="178" ht="23.25" customHeight="1">
      <c r="A178" s="208">
        <v>19.0</v>
      </c>
      <c r="B178" s="779"/>
      <c r="C178" s="219"/>
      <c r="D178" s="208" t="s">
        <v>120</v>
      </c>
      <c r="E178" s="219"/>
      <c r="F178" s="820" t="s">
        <v>18</v>
      </c>
      <c r="G178" s="806" t="s">
        <v>2016</v>
      </c>
      <c r="H178" s="807" t="s">
        <v>2240</v>
      </c>
      <c r="I178" s="212"/>
      <c r="J178" s="782"/>
      <c r="K178" s="250"/>
      <c r="L178" s="778"/>
      <c r="M178" s="208" t="s">
        <v>2009</v>
      </c>
      <c r="N178" s="810" t="s">
        <v>2241</v>
      </c>
      <c r="O178" s="213"/>
      <c r="P178" s="213"/>
      <c r="Q178" s="213"/>
      <c r="R178" s="213"/>
      <c r="S178" s="213"/>
      <c r="T178" s="213"/>
      <c r="U178" s="213"/>
    </row>
    <row r="179" ht="23.25" customHeight="1">
      <c r="A179" s="208">
        <v>20.0</v>
      </c>
      <c r="B179" s="779"/>
      <c r="C179" s="219"/>
      <c r="D179" s="208" t="s">
        <v>120</v>
      </c>
      <c r="E179" s="219"/>
      <c r="F179" s="820" t="s">
        <v>18</v>
      </c>
      <c r="G179" s="806" t="s">
        <v>2242</v>
      </c>
      <c r="H179" s="807" t="s">
        <v>2243</v>
      </c>
      <c r="I179" s="212"/>
      <c r="J179" s="782"/>
      <c r="K179" s="250"/>
      <c r="L179" s="778"/>
      <c r="M179" s="208" t="s">
        <v>2163</v>
      </c>
      <c r="N179" s="810" t="s">
        <v>2244</v>
      </c>
      <c r="O179" s="213"/>
      <c r="P179" s="213"/>
      <c r="Q179" s="213"/>
      <c r="R179" s="213"/>
      <c r="S179" s="213"/>
      <c r="T179" s="213"/>
      <c r="U179" s="213"/>
    </row>
    <row r="180" ht="23.25" customHeight="1">
      <c r="A180" s="208">
        <v>21.0</v>
      </c>
      <c r="B180" s="779"/>
      <c r="C180" s="219"/>
      <c r="D180" s="208" t="s">
        <v>120</v>
      </c>
      <c r="E180" s="219"/>
      <c r="F180" s="820" t="s">
        <v>18</v>
      </c>
      <c r="G180" s="806" t="s">
        <v>2245</v>
      </c>
      <c r="H180" s="807" t="s">
        <v>2246</v>
      </c>
      <c r="I180" s="212"/>
      <c r="J180" s="782"/>
      <c r="K180" s="250"/>
      <c r="L180" s="778"/>
      <c r="M180" s="208" t="s">
        <v>2163</v>
      </c>
      <c r="N180" s="810" t="s">
        <v>2247</v>
      </c>
      <c r="O180" s="213"/>
      <c r="P180" s="213"/>
      <c r="Q180" s="213"/>
      <c r="R180" s="213"/>
      <c r="S180" s="213"/>
      <c r="T180" s="213"/>
      <c r="U180" s="213"/>
    </row>
    <row r="181" ht="23.25" customHeight="1">
      <c r="A181" s="208">
        <v>22.0</v>
      </c>
      <c r="B181" s="779"/>
      <c r="C181" s="219"/>
      <c r="D181" s="208" t="s">
        <v>853</v>
      </c>
      <c r="E181" s="219"/>
      <c r="F181" s="208" t="s">
        <v>83</v>
      </c>
      <c r="G181" s="780" t="s">
        <v>2248</v>
      </c>
      <c r="H181" s="781" t="s">
        <v>2249</v>
      </c>
      <c r="I181" s="212" t="s">
        <v>1725</v>
      </c>
      <c r="J181" s="782"/>
      <c r="K181" s="250"/>
      <c r="L181" s="778"/>
      <c r="M181" s="208" t="s">
        <v>2072</v>
      </c>
      <c r="N181" s="823" t="s">
        <v>2250</v>
      </c>
      <c r="O181" s="213"/>
      <c r="P181" s="213"/>
      <c r="Q181" s="213"/>
      <c r="R181" s="213"/>
      <c r="S181" s="213"/>
      <c r="T181" s="213"/>
      <c r="U181" s="213"/>
    </row>
    <row r="182" ht="23.25" customHeight="1">
      <c r="A182" s="208">
        <v>23.0</v>
      </c>
      <c r="B182" s="779"/>
      <c r="C182" s="219"/>
      <c r="D182" s="208" t="s">
        <v>120</v>
      </c>
      <c r="E182" s="219"/>
      <c r="F182" s="820" t="s">
        <v>18</v>
      </c>
      <c r="G182" s="806" t="s">
        <v>2185</v>
      </c>
      <c r="H182" s="807" t="s">
        <v>2186</v>
      </c>
      <c r="I182" s="212" t="s">
        <v>1727</v>
      </c>
      <c r="J182" s="782"/>
      <c r="K182" s="250"/>
      <c r="L182" s="778"/>
      <c r="M182" s="208" t="s">
        <v>2009</v>
      </c>
      <c r="N182" s="823" t="s">
        <v>2250</v>
      </c>
      <c r="O182" s="213"/>
      <c r="P182" s="213"/>
      <c r="Q182" s="213"/>
      <c r="R182" s="213"/>
      <c r="S182" s="213"/>
      <c r="T182" s="213"/>
      <c r="U182" s="213"/>
    </row>
    <row r="183" ht="23.25" customHeight="1">
      <c r="A183" s="219"/>
      <c r="B183" s="779"/>
      <c r="C183" s="219"/>
      <c r="D183" s="219"/>
      <c r="E183" s="219"/>
      <c r="F183" s="219"/>
      <c r="G183" s="782"/>
      <c r="H183" s="784"/>
      <c r="I183" s="213"/>
      <c r="J183" s="782"/>
      <c r="K183" s="213"/>
      <c r="L183" s="213"/>
      <c r="M183" s="219"/>
      <c r="N183" s="219"/>
      <c r="O183" s="213"/>
      <c r="P183" s="213"/>
      <c r="Q183" s="213"/>
      <c r="R183" s="213"/>
      <c r="S183" s="213"/>
      <c r="T183" s="213"/>
      <c r="U183" s="213"/>
    </row>
    <row r="184" ht="23.25" customHeight="1">
      <c r="A184" s="786"/>
      <c r="B184" s="787"/>
      <c r="C184" s="788"/>
      <c r="D184" s="788"/>
      <c r="E184" s="788"/>
      <c r="F184" s="789">
        <v>46142.0</v>
      </c>
      <c r="G184" s="790"/>
      <c r="H184" s="791"/>
      <c r="I184" s="792"/>
      <c r="J184" s="790"/>
      <c r="K184" s="792"/>
      <c r="L184" s="793" t="str">
        <f>iferror(vlookup(#REF!,'Back up'!$B$2:$C$18,2),"")</f>
        <v/>
      </c>
      <c r="M184" s="788"/>
      <c r="N184" s="788"/>
      <c r="O184" s="256"/>
      <c r="P184" s="256"/>
      <c r="Q184" s="256"/>
      <c r="R184" s="256"/>
      <c r="S184" s="256"/>
      <c r="T184" s="256"/>
      <c r="U184" s="256"/>
    </row>
    <row r="185" ht="23.25" customHeight="1">
      <c r="A185" s="208">
        <v>1.0</v>
      </c>
      <c r="B185" s="208"/>
      <c r="C185" s="219"/>
      <c r="D185" s="208" t="s">
        <v>120</v>
      </c>
      <c r="E185" s="219"/>
      <c r="F185" s="208" t="s">
        <v>83</v>
      </c>
      <c r="G185" s="780" t="s">
        <v>936</v>
      </c>
      <c r="H185" s="781" t="s">
        <v>2251</v>
      </c>
      <c r="I185" s="212" t="s">
        <v>2252</v>
      </c>
      <c r="J185" s="782"/>
      <c r="K185" s="250"/>
      <c r="L185" s="778"/>
      <c r="M185" s="208" t="s">
        <v>2072</v>
      </c>
      <c r="N185" s="208" t="s">
        <v>2253</v>
      </c>
      <c r="O185" s="213"/>
      <c r="P185" s="213"/>
      <c r="Q185" s="213"/>
      <c r="R185" s="213"/>
      <c r="S185" s="213"/>
      <c r="T185" s="213"/>
      <c r="U185" s="213"/>
    </row>
    <row r="186" ht="23.25" customHeight="1">
      <c r="A186" s="208">
        <v>2.0</v>
      </c>
      <c r="B186" s="208"/>
      <c r="C186" s="219"/>
      <c r="D186" s="208" t="s">
        <v>120</v>
      </c>
      <c r="E186" s="219"/>
      <c r="F186" s="208" t="s">
        <v>2254</v>
      </c>
      <c r="G186" s="782"/>
      <c r="H186" s="781" t="s">
        <v>2255</v>
      </c>
      <c r="I186" s="212" t="s">
        <v>2252</v>
      </c>
      <c r="J186" s="782"/>
      <c r="K186" s="250"/>
      <c r="L186" s="778"/>
      <c r="M186" s="208" t="s">
        <v>1972</v>
      </c>
      <c r="N186" s="208" t="s">
        <v>2256</v>
      </c>
      <c r="O186" s="213"/>
      <c r="P186" s="213"/>
      <c r="Q186" s="213"/>
      <c r="R186" s="213"/>
      <c r="S186" s="213"/>
      <c r="T186" s="213"/>
      <c r="U186" s="213"/>
    </row>
    <row r="187" ht="23.25" customHeight="1">
      <c r="A187" s="208">
        <v>3.0</v>
      </c>
      <c r="B187" s="208"/>
      <c r="C187" s="219"/>
      <c r="D187" s="208" t="s">
        <v>120</v>
      </c>
      <c r="E187" s="219"/>
      <c r="F187" s="208" t="s">
        <v>83</v>
      </c>
      <c r="G187" s="780" t="s">
        <v>1982</v>
      </c>
      <c r="H187" s="781" t="s">
        <v>2257</v>
      </c>
      <c r="I187" s="212" t="s">
        <v>1750</v>
      </c>
      <c r="J187" s="782"/>
      <c r="K187" s="250"/>
      <c r="L187" s="778"/>
      <c r="M187" s="208" t="s">
        <v>1972</v>
      </c>
      <c r="N187" s="208" t="s">
        <v>2258</v>
      </c>
      <c r="O187" s="213"/>
      <c r="P187" s="213"/>
      <c r="Q187" s="213"/>
      <c r="R187" s="213"/>
      <c r="S187" s="213"/>
      <c r="T187" s="213"/>
      <c r="U187" s="213"/>
    </row>
    <row r="188" ht="23.25" customHeight="1">
      <c r="A188" s="208">
        <v>4.0</v>
      </c>
      <c r="B188" s="208"/>
      <c r="C188" s="219"/>
      <c r="D188" s="208" t="s">
        <v>120</v>
      </c>
      <c r="E188" s="219"/>
      <c r="F188" s="208" t="s">
        <v>83</v>
      </c>
      <c r="G188" s="780" t="s">
        <v>555</v>
      </c>
      <c r="H188" s="781" t="s">
        <v>2259</v>
      </c>
      <c r="I188" s="212" t="s">
        <v>1750</v>
      </c>
      <c r="J188" s="782"/>
      <c r="K188" s="250"/>
      <c r="L188" s="778"/>
      <c r="M188" s="208" t="s">
        <v>1972</v>
      </c>
      <c r="N188" s="208" t="s">
        <v>2258</v>
      </c>
      <c r="O188" s="213"/>
      <c r="P188" s="213"/>
      <c r="Q188" s="213"/>
      <c r="R188" s="213"/>
      <c r="S188" s="213"/>
      <c r="T188" s="213"/>
      <c r="U188" s="213"/>
    </row>
    <row r="189" ht="23.25" customHeight="1">
      <c r="A189" s="208">
        <v>5.0</v>
      </c>
      <c r="B189" s="208"/>
      <c r="C189" s="219"/>
      <c r="D189" s="208" t="s">
        <v>852</v>
      </c>
      <c r="E189" s="219"/>
      <c r="F189" s="820" t="s">
        <v>18</v>
      </c>
      <c r="G189" s="780" t="s">
        <v>595</v>
      </c>
      <c r="H189" s="781" t="s">
        <v>2260</v>
      </c>
      <c r="I189" s="212" t="s">
        <v>1727</v>
      </c>
      <c r="J189" s="782"/>
      <c r="K189" s="250"/>
      <c r="L189" s="778"/>
      <c r="M189" s="208" t="s">
        <v>2261</v>
      </c>
      <c r="N189" s="795" t="s">
        <v>2262</v>
      </c>
      <c r="O189" s="213"/>
      <c r="P189" s="213"/>
      <c r="Q189" s="213"/>
      <c r="R189" s="213"/>
      <c r="S189" s="213"/>
      <c r="T189" s="213"/>
      <c r="U189" s="213"/>
    </row>
    <row r="190" ht="23.25" customHeight="1">
      <c r="A190" s="208">
        <v>6.0</v>
      </c>
      <c r="B190" s="779"/>
      <c r="C190" s="219"/>
      <c r="D190" s="208" t="s">
        <v>120</v>
      </c>
      <c r="E190" s="219"/>
      <c r="F190" s="208" t="s">
        <v>83</v>
      </c>
      <c r="G190" s="780" t="s">
        <v>2263</v>
      </c>
      <c r="H190" s="781" t="s">
        <v>2264</v>
      </c>
      <c r="I190" s="213"/>
      <c r="J190" s="782"/>
      <c r="K190" s="250"/>
      <c r="L190" s="778"/>
      <c r="M190" s="208" t="s">
        <v>2163</v>
      </c>
      <c r="N190" s="208" t="s">
        <v>2265</v>
      </c>
      <c r="O190" s="213"/>
      <c r="P190" s="213"/>
      <c r="Q190" s="213"/>
      <c r="R190" s="213"/>
      <c r="S190" s="213"/>
      <c r="T190" s="213"/>
      <c r="U190" s="213"/>
    </row>
    <row r="191" ht="23.25" customHeight="1">
      <c r="A191" s="208">
        <v>7.0</v>
      </c>
      <c r="B191" s="779"/>
      <c r="C191" s="219"/>
      <c r="D191" s="219"/>
      <c r="E191" s="219"/>
      <c r="F191" s="208" t="s">
        <v>83</v>
      </c>
      <c r="G191" s="780" t="s">
        <v>2266</v>
      </c>
      <c r="H191" s="781" t="s">
        <v>2267</v>
      </c>
      <c r="I191" s="212" t="s">
        <v>1727</v>
      </c>
      <c r="J191" s="782"/>
      <c r="K191" s="250"/>
      <c r="L191" s="778"/>
      <c r="M191" s="219"/>
      <c r="N191" s="219"/>
      <c r="O191" s="213"/>
      <c r="P191" s="213"/>
      <c r="Q191" s="213"/>
      <c r="R191" s="213"/>
      <c r="S191" s="213"/>
      <c r="T191" s="213"/>
      <c r="U191" s="213"/>
    </row>
    <row r="192" ht="23.25" customHeight="1">
      <c r="A192" s="786"/>
      <c r="B192" s="787"/>
      <c r="C192" s="788"/>
      <c r="D192" s="788"/>
      <c r="E192" s="788"/>
      <c r="F192" s="789">
        <v>46144.0</v>
      </c>
      <c r="G192" s="790"/>
      <c r="H192" s="791"/>
      <c r="I192" s="792"/>
      <c r="J192" s="790"/>
      <c r="K192" s="792"/>
      <c r="L192" s="793" t="str">
        <f>iferror(vlookup(#REF!,'Back up'!$B$2:$C$18,2),"")</f>
        <v/>
      </c>
      <c r="M192" s="788"/>
      <c r="N192" s="788"/>
      <c r="O192" s="256"/>
      <c r="P192" s="256"/>
      <c r="Q192" s="256"/>
      <c r="R192" s="256"/>
      <c r="S192" s="256"/>
      <c r="T192" s="256"/>
      <c r="U192" s="256"/>
    </row>
    <row r="193" ht="23.25" customHeight="1">
      <c r="A193" s="208">
        <v>1.0</v>
      </c>
      <c r="B193" s="208"/>
      <c r="C193" s="219"/>
      <c r="D193" s="208" t="s">
        <v>120</v>
      </c>
      <c r="E193" s="219"/>
      <c r="F193" s="208" t="s">
        <v>83</v>
      </c>
      <c r="G193" s="780" t="s">
        <v>2268</v>
      </c>
      <c r="H193" s="781" t="s">
        <v>2269</v>
      </c>
      <c r="I193" s="212" t="s">
        <v>1750</v>
      </c>
      <c r="J193" s="782"/>
      <c r="K193" s="250"/>
      <c r="L193" s="778"/>
      <c r="M193" s="208" t="s">
        <v>2009</v>
      </c>
      <c r="N193" s="208" t="s">
        <v>2270</v>
      </c>
      <c r="O193" s="213"/>
      <c r="P193" s="213"/>
      <c r="Q193" s="213"/>
      <c r="R193" s="213"/>
      <c r="S193" s="213"/>
      <c r="T193" s="213"/>
      <c r="U193" s="213"/>
    </row>
    <row r="194" ht="23.25" customHeight="1">
      <c r="A194" s="208">
        <v>2.0</v>
      </c>
      <c r="B194" s="208"/>
      <c r="C194" s="219"/>
      <c r="D194" s="208" t="s">
        <v>120</v>
      </c>
      <c r="E194" s="219"/>
      <c r="F194" s="820" t="s">
        <v>18</v>
      </c>
      <c r="G194" s="806" t="s">
        <v>2185</v>
      </c>
      <c r="H194" s="824" t="s">
        <v>2271</v>
      </c>
      <c r="I194" s="212" t="s">
        <v>1727</v>
      </c>
      <c r="J194" s="782"/>
      <c r="K194" s="250"/>
      <c r="L194" s="778"/>
      <c r="M194" s="208" t="s">
        <v>2009</v>
      </c>
      <c r="N194" s="208" t="s">
        <v>2272</v>
      </c>
      <c r="O194" s="213"/>
      <c r="P194" s="213"/>
      <c r="Q194" s="213"/>
      <c r="R194" s="213"/>
      <c r="S194" s="213"/>
      <c r="T194" s="213"/>
      <c r="U194" s="213"/>
    </row>
    <row r="195" ht="23.25" customHeight="1">
      <c r="A195" s="208">
        <v>3.0</v>
      </c>
      <c r="B195" s="208"/>
      <c r="C195" s="219"/>
      <c r="D195" s="208" t="s">
        <v>120</v>
      </c>
      <c r="E195" s="219"/>
      <c r="F195" s="825" t="s">
        <v>83</v>
      </c>
      <c r="G195" s="826" t="s">
        <v>298</v>
      </c>
      <c r="H195" s="827" t="s">
        <v>297</v>
      </c>
      <c r="I195" s="212"/>
      <c r="J195" s="782"/>
      <c r="K195" s="250"/>
      <c r="L195" s="778"/>
      <c r="M195" s="208" t="s">
        <v>2072</v>
      </c>
      <c r="N195" s="208" t="s">
        <v>2273</v>
      </c>
      <c r="O195" s="213"/>
      <c r="P195" s="213"/>
      <c r="Q195" s="213"/>
      <c r="R195" s="213"/>
      <c r="S195" s="213"/>
      <c r="T195" s="213"/>
      <c r="U195" s="213"/>
    </row>
    <row r="196" ht="23.25" customHeight="1">
      <c r="A196" s="208">
        <v>4.0</v>
      </c>
      <c r="B196" s="208"/>
      <c r="C196" s="219"/>
      <c r="D196" s="208" t="s">
        <v>120</v>
      </c>
      <c r="E196" s="219"/>
      <c r="F196" s="828" t="s">
        <v>83</v>
      </c>
      <c r="G196" s="829" t="s">
        <v>304</v>
      </c>
      <c r="H196" s="830" t="s">
        <v>303</v>
      </c>
      <c r="I196" s="831"/>
      <c r="J196" s="780"/>
      <c r="K196" s="250"/>
      <c r="L196" s="778"/>
      <c r="M196" s="208" t="s">
        <v>2072</v>
      </c>
      <c r="N196" s="832" t="s">
        <v>2274</v>
      </c>
      <c r="O196" s="213"/>
      <c r="P196" s="213"/>
      <c r="Q196" s="213"/>
      <c r="R196" s="213"/>
      <c r="S196" s="213"/>
      <c r="T196" s="213"/>
      <c r="U196" s="213"/>
    </row>
    <row r="197" ht="23.25" customHeight="1">
      <c r="A197" s="208">
        <v>5.0</v>
      </c>
      <c r="B197" s="208"/>
      <c r="C197" s="219"/>
      <c r="D197" s="208" t="s">
        <v>120</v>
      </c>
      <c r="E197" s="219"/>
      <c r="F197" s="825" t="s">
        <v>83</v>
      </c>
      <c r="G197" s="826" t="s">
        <v>305</v>
      </c>
      <c r="H197" s="827" t="s">
        <v>303</v>
      </c>
      <c r="I197" s="833"/>
      <c r="J197" s="782"/>
      <c r="K197" s="250"/>
      <c r="L197" s="778"/>
      <c r="M197" s="208" t="s">
        <v>2072</v>
      </c>
      <c r="N197" s="315"/>
      <c r="O197" s="213"/>
      <c r="P197" s="213"/>
      <c r="Q197" s="213"/>
      <c r="R197" s="213"/>
      <c r="S197" s="213"/>
      <c r="T197" s="213"/>
      <c r="U197" s="213"/>
    </row>
    <row r="198" ht="23.25" customHeight="1">
      <c r="A198" s="208">
        <v>6.0</v>
      </c>
      <c r="B198" s="208"/>
      <c r="C198" s="219"/>
      <c r="D198" s="208" t="s">
        <v>120</v>
      </c>
      <c r="E198" s="219"/>
      <c r="F198" s="828" t="s">
        <v>83</v>
      </c>
      <c r="G198" s="829" t="s">
        <v>307</v>
      </c>
      <c r="H198" s="830" t="s">
        <v>306</v>
      </c>
      <c r="I198" s="831"/>
      <c r="J198" s="782"/>
      <c r="K198" s="250"/>
      <c r="L198" s="778"/>
      <c r="M198" s="208" t="s">
        <v>2072</v>
      </c>
      <c r="N198" s="832" t="s">
        <v>2275</v>
      </c>
      <c r="O198" s="213"/>
      <c r="P198" s="213"/>
      <c r="Q198" s="213"/>
      <c r="R198" s="213"/>
      <c r="S198" s="213"/>
      <c r="T198" s="213"/>
      <c r="U198" s="213"/>
    </row>
    <row r="199" ht="23.25" customHeight="1">
      <c r="A199" s="208">
        <v>7.0</v>
      </c>
      <c r="B199" s="208"/>
      <c r="C199" s="219"/>
      <c r="D199" s="208" t="s">
        <v>120</v>
      </c>
      <c r="E199" s="219"/>
      <c r="F199" s="825" t="s">
        <v>83</v>
      </c>
      <c r="G199" s="826" t="s">
        <v>308</v>
      </c>
      <c r="H199" s="827" t="s">
        <v>306</v>
      </c>
      <c r="I199" s="833"/>
      <c r="J199" s="782"/>
      <c r="K199" s="250"/>
      <c r="L199" s="778"/>
      <c r="M199" s="208" t="s">
        <v>2072</v>
      </c>
      <c r="N199" s="315"/>
      <c r="O199" s="213"/>
      <c r="P199" s="213"/>
      <c r="Q199" s="213"/>
      <c r="R199" s="213"/>
      <c r="S199" s="213"/>
      <c r="T199" s="213"/>
      <c r="U199" s="213"/>
    </row>
    <row r="200" ht="23.25" customHeight="1">
      <c r="A200" s="208">
        <v>8.0</v>
      </c>
      <c r="B200" s="208"/>
      <c r="C200" s="219"/>
      <c r="D200" s="208" t="s">
        <v>120</v>
      </c>
      <c r="E200" s="219"/>
      <c r="F200" s="834" t="s">
        <v>2276</v>
      </c>
      <c r="G200" s="829" t="s">
        <v>1332</v>
      </c>
      <c r="H200" s="830" t="s">
        <v>252</v>
      </c>
      <c r="I200" s="831"/>
      <c r="J200" s="782"/>
      <c r="K200" s="250"/>
      <c r="L200" s="778"/>
      <c r="M200" s="208" t="s">
        <v>2072</v>
      </c>
      <c r="N200" s="835" t="s">
        <v>2277</v>
      </c>
      <c r="O200" s="213"/>
      <c r="P200" s="213"/>
      <c r="Q200" s="213"/>
      <c r="R200" s="213"/>
      <c r="S200" s="213"/>
      <c r="T200" s="213"/>
      <c r="U200" s="213"/>
    </row>
    <row r="201" ht="23.25" customHeight="1">
      <c r="A201" s="208">
        <v>9.0</v>
      </c>
      <c r="B201" s="208"/>
      <c r="C201" s="219"/>
      <c r="D201" s="208" t="s">
        <v>120</v>
      </c>
      <c r="E201" s="219"/>
      <c r="F201" s="825" t="s">
        <v>83</v>
      </c>
      <c r="G201" s="826" t="s">
        <v>310</v>
      </c>
      <c r="H201" s="827" t="s">
        <v>2278</v>
      </c>
      <c r="I201" s="833" t="s">
        <v>1733</v>
      </c>
      <c r="J201" s="782"/>
      <c r="K201" s="250"/>
      <c r="L201" s="778"/>
      <c r="M201" s="208" t="s">
        <v>2072</v>
      </c>
      <c r="N201" s="836" t="s">
        <v>2279</v>
      </c>
      <c r="O201" s="213"/>
      <c r="P201" s="213"/>
      <c r="Q201" s="213"/>
      <c r="R201" s="213"/>
      <c r="S201" s="213"/>
      <c r="T201" s="213"/>
      <c r="U201" s="213"/>
    </row>
    <row r="202" ht="23.25" customHeight="1">
      <c r="A202" s="208">
        <v>10.0</v>
      </c>
      <c r="B202" s="208"/>
      <c r="C202" s="219"/>
      <c r="D202" s="208" t="s">
        <v>120</v>
      </c>
      <c r="E202" s="219"/>
      <c r="F202" s="834" t="s">
        <v>2276</v>
      </c>
      <c r="G202" s="837" t="s">
        <v>2280</v>
      </c>
      <c r="H202" s="830" t="s">
        <v>256</v>
      </c>
      <c r="I202" s="831"/>
      <c r="J202" s="782"/>
      <c r="K202" s="250"/>
      <c r="L202" s="778"/>
      <c r="M202" s="208" t="s">
        <v>2072</v>
      </c>
      <c r="N202" s="836" t="s">
        <v>2281</v>
      </c>
      <c r="O202" s="213"/>
      <c r="P202" s="213"/>
      <c r="Q202" s="213"/>
      <c r="R202" s="213"/>
      <c r="S202" s="213"/>
      <c r="T202" s="213"/>
      <c r="U202" s="213"/>
    </row>
    <row r="203" ht="23.25" customHeight="1">
      <c r="A203" s="208">
        <v>11.0</v>
      </c>
      <c r="B203" s="208"/>
      <c r="C203" s="219"/>
      <c r="D203" s="208" t="s">
        <v>120</v>
      </c>
      <c r="E203" s="219"/>
      <c r="F203" s="838" t="s">
        <v>83</v>
      </c>
      <c r="G203" s="829" t="s">
        <v>1977</v>
      </c>
      <c r="H203" s="830" t="s">
        <v>2282</v>
      </c>
      <c r="I203" s="212"/>
      <c r="J203" s="782"/>
      <c r="K203" s="250"/>
      <c r="L203" s="778"/>
      <c r="M203" s="208" t="s">
        <v>2072</v>
      </c>
      <c r="N203" s="836" t="s">
        <v>2283</v>
      </c>
      <c r="O203" s="213"/>
      <c r="P203" s="213"/>
      <c r="Q203" s="213"/>
      <c r="R203" s="213"/>
      <c r="S203" s="213"/>
      <c r="T203" s="213"/>
      <c r="U203" s="213"/>
    </row>
    <row r="204" ht="23.25" customHeight="1">
      <c r="A204" s="208"/>
      <c r="B204" s="779"/>
      <c r="C204" s="219"/>
      <c r="D204" s="219"/>
      <c r="E204" s="219"/>
      <c r="F204" s="219"/>
      <c r="G204" s="782"/>
      <c r="H204" s="784"/>
      <c r="I204" s="213"/>
      <c r="J204" s="782"/>
      <c r="K204" s="213"/>
      <c r="L204" s="213"/>
      <c r="M204" s="219"/>
      <c r="N204" s="219"/>
      <c r="O204" s="213"/>
      <c r="P204" s="213"/>
      <c r="Q204" s="213"/>
      <c r="R204" s="213"/>
      <c r="S204" s="213"/>
      <c r="T204" s="213"/>
      <c r="U204" s="213"/>
    </row>
    <row r="205" ht="23.25" customHeight="1">
      <c r="A205" s="786"/>
      <c r="B205" s="787"/>
      <c r="C205" s="788"/>
      <c r="D205" s="788"/>
      <c r="E205" s="788"/>
      <c r="F205" s="789">
        <v>46145.0</v>
      </c>
      <c r="G205" s="790"/>
      <c r="H205" s="791"/>
      <c r="I205" s="792"/>
      <c r="J205" s="790"/>
      <c r="K205" s="792"/>
      <c r="L205" s="793" t="str">
        <f>iferror(vlookup(#REF!,'Back up'!$B$2:$C$18,2),"")</f>
        <v/>
      </c>
      <c r="M205" s="788"/>
      <c r="N205" s="788"/>
      <c r="O205" s="256"/>
      <c r="P205" s="256"/>
      <c r="Q205" s="256"/>
      <c r="R205" s="256"/>
      <c r="S205" s="256"/>
      <c r="T205" s="256"/>
      <c r="U205" s="256"/>
    </row>
    <row r="206" ht="23.25" customHeight="1">
      <c r="A206" s="208">
        <v>1.0</v>
      </c>
      <c r="B206" s="779"/>
      <c r="C206" s="219"/>
      <c r="D206" s="208" t="s">
        <v>120</v>
      </c>
      <c r="E206" s="219"/>
      <c r="F206" s="820" t="s">
        <v>18</v>
      </c>
      <c r="G206" s="780" t="s">
        <v>2284</v>
      </c>
      <c r="H206" s="781" t="s">
        <v>2285</v>
      </c>
      <c r="I206" s="212" t="s">
        <v>1727</v>
      </c>
      <c r="J206" s="782"/>
      <c r="K206" s="250">
        <v>1.0</v>
      </c>
      <c r="L206" s="111" t="s">
        <v>1971</v>
      </c>
      <c r="M206" s="208" t="s">
        <v>2215</v>
      </c>
      <c r="N206" s="208" t="s">
        <v>2286</v>
      </c>
      <c r="O206" s="213"/>
      <c r="P206" s="213"/>
      <c r="Q206" s="213"/>
      <c r="R206" s="213"/>
      <c r="S206" s="213"/>
      <c r="T206" s="213"/>
      <c r="U206" s="213"/>
    </row>
    <row r="207" ht="23.25" customHeight="1">
      <c r="A207" s="208">
        <v>2.0</v>
      </c>
      <c r="B207" s="779"/>
      <c r="C207" s="219"/>
      <c r="D207" s="208" t="s">
        <v>120</v>
      </c>
      <c r="E207" s="219"/>
      <c r="F207" s="208" t="s">
        <v>83</v>
      </c>
      <c r="G207" s="780" t="s">
        <v>2248</v>
      </c>
      <c r="H207" s="781" t="s">
        <v>2249</v>
      </c>
      <c r="I207" s="212" t="s">
        <v>1727</v>
      </c>
      <c r="J207" s="782"/>
      <c r="K207" s="250">
        <v>0.5</v>
      </c>
      <c r="L207" s="111" t="s">
        <v>1971</v>
      </c>
      <c r="M207" s="208" t="s">
        <v>2009</v>
      </c>
      <c r="N207" s="208" t="s">
        <v>2287</v>
      </c>
      <c r="O207" s="213"/>
      <c r="P207" s="213"/>
      <c r="Q207" s="213"/>
      <c r="R207" s="213"/>
      <c r="S207" s="213"/>
      <c r="T207" s="213"/>
      <c r="U207" s="213"/>
    </row>
    <row r="208" ht="23.25" customHeight="1">
      <c r="A208" s="208">
        <v>3.0</v>
      </c>
      <c r="B208" s="779"/>
      <c r="C208" s="219"/>
      <c r="D208" s="208" t="s">
        <v>120</v>
      </c>
      <c r="E208" s="219"/>
      <c r="F208" s="208" t="s">
        <v>83</v>
      </c>
      <c r="G208" s="780" t="s">
        <v>2039</v>
      </c>
      <c r="H208" s="781" t="s">
        <v>2040</v>
      </c>
      <c r="I208" s="212" t="s">
        <v>1750</v>
      </c>
      <c r="J208" s="782"/>
      <c r="K208" s="250">
        <v>0.2</v>
      </c>
      <c r="L208" s="111" t="s">
        <v>1971</v>
      </c>
      <c r="M208" s="208" t="s">
        <v>2009</v>
      </c>
      <c r="N208" s="208" t="s">
        <v>2288</v>
      </c>
      <c r="O208" s="213"/>
      <c r="P208" s="213"/>
      <c r="Q208" s="213"/>
      <c r="R208" s="213"/>
      <c r="S208" s="213"/>
      <c r="T208" s="213"/>
      <c r="U208" s="213"/>
    </row>
    <row r="209" ht="23.25" customHeight="1">
      <c r="A209" s="208">
        <v>4.0</v>
      </c>
      <c r="B209" s="779"/>
      <c r="C209" s="219"/>
      <c r="D209" s="208" t="s">
        <v>120</v>
      </c>
      <c r="E209" s="219"/>
      <c r="F209" s="208" t="s">
        <v>83</v>
      </c>
      <c r="G209" s="780" t="s">
        <v>2268</v>
      </c>
      <c r="H209" s="781" t="s">
        <v>2269</v>
      </c>
      <c r="I209" s="212" t="s">
        <v>2289</v>
      </c>
      <c r="J209" s="782"/>
      <c r="K209" s="250">
        <v>0.2</v>
      </c>
      <c r="L209" s="111" t="s">
        <v>1971</v>
      </c>
      <c r="M209" s="208" t="s">
        <v>2009</v>
      </c>
      <c r="N209" s="208" t="s">
        <v>2290</v>
      </c>
      <c r="O209" s="213"/>
      <c r="P209" s="213"/>
      <c r="Q209" s="213"/>
      <c r="R209" s="213"/>
      <c r="S209" s="213"/>
      <c r="T209" s="213"/>
      <c r="U209" s="213"/>
    </row>
    <row r="210" ht="23.25" customHeight="1">
      <c r="A210" s="208">
        <v>5.0</v>
      </c>
      <c r="B210" s="779"/>
      <c r="C210" s="219"/>
      <c r="D210" s="208" t="s">
        <v>120</v>
      </c>
      <c r="E210" s="219"/>
      <c r="F210" s="820" t="s">
        <v>18</v>
      </c>
      <c r="G210" s="780" t="s">
        <v>2185</v>
      </c>
      <c r="H210" s="807" t="s">
        <v>2186</v>
      </c>
      <c r="I210" s="212" t="s">
        <v>1727</v>
      </c>
      <c r="J210" s="782"/>
      <c r="K210" s="250"/>
      <c r="L210" s="111" t="s">
        <v>1971</v>
      </c>
      <c r="M210" s="208" t="s">
        <v>2085</v>
      </c>
      <c r="N210" s="208" t="s">
        <v>2291</v>
      </c>
      <c r="O210" s="213"/>
      <c r="P210" s="213"/>
      <c r="Q210" s="213"/>
      <c r="R210" s="213"/>
      <c r="S210" s="213"/>
      <c r="T210" s="213"/>
      <c r="U210" s="213"/>
    </row>
    <row r="211" ht="23.25" customHeight="1">
      <c r="A211" s="208">
        <v>6.0</v>
      </c>
      <c r="B211" s="779"/>
      <c r="C211" s="219"/>
      <c r="D211" s="208" t="s">
        <v>120</v>
      </c>
      <c r="E211" s="219"/>
      <c r="F211" s="820" t="s">
        <v>18</v>
      </c>
      <c r="G211" s="806" t="s">
        <v>490</v>
      </c>
      <c r="H211" s="807" t="s">
        <v>2292</v>
      </c>
      <c r="I211" s="212"/>
      <c r="J211" s="782"/>
      <c r="K211" s="250"/>
      <c r="L211" s="111" t="s">
        <v>1971</v>
      </c>
      <c r="M211" s="208" t="s">
        <v>2163</v>
      </c>
      <c r="N211" s="810" t="s">
        <v>2293</v>
      </c>
      <c r="O211" s="213"/>
      <c r="P211" s="213"/>
      <c r="Q211" s="213"/>
      <c r="R211" s="213"/>
      <c r="S211" s="213"/>
      <c r="T211" s="213"/>
      <c r="U211" s="213"/>
    </row>
    <row r="212" ht="23.25" customHeight="1">
      <c r="A212" s="208">
        <v>7.0</v>
      </c>
      <c r="B212" s="779"/>
      <c r="C212" s="219"/>
      <c r="D212" s="208" t="s">
        <v>120</v>
      </c>
      <c r="E212" s="219"/>
      <c r="F212" s="820" t="s">
        <v>18</v>
      </c>
      <c r="G212" s="806" t="s">
        <v>2109</v>
      </c>
      <c r="H212" s="807" t="s">
        <v>2294</v>
      </c>
      <c r="I212" s="212"/>
      <c r="J212" s="782"/>
      <c r="K212" s="250"/>
      <c r="L212" s="111" t="s">
        <v>1971</v>
      </c>
      <c r="M212" s="208" t="s">
        <v>2163</v>
      </c>
      <c r="N212" s="810" t="s">
        <v>2295</v>
      </c>
      <c r="O212" s="213"/>
      <c r="P212" s="213"/>
      <c r="Q212" s="213"/>
      <c r="R212" s="213"/>
      <c r="S212" s="213"/>
      <c r="T212" s="213"/>
      <c r="U212" s="213"/>
    </row>
    <row r="213" ht="23.25" customHeight="1">
      <c r="A213" s="208">
        <v>8.0</v>
      </c>
      <c r="B213" s="779"/>
      <c r="C213" s="219"/>
      <c r="D213" s="208" t="s">
        <v>120</v>
      </c>
      <c r="E213" s="219"/>
      <c r="F213" s="820" t="s">
        <v>18</v>
      </c>
      <c r="G213" s="806" t="s">
        <v>530</v>
      </c>
      <c r="H213" s="807" t="s">
        <v>2296</v>
      </c>
      <c r="I213" s="212"/>
      <c r="J213" s="782"/>
      <c r="K213" s="250"/>
      <c r="L213" s="111" t="s">
        <v>1971</v>
      </c>
      <c r="M213" s="208" t="s">
        <v>2085</v>
      </c>
      <c r="N213" s="810" t="s">
        <v>2297</v>
      </c>
      <c r="O213" s="213"/>
      <c r="P213" s="213"/>
      <c r="Q213" s="213"/>
      <c r="R213" s="213"/>
      <c r="S213" s="213"/>
      <c r="T213" s="213"/>
      <c r="U213" s="213"/>
    </row>
    <row r="214" ht="23.25" customHeight="1">
      <c r="A214" s="208">
        <v>9.0</v>
      </c>
      <c r="B214" s="779"/>
      <c r="C214" s="219"/>
      <c r="D214" s="208" t="s">
        <v>120</v>
      </c>
      <c r="E214" s="219"/>
      <c r="F214" s="820" t="s">
        <v>18</v>
      </c>
      <c r="G214" s="806" t="s">
        <v>486</v>
      </c>
      <c r="H214" s="807" t="s">
        <v>2298</v>
      </c>
      <c r="I214" s="212"/>
      <c r="J214" s="782"/>
      <c r="K214" s="250"/>
      <c r="L214" s="111" t="s">
        <v>1971</v>
      </c>
      <c r="M214" s="208" t="s">
        <v>2163</v>
      </c>
      <c r="N214" s="810" t="s">
        <v>2299</v>
      </c>
      <c r="O214" s="213"/>
      <c r="P214" s="213"/>
      <c r="Q214" s="213"/>
      <c r="R214" s="213"/>
      <c r="S214" s="213"/>
      <c r="T214" s="213"/>
      <c r="U214" s="213"/>
    </row>
    <row r="215" ht="23.25" customHeight="1">
      <c r="A215" s="208">
        <v>10.0</v>
      </c>
      <c r="B215" s="779"/>
      <c r="C215" s="219"/>
      <c r="D215" s="208" t="s">
        <v>120</v>
      </c>
      <c r="E215" s="219"/>
      <c r="F215" s="820" t="s">
        <v>18</v>
      </c>
      <c r="G215" s="806" t="s">
        <v>2119</v>
      </c>
      <c r="H215" s="807" t="s">
        <v>2300</v>
      </c>
      <c r="I215" s="212"/>
      <c r="J215" s="782"/>
      <c r="K215" s="250"/>
      <c r="L215" s="111" t="s">
        <v>1971</v>
      </c>
      <c r="M215" s="208" t="s">
        <v>2163</v>
      </c>
      <c r="N215" s="810" t="s">
        <v>2301</v>
      </c>
      <c r="O215" s="213"/>
      <c r="P215" s="213"/>
      <c r="Q215" s="213"/>
      <c r="R215" s="213"/>
      <c r="S215" s="213"/>
      <c r="T215" s="213"/>
      <c r="U215" s="213"/>
    </row>
    <row r="216" ht="23.25" customHeight="1">
      <c r="A216" s="208">
        <v>11.0</v>
      </c>
      <c r="B216" s="779"/>
      <c r="C216" s="219"/>
      <c r="D216" s="208" t="s">
        <v>120</v>
      </c>
      <c r="E216" s="219"/>
      <c r="F216" s="820" t="s">
        <v>18</v>
      </c>
      <c r="G216" s="806" t="s">
        <v>2302</v>
      </c>
      <c r="H216" s="807" t="s">
        <v>2303</v>
      </c>
      <c r="I216" s="212"/>
      <c r="J216" s="782"/>
      <c r="K216" s="250"/>
      <c r="L216" s="111" t="s">
        <v>1971</v>
      </c>
      <c r="M216" s="208" t="s">
        <v>2163</v>
      </c>
      <c r="N216" s="810" t="s">
        <v>2304</v>
      </c>
      <c r="O216" s="213"/>
      <c r="P216" s="213"/>
      <c r="Q216" s="213"/>
      <c r="R216" s="213"/>
      <c r="S216" s="213"/>
      <c r="T216" s="213"/>
      <c r="U216" s="213"/>
    </row>
    <row r="217" ht="23.25" customHeight="1">
      <c r="A217" s="208">
        <v>12.0</v>
      </c>
      <c r="B217" s="779"/>
      <c r="C217" s="219"/>
      <c r="D217" s="208" t="s">
        <v>120</v>
      </c>
      <c r="E217" s="219"/>
      <c r="F217" s="820" t="s">
        <v>18</v>
      </c>
      <c r="G217" s="806" t="s">
        <v>2305</v>
      </c>
      <c r="H217" s="807" t="s">
        <v>2306</v>
      </c>
      <c r="I217" s="212"/>
      <c r="J217" s="782"/>
      <c r="K217" s="250"/>
      <c r="L217" s="111" t="s">
        <v>1971</v>
      </c>
      <c r="M217" s="208" t="s">
        <v>2163</v>
      </c>
      <c r="N217" s="810" t="s">
        <v>2307</v>
      </c>
      <c r="O217" s="213"/>
      <c r="P217" s="213"/>
      <c r="Q217" s="213"/>
      <c r="R217" s="213"/>
      <c r="S217" s="213"/>
      <c r="T217" s="213"/>
      <c r="U217" s="213"/>
    </row>
    <row r="218" ht="23.25" customHeight="1">
      <c r="A218" s="208">
        <v>13.0</v>
      </c>
      <c r="B218" s="779"/>
      <c r="C218" s="219"/>
      <c r="D218" s="208" t="s">
        <v>120</v>
      </c>
      <c r="E218" s="219"/>
      <c r="F218" s="820" t="s">
        <v>18</v>
      </c>
      <c r="G218" s="806" t="s">
        <v>2308</v>
      </c>
      <c r="H218" s="807" t="s">
        <v>2309</v>
      </c>
      <c r="I218" s="212" t="s">
        <v>1727</v>
      </c>
      <c r="J218" s="782"/>
      <c r="K218" s="250"/>
      <c r="L218" s="111" t="s">
        <v>1971</v>
      </c>
      <c r="M218" s="208" t="s">
        <v>2009</v>
      </c>
      <c r="N218" s="810" t="s">
        <v>2310</v>
      </c>
      <c r="O218" s="213"/>
      <c r="P218" s="213"/>
      <c r="Q218" s="213"/>
      <c r="R218" s="213"/>
      <c r="S218" s="213"/>
      <c r="T218" s="213"/>
      <c r="U218" s="213"/>
    </row>
    <row r="219" ht="23.25" customHeight="1">
      <c r="A219" s="208">
        <v>14.0</v>
      </c>
      <c r="B219" s="779"/>
      <c r="C219" s="219"/>
      <c r="D219" s="208" t="s">
        <v>120</v>
      </c>
      <c r="E219" s="219"/>
      <c r="F219" s="820" t="s">
        <v>18</v>
      </c>
      <c r="G219" s="806" t="s">
        <v>2311</v>
      </c>
      <c r="H219" s="807" t="s">
        <v>2312</v>
      </c>
      <c r="I219" s="212"/>
      <c r="J219" s="782"/>
      <c r="K219" s="250"/>
      <c r="L219" s="111" t="s">
        <v>1971</v>
      </c>
      <c r="M219" s="208" t="s">
        <v>2085</v>
      </c>
      <c r="N219" s="810" t="s">
        <v>2313</v>
      </c>
      <c r="O219" s="213"/>
      <c r="P219" s="213"/>
      <c r="Q219" s="213"/>
      <c r="R219" s="213"/>
      <c r="S219" s="213"/>
      <c r="T219" s="213"/>
      <c r="U219" s="213"/>
    </row>
    <row r="220" ht="23.25" customHeight="1">
      <c r="A220" s="208">
        <v>15.0</v>
      </c>
      <c r="B220" s="779"/>
      <c r="C220" s="219"/>
      <c r="D220" s="208" t="s">
        <v>120</v>
      </c>
      <c r="E220" s="219"/>
      <c r="F220" s="820" t="s">
        <v>18</v>
      </c>
      <c r="G220" s="806" t="s">
        <v>2129</v>
      </c>
      <c r="H220" s="807" t="s">
        <v>2314</v>
      </c>
      <c r="I220" s="212"/>
      <c r="J220" s="782"/>
      <c r="K220" s="250"/>
      <c r="L220" s="111" t="s">
        <v>1971</v>
      </c>
      <c r="M220" s="208" t="s">
        <v>2163</v>
      </c>
      <c r="N220" s="810" t="s">
        <v>2315</v>
      </c>
      <c r="O220" s="213"/>
      <c r="P220" s="213"/>
      <c r="Q220" s="213"/>
      <c r="R220" s="213"/>
      <c r="S220" s="213"/>
      <c r="T220" s="213"/>
      <c r="U220" s="213"/>
    </row>
    <row r="221" ht="23.25" customHeight="1">
      <c r="A221" s="208">
        <v>16.0</v>
      </c>
      <c r="B221" s="779"/>
      <c r="C221" s="219"/>
      <c r="D221" s="208" t="s">
        <v>120</v>
      </c>
      <c r="E221" s="219"/>
      <c r="F221" s="820" t="s">
        <v>18</v>
      </c>
      <c r="G221" s="806" t="s">
        <v>492</v>
      </c>
      <c r="H221" s="807" t="s">
        <v>2316</v>
      </c>
      <c r="I221" s="212"/>
      <c r="J221" s="782"/>
      <c r="K221" s="250"/>
      <c r="L221" s="111" t="s">
        <v>1971</v>
      </c>
      <c r="M221" s="208" t="s">
        <v>2163</v>
      </c>
      <c r="N221" s="810" t="s">
        <v>2317</v>
      </c>
      <c r="O221" s="213"/>
      <c r="P221" s="213"/>
      <c r="Q221" s="213"/>
      <c r="R221" s="213"/>
      <c r="S221" s="213"/>
      <c r="T221" s="213"/>
      <c r="U221" s="213"/>
    </row>
    <row r="222" ht="23.25" customHeight="1">
      <c r="A222" s="208">
        <v>17.0</v>
      </c>
      <c r="B222" s="779"/>
      <c r="C222" s="219"/>
      <c r="D222" s="208" t="s">
        <v>120</v>
      </c>
      <c r="E222" s="219"/>
      <c r="F222" s="820" t="s">
        <v>18</v>
      </c>
      <c r="G222" s="806" t="s">
        <v>2248</v>
      </c>
      <c r="H222" s="807" t="s">
        <v>2318</v>
      </c>
      <c r="I222" s="212"/>
      <c r="J222" s="782"/>
      <c r="K222" s="250"/>
      <c r="L222" s="111" t="s">
        <v>1971</v>
      </c>
      <c r="M222" s="208" t="s">
        <v>2163</v>
      </c>
      <c r="N222" s="810" t="s">
        <v>2319</v>
      </c>
      <c r="O222" s="213"/>
      <c r="P222" s="213"/>
      <c r="Q222" s="213"/>
      <c r="R222" s="213"/>
      <c r="S222" s="213"/>
      <c r="T222" s="213"/>
      <c r="U222" s="213"/>
    </row>
    <row r="223" ht="23.25" customHeight="1">
      <c r="A223" s="208">
        <v>18.0</v>
      </c>
      <c r="B223" s="779"/>
      <c r="C223" s="219"/>
      <c r="D223" s="208" t="s">
        <v>120</v>
      </c>
      <c r="E223" s="219"/>
      <c r="F223" s="820" t="s">
        <v>18</v>
      </c>
      <c r="G223" s="806" t="s">
        <v>2320</v>
      </c>
      <c r="H223" s="807" t="s">
        <v>2321</v>
      </c>
      <c r="I223" s="212"/>
      <c r="J223" s="782"/>
      <c r="K223" s="250"/>
      <c r="L223" s="111" t="s">
        <v>1971</v>
      </c>
      <c r="M223" s="208" t="s">
        <v>2085</v>
      </c>
      <c r="N223" s="810" t="s">
        <v>2322</v>
      </c>
      <c r="O223" s="213"/>
      <c r="P223" s="213"/>
      <c r="Q223" s="213"/>
      <c r="R223" s="213"/>
      <c r="S223" s="213"/>
      <c r="T223" s="213"/>
      <c r="U223" s="213"/>
    </row>
    <row r="224" ht="23.25" customHeight="1">
      <c r="A224" s="208">
        <v>19.0</v>
      </c>
      <c r="B224" s="779"/>
      <c r="C224" s="219"/>
      <c r="D224" s="208" t="s">
        <v>120</v>
      </c>
      <c r="E224" s="219"/>
      <c r="F224" s="820" t="s">
        <v>18</v>
      </c>
      <c r="G224" s="806" t="s">
        <v>2323</v>
      </c>
      <c r="H224" s="807" t="s">
        <v>2324</v>
      </c>
      <c r="I224" s="212"/>
      <c r="J224" s="782"/>
      <c r="K224" s="250"/>
      <c r="L224" s="111" t="s">
        <v>1971</v>
      </c>
      <c r="M224" s="208" t="s">
        <v>2085</v>
      </c>
      <c r="N224" s="810" t="s">
        <v>2325</v>
      </c>
      <c r="O224" s="213"/>
      <c r="P224" s="213"/>
      <c r="Q224" s="213"/>
      <c r="R224" s="213"/>
      <c r="S224" s="213"/>
      <c r="T224" s="213"/>
      <c r="U224" s="213"/>
    </row>
    <row r="225" ht="23.25" customHeight="1">
      <c r="A225" s="219"/>
      <c r="B225" s="779"/>
      <c r="C225" s="219"/>
      <c r="D225" s="219"/>
      <c r="E225" s="219"/>
      <c r="F225" s="219"/>
      <c r="G225" s="782"/>
      <c r="H225" s="784"/>
      <c r="I225" s="213"/>
      <c r="J225" s="782"/>
      <c r="K225" s="213"/>
      <c r="L225" s="213"/>
      <c r="M225" s="219"/>
      <c r="N225" s="219"/>
      <c r="O225" s="213"/>
      <c r="P225" s="213"/>
      <c r="Q225" s="213"/>
      <c r="R225" s="213"/>
      <c r="S225" s="213"/>
      <c r="T225" s="213"/>
      <c r="U225" s="213"/>
    </row>
    <row r="226" ht="23.25" customHeight="1">
      <c r="A226" s="839"/>
      <c r="B226" s="840"/>
      <c r="C226" s="841"/>
      <c r="D226" s="841"/>
      <c r="E226" s="842"/>
      <c r="F226" s="843">
        <v>46147.0</v>
      </c>
      <c r="G226" s="844"/>
      <c r="H226" s="845"/>
      <c r="I226" s="839"/>
      <c r="J226" s="844"/>
      <c r="K226" s="839"/>
      <c r="L226" s="839" t="str">
        <f>iferror(vlookup(#REF!,'Back up'!$B$2:$C$18,2),"")</f>
        <v/>
      </c>
      <c r="M226" s="839"/>
      <c r="N226" s="839"/>
      <c r="O226" s="716"/>
      <c r="P226" s="716"/>
      <c r="Q226" s="716"/>
      <c r="R226" s="716"/>
      <c r="S226" s="716"/>
      <c r="T226" s="716"/>
      <c r="U226" s="716"/>
    </row>
    <row r="227" ht="23.25" customHeight="1">
      <c r="A227" s="208">
        <v>1.0</v>
      </c>
      <c r="B227" s="779"/>
      <c r="C227" s="219"/>
      <c r="D227" s="208" t="s">
        <v>120</v>
      </c>
      <c r="E227" s="219"/>
      <c r="F227" s="820" t="s">
        <v>18</v>
      </c>
      <c r="G227" s="806" t="s">
        <v>294</v>
      </c>
      <c r="H227" s="807" t="s">
        <v>2326</v>
      </c>
      <c r="I227" s="212"/>
      <c r="J227" s="782"/>
      <c r="K227" s="250"/>
      <c r="L227" s="111" t="s">
        <v>1971</v>
      </c>
      <c r="M227" s="208" t="s">
        <v>2163</v>
      </c>
      <c r="N227" s="810" t="s">
        <v>2327</v>
      </c>
      <c r="O227" s="213"/>
      <c r="P227" s="213"/>
      <c r="Q227" s="213"/>
      <c r="R227" s="213"/>
      <c r="S227" s="213"/>
      <c r="T227" s="213"/>
      <c r="U227" s="213"/>
    </row>
    <row r="228" ht="23.25" customHeight="1">
      <c r="A228" s="208">
        <v>2.0</v>
      </c>
      <c r="B228" s="779"/>
      <c r="C228" s="219"/>
      <c r="D228" s="208" t="s">
        <v>120</v>
      </c>
      <c r="E228" s="219"/>
      <c r="F228" s="820" t="s">
        <v>18</v>
      </c>
      <c r="G228" s="806" t="s">
        <v>1199</v>
      </c>
      <c r="H228" s="807" t="s">
        <v>2328</v>
      </c>
      <c r="I228" s="212"/>
      <c r="J228" s="782"/>
      <c r="K228" s="250"/>
      <c r="L228" s="111" t="s">
        <v>1971</v>
      </c>
      <c r="M228" s="208" t="s">
        <v>2085</v>
      </c>
      <c r="N228" s="822" t="s">
        <v>2329</v>
      </c>
      <c r="O228" s="213"/>
      <c r="P228" s="213"/>
      <c r="Q228" s="213"/>
      <c r="R228" s="213"/>
      <c r="S228" s="213"/>
      <c r="T228" s="213"/>
      <c r="U228" s="213"/>
    </row>
    <row r="229" ht="23.25" customHeight="1">
      <c r="A229" s="208">
        <v>3.0</v>
      </c>
      <c r="B229" s="779"/>
      <c r="C229" s="219"/>
      <c r="D229" s="208" t="s">
        <v>120</v>
      </c>
      <c r="E229" s="219"/>
      <c r="F229" s="820" t="s">
        <v>18</v>
      </c>
      <c r="G229" s="806" t="s">
        <v>2330</v>
      </c>
      <c r="H229" s="807" t="s">
        <v>2331</v>
      </c>
      <c r="I229" s="212"/>
      <c r="J229" s="782"/>
      <c r="K229" s="250"/>
      <c r="L229" s="111" t="s">
        <v>1971</v>
      </c>
      <c r="M229" s="208" t="s">
        <v>2163</v>
      </c>
      <c r="N229" s="810" t="s">
        <v>2332</v>
      </c>
      <c r="O229" s="213"/>
      <c r="P229" s="213"/>
      <c r="Q229" s="213"/>
      <c r="R229" s="213"/>
      <c r="S229" s="213"/>
      <c r="T229" s="213"/>
      <c r="U229" s="213"/>
    </row>
    <row r="230" ht="23.25" customHeight="1">
      <c r="A230" s="208">
        <v>4.0</v>
      </c>
      <c r="B230" s="779"/>
      <c r="C230" s="219"/>
      <c r="D230" s="208" t="s">
        <v>120</v>
      </c>
      <c r="E230" s="219"/>
      <c r="F230" s="820" t="s">
        <v>18</v>
      </c>
      <c r="G230" s="806" t="s">
        <v>2333</v>
      </c>
      <c r="H230" s="807" t="s">
        <v>2334</v>
      </c>
      <c r="I230" s="212"/>
      <c r="J230" s="782"/>
      <c r="K230" s="250"/>
      <c r="L230" s="111" t="s">
        <v>1971</v>
      </c>
      <c r="M230" s="208" t="s">
        <v>2085</v>
      </c>
      <c r="N230" s="810" t="s">
        <v>2335</v>
      </c>
      <c r="O230" s="213"/>
      <c r="P230" s="213"/>
      <c r="Q230" s="213"/>
      <c r="R230" s="213"/>
      <c r="S230" s="213"/>
      <c r="T230" s="213"/>
      <c r="U230" s="213"/>
    </row>
    <row r="231" ht="23.25" customHeight="1">
      <c r="A231" s="208">
        <v>5.0</v>
      </c>
      <c r="B231" s="779"/>
      <c r="C231" s="219"/>
      <c r="D231" s="208" t="s">
        <v>120</v>
      </c>
      <c r="E231" s="219"/>
      <c r="F231" s="820" t="s">
        <v>18</v>
      </c>
      <c r="G231" s="806" t="s">
        <v>2336</v>
      </c>
      <c r="H231" s="807" t="s">
        <v>2337</v>
      </c>
      <c r="I231" s="212"/>
      <c r="J231" s="782"/>
      <c r="K231" s="250"/>
      <c r="L231" s="111" t="s">
        <v>1971</v>
      </c>
      <c r="M231" s="208" t="s">
        <v>2085</v>
      </c>
      <c r="N231" s="810" t="s">
        <v>2338</v>
      </c>
      <c r="O231" s="213"/>
      <c r="P231" s="213"/>
      <c r="Q231" s="213"/>
      <c r="R231" s="213"/>
      <c r="S231" s="213"/>
      <c r="T231" s="213"/>
      <c r="U231" s="213"/>
    </row>
    <row r="232" ht="23.25" customHeight="1">
      <c r="A232" s="208">
        <v>6.0</v>
      </c>
      <c r="B232" s="779"/>
      <c r="C232" s="219"/>
      <c r="D232" s="208" t="s">
        <v>120</v>
      </c>
      <c r="E232" s="219"/>
      <c r="F232" s="820" t="s">
        <v>18</v>
      </c>
      <c r="G232" s="806" t="s">
        <v>2339</v>
      </c>
      <c r="H232" s="807" t="s">
        <v>2340</v>
      </c>
      <c r="I232" s="212"/>
      <c r="J232" s="782"/>
      <c r="K232" s="250"/>
      <c r="L232" s="111" t="s">
        <v>1971</v>
      </c>
      <c r="M232" s="208" t="s">
        <v>2163</v>
      </c>
      <c r="N232" s="810" t="s">
        <v>2341</v>
      </c>
      <c r="O232" s="213"/>
      <c r="P232" s="213"/>
      <c r="Q232" s="213"/>
      <c r="R232" s="213"/>
      <c r="S232" s="213"/>
      <c r="T232" s="213"/>
      <c r="U232" s="213"/>
    </row>
    <row r="233" ht="23.25" customHeight="1">
      <c r="A233" s="208">
        <v>7.0</v>
      </c>
      <c r="B233" s="779"/>
      <c r="C233" s="219"/>
      <c r="D233" s="208" t="s">
        <v>120</v>
      </c>
      <c r="E233" s="219"/>
      <c r="F233" s="820" t="s">
        <v>18</v>
      </c>
      <c r="G233" s="806" t="s">
        <v>480</v>
      </c>
      <c r="H233" s="807" t="s">
        <v>2342</v>
      </c>
      <c r="I233" s="212"/>
      <c r="J233" s="782"/>
      <c r="K233" s="250"/>
      <c r="L233" s="111" t="s">
        <v>1971</v>
      </c>
      <c r="M233" s="208" t="s">
        <v>2085</v>
      </c>
      <c r="N233" s="822" t="s">
        <v>2343</v>
      </c>
      <c r="O233" s="213"/>
      <c r="P233" s="213"/>
      <c r="Q233" s="213"/>
      <c r="R233" s="213"/>
      <c r="S233" s="213"/>
      <c r="T233" s="213"/>
      <c r="U233" s="213"/>
    </row>
    <row r="234" ht="23.25" customHeight="1">
      <c r="A234" s="208">
        <v>8.0</v>
      </c>
      <c r="B234" s="779"/>
      <c r="C234" s="219"/>
      <c r="D234" s="208" t="s">
        <v>120</v>
      </c>
      <c r="E234" s="219"/>
      <c r="F234" s="820" t="s">
        <v>18</v>
      </c>
      <c r="G234" s="806" t="s">
        <v>2111</v>
      </c>
      <c r="H234" s="807" t="s">
        <v>2344</v>
      </c>
      <c r="I234" s="212"/>
      <c r="J234" s="782"/>
      <c r="K234" s="250"/>
      <c r="L234" s="111" t="s">
        <v>1971</v>
      </c>
      <c r="M234" s="208" t="s">
        <v>2163</v>
      </c>
      <c r="N234" s="810" t="s">
        <v>2345</v>
      </c>
      <c r="O234" s="213"/>
      <c r="P234" s="213"/>
      <c r="Q234" s="213"/>
      <c r="R234" s="213"/>
      <c r="S234" s="213"/>
      <c r="T234" s="213"/>
      <c r="U234" s="213"/>
    </row>
    <row r="235" ht="23.25" customHeight="1">
      <c r="A235" s="208">
        <v>9.0</v>
      </c>
      <c r="B235" s="779"/>
      <c r="C235" s="219"/>
      <c r="D235" s="208" t="s">
        <v>120</v>
      </c>
      <c r="E235" s="219"/>
      <c r="F235" s="820" t="s">
        <v>18</v>
      </c>
      <c r="G235" s="806" t="s">
        <v>1257</v>
      </c>
      <c r="H235" s="807" t="s">
        <v>2346</v>
      </c>
      <c r="I235" s="212"/>
      <c r="J235" s="782"/>
      <c r="K235" s="250"/>
      <c r="L235" s="111" t="s">
        <v>1971</v>
      </c>
      <c r="M235" s="208" t="s">
        <v>2163</v>
      </c>
      <c r="N235" s="810" t="s">
        <v>2347</v>
      </c>
      <c r="O235" s="213"/>
      <c r="P235" s="213"/>
      <c r="Q235" s="213"/>
      <c r="R235" s="213"/>
      <c r="S235" s="213"/>
      <c r="T235" s="213"/>
      <c r="U235" s="213"/>
    </row>
    <row r="236" ht="23.25" customHeight="1">
      <c r="A236" s="208">
        <v>10.0</v>
      </c>
      <c r="B236" s="779"/>
      <c r="C236" s="219"/>
      <c r="D236" s="208" t="s">
        <v>120</v>
      </c>
      <c r="E236" s="219"/>
      <c r="F236" s="820" t="s">
        <v>18</v>
      </c>
      <c r="G236" s="806" t="s">
        <v>2348</v>
      </c>
      <c r="H236" s="807" t="s">
        <v>2349</v>
      </c>
      <c r="I236" s="212"/>
      <c r="J236" s="782"/>
      <c r="K236" s="250"/>
      <c r="L236" s="111" t="s">
        <v>1971</v>
      </c>
      <c r="M236" s="208" t="s">
        <v>2163</v>
      </c>
      <c r="N236" s="810" t="s">
        <v>2350</v>
      </c>
      <c r="O236" s="213"/>
      <c r="P236" s="213"/>
      <c r="Q236" s="213"/>
      <c r="R236" s="213"/>
      <c r="S236" s="213"/>
      <c r="T236" s="213"/>
      <c r="U236" s="213"/>
    </row>
    <row r="237" ht="23.25" customHeight="1">
      <c r="A237" s="208">
        <v>11.0</v>
      </c>
      <c r="B237" s="779"/>
      <c r="C237" s="219"/>
      <c r="D237" s="208" t="s">
        <v>120</v>
      </c>
      <c r="E237" s="219"/>
      <c r="F237" s="820" t="s">
        <v>18</v>
      </c>
      <c r="G237" s="806" t="s">
        <v>2351</v>
      </c>
      <c r="H237" s="807" t="s">
        <v>2352</v>
      </c>
      <c r="I237" s="212"/>
      <c r="J237" s="782"/>
      <c r="K237" s="250"/>
      <c r="L237" s="111" t="s">
        <v>1971</v>
      </c>
      <c r="M237" s="208" t="s">
        <v>2085</v>
      </c>
      <c r="N237" s="810" t="s">
        <v>2353</v>
      </c>
      <c r="O237" s="213"/>
      <c r="P237" s="213"/>
      <c r="Q237" s="213"/>
      <c r="R237" s="213"/>
      <c r="S237" s="213"/>
      <c r="T237" s="213"/>
      <c r="U237" s="213"/>
    </row>
    <row r="238" ht="23.25" customHeight="1">
      <c r="A238" s="208">
        <v>12.0</v>
      </c>
      <c r="B238" s="779"/>
      <c r="C238" s="219"/>
      <c r="D238" s="208" t="s">
        <v>120</v>
      </c>
      <c r="E238" s="219"/>
      <c r="F238" s="820" t="s">
        <v>18</v>
      </c>
      <c r="G238" s="806" t="s">
        <v>2354</v>
      </c>
      <c r="H238" s="807" t="s">
        <v>2355</v>
      </c>
      <c r="I238" s="212"/>
      <c r="J238" s="782"/>
      <c r="K238" s="250"/>
      <c r="L238" s="111" t="s">
        <v>1971</v>
      </c>
      <c r="M238" s="208" t="s">
        <v>2163</v>
      </c>
      <c r="N238" s="810" t="s">
        <v>2356</v>
      </c>
      <c r="O238" s="213"/>
      <c r="P238" s="213"/>
      <c r="Q238" s="213"/>
      <c r="R238" s="213"/>
      <c r="S238" s="213"/>
      <c r="T238" s="213"/>
      <c r="U238" s="213"/>
    </row>
    <row r="239" ht="23.25" customHeight="1">
      <c r="A239" s="208">
        <v>13.0</v>
      </c>
      <c r="B239" s="779"/>
      <c r="C239" s="219"/>
      <c r="D239" s="208" t="s">
        <v>120</v>
      </c>
      <c r="E239" s="219"/>
      <c r="F239" s="820" t="s">
        <v>18</v>
      </c>
      <c r="G239" s="806" t="s">
        <v>1260</v>
      </c>
      <c r="H239" s="807" t="s">
        <v>2357</v>
      </c>
      <c r="I239" s="212"/>
      <c r="J239" s="782"/>
      <c r="K239" s="250"/>
      <c r="L239" s="111" t="s">
        <v>1971</v>
      </c>
      <c r="M239" s="208" t="s">
        <v>2163</v>
      </c>
      <c r="N239" s="810" t="s">
        <v>2358</v>
      </c>
      <c r="O239" s="213"/>
      <c r="P239" s="213"/>
      <c r="Q239" s="213"/>
      <c r="R239" s="213"/>
      <c r="S239" s="213"/>
      <c r="T239" s="213"/>
      <c r="U239" s="213"/>
    </row>
    <row r="240" ht="23.25" customHeight="1">
      <c r="A240" s="208">
        <v>14.0</v>
      </c>
      <c r="B240" s="779"/>
      <c r="C240" s="219"/>
      <c r="D240" s="208" t="s">
        <v>120</v>
      </c>
      <c r="E240" s="219"/>
      <c r="F240" s="208" t="s">
        <v>2359</v>
      </c>
      <c r="G240" s="780">
        <v>70398.0</v>
      </c>
      <c r="H240" s="781" t="s">
        <v>2360</v>
      </c>
      <c r="I240" s="212" t="s">
        <v>1720</v>
      </c>
      <c r="J240" s="782"/>
      <c r="K240" s="250"/>
      <c r="L240" s="111" t="s">
        <v>1971</v>
      </c>
      <c r="M240" s="208" t="s">
        <v>2085</v>
      </c>
      <c r="N240" s="808" t="s">
        <v>2361</v>
      </c>
      <c r="O240" s="213"/>
      <c r="P240" s="213"/>
      <c r="Q240" s="213"/>
      <c r="R240" s="213"/>
      <c r="S240" s="213"/>
      <c r="T240" s="213"/>
      <c r="U240" s="213"/>
    </row>
    <row r="241" ht="23.25" customHeight="1">
      <c r="A241" s="208">
        <v>15.0</v>
      </c>
      <c r="B241" s="779"/>
      <c r="C241" s="219"/>
      <c r="D241" s="208" t="s">
        <v>120</v>
      </c>
      <c r="E241" s="219"/>
      <c r="F241" s="208" t="s">
        <v>2359</v>
      </c>
      <c r="G241" s="780">
        <v>50307.0</v>
      </c>
      <c r="H241" s="781" t="s">
        <v>2095</v>
      </c>
      <c r="I241" s="212" t="s">
        <v>1720</v>
      </c>
      <c r="J241" s="782"/>
      <c r="K241" s="250"/>
      <c r="L241" s="111" t="s">
        <v>1971</v>
      </c>
      <c r="M241" s="208" t="s">
        <v>2085</v>
      </c>
      <c r="N241" s="208" t="s">
        <v>2362</v>
      </c>
      <c r="O241" s="213"/>
      <c r="P241" s="213"/>
      <c r="Q241" s="213"/>
      <c r="R241" s="213"/>
      <c r="S241" s="213"/>
      <c r="T241" s="213"/>
      <c r="U241" s="213"/>
    </row>
    <row r="242" ht="23.25" customHeight="1">
      <c r="A242" s="208"/>
      <c r="B242" s="779"/>
      <c r="C242" s="219"/>
      <c r="D242" s="219"/>
      <c r="E242" s="219"/>
      <c r="F242" s="219"/>
      <c r="G242" s="782"/>
      <c r="H242" s="784"/>
      <c r="I242" s="213"/>
      <c r="J242" s="782"/>
      <c r="K242" s="213"/>
      <c r="L242" s="213"/>
      <c r="M242" s="219"/>
      <c r="N242" s="219"/>
      <c r="O242" s="213"/>
      <c r="P242" s="213"/>
      <c r="Q242" s="213"/>
      <c r="R242" s="213"/>
      <c r="S242" s="213"/>
      <c r="T242" s="213"/>
      <c r="U242" s="213"/>
    </row>
    <row r="243" ht="23.25" customHeight="1">
      <c r="A243" s="846"/>
      <c r="B243" s="840"/>
      <c r="C243" s="841"/>
      <c r="D243" s="841"/>
      <c r="E243" s="842"/>
      <c r="F243" s="843">
        <v>46149.0</v>
      </c>
      <c r="G243" s="844"/>
      <c r="H243" s="845"/>
      <c r="I243" s="839"/>
      <c r="J243" s="844"/>
      <c r="K243" s="839"/>
      <c r="L243" s="839" t="str">
        <f>iferror(vlookup(#REF!,'Back up'!$B$2:$C$18,2),"")</f>
        <v/>
      </c>
      <c r="M243" s="839"/>
      <c r="N243" s="839"/>
      <c r="O243" s="716"/>
      <c r="P243" s="716"/>
      <c r="Q243" s="716"/>
      <c r="R243" s="716"/>
      <c r="S243" s="716"/>
      <c r="T243" s="716"/>
      <c r="U243" s="716"/>
    </row>
    <row r="244" ht="23.25" customHeight="1">
      <c r="A244" s="208">
        <v>1.0</v>
      </c>
      <c r="B244" s="779"/>
      <c r="C244" s="219"/>
      <c r="D244" s="208" t="s">
        <v>120</v>
      </c>
      <c r="E244" s="219"/>
      <c r="F244" s="820" t="s">
        <v>18</v>
      </c>
      <c r="G244" s="806" t="s">
        <v>2363</v>
      </c>
      <c r="H244" s="807" t="s">
        <v>2364</v>
      </c>
      <c r="I244" s="212"/>
      <c r="J244" s="782"/>
      <c r="K244" s="250"/>
      <c r="L244" s="111" t="s">
        <v>1971</v>
      </c>
      <c r="M244" s="208" t="s">
        <v>2085</v>
      </c>
      <c r="N244" s="847" t="s">
        <v>2365</v>
      </c>
      <c r="O244" s="213"/>
      <c r="P244" s="213"/>
      <c r="Q244" s="213"/>
      <c r="R244" s="213"/>
      <c r="S244" s="213"/>
      <c r="T244" s="213"/>
      <c r="U244" s="213"/>
    </row>
    <row r="245" ht="23.25" customHeight="1">
      <c r="A245" s="208">
        <v>2.0</v>
      </c>
      <c r="B245" s="779"/>
      <c r="C245" s="219"/>
      <c r="D245" s="208" t="s">
        <v>120</v>
      </c>
      <c r="E245" s="219"/>
      <c r="F245" s="820" t="s">
        <v>18</v>
      </c>
      <c r="G245" s="806" t="s">
        <v>2366</v>
      </c>
      <c r="H245" s="807" t="s">
        <v>2367</v>
      </c>
      <c r="I245" s="212"/>
      <c r="J245" s="782"/>
      <c r="K245" s="250"/>
      <c r="L245" s="111" t="s">
        <v>1971</v>
      </c>
      <c r="M245" s="208" t="s">
        <v>2085</v>
      </c>
      <c r="N245" s="847" t="s">
        <v>2368</v>
      </c>
      <c r="O245" s="213"/>
      <c r="P245" s="213"/>
      <c r="Q245" s="213"/>
      <c r="R245" s="213"/>
      <c r="S245" s="213"/>
      <c r="T245" s="213"/>
      <c r="U245" s="213"/>
    </row>
    <row r="246" ht="23.25" customHeight="1">
      <c r="A246" s="208">
        <v>3.0</v>
      </c>
      <c r="B246" s="779"/>
      <c r="C246" s="219"/>
      <c r="D246" s="208" t="s">
        <v>120</v>
      </c>
      <c r="E246" s="219"/>
      <c r="F246" s="820" t="s">
        <v>18</v>
      </c>
      <c r="G246" s="806" t="s">
        <v>2019</v>
      </c>
      <c r="H246" s="807" t="s">
        <v>2369</v>
      </c>
      <c r="I246" s="212"/>
      <c r="J246" s="782"/>
      <c r="K246" s="250"/>
      <c r="L246" s="111" t="s">
        <v>1971</v>
      </c>
      <c r="M246" s="208" t="s">
        <v>2085</v>
      </c>
      <c r="N246" s="847" t="s">
        <v>2370</v>
      </c>
      <c r="O246" s="213"/>
      <c r="P246" s="213"/>
      <c r="Q246" s="213"/>
      <c r="R246" s="213"/>
      <c r="S246" s="213"/>
      <c r="T246" s="213"/>
      <c r="U246" s="213"/>
    </row>
    <row r="247" ht="23.25" customHeight="1">
      <c r="A247" s="208">
        <v>4.0</v>
      </c>
      <c r="B247" s="779"/>
      <c r="C247" s="219"/>
      <c r="D247" s="208" t="s">
        <v>120</v>
      </c>
      <c r="E247" s="219"/>
      <c r="F247" s="820" t="s">
        <v>18</v>
      </c>
      <c r="G247" s="806" t="s">
        <v>2371</v>
      </c>
      <c r="H247" s="807" t="s">
        <v>2372</v>
      </c>
      <c r="I247" s="212"/>
      <c r="J247" s="782"/>
      <c r="K247" s="250"/>
      <c r="L247" s="111" t="s">
        <v>1971</v>
      </c>
      <c r="M247" s="208" t="s">
        <v>2085</v>
      </c>
      <c r="N247" s="847" t="s">
        <v>2373</v>
      </c>
      <c r="O247" s="213"/>
      <c r="P247" s="213"/>
      <c r="Q247" s="213"/>
      <c r="R247" s="213"/>
      <c r="S247" s="213"/>
      <c r="T247" s="213"/>
      <c r="U247" s="213"/>
    </row>
    <row r="248" ht="23.25" customHeight="1">
      <c r="A248" s="208">
        <v>5.0</v>
      </c>
      <c r="B248" s="779"/>
      <c r="C248" s="219"/>
      <c r="D248" s="208" t="s">
        <v>120</v>
      </c>
      <c r="E248" s="219"/>
      <c r="F248" s="820" t="s">
        <v>18</v>
      </c>
      <c r="G248" s="806" t="s">
        <v>2125</v>
      </c>
      <c r="H248" s="807" t="s">
        <v>2374</v>
      </c>
      <c r="I248" s="212"/>
      <c r="J248" s="782"/>
      <c r="K248" s="250"/>
      <c r="L248" s="111" t="s">
        <v>1971</v>
      </c>
      <c r="M248" s="208" t="s">
        <v>2085</v>
      </c>
      <c r="N248" s="847" t="s">
        <v>2375</v>
      </c>
      <c r="O248" s="213"/>
      <c r="P248" s="213"/>
      <c r="Q248" s="213"/>
      <c r="R248" s="213"/>
      <c r="S248" s="213"/>
      <c r="T248" s="213"/>
      <c r="U248" s="213"/>
    </row>
    <row r="249" ht="23.25" customHeight="1">
      <c r="A249" s="208">
        <v>6.0</v>
      </c>
      <c r="B249" s="779"/>
      <c r="C249" s="219"/>
      <c r="D249" s="208" t="s">
        <v>120</v>
      </c>
      <c r="E249" s="219"/>
      <c r="F249" s="820" t="s">
        <v>18</v>
      </c>
      <c r="G249" s="806" t="s">
        <v>2376</v>
      </c>
      <c r="H249" s="807" t="s">
        <v>2377</v>
      </c>
      <c r="I249" s="212"/>
      <c r="J249" s="782"/>
      <c r="K249" s="250"/>
      <c r="L249" s="111" t="s">
        <v>1971</v>
      </c>
      <c r="M249" s="208" t="s">
        <v>2085</v>
      </c>
      <c r="N249" s="847" t="s">
        <v>2378</v>
      </c>
      <c r="O249" s="213"/>
      <c r="P249" s="213"/>
      <c r="Q249" s="213"/>
      <c r="R249" s="213"/>
      <c r="S249" s="213"/>
      <c r="T249" s="213"/>
      <c r="U249" s="213"/>
    </row>
    <row r="250" ht="23.25" customHeight="1">
      <c r="A250" s="208">
        <v>7.0</v>
      </c>
      <c r="B250" s="779"/>
      <c r="C250" s="219"/>
      <c r="D250" s="208" t="s">
        <v>120</v>
      </c>
      <c r="E250" s="219"/>
      <c r="F250" s="820" t="s">
        <v>18</v>
      </c>
      <c r="G250" s="806" t="s">
        <v>2379</v>
      </c>
      <c r="H250" s="807" t="s">
        <v>2380</v>
      </c>
      <c r="I250" s="212"/>
      <c r="J250" s="782"/>
      <c r="K250" s="250"/>
      <c r="L250" s="111" t="s">
        <v>1971</v>
      </c>
      <c r="M250" s="208" t="s">
        <v>2085</v>
      </c>
      <c r="N250" s="847" t="s">
        <v>2381</v>
      </c>
      <c r="O250" s="213"/>
      <c r="P250" s="213"/>
      <c r="Q250" s="213"/>
      <c r="R250" s="213"/>
      <c r="S250" s="213"/>
      <c r="T250" s="213"/>
      <c r="U250" s="213"/>
    </row>
    <row r="251" ht="23.25" customHeight="1">
      <c r="A251" s="208">
        <v>8.0</v>
      </c>
      <c r="B251" s="779"/>
      <c r="C251" s="219"/>
      <c r="D251" s="208" t="s">
        <v>120</v>
      </c>
      <c r="E251" s="219"/>
      <c r="F251" s="820" t="s">
        <v>18</v>
      </c>
      <c r="G251" s="806" t="s">
        <v>2103</v>
      </c>
      <c r="H251" s="807" t="s">
        <v>2382</v>
      </c>
      <c r="I251" s="212"/>
      <c r="J251" s="782"/>
      <c r="K251" s="250"/>
      <c r="L251" s="111" t="s">
        <v>1971</v>
      </c>
      <c r="M251" s="208" t="s">
        <v>2085</v>
      </c>
      <c r="N251" s="848" t="s">
        <v>2383</v>
      </c>
      <c r="O251" s="213"/>
      <c r="P251" s="213"/>
      <c r="Q251" s="213"/>
      <c r="R251" s="213"/>
      <c r="S251" s="213"/>
      <c r="T251" s="213"/>
      <c r="U251" s="213"/>
    </row>
    <row r="252" ht="23.25" customHeight="1">
      <c r="A252" s="208">
        <v>9.0</v>
      </c>
      <c r="B252" s="779"/>
      <c r="C252" s="219"/>
      <c r="D252" s="208" t="s">
        <v>120</v>
      </c>
      <c r="E252" s="219"/>
      <c r="F252" s="820" t="s">
        <v>18</v>
      </c>
      <c r="G252" s="806" t="s">
        <v>1275</v>
      </c>
      <c r="H252" s="807" t="s">
        <v>2384</v>
      </c>
      <c r="I252" s="212"/>
      <c r="J252" s="782"/>
      <c r="K252" s="250"/>
      <c r="L252" s="111" t="s">
        <v>1971</v>
      </c>
      <c r="M252" s="208" t="s">
        <v>2085</v>
      </c>
      <c r="N252" s="847" t="s">
        <v>2385</v>
      </c>
      <c r="O252" s="213"/>
      <c r="P252" s="213"/>
      <c r="Q252" s="213"/>
      <c r="R252" s="213"/>
      <c r="S252" s="213"/>
      <c r="T252" s="213"/>
      <c r="U252" s="213"/>
    </row>
    <row r="253" ht="23.25" customHeight="1">
      <c r="A253" s="208">
        <v>10.0</v>
      </c>
      <c r="B253" s="779"/>
      <c r="C253" s="219"/>
      <c r="D253" s="208" t="s">
        <v>120</v>
      </c>
      <c r="E253" s="219"/>
      <c r="F253" s="820" t="s">
        <v>18</v>
      </c>
      <c r="G253" s="806" t="s">
        <v>255</v>
      </c>
      <c r="H253" s="807" t="s">
        <v>2386</v>
      </c>
      <c r="I253" s="212"/>
      <c r="J253" s="782"/>
      <c r="K253" s="250"/>
      <c r="L253" s="111" t="s">
        <v>1971</v>
      </c>
      <c r="M253" s="208" t="s">
        <v>2085</v>
      </c>
      <c r="N253" s="847" t="s">
        <v>2387</v>
      </c>
      <c r="O253" s="213"/>
      <c r="P253" s="213"/>
      <c r="Q253" s="213"/>
      <c r="R253" s="213"/>
      <c r="S253" s="213"/>
      <c r="T253" s="213"/>
      <c r="U253" s="213"/>
    </row>
    <row r="254" ht="23.25" customHeight="1">
      <c r="A254" s="208">
        <v>11.0</v>
      </c>
      <c r="B254" s="779"/>
      <c r="C254" s="219"/>
      <c r="D254" s="208" t="s">
        <v>120</v>
      </c>
      <c r="E254" s="219"/>
      <c r="F254" s="820" t="s">
        <v>18</v>
      </c>
      <c r="G254" s="806" t="s">
        <v>889</v>
      </c>
      <c r="H254" s="807" t="s">
        <v>2388</v>
      </c>
      <c r="I254" s="212"/>
      <c r="J254" s="782"/>
      <c r="K254" s="250"/>
      <c r="L254" s="111" t="s">
        <v>1971</v>
      </c>
      <c r="M254" s="208" t="s">
        <v>2085</v>
      </c>
      <c r="N254" s="847" t="s">
        <v>2389</v>
      </c>
      <c r="O254" s="213"/>
      <c r="P254" s="213"/>
      <c r="Q254" s="213"/>
      <c r="R254" s="213"/>
      <c r="S254" s="213"/>
      <c r="T254" s="213"/>
      <c r="U254" s="213"/>
    </row>
    <row r="255" ht="23.25" customHeight="1">
      <c r="A255" s="208">
        <v>12.0</v>
      </c>
      <c r="B255" s="779"/>
      <c r="C255" s="219"/>
      <c r="D255" s="208" t="s">
        <v>120</v>
      </c>
      <c r="E255" s="219"/>
      <c r="F255" s="820" t="s">
        <v>18</v>
      </c>
      <c r="G255" s="806" t="s">
        <v>1290</v>
      </c>
      <c r="H255" s="807" t="s">
        <v>2390</v>
      </c>
      <c r="I255" s="212"/>
      <c r="J255" s="782"/>
      <c r="K255" s="250"/>
      <c r="L255" s="111" t="s">
        <v>1971</v>
      </c>
      <c r="M255" s="208" t="s">
        <v>2085</v>
      </c>
      <c r="N255" s="847" t="s">
        <v>2391</v>
      </c>
      <c r="O255" s="213"/>
      <c r="P255" s="213"/>
      <c r="Q255" s="213"/>
      <c r="R255" s="213"/>
      <c r="S255" s="213"/>
      <c r="T255" s="213"/>
      <c r="U255" s="213"/>
    </row>
    <row r="256" ht="23.25" customHeight="1">
      <c r="A256" s="208">
        <v>13.0</v>
      </c>
      <c r="B256" s="779"/>
      <c r="C256" s="219"/>
      <c r="D256" s="208" t="s">
        <v>120</v>
      </c>
      <c r="E256" s="219"/>
      <c r="F256" s="820" t="s">
        <v>18</v>
      </c>
      <c r="G256" s="806" t="s">
        <v>1298</v>
      </c>
      <c r="H256" s="807" t="s">
        <v>2392</v>
      </c>
      <c r="I256" s="212"/>
      <c r="J256" s="782"/>
      <c r="K256" s="250"/>
      <c r="L256" s="111" t="s">
        <v>1971</v>
      </c>
      <c r="M256" s="208" t="s">
        <v>2085</v>
      </c>
      <c r="N256" s="847" t="s">
        <v>2393</v>
      </c>
      <c r="O256" s="213"/>
      <c r="P256" s="213"/>
      <c r="Q256" s="213"/>
      <c r="R256" s="213"/>
      <c r="S256" s="213"/>
      <c r="T256" s="213"/>
      <c r="U256" s="213"/>
    </row>
    <row r="257" ht="23.25" customHeight="1">
      <c r="A257" s="208">
        <v>14.0</v>
      </c>
      <c r="B257" s="779"/>
      <c r="C257" s="219"/>
      <c r="D257" s="208" t="s">
        <v>120</v>
      </c>
      <c r="E257" s="219"/>
      <c r="F257" s="820" t="s">
        <v>18</v>
      </c>
      <c r="G257" s="806" t="s">
        <v>2394</v>
      </c>
      <c r="H257" s="807" t="s">
        <v>2395</v>
      </c>
      <c r="I257" s="212"/>
      <c r="J257" s="782"/>
      <c r="K257" s="250"/>
      <c r="L257" s="111" t="s">
        <v>1971</v>
      </c>
      <c r="M257" s="208" t="s">
        <v>2085</v>
      </c>
      <c r="N257" s="847" t="s">
        <v>2396</v>
      </c>
      <c r="O257" s="213"/>
      <c r="P257" s="213"/>
      <c r="Q257" s="213"/>
      <c r="R257" s="213"/>
      <c r="S257" s="213"/>
      <c r="T257" s="213"/>
      <c r="U257" s="213"/>
    </row>
    <row r="258" ht="23.25" customHeight="1">
      <c r="A258" s="208">
        <v>15.0</v>
      </c>
      <c r="B258" s="779"/>
      <c r="C258" s="219"/>
      <c r="D258" s="208" t="s">
        <v>120</v>
      </c>
      <c r="E258" s="219"/>
      <c r="F258" s="820" t="s">
        <v>18</v>
      </c>
      <c r="G258" s="806" t="s">
        <v>575</v>
      </c>
      <c r="H258" s="807" t="s">
        <v>2397</v>
      </c>
      <c r="I258" s="212"/>
      <c r="J258" s="782"/>
      <c r="K258" s="250"/>
      <c r="L258" s="111" t="s">
        <v>1971</v>
      </c>
      <c r="M258" s="208" t="s">
        <v>2085</v>
      </c>
      <c r="N258" s="847" t="s">
        <v>2398</v>
      </c>
      <c r="O258" s="213"/>
      <c r="P258" s="213"/>
      <c r="Q258" s="213"/>
      <c r="R258" s="213"/>
      <c r="S258" s="213"/>
      <c r="T258" s="213"/>
      <c r="U258" s="213"/>
    </row>
    <row r="259" ht="23.25" customHeight="1">
      <c r="A259" s="208">
        <v>16.0</v>
      </c>
      <c r="B259" s="779"/>
      <c r="C259" s="219"/>
      <c r="D259" s="208" t="s">
        <v>120</v>
      </c>
      <c r="E259" s="219"/>
      <c r="F259" s="820" t="s">
        <v>18</v>
      </c>
      <c r="G259" s="806" t="s">
        <v>2399</v>
      </c>
      <c r="H259" s="807" t="s">
        <v>2400</v>
      </c>
      <c r="I259" s="212"/>
      <c r="J259" s="782"/>
      <c r="K259" s="250"/>
      <c r="L259" s="111" t="s">
        <v>1971</v>
      </c>
      <c r="M259" s="208" t="s">
        <v>2085</v>
      </c>
      <c r="N259" s="847" t="s">
        <v>2401</v>
      </c>
      <c r="O259" s="213"/>
      <c r="P259" s="213"/>
      <c r="Q259" s="213"/>
      <c r="R259" s="213"/>
      <c r="S259" s="213"/>
      <c r="T259" s="213"/>
      <c r="U259" s="213"/>
    </row>
    <row r="260" ht="23.25" customHeight="1">
      <c r="A260" s="208">
        <v>17.0</v>
      </c>
      <c r="B260" s="779"/>
      <c r="C260" s="219"/>
      <c r="D260" s="208" t="s">
        <v>120</v>
      </c>
      <c r="E260" s="219"/>
      <c r="F260" s="820" t="s">
        <v>18</v>
      </c>
      <c r="G260" s="806" t="s">
        <v>2402</v>
      </c>
      <c r="H260" s="807" t="s">
        <v>2403</v>
      </c>
      <c r="I260" s="212"/>
      <c r="J260" s="782"/>
      <c r="K260" s="250"/>
      <c r="L260" s="111" t="s">
        <v>1971</v>
      </c>
      <c r="M260" s="208" t="s">
        <v>2085</v>
      </c>
      <c r="N260" s="847" t="s">
        <v>2404</v>
      </c>
      <c r="O260" s="213"/>
      <c r="P260" s="213"/>
      <c r="Q260" s="213"/>
      <c r="R260" s="213"/>
      <c r="S260" s="213"/>
      <c r="T260" s="213"/>
      <c r="U260" s="213"/>
    </row>
    <row r="261" ht="23.25" customHeight="1">
      <c r="A261" s="219"/>
      <c r="B261" s="779"/>
      <c r="C261" s="219"/>
      <c r="D261" s="219"/>
      <c r="E261" s="219"/>
      <c r="F261" s="219"/>
      <c r="G261" s="782"/>
      <c r="H261" s="807"/>
      <c r="I261" s="213"/>
      <c r="J261" s="782"/>
      <c r="K261" s="213"/>
      <c r="L261" s="213"/>
      <c r="M261" s="219"/>
      <c r="N261" s="849"/>
      <c r="O261" s="213"/>
      <c r="P261" s="213"/>
      <c r="Q261" s="213"/>
      <c r="R261" s="213"/>
      <c r="S261" s="213"/>
      <c r="T261" s="213"/>
      <c r="U261" s="213"/>
    </row>
    <row r="262" ht="23.25" customHeight="1">
      <c r="A262" s="846"/>
      <c r="B262" s="840"/>
      <c r="C262" s="841"/>
      <c r="D262" s="841"/>
      <c r="E262" s="842"/>
      <c r="F262" s="843">
        <v>46150.0</v>
      </c>
      <c r="G262" s="844"/>
      <c r="H262" s="845"/>
      <c r="I262" s="839"/>
      <c r="J262" s="844"/>
      <c r="K262" s="839"/>
      <c r="L262" s="839" t="str">
        <f>iferror(vlookup(#REF!,'Back up'!$B$2:$C$18,2),"")</f>
        <v/>
      </c>
      <c r="M262" s="839"/>
      <c r="N262" s="839"/>
      <c r="O262" s="716"/>
      <c r="P262" s="716"/>
      <c r="Q262" s="716"/>
      <c r="R262" s="716"/>
      <c r="S262" s="716"/>
      <c r="T262" s="716"/>
      <c r="U262" s="716"/>
    </row>
    <row r="263" ht="23.25" customHeight="1">
      <c r="A263" s="208">
        <v>1.0</v>
      </c>
      <c r="B263" s="779"/>
      <c r="C263" s="219"/>
      <c r="D263" s="208" t="s">
        <v>120</v>
      </c>
      <c r="E263" s="219"/>
      <c r="F263" s="820" t="s">
        <v>18</v>
      </c>
      <c r="G263" s="780" t="s">
        <v>2405</v>
      </c>
      <c r="H263" s="807" t="s">
        <v>2406</v>
      </c>
      <c r="I263" s="212"/>
      <c r="J263" s="782"/>
      <c r="K263" s="250"/>
      <c r="L263" s="111" t="s">
        <v>1971</v>
      </c>
      <c r="M263" s="208" t="s">
        <v>2085</v>
      </c>
      <c r="N263" s="847" t="s">
        <v>2407</v>
      </c>
      <c r="O263" s="213"/>
      <c r="P263" s="213"/>
      <c r="Q263" s="213"/>
      <c r="R263" s="213"/>
      <c r="S263" s="213"/>
      <c r="T263" s="213"/>
      <c r="U263" s="213"/>
    </row>
    <row r="264" ht="23.25" customHeight="1">
      <c r="A264" s="208">
        <v>4.0</v>
      </c>
      <c r="B264" s="779"/>
      <c r="C264" s="219"/>
      <c r="D264" s="208" t="s">
        <v>120</v>
      </c>
      <c r="E264" s="219"/>
      <c r="F264" s="820" t="s">
        <v>18</v>
      </c>
      <c r="G264" s="780" t="s">
        <v>1306</v>
      </c>
      <c r="H264" s="807" t="s">
        <v>2408</v>
      </c>
      <c r="I264" s="212"/>
      <c r="J264" s="782"/>
      <c r="K264" s="250"/>
      <c r="L264" s="111" t="s">
        <v>1971</v>
      </c>
      <c r="M264" s="208" t="s">
        <v>2085</v>
      </c>
      <c r="N264" s="847" t="s">
        <v>2409</v>
      </c>
      <c r="O264" s="213"/>
      <c r="P264" s="213"/>
      <c r="Q264" s="213"/>
      <c r="R264" s="213"/>
      <c r="S264" s="213"/>
      <c r="T264" s="213"/>
      <c r="U264" s="213"/>
    </row>
    <row r="265" ht="23.25" customHeight="1">
      <c r="A265" s="208">
        <v>5.0</v>
      </c>
      <c r="B265" s="779"/>
      <c r="C265" s="219"/>
      <c r="D265" s="208" t="s">
        <v>120</v>
      </c>
      <c r="E265" s="219"/>
      <c r="F265" s="820" t="s">
        <v>18</v>
      </c>
      <c r="G265" s="806" t="s">
        <v>1309</v>
      </c>
      <c r="H265" s="807" t="s">
        <v>2410</v>
      </c>
      <c r="I265" s="212"/>
      <c r="J265" s="782"/>
      <c r="K265" s="250"/>
      <c r="L265" s="111" t="s">
        <v>1971</v>
      </c>
      <c r="M265" s="208" t="s">
        <v>2085</v>
      </c>
      <c r="N265" s="847" t="s">
        <v>2411</v>
      </c>
      <c r="O265" s="213"/>
      <c r="P265" s="213"/>
      <c r="Q265" s="213"/>
      <c r="R265" s="213"/>
      <c r="S265" s="213"/>
      <c r="T265" s="213"/>
      <c r="U265" s="213"/>
    </row>
    <row r="266" ht="23.25" customHeight="1">
      <c r="A266" s="208">
        <v>6.0</v>
      </c>
      <c r="B266" s="779"/>
      <c r="C266" s="219"/>
      <c r="D266" s="208" t="s">
        <v>120</v>
      </c>
      <c r="E266" s="219"/>
      <c r="F266" s="820" t="s">
        <v>18</v>
      </c>
      <c r="G266" s="806" t="s">
        <v>582</v>
      </c>
      <c r="H266" s="807" t="s">
        <v>2412</v>
      </c>
      <c r="I266" s="212"/>
      <c r="J266" s="782"/>
      <c r="K266" s="250"/>
      <c r="L266" s="111" t="s">
        <v>1971</v>
      </c>
      <c r="M266" s="208" t="s">
        <v>2085</v>
      </c>
      <c r="N266" s="847" t="s">
        <v>2413</v>
      </c>
      <c r="O266" s="213"/>
      <c r="P266" s="213"/>
      <c r="Q266" s="213"/>
      <c r="R266" s="213"/>
      <c r="S266" s="213"/>
      <c r="T266" s="213"/>
      <c r="U266" s="213"/>
    </row>
    <row r="267" ht="23.25" customHeight="1">
      <c r="A267" s="208">
        <v>7.0</v>
      </c>
      <c r="B267" s="779"/>
      <c r="C267" s="219"/>
      <c r="D267" s="208" t="s">
        <v>120</v>
      </c>
      <c r="E267" s="219"/>
      <c r="F267" s="820" t="s">
        <v>18</v>
      </c>
      <c r="G267" s="806" t="s">
        <v>1314</v>
      </c>
      <c r="H267" s="807" t="s">
        <v>2414</v>
      </c>
      <c r="I267" s="212"/>
      <c r="J267" s="782"/>
      <c r="K267" s="250"/>
      <c r="L267" s="111" t="s">
        <v>1971</v>
      </c>
      <c r="M267" s="208" t="s">
        <v>2085</v>
      </c>
      <c r="N267" s="847" t="s">
        <v>2415</v>
      </c>
      <c r="O267" s="213"/>
      <c r="P267" s="213"/>
      <c r="Q267" s="213"/>
      <c r="R267" s="213"/>
      <c r="S267" s="213"/>
      <c r="T267" s="213"/>
      <c r="U267" s="213"/>
    </row>
    <row r="268" ht="23.25" customHeight="1">
      <c r="A268" s="208">
        <v>8.0</v>
      </c>
      <c r="B268" s="779"/>
      <c r="C268" s="219"/>
      <c r="D268" s="208" t="s">
        <v>120</v>
      </c>
      <c r="E268" s="219"/>
      <c r="F268" s="820" t="s">
        <v>18</v>
      </c>
      <c r="G268" s="806" t="s">
        <v>305</v>
      </c>
      <c r="H268" s="807" t="s">
        <v>2416</v>
      </c>
      <c r="I268" s="212"/>
      <c r="J268" s="782"/>
      <c r="K268" s="250"/>
      <c r="L268" s="111" t="s">
        <v>1971</v>
      </c>
      <c r="M268" s="208" t="s">
        <v>2085</v>
      </c>
      <c r="N268" s="847" t="s">
        <v>2417</v>
      </c>
      <c r="O268" s="213"/>
      <c r="P268" s="213"/>
      <c r="Q268" s="213"/>
      <c r="R268" s="213"/>
      <c r="S268" s="213"/>
      <c r="T268" s="213"/>
      <c r="U268" s="213"/>
    </row>
    <row r="269" ht="23.25" customHeight="1">
      <c r="A269" s="208">
        <v>9.0</v>
      </c>
      <c r="B269" s="779"/>
      <c r="C269" s="219"/>
      <c r="D269" s="208" t="s">
        <v>120</v>
      </c>
      <c r="E269" s="219"/>
      <c r="F269" s="820" t="s">
        <v>18</v>
      </c>
      <c r="G269" s="806" t="s">
        <v>593</v>
      </c>
      <c r="H269" s="807" t="s">
        <v>2418</v>
      </c>
      <c r="I269" s="212"/>
      <c r="J269" s="782"/>
      <c r="K269" s="250"/>
      <c r="L269" s="111" t="s">
        <v>1971</v>
      </c>
      <c r="M269" s="208" t="s">
        <v>2163</v>
      </c>
      <c r="N269" s="847" t="s">
        <v>2419</v>
      </c>
      <c r="O269" s="213"/>
      <c r="P269" s="213"/>
      <c r="Q269" s="213"/>
      <c r="R269" s="213"/>
      <c r="S269" s="213"/>
      <c r="T269" s="213"/>
      <c r="U269" s="213"/>
    </row>
    <row r="270" ht="23.25" customHeight="1">
      <c r="A270" s="208">
        <v>12.0</v>
      </c>
      <c r="B270" s="779"/>
      <c r="C270" s="219"/>
      <c r="D270" s="208" t="s">
        <v>120</v>
      </c>
      <c r="E270" s="219"/>
      <c r="F270" s="820" t="s">
        <v>18</v>
      </c>
      <c r="G270" s="806" t="s">
        <v>1327</v>
      </c>
      <c r="H270" s="807" t="s">
        <v>2420</v>
      </c>
      <c r="I270" s="212"/>
      <c r="J270" s="782"/>
      <c r="K270" s="250"/>
      <c r="L270" s="111" t="s">
        <v>1971</v>
      </c>
      <c r="M270" s="208" t="s">
        <v>2085</v>
      </c>
      <c r="N270" s="847" t="s">
        <v>2421</v>
      </c>
      <c r="O270" s="213"/>
      <c r="P270" s="213"/>
      <c r="Q270" s="213"/>
      <c r="R270" s="213"/>
      <c r="S270" s="213"/>
      <c r="T270" s="213"/>
      <c r="U270" s="213"/>
    </row>
    <row r="271" ht="23.25" customHeight="1">
      <c r="A271" s="208">
        <v>13.0</v>
      </c>
      <c r="B271" s="779"/>
      <c r="C271" s="219"/>
      <c r="D271" s="208" t="s">
        <v>120</v>
      </c>
      <c r="E271" s="219"/>
      <c r="F271" s="820" t="s">
        <v>18</v>
      </c>
      <c r="G271" s="806" t="s">
        <v>2422</v>
      </c>
      <c r="H271" s="807" t="s">
        <v>2423</v>
      </c>
      <c r="I271" s="212"/>
      <c r="J271" s="782"/>
      <c r="K271" s="250"/>
      <c r="L271" s="111" t="s">
        <v>1971</v>
      </c>
      <c r="M271" s="208" t="s">
        <v>2085</v>
      </c>
      <c r="N271" s="847" t="s">
        <v>2424</v>
      </c>
      <c r="O271" s="213"/>
      <c r="P271" s="213"/>
      <c r="Q271" s="213"/>
      <c r="R271" s="213"/>
      <c r="S271" s="213"/>
      <c r="T271" s="213"/>
      <c r="U271" s="213"/>
    </row>
    <row r="272" ht="23.25" customHeight="1">
      <c r="A272" s="208">
        <v>15.0</v>
      </c>
      <c r="B272" s="779"/>
      <c r="C272" s="219"/>
      <c r="D272" s="208" t="s">
        <v>120</v>
      </c>
      <c r="E272" s="219"/>
      <c r="F272" s="820" t="s">
        <v>18</v>
      </c>
      <c r="G272" s="806" t="s">
        <v>2425</v>
      </c>
      <c r="H272" s="807" t="s">
        <v>2426</v>
      </c>
      <c r="I272" s="212"/>
      <c r="J272" s="782"/>
      <c r="K272" s="250"/>
      <c r="L272" s="111" t="s">
        <v>1971</v>
      </c>
      <c r="M272" s="208" t="s">
        <v>2085</v>
      </c>
      <c r="N272" s="847" t="s">
        <v>2427</v>
      </c>
      <c r="O272" s="213"/>
      <c r="P272" s="213"/>
      <c r="Q272" s="213"/>
      <c r="R272" s="213"/>
      <c r="S272" s="213"/>
      <c r="T272" s="213"/>
      <c r="U272" s="213"/>
    </row>
    <row r="273" ht="23.25" customHeight="1">
      <c r="A273" s="208">
        <v>16.0</v>
      </c>
      <c r="B273" s="779"/>
      <c r="C273" s="219"/>
      <c r="D273" s="208" t="s">
        <v>120</v>
      </c>
      <c r="E273" s="219"/>
      <c r="F273" s="820" t="s">
        <v>18</v>
      </c>
      <c r="G273" s="806" t="s">
        <v>1334</v>
      </c>
      <c r="H273" s="807" t="s">
        <v>2428</v>
      </c>
      <c r="I273" s="212"/>
      <c r="J273" s="782"/>
      <c r="K273" s="250"/>
      <c r="L273" s="111" t="s">
        <v>1971</v>
      </c>
      <c r="M273" s="208" t="s">
        <v>2085</v>
      </c>
      <c r="N273" s="847" t="s">
        <v>2429</v>
      </c>
      <c r="O273" s="213"/>
      <c r="P273" s="213"/>
      <c r="Q273" s="213"/>
      <c r="R273" s="213"/>
      <c r="S273" s="213"/>
      <c r="T273" s="213"/>
      <c r="U273" s="213"/>
    </row>
    <row r="274" ht="23.25" customHeight="1">
      <c r="A274" s="208">
        <v>17.0</v>
      </c>
      <c r="B274" s="779"/>
      <c r="C274" s="219"/>
      <c r="D274" s="208" t="s">
        <v>120</v>
      </c>
      <c r="E274" s="219"/>
      <c r="F274" s="820" t="s">
        <v>18</v>
      </c>
      <c r="G274" s="806" t="s">
        <v>2113</v>
      </c>
      <c r="H274" s="807" t="s">
        <v>2430</v>
      </c>
      <c r="I274" s="212"/>
      <c r="J274" s="782"/>
      <c r="K274" s="250"/>
      <c r="L274" s="111" t="s">
        <v>1971</v>
      </c>
      <c r="M274" s="208" t="s">
        <v>2085</v>
      </c>
      <c r="N274" s="847" t="s">
        <v>2431</v>
      </c>
      <c r="O274" s="213"/>
      <c r="P274" s="213"/>
      <c r="Q274" s="213"/>
      <c r="R274" s="213"/>
      <c r="S274" s="213"/>
      <c r="T274" s="213"/>
      <c r="U274" s="213"/>
    </row>
    <row r="275" ht="23.25" customHeight="1">
      <c r="A275" s="208">
        <v>18.0</v>
      </c>
      <c r="B275" s="779"/>
      <c r="C275" s="219"/>
      <c r="D275" s="208" t="s">
        <v>120</v>
      </c>
      <c r="E275" s="219"/>
      <c r="F275" s="820" t="s">
        <v>18</v>
      </c>
      <c r="G275" s="806" t="s">
        <v>1986</v>
      </c>
      <c r="H275" s="807" t="s">
        <v>2432</v>
      </c>
      <c r="I275" s="212"/>
      <c r="J275" s="782"/>
      <c r="K275" s="250"/>
      <c r="L275" s="111" t="s">
        <v>1971</v>
      </c>
      <c r="M275" s="208" t="s">
        <v>2085</v>
      </c>
      <c r="N275" s="847" t="s">
        <v>2433</v>
      </c>
      <c r="O275" s="213"/>
      <c r="P275" s="213"/>
      <c r="Q275" s="213"/>
      <c r="R275" s="213"/>
      <c r="S275" s="213"/>
      <c r="T275" s="213"/>
      <c r="U275" s="213"/>
    </row>
    <row r="276" ht="23.25" customHeight="1">
      <c r="A276" s="208">
        <v>19.0</v>
      </c>
      <c r="B276" s="779"/>
      <c r="C276" s="219"/>
      <c r="D276" s="208" t="s">
        <v>120</v>
      </c>
      <c r="E276" s="219"/>
      <c r="F276" s="820" t="s">
        <v>18</v>
      </c>
      <c r="G276" s="806" t="s">
        <v>2434</v>
      </c>
      <c r="H276" s="807" t="s">
        <v>2435</v>
      </c>
      <c r="I276" s="212"/>
      <c r="J276" s="782"/>
      <c r="K276" s="250"/>
      <c r="L276" s="111" t="s">
        <v>1971</v>
      </c>
      <c r="M276" s="208" t="s">
        <v>2085</v>
      </c>
      <c r="N276" s="847" t="s">
        <v>2436</v>
      </c>
      <c r="O276" s="213"/>
      <c r="P276" s="213"/>
      <c r="Q276" s="213"/>
      <c r="R276" s="213"/>
      <c r="S276" s="213"/>
      <c r="T276" s="213"/>
      <c r="U276" s="213"/>
    </row>
    <row r="277" ht="23.25" customHeight="1">
      <c r="A277" s="219"/>
      <c r="B277" s="779"/>
      <c r="C277" s="219"/>
      <c r="D277" s="208"/>
      <c r="E277" s="219"/>
      <c r="F277" s="820"/>
      <c r="G277" s="806"/>
      <c r="H277" s="807"/>
      <c r="I277" s="212"/>
      <c r="J277" s="782"/>
      <c r="K277" s="250"/>
      <c r="L277" s="111" t="s">
        <v>1971</v>
      </c>
      <c r="M277" s="208" t="s">
        <v>2085</v>
      </c>
      <c r="N277" s="847"/>
      <c r="O277" s="213"/>
      <c r="P277" s="213"/>
      <c r="Q277" s="213"/>
      <c r="R277" s="213"/>
      <c r="S277" s="213"/>
      <c r="T277" s="213"/>
      <c r="U277" s="213"/>
    </row>
    <row r="278" ht="23.25" customHeight="1">
      <c r="A278" s="846"/>
      <c r="B278" s="840"/>
      <c r="C278" s="841"/>
      <c r="D278" s="841"/>
      <c r="E278" s="842"/>
      <c r="F278" s="843">
        <v>46154.0</v>
      </c>
      <c r="G278" s="844"/>
      <c r="H278" s="845"/>
      <c r="I278" s="839"/>
      <c r="J278" s="844"/>
      <c r="K278" s="839"/>
      <c r="L278" s="839" t="str">
        <f>iferror(vlookup(#REF!,'Back up'!$B$2:$C$18,2),"")</f>
        <v/>
      </c>
      <c r="M278" s="839"/>
      <c r="N278" s="839"/>
      <c r="O278" s="716"/>
      <c r="P278" s="716"/>
      <c r="Q278" s="716"/>
      <c r="R278" s="716"/>
      <c r="S278" s="716"/>
      <c r="T278" s="716"/>
      <c r="U278" s="716"/>
    </row>
    <row r="279" ht="23.25" customHeight="1">
      <c r="A279" s="219"/>
      <c r="B279" s="779"/>
      <c r="C279" s="219"/>
      <c r="D279" s="208" t="s">
        <v>120</v>
      </c>
      <c r="E279" s="219"/>
      <c r="F279" s="820" t="s">
        <v>18</v>
      </c>
      <c r="G279" s="806" t="s">
        <v>1986</v>
      </c>
      <c r="H279" s="807" t="s">
        <v>2437</v>
      </c>
      <c r="I279" s="212"/>
      <c r="J279" s="782"/>
      <c r="K279" s="250"/>
      <c r="L279" s="111" t="s">
        <v>1971</v>
      </c>
      <c r="M279" s="208" t="s">
        <v>2085</v>
      </c>
      <c r="N279" s="810" t="s">
        <v>2438</v>
      </c>
      <c r="O279" s="213"/>
      <c r="P279" s="213"/>
      <c r="Q279" s="213"/>
      <c r="R279" s="213"/>
      <c r="S279" s="213"/>
      <c r="T279" s="213"/>
      <c r="U279" s="213"/>
    </row>
    <row r="280" ht="23.25" customHeight="1">
      <c r="A280" s="219"/>
      <c r="B280" s="779"/>
      <c r="C280" s="219"/>
      <c r="D280" s="208" t="s">
        <v>120</v>
      </c>
      <c r="E280" s="219"/>
      <c r="F280" s="820" t="s">
        <v>18</v>
      </c>
      <c r="G280" s="806" t="s">
        <v>2439</v>
      </c>
      <c r="H280" s="807" t="s">
        <v>2440</v>
      </c>
      <c r="I280" s="212"/>
      <c r="J280" s="782"/>
      <c r="K280" s="250"/>
      <c r="L280" s="111" t="s">
        <v>1971</v>
      </c>
      <c r="M280" s="208" t="s">
        <v>2085</v>
      </c>
      <c r="N280" s="810" t="s">
        <v>2441</v>
      </c>
      <c r="O280" s="213"/>
      <c r="P280" s="213"/>
      <c r="Q280" s="213"/>
      <c r="R280" s="213"/>
      <c r="S280" s="213"/>
      <c r="T280" s="213"/>
      <c r="U280" s="213"/>
    </row>
    <row r="281" ht="23.25" customHeight="1">
      <c r="A281" s="219"/>
      <c r="B281" s="779"/>
      <c r="C281" s="219"/>
      <c r="D281" s="208" t="s">
        <v>120</v>
      </c>
      <c r="E281" s="219"/>
      <c r="F281" s="820" t="s">
        <v>18</v>
      </c>
      <c r="G281" s="806" t="s">
        <v>1994</v>
      </c>
      <c r="H281" s="807" t="s">
        <v>2442</v>
      </c>
      <c r="I281" s="212"/>
      <c r="J281" s="782"/>
      <c r="K281" s="250"/>
      <c r="L281" s="111" t="s">
        <v>1971</v>
      </c>
      <c r="M281" s="208" t="s">
        <v>2085</v>
      </c>
      <c r="N281" s="810" t="s">
        <v>2443</v>
      </c>
      <c r="O281" s="213"/>
      <c r="P281" s="213"/>
      <c r="Q281" s="213"/>
      <c r="R281" s="213"/>
      <c r="S281" s="213"/>
      <c r="T281" s="213"/>
      <c r="U281" s="213"/>
    </row>
    <row r="282" ht="23.25" customHeight="1">
      <c r="A282" s="219"/>
      <c r="B282" s="779"/>
      <c r="C282" s="219"/>
      <c r="D282" s="208" t="s">
        <v>120</v>
      </c>
      <c r="E282" s="219"/>
      <c r="F282" s="820" t="s">
        <v>18</v>
      </c>
      <c r="G282" s="806" t="s">
        <v>906</v>
      </c>
      <c r="H282" s="807" t="s">
        <v>2444</v>
      </c>
      <c r="I282" s="212"/>
      <c r="J282" s="782"/>
      <c r="K282" s="250"/>
      <c r="L282" s="111" t="s">
        <v>1971</v>
      </c>
      <c r="M282" s="208" t="s">
        <v>2085</v>
      </c>
      <c r="N282" s="810" t="s">
        <v>2445</v>
      </c>
      <c r="O282" s="213"/>
      <c r="P282" s="213"/>
      <c r="Q282" s="213"/>
      <c r="R282" s="213"/>
      <c r="S282" s="213"/>
      <c r="T282" s="213"/>
      <c r="U282" s="213"/>
    </row>
    <row r="283" ht="23.25" customHeight="1">
      <c r="A283" s="219"/>
      <c r="B283" s="779"/>
      <c r="C283" s="219"/>
      <c r="D283" s="208" t="s">
        <v>120</v>
      </c>
      <c r="E283" s="219"/>
      <c r="F283" s="820" t="s">
        <v>18</v>
      </c>
      <c r="G283" s="806" t="s">
        <v>2446</v>
      </c>
      <c r="H283" s="807" t="s">
        <v>2447</v>
      </c>
      <c r="I283" s="212"/>
      <c r="J283" s="782"/>
      <c r="K283" s="250"/>
      <c r="L283" s="111" t="s">
        <v>1971</v>
      </c>
      <c r="M283" s="208" t="s">
        <v>2085</v>
      </c>
      <c r="N283" s="810" t="s">
        <v>2448</v>
      </c>
      <c r="O283" s="213"/>
      <c r="P283" s="213"/>
      <c r="Q283" s="213"/>
      <c r="R283" s="213"/>
      <c r="S283" s="213"/>
      <c r="T283" s="213"/>
      <c r="U283" s="213"/>
    </row>
    <row r="284" ht="23.25" customHeight="1">
      <c r="A284" s="219"/>
      <c r="B284" s="779"/>
      <c r="C284" s="219"/>
      <c r="D284" s="208" t="s">
        <v>120</v>
      </c>
      <c r="E284" s="219"/>
      <c r="F284" s="820" t="s">
        <v>18</v>
      </c>
      <c r="G284" s="806" t="s">
        <v>2449</v>
      </c>
      <c r="H284" s="807" t="s">
        <v>2450</v>
      </c>
      <c r="I284" s="212"/>
      <c r="J284" s="782"/>
      <c r="K284" s="250"/>
      <c r="L284" s="111" t="s">
        <v>1971</v>
      </c>
      <c r="M284" s="208" t="s">
        <v>2085</v>
      </c>
      <c r="N284" s="810" t="s">
        <v>2451</v>
      </c>
      <c r="O284" s="213"/>
      <c r="P284" s="213"/>
      <c r="Q284" s="213"/>
      <c r="R284" s="213"/>
      <c r="S284" s="213"/>
      <c r="T284" s="213"/>
      <c r="U284" s="213"/>
    </row>
    <row r="285" ht="23.25" customHeight="1">
      <c r="A285" s="219"/>
      <c r="B285" s="779"/>
      <c r="C285" s="219"/>
      <c r="D285" s="208" t="s">
        <v>120</v>
      </c>
      <c r="E285" s="219"/>
      <c r="F285" s="820" t="s">
        <v>18</v>
      </c>
      <c r="G285" s="806" t="s">
        <v>2452</v>
      </c>
      <c r="H285" s="807" t="s">
        <v>2453</v>
      </c>
      <c r="I285" s="212"/>
      <c r="J285" s="782"/>
      <c r="K285" s="250"/>
      <c r="L285" s="111" t="s">
        <v>1971</v>
      </c>
      <c r="M285" s="208" t="s">
        <v>2085</v>
      </c>
      <c r="N285" s="810" t="s">
        <v>2454</v>
      </c>
      <c r="O285" s="213"/>
      <c r="P285" s="213"/>
      <c r="Q285" s="213"/>
      <c r="R285" s="213"/>
      <c r="S285" s="213"/>
      <c r="T285" s="213"/>
      <c r="U285" s="213"/>
    </row>
    <row r="286" ht="23.25" customHeight="1">
      <c r="A286" s="219"/>
      <c r="B286" s="779"/>
      <c r="C286" s="219"/>
      <c r="D286" s="208" t="s">
        <v>120</v>
      </c>
      <c r="E286" s="219"/>
      <c r="F286" s="820" t="s">
        <v>18</v>
      </c>
      <c r="G286" s="806" t="s">
        <v>2127</v>
      </c>
      <c r="H286" s="807" t="s">
        <v>2455</v>
      </c>
      <c r="I286" s="212"/>
      <c r="J286" s="782"/>
      <c r="K286" s="250"/>
      <c r="L286" s="111" t="s">
        <v>1971</v>
      </c>
      <c r="M286" s="208" t="s">
        <v>2085</v>
      </c>
      <c r="N286" s="810" t="s">
        <v>2456</v>
      </c>
      <c r="O286" s="213"/>
      <c r="P286" s="213"/>
      <c r="Q286" s="213"/>
      <c r="R286" s="213"/>
      <c r="S286" s="213"/>
      <c r="T286" s="213"/>
      <c r="U286" s="213"/>
    </row>
    <row r="287" ht="23.25" customHeight="1">
      <c r="A287" s="219"/>
      <c r="B287" s="779"/>
      <c r="C287" s="219"/>
      <c r="D287" s="208" t="s">
        <v>120</v>
      </c>
      <c r="E287" s="219"/>
      <c r="F287" s="820" t="s">
        <v>18</v>
      </c>
      <c r="G287" s="806" t="s">
        <v>300</v>
      </c>
      <c r="H287" s="807" t="s">
        <v>2457</v>
      </c>
      <c r="I287" s="212"/>
      <c r="J287" s="782"/>
      <c r="K287" s="250"/>
      <c r="L287" s="111" t="s">
        <v>1971</v>
      </c>
      <c r="M287" s="208" t="s">
        <v>2085</v>
      </c>
      <c r="N287" s="810" t="s">
        <v>2458</v>
      </c>
      <c r="O287" s="213"/>
      <c r="P287" s="213"/>
      <c r="Q287" s="213"/>
      <c r="R287" s="213"/>
      <c r="S287" s="213"/>
      <c r="T287" s="213"/>
      <c r="U287" s="213"/>
    </row>
    <row r="288" ht="23.25" customHeight="1">
      <c r="A288" s="219"/>
      <c r="B288" s="779"/>
      <c r="C288" s="219"/>
      <c r="D288" s="208" t="s">
        <v>120</v>
      </c>
      <c r="E288" s="219"/>
      <c r="F288" s="820" t="s">
        <v>18</v>
      </c>
      <c r="G288" s="806" t="s">
        <v>304</v>
      </c>
      <c r="H288" s="807" t="s">
        <v>2459</v>
      </c>
      <c r="I288" s="212"/>
      <c r="J288" s="782"/>
      <c r="K288" s="250"/>
      <c r="L288" s="111" t="s">
        <v>1971</v>
      </c>
      <c r="M288" s="208" t="s">
        <v>2085</v>
      </c>
      <c r="N288" s="810" t="s">
        <v>2460</v>
      </c>
      <c r="O288" s="213"/>
      <c r="P288" s="213"/>
      <c r="Q288" s="213"/>
      <c r="R288" s="213"/>
      <c r="S288" s="213"/>
      <c r="T288" s="213"/>
      <c r="U288" s="213"/>
    </row>
    <row r="289" ht="23.25" customHeight="1">
      <c r="A289" s="219"/>
      <c r="B289" s="779"/>
      <c r="C289" s="219"/>
      <c r="D289" s="208" t="s">
        <v>120</v>
      </c>
      <c r="E289" s="219"/>
      <c r="F289" s="820" t="s">
        <v>18</v>
      </c>
      <c r="G289" s="806" t="s">
        <v>2461</v>
      </c>
      <c r="H289" s="807" t="s">
        <v>2462</v>
      </c>
      <c r="I289" s="212"/>
      <c r="J289" s="782"/>
      <c r="K289" s="250"/>
      <c r="L289" s="111" t="s">
        <v>1971</v>
      </c>
      <c r="M289" s="208" t="s">
        <v>2085</v>
      </c>
      <c r="N289" s="810" t="s">
        <v>2463</v>
      </c>
      <c r="O289" s="213"/>
      <c r="P289" s="213"/>
      <c r="Q289" s="213"/>
      <c r="R289" s="213"/>
      <c r="S289" s="213"/>
      <c r="T289" s="213"/>
      <c r="U289" s="213"/>
    </row>
    <row r="290" ht="23.25" customHeight="1">
      <c r="A290" s="219"/>
      <c r="B290" s="779"/>
      <c r="C290" s="219"/>
      <c r="D290" s="208" t="s">
        <v>120</v>
      </c>
      <c r="E290" s="219"/>
      <c r="F290" s="820" t="s">
        <v>18</v>
      </c>
      <c r="G290" s="806" t="s">
        <v>948</v>
      </c>
      <c r="H290" s="807" t="s">
        <v>2107</v>
      </c>
      <c r="I290" s="212"/>
      <c r="J290" s="782"/>
      <c r="K290" s="250"/>
      <c r="L290" s="111" t="s">
        <v>1971</v>
      </c>
      <c r="M290" s="208" t="s">
        <v>2085</v>
      </c>
      <c r="N290" s="810" t="s">
        <v>2464</v>
      </c>
      <c r="O290" s="213"/>
      <c r="P290" s="213"/>
      <c r="Q290" s="213"/>
      <c r="R290" s="213"/>
      <c r="S290" s="213"/>
      <c r="T290" s="213"/>
      <c r="U290" s="213"/>
    </row>
    <row r="291" ht="23.25" customHeight="1">
      <c r="A291" s="219"/>
      <c r="B291" s="779"/>
      <c r="C291" s="219"/>
      <c r="D291" s="208" t="s">
        <v>120</v>
      </c>
      <c r="E291" s="219"/>
      <c r="F291" s="820" t="s">
        <v>18</v>
      </c>
      <c r="G291" s="806" t="s">
        <v>2465</v>
      </c>
      <c r="H291" s="807" t="s">
        <v>2466</v>
      </c>
      <c r="I291" s="212"/>
      <c r="J291" s="782"/>
      <c r="K291" s="250"/>
      <c r="L291" s="111" t="s">
        <v>1971</v>
      </c>
      <c r="M291" s="208" t="s">
        <v>2085</v>
      </c>
      <c r="N291" s="810" t="s">
        <v>2467</v>
      </c>
      <c r="O291" s="213"/>
      <c r="P291" s="213"/>
      <c r="Q291" s="213"/>
      <c r="R291" s="213"/>
      <c r="S291" s="213"/>
      <c r="T291" s="213"/>
      <c r="U291" s="213"/>
    </row>
    <row r="292" ht="23.25" customHeight="1">
      <c r="A292" s="219"/>
      <c r="B292" s="779"/>
      <c r="C292" s="219"/>
      <c r="D292" s="208" t="s">
        <v>120</v>
      </c>
      <c r="E292" s="219"/>
      <c r="F292" s="820" t="s">
        <v>18</v>
      </c>
      <c r="G292" s="806" t="s">
        <v>2121</v>
      </c>
      <c r="H292" s="807" t="s">
        <v>2468</v>
      </c>
      <c r="I292" s="212"/>
      <c r="J292" s="782"/>
      <c r="K292" s="250"/>
      <c r="L292" s="111" t="s">
        <v>1971</v>
      </c>
      <c r="M292" s="208" t="s">
        <v>2085</v>
      </c>
      <c r="N292" s="810" t="s">
        <v>2469</v>
      </c>
      <c r="O292" s="213"/>
      <c r="P292" s="213"/>
      <c r="Q292" s="213"/>
      <c r="R292" s="213"/>
      <c r="S292" s="213"/>
      <c r="T292" s="213"/>
      <c r="U292" s="213"/>
    </row>
    <row r="293" ht="23.25" customHeight="1">
      <c r="A293" s="219"/>
      <c r="B293" s="779"/>
      <c r="C293" s="219"/>
      <c r="D293" s="208" t="s">
        <v>120</v>
      </c>
      <c r="E293" s="219"/>
      <c r="F293" s="820" t="s">
        <v>18</v>
      </c>
      <c r="G293" s="806" t="s">
        <v>936</v>
      </c>
      <c r="H293" s="807" t="s">
        <v>2470</v>
      </c>
      <c r="I293" s="212"/>
      <c r="J293" s="782"/>
      <c r="K293" s="250"/>
      <c r="L293" s="111" t="s">
        <v>1971</v>
      </c>
      <c r="M293" s="208" t="s">
        <v>2085</v>
      </c>
      <c r="N293" s="810" t="s">
        <v>2471</v>
      </c>
      <c r="O293" s="213"/>
      <c r="P293" s="213"/>
      <c r="Q293" s="213"/>
      <c r="R293" s="213"/>
      <c r="S293" s="213"/>
      <c r="T293" s="213"/>
      <c r="U293" s="213"/>
    </row>
    <row r="294" ht="23.25" customHeight="1">
      <c r="A294" s="219"/>
      <c r="B294" s="779"/>
      <c r="C294" s="219"/>
      <c r="D294" s="208" t="s">
        <v>120</v>
      </c>
      <c r="E294" s="219"/>
      <c r="F294" s="838" t="s">
        <v>83</v>
      </c>
      <c r="G294" s="806" t="s">
        <v>2022</v>
      </c>
      <c r="H294" s="781" t="s">
        <v>2472</v>
      </c>
      <c r="I294" s="212"/>
      <c r="J294" s="782"/>
      <c r="K294" s="250"/>
      <c r="L294" s="111" t="s">
        <v>1971</v>
      </c>
      <c r="M294" s="208" t="s">
        <v>2085</v>
      </c>
      <c r="N294" s="208" t="s">
        <v>2473</v>
      </c>
      <c r="O294" s="213"/>
      <c r="P294" s="213"/>
      <c r="Q294" s="213"/>
      <c r="R294" s="213"/>
      <c r="S294" s="213"/>
      <c r="T294" s="213"/>
      <c r="U294" s="213"/>
    </row>
    <row r="295" ht="23.25" customHeight="1">
      <c r="A295" s="219"/>
      <c r="B295" s="779"/>
      <c r="C295" s="219"/>
      <c r="D295" s="208" t="s">
        <v>120</v>
      </c>
      <c r="E295" s="219"/>
      <c r="F295" s="838" t="s">
        <v>83</v>
      </c>
      <c r="G295" s="806" t="s">
        <v>559</v>
      </c>
      <c r="H295" s="781" t="s">
        <v>1984</v>
      </c>
      <c r="I295" s="212"/>
      <c r="J295" s="782"/>
      <c r="K295" s="250"/>
      <c r="L295" s="111" t="s">
        <v>1971</v>
      </c>
      <c r="M295" s="208" t="s">
        <v>2085</v>
      </c>
      <c r="N295" s="208" t="s">
        <v>2474</v>
      </c>
      <c r="O295" s="213"/>
      <c r="P295" s="213"/>
      <c r="Q295" s="213"/>
      <c r="R295" s="213"/>
      <c r="S295" s="213"/>
      <c r="T295" s="213"/>
      <c r="U295" s="213"/>
    </row>
    <row r="296" ht="23.25" customHeight="1">
      <c r="A296" s="219"/>
      <c r="B296" s="779"/>
      <c r="C296" s="219"/>
      <c r="D296" s="208" t="s">
        <v>120</v>
      </c>
      <c r="E296" s="219"/>
      <c r="F296" s="838"/>
      <c r="G296" s="806"/>
      <c r="H296" s="784"/>
      <c r="I296" s="212"/>
      <c r="J296" s="782"/>
      <c r="K296" s="250"/>
      <c r="L296" s="111" t="s">
        <v>1971</v>
      </c>
      <c r="M296" s="208" t="s">
        <v>2085</v>
      </c>
      <c r="N296" s="219"/>
      <c r="O296" s="213"/>
      <c r="P296" s="213"/>
      <c r="Q296" s="213"/>
      <c r="R296" s="213"/>
      <c r="S296" s="213"/>
      <c r="T296" s="213"/>
      <c r="U296" s="213"/>
    </row>
    <row r="297" ht="23.25" customHeight="1">
      <c r="A297" s="219"/>
      <c r="B297" s="779"/>
      <c r="C297" s="219"/>
      <c r="D297" s="208"/>
      <c r="E297" s="219"/>
      <c r="F297" s="219"/>
      <c r="G297" s="806"/>
      <c r="H297" s="784"/>
      <c r="I297" s="212"/>
      <c r="J297" s="782"/>
      <c r="K297" s="250"/>
      <c r="L297" s="111" t="s">
        <v>1971</v>
      </c>
      <c r="M297" s="208" t="s">
        <v>2085</v>
      </c>
      <c r="N297" s="219"/>
      <c r="O297" s="213"/>
      <c r="P297" s="213"/>
      <c r="Q297" s="213"/>
      <c r="R297" s="213"/>
      <c r="S297" s="213"/>
      <c r="T297" s="213"/>
      <c r="U297" s="213"/>
    </row>
    <row r="298" ht="23.25" customHeight="1">
      <c r="A298" s="846"/>
      <c r="B298" s="840"/>
      <c r="C298" s="841"/>
      <c r="D298" s="841"/>
      <c r="E298" s="842"/>
      <c r="F298" s="843">
        <v>46155.0</v>
      </c>
      <c r="G298" s="844"/>
      <c r="H298" s="845"/>
      <c r="I298" s="839"/>
      <c r="J298" s="844"/>
      <c r="K298" s="839"/>
      <c r="L298" s="839" t="str">
        <f>iferror(vlookup(#REF!,'Back up'!$B$2:$C$18,2),"")</f>
        <v/>
      </c>
      <c r="M298" s="839"/>
      <c r="N298" s="839"/>
      <c r="O298" s="716"/>
      <c r="P298" s="716"/>
      <c r="Q298" s="716"/>
      <c r="R298" s="716"/>
      <c r="S298" s="716"/>
      <c r="T298" s="716"/>
      <c r="U298" s="716"/>
    </row>
    <row r="299" ht="23.25" customHeight="1">
      <c r="A299" s="219"/>
      <c r="B299" s="779"/>
      <c r="C299" s="219"/>
      <c r="D299" s="208" t="s">
        <v>853</v>
      </c>
      <c r="E299" s="219"/>
      <c r="F299" s="820" t="s">
        <v>18</v>
      </c>
      <c r="G299" s="806" t="s">
        <v>2475</v>
      </c>
      <c r="H299" s="807" t="s">
        <v>2476</v>
      </c>
      <c r="I299" s="212"/>
      <c r="J299" s="782"/>
      <c r="K299" s="250"/>
      <c r="L299" s="111" t="s">
        <v>1971</v>
      </c>
      <c r="M299" s="208" t="s">
        <v>2085</v>
      </c>
      <c r="N299" s="810" t="s">
        <v>2477</v>
      </c>
      <c r="O299" s="213"/>
      <c r="P299" s="213"/>
      <c r="Q299" s="213"/>
      <c r="R299" s="213"/>
      <c r="S299" s="213"/>
      <c r="T299" s="213"/>
      <c r="U299" s="213"/>
    </row>
    <row r="300" ht="23.25" customHeight="1">
      <c r="A300" s="219"/>
      <c r="B300" s="779"/>
      <c r="C300" s="219"/>
      <c r="D300" s="208" t="s">
        <v>853</v>
      </c>
      <c r="E300" s="219"/>
      <c r="F300" s="820" t="s">
        <v>18</v>
      </c>
      <c r="G300" s="806" t="s">
        <v>2478</v>
      </c>
      <c r="H300" s="807" t="s">
        <v>2479</v>
      </c>
      <c r="I300" s="212"/>
      <c r="J300" s="782"/>
      <c r="K300" s="250"/>
      <c r="L300" s="111" t="s">
        <v>1971</v>
      </c>
      <c r="M300" s="208" t="s">
        <v>2085</v>
      </c>
      <c r="N300" s="810" t="s">
        <v>2480</v>
      </c>
      <c r="O300" s="213"/>
      <c r="P300" s="213"/>
      <c r="Q300" s="213"/>
      <c r="R300" s="213"/>
      <c r="S300" s="213"/>
      <c r="T300" s="213"/>
      <c r="U300" s="213"/>
    </row>
    <row r="301" ht="23.25" customHeight="1">
      <c r="A301" s="219"/>
      <c r="B301" s="779"/>
      <c r="C301" s="219"/>
      <c r="D301" s="208" t="s">
        <v>853</v>
      </c>
      <c r="E301" s="219"/>
      <c r="F301" s="820" t="s">
        <v>18</v>
      </c>
      <c r="G301" s="806" t="s">
        <v>2002</v>
      </c>
      <c r="H301" s="807" t="s">
        <v>2481</v>
      </c>
      <c r="I301" s="212"/>
      <c r="J301" s="782"/>
      <c r="K301" s="250"/>
      <c r="L301" s="111" t="s">
        <v>1971</v>
      </c>
      <c r="M301" s="208" t="s">
        <v>2085</v>
      </c>
      <c r="N301" s="810" t="s">
        <v>2482</v>
      </c>
      <c r="O301" s="213"/>
      <c r="P301" s="213"/>
      <c r="Q301" s="213"/>
      <c r="R301" s="213"/>
      <c r="S301" s="213"/>
      <c r="T301" s="213"/>
      <c r="U301" s="213"/>
    </row>
    <row r="302" ht="23.25" customHeight="1">
      <c r="A302" s="219"/>
      <c r="B302" s="779"/>
      <c r="C302" s="219"/>
      <c r="D302" s="208" t="s">
        <v>853</v>
      </c>
      <c r="E302" s="219"/>
      <c r="F302" s="820" t="s">
        <v>18</v>
      </c>
      <c r="G302" s="806" t="s">
        <v>2483</v>
      </c>
      <c r="H302" s="807" t="s">
        <v>2484</v>
      </c>
      <c r="I302" s="212"/>
      <c r="J302" s="782"/>
      <c r="K302" s="250"/>
      <c r="L302" s="111" t="s">
        <v>1971</v>
      </c>
      <c r="M302" s="208" t="s">
        <v>2085</v>
      </c>
      <c r="N302" s="810" t="s">
        <v>2485</v>
      </c>
      <c r="O302" s="213"/>
      <c r="P302" s="213"/>
      <c r="Q302" s="213"/>
      <c r="R302" s="213"/>
      <c r="S302" s="213"/>
      <c r="T302" s="213"/>
      <c r="U302" s="213"/>
    </row>
    <row r="303" ht="23.25" customHeight="1">
      <c r="A303" s="219"/>
      <c r="B303" s="779"/>
      <c r="C303" s="219"/>
      <c r="D303" s="208" t="s">
        <v>853</v>
      </c>
      <c r="E303" s="219"/>
      <c r="F303" s="820" t="s">
        <v>18</v>
      </c>
      <c r="G303" s="806" t="s">
        <v>1240</v>
      </c>
      <c r="H303" s="807" t="s">
        <v>2486</v>
      </c>
      <c r="I303" s="212"/>
      <c r="J303" s="782"/>
      <c r="K303" s="250"/>
      <c r="L303" s="111" t="s">
        <v>1971</v>
      </c>
      <c r="M303" s="208" t="s">
        <v>2085</v>
      </c>
      <c r="N303" s="810" t="s">
        <v>2487</v>
      </c>
      <c r="O303" s="213"/>
      <c r="P303" s="213"/>
      <c r="Q303" s="213"/>
      <c r="R303" s="213"/>
      <c r="S303" s="213"/>
      <c r="T303" s="213"/>
      <c r="U303" s="213"/>
    </row>
    <row r="304" ht="23.25" customHeight="1">
      <c r="A304" s="219"/>
      <c r="B304" s="779"/>
      <c r="C304" s="219"/>
      <c r="D304" s="208" t="s">
        <v>853</v>
      </c>
      <c r="E304" s="219"/>
      <c r="F304" s="820" t="s">
        <v>18</v>
      </c>
      <c r="G304" s="806" t="s">
        <v>983</v>
      </c>
      <c r="H304" s="807" t="s">
        <v>2488</v>
      </c>
      <c r="I304" s="212"/>
      <c r="J304" s="782"/>
      <c r="K304" s="250"/>
      <c r="L304" s="111" t="s">
        <v>1971</v>
      </c>
      <c r="M304" s="208" t="s">
        <v>2085</v>
      </c>
      <c r="N304" s="810" t="s">
        <v>2489</v>
      </c>
      <c r="O304" s="213"/>
      <c r="P304" s="213"/>
      <c r="Q304" s="213"/>
      <c r="R304" s="213"/>
      <c r="S304" s="213"/>
      <c r="T304" s="213"/>
      <c r="U304" s="213"/>
    </row>
    <row r="305" ht="23.25" customHeight="1">
      <c r="A305" s="219"/>
      <c r="B305" s="779"/>
      <c r="C305" s="219"/>
      <c r="D305" s="208" t="s">
        <v>853</v>
      </c>
      <c r="E305" s="219"/>
      <c r="F305" s="820" t="s">
        <v>18</v>
      </c>
      <c r="G305" s="806" t="s">
        <v>569</v>
      </c>
      <c r="H305" s="807" t="s">
        <v>2490</v>
      </c>
      <c r="I305" s="212"/>
      <c r="J305" s="782"/>
      <c r="K305" s="250"/>
      <c r="L305" s="111" t="s">
        <v>1971</v>
      </c>
      <c r="M305" s="208" t="s">
        <v>2085</v>
      </c>
      <c r="N305" s="810" t="s">
        <v>2491</v>
      </c>
      <c r="O305" s="213"/>
      <c r="P305" s="213"/>
      <c r="Q305" s="213"/>
      <c r="R305" s="213"/>
      <c r="S305" s="213"/>
      <c r="T305" s="213"/>
      <c r="U305" s="213"/>
    </row>
    <row r="306" ht="23.25" customHeight="1">
      <c r="A306" s="219"/>
      <c r="B306" s="779"/>
      <c r="C306" s="219"/>
      <c r="D306" s="208" t="s">
        <v>853</v>
      </c>
      <c r="E306" s="219"/>
      <c r="F306" s="820" t="s">
        <v>18</v>
      </c>
      <c r="G306" s="806" t="s">
        <v>2492</v>
      </c>
      <c r="H306" s="807" t="s">
        <v>2493</v>
      </c>
      <c r="I306" s="212"/>
      <c r="J306" s="782"/>
      <c r="K306" s="250"/>
      <c r="L306" s="111" t="s">
        <v>1971</v>
      </c>
      <c r="M306" s="208" t="s">
        <v>2085</v>
      </c>
      <c r="N306" s="810" t="s">
        <v>2494</v>
      </c>
      <c r="O306" s="213"/>
      <c r="P306" s="213"/>
      <c r="Q306" s="213"/>
      <c r="R306" s="213"/>
      <c r="S306" s="213"/>
      <c r="T306" s="213"/>
      <c r="U306" s="213"/>
    </row>
    <row r="307" ht="23.25" customHeight="1">
      <c r="A307" s="219"/>
      <c r="B307" s="779"/>
      <c r="C307" s="219"/>
      <c r="D307" s="208" t="s">
        <v>853</v>
      </c>
      <c r="E307" s="219"/>
      <c r="F307" s="820" t="s">
        <v>18</v>
      </c>
      <c r="G307" s="806" t="s">
        <v>2495</v>
      </c>
      <c r="H307" s="807" t="s">
        <v>2496</v>
      </c>
      <c r="I307" s="212"/>
      <c r="J307" s="782"/>
      <c r="K307" s="250"/>
      <c r="L307" s="111" t="s">
        <v>1971</v>
      </c>
      <c r="M307" s="208" t="s">
        <v>2085</v>
      </c>
      <c r="N307" s="810" t="s">
        <v>2497</v>
      </c>
      <c r="O307" s="213"/>
      <c r="P307" s="213"/>
      <c r="Q307" s="213"/>
      <c r="R307" s="213"/>
      <c r="S307" s="213"/>
      <c r="T307" s="213"/>
      <c r="U307" s="213"/>
    </row>
    <row r="308" ht="23.25" customHeight="1">
      <c r="A308" s="219"/>
      <c r="B308" s="779"/>
      <c r="C308" s="219"/>
      <c r="D308" s="208" t="s">
        <v>853</v>
      </c>
      <c r="E308" s="219"/>
      <c r="F308" s="820" t="s">
        <v>18</v>
      </c>
      <c r="G308" s="806" t="s">
        <v>2498</v>
      </c>
      <c r="H308" s="807" t="s">
        <v>2499</v>
      </c>
      <c r="I308" s="212"/>
      <c r="J308" s="782"/>
      <c r="K308" s="250"/>
      <c r="L308" s="111" t="s">
        <v>1971</v>
      </c>
      <c r="M308" s="208" t="s">
        <v>2085</v>
      </c>
      <c r="N308" s="810" t="s">
        <v>2500</v>
      </c>
      <c r="O308" s="213"/>
      <c r="P308" s="213"/>
      <c r="Q308" s="213"/>
      <c r="R308" s="213"/>
      <c r="S308" s="213"/>
      <c r="T308" s="213"/>
      <c r="U308" s="213"/>
    </row>
    <row r="309" ht="23.25" customHeight="1">
      <c r="A309" s="219"/>
      <c r="B309" s="779"/>
      <c r="C309" s="219"/>
      <c r="D309" s="208" t="s">
        <v>853</v>
      </c>
      <c r="E309" s="219"/>
      <c r="F309" s="820" t="s">
        <v>18</v>
      </c>
      <c r="G309" s="806" t="s">
        <v>973</v>
      </c>
      <c r="H309" s="807" t="s">
        <v>2501</v>
      </c>
      <c r="I309" s="212"/>
      <c r="J309" s="782"/>
      <c r="K309" s="250"/>
      <c r="L309" s="111" t="s">
        <v>1971</v>
      </c>
      <c r="M309" s="208" t="s">
        <v>2085</v>
      </c>
      <c r="N309" s="810" t="s">
        <v>2502</v>
      </c>
      <c r="O309" s="213"/>
      <c r="P309" s="213"/>
      <c r="Q309" s="213"/>
      <c r="R309" s="213"/>
      <c r="S309" s="213"/>
      <c r="T309" s="213"/>
      <c r="U309" s="213"/>
    </row>
    <row r="310" ht="23.25" customHeight="1">
      <c r="A310" s="219"/>
      <c r="B310" s="779"/>
      <c r="C310" s="219"/>
      <c r="D310" s="208" t="s">
        <v>853</v>
      </c>
      <c r="E310" s="219"/>
      <c r="F310" s="820" t="s">
        <v>18</v>
      </c>
      <c r="G310" s="806" t="s">
        <v>2503</v>
      </c>
      <c r="H310" s="807" t="s">
        <v>2504</v>
      </c>
      <c r="I310" s="212"/>
      <c r="J310" s="782"/>
      <c r="K310" s="250"/>
      <c r="L310" s="111" t="s">
        <v>1971</v>
      </c>
      <c r="M310" s="208" t="s">
        <v>2085</v>
      </c>
      <c r="N310" s="810" t="s">
        <v>2505</v>
      </c>
      <c r="O310" s="213"/>
      <c r="P310" s="213"/>
      <c r="Q310" s="213"/>
      <c r="R310" s="213"/>
      <c r="S310" s="213"/>
      <c r="T310" s="213"/>
      <c r="U310" s="213"/>
    </row>
    <row r="311" ht="23.25" customHeight="1">
      <c r="A311" s="219"/>
      <c r="B311" s="779"/>
      <c r="C311" s="219"/>
      <c r="D311" s="208" t="s">
        <v>853</v>
      </c>
      <c r="E311" s="219"/>
      <c r="F311" s="820" t="s">
        <v>18</v>
      </c>
      <c r="G311" s="806" t="s">
        <v>561</v>
      </c>
      <c r="H311" s="807" t="s">
        <v>2506</v>
      </c>
      <c r="I311" s="212"/>
      <c r="J311" s="782"/>
      <c r="K311" s="250"/>
      <c r="L311" s="111" t="s">
        <v>1971</v>
      </c>
      <c r="M311" s="208" t="s">
        <v>2085</v>
      </c>
      <c r="N311" s="810" t="s">
        <v>2507</v>
      </c>
      <c r="O311" s="213"/>
      <c r="P311" s="213"/>
      <c r="Q311" s="213"/>
      <c r="R311" s="213"/>
      <c r="S311" s="213"/>
      <c r="T311" s="213"/>
      <c r="U311" s="213"/>
    </row>
    <row r="312" ht="23.25" customHeight="1">
      <c r="A312" s="219"/>
      <c r="B312" s="779"/>
      <c r="C312" s="219"/>
      <c r="D312" s="208" t="s">
        <v>853</v>
      </c>
      <c r="E312" s="219"/>
      <c r="F312" s="820" t="s">
        <v>18</v>
      </c>
      <c r="G312" s="806" t="s">
        <v>915</v>
      </c>
      <c r="H312" s="807" t="s">
        <v>2508</v>
      </c>
      <c r="I312" s="212"/>
      <c r="J312" s="782"/>
      <c r="K312" s="250"/>
      <c r="L312" s="111" t="s">
        <v>1971</v>
      </c>
      <c r="M312" s="208" t="s">
        <v>2085</v>
      </c>
      <c r="N312" s="810" t="s">
        <v>2509</v>
      </c>
      <c r="O312" s="213"/>
      <c r="P312" s="213"/>
      <c r="Q312" s="213"/>
      <c r="R312" s="213"/>
      <c r="S312" s="213"/>
      <c r="T312" s="213"/>
      <c r="U312" s="213"/>
    </row>
    <row r="313" ht="23.25" customHeight="1">
      <c r="A313" s="219"/>
      <c r="B313" s="779"/>
      <c r="C313" s="219"/>
      <c r="D313" s="208" t="s">
        <v>853</v>
      </c>
      <c r="E313" s="219"/>
      <c r="F313" s="820" t="s">
        <v>18</v>
      </c>
      <c r="G313" s="806" t="s">
        <v>916</v>
      </c>
      <c r="H313" s="807" t="s">
        <v>2510</v>
      </c>
      <c r="I313" s="212"/>
      <c r="J313" s="782"/>
      <c r="K313" s="250"/>
      <c r="L313" s="111" t="s">
        <v>1971</v>
      </c>
      <c r="M313" s="208" t="s">
        <v>2085</v>
      </c>
      <c r="N313" s="810" t="s">
        <v>2511</v>
      </c>
      <c r="O313" s="213"/>
      <c r="P313" s="213"/>
      <c r="Q313" s="213"/>
      <c r="R313" s="213"/>
      <c r="S313" s="213"/>
      <c r="T313" s="213"/>
      <c r="U313" s="213"/>
    </row>
    <row r="314" ht="23.25" customHeight="1">
      <c r="A314" s="219"/>
      <c r="B314" s="779"/>
      <c r="C314" s="219"/>
      <c r="D314" s="208" t="s">
        <v>853</v>
      </c>
      <c r="E314" s="219"/>
      <c r="F314" s="838" t="s">
        <v>83</v>
      </c>
      <c r="G314" s="806" t="s">
        <v>2022</v>
      </c>
      <c r="H314" s="781" t="s">
        <v>2023</v>
      </c>
      <c r="I314" s="212"/>
      <c r="J314" s="782"/>
      <c r="K314" s="250"/>
      <c r="L314" s="111" t="s">
        <v>1971</v>
      </c>
      <c r="M314" s="208" t="s">
        <v>2085</v>
      </c>
      <c r="N314" s="208" t="s">
        <v>2512</v>
      </c>
      <c r="O314" s="213"/>
      <c r="P314" s="213"/>
      <c r="Q314" s="213"/>
      <c r="R314" s="213"/>
      <c r="S314" s="213"/>
      <c r="T314" s="213"/>
      <c r="U314" s="213"/>
    </row>
    <row r="315" ht="23.25" customHeight="1">
      <c r="A315" s="219"/>
      <c r="B315" s="779"/>
      <c r="C315" s="219"/>
      <c r="D315" s="208" t="s">
        <v>853</v>
      </c>
      <c r="E315" s="219"/>
      <c r="F315" s="838" t="s">
        <v>83</v>
      </c>
      <c r="G315" s="780" t="s">
        <v>310</v>
      </c>
      <c r="H315" s="781" t="s">
        <v>309</v>
      </c>
      <c r="I315" s="212"/>
      <c r="J315" s="782"/>
      <c r="K315" s="250"/>
      <c r="L315" s="111" t="s">
        <v>1971</v>
      </c>
      <c r="M315" s="208" t="s">
        <v>2085</v>
      </c>
      <c r="N315" s="208" t="s">
        <v>2513</v>
      </c>
      <c r="O315" s="213"/>
      <c r="P315" s="213"/>
      <c r="Q315" s="213"/>
      <c r="R315" s="213"/>
      <c r="S315" s="213"/>
      <c r="T315" s="213"/>
      <c r="U315" s="213"/>
    </row>
    <row r="316" ht="23.25" customHeight="1">
      <c r="A316" s="219"/>
      <c r="B316" s="779"/>
      <c r="C316" s="219"/>
      <c r="D316" s="208" t="s">
        <v>853</v>
      </c>
      <c r="E316" s="219"/>
      <c r="F316" s="208" t="s">
        <v>2359</v>
      </c>
      <c r="G316" s="780">
        <v>70398.0</v>
      </c>
      <c r="H316" s="781" t="s">
        <v>2360</v>
      </c>
      <c r="I316" s="212" t="s">
        <v>1720</v>
      </c>
      <c r="J316" s="782"/>
      <c r="K316" s="250"/>
      <c r="L316" s="111" t="s">
        <v>1971</v>
      </c>
      <c r="M316" s="208" t="s">
        <v>2085</v>
      </c>
      <c r="N316" s="208" t="s">
        <v>2514</v>
      </c>
      <c r="O316" s="213"/>
      <c r="P316" s="213"/>
      <c r="Q316" s="213"/>
      <c r="R316" s="213"/>
      <c r="S316" s="213"/>
      <c r="T316" s="213"/>
      <c r="U316" s="213"/>
    </row>
    <row r="317" ht="23.25" customHeight="1">
      <c r="A317" s="219"/>
      <c r="B317" s="779"/>
      <c r="C317" s="219"/>
      <c r="D317" s="208" t="s">
        <v>853</v>
      </c>
      <c r="E317" s="219"/>
      <c r="F317" s="208" t="s">
        <v>2359</v>
      </c>
      <c r="G317" s="780">
        <v>50307.0</v>
      </c>
      <c r="H317" s="781" t="s">
        <v>2095</v>
      </c>
      <c r="I317" s="212" t="s">
        <v>1720</v>
      </c>
      <c r="J317" s="782"/>
      <c r="K317" s="250"/>
      <c r="L317" s="111" t="s">
        <v>1971</v>
      </c>
      <c r="M317" s="208" t="s">
        <v>2085</v>
      </c>
      <c r="N317" s="795" t="s">
        <v>2515</v>
      </c>
      <c r="O317" s="213"/>
      <c r="P317" s="213"/>
      <c r="Q317" s="213"/>
      <c r="R317" s="213"/>
      <c r="S317" s="213"/>
      <c r="T317" s="213"/>
      <c r="U317" s="213"/>
    </row>
    <row r="318" ht="23.25" customHeight="1">
      <c r="A318" s="219"/>
      <c r="B318" s="779"/>
      <c r="C318" s="219"/>
      <c r="D318" s="208" t="s">
        <v>853</v>
      </c>
      <c r="E318" s="219"/>
      <c r="F318" s="838" t="s">
        <v>83</v>
      </c>
      <c r="G318" s="829" t="s">
        <v>304</v>
      </c>
      <c r="H318" s="830" t="s">
        <v>303</v>
      </c>
      <c r="I318" s="212"/>
      <c r="J318" s="782"/>
      <c r="K318" s="250"/>
      <c r="L318" s="111" t="s">
        <v>1971</v>
      </c>
      <c r="M318" s="208" t="s">
        <v>2085</v>
      </c>
      <c r="N318" s="208" t="s">
        <v>2516</v>
      </c>
      <c r="O318" s="213"/>
      <c r="P318" s="213"/>
      <c r="Q318" s="213"/>
      <c r="R318" s="213"/>
      <c r="S318" s="213"/>
      <c r="T318" s="213"/>
      <c r="U318" s="213"/>
    </row>
    <row r="319" ht="23.25" customHeight="1">
      <c r="A319" s="219"/>
      <c r="B319" s="779"/>
      <c r="C319" s="219"/>
      <c r="D319" s="208" t="s">
        <v>853</v>
      </c>
      <c r="E319" s="219"/>
      <c r="F319" s="838" t="s">
        <v>83</v>
      </c>
      <c r="G319" s="826" t="s">
        <v>305</v>
      </c>
      <c r="H319" s="830" t="s">
        <v>303</v>
      </c>
      <c r="I319" s="212"/>
      <c r="J319" s="782"/>
      <c r="K319" s="250"/>
      <c r="L319" s="111" t="s">
        <v>1971</v>
      </c>
      <c r="M319" s="208" t="s">
        <v>2085</v>
      </c>
      <c r="N319" s="208" t="s">
        <v>2516</v>
      </c>
      <c r="O319" s="213"/>
      <c r="P319" s="213"/>
      <c r="Q319" s="213"/>
      <c r="R319" s="213"/>
      <c r="S319" s="213"/>
      <c r="T319" s="213"/>
      <c r="U319" s="213"/>
    </row>
    <row r="320" ht="23.25" customHeight="1">
      <c r="A320" s="219"/>
      <c r="B320" s="779"/>
      <c r="C320" s="219"/>
      <c r="D320" s="208"/>
      <c r="E320" s="219"/>
      <c r="F320" s="838"/>
      <c r="G320" s="826"/>
      <c r="H320" s="830"/>
      <c r="I320" s="212"/>
      <c r="J320" s="782"/>
      <c r="K320" s="250"/>
      <c r="L320" s="111"/>
      <c r="M320" s="208"/>
      <c r="N320" s="219"/>
      <c r="O320" s="213"/>
      <c r="P320" s="213"/>
      <c r="Q320" s="213"/>
      <c r="R320" s="213"/>
      <c r="S320" s="213"/>
      <c r="T320" s="213"/>
      <c r="U320" s="213"/>
    </row>
    <row r="321" ht="23.25" customHeight="1">
      <c r="A321" s="846"/>
      <c r="B321" s="840"/>
      <c r="C321" s="841"/>
      <c r="D321" s="841"/>
      <c r="E321" s="842"/>
      <c r="F321" s="843">
        <v>46156.0</v>
      </c>
      <c r="G321" s="844"/>
      <c r="H321" s="845"/>
      <c r="I321" s="839"/>
      <c r="J321" s="844"/>
      <c r="K321" s="839"/>
      <c r="L321" s="839" t="str">
        <f>iferror(vlookup(#REF!,'Back up'!$B$2:$C$18,2),"")</f>
        <v/>
      </c>
      <c r="M321" s="839"/>
      <c r="N321" s="839"/>
      <c r="O321" s="716"/>
      <c r="P321" s="716"/>
      <c r="Q321" s="716"/>
      <c r="R321" s="716"/>
      <c r="S321" s="716"/>
      <c r="T321" s="716"/>
      <c r="U321" s="716"/>
    </row>
    <row r="322" ht="23.25" customHeight="1">
      <c r="A322" s="219"/>
      <c r="B322" s="779"/>
      <c r="C322" s="219"/>
      <c r="D322" s="208" t="s">
        <v>120</v>
      </c>
      <c r="E322" s="219"/>
      <c r="F322" s="820" t="s">
        <v>18</v>
      </c>
      <c r="G322" s="806" t="s">
        <v>919</v>
      </c>
      <c r="H322" s="807" t="s">
        <v>2517</v>
      </c>
      <c r="I322" s="212"/>
      <c r="J322" s="782"/>
      <c r="K322" s="250"/>
      <c r="L322" s="111" t="s">
        <v>1971</v>
      </c>
      <c r="M322" s="208" t="s">
        <v>2085</v>
      </c>
      <c r="N322" s="810" t="s">
        <v>2518</v>
      </c>
      <c r="O322" s="213"/>
      <c r="P322" s="213"/>
      <c r="Q322" s="213"/>
      <c r="R322" s="213"/>
      <c r="S322" s="213"/>
      <c r="T322" s="213"/>
      <c r="U322" s="213"/>
    </row>
    <row r="323" ht="23.25" customHeight="1">
      <c r="A323" s="219"/>
      <c r="B323" s="779"/>
      <c r="C323" s="219"/>
      <c r="D323" s="208" t="s">
        <v>120</v>
      </c>
      <c r="E323" s="219"/>
      <c r="F323" s="820" t="s">
        <v>18</v>
      </c>
      <c r="G323" s="806" t="s">
        <v>2118</v>
      </c>
      <c r="H323" s="807" t="s">
        <v>2519</v>
      </c>
      <c r="I323" s="212"/>
      <c r="J323" s="782"/>
      <c r="K323" s="250"/>
      <c r="L323" s="111" t="s">
        <v>1971</v>
      </c>
      <c r="M323" s="208" t="s">
        <v>2085</v>
      </c>
      <c r="N323" s="810" t="s">
        <v>2520</v>
      </c>
      <c r="O323" s="213"/>
      <c r="P323" s="213"/>
      <c r="Q323" s="213"/>
      <c r="R323" s="213"/>
      <c r="S323" s="213"/>
      <c r="T323" s="213"/>
      <c r="U323" s="213"/>
    </row>
    <row r="324" ht="23.25" customHeight="1">
      <c r="A324" s="219"/>
      <c r="B324" s="779"/>
      <c r="C324" s="219"/>
      <c r="D324" s="208" t="s">
        <v>120</v>
      </c>
      <c r="E324" s="219"/>
      <c r="F324" s="820" t="s">
        <v>18</v>
      </c>
      <c r="G324" s="806" t="s">
        <v>2521</v>
      </c>
      <c r="H324" s="807" t="s">
        <v>2522</v>
      </c>
      <c r="I324" s="212"/>
      <c r="J324" s="782"/>
      <c r="K324" s="250"/>
      <c r="L324" s="111" t="s">
        <v>1971</v>
      </c>
      <c r="M324" s="208" t="s">
        <v>2085</v>
      </c>
      <c r="N324" s="810" t="s">
        <v>2523</v>
      </c>
      <c r="O324" s="213"/>
      <c r="P324" s="213"/>
      <c r="Q324" s="213"/>
      <c r="R324" s="213"/>
      <c r="S324" s="213"/>
      <c r="T324" s="213"/>
      <c r="U324" s="213"/>
    </row>
    <row r="325" ht="23.25" customHeight="1">
      <c r="A325" s="219"/>
      <c r="B325" s="779"/>
      <c r="C325" s="219"/>
      <c r="D325" s="208" t="s">
        <v>120</v>
      </c>
      <c r="E325" s="219"/>
      <c r="F325" s="820" t="s">
        <v>18</v>
      </c>
      <c r="G325" s="806" t="s">
        <v>2524</v>
      </c>
      <c r="H325" s="807" t="s">
        <v>2525</v>
      </c>
      <c r="I325" s="212"/>
      <c r="J325" s="782"/>
      <c r="K325" s="250"/>
      <c r="L325" s="111" t="s">
        <v>1971</v>
      </c>
      <c r="M325" s="208" t="s">
        <v>2085</v>
      </c>
      <c r="N325" s="810" t="s">
        <v>2526</v>
      </c>
      <c r="O325" s="213"/>
      <c r="P325" s="213"/>
      <c r="Q325" s="213"/>
      <c r="R325" s="213"/>
      <c r="S325" s="213"/>
      <c r="T325" s="213"/>
      <c r="U325" s="213"/>
    </row>
    <row r="326" ht="23.25" customHeight="1">
      <c r="A326" s="219"/>
      <c r="B326" s="779"/>
      <c r="C326" s="219"/>
      <c r="D326" s="208" t="s">
        <v>120</v>
      </c>
      <c r="E326" s="219"/>
      <c r="F326" s="820" t="s">
        <v>18</v>
      </c>
      <c r="G326" s="806" t="s">
        <v>1977</v>
      </c>
      <c r="H326" s="807" t="s">
        <v>2527</v>
      </c>
      <c r="I326" s="212"/>
      <c r="J326" s="782"/>
      <c r="K326" s="250"/>
      <c r="L326" s="111" t="s">
        <v>1971</v>
      </c>
      <c r="M326" s="208" t="s">
        <v>2085</v>
      </c>
      <c r="N326" s="810" t="s">
        <v>2528</v>
      </c>
      <c r="O326" s="213"/>
      <c r="P326" s="213"/>
      <c r="Q326" s="213"/>
      <c r="R326" s="213"/>
      <c r="S326" s="213"/>
      <c r="T326" s="213"/>
      <c r="U326" s="213"/>
    </row>
    <row r="327" ht="23.25" customHeight="1">
      <c r="A327" s="219"/>
      <c r="B327" s="779"/>
      <c r="C327" s="219"/>
      <c r="D327" s="208" t="s">
        <v>120</v>
      </c>
      <c r="E327" s="219"/>
      <c r="F327" s="820" t="s">
        <v>18</v>
      </c>
      <c r="G327" s="806" t="s">
        <v>2529</v>
      </c>
      <c r="H327" s="807" t="s">
        <v>2530</v>
      </c>
      <c r="I327" s="212"/>
      <c r="J327" s="782"/>
      <c r="K327" s="250"/>
      <c r="L327" s="111" t="s">
        <v>1971</v>
      </c>
      <c r="M327" s="208" t="s">
        <v>2085</v>
      </c>
      <c r="N327" s="810" t="s">
        <v>2531</v>
      </c>
      <c r="O327" s="213"/>
      <c r="P327" s="213"/>
      <c r="Q327" s="213"/>
      <c r="R327" s="213"/>
      <c r="S327" s="213"/>
      <c r="T327" s="213"/>
      <c r="U327" s="213"/>
    </row>
    <row r="328" ht="23.25" customHeight="1">
      <c r="A328" s="219"/>
      <c r="B328" s="779"/>
      <c r="C328" s="219"/>
      <c r="D328" s="208" t="s">
        <v>120</v>
      </c>
      <c r="E328" s="219"/>
      <c r="F328" s="820" t="s">
        <v>18</v>
      </c>
      <c r="G328" s="806" t="s">
        <v>2532</v>
      </c>
      <c r="H328" s="807" t="s">
        <v>2504</v>
      </c>
      <c r="I328" s="212"/>
      <c r="J328" s="782"/>
      <c r="K328" s="250"/>
      <c r="L328" s="111" t="s">
        <v>1971</v>
      </c>
      <c r="M328" s="208" t="s">
        <v>2085</v>
      </c>
      <c r="N328" s="810" t="s">
        <v>2533</v>
      </c>
      <c r="O328" s="213"/>
      <c r="P328" s="213"/>
      <c r="Q328" s="213"/>
      <c r="R328" s="213"/>
      <c r="S328" s="213"/>
      <c r="T328" s="213"/>
      <c r="U328" s="213"/>
    </row>
    <row r="329" ht="23.25" customHeight="1">
      <c r="A329" s="219"/>
      <c r="B329" s="779"/>
      <c r="C329" s="219"/>
      <c r="D329" s="208" t="s">
        <v>120</v>
      </c>
      <c r="E329" s="219"/>
      <c r="F329" s="820" t="s">
        <v>18</v>
      </c>
      <c r="G329" s="806" t="s">
        <v>2534</v>
      </c>
      <c r="H329" s="807" t="s">
        <v>2535</v>
      </c>
      <c r="I329" s="212"/>
      <c r="J329" s="782"/>
      <c r="K329" s="250"/>
      <c r="L329" s="111" t="s">
        <v>1971</v>
      </c>
      <c r="M329" s="208" t="s">
        <v>2085</v>
      </c>
      <c r="N329" s="810" t="s">
        <v>2536</v>
      </c>
      <c r="O329" s="213"/>
      <c r="P329" s="213"/>
      <c r="Q329" s="213"/>
      <c r="R329" s="213"/>
      <c r="S329" s="213"/>
      <c r="T329" s="213"/>
      <c r="U329" s="213"/>
    </row>
    <row r="330" ht="23.25" customHeight="1">
      <c r="A330" s="219"/>
      <c r="B330" s="779"/>
      <c r="C330" s="219"/>
      <c r="D330" s="208" t="s">
        <v>120</v>
      </c>
      <c r="E330" s="219"/>
      <c r="F330" s="820" t="s">
        <v>18</v>
      </c>
      <c r="G330" s="806" t="s">
        <v>2537</v>
      </c>
      <c r="H330" s="807" t="s">
        <v>2538</v>
      </c>
      <c r="I330" s="212"/>
      <c r="J330" s="782"/>
      <c r="K330" s="250"/>
      <c r="L330" s="111" t="s">
        <v>1971</v>
      </c>
      <c r="M330" s="208" t="s">
        <v>2085</v>
      </c>
      <c r="N330" s="810" t="s">
        <v>2539</v>
      </c>
      <c r="O330" s="213"/>
      <c r="P330" s="213"/>
      <c r="Q330" s="213"/>
      <c r="R330" s="213"/>
      <c r="S330" s="213"/>
      <c r="T330" s="213"/>
      <c r="U330" s="213"/>
    </row>
    <row r="331" ht="23.25" customHeight="1">
      <c r="A331" s="219"/>
      <c r="B331" s="779"/>
      <c r="C331" s="219"/>
      <c r="D331" s="208" t="s">
        <v>120</v>
      </c>
      <c r="E331" s="219"/>
      <c r="F331" s="820" t="s">
        <v>18</v>
      </c>
      <c r="G331" s="806" t="s">
        <v>2011</v>
      </c>
      <c r="H331" s="807" t="s">
        <v>2540</v>
      </c>
      <c r="I331" s="212"/>
      <c r="J331" s="782"/>
      <c r="K331" s="250"/>
      <c r="L331" s="111" t="s">
        <v>1971</v>
      </c>
      <c r="M331" s="208" t="s">
        <v>2085</v>
      </c>
      <c r="N331" s="810" t="s">
        <v>2541</v>
      </c>
      <c r="O331" s="213"/>
      <c r="P331" s="213"/>
      <c r="Q331" s="213"/>
      <c r="R331" s="213"/>
      <c r="S331" s="213"/>
      <c r="T331" s="213"/>
      <c r="U331" s="213"/>
    </row>
    <row r="332" ht="23.25" customHeight="1">
      <c r="A332" s="219"/>
      <c r="B332" s="779"/>
      <c r="C332" s="219"/>
      <c r="D332" s="208" t="s">
        <v>120</v>
      </c>
      <c r="E332" s="219"/>
      <c r="F332" s="820" t="s">
        <v>18</v>
      </c>
      <c r="G332" s="806" t="s">
        <v>2542</v>
      </c>
      <c r="H332" s="807" t="s">
        <v>2543</v>
      </c>
      <c r="I332" s="212"/>
      <c r="J332" s="782"/>
      <c r="K332" s="250"/>
      <c r="L332" s="111" t="s">
        <v>1971</v>
      </c>
      <c r="M332" s="208" t="s">
        <v>2085</v>
      </c>
      <c r="N332" s="810" t="s">
        <v>2544</v>
      </c>
      <c r="O332" s="213"/>
      <c r="P332" s="213"/>
      <c r="Q332" s="213"/>
      <c r="R332" s="213"/>
      <c r="S332" s="213"/>
      <c r="T332" s="213"/>
      <c r="U332" s="213"/>
    </row>
    <row r="333" ht="23.25" customHeight="1">
      <c r="A333" s="219"/>
      <c r="B333" s="779"/>
      <c r="C333" s="219"/>
      <c r="D333" s="208" t="s">
        <v>120</v>
      </c>
      <c r="E333" s="219"/>
      <c r="F333" s="208" t="s">
        <v>2545</v>
      </c>
      <c r="G333" s="780">
        <v>721.0</v>
      </c>
      <c r="H333" s="781" t="s">
        <v>2546</v>
      </c>
      <c r="I333" s="212"/>
      <c r="J333" s="782"/>
      <c r="K333" s="250"/>
      <c r="L333" s="111" t="s">
        <v>1971</v>
      </c>
      <c r="M333" s="208" t="s">
        <v>2085</v>
      </c>
      <c r="N333" s="208" t="s">
        <v>2547</v>
      </c>
      <c r="O333" s="213"/>
      <c r="P333" s="213"/>
      <c r="Q333" s="213"/>
      <c r="R333" s="213"/>
      <c r="S333" s="213"/>
      <c r="T333" s="213"/>
      <c r="U333" s="213"/>
    </row>
    <row r="334" ht="23.25" customHeight="1">
      <c r="A334" s="219"/>
      <c r="B334" s="779"/>
      <c r="C334" s="219"/>
      <c r="D334" s="208" t="s">
        <v>120</v>
      </c>
      <c r="E334" s="219"/>
      <c r="F334" s="219"/>
      <c r="G334" s="782"/>
      <c r="H334" s="784"/>
      <c r="I334" s="212"/>
      <c r="J334" s="782"/>
      <c r="K334" s="250"/>
      <c r="L334" s="111" t="s">
        <v>1971</v>
      </c>
      <c r="M334" s="208" t="s">
        <v>2085</v>
      </c>
      <c r="N334" s="219"/>
      <c r="O334" s="213"/>
      <c r="P334" s="213"/>
      <c r="Q334" s="213"/>
      <c r="R334" s="213"/>
      <c r="S334" s="213"/>
      <c r="T334" s="213"/>
      <c r="U334" s="213"/>
    </row>
    <row r="335" ht="23.25" customHeight="1">
      <c r="A335" s="846"/>
      <c r="B335" s="840"/>
      <c r="C335" s="841"/>
      <c r="D335" s="841"/>
      <c r="E335" s="842"/>
      <c r="F335" s="843">
        <v>46157.0</v>
      </c>
      <c r="G335" s="844"/>
      <c r="H335" s="845"/>
      <c r="I335" s="839"/>
      <c r="J335" s="844"/>
      <c r="K335" s="839"/>
      <c r="L335" s="839" t="str">
        <f>iferror(vlookup(#REF!,'Back up'!$B$2:$C$18,2),"")</f>
        <v/>
      </c>
      <c r="M335" s="839"/>
      <c r="N335" s="839"/>
      <c r="O335" s="716"/>
      <c r="P335" s="716"/>
      <c r="Q335" s="716"/>
      <c r="R335" s="716"/>
      <c r="S335" s="716"/>
      <c r="T335" s="716"/>
      <c r="U335" s="716"/>
    </row>
    <row r="336" ht="23.25" customHeight="1">
      <c r="A336" s="219"/>
      <c r="B336" s="779"/>
      <c r="C336" s="219"/>
      <c r="D336" s="208" t="s">
        <v>120</v>
      </c>
      <c r="E336" s="219"/>
      <c r="F336" s="838" t="s">
        <v>83</v>
      </c>
      <c r="G336" s="780" t="s">
        <v>2333</v>
      </c>
      <c r="H336" s="781" t="s">
        <v>2548</v>
      </c>
      <c r="I336" s="212"/>
      <c r="J336" s="782"/>
      <c r="K336" s="250"/>
      <c r="L336" s="111" t="s">
        <v>1971</v>
      </c>
      <c r="M336" s="208" t="s">
        <v>2085</v>
      </c>
      <c r="N336" s="850" t="s">
        <v>2549</v>
      </c>
      <c r="O336" s="213"/>
      <c r="P336" s="213"/>
      <c r="Q336" s="213"/>
      <c r="R336" s="213"/>
      <c r="S336" s="213"/>
      <c r="T336" s="213"/>
      <c r="U336" s="213"/>
    </row>
    <row r="337" ht="23.25" customHeight="1">
      <c r="A337" s="219"/>
      <c r="B337" s="779"/>
      <c r="C337" s="219"/>
      <c r="D337" s="208" t="s">
        <v>120</v>
      </c>
      <c r="E337" s="219"/>
      <c r="F337" s="838" t="s">
        <v>83</v>
      </c>
      <c r="G337" s="780" t="s">
        <v>2030</v>
      </c>
      <c r="H337" s="781" t="s">
        <v>2550</v>
      </c>
      <c r="I337" s="212"/>
      <c r="J337" s="782"/>
      <c r="K337" s="250"/>
      <c r="L337" s="111" t="s">
        <v>1971</v>
      </c>
      <c r="M337" s="208" t="s">
        <v>2085</v>
      </c>
      <c r="N337" s="208" t="s">
        <v>2551</v>
      </c>
      <c r="O337" s="213"/>
      <c r="P337" s="213"/>
      <c r="Q337" s="213"/>
      <c r="R337" s="213"/>
      <c r="S337" s="213"/>
      <c r="T337" s="213"/>
      <c r="U337" s="213"/>
    </row>
    <row r="338" ht="23.25" customHeight="1">
      <c r="A338" s="219"/>
      <c r="B338" s="779"/>
      <c r="C338" s="219"/>
      <c r="D338" s="208" t="s">
        <v>120</v>
      </c>
      <c r="E338" s="219"/>
      <c r="F338" s="838" t="s">
        <v>83</v>
      </c>
      <c r="G338" s="780" t="s">
        <v>2552</v>
      </c>
      <c r="H338" s="781" t="s">
        <v>2553</v>
      </c>
      <c r="I338" s="212"/>
      <c r="J338" s="782"/>
      <c r="K338" s="250"/>
      <c r="L338" s="111" t="s">
        <v>1971</v>
      </c>
      <c r="M338" s="208" t="s">
        <v>2085</v>
      </c>
      <c r="N338" s="208" t="s">
        <v>2554</v>
      </c>
      <c r="O338" s="213"/>
      <c r="P338" s="213"/>
      <c r="Q338" s="213"/>
      <c r="R338" s="213"/>
      <c r="S338" s="213"/>
      <c r="T338" s="213"/>
      <c r="U338" s="213"/>
    </row>
    <row r="339" ht="23.25" customHeight="1">
      <c r="A339" s="219"/>
      <c r="B339" s="779"/>
      <c r="C339" s="219"/>
      <c r="D339" s="208" t="s">
        <v>120</v>
      </c>
      <c r="E339" s="219"/>
      <c r="F339" s="838" t="s">
        <v>83</v>
      </c>
      <c r="G339" s="780" t="s">
        <v>2555</v>
      </c>
      <c r="H339" s="781" t="s">
        <v>2556</v>
      </c>
      <c r="I339" s="212"/>
      <c r="J339" s="782"/>
      <c r="K339" s="250"/>
      <c r="L339" s="111" t="s">
        <v>1971</v>
      </c>
      <c r="M339" s="208" t="s">
        <v>2085</v>
      </c>
      <c r="N339" s="208" t="s">
        <v>2557</v>
      </c>
      <c r="O339" s="213"/>
      <c r="P339" s="213"/>
      <c r="Q339" s="213"/>
      <c r="R339" s="213"/>
      <c r="S339" s="213"/>
      <c r="T339" s="213"/>
      <c r="U339" s="213"/>
    </row>
    <row r="340" ht="23.25" customHeight="1">
      <c r="A340" s="219"/>
      <c r="B340" s="779"/>
      <c r="C340" s="219"/>
      <c r="D340" s="208" t="s">
        <v>120</v>
      </c>
      <c r="E340" s="219"/>
      <c r="F340" s="838" t="s">
        <v>83</v>
      </c>
      <c r="G340" s="780" t="s">
        <v>2558</v>
      </c>
      <c r="H340" s="781" t="s">
        <v>2559</v>
      </c>
      <c r="I340" s="212"/>
      <c r="J340" s="782"/>
      <c r="K340" s="250"/>
      <c r="L340" s="111" t="s">
        <v>1971</v>
      </c>
      <c r="M340" s="208" t="s">
        <v>2085</v>
      </c>
      <c r="N340" s="208" t="s">
        <v>2560</v>
      </c>
      <c r="O340" s="213"/>
      <c r="P340" s="213"/>
      <c r="Q340" s="213"/>
      <c r="R340" s="213"/>
      <c r="S340" s="213"/>
      <c r="T340" s="213"/>
      <c r="U340" s="213"/>
    </row>
    <row r="341" ht="23.25" customHeight="1">
      <c r="A341" s="219"/>
      <c r="B341" s="779"/>
      <c r="C341" s="219"/>
      <c r="D341" s="208" t="s">
        <v>120</v>
      </c>
      <c r="E341" s="219"/>
      <c r="F341" s="838" t="s">
        <v>83</v>
      </c>
      <c r="G341" s="780" t="s">
        <v>2561</v>
      </c>
      <c r="H341" s="781"/>
      <c r="I341" s="212"/>
      <c r="J341" s="782"/>
      <c r="K341" s="250"/>
      <c r="L341" s="111" t="s">
        <v>1971</v>
      </c>
      <c r="M341" s="208" t="s">
        <v>2085</v>
      </c>
      <c r="N341" s="208" t="s">
        <v>2562</v>
      </c>
      <c r="O341" s="213"/>
      <c r="P341" s="213"/>
      <c r="Q341" s="213"/>
      <c r="R341" s="213"/>
      <c r="S341" s="213"/>
      <c r="T341" s="213"/>
      <c r="U341" s="213"/>
    </row>
    <row r="342" ht="23.25" customHeight="1">
      <c r="A342" s="180"/>
      <c r="B342" s="779"/>
      <c r="C342" s="219"/>
      <c r="D342" s="208" t="s">
        <v>120</v>
      </c>
      <c r="E342" s="219"/>
      <c r="F342" s="838" t="s">
        <v>83</v>
      </c>
      <c r="G342" s="780" t="s">
        <v>2563</v>
      </c>
      <c r="H342" s="851" t="s">
        <v>2564</v>
      </c>
      <c r="I342" s="212"/>
      <c r="J342" s="782"/>
      <c r="K342" s="250"/>
      <c r="L342" s="111" t="s">
        <v>1971</v>
      </c>
      <c r="M342" s="208" t="s">
        <v>2085</v>
      </c>
      <c r="N342" s="208" t="s">
        <v>2565</v>
      </c>
      <c r="O342" s="213"/>
      <c r="P342" s="213"/>
      <c r="Q342" s="213"/>
      <c r="R342" s="213"/>
      <c r="S342" s="213"/>
      <c r="T342" s="213"/>
      <c r="U342" s="213"/>
    </row>
    <row r="343" ht="23.25" customHeight="1">
      <c r="A343" s="180"/>
      <c r="B343" s="779"/>
      <c r="C343" s="219"/>
      <c r="D343" s="208" t="s">
        <v>120</v>
      </c>
      <c r="E343" s="219"/>
      <c r="F343" s="838" t="s">
        <v>83</v>
      </c>
      <c r="G343" s="780" t="s">
        <v>2566</v>
      </c>
      <c r="H343" s="851" t="s">
        <v>2567</v>
      </c>
      <c r="I343" s="212"/>
      <c r="J343" s="782"/>
      <c r="K343" s="250"/>
      <c r="L343" s="111" t="s">
        <v>1971</v>
      </c>
      <c r="M343" s="208" t="s">
        <v>2085</v>
      </c>
      <c r="N343" s="208" t="s">
        <v>2568</v>
      </c>
      <c r="O343" s="213"/>
      <c r="P343" s="213"/>
      <c r="Q343" s="213"/>
      <c r="R343" s="213"/>
      <c r="S343" s="213"/>
      <c r="T343" s="213"/>
      <c r="U343" s="213"/>
    </row>
    <row r="344" ht="23.25" customHeight="1">
      <c r="A344" s="180"/>
      <c r="B344" s="779"/>
      <c r="C344" s="219"/>
      <c r="D344" s="208" t="s">
        <v>120</v>
      </c>
      <c r="E344" s="219"/>
      <c r="F344" s="838" t="s">
        <v>83</v>
      </c>
      <c r="G344" s="780" t="s">
        <v>2569</v>
      </c>
      <c r="H344" s="781" t="s">
        <v>2570</v>
      </c>
      <c r="I344" s="212"/>
      <c r="J344" s="782"/>
      <c r="K344" s="250"/>
      <c r="L344" s="111" t="s">
        <v>1971</v>
      </c>
      <c r="M344" s="208" t="s">
        <v>2085</v>
      </c>
      <c r="N344" s="208" t="s">
        <v>2571</v>
      </c>
      <c r="O344" s="213"/>
      <c r="P344" s="213"/>
      <c r="Q344" s="213"/>
      <c r="R344" s="213"/>
      <c r="S344" s="213"/>
      <c r="T344" s="213"/>
      <c r="U344" s="213"/>
    </row>
    <row r="345" ht="23.25" customHeight="1">
      <c r="A345" s="180"/>
      <c r="B345" s="779"/>
      <c r="C345" s="219"/>
      <c r="D345" s="208" t="s">
        <v>120</v>
      </c>
      <c r="E345" s="219"/>
      <c r="F345" s="838" t="s">
        <v>83</v>
      </c>
      <c r="G345" s="780" t="s">
        <v>1997</v>
      </c>
      <c r="H345" s="781" t="s">
        <v>1998</v>
      </c>
      <c r="I345" s="212"/>
      <c r="J345" s="782"/>
      <c r="K345" s="250"/>
      <c r="L345" s="111" t="s">
        <v>1971</v>
      </c>
      <c r="M345" s="208" t="s">
        <v>2085</v>
      </c>
      <c r="N345" s="208" t="s">
        <v>2572</v>
      </c>
      <c r="O345" s="213"/>
      <c r="P345" s="213"/>
      <c r="Q345" s="213"/>
      <c r="R345" s="213"/>
      <c r="S345" s="213"/>
      <c r="T345" s="213"/>
      <c r="U345" s="213"/>
    </row>
    <row r="346" ht="23.25" customHeight="1">
      <c r="A346" s="180"/>
      <c r="B346" s="779"/>
      <c r="C346" s="219"/>
      <c r="D346" s="208" t="s">
        <v>120</v>
      </c>
      <c r="E346" s="219"/>
      <c r="F346" s="838" t="s">
        <v>83</v>
      </c>
      <c r="G346" s="780" t="s">
        <v>936</v>
      </c>
      <c r="H346" s="781" t="s">
        <v>2573</v>
      </c>
      <c r="I346" s="212"/>
      <c r="J346" s="782"/>
      <c r="K346" s="250"/>
      <c r="L346" s="111" t="s">
        <v>1971</v>
      </c>
      <c r="M346" s="208" t="s">
        <v>2085</v>
      </c>
      <c r="N346" s="208" t="s">
        <v>2574</v>
      </c>
      <c r="O346" s="213"/>
      <c r="P346" s="213"/>
      <c r="Q346" s="213"/>
      <c r="R346" s="213"/>
      <c r="S346" s="213"/>
      <c r="T346" s="213"/>
      <c r="U346" s="213"/>
    </row>
    <row r="347" ht="23.25" customHeight="1">
      <c r="A347" s="180"/>
      <c r="B347" s="779"/>
      <c r="C347" s="219"/>
      <c r="D347" s="219"/>
      <c r="E347" s="219"/>
      <c r="F347" s="219"/>
      <c r="G347" s="782"/>
      <c r="H347" s="784"/>
      <c r="I347" s="212"/>
      <c r="J347" s="782"/>
      <c r="K347" s="213"/>
      <c r="L347" s="213"/>
      <c r="M347" s="219"/>
      <c r="N347" s="219"/>
      <c r="O347" s="213"/>
      <c r="P347" s="213"/>
      <c r="Q347" s="213"/>
      <c r="R347" s="213"/>
      <c r="S347" s="213"/>
      <c r="T347" s="213"/>
      <c r="U347" s="213"/>
    </row>
    <row r="348" ht="23.25" customHeight="1">
      <c r="A348" s="846"/>
      <c r="B348" s="840"/>
      <c r="C348" s="841"/>
      <c r="D348" s="841"/>
      <c r="E348" s="842"/>
      <c r="F348" s="843">
        <v>46158.0</v>
      </c>
      <c r="G348" s="844"/>
      <c r="H348" s="845"/>
      <c r="I348" s="839"/>
      <c r="J348" s="844"/>
      <c r="K348" s="839"/>
      <c r="L348" s="839" t="str">
        <f>iferror(vlookup(#REF!,'Back up'!$B$2:$C$18,2),"")</f>
        <v/>
      </c>
      <c r="M348" s="839"/>
      <c r="N348" s="839"/>
      <c r="O348" s="716"/>
      <c r="P348" s="716"/>
      <c r="Q348" s="716"/>
      <c r="R348" s="716"/>
      <c r="S348" s="716"/>
      <c r="T348" s="716"/>
      <c r="U348" s="716"/>
    </row>
    <row r="349" ht="23.25" customHeight="1">
      <c r="A349" s="219"/>
      <c r="B349" s="779"/>
      <c r="C349" s="219"/>
      <c r="D349" s="208" t="s">
        <v>1722</v>
      </c>
      <c r="E349" s="219"/>
      <c r="F349" s="838" t="s">
        <v>83</v>
      </c>
      <c r="G349" s="780" t="s">
        <v>1997</v>
      </c>
      <c r="H349" s="781" t="s">
        <v>1998</v>
      </c>
      <c r="I349" s="212"/>
      <c r="J349" s="782"/>
      <c r="K349" s="250"/>
      <c r="L349" s="111" t="s">
        <v>1971</v>
      </c>
      <c r="M349" s="208" t="s">
        <v>2085</v>
      </c>
      <c r="N349" s="208" t="s">
        <v>2575</v>
      </c>
      <c r="O349" s="213"/>
      <c r="P349" s="213"/>
      <c r="Q349" s="213"/>
      <c r="R349" s="213"/>
      <c r="S349" s="213"/>
      <c r="T349" s="213"/>
      <c r="U349" s="213"/>
    </row>
    <row r="350" ht="23.25" customHeight="1">
      <c r="A350" s="219"/>
      <c r="B350" s="779"/>
      <c r="C350" s="219"/>
      <c r="D350" s="208" t="s">
        <v>1722</v>
      </c>
      <c r="E350" s="219"/>
      <c r="F350" s="838" t="s">
        <v>83</v>
      </c>
      <c r="G350" s="780" t="s">
        <v>2248</v>
      </c>
      <c r="H350" s="781" t="s">
        <v>2576</v>
      </c>
      <c r="I350" s="212"/>
      <c r="J350" s="782"/>
      <c r="K350" s="250"/>
      <c r="L350" s="111" t="s">
        <v>1971</v>
      </c>
      <c r="M350" s="208" t="s">
        <v>2085</v>
      </c>
      <c r="N350" s="208" t="s">
        <v>2577</v>
      </c>
      <c r="O350" s="213"/>
      <c r="P350" s="213"/>
      <c r="Q350" s="213"/>
      <c r="R350" s="213"/>
      <c r="S350" s="213"/>
      <c r="T350" s="213"/>
      <c r="U350" s="213"/>
    </row>
    <row r="351" ht="23.25" customHeight="1">
      <c r="A351" s="219"/>
      <c r="B351" s="779"/>
      <c r="C351" s="219"/>
      <c r="D351" s="208" t="s">
        <v>120</v>
      </c>
      <c r="E351" s="219"/>
      <c r="F351" s="838" t="s">
        <v>83</v>
      </c>
      <c r="G351" s="780" t="s">
        <v>2578</v>
      </c>
      <c r="H351" s="781" t="s">
        <v>2579</v>
      </c>
      <c r="I351" s="212"/>
      <c r="J351" s="782"/>
      <c r="K351" s="250"/>
      <c r="L351" s="111" t="s">
        <v>1971</v>
      </c>
      <c r="M351" s="208" t="s">
        <v>2085</v>
      </c>
      <c r="N351" s="208" t="s">
        <v>2580</v>
      </c>
      <c r="O351" s="213"/>
      <c r="P351" s="213"/>
      <c r="Q351" s="213"/>
      <c r="R351" s="213"/>
      <c r="S351" s="213"/>
      <c r="T351" s="213"/>
      <c r="U351" s="213"/>
    </row>
    <row r="352" ht="23.25" customHeight="1">
      <c r="A352" s="219"/>
      <c r="B352" s="779"/>
      <c r="C352" s="219"/>
      <c r="D352" s="208" t="s">
        <v>120</v>
      </c>
      <c r="E352" s="219"/>
      <c r="F352" s="838" t="s">
        <v>83</v>
      </c>
      <c r="G352" s="780" t="s">
        <v>2581</v>
      </c>
      <c r="H352" s="781" t="s">
        <v>2582</v>
      </c>
      <c r="I352" s="212"/>
      <c r="J352" s="782"/>
      <c r="K352" s="250"/>
      <c r="L352" s="111" t="s">
        <v>1971</v>
      </c>
      <c r="M352" s="208" t="s">
        <v>2085</v>
      </c>
      <c r="N352" s="208" t="s">
        <v>2583</v>
      </c>
      <c r="O352" s="213"/>
      <c r="P352" s="213"/>
      <c r="Q352" s="213"/>
      <c r="R352" s="213"/>
      <c r="S352" s="213"/>
      <c r="T352" s="213"/>
      <c r="U352" s="213"/>
    </row>
    <row r="353" ht="23.25" customHeight="1">
      <c r="A353" s="219"/>
      <c r="B353" s="779"/>
      <c r="C353" s="219"/>
      <c r="D353" s="208" t="s">
        <v>120</v>
      </c>
      <c r="E353" s="219"/>
      <c r="F353" s="838" t="s">
        <v>83</v>
      </c>
      <c r="G353" s="780" t="s">
        <v>2584</v>
      </c>
      <c r="H353" s="781" t="s">
        <v>2585</v>
      </c>
      <c r="I353" s="212"/>
      <c r="J353" s="782"/>
      <c r="K353" s="250"/>
      <c r="L353" s="111" t="s">
        <v>1971</v>
      </c>
      <c r="M353" s="208" t="s">
        <v>2085</v>
      </c>
      <c r="N353" s="208" t="s">
        <v>2586</v>
      </c>
      <c r="O353" s="213"/>
      <c r="P353" s="213"/>
      <c r="Q353" s="213"/>
      <c r="R353" s="213"/>
      <c r="S353" s="213"/>
      <c r="T353" s="213"/>
      <c r="U353" s="213"/>
    </row>
    <row r="354" ht="23.25" customHeight="1">
      <c r="A354" s="219"/>
      <c r="B354" s="779"/>
      <c r="C354" s="219"/>
      <c r="D354" s="208" t="s">
        <v>120</v>
      </c>
      <c r="E354" s="219"/>
      <c r="F354" s="838" t="s">
        <v>83</v>
      </c>
      <c r="G354" s="780" t="s">
        <v>524</v>
      </c>
      <c r="H354" s="781" t="s">
        <v>2548</v>
      </c>
      <c r="I354" s="212"/>
      <c r="J354" s="782"/>
      <c r="K354" s="250"/>
      <c r="L354" s="111" t="s">
        <v>1971</v>
      </c>
      <c r="M354" s="208" t="s">
        <v>2085</v>
      </c>
      <c r="N354" s="208" t="s">
        <v>2587</v>
      </c>
      <c r="O354" s="213"/>
      <c r="P354" s="213"/>
      <c r="Q354" s="213"/>
      <c r="R354" s="213"/>
      <c r="S354" s="213"/>
      <c r="T354" s="213"/>
      <c r="U354" s="213"/>
    </row>
    <row r="355" ht="23.25" customHeight="1">
      <c r="A355" s="219"/>
      <c r="B355" s="779"/>
      <c r="C355" s="219"/>
      <c r="D355" s="208" t="s">
        <v>120</v>
      </c>
      <c r="E355" s="219"/>
      <c r="F355" s="838" t="s">
        <v>83</v>
      </c>
      <c r="G355" s="780" t="s">
        <v>595</v>
      </c>
      <c r="H355" s="781" t="s">
        <v>2588</v>
      </c>
      <c r="I355" s="212"/>
      <c r="J355" s="782"/>
      <c r="K355" s="250"/>
      <c r="L355" s="111" t="s">
        <v>1971</v>
      </c>
      <c r="M355" s="208" t="s">
        <v>2085</v>
      </c>
      <c r="N355" s="852" t="s">
        <v>2589</v>
      </c>
      <c r="O355" s="213"/>
      <c r="P355" s="213"/>
      <c r="Q355" s="213"/>
      <c r="R355" s="213"/>
      <c r="S355" s="213"/>
      <c r="T355" s="213"/>
      <c r="U355" s="213"/>
    </row>
    <row r="356" ht="23.25" customHeight="1">
      <c r="A356" s="219"/>
      <c r="B356" s="779"/>
      <c r="C356" s="219"/>
      <c r="D356" s="208" t="s">
        <v>120</v>
      </c>
      <c r="E356" s="219"/>
      <c r="F356" s="838" t="s">
        <v>83</v>
      </c>
      <c r="G356" s="780" t="s">
        <v>2590</v>
      </c>
      <c r="H356" s="781" t="s">
        <v>2591</v>
      </c>
      <c r="I356" s="212"/>
      <c r="J356" s="782"/>
      <c r="K356" s="250"/>
      <c r="L356" s="111" t="s">
        <v>1971</v>
      </c>
      <c r="M356" s="208" t="s">
        <v>2085</v>
      </c>
      <c r="N356" s="208" t="s">
        <v>2592</v>
      </c>
      <c r="O356" s="213"/>
      <c r="P356" s="213"/>
      <c r="Q356" s="213"/>
      <c r="R356" s="213"/>
      <c r="S356" s="213"/>
      <c r="T356" s="213"/>
      <c r="U356" s="213"/>
    </row>
    <row r="357" ht="23.25" customHeight="1">
      <c r="A357" s="219"/>
      <c r="B357" s="779"/>
      <c r="C357" s="219"/>
      <c r="D357" s="208" t="s">
        <v>120</v>
      </c>
      <c r="E357" s="219"/>
      <c r="F357" s="838" t="s">
        <v>83</v>
      </c>
      <c r="G357" s="780" t="s">
        <v>2593</v>
      </c>
      <c r="H357" s="781" t="s">
        <v>2594</v>
      </c>
      <c r="I357" s="212"/>
      <c r="J357" s="782"/>
      <c r="K357" s="250"/>
      <c r="L357" s="111" t="s">
        <v>1971</v>
      </c>
      <c r="M357" s="208" t="s">
        <v>2085</v>
      </c>
      <c r="N357" s="208" t="s">
        <v>2595</v>
      </c>
      <c r="O357" s="213"/>
      <c r="P357" s="213"/>
      <c r="Q357" s="213"/>
      <c r="R357" s="213"/>
      <c r="S357" s="213"/>
      <c r="T357" s="213"/>
      <c r="U357" s="213"/>
    </row>
    <row r="358" ht="23.25" customHeight="1">
      <c r="A358" s="219"/>
      <c r="B358" s="779"/>
      <c r="C358" s="219"/>
      <c r="D358" s="208" t="s">
        <v>1722</v>
      </c>
      <c r="E358" s="219"/>
      <c r="F358" s="820" t="s">
        <v>18</v>
      </c>
      <c r="G358" s="780" t="s">
        <v>2213</v>
      </c>
      <c r="H358" s="781" t="s">
        <v>2596</v>
      </c>
      <c r="I358" s="212"/>
      <c r="J358" s="782"/>
      <c r="K358" s="250"/>
      <c r="L358" s="111" t="s">
        <v>1971</v>
      </c>
      <c r="M358" s="208" t="s">
        <v>2085</v>
      </c>
      <c r="N358" s="208" t="s">
        <v>2597</v>
      </c>
      <c r="O358" s="213"/>
      <c r="P358" s="213"/>
      <c r="Q358" s="213"/>
      <c r="R358" s="213"/>
      <c r="S358" s="213"/>
      <c r="T358" s="213"/>
      <c r="U358" s="213"/>
    </row>
    <row r="359" ht="23.25" customHeight="1">
      <c r="A359" s="219"/>
      <c r="B359" s="779"/>
      <c r="C359" s="219"/>
      <c r="D359" s="219"/>
      <c r="E359" s="219"/>
      <c r="F359" s="219"/>
      <c r="G359" s="782"/>
      <c r="H359" s="784"/>
      <c r="I359" s="213"/>
      <c r="J359" s="782"/>
      <c r="K359" s="213"/>
      <c r="L359" s="213"/>
      <c r="M359" s="219"/>
      <c r="N359" s="219"/>
      <c r="O359" s="213"/>
      <c r="P359" s="213"/>
      <c r="Q359" s="213"/>
      <c r="R359" s="213"/>
      <c r="S359" s="213"/>
      <c r="T359" s="213"/>
      <c r="U359" s="213"/>
    </row>
    <row r="360" ht="23.25" customHeight="1">
      <c r="A360" s="846"/>
      <c r="B360" s="840"/>
      <c r="C360" s="841"/>
      <c r="D360" s="841"/>
      <c r="E360" s="842"/>
      <c r="F360" s="843">
        <v>46159.0</v>
      </c>
      <c r="G360" s="844"/>
      <c r="H360" s="845"/>
      <c r="I360" s="839"/>
      <c r="J360" s="844"/>
      <c r="K360" s="839"/>
      <c r="L360" s="839" t="str">
        <f>iferror(vlookup(#REF!,'Back up'!$B$2:$C$18,2),"")</f>
        <v/>
      </c>
      <c r="M360" s="839"/>
      <c r="N360" s="839"/>
      <c r="O360" s="716"/>
      <c r="P360" s="716"/>
      <c r="Q360" s="716"/>
      <c r="R360" s="716"/>
      <c r="S360" s="716"/>
      <c r="T360" s="716"/>
      <c r="U360" s="716"/>
    </row>
    <row r="361" ht="23.25" customHeight="1">
      <c r="A361" s="219"/>
      <c r="B361" s="779"/>
      <c r="C361" s="219"/>
      <c r="D361" s="208" t="s">
        <v>120</v>
      </c>
      <c r="E361" s="219"/>
      <c r="F361" s="838" t="s">
        <v>83</v>
      </c>
      <c r="G361" s="780" t="s">
        <v>2158</v>
      </c>
      <c r="H361" s="781" t="s">
        <v>2598</v>
      </c>
      <c r="I361" s="212"/>
      <c r="J361" s="782"/>
      <c r="K361" s="250"/>
      <c r="L361" s="111" t="s">
        <v>1971</v>
      </c>
      <c r="M361" s="208" t="s">
        <v>2085</v>
      </c>
      <c r="N361" s="208" t="s">
        <v>2599</v>
      </c>
      <c r="O361" s="213"/>
      <c r="P361" s="213"/>
      <c r="Q361" s="213"/>
      <c r="R361" s="213"/>
      <c r="S361" s="213"/>
      <c r="T361" s="213"/>
      <c r="U361" s="213"/>
    </row>
    <row r="362" ht="23.25" customHeight="1">
      <c r="A362" s="219"/>
      <c r="B362" s="779"/>
      <c r="C362" s="219"/>
      <c r="D362" s="208" t="s">
        <v>120</v>
      </c>
      <c r="E362" s="219"/>
      <c r="F362" s="838" t="s">
        <v>83</v>
      </c>
      <c r="G362" s="780" t="s">
        <v>2161</v>
      </c>
      <c r="H362" s="781" t="s">
        <v>2600</v>
      </c>
      <c r="I362" s="212"/>
      <c r="J362" s="782"/>
      <c r="K362" s="250"/>
      <c r="L362" s="111" t="s">
        <v>1971</v>
      </c>
      <c r="M362" s="208" t="s">
        <v>2085</v>
      </c>
      <c r="N362" s="208" t="s">
        <v>2601</v>
      </c>
      <c r="O362" s="213"/>
      <c r="P362" s="213"/>
      <c r="Q362" s="213"/>
      <c r="R362" s="213"/>
      <c r="S362" s="213"/>
      <c r="T362" s="213"/>
      <c r="U362" s="213"/>
    </row>
    <row r="363" ht="23.25" customHeight="1">
      <c r="A363" s="219"/>
      <c r="B363" s="779"/>
      <c r="C363" s="219"/>
      <c r="D363" s="208" t="s">
        <v>120</v>
      </c>
      <c r="E363" s="219"/>
      <c r="F363" s="838" t="s">
        <v>83</v>
      </c>
      <c r="G363" s="780" t="s">
        <v>2602</v>
      </c>
      <c r="H363" s="781" t="s">
        <v>2603</v>
      </c>
      <c r="I363" s="212"/>
      <c r="J363" s="782"/>
      <c r="K363" s="250"/>
      <c r="L363" s="111" t="s">
        <v>1971</v>
      </c>
      <c r="M363" s="208" t="s">
        <v>2085</v>
      </c>
      <c r="N363" s="753" t="s">
        <v>2604</v>
      </c>
      <c r="O363" s="213"/>
      <c r="P363" s="213"/>
      <c r="Q363" s="213"/>
      <c r="R363" s="213"/>
      <c r="S363" s="213"/>
      <c r="T363" s="213"/>
      <c r="U363" s="213"/>
    </row>
    <row r="364" ht="23.25" customHeight="1">
      <c r="A364" s="219"/>
      <c r="B364" s="779"/>
      <c r="C364" s="219"/>
      <c r="D364" s="208" t="s">
        <v>120</v>
      </c>
      <c r="E364" s="219"/>
      <c r="F364" s="838" t="s">
        <v>83</v>
      </c>
      <c r="G364" s="780" t="s">
        <v>2605</v>
      </c>
      <c r="H364" s="781" t="s">
        <v>2603</v>
      </c>
      <c r="I364" s="212"/>
      <c r="J364" s="782"/>
      <c r="K364" s="250"/>
      <c r="L364" s="111" t="s">
        <v>1971</v>
      </c>
      <c r="M364" s="208" t="s">
        <v>2085</v>
      </c>
      <c r="N364" s="315"/>
      <c r="O364" s="213"/>
      <c r="P364" s="213"/>
      <c r="Q364" s="213"/>
      <c r="R364" s="213"/>
      <c r="S364" s="213"/>
      <c r="T364" s="213"/>
      <c r="U364" s="213"/>
    </row>
    <row r="365" ht="23.25" customHeight="1">
      <c r="A365" s="219"/>
      <c r="B365" s="779"/>
      <c r="C365" s="219"/>
      <c r="D365" s="208" t="s">
        <v>120</v>
      </c>
      <c r="E365" s="219"/>
      <c r="F365" s="838" t="s">
        <v>83</v>
      </c>
      <c r="G365" s="780" t="s">
        <v>2606</v>
      </c>
      <c r="H365" s="781" t="s">
        <v>2607</v>
      </c>
      <c r="I365" s="212"/>
      <c r="J365" s="782"/>
      <c r="K365" s="250"/>
      <c r="L365" s="111" t="s">
        <v>1971</v>
      </c>
      <c r="M365" s="208" t="s">
        <v>2085</v>
      </c>
      <c r="N365" s="208" t="s">
        <v>2608</v>
      </c>
      <c r="O365" s="213"/>
      <c r="P365" s="213"/>
      <c r="Q365" s="213"/>
      <c r="R365" s="213"/>
      <c r="S365" s="213"/>
      <c r="T365" s="213"/>
      <c r="U365" s="213"/>
    </row>
    <row r="366" ht="23.25" customHeight="1">
      <c r="A366" s="219"/>
      <c r="B366" s="779"/>
      <c r="C366" s="219"/>
      <c r="D366" s="208" t="s">
        <v>120</v>
      </c>
      <c r="E366" s="219"/>
      <c r="F366" s="838" t="s">
        <v>83</v>
      </c>
      <c r="G366" s="780" t="s">
        <v>2609</v>
      </c>
      <c r="H366" s="781" t="s">
        <v>2610</v>
      </c>
      <c r="I366" s="212"/>
      <c r="J366" s="782"/>
      <c r="K366" s="250"/>
      <c r="L366" s="111" t="s">
        <v>1971</v>
      </c>
      <c r="M366" s="208" t="s">
        <v>2085</v>
      </c>
      <c r="N366" s="208" t="s">
        <v>2611</v>
      </c>
      <c r="O366" s="214"/>
      <c r="P366" s="214"/>
      <c r="Q366" s="214"/>
      <c r="R366" s="214"/>
      <c r="S366" s="214"/>
      <c r="T366" s="214"/>
      <c r="U366" s="214"/>
    </row>
    <row r="367" ht="23.25" customHeight="1">
      <c r="A367" s="219"/>
      <c r="B367" s="779"/>
      <c r="C367" s="219"/>
      <c r="D367" s="208" t="s">
        <v>120</v>
      </c>
      <c r="E367" s="219"/>
      <c r="F367" s="838" t="s">
        <v>83</v>
      </c>
      <c r="G367" s="780" t="s">
        <v>2168</v>
      </c>
      <c r="H367" s="781" t="s">
        <v>2612</v>
      </c>
      <c r="I367" s="212"/>
      <c r="J367" s="782"/>
      <c r="K367" s="250"/>
      <c r="L367" s="111" t="s">
        <v>1971</v>
      </c>
      <c r="M367" s="208" t="s">
        <v>2085</v>
      </c>
      <c r="N367" s="208" t="s">
        <v>2613</v>
      </c>
      <c r="O367" s="214"/>
      <c r="P367" s="214"/>
      <c r="Q367" s="214"/>
      <c r="R367" s="214"/>
      <c r="S367" s="214"/>
      <c r="T367" s="214"/>
      <c r="U367" s="214"/>
    </row>
    <row r="368" ht="23.25" customHeight="1">
      <c r="A368" s="219"/>
      <c r="B368" s="779"/>
      <c r="C368" s="219"/>
      <c r="D368" s="208" t="s">
        <v>120</v>
      </c>
      <c r="E368" s="219"/>
      <c r="F368" s="838" t="s">
        <v>83</v>
      </c>
      <c r="G368" s="780" t="s">
        <v>2614</v>
      </c>
      <c r="H368" s="781" t="s">
        <v>2615</v>
      </c>
      <c r="I368" s="212"/>
      <c r="J368" s="782"/>
      <c r="K368" s="250"/>
      <c r="L368" s="111" t="s">
        <v>1971</v>
      </c>
      <c r="M368" s="208" t="s">
        <v>2085</v>
      </c>
      <c r="N368" s="208" t="s">
        <v>2616</v>
      </c>
      <c r="O368" s="214"/>
      <c r="P368" s="214"/>
      <c r="Q368" s="214"/>
      <c r="R368" s="214"/>
      <c r="S368" s="214"/>
      <c r="T368" s="214"/>
      <c r="U368" s="214"/>
    </row>
    <row r="369" ht="23.25" customHeight="1">
      <c r="A369" s="219"/>
      <c r="B369" s="779"/>
      <c r="C369" s="219"/>
      <c r="D369" s="208" t="s">
        <v>120</v>
      </c>
      <c r="E369" s="219"/>
      <c r="F369" s="838" t="s">
        <v>83</v>
      </c>
      <c r="G369" s="780" t="s">
        <v>2174</v>
      </c>
      <c r="H369" s="781" t="s">
        <v>2617</v>
      </c>
      <c r="I369" s="212"/>
      <c r="J369" s="782"/>
      <c r="K369" s="250"/>
      <c r="L369" s="111" t="s">
        <v>1971</v>
      </c>
      <c r="M369" s="208" t="s">
        <v>2085</v>
      </c>
      <c r="N369" s="208" t="s">
        <v>2618</v>
      </c>
      <c r="O369" s="214"/>
      <c r="P369" s="214"/>
      <c r="Q369" s="214"/>
      <c r="R369" s="214"/>
      <c r="S369" s="214"/>
      <c r="T369" s="214"/>
      <c r="U369" s="214"/>
    </row>
    <row r="370" ht="23.25" customHeight="1">
      <c r="A370" s="219"/>
      <c r="B370" s="779"/>
      <c r="C370" s="219"/>
      <c r="D370" s="208" t="s">
        <v>120</v>
      </c>
      <c r="E370" s="219"/>
      <c r="F370" s="838" t="s">
        <v>83</v>
      </c>
      <c r="G370" s="780" t="s">
        <v>2619</v>
      </c>
      <c r="H370" s="781" t="s">
        <v>2620</v>
      </c>
      <c r="I370" s="212"/>
      <c r="J370" s="782"/>
      <c r="K370" s="250"/>
      <c r="L370" s="111" t="s">
        <v>1971</v>
      </c>
      <c r="M370" s="208" t="s">
        <v>2085</v>
      </c>
      <c r="N370" s="208" t="s">
        <v>2621</v>
      </c>
      <c r="O370" s="214"/>
      <c r="P370" s="214"/>
      <c r="Q370" s="214"/>
      <c r="R370" s="214"/>
      <c r="S370" s="214"/>
      <c r="T370" s="214"/>
      <c r="U370" s="214"/>
    </row>
    <row r="371" ht="23.25" customHeight="1">
      <c r="A371" s="219"/>
      <c r="B371" s="779"/>
      <c r="C371" s="219"/>
      <c r="D371" s="219"/>
      <c r="E371" s="219"/>
      <c r="F371" s="219"/>
      <c r="G371" s="782"/>
      <c r="H371" s="784"/>
      <c r="I371" s="213"/>
      <c r="J371" s="782"/>
      <c r="K371" s="213"/>
      <c r="L371" s="213"/>
      <c r="M371" s="219"/>
      <c r="N371" s="219"/>
      <c r="O371" s="214"/>
      <c r="P371" s="214"/>
      <c r="Q371" s="214"/>
      <c r="R371" s="214"/>
      <c r="S371" s="214"/>
      <c r="T371" s="214"/>
      <c r="U371" s="214"/>
    </row>
    <row r="372" ht="23.25" customHeight="1">
      <c r="A372" s="846"/>
      <c r="B372" s="840"/>
      <c r="C372" s="841"/>
      <c r="D372" s="841"/>
      <c r="E372" s="842"/>
      <c r="F372" s="853" t="s">
        <v>2622</v>
      </c>
      <c r="G372" s="844"/>
      <c r="H372" s="845"/>
      <c r="I372" s="839"/>
      <c r="J372" s="844"/>
      <c r="K372" s="839"/>
      <c r="L372" s="839" t="str">
        <f>iferror(vlookup(#REF!,'Back up'!$B$2:$C$18,2),"")</f>
        <v/>
      </c>
      <c r="M372" s="839"/>
      <c r="N372" s="839"/>
      <c r="O372" s="716"/>
      <c r="P372" s="716"/>
      <c r="Q372" s="716"/>
      <c r="R372" s="716"/>
      <c r="S372" s="716"/>
      <c r="T372" s="716"/>
      <c r="U372" s="716"/>
    </row>
    <row r="373" ht="23.25" customHeight="1">
      <c r="A373" s="219"/>
      <c r="B373" s="779"/>
      <c r="C373" s="219"/>
      <c r="D373" s="208" t="s">
        <v>1722</v>
      </c>
      <c r="E373" s="219"/>
      <c r="F373" s="208" t="s">
        <v>2359</v>
      </c>
      <c r="G373" s="780">
        <v>70398.0</v>
      </c>
      <c r="H373" s="781" t="s">
        <v>2360</v>
      </c>
      <c r="I373" s="212" t="s">
        <v>1720</v>
      </c>
      <c r="J373" s="782"/>
      <c r="K373" s="250"/>
      <c r="L373" s="111" t="s">
        <v>1971</v>
      </c>
      <c r="M373" s="208" t="s">
        <v>2009</v>
      </c>
      <c r="N373" s="208" t="s">
        <v>2623</v>
      </c>
      <c r="O373" s="214"/>
      <c r="P373" s="214"/>
      <c r="Q373" s="214"/>
      <c r="R373" s="214"/>
      <c r="S373" s="214"/>
      <c r="T373" s="214"/>
      <c r="U373" s="214"/>
    </row>
    <row r="374" ht="23.25" customHeight="1">
      <c r="A374" s="219"/>
      <c r="B374" s="779"/>
      <c r="C374" s="219"/>
      <c r="D374" s="208" t="s">
        <v>1722</v>
      </c>
      <c r="E374" s="219"/>
      <c r="F374" s="820" t="s">
        <v>18</v>
      </c>
      <c r="G374" s="780" t="s">
        <v>2213</v>
      </c>
      <c r="H374" s="781" t="s">
        <v>2596</v>
      </c>
      <c r="I374" s="212"/>
      <c r="J374" s="782"/>
      <c r="K374" s="250"/>
      <c r="L374" s="111" t="s">
        <v>1971</v>
      </c>
      <c r="M374" s="208" t="s">
        <v>2215</v>
      </c>
      <c r="N374" s="208" t="s">
        <v>2624</v>
      </c>
      <c r="O374" s="214"/>
      <c r="P374" s="214"/>
      <c r="Q374" s="214"/>
      <c r="R374" s="214"/>
      <c r="S374" s="214"/>
      <c r="T374" s="214"/>
      <c r="U374" s="214"/>
    </row>
    <row r="375" ht="23.25" customHeight="1">
      <c r="A375" s="219"/>
      <c r="B375" s="779"/>
      <c r="C375" s="219"/>
      <c r="D375" s="208" t="s">
        <v>1722</v>
      </c>
      <c r="E375" s="219"/>
      <c r="F375" s="838" t="s">
        <v>83</v>
      </c>
      <c r="G375" s="780" t="s">
        <v>559</v>
      </c>
      <c r="H375" s="781" t="s">
        <v>1984</v>
      </c>
      <c r="I375" s="212"/>
      <c r="J375" s="782"/>
      <c r="K375" s="250"/>
      <c r="L375" s="111" t="s">
        <v>1971</v>
      </c>
      <c r="M375" s="208" t="s">
        <v>1972</v>
      </c>
      <c r="N375" s="208" t="s">
        <v>2625</v>
      </c>
      <c r="O375" s="214"/>
      <c r="P375" s="214"/>
      <c r="Q375" s="214"/>
      <c r="R375" s="214"/>
      <c r="S375" s="214"/>
      <c r="T375" s="214"/>
      <c r="U375" s="214"/>
    </row>
    <row r="376" ht="23.25" customHeight="1">
      <c r="A376" s="219"/>
      <c r="B376" s="779"/>
      <c r="C376" s="219"/>
      <c r="D376" s="208" t="s">
        <v>2626</v>
      </c>
      <c r="E376" s="219"/>
      <c r="F376" s="838" t="s">
        <v>83</v>
      </c>
      <c r="G376" s="780" t="s">
        <v>290</v>
      </c>
      <c r="H376" s="781" t="s">
        <v>2090</v>
      </c>
      <c r="I376" s="212"/>
      <c r="J376" s="782"/>
      <c r="K376" s="250"/>
      <c r="L376" s="111" t="s">
        <v>1971</v>
      </c>
      <c r="M376" s="208" t="s">
        <v>1972</v>
      </c>
      <c r="N376" s="208" t="s">
        <v>2627</v>
      </c>
      <c r="O376" s="214"/>
      <c r="P376" s="214"/>
      <c r="Q376" s="214"/>
      <c r="R376" s="214"/>
      <c r="S376" s="214"/>
      <c r="T376" s="214"/>
      <c r="U376" s="214"/>
    </row>
    <row r="377" ht="23.25" customHeight="1">
      <c r="A377" s="219"/>
      <c r="B377" s="779"/>
      <c r="C377" s="219"/>
      <c r="D377" s="208" t="s">
        <v>2626</v>
      </c>
      <c r="E377" s="219"/>
      <c r="F377" s="838" t="s">
        <v>83</v>
      </c>
      <c r="G377" s="780" t="s">
        <v>2628</v>
      </c>
      <c r="H377" s="781" t="s">
        <v>2629</v>
      </c>
      <c r="I377" s="212"/>
      <c r="J377" s="782"/>
      <c r="K377" s="250"/>
      <c r="L377" s="111" t="s">
        <v>1971</v>
      </c>
      <c r="M377" s="208" t="s">
        <v>2009</v>
      </c>
      <c r="N377" s="208" t="s">
        <v>2630</v>
      </c>
      <c r="O377" s="214"/>
      <c r="P377" s="214"/>
      <c r="Q377" s="214"/>
      <c r="R377" s="214"/>
      <c r="S377" s="214"/>
      <c r="T377" s="214"/>
      <c r="U377" s="214"/>
    </row>
    <row r="378" ht="23.25" customHeight="1">
      <c r="A378" s="219"/>
      <c r="B378" s="779"/>
      <c r="C378" s="219"/>
      <c r="D378" s="208" t="s">
        <v>120</v>
      </c>
      <c r="E378" s="219"/>
      <c r="F378" s="838" t="s">
        <v>83</v>
      </c>
      <c r="G378" s="780" t="s">
        <v>1210</v>
      </c>
      <c r="H378" s="781" t="s">
        <v>2631</v>
      </c>
      <c r="I378" s="212"/>
      <c r="J378" s="782"/>
      <c r="K378" s="250"/>
      <c r="L378" s="111" t="s">
        <v>1971</v>
      </c>
      <c r="M378" s="208" t="s">
        <v>2009</v>
      </c>
      <c r="N378" s="208" t="s">
        <v>2630</v>
      </c>
      <c r="O378" s="214"/>
      <c r="P378" s="214"/>
      <c r="Q378" s="214"/>
      <c r="R378" s="214"/>
      <c r="S378" s="214"/>
      <c r="T378" s="214"/>
      <c r="U378" s="214"/>
    </row>
    <row r="379" ht="23.25" customHeight="1">
      <c r="A379" s="219"/>
      <c r="B379" s="779"/>
      <c r="C379" s="219"/>
      <c r="D379" s="208" t="s">
        <v>2626</v>
      </c>
      <c r="E379" s="219"/>
      <c r="F379" s="838" t="s">
        <v>83</v>
      </c>
      <c r="G379" s="780" t="s">
        <v>936</v>
      </c>
      <c r="H379" s="781" t="s">
        <v>2632</v>
      </c>
      <c r="I379" s="212"/>
      <c r="J379" s="782"/>
      <c r="K379" s="250"/>
      <c r="L379" s="111" t="s">
        <v>1971</v>
      </c>
      <c r="M379" s="208" t="s">
        <v>2072</v>
      </c>
      <c r="N379" s="208" t="s">
        <v>2633</v>
      </c>
      <c r="O379" s="214"/>
      <c r="P379" s="214"/>
      <c r="Q379" s="214"/>
      <c r="R379" s="214"/>
      <c r="S379" s="214"/>
      <c r="T379" s="214"/>
      <c r="U379" s="214"/>
    </row>
    <row r="380" ht="23.25" customHeight="1">
      <c r="A380" s="219"/>
      <c r="B380" s="779"/>
      <c r="C380" s="219"/>
      <c r="D380" s="208" t="s">
        <v>2626</v>
      </c>
      <c r="E380" s="219"/>
      <c r="F380" s="820" t="s">
        <v>18</v>
      </c>
      <c r="G380" s="780" t="s">
        <v>2105</v>
      </c>
      <c r="H380" s="781" t="s">
        <v>2634</v>
      </c>
      <c r="I380" s="212"/>
      <c r="J380" s="782"/>
      <c r="K380" s="250"/>
      <c r="L380" s="111" t="s">
        <v>1971</v>
      </c>
      <c r="M380" s="208" t="s">
        <v>2009</v>
      </c>
      <c r="N380" s="208" t="s">
        <v>2635</v>
      </c>
      <c r="O380" s="214"/>
      <c r="P380" s="214"/>
      <c r="Q380" s="214"/>
      <c r="R380" s="214"/>
      <c r="S380" s="214"/>
      <c r="T380" s="214"/>
      <c r="U380" s="214"/>
    </row>
    <row r="381" ht="23.25" customHeight="1">
      <c r="A381" s="219"/>
      <c r="B381" s="779"/>
      <c r="C381" s="219"/>
      <c r="D381" s="208" t="s">
        <v>2626</v>
      </c>
      <c r="E381" s="219"/>
      <c r="F381" s="838" t="s">
        <v>83</v>
      </c>
      <c r="G381" s="826" t="s">
        <v>298</v>
      </c>
      <c r="H381" s="827" t="s">
        <v>297</v>
      </c>
      <c r="I381" s="212"/>
      <c r="J381" s="782"/>
      <c r="K381" s="250"/>
      <c r="L381" s="111" t="s">
        <v>1971</v>
      </c>
      <c r="M381" s="208" t="s">
        <v>2072</v>
      </c>
      <c r="N381" s="208" t="s">
        <v>2636</v>
      </c>
      <c r="O381" s="214"/>
      <c r="P381" s="214"/>
      <c r="Q381" s="214"/>
      <c r="R381" s="214"/>
      <c r="S381" s="214"/>
      <c r="T381" s="214"/>
      <c r="U381" s="214"/>
    </row>
    <row r="382" ht="23.25" customHeight="1">
      <c r="A382" s="219"/>
      <c r="B382" s="779"/>
      <c r="C382" s="219"/>
      <c r="D382" s="208" t="s">
        <v>2626</v>
      </c>
      <c r="E382" s="219"/>
      <c r="F382" s="838" t="s">
        <v>83</v>
      </c>
      <c r="G382" s="829" t="s">
        <v>304</v>
      </c>
      <c r="H382" s="830" t="s">
        <v>303</v>
      </c>
      <c r="I382" s="212"/>
      <c r="J382" s="782"/>
      <c r="K382" s="250"/>
      <c r="L382" s="111" t="s">
        <v>1971</v>
      </c>
      <c r="M382" s="208" t="s">
        <v>2072</v>
      </c>
      <c r="N382" s="208" t="s">
        <v>2637</v>
      </c>
      <c r="O382" s="214"/>
      <c r="P382" s="214"/>
      <c r="Q382" s="214"/>
      <c r="R382" s="214"/>
      <c r="S382" s="214"/>
      <c r="T382" s="214"/>
      <c r="U382" s="214"/>
    </row>
    <row r="383" ht="23.25" customHeight="1">
      <c r="A383" s="219"/>
      <c r="B383" s="779"/>
      <c r="C383" s="219"/>
      <c r="D383" s="208" t="s">
        <v>2626</v>
      </c>
      <c r="E383" s="219"/>
      <c r="F383" s="838" t="s">
        <v>83</v>
      </c>
      <c r="G383" s="826" t="s">
        <v>305</v>
      </c>
      <c r="H383" s="827" t="s">
        <v>303</v>
      </c>
      <c r="I383" s="212"/>
      <c r="J383" s="782"/>
      <c r="K383" s="250"/>
      <c r="L383" s="111" t="s">
        <v>1971</v>
      </c>
      <c r="M383" s="208" t="s">
        <v>2072</v>
      </c>
      <c r="N383" s="208" t="s">
        <v>2637</v>
      </c>
      <c r="O383" s="214"/>
      <c r="P383" s="214"/>
      <c r="Q383" s="214"/>
      <c r="R383" s="214"/>
      <c r="S383" s="214"/>
      <c r="T383" s="214"/>
      <c r="U383" s="214"/>
    </row>
    <row r="384" ht="23.25" customHeight="1">
      <c r="A384" s="219"/>
      <c r="B384" s="779"/>
      <c r="C384" s="219"/>
      <c r="D384" s="208" t="s">
        <v>2626</v>
      </c>
      <c r="E384" s="219"/>
      <c r="F384" s="838" t="s">
        <v>83</v>
      </c>
      <c r="G384" s="837" t="s">
        <v>308</v>
      </c>
      <c r="H384" s="830" t="s">
        <v>306</v>
      </c>
      <c r="I384" s="212"/>
      <c r="J384" s="782"/>
      <c r="K384" s="250"/>
      <c r="L384" s="111" t="s">
        <v>1971</v>
      </c>
      <c r="M384" s="208" t="s">
        <v>2072</v>
      </c>
      <c r="N384" s="208" t="s">
        <v>2638</v>
      </c>
      <c r="O384" s="214"/>
      <c r="P384" s="214"/>
      <c r="Q384" s="214"/>
      <c r="R384" s="214"/>
      <c r="S384" s="214"/>
      <c r="T384" s="214"/>
      <c r="U384" s="214"/>
    </row>
    <row r="385" ht="23.25" customHeight="1">
      <c r="A385" s="219"/>
      <c r="B385" s="779"/>
      <c r="C385" s="219"/>
      <c r="D385" s="208" t="s">
        <v>2626</v>
      </c>
      <c r="E385" s="219"/>
      <c r="F385" s="838" t="s">
        <v>83</v>
      </c>
      <c r="G385" s="854" t="s">
        <v>307</v>
      </c>
      <c r="H385" s="827" t="s">
        <v>306</v>
      </c>
      <c r="I385" s="212"/>
      <c r="J385" s="782"/>
      <c r="K385" s="250"/>
      <c r="L385" s="111" t="s">
        <v>1971</v>
      </c>
      <c r="M385" s="208" t="s">
        <v>2072</v>
      </c>
      <c r="N385" s="208" t="s">
        <v>2638</v>
      </c>
      <c r="O385" s="214"/>
      <c r="P385" s="214"/>
      <c r="Q385" s="214"/>
      <c r="R385" s="214"/>
      <c r="S385" s="214"/>
      <c r="T385" s="214"/>
      <c r="U385" s="214"/>
    </row>
    <row r="386" ht="23.25" customHeight="1">
      <c r="A386" s="219"/>
      <c r="B386" s="779"/>
      <c r="C386" s="219"/>
      <c r="D386" s="219"/>
      <c r="E386" s="219"/>
      <c r="F386" s="219"/>
      <c r="G386" s="782"/>
      <c r="H386" s="784"/>
      <c r="I386" s="213"/>
      <c r="J386" s="782"/>
      <c r="K386" s="213"/>
      <c r="L386" s="213"/>
      <c r="M386" s="219"/>
      <c r="N386" s="219"/>
      <c r="O386" s="214"/>
      <c r="P386" s="214"/>
      <c r="Q386" s="214"/>
      <c r="R386" s="214"/>
      <c r="S386" s="214"/>
      <c r="T386" s="214"/>
      <c r="U386" s="214"/>
    </row>
    <row r="387" ht="23.25" customHeight="1">
      <c r="A387" s="219"/>
      <c r="B387" s="779"/>
      <c r="C387" s="219"/>
      <c r="D387" s="219"/>
      <c r="E387" s="219"/>
      <c r="F387" s="219"/>
      <c r="G387" s="782"/>
      <c r="H387" s="784"/>
      <c r="I387" s="213"/>
      <c r="J387" s="782"/>
      <c r="K387" s="213"/>
      <c r="L387" s="213"/>
      <c r="M387" s="219"/>
      <c r="N387" s="219"/>
      <c r="O387" s="214"/>
      <c r="P387" s="214"/>
      <c r="Q387" s="214"/>
      <c r="R387" s="214"/>
      <c r="S387" s="214"/>
      <c r="T387" s="214"/>
      <c r="U387" s="214"/>
    </row>
    <row r="388" ht="23.25" customHeight="1">
      <c r="A388" s="846"/>
      <c r="B388" s="840"/>
      <c r="C388" s="841"/>
      <c r="D388" s="841"/>
      <c r="E388" s="842"/>
      <c r="F388" s="843">
        <v>46164.0</v>
      </c>
      <c r="G388" s="844"/>
      <c r="H388" s="845"/>
      <c r="I388" s="839"/>
      <c r="J388" s="844"/>
      <c r="K388" s="839"/>
      <c r="L388" s="839" t="str">
        <f>iferror(vlookup(#REF!,'Back up'!$B$2:$C$18,2),"")</f>
        <v/>
      </c>
      <c r="M388" s="839"/>
      <c r="N388" s="839"/>
      <c r="O388" s="716"/>
      <c r="P388" s="716"/>
      <c r="Q388" s="716"/>
      <c r="R388" s="716"/>
      <c r="S388" s="716"/>
      <c r="T388" s="716"/>
      <c r="U388" s="716"/>
    </row>
    <row r="389" ht="23.25" customHeight="1">
      <c r="A389" s="219"/>
      <c r="B389" s="779"/>
      <c r="C389" s="219"/>
      <c r="D389" s="208" t="s">
        <v>120</v>
      </c>
      <c r="E389" s="219"/>
      <c r="F389" s="855" t="s">
        <v>83</v>
      </c>
      <c r="G389" s="856" t="s">
        <v>2609</v>
      </c>
      <c r="H389" s="857" t="s">
        <v>2639</v>
      </c>
      <c r="I389" s="858"/>
      <c r="J389" s="859"/>
      <c r="K389" s="860"/>
      <c r="L389" s="861" t="s">
        <v>1971</v>
      </c>
      <c r="M389" s="861" t="s">
        <v>2085</v>
      </c>
      <c r="N389" s="862" t="s">
        <v>2640</v>
      </c>
      <c r="O389" s="214"/>
      <c r="P389" s="214"/>
      <c r="Q389" s="214"/>
      <c r="R389" s="214"/>
      <c r="S389" s="214"/>
      <c r="T389" s="214"/>
      <c r="U389" s="214"/>
    </row>
    <row r="390" ht="23.25" customHeight="1">
      <c r="A390" s="219"/>
      <c r="B390" s="779"/>
      <c r="C390" s="219"/>
      <c r="D390" s="208" t="s">
        <v>120</v>
      </c>
      <c r="E390" s="219"/>
      <c r="F390" s="855" t="s">
        <v>83</v>
      </c>
      <c r="G390" s="856" t="s">
        <v>2168</v>
      </c>
      <c r="H390" s="857" t="s">
        <v>2641</v>
      </c>
      <c r="I390" s="858"/>
      <c r="J390" s="859"/>
      <c r="K390" s="860"/>
      <c r="L390" s="861" t="s">
        <v>1971</v>
      </c>
      <c r="M390" s="861" t="s">
        <v>2072</v>
      </c>
      <c r="N390" s="862" t="s">
        <v>2642</v>
      </c>
      <c r="O390" s="214"/>
      <c r="P390" s="214"/>
      <c r="Q390" s="214"/>
      <c r="R390" s="214"/>
      <c r="S390" s="214"/>
      <c r="T390" s="214"/>
      <c r="U390" s="214"/>
    </row>
    <row r="391" ht="23.25" customHeight="1">
      <c r="A391" s="219"/>
      <c r="B391" s="779"/>
      <c r="C391" s="219"/>
      <c r="D391" s="208" t="s">
        <v>120</v>
      </c>
      <c r="E391" s="219"/>
      <c r="F391" s="855" t="s">
        <v>83</v>
      </c>
      <c r="G391" s="856" t="s">
        <v>510</v>
      </c>
      <c r="H391" s="857" t="s">
        <v>2643</v>
      </c>
      <c r="I391" s="858"/>
      <c r="J391" s="859"/>
      <c r="K391" s="860"/>
      <c r="L391" s="861" t="s">
        <v>1971</v>
      </c>
      <c r="M391" s="861" t="s">
        <v>2072</v>
      </c>
      <c r="N391" s="862" t="s">
        <v>2644</v>
      </c>
      <c r="O391" s="214"/>
      <c r="P391" s="214"/>
      <c r="Q391" s="214"/>
      <c r="R391" s="214"/>
      <c r="S391" s="214"/>
      <c r="T391" s="214"/>
      <c r="U391" s="214"/>
    </row>
    <row r="392" ht="23.25" customHeight="1">
      <c r="A392" s="219"/>
      <c r="B392" s="779"/>
      <c r="C392" s="219"/>
      <c r="D392" s="208" t="s">
        <v>120</v>
      </c>
      <c r="E392" s="219"/>
      <c r="F392" s="855" t="s">
        <v>83</v>
      </c>
      <c r="G392" s="856" t="s">
        <v>2628</v>
      </c>
      <c r="H392" s="857" t="s">
        <v>2645</v>
      </c>
      <c r="I392" s="858"/>
      <c r="J392" s="859"/>
      <c r="K392" s="860"/>
      <c r="L392" s="861" t="s">
        <v>1971</v>
      </c>
      <c r="M392" s="861" t="s">
        <v>2072</v>
      </c>
      <c r="N392" s="862" t="s">
        <v>2646</v>
      </c>
      <c r="O392" s="214"/>
      <c r="P392" s="214"/>
      <c r="Q392" s="214"/>
      <c r="R392" s="214"/>
      <c r="S392" s="214"/>
      <c r="T392" s="214"/>
      <c r="U392" s="214"/>
    </row>
    <row r="393" ht="23.25" customHeight="1">
      <c r="A393" s="219"/>
      <c r="B393" s="779"/>
      <c r="C393" s="219"/>
      <c r="D393" s="208" t="s">
        <v>120</v>
      </c>
      <c r="E393" s="219"/>
      <c r="F393" s="855" t="s">
        <v>83</v>
      </c>
      <c r="G393" s="856" t="s">
        <v>2647</v>
      </c>
      <c r="H393" s="857" t="s">
        <v>2648</v>
      </c>
      <c r="I393" s="858"/>
      <c r="J393" s="859"/>
      <c r="K393" s="860"/>
      <c r="L393" s="861" t="s">
        <v>1971</v>
      </c>
      <c r="M393" s="861" t="s">
        <v>2072</v>
      </c>
      <c r="N393" s="862" t="s">
        <v>2649</v>
      </c>
      <c r="O393" s="214"/>
      <c r="P393" s="214"/>
      <c r="Q393" s="214"/>
      <c r="R393" s="214"/>
      <c r="S393" s="214"/>
      <c r="T393" s="214"/>
      <c r="U393" s="214"/>
    </row>
    <row r="394" ht="23.25" customHeight="1">
      <c r="A394" s="219"/>
      <c r="B394" s="779"/>
      <c r="C394" s="219"/>
      <c r="D394" s="208" t="s">
        <v>120</v>
      </c>
      <c r="E394" s="219"/>
      <c r="F394" s="855" t="s">
        <v>83</v>
      </c>
      <c r="G394" s="856" t="s">
        <v>2046</v>
      </c>
      <c r="H394" s="857" t="s">
        <v>2047</v>
      </c>
      <c r="I394" s="858"/>
      <c r="J394" s="859"/>
      <c r="K394" s="860"/>
      <c r="L394" s="861" t="s">
        <v>1971</v>
      </c>
      <c r="M394" s="861" t="s">
        <v>2072</v>
      </c>
      <c r="N394" s="862" t="s">
        <v>2650</v>
      </c>
      <c r="O394" s="214"/>
      <c r="P394" s="214"/>
      <c r="Q394" s="214"/>
      <c r="R394" s="214"/>
      <c r="S394" s="214"/>
      <c r="T394" s="214"/>
      <c r="U394" s="214"/>
    </row>
    <row r="395" ht="23.25" customHeight="1">
      <c r="A395" s="219"/>
      <c r="B395" s="779"/>
      <c r="C395" s="219"/>
      <c r="D395" s="208" t="s">
        <v>120</v>
      </c>
      <c r="E395" s="219"/>
      <c r="F395" s="855" t="s">
        <v>83</v>
      </c>
      <c r="G395" s="856" t="s">
        <v>2651</v>
      </c>
      <c r="H395" s="857" t="s">
        <v>2652</v>
      </c>
      <c r="I395" s="858"/>
      <c r="J395" s="859"/>
      <c r="K395" s="860"/>
      <c r="L395" s="861" t="s">
        <v>1971</v>
      </c>
      <c r="M395" s="861" t="s">
        <v>2072</v>
      </c>
      <c r="N395" s="862" t="s">
        <v>2653</v>
      </c>
      <c r="O395" s="214"/>
      <c r="P395" s="214"/>
      <c r="Q395" s="214"/>
      <c r="R395" s="214"/>
      <c r="S395" s="214"/>
      <c r="T395" s="214"/>
      <c r="U395" s="214"/>
    </row>
    <row r="396" ht="23.25" customHeight="1">
      <c r="A396" s="219"/>
      <c r="B396" s="779"/>
      <c r="C396" s="219"/>
      <c r="D396" s="208" t="s">
        <v>120</v>
      </c>
      <c r="E396" s="219"/>
      <c r="F396" s="855" t="s">
        <v>83</v>
      </c>
      <c r="G396" s="856" t="s">
        <v>2654</v>
      </c>
      <c r="H396" s="857" t="s">
        <v>2655</v>
      </c>
      <c r="I396" s="858"/>
      <c r="J396" s="859"/>
      <c r="K396" s="860"/>
      <c r="L396" s="861" t="s">
        <v>1971</v>
      </c>
      <c r="M396" s="861" t="s">
        <v>2072</v>
      </c>
      <c r="N396" s="862" t="s">
        <v>2656</v>
      </c>
      <c r="O396" s="214"/>
      <c r="P396" s="214"/>
      <c r="Q396" s="214"/>
      <c r="R396" s="214"/>
      <c r="S396" s="214"/>
      <c r="T396" s="214"/>
      <c r="U396" s="214"/>
    </row>
    <row r="397" ht="23.25" customHeight="1">
      <c r="A397" s="219"/>
      <c r="B397" s="779"/>
      <c r="C397" s="219"/>
      <c r="D397" s="208" t="s">
        <v>120</v>
      </c>
      <c r="E397" s="219"/>
      <c r="F397" s="855" t="s">
        <v>83</v>
      </c>
      <c r="G397" s="856" t="s">
        <v>2657</v>
      </c>
      <c r="H397" s="857" t="s">
        <v>2658</v>
      </c>
      <c r="I397" s="858"/>
      <c r="J397" s="859"/>
      <c r="K397" s="860"/>
      <c r="L397" s="861" t="s">
        <v>1971</v>
      </c>
      <c r="M397" s="861" t="s">
        <v>2072</v>
      </c>
      <c r="N397" s="862" t="s">
        <v>2659</v>
      </c>
      <c r="O397" s="214"/>
      <c r="P397" s="214"/>
      <c r="Q397" s="214"/>
      <c r="R397" s="214"/>
      <c r="S397" s="214"/>
      <c r="T397" s="214"/>
      <c r="U397" s="214"/>
    </row>
    <row r="398" ht="23.25" customHeight="1">
      <c r="A398" s="219"/>
      <c r="B398" s="779"/>
      <c r="C398" s="219"/>
      <c r="D398" s="208" t="s">
        <v>120</v>
      </c>
      <c r="E398" s="219"/>
      <c r="F398" s="855" t="s">
        <v>83</v>
      </c>
      <c r="G398" s="856" t="s">
        <v>904</v>
      </c>
      <c r="H398" s="857" t="s">
        <v>2660</v>
      </c>
      <c r="I398" s="858"/>
      <c r="J398" s="859"/>
      <c r="K398" s="860"/>
      <c r="L398" s="861" t="s">
        <v>1971</v>
      </c>
      <c r="M398" s="861" t="s">
        <v>2072</v>
      </c>
      <c r="N398" s="862" t="s">
        <v>2661</v>
      </c>
      <c r="O398" s="214"/>
      <c r="P398" s="214"/>
      <c r="Q398" s="214"/>
      <c r="R398" s="214"/>
      <c r="S398" s="214"/>
      <c r="T398" s="214"/>
      <c r="U398" s="214"/>
    </row>
    <row r="399" ht="23.25" customHeight="1">
      <c r="A399" s="219"/>
      <c r="B399" s="779"/>
      <c r="C399" s="219"/>
      <c r="D399" s="208" t="s">
        <v>120</v>
      </c>
      <c r="E399" s="219"/>
      <c r="F399" s="855" t="s">
        <v>83</v>
      </c>
      <c r="G399" s="856" t="s">
        <v>2662</v>
      </c>
      <c r="H399" s="857" t="s">
        <v>2663</v>
      </c>
      <c r="I399" s="858"/>
      <c r="J399" s="859"/>
      <c r="K399" s="860"/>
      <c r="L399" s="861" t="s">
        <v>1971</v>
      </c>
      <c r="M399" s="861" t="s">
        <v>2072</v>
      </c>
      <c r="N399" s="862">
        <v>9.09577111E8</v>
      </c>
      <c r="O399" s="214"/>
      <c r="P399" s="214"/>
      <c r="Q399" s="214"/>
      <c r="R399" s="214"/>
      <c r="S399" s="214"/>
      <c r="T399" s="214"/>
      <c r="U399" s="214"/>
    </row>
    <row r="400" ht="23.25" customHeight="1">
      <c r="A400" s="219"/>
      <c r="B400" s="779"/>
      <c r="C400" s="219"/>
      <c r="D400" s="208" t="s">
        <v>120</v>
      </c>
      <c r="E400" s="219"/>
      <c r="F400" s="855" t="s">
        <v>83</v>
      </c>
      <c r="G400" s="856" t="s">
        <v>2664</v>
      </c>
      <c r="H400" s="857" t="s">
        <v>2665</v>
      </c>
      <c r="I400" s="858"/>
      <c r="J400" s="859"/>
      <c r="K400" s="860"/>
      <c r="L400" s="861" t="s">
        <v>1971</v>
      </c>
      <c r="M400" s="861" t="s">
        <v>2072</v>
      </c>
      <c r="N400" s="862">
        <v>6.26541935E8</v>
      </c>
      <c r="O400" s="214"/>
      <c r="P400" s="214"/>
      <c r="Q400" s="214"/>
      <c r="R400" s="214"/>
      <c r="S400" s="214"/>
      <c r="T400" s="214"/>
      <c r="U400" s="214"/>
    </row>
    <row r="401" ht="23.25" customHeight="1">
      <c r="A401" s="180"/>
      <c r="B401" s="779"/>
      <c r="C401" s="219"/>
      <c r="D401" s="208" t="s">
        <v>1722</v>
      </c>
      <c r="E401" s="219"/>
      <c r="F401" s="855" t="s">
        <v>83</v>
      </c>
      <c r="G401" s="780" t="s">
        <v>559</v>
      </c>
      <c r="H401" s="781" t="s">
        <v>1984</v>
      </c>
      <c r="I401" s="858"/>
      <c r="J401" s="782"/>
      <c r="K401" s="860"/>
      <c r="L401" s="861" t="s">
        <v>1971</v>
      </c>
      <c r="M401" s="861" t="s">
        <v>1972</v>
      </c>
      <c r="N401" s="208" t="s">
        <v>2666</v>
      </c>
      <c r="O401" s="214"/>
      <c r="P401" s="214"/>
      <c r="Q401" s="214"/>
      <c r="R401" s="214"/>
      <c r="S401" s="214"/>
      <c r="T401" s="214"/>
      <c r="U401" s="214"/>
    </row>
    <row r="402" ht="23.25" customHeight="1">
      <c r="A402" s="180"/>
      <c r="B402" s="779"/>
      <c r="C402" s="219"/>
      <c r="D402" s="208" t="s">
        <v>1722</v>
      </c>
      <c r="E402" s="219"/>
      <c r="F402" s="820" t="s">
        <v>18</v>
      </c>
      <c r="G402" s="780" t="s">
        <v>2105</v>
      </c>
      <c r="H402" s="781" t="s">
        <v>2667</v>
      </c>
      <c r="I402" s="858"/>
      <c r="J402" s="782"/>
      <c r="K402" s="860"/>
      <c r="L402" s="861" t="s">
        <v>1971</v>
      </c>
      <c r="M402" s="861" t="s">
        <v>2009</v>
      </c>
      <c r="N402" s="208" t="s">
        <v>2668</v>
      </c>
      <c r="O402" s="214"/>
      <c r="P402" s="214"/>
      <c r="Q402" s="214"/>
      <c r="R402" s="214"/>
      <c r="S402" s="214"/>
      <c r="T402" s="214"/>
      <c r="U402" s="214"/>
    </row>
    <row r="403" ht="23.25" customHeight="1">
      <c r="A403" s="219"/>
      <c r="B403" s="779"/>
      <c r="C403" s="219"/>
      <c r="D403" s="208" t="s">
        <v>2626</v>
      </c>
      <c r="E403" s="219"/>
      <c r="F403" s="838" t="s">
        <v>83</v>
      </c>
      <c r="G403" s="837" t="s">
        <v>308</v>
      </c>
      <c r="H403" s="830" t="s">
        <v>306</v>
      </c>
      <c r="I403" s="212"/>
      <c r="J403" s="782"/>
      <c r="K403" s="250"/>
      <c r="L403" s="111" t="s">
        <v>1971</v>
      </c>
      <c r="M403" s="208" t="s">
        <v>2072</v>
      </c>
      <c r="N403" s="208" t="s">
        <v>2638</v>
      </c>
      <c r="O403" s="214"/>
      <c r="P403" s="214"/>
      <c r="Q403" s="214"/>
      <c r="R403" s="214"/>
      <c r="S403" s="214"/>
      <c r="T403" s="214"/>
      <c r="U403" s="214"/>
    </row>
    <row r="404" ht="23.25" customHeight="1">
      <c r="A404" s="219"/>
      <c r="B404" s="779"/>
      <c r="C404" s="219"/>
      <c r="D404" s="208" t="s">
        <v>2626</v>
      </c>
      <c r="E404" s="219"/>
      <c r="F404" s="838" t="s">
        <v>83</v>
      </c>
      <c r="G404" s="854" t="s">
        <v>307</v>
      </c>
      <c r="H404" s="827" t="s">
        <v>306</v>
      </c>
      <c r="I404" s="212"/>
      <c r="J404" s="782"/>
      <c r="K404" s="250"/>
      <c r="L404" s="111" t="s">
        <v>1971</v>
      </c>
      <c r="M404" s="208" t="s">
        <v>2072</v>
      </c>
      <c r="N404" s="208" t="s">
        <v>2638</v>
      </c>
      <c r="O404" s="214"/>
      <c r="P404" s="214"/>
      <c r="Q404" s="214"/>
      <c r="R404" s="214"/>
      <c r="S404" s="214"/>
      <c r="T404" s="214"/>
      <c r="U404" s="214"/>
    </row>
    <row r="405" ht="23.25" customHeight="1">
      <c r="A405" s="180"/>
      <c r="B405" s="779"/>
      <c r="C405" s="219"/>
      <c r="D405" s="208"/>
      <c r="E405" s="219"/>
      <c r="F405" s="219"/>
      <c r="G405" s="782"/>
      <c r="H405" s="784"/>
      <c r="I405" s="213"/>
      <c r="J405" s="782"/>
      <c r="K405" s="213"/>
      <c r="L405" s="213"/>
      <c r="M405" s="219"/>
      <c r="N405" s="219"/>
      <c r="O405" s="214"/>
      <c r="P405" s="214"/>
      <c r="Q405" s="214"/>
      <c r="R405" s="214"/>
      <c r="S405" s="214"/>
      <c r="T405" s="214"/>
      <c r="U405" s="214"/>
    </row>
    <row r="406" ht="23.25" customHeight="1">
      <c r="A406" s="846"/>
      <c r="B406" s="840"/>
      <c r="C406" s="841"/>
      <c r="D406" s="841"/>
      <c r="E406" s="842"/>
      <c r="F406" s="843">
        <v>46168.0</v>
      </c>
      <c r="G406" s="844"/>
      <c r="H406" s="845"/>
      <c r="I406" s="839"/>
      <c r="J406" s="844"/>
      <c r="K406" s="839"/>
      <c r="L406" s="839" t="str">
        <f>iferror(vlookup(#REF!,'Back up'!$B$2:$C$18,2),"")</f>
        <v/>
      </c>
      <c r="M406" s="839"/>
      <c r="N406" s="839"/>
      <c r="O406" s="716"/>
      <c r="P406" s="716"/>
      <c r="Q406" s="716"/>
      <c r="R406" s="716"/>
      <c r="S406" s="716"/>
      <c r="T406" s="716"/>
      <c r="U406" s="716"/>
    </row>
    <row r="407" ht="23.25" customHeight="1">
      <c r="A407" s="180"/>
      <c r="B407" s="779"/>
      <c r="C407" s="219"/>
      <c r="D407" s="208" t="s">
        <v>120</v>
      </c>
      <c r="E407" s="219"/>
      <c r="F407" s="838" t="s">
        <v>83</v>
      </c>
      <c r="G407" s="837" t="s">
        <v>308</v>
      </c>
      <c r="H407" s="830" t="s">
        <v>306</v>
      </c>
      <c r="I407" s="831" t="s">
        <v>1957</v>
      </c>
      <c r="J407" s="782"/>
      <c r="K407" s="250"/>
      <c r="L407" s="111" t="s">
        <v>1971</v>
      </c>
      <c r="M407" s="861" t="s">
        <v>2072</v>
      </c>
      <c r="N407" s="208" t="s">
        <v>2669</v>
      </c>
      <c r="O407" s="214"/>
      <c r="P407" s="214"/>
      <c r="Q407" s="214"/>
      <c r="R407" s="214"/>
      <c r="S407" s="214"/>
      <c r="T407" s="214"/>
      <c r="U407" s="214"/>
    </row>
    <row r="408" ht="23.25" customHeight="1">
      <c r="A408" s="180"/>
      <c r="B408" s="779"/>
      <c r="C408" s="219"/>
      <c r="D408" s="208" t="s">
        <v>120</v>
      </c>
      <c r="E408" s="219"/>
      <c r="F408" s="838" t="s">
        <v>83</v>
      </c>
      <c r="G408" s="854" t="s">
        <v>307</v>
      </c>
      <c r="H408" s="830" t="s">
        <v>306</v>
      </c>
      <c r="I408" s="831" t="s">
        <v>2252</v>
      </c>
      <c r="J408" s="782"/>
      <c r="K408" s="250"/>
      <c r="L408" s="111" t="s">
        <v>1971</v>
      </c>
      <c r="M408" s="861" t="s">
        <v>2072</v>
      </c>
      <c r="N408" s="208" t="s">
        <v>2669</v>
      </c>
      <c r="O408" s="214"/>
      <c r="P408" s="214"/>
      <c r="Q408" s="214"/>
      <c r="R408" s="214"/>
      <c r="S408" s="214"/>
      <c r="T408" s="214"/>
      <c r="U408" s="214"/>
    </row>
    <row r="409" ht="23.25" customHeight="1">
      <c r="A409" s="180"/>
      <c r="B409" s="779"/>
      <c r="C409" s="219"/>
      <c r="D409" s="208" t="s">
        <v>120</v>
      </c>
      <c r="E409" s="219"/>
      <c r="F409" s="838" t="s">
        <v>83</v>
      </c>
      <c r="G409" s="863" t="s">
        <v>2498</v>
      </c>
      <c r="H409" s="864" t="s">
        <v>2670</v>
      </c>
      <c r="I409" s="831"/>
      <c r="J409" s="782"/>
      <c r="K409" s="250"/>
      <c r="L409" s="111" t="s">
        <v>1971</v>
      </c>
      <c r="M409" s="861" t="s">
        <v>2072</v>
      </c>
      <c r="N409" s="208" t="s">
        <v>2671</v>
      </c>
      <c r="O409" s="214"/>
      <c r="P409" s="214"/>
      <c r="Q409" s="214"/>
      <c r="R409" s="214"/>
      <c r="S409" s="214"/>
      <c r="T409" s="214"/>
      <c r="U409" s="214"/>
    </row>
    <row r="410" ht="23.25" customHeight="1">
      <c r="A410" s="180"/>
      <c r="B410" s="779"/>
      <c r="C410" s="219"/>
      <c r="D410" s="208" t="s">
        <v>120</v>
      </c>
      <c r="E410" s="219"/>
      <c r="F410" s="219"/>
      <c r="G410" s="782"/>
      <c r="H410" s="784"/>
      <c r="I410" s="212"/>
      <c r="J410" s="782"/>
      <c r="K410" s="250"/>
      <c r="L410" s="111"/>
      <c r="M410" s="861"/>
      <c r="N410" s="219"/>
      <c r="O410" s="214"/>
      <c r="P410" s="214"/>
      <c r="Q410" s="214"/>
      <c r="R410" s="214"/>
      <c r="S410" s="214"/>
      <c r="T410" s="214"/>
      <c r="U410" s="214"/>
    </row>
    <row r="411" ht="23.25" customHeight="1">
      <c r="A411" s="846"/>
      <c r="B411" s="840"/>
      <c r="C411" s="841"/>
      <c r="D411" s="841"/>
      <c r="E411" s="842"/>
      <c r="F411" s="843">
        <v>46169.0</v>
      </c>
      <c r="G411" s="844"/>
      <c r="H411" s="845"/>
      <c r="I411" s="839"/>
      <c r="J411" s="844"/>
      <c r="K411" s="839"/>
      <c r="L411" s="839" t="str">
        <f>iferror(vlookup(#REF!,'Back up'!$B$2:$C$18,2),"")</f>
        <v/>
      </c>
      <c r="M411" s="839"/>
      <c r="N411" s="839"/>
      <c r="O411" s="716"/>
      <c r="P411" s="716"/>
      <c r="Q411" s="716"/>
      <c r="R411" s="716"/>
      <c r="S411" s="716"/>
      <c r="T411" s="716"/>
      <c r="U411" s="716"/>
    </row>
    <row r="412" ht="23.25" customHeight="1">
      <c r="A412" s="180"/>
      <c r="B412" s="779"/>
      <c r="C412" s="219"/>
      <c r="D412" s="208" t="s">
        <v>120</v>
      </c>
      <c r="E412" s="219"/>
      <c r="F412" s="838" t="s">
        <v>83</v>
      </c>
      <c r="G412" s="780" t="s">
        <v>2498</v>
      </c>
      <c r="H412" s="864" t="s">
        <v>2670</v>
      </c>
      <c r="I412" s="212"/>
      <c r="J412" s="782"/>
      <c r="K412" s="250"/>
      <c r="L412" s="111" t="s">
        <v>1971</v>
      </c>
      <c r="M412" s="861" t="s">
        <v>2072</v>
      </c>
      <c r="N412" s="208" t="s">
        <v>2672</v>
      </c>
      <c r="O412" s="214"/>
      <c r="P412" s="214"/>
      <c r="Q412" s="214"/>
      <c r="R412" s="214"/>
      <c r="S412" s="214"/>
      <c r="T412" s="214"/>
      <c r="U412" s="214"/>
    </row>
    <row r="413" ht="23.25" customHeight="1">
      <c r="A413" s="180"/>
      <c r="B413" s="779"/>
      <c r="C413" s="219"/>
      <c r="D413" s="208" t="s">
        <v>120</v>
      </c>
      <c r="E413" s="219"/>
      <c r="F413" s="820" t="s">
        <v>18</v>
      </c>
      <c r="G413" s="780" t="s">
        <v>2105</v>
      </c>
      <c r="H413" s="781" t="s">
        <v>2673</v>
      </c>
      <c r="I413" s="212"/>
      <c r="J413" s="782"/>
      <c r="K413" s="250"/>
      <c r="L413" s="111" t="s">
        <v>1971</v>
      </c>
      <c r="M413" s="861" t="s">
        <v>2009</v>
      </c>
      <c r="N413" s="208" t="s">
        <v>2674</v>
      </c>
      <c r="O413" s="214"/>
      <c r="P413" s="214"/>
      <c r="Q413" s="214"/>
      <c r="R413" s="214"/>
      <c r="S413" s="214"/>
      <c r="T413" s="214"/>
      <c r="U413" s="214"/>
    </row>
    <row r="414" ht="23.25" customHeight="1">
      <c r="A414" s="180"/>
      <c r="B414" s="779"/>
      <c r="C414" s="219"/>
      <c r="D414" s="208" t="s">
        <v>120</v>
      </c>
      <c r="E414" s="219"/>
      <c r="F414" s="838" t="s">
        <v>83</v>
      </c>
      <c r="G414" s="780" t="s">
        <v>2248</v>
      </c>
      <c r="H414" s="781" t="s">
        <v>2675</v>
      </c>
      <c r="I414" s="212"/>
      <c r="J414" s="782"/>
      <c r="K414" s="250"/>
      <c r="L414" s="111" t="s">
        <v>1971</v>
      </c>
      <c r="M414" s="861" t="s">
        <v>2072</v>
      </c>
      <c r="N414" s="208" t="s">
        <v>2676</v>
      </c>
      <c r="O414" s="214"/>
      <c r="P414" s="214"/>
      <c r="Q414" s="214"/>
      <c r="R414" s="214"/>
      <c r="S414" s="214"/>
      <c r="T414" s="214"/>
      <c r="U414" s="214"/>
    </row>
    <row r="415" ht="23.25" customHeight="1">
      <c r="A415" s="180"/>
      <c r="B415" s="779"/>
      <c r="C415" s="219"/>
      <c r="D415" s="208" t="s">
        <v>120</v>
      </c>
      <c r="E415" s="219"/>
      <c r="F415" s="208" t="s">
        <v>84</v>
      </c>
      <c r="G415" s="780">
        <v>2101.0</v>
      </c>
      <c r="H415" s="781" t="s">
        <v>2677</v>
      </c>
      <c r="I415" s="212"/>
      <c r="J415" s="782"/>
      <c r="K415" s="250"/>
      <c r="L415" s="111" t="s">
        <v>1971</v>
      </c>
      <c r="M415" s="861" t="s">
        <v>2009</v>
      </c>
      <c r="N415" s="208" t="s">
        <v>2678</v>
      </c>
      <c r="O415" s="214"/>
      <c r="P415" s="214"/>
      <c r="Q415" s="214"/>
      <c r="R415" s="214"/>
      <c r="S415" s="214"/>
      <c r="T415" s="214"/>
      <c r="U415" s="214"/>
    </row>
    <row r="416" ht="23.25" customHeight="1">
      <c r="A416" s="180"/>
      <c r="B416" s="779"/>
      <c r="C416" s="219"/>
      <c r="D416" s="208" t="s">
        <v>1722</v>
      </c>
      <c r="E416" s="219"/>
      <c r="F416" s="838" t="s">
        <v>83</v>
      </c>
      <c r="G416" s="780" t="s">
        <v>555</v>
      </c>
      <c r="H416" s="781" t="s">
        <v>2259</v>
      </c>
      <c r="I416" s="212"/>
      <c r="J416" s="782"/>
      <c r="K416" s="250"/>
      <c r="L416" s="111" t="s">
        <v>1971</v>
      </c>
      <c r="M416" s="861" t="s">
        <v>1972</v>
      </c>
      <c r="N416" s="208" t="s">
        <v>2679</v>
      </c>
      <c r="O416" s="214"/>
      <c r="P416" s="214"/>
      <c r="Q416" s="214"/>
      <c r="R416" s="214"/>
      <c r="S416" s="214"/>
      <c r="T416" s="214"/>
      <c r="U416" s="214"/>
    </row>
    <row r="417" ht="23.25" customHeight="1">
      <c r="A417" s="180"/>
      <c r="B417" s="779"/>
      <c r="C417" s="219"/>
      <c r="D417" s="219"/>
      <c r="E417" s="219"/>
      <c r="F417" s="219"/>
      <c r="G417" s="782"/>
      <c r="H417" s="784"/>
      <c r="I417" s="213"/>
      <c r="J417" s="782"/>
      <c r="K417" s="213"/>
      <c r="L417" s="213"/>
      <c r="M417" s="219"/>
      <c r="N417" s="219"/>
      <c r="O417" s="214"/>
      <c r="P417" s="214"/>
      <c r="Q417" s="214"/>
      <c r="R417" s="214"/>
      <c r="S417" s="214"/>
      <c r="T417" s="214"/>
      <c r="U417" s="214"/>
    </row>
    <row r="418" ht="23.25" customHeight="1">
      <c r="A418" s="846"/>
      <c r="B418" s="840"/>
      <c r="C418" s="841"/>
      <c r="D418" s="841"/>
      <c r="E418" s="842"/>
      <c r="F418" s="843">
        <v>46170.0</v>
      </c>
      <c r="G418" s="844"/>
      <c r="H418" s="845"/>
      <c r="I418" s="839"/>
      <c r="J418" s="844"/>
      <c r="K418" s="839"/>
      <c r="L418" s="839" t="str">
        <f>iferror(vlookup(#REF!,'Back up'!$B$2:$C$18,2),"")</f>
        <v/>
      </c>
      <c r="M418" s="839"/>
      <c r="N418" s="839"/>
      <c r="O418" s="716"/>
      <c r="P418" s="716"/>
      <c r="Q418" s="716"/>
      <c r="R418" s="716"/>
      <c r="S418" s="716"/>
      <c r="T418" s="716"/>
      <c r="U418" s="716"/>
    </row>
    <row r="419" ht="23.25" customHeight="1">
      <c r="A419" s="180"/>
      <c r="B419" s="779"/>
      <c r="C419" s="219"/>
      <c r="D419" s="208" t="s">
        <v>120</v>
      </c>
      <c r="E419" s="219"/>
      <c r="F419" s="838" t="s">
        <v>83</v>
      </c>
      <c r="G419" s="780" t="s">
        <v>2498</v>
      </c>
      <c r="H419" s="864" t="s">
        <v>2670</v>
      </c>
      <c r="I419" s="212"/>
      <c r="J419" s="782"/>
      <c r="K419" s="250"/>
      <c r="L419" s="111" t="s">
        <v>1971</v>
      </c>
      <c r="M419" s="861" t="s">
        <v>2072</v>
      </c>
      <c r="N419" s="208" t="s">
        <v>2680</v>
      </c>
      <c r="O419" s="214"/>
      <c r="P419" s="214"/>
      <c r="Q419" s="214"/>
      <c r="R419" s="214"/>
      <c r="S419" s="214"/>
      <c r="T419" s="214"/>
      <c r="U419" s="214"/>
    </row>
    <row r="420" ht="23.25" customHeight="1">
      <c r="A420" s="180"/>
      <c r="B420" s="779"/>
      <c r="C420" s="219"/>
      <c r="D420" s="208" t="s">
        <v>120</v>
      </c>
      <c r="E420" s="219"/>
      <c r="F420" s="820" t="s">
        <v>18</v>
      </c>
      <c r="G420" s="780" t="s">
        <v>2105</v>
      </c>
      <c r="H420" s="781" t="s">
        <v>2673</v>
      </c>
      <c r="I420" s="212"/>
      <c r="J420" s="782"/>
      <c r="K420" s="250"/>
      <c r="L420" s="111" t="s">
        <v>1971</v>
      </c>
      <c r="M420" s="861" t="s">
        <v>2009</v>
      </c>
      <c r="N420" s="208" t="s">
        <v>2681</v>
      </c>
      <c r="O420" s="214"/>
      <c r="P420" s="214"/>
      <c r="Q420" s="214"/>
      <c r="R420" s="214"/>
      <c r="S420" s="214"/>
      <c r="T420" s="214"/>
      <c r="U420" s="214"/>
    </row>
    <row r="421" ht="23.25" customHeight="1">
      <c r="A421" s="219"/>
      <c r="B421" s="779"/>
      <c r="C421" s="219"/>
      <c r="D421" s="219"/>
      <c r="E421" s="219"/>
      <c r="F421" s="219"/>
      <c r="G421" s="782"/>
      <c r="H421" s="784"/>
      <c r="I421" s="213"/>
      <c r="J421" s="782"/>
      <c r="K421" s="213"/>
      <c r="L421" s="213"/>
      <c r="M421" s="219"/>
      <c r="N421" s="219"/>
      <c r="O421" s="214"/>
      <c r="P421" s="214"/>
      <c r="Q421" s="214"/>
      <c r="R421" s="214"/>
      <c r="S421" s="214"/>
      <c r="T421" s="214"/>
      <c r="U421" s="214"/>
    </row>
    <row r="422" ht="23.25" customHeight="1">
      <c r="A422" s="846"/>
      <c r="B422" s="840"/>
      <c r="C422" s="841"/>
      <c r="D422" s="841"/>
      <c r="E422" s="842"/>
      <c r="F422" s="843">
        <v>46172.0</v>
      </c>
      <c r="G422" s="844"/>
      <c r="H422" s="845"/>
      <c r="I422" s="839"/>
      <c r="J422" s="844"/>
      <c r="K422" s="839"/>
      <c r="L422" s="839" t="str">
        <f>iferror(vlookup(#REF!,'Back up'!$B$2:$C$18,2),"")</f>
        <v/>
      </c>
      <c r="M422" s="839"/>
      <c r="N422" s="839"/>
      <c r="O422" s="716"/>
      <c r="P422" s="716"/>
      <c r="Q422" s="716"/>
      <c r="R422" s="716"/>
      <c r="S422" s="716"/>
      <c r="T422" s="716"/>
      <c r="U422" s="716"/>
    </row>
    <row r="423" ht="23.25" customHeight="1">
      <c r="A423" s="219"/>
      <c r="B423" s="779"/>
      <c r="C423" s="219"/>
      <c r="D423" s="208" t="s">
        <v>1722</v>
      </c>
      <c r="E423" s="219"/>
      <c r="F423" s="208" t="s">
        <v>2359</v>
      </c>
      <c r="G423" s="780">
        <v>70398.0</v>
      </c>
      <c r="H423" s="781" t="s">
        <v>2360</v>
      </c>
      <c r="I423" s="212" t="s">
        <v>1720</v>
      </c>
      <c r="J423" s="782"/>
      <c r="K423" s="250"/>
      <c r="L423" s="111" t="s">
        <v>1971</v>
      </c>
      <c r="M423" s="208" t="s">
        <v>2009</v>
      </c>
      <c r="N423" s="208" t="s">
        <v>1865</v>
      </c>
      <c r="O423" s="213"/>
      <c r="P423" s="213"/>
      <c r="Q423" s="213"/>
      <c r="R423" s="213"/>
      <c r="S423" s="213"/>
      <c r="T423" s="213"/>
      <c r="U423" s="213"/>
    </row>
    <row r="424" ht="23.25" customHeight="1">
      <c r="A424" s="219"/>
      <c r="B424" s="779"/>
      <c r="C424" s="219"/>
      <c r="D424" s="208" t="s">
        <v>1722</v>
      </c>
      <c r="E424" s="219"/>
      <c r="F424" s="208" t="s">
        <v>2359</v>
      </c>
      <c r="G424" s="780">
        <v>50307.0</v>
      </c>
      <c r="H424" s="781" t="s">
        <v>2095</v>
      </c>
      <c r="I424" s="212" t="s">
        <v>1720</v>
      </c>
      <c r="J424" s="782"/>
      <c r="K424" s="250"/>
      <c r="L424" s="111" t="s">
        <v>1971</v>
      </c>
      <c r="M424" s="208" t="s">
        <v>2009</v>
      </c>
      <c r="N424" s="208" t="s">
        <v>1865</v>
      </c>
      <c r="O424" s="213"/>
      <c r="P424" s="213"/>
      <c r="Q424" s="213"/>
      <c r="R424" s="213"/>
      <c r="S424" s="213"/>
      <c r="T424" s="213"/>
      <c r="U424" s="213"/>
    </row>
    <row r="425" ht="23.25" customHeight="1">
      <c r="A425" s="219"/>
      <c r="B425" s="779"/>
      <c r="C425" s="219"/>
      <c r="D425" s="208" t="s">
        <v>1722</v>
      </c>
      <c r="E425" s="219"/>
      <c r="F425" s="820" t="s">
        <v>18</v>
      </c>
      <c r="G425" s="780" t="s">
        <v>2105</v>
      </c>
      <c r="H425" s="781" t="s">
        <v>2634</v>
      </c>
      <c r="I425" s="212" t="s">
        <v>1725</v>
      </c>
      <c r="J425" s="782"/>
      <c r="K425" s="250"/>
      <c r="L425" s="111" t="s">
        <v>1971</v>
      </c>
      <c r="M425" s="208" t="s">
        <v>2009</v>
      </c>
      <c r="N425" s="208" t="s">
        <v>2682</v>
      </c>
      <c r="O425" s="214"/>
      <c r="P425" s="214"/>
      <c r="Q425" s="214"/>
      <c r="R425" s="214"/>
      <c r="S425" s="214"/>
      <c r="T425" s="214"/>
      <c r="U425" s="214"/>
    </row>
    <row r="426" ht="23.25" customHeight="1">
      <c r="A426" s="180"/>
      <c r="B426" s="779"/>
      <c r="C426" s="219"/>
      <c r="D426" s="208" t="s">
        <v>2626</v>
      </c>
      <c r="E426" s="219"/>
      <c r="F426" s="838" t="s">
        <v>83</v>
      </c>
      <c r="G426" s="780" t="s">
        <v>936</v>
      </c>
      <c r="H426" s="781" t="s">
        <v>2573</v>
      </c>
      <c r="I426" s="212" t="s">
        <v>2252</v>
      </c>
      <c r="J426" s="782"/>
      <c r="K426" s="250"/>
      <c r="L426" s="111" t="s">
        <v>1971</v>
      </c>
      <c r="M426" s="208" t="s">
        <v>2072</v>
      </c>
      <c r="N426" s="208" t="s">
        <v>2683</v>
      </c>
      <c r="O426" s="213"/>
      <c r="P426" s="213"/>
      <c r="Q426" s="213"/>
      <c r="R426" s="213"/>
      <c r="S426" s="213"/>
      <c r="T426" s="213"/>
      <c r="U426" s="213"/>
    </row>
    <row r="427" ht="23.25" customHeight="1">
      <c r="A427" s="219"/>
      <c r="B427" s="779"/>
      <c r="C427" s="219"/>
      <c r="D427" s="219"/>
      <c r="E427" s="219"/>
      <c r="F427" s="219"/>
      <c r="G427" s="782"/>
      <c r="H427" s="784"/>
      <c r="I427" s="213"/>
      <c r="J427" s="782"/>
      <c r="K427" s="213"/>
      <c r="L427" s="213"/>
      <c r="M427" s="219"/>
      <c r="N427" s="219"/>
      <c r="O427" s="214"/>
      <c r="P427" s="214"/>
      <c r="Q427" s="214"/>
      <c r="R427" s="214"/>
      <c r="S427" s="214"/>
      <c r="T427" s="214"/>
      <c r="U427" s="214"/>
    </row>
    <row r="428" ht="23.25" customHeight="1">
      <c r="A428" s="846"/>
      <c r="B428" s="840"/>
      <c r="C428" s="841"/>
      <c r="D428" s="841"/>
      <c r="E428" s="842"/>
      <c r="F428" s="843">
        <v>46175.0</v>
      </c>
      <c r="G428" s="844"/>
      <c r="H428" s="845"/>
      <c r="I428" s="839"/>
      <c r="J428" s="844"/>
      <c r="K428" s="839"/>
      <c r="L428" s="839" t="str">
        <f>iferror(vlookup(#REF!,'Back up'!$B$2:$C$18,2),"")</f>
        <v/>
      </c>
      <c r="M428" s="839"/>
      <c r="N428" s="839"/>
      <c r="O428" s="716"/>
      <c r="P428" s="716"/>
      <c r="Q428" s="716"/>
      <c r="R428" s="716"/>
      <c r="S428" s="716"/>
      <c r="T428" s="716"/>
      <c r="U428" s="716"/>
    </row>
    <row r="429" ht="23.25" customHeight="1">
      <c r="A429" s="219"/>
      <c r="B429" s="779"/>
      <c r="C429" s="219"/>
      <c r="D429" s="208" t="s">
        <v>1722</v>
      </c>
      <c r="E429" s="219"/>
      <c r="F429" s="838" t="s">
        <v>83</v>
      </c>
      <c r="G429" s="780" t="s">
        <v>2498</v>
      </c>
      <c r="H429" s="864" t="s">
        <v>2670</v>
      </c>
      <c r="I429" s="212" t="s">
        <v>1725</v>
      </c>
      <c r="J429" s="782"/>
      <c r="K429" s="250">
        <v>1.0</v>
      </c>
      <c r="L429" s="250">
        <v>1.0</v>
      </c>
      <c r="M429" s="208" t="s">
        <v>2072</v>
      </c>
      <c r="N429" s="208" t="s">
        <v>2684</v>
      </c>
      <c r="O429" s="214"/>
      <c r="P429" s="214"/>
      <c r="Q429" s="214"/>
      <c r="R429" s="214"/>
      <c r="S429" s="214"/>
      <c r="T429" s="214"/>
      <c r="U429" s="214"/>
    </row>
    <row r="430" ht="23.25" customHeight="1">
      <c r="A430" s="219"/>
      <c r="B430" s="779"/>
      <c r="C430" s="219"/>
      <c r="D430" s="208" t="s">
        <v>1722</v>
      </c>
      <c r="E430" s="219"/>
      <c r="F430" s="838" t="s">
        <v>83</v>
      </c>
      <c r="G430" s="780" t="s">
        <v>298</v>
      </c>
      <c r="H430" s="781" t="s">
        <v>2685</v>
      </c>
      <c r="I430" s="212" t="s">
        <v>1725</v>
      </c>
      <c r="J430" s="782"/>
      <c r="K430" s="250"/>
      <c r="L430" s="250"/>
      <c r="M430" s="208" t="s">
        <v>2072</v>
      </c>
      <c r="N430" s="208" t="s">
        <v>2686</v>
      </c>
      <c r="O430" s="214"/>
      <c r="P430" s="214"/>
      <c r="Q430" s="214"/>
      <c r="R430" s="214"/>
      <c r="S430" s="214"/>
      <c r="T430" s="214"/>
      <c r="U430" s="214"/>
    </row>
    <row r="431" ht="23.25" customHeight="1">
      <c r="A431" s="219"/>
      <c r="B431" s="779"/>
      <c r="C431" s="219"/>
      <c r="D431" s="208" t="s">
        <v>1722</v>
      </c>
      <c r="E431" s="219"/>
      <c r="F431" s="838" t="s">
        <v>83</v>
      </c>
      <c r="G431" s="780" t="s">
        <v>559</v>
      </c>
      <c r="H431" s="781" t="s">
        <v>1984</v>
      </c>
      <c r="I431" s="212" t="s">
        <v>1725</v>
      </c>
      <c r="J431" s="782"/>
      <c r="K431" s="250"/>
      <c r="L431" s="250"/>
      <c r="M431" s="208" t="s">
        <v>1972</v>
      </c>
      <c r="N431" s="208" t="s">
        <v>2687</v>
      </c>
      <c r="O431" s="214"/>
      <c r="P431" s="214"/>
      <c r="Q431" s="214"/>
      <c r="R431" s="214"/>
      <c r="S431" s="214"/>
      <c r="T431" s="214"/>
      <c r="U431" s="214"/>
    </row>
    <row r="432" ht="23.25" customHeight="1">
      <c r="A432" s="219"/>
      <c r="B432" s="779"/>
      <c r="C432" s="219"/>
      <c r="D432" s="208" t="s">
        <v>1722</v>
      </c>
      <c r="E432" s="219"/>
      <c r="F432" s="838" t="s">
        <v>83</v>
      </c>
      <c r="G432" s="780" t="s">
        <v>305</v>
      </c>
      <c r="H432" s="781" t="s">
        <v>2688</v>
      </c>
      <c r="I432" s="212" t="s">
        <v>1725</v>
      </c>
      <c r="J432" s="782"/>
      <c r="K432" s="250">
        <v>1.0</v>
      </c>
      <c r="L432" s="250">
        <v>1.0</v>
      </c>
      <c r="M432" s="208" t="s">
        <v>2072</v>
      </c>
      <c r="N432" s="208" t="s">
        <v>2689</v>
      </c>
      <c r="O432" s="214"/>
      <c r="P432" s="214"/>
      <c r="Q432" s="214"/>
      <c r="R432" s="214"/>
      <c r="S432" s="214"/>
      <c r="T432" s="214"/>
      <c r="U432" s="214"/>
    </row>
    <row r="433" ht="23.25" customHeight="1">
      <c r="A433" s="219"/>
      <c r="B433" s="779"/>
      <c r="C433" s="219"/>
      <c r="D433" s="208" t="s">
        <v>1722</v>
      </c>
      <c r="E433" s="219"/>
      <c r="F433" s="838" t="s">
        <v>83</v>
      </c>
      <c r="G433" s="780" t="s">
        <v>304</v>
      </c>
      <c r="H433" s="781" t="s">
        <v>2688</v>
      </c>
      <c r="I433" s="212" t="s">
        <v>1725</v>
      </c>
      <c r="J433" s="782"/>
      <c r="K433" s="250">
        <v>1.0</v>
      </c>
      <c r="L433" s="250">
        <v>1.0</v>
      </c>
      <c r="M433" s="208" t="s">
        <v>2072</v>
      </c>
      <c r="N433" s="208" t="s">
        <v>2690</v>
      </c>
      <c r="O433" s="214"/>
      <c r="P433" s="214"/>
      <c r="Q433" s="214"/>
      <c r="R433" s="214"/>
      <c r="S433" s="214"/>
      <c r="T433" s="214"/>
      <c r="U433" s="214"/>
    </row>
    <row r="434" ht="23.25" customHeight="1">
      <c r="A434" s="219"/>
      <c r="B434" s="779"/>
      <c r="C434" s="219"/>
      <c r="D434" s="208" t="s">
        <v>1722</v>
      </c>
      <c r="E434" s="219"/>
      <c r="F434" s="219"/>
      <c r="G434" s="782"/>
      <c r="H434" s="784"/>
      <c r="I434" s="213"/>
      <c r="J434" s="782"/>
      <c r="K434" s="250"/>
      <c r="L434" s="250"/>
      <c r="M434" s="208" t="s">
        <v>2072</v>
      </c>
      <c r="N434" s="219"/>
      <c r="O434" s="214"/>
      <c r="P434" s="214"/>
      <c r="Q434" s="214"/>
      <c r="R434" s="214"/>
      <c r="S434" s="214"/>
      <c r="T434" s="214"/>
      <c r="U434" s="214"/>
    </row>
    <row r="435" ht="26.25" customHeight="1">
      <c r="A435" s="267"/>
      <c r="B435" s="865" t="s">
        <v>2691</v>
      </c>
      <c r="E435" s="866"/>
      <c r="F435" s="866"/>
      <c r="G435" s="867"/>
      <c r="H435" s="868"/>
      <c r="I435" s="268"/>
      <c r="J435" s="269"/>
      <c r="K435" s="269"/>
      <c r="L435" s="268"/>
      <c r="M435" s="268"/>
      <c r="N435" s="268"/>
      <c r="O435" s="268"/>
      <c r="P435" s="268"/>
      <c r="Q435" s="270"/>
      <c r="R435" s="214"/>
      <c r="S435" s="214"/>
      <c r="T435" s="214"/>
      <c r="U435" s="214"/>
    </row>
    <row r="436" ht="42.0" customHeight="1">
      <c r="A436" s="770" t="s">
        <v>2692</v>
      </c>
      <c r="O436" s="268"/>
      <c r="P436" s="268"/>
      <c r="Q436" s="270"/>
      <c r="R436" s="214"/>
      <c r="S436" s="214"/>
      <c r="T436" s="214"/>
      <c r="U436" s="214"/>
    </row>
    <row r="437" ht="14.25" customHeight="1">
      <c r="A437" s="273"/>
      <c r="B437" s="869"/>
      <c r="C437" s="274"/>
      <c r="D437" s="274"/>
      <c r="E437" s="274"/>
      <c r="F437" s="274"/>
      <c r="G437" s="870"/>
      <c r="H437" s="871"/>
      <c r="I437" s="273"/>
      <c r="J437" s="872"/>
      <c r="R437" s="214"/>
      <c r="S437" s="214"/>
      <c r="T437" s="214"/>
      <c r="U437" s="214"/>
    </row>
    <row r="438" ht="31.5" customHeight="1">
      <c r="B438" s="275"/>
      <c r="C438" s="276"/>
      <c r="D438" s="277"/>
      <c r="E438" s="278"/>
      <c r="F438" s="279"/>
      <c r="G438" s="873"/>
      <c r="H438" s="874"/>
      <c r="I438" s="282" t="s">
        <v>1345</v>
      </c>
      <c r="J438" s="283"/>
      <c r="K438" s="283"/>
      <c r="L438" s="283"/>
      <c r="M438" s="283"/>
      <c r="N438" s="284"/>
      <c r="R438" s="214"/>
      <c r="S438" s="214"/>
      <c r="T438" s="214"/>
      <c r="U438" s="214"/>
    </row>
    <row r="439" ht="51.75" customHeight="1">
      <c r="B439" s="285" t="s">
        <v>211</v>
      </c>
      <c r="C439" s="286" t="s">
        <v>195</v>
      </c>
      <c r="D439" s="277" t="s">
        <v>1346</v>
      </c>
      <c r="E439" s="278" t="s">
        <v>192</v>
      </c>
      <c r="F439" s="279" t="s">
        <v>1347</v>
      </c>
      <c r="G439" s="875" t="s">
        <v>1348</v>
      </c>
      <c r="H439" s="874" t="s">
        <v>1349</v>
      </c>
      <c r="I439" s="876" t="s">
        <v>2693</v>
      </c>
      <c r="J439" s="876" t="s">
        <v>2694</v>
      </c>
      <c r="K439" s="877" t="s">
        <v>2695</v>
      </c>
      <c r="L439" s="877" t="s">
        <v>2696</v>
      </c>
      <c r="M439" s="288" t="s">
        <v>2697</v>
      </c>
      <c r="N439" s="288" t="s">
        <v>2698</v>
      </c>
      <c r="R439" s="214"/>
      <c r="S439" s="214"/>
      <c r="T439" s="214"/>
      <c r="U439" s="214"/>
    </row>
    <row r="440" ht="41.25" hidden="1" customHeight="1">
      <c r="A440" s="289"/>
      <c r="B440" s="290" t="s">
        <v>1356</v>
      </c>
      <c r="C440" s="283"/>
      <c r="D440" s="284"/>
      <c r="E440" s="291"/>
      <c r="F440" s="291"/>
      <c r="G440" s="878"/>
      <c r="H440" s="879"/>
      <c r="I440" s="292"/>
      <c r="J440" s="292"/>
      <c r="K440" s="293"/>
      <c r="L440" s="283"/>
      <c r="M440" s="283"/>
      <c r="N440" s="284"/>
      <c r="O440" s="273"/>
      <c r="P440" s="273"/>
      <c r="Q440" s="273"/>
      <c r="R440" s="214"/>
      <c r="S440" s="214"/>
      <c r="T440" s="214"/>
      <c r="U440" s="214"/>
    </row>
    <row r="441" hidden="1">
      <c r="A441" s="294"/>
      <c r="B441" s="344">
        <v>46123.0</v>
      </c>
      <c r="C441" s="880" t="s">
        <v>81</v>
      </c>
      <c r="D441" s="297">
        <v>1418.0</v>
      </c>
      <c r="E441" s="298" t="s">
        <v>1376</v>
      </c>
      <c r="F441" s="298" t="s">
        <v>282</v>
      </c>
      <c r="G441" s="305">
        <v>26300.0</v>
      </c>
      <c r="H441" s="300" t="s">
        <v>1395</v>
      </c>
      <c r="I441" s="301" t="s">
        <v>96</v>
      </c>
      <c r="J441" s="301" t="s">
        <v>96</v>
      </c>
      <c r="K441" s="302" t="s">
        <v>96</v>
      </c>
      <c r="L441" s="303" t="s">
        <v>96</v>
      </c>
      <c r="M441" s="301" t="s">
        <v>96</v>
      </c>
      <c r="N441" s="302" t="s">
        <v>96</v>
      </c>
      <c r="R441" s="214"/>
      <c r="S441" s="214"/>
      <c r="T441" s="214"/>
      <c r="U441" s="214"/>
    </row>
    <row r="442" hidden="1">
      <c r="A442" s="294"/>
      <c r="B442" s="304"/>
      <c r="C442" s="644" t="s">
        <v>1396</v>
      </c>
      <c r="D442" s="346" t="s">
        <v>534</v>
      </c>
      <c r="E442" s="298" t="s">
        <v>1376</v>
      </c>
      <c r="F442" s="298" t="s">
        <v>282</v>
      </c>
      <c r="G442" s="305">
        <v>108000.0</v>
      </c>
      <c r="H442" s="300" t="s">
        <v>1395</v>
      </c>
      <c r="I442" s="304"/>
      <c r="J442" s="304"/>
      <c r="K442" s="304"/>
      <c r="L442" s="304"/>
      <c r="M442" s="304"/>
      <c r="N442" s="304"/>
      <c r="R442" s="214"/>
      <c r="S442" s="214"/>
      <c r="T442" s="214"/>
      <c r="U442" s="214"/>
    </row>
    <row r="443" hidden="1">
      <c r="A443" s="294"/>
      <c r="B443" s="315"/>
      <c r="C443" s="644" t="s">
        <v>1397</v>
      </c>
      <c r="D443" s="346">
        <v>532.0</v>
      </c>
      <c r="E443" s="298" t="s">
        <v>1376</v>
      </c>
      <c r="F443" s="298" t="s">
        <v>282</v>
      </c>
      <c r="G443" s="305">
        <v>350000.0</v>
      </c>
      <c r="H443" s="300" t="s">
        <v>1398</v>
      </c>
      <c r="I443" s="315"/>
      <c r="J443" s="315"/>
      <c r="K443" s="315"/>
      <c r="L443" s="315"/>
      <c r="M443" s="315"/>
      <c r="N443" s="315"/>
      <c r="R443" s="214"/>
      <c r="S443" s="214"/>
      <c r="T443" s="214"/>
      <c r="U443" s="214"/>
    </row>
    <row r="444" hidden="1">
      <c r="A444" s="294"/>
      <c r="B444" s="347">
        <v>46124.0</v>
      </c>
      <c r="C444" s="881" t="s">
        <v>81</v>
      </c>
      <c r="D444" s="348">
        <v>2513.0</v>
      </c>
      <c r="E444" s="319" t="s">
        <v>1376</v>
      </c>
      <c r="F444" s="319" t="s">
        <v>282</v>
      </c>
      <c r="G444" s="322">
        <v>26000.0</v>
      </c>
      <c r="H444" s="323" t="s">
        <v>1399</v>
      </c>
      <c r="I444" s="301" t="s">
        <v>96</v>
      </c>
      <c r="J444" s="301" t="s">
        <v>96</v>
      </c>
      <c r="K444" s="302" t="s">
        <v>96</v>
      </c>
      <c r="L444" s="303" t="s">
        <v>96</v>
      </c>
      <c r="M444" s="301" t="s">
        <v>96</v>
      </c>
      <c r="N444" s="302" t="s">
        <v>96</v>
      </c>
      <c r="R444" s="214"/>
      <c r="S444" s="214"/>
      <c r="T444" s="214"/>
      <c r="U444" s="214"/>
    </row>
    <row r="445" hidden="1">
      <c r="A445" s="294"/>
      <c r="B445" s="304"/>
      <c r="C445" s="881" t="s">
        <v>81</v>
      </c>
      <c r="D445" s="348">
        <v>2707.0</v>
      </c>
      <c r="E445" s="319" t="s">
        <v>1376</v>
      </c>
      <c r="F445" s="319" t="s">
        <v>282</v>
      </c>
      <c r="G445" s="322">
        <v>350000.0</v>
      </c>
      <c r="H445" s="323" t="s">
        <v>1400</v>
      </c>
      <c r="I445" s="304"/>
      <c r="J445" s="304"/>
      <c r="K445" s="304"/>
      <c r="L445" s="304"/>
      <c r="M445" s="304"/>
      <c r="N445" s="304"/>
      <c r="R445" s="214"/>
      <c r="S445" s="214"/>
      <c r="T445" s="214"/>
      <c r="U445" s="214"/>
    </row>
    <row r="446" hidden="1">
      <c r="A446" s="294"/>
      <c r="B446" s="315"/>
      <c r="C446" s="882" t="s">
        <v>79</v>
      </c>
      <c r="D446" s="321">
        <v>1239.0</v>
      </c>
      <c r="E446" s="319" t="s">
        <v>1376</v>
      </c>
      <c r="F446" s="319" t="s">
        <v>282</v>
      </c>
      <c r="G446" s="322">
        <v>450000.0</v>
      </c>
      <c r="H446" s="323" t="s">
        <v>1401</v>
      </c>
      <c r="I446" s="315"/>
      <c r="J446" s="315"/>
      <c r="K446" s="315"/>
      <c r="L446" s="315"/>
      <c r="M446" s="315"/>
      <c r="N446" s="315"/>
      <c r="R446" s="214"/>
      <c r="S446" s="214"/>
      <c r="T446" s="214"/>
      <c r="U446" s="214"/>
    </row>
    <row r="447" hidden="1">
      <c r="A447" s="294"/>
      <c r="B447" s="349">
        <v>46132.0</v>
      </c>
      <c r="C447" s="883" t="s">
        <v>79</v>
      </c>
      <c r="D447" s="351">
        <v>708.0</v>
      </c>
      <c r="E447" s="352" t="s">
        <v>1402</v>
      </c>
      <c r="F447" s="352" t="s">
        <v>1374</v>
      </c>
      <c r="G447" s="353">
        <v>88250.0</v>
      </c>
      <c r="H447" s="354" t="s">
        <v>1403</v>
      </c>
      <c r="I447" s="301" t="s">
        <v>96</v>
      </c>
      <c r="J447" s="301" t="s">
        <v>96</v>
      </c>
      <c r="K447" s="302" t="s">
        <v>96</v>
      </c>
      <c r="L447" s="303" t="s">
        <v>96</v>
      </c>
      <c r="M447" s="301" t="s">
        <v>1362</v>
      </c>
      <c r="N447" s="302">
        <v>26300.0</v>
      </c>
      <c r="R447" s="214"/>
      <c r="S447" s="214"/>
      <c r="T447" s="214"/>
      <c r="U447" s="214"/>
    </row>
    <row r="448" hidden="1">
      <c r="A448" s="294"/>
      <c r="B448" s="304"/>
      <c r="C448" s="884" t="s">
        <v>1397</v>
      </c>
      <c r="D448" s="356">
        <v>532.0</v>
      </c>
      <c r="E448" s="352" t="s">
        <v>1376</v>
      </c>
      <c r="F448" s="352" t="s">
        <v>282</v>
      </c>
      <c r="G448" s="353">
        <v>350000.0</v>
      </c>
      <c r="H448" s="354" t="s">
        <v>1404</v>
      </c>
      <c r="I448" s="304"/>
      <c r="J448" s="304"/>
      <c r="K448" s="304"/>
      <c r="L448" s="304"/>
      <c r="M448" s="304"/>
      <c r="N448" s="304"/>
      <c r="R448" s="214"/>
      <c r="S448" s="214"/>
      <c r="T448" s="214"/>
      <c r="U448" s="214"/>
    </row>
    <row r="449" hidden="1">
      <c r="A449" s="294"/>
      <c r="B449" s="304"/>
      <c r="C449" s="883" t="s">
        <v>79</v>
      </c>
      <c r="D449" s="351">
        <v>1239.0</v>
      </c>
      <c r="E449" s="352" t="s">
        <v>1376</v>
      </c>
      <c r="F449" s="352" t="s">
        <v>1039</v>
      </c>
      <c r="G449" s="353">
        <v>450000.0</v>
      </c>
      <c r="H449" s="885" t="s">
        <v>1405</v>
      </c>
      <c r="I449" s="304"/>
      <c r="J449" s="304"/>
      <c r="K449" s="304"/>
      <c r="L449" s="304"/>
      <c r="M449" s="304"/>
      <c r="N449" s="304"/>
      <c r="R449" s="214"/>
      <c r="S449" s="214"/>
      <c r="T449" s="214"/>
      <c r="U449" s="214"/>
    </row>
    <row r="450" hidden="1">
      <c r="A450" s="294"/>
      <c r="B450" s="304"/>
      <c r="C450" s="886" t="s">
        <v>81</v>
      </c>
      <c r="D450" s="351">
        <v>1418.0</v>
      </c>
      <c r="E450" s="352" t="s">
        <v>1376</v>
      </c>
      <c r="F450" s="352" t="s">
        <v>1386</v>
      </c>
      <c r="G450" s="359">
        <v>26300.0</v>
      </c>
      <c r="H450" s="887" t="s">
        <v>1406</v>
      </c>
      <c r="I450" s="304"/>
      <c r="J450" s="304"/>
      <c r="K450" s="304"/>
      <c r="L450" s="304"/>
      <c r="M450" s="304"/>
      <c r="N450" s="304"/>
      <c r="R450" s="214"/>
      <c r="S450" s="214"/>
      <c r="T450" s="214"/>
      <c r="U450" s="214"/>
    </row>
    <row r="451" ht="14.25" hidden="1" customHeight="1">
      <c r="A451" s="294"/>
      <c r="B451" s="315"/>
      <c r="C451" s="888" t="s">
        <v>1407</v>
      </c>
      <c r="D451" s="351">
        <v>2008.0</v>
      </c>
      <c r="E451" s="352" t="s">
        <v>1376</v>
      </c>
      <c r="F451" s="352" t="s">
        <v>1039</v>
      </c>
      <c r="G451" s="353">
        <v>735440.0</v>
      </c>
      <c r="H451" s="885" t="s">
        <v>1408</v>
      </c>
      <c r="I451" s="315"/>
      <c r="J451" s="315"/>
      <c r="K451" s="315"/>
      <c r="L451" s="315"/>
      <c r="M451" s="315"/>
      <c r="N451" s="315"/>
      <c r="R451" s="214"/>
      <c r="S451" s="214"/>
      <c r="T451" s="214"/>
      <c r="U451" s="214"/>
    </row>
    <row r="452" hidden="1">
      <c r="A452" s="294"/>
      <c r="B452" s="398">
        <v>46136.0</v>
      </c>
      <c r="C452" s="889" t="s">
        <v>1409</v>
      </c>
      <c r="D452" s="400">
        <v>1406.0</v>
      </c>
      <c r="E452" s="401" t="s">
        <v>1402</v>
      </c>
      <c r="F452" s="401" t="s">
        <v>1374</v>
      </c>
      <c r="G452" s="402">
        <v>254000.0</v>
      </c>
      <c r="H452" s="403" t="s">
        <v>1403</v>
      </c>
      <c r="I452" s="301" t="s">
        <v>1453</v>
      </c>
      <c r="J452" s="301" t="s">
        <v>96</v>
      </c>
      <c r="K452" s="302" t="s">
        <v>96</v>
      </c>
      <c r="L452" s="303" t="s">
        <v>96</v>
      </c>
      <c r="M452" s="301" t="s">
        <v>96</v>
      </c>
      <c r="N452" s="302" t="s">
        <v>96</v>
      </c>
      <c r="R452" s="214"/>
      <c r="S452" s="214"/>
      <c r="T452" s="214"/>
      <c r="U452" s="214"/>
    </row>
    <row r="453" hidden="1">
      <c r="A453" s="294"/>
      <c r="B453" s="304"/>
      <c r="C453" s="405" t="s">
        <v>1454</v>
      </c>
      <c r="D453" s="405" t="s">
        <v>1455</v>
      </c>
      <c r="E453" s="401" t="s">
        <v>230</v>
      </c>
      <c r="F453" s="401" t="s">
        <v>1347</v>
      </c>
      <c r="G453" s="402" t="s">
        <v>96</v>
      </c>
      <c r="H453" s="406" t="s">
        <v>1456</v>
      </c>
      <c r="I453" s="304"/>
      <c r="J453" s="304"/>
      <c r="K453" s="304"/>
      <c r="L453" s="304"/>
      <c r="M453" s="304"/>
      <c r="N453" s="304"/>
      <c r="R453" s="214"/>
      <c r="S453" s="214"/>
      <c r="T453" s="214"/>
      <c r="U453" s="214"/>
    </row>
    <row r="454" hidden="1">
      <c r="A454" s="294"/>
      <c r="B454" s="304"/>
      <c r="C454" s="405" t="s">
        <v>1457</v>
      </c>
      <c r="D454" s="405">
        <v>532.0</v>
      </c>
      <c r="E454" s="401" t="s">
        <v>1376</v>
      </c>
      <c r="F454" s="401" t="s">
        <v>282</v>
      </c>
      <c r="G454" s="402">
        <v>350000.0</v>
      </c>
      <c r="H454" s="403" t="s">
        <v>1458</v>
      </c>
      <c r="I454" s="304"/>
      <c r="J454" s="304"/>
      <c r="K454" s="304"/>
      <c r="L454" s="304"/>
      <c r="M454" s="304"/>
      <c r="N454" s="304"/>
      <c r="R454" s="214"/>
      <c r="S454" s="214"/>
      <c r="T454" s="214"/>
      <c r="U454" s="214"/>
    </row>
    <row r="455" hidden="1">
      <c r="A455" s="294"/>
      <c r="B455" s="304"/>
      <c r="C455" s="890" t="s">
        <v>63</v>
      </c>
      <c r="D455" s="405" t="s">
        <v>1459</v>
      </c>
      <c r="E455" s="401" t="s">
        <v>1429</v>
      </c>
      <c r="F455" s="401" t="s">
        <v>1359</v>
      </c>
      <c r="G455" s="402" t="s">
        <v>96</v>
      </c>
      <c r="H455" s="891" t="s">
        <v>1460</v>
      </c>
      <c r="I455" s="304"/>
      <c r="J455" s="304"/>
      <c r="K455" s="304"/>
      <c r="L455" s="304"/>
      <c r="M455" s="304"/>
      <c r="N455" s="304"/>
      <c r="R455" s="214"/>
      <c r="S455" s="214"/>
      <c r="T455" s="214"/>
      <c r="U455" s="214"/>
    </row>
    <row r="456" hidden="1">
      <c r="A456" s="294"/>
      <c r="B456" s="304"/>
      <c r="C456" s="890" t="s">
        <v>63</v>
      </c>
      <c r="D456" s="405" t="s">
        <v>1461</v>
      </c>
      <c r="E456" s="401" t="s">
        <v>1429</v>
      </c>
      <c r="F456" s="401" t="s">
        <v>1359</v>
      </c>
      <c r="G456" s="402" t="s">
        <v>96</v>
      </c>
      <c r="H456" s="891" t="s">
        <v>1462</v>
      </c>
      <c r="I456" s="304"/>
      <c r="J456" s="304"/>
      <c r="K456" s="304"/>
      <c r="L456" s="304"/>
      <c r="M456" s="304"/>
      <c r="N456" s="304"/>
      <c r="R456" s="214"/>
      <c r="S456" s="214"/>
      <c r="T456" s="214"/>
      <c r="U456" s="214"/>
    </row>
    <row r="457" hidden="1">
      <c r="A457" s="294"/>
      <c r="B457" s="304"/>
      <c r="C457" s="890" t="s">
        <v>63</v>
      </c>
      <c r="D457" s="405" t="s">
        <v>1463</v>
      </c>
      <c r="E457" s="401" t="s">
        <v>1429</v>
      </c>
      <c r="F457" s="401" t="s">
        <v>1359</v>
      </c>
      <c r="G457" s="402" t="s">
        <v>96</v>
      </c>
      <c r="H457" s="891" t="s">
        <v>1464</v>
      </c>
      <c r="I457" s="304"/>
      <c r="J457" s="304"/>
      <c r="K457" s="304"/>
      <c r="L457" s="304"/>
      <c r="M457" s="304"/>
      <c r="N457" s="304"/>
      <c r="R457" s="214"/>
      <c r="S457" s="214"/>
      <c r="T457" s="214"/>
      <c r="U457" s="214"/>
    </row>
    <row r="458" hidden="1">
      <c r="A458" s="294"/>
      <c r="B458" s="304"/>
      <c r="C458" s="405" t="s">
        <v>1465</v>
      </c>
      <c r="D458" s="405">
        <v>1912.0</v>
      </c>
      <c r="E458" s="409" t="s">
        <v>1429</v>
      </c>
      <c r="F458" s="409" t="s">
        <v>1359</v>
      </c>
      <c r="G458" s="402" t="s">
        <v>96</v>
      </c>
      <c r="H458" s="891" t="s">
        <v>1466</v>
      </c>
      <c r="I458" s="304"/>
      <c r="J458" s="304"/>
      <c r="K458" s="304"/>
      <c r="L458" s="304"/>
      <c r="M458" s="304"/>
      <c r="N458" s="304"/>
      <c r="R458" s="214"/>
      <c r="S458" s="214"/>
      <c r="T458" s="214"/>
      <c r="U458" s="214"/>
    </row>
    <row r="459" hidden="1">
      <c r="A459" s="294"/>
      <c r="B459" s="304"/>
      <c r="C459" s="405" t="s">
        <v>1465</v>
      </c>
      <c r="D459" s="405">
        <v>2303.0</v>
      </c>
      <c r="E459" s="409" t="s">
        <v>1429</v>
      </c>
      <c r="F459" s="409" t="s">
        <v>1359</v>
      </c>
      <c r="G459" s="402" t="s">
        <v>96</v>
      </c>
      <c r="H459" s="891" t="s">
        <v>1467</v>
      </c>
      <c r="I459" s="304"/>
      <c r="J459" s="304"/>
      <c r="K459" s="304"/>
      <c r="L459" s="304"/>
      <c r="M459" s="304"/>
      <c r="N459" s="304"/>
      <c r="R459" s="214"/>
      <c r="S459" s="214"/>
      <c r="T459" s="214"/>
      <c r="U459" s="214"/>
    </row>
    <row r="460" hidden="1">
      <c r="A460" s="294"/>
      <c r="B460" s="304"/>
      <c r="C460" s="405" t="s">
        <v>1465</v>
      </c>
      <c r="D460" s="405">
        <v>2707.0</v>
      </c>
      <c r="E460" s="409" t="s">
        <v>1429</v>
      </c>
      <c r="F460" s="409" t="s">
        <v>1359</v>
      </c>
      <c r="G460" s="402" t="s">
        <v>96</v>
      </c>
      <c r="H460" s="891" t="s">
        <v>1468</v>
      </c>
      <c r="I460" s="304"/>
      <c r="J460" s="304"/>
      <c r="K460" s="304"/>
      <c r="L460" s="304"/>
      <c r="M460" s="304"/>
      <c r="N460" s="304"/>
      <c r="R460" s="214"/>
      <c r="S460" s="214"/>
      <c r="T460" s="214"/>
      <c r="U460" s="214"/>
    </row>
    <row r="461" hidden="1">
      <c r="A461" s="294"/>
      <c r="B461" s="304"/>
      <c r="C461" s="405" t="s">
        <v>1465</v>
      </c>
      <c r="D461" s="405">
        <v>2716.0</v>
      </c>
      <c r="E461" s="409" t="s">
        <v>1429</v>
      </c>
      <c r="F461" s="409" t="s">
        <v>1359</v>
      </c>
      <c r="G461" s="402" t="s">
        <v>96</v>
      </c>
      <c r="H461" s="891" t="s">
        <v>1469</v>
      </c>
      <c r="I461" s="304"/>
      <c r="J461" s="304"/>
      <c r="K461" s="304"/>
      <c r="L461" s="304"/>
      <c r="M461" s="304"/>
      <c r="N461" s="304"/>
      <c r="R461" s="214"/>
      <c r="S461" s="214"/>
      <c r="T461" s="214"/>
      <c r="U461" s="214"/>
    </row>
    <row r="462" hidden="1">
      <c r="A462" s="294"/>
      <c r="B462" s="304"/>
      <c r="C462" s="405" t="s">
        <v>1465</v>
      </c>
      <c r="D462" s="405">
        <v>2012.0</v>
      </c>
      <c r="E462" s="409" t="s">
        <v>1429</v>
      </c>
      <c r="F462" s="409" t="s">
        <v>1359</v>
      </c>
      <c r="G462" s="402" t="s">
        <v>96</v>
      </c>
      <c r="H462" s="891" t="s">
        <v>1470</v>
      </c>
      <c r="I462" s="304"/>
      <c r="J462" s="304"/>
      <c r="K462" s="304"/>
      <c r="L462" s="304"/>
      <c r="M462" s="304"/>
      <c r="N462" s="304"/>
      <c r="R462" s="214"/>
      <c r="S462" s="214"/>
      <c r="T462" s="214"/>
      <c r="U462" s="214"/>
    </row>
    <row r="463" hidden="1">
      <c r="A463" s="294"/>
      <c r="B463" s="304"/>
      <c r="C463" s="405" t="s">
        <v>1465</v>
      </c>
      <c r="D463" s="405">
        <v>1423.0</v>
      </c>
      <c r="E463" s="409" t="s">
        <v>1429</v>
      </c>
      <c r="F463" s="409" t="s">
        <v>1359</v>
      </c>
      <c r="G463" s="402" t="s">
        <v>96</v>
      </c>
      <c r="H463" s="891" t="s">
        <v>1471</v>
      </c>
      <c r="I463" s="304"/>
      <c r="J463" s="304"/>
      <c r="K463" s="304"/>
      <c r="L463" s="304"/>
      <c r="M463" s="304"/>
      <c r="N463" s="304"/>
      <c r="R463" s="214"/>
      <c r="S463" s="214"/>
      <c r="T463" s="214"/>
      <c r="U463" s="214"/>
    </row>
    <row r="464" hidden="1">
      <c r="A464" s="294"/>
      <c r="B464" s="304"/>
      <c r="C464" s="405" t="s">
        <v>1465</v>
      </c>
      <c r="D464" s="405">
        <v>1919.0</v>
      </c>
      <c r="E464" s="409" t="s">
        <v>1429</v>
      </c>
      <c r="F464" s="409" t="s">
        <v>1359</v>
      </c>
      <c r="G464" s="402" t="s">
        <v>96</v>
      </c>
      <c r="H464" s="891" t="s">
        <v>1471</v>
      </c>
      <c r="I464" s="304"/>
      <c r="J464" s="304"/>
      <c r="K464" s="304"/>
      <c r="L464" s="304"/>
      <c r="M464" s="304"/>
      <c r="N464" s="304"/>
      <c r="R464" s="214"/>
      <c r="S464" s="214"/>
      <c r="T464" s="214"/>
      <c r="U464" s="214"/>
    </row>
    <row r="465" hidden="1">
      <c r="A465" s="294"/>
      <c r="B465" s="304"/>
      <c r="C465" s="405" t="s">
        <v>1465</v>
      </c>
      <c r="D465" s="405">
        <v>2215.0</v>
      </c>
      <c r="E465" s="409" t="s">
        <v>1429</v>
      </c>
      <c r="F465" s="409" t="s">
        <v>1359</v>
      </c>
      <c r="G465" s="402" t="s">
        <v>96</v>
      </c>
      <c r="H465" s="891" t="s">
        <v>1472</v>
      </c>
      <c r="I465" s="304"/>
      <c r="J465" s="304"/>
      <c r="K465" s="304"/>
      <c r="L465" s="304"/>
      <c r="M465" s="304"/>
      <c r="N465" s="304"/>
      <c r="R465" s="214"/>
      <c r="S465" s="214"/>
      <c r="T465" s="214"/>
      <c r="U465" s="214"/>
    </row>
    <row r="466" hidden="1">
      <c r="A466" s="294"/>
      <c r="B466" s="315"/>
      <c r="C466" s="405" t="s">
        <v>1465</v>
      </c>
      <c r="D466" s="405">
        <v>2802.0</v>
      </c>
      <c r="E466" s="409" t="s">
        <v>1429</v>
      </c>
      <c r="F466" s="409" t="s">
        <v>1359</v>
      </c>
      <c r="G466" s="402" t="s">
        <v>96</v>
      </c>
      <c r="H466" s="891" t="s">
        <v>1473</v>
      </c>
      <c r="I466" s="315"/>
      <c r="J466" s="315"/>
      <c r="K466" s="315"/>
      <c r="L466" s="315"/>
      <c r="M466" s="315"/>
      <c r="N466" s="315"/>
      <c r="R466" s="214"/>
      <c r="S466" s="214"/>
      <c r="T466" s="214"/>
      <c r="U466" s="214"/>
    </row>
    <row r="467" hidden="1">
      <c r="A467" s="294"/>
      <c r="B467" s="344">
        <v>46137.0</v>
      </c>
      <c r="C467" s="297" t="s">
        <v>1407</v>
      </c>
      <c r="D467" s="297">
        <v>2106.0</v>
      </c>
      <c r="E467" s="298" t="s">
        <v>1376</v>
      </c>
      <c r="F467" s="298" t="s">
        <v>1386</v>
      </c>
      <c r="G467" s="305">
        <v>24500.0</v>
      </c>
      <c r="H467" s="892" t="s">
        <v>1474</v>
      </c>
      <c r="I467" s="301" t="s">
        <v>1475</v>
      </c>
      <c r="J467" s="301" t="s">
        <v>96</v>
      </c>
      <c r="K467" s="302" t="s">
        <v>96</v>
      </c>
      <c r="L467" s="303" t="s">
        <v>96</v>
      </c>
      <c r="M467" s="301" t="s">
        <v>1362</v>
      </c>
      <c r="N467" s="302">
        <v>10000.0</v>
      </c>
      <c r="R467" s="214"/>
      <c r="S467" s="214"/>
      <c r="T467" s="214"/>
      <c r="U467" s="214"/>
    </row>
    <row r="468" hidden="1">
      <c r="A468" s="294"/>
      <c r="B468" s="304"/>
      <c r="C468" s="297" t="s">
        <v>1357</v>
      </c>
      <c r="D468" s="297">
        <v>802.0</v>
      </c>
      <c r="E468" s="298" t="s">
        <v>1376</v>
      </c>
      <c r="F468" s="298" t="s">
        <v>1386</v>
      </c>
      <c r="G468" s="305">
        <v>19610.0</v>
      </c>
      <c r="H468" s="892" t="s">
        <v>1476</v>
      </c>
      <c r="I468" s="304"/>
      <c r="J468" s="304"/>
      <c r="K468" s="304"/>
      <c r="L468" s="304"/>
      <c r="M468" s="304"/>
      <c r="N468" s="304"/>
      <c r="R468" s="214"/>
      <c r="S468" s="214"/>
      <c r="T468" s="214"/>
      <c r="U468" s="214"/>
    </row>
    <row r="469" hidden="1">
      <c r="A469" s="294"/>
      <c r="B469" s="304"/>
      <c r="C469" s="297" t="s">
        <v>1357</v>
      </c>
      <c r="D469" s="310">
        <v>1909.0</v>
      </c>
      <c r="E469" s="298" t="s">
        <v>1376</v>
      </c>
      <c r="F469" s="298" t="s">
        <v>1039</v>
      </c>
      <c r="G469" s="305">
        <v>383710.0</v>
      </c>
      <c r="H469" s="892" t="s">
        <v>1477</v>
      </c>
      <c r="I469" s="304"/>
      <c r="J469" s="304"/>
      <c r="K469" s="304"/>
      <c r="L469" s="304"/>
      <c r="M469" s="304"/>
      <c r="N469" s="304"/>
      <c r="R469" s="214"/>
      <c r="S469" s="214"/>
      <c r="T469" s="214"/>
      <c r="U469" s="214"/>
    </row>
    <row r="470" hidden="1">
      <c r="A470" s="294"/>
      <c r="B470" s="304"/>
      <c r="C470" s="297" t="s">
        <v>1357</v>
      </c>
      <c r="D470" s="310">
        <v>2224.0</v>
      </c>
      <c r="E470" s="298" t="s">
        <v>1376</v>
      </c>
      <c r="F470" s="298" t="s">
        <v>1386</v>
      </c>
      <c r="G470" s="312">
        <v>10000.0</v>
      </c>
      <c r="H470" s="887" t="s">
        <v>1478</v>
      </c>
      <c r="I470" s="304"/>
      <c r="J470" s="304"/>
      <c r="K470" s="304"/>
      <c r="L470" s="304"/>
      <c r="M470" s="304"/>
      <c r="N470" s="304"/>
      <c r="R470" s="214"/>
      <c r="S470" s="214"/>
      <c r="T470" s="214"/>
      <c r="U470" s="214"/>
    </row>
    <row r="471" hidden="1">
      <c r="A471" s="294"/>
      <c r="B471" s="304"/>
      <c r="C471" s="297" t="s">
        <v>1357</v>
      </c>
      <c r="D471" s="310">
        <v>1418.0</v>
      </c>
      <c r="E471" s="298" t="s">
        <v>1376</v>
      </c>
      <c r="F471" s="298" t="s">
        <v>1386</v>
      </c>
      <c r="G471" s="305">
        <v>21300.0</v>
      </c>
      <c r="H471" s="892" t="s">
        <v>1477</v>
      </c>
      <c r="I471" s="304"/>
      <c r="J471" s="304"/>
      <c r="K471" s="304"/>
      <c r="L471" s="304"/>
      <c r="M471" s="304"/>
      <c r="N471" s="304"/>
      <c r="R471" s="214"/>
      <c r="S471" s="214"/>
      <c r="T471" s="214"/>
      <c r="U471" s="214"/>
    </row>
    <row r="472" hidden="1">
      <c r="A472" s="294"/>
      <c r="B472" s="304"/>
      <c r="C472" s="297" t="s">
        <v>1407</v>
      </c>
      <c r="D472" s="297">
        <v>1403.0</v>
      </c>
      <c r="E472" s="298" t="s">
        <v>1429</v>
      </c>
      <c r="F472" s="298" t="s">
        <v>1359</v>
      </c>
      <c r="G472" s="305">
        <v>28000.0</v>
      </c>
      <c r="H472" s="893" t="s">
        <v>1479</v>
      </c>
      <c r="I472" s="304"/>
      <c r="J472" s="304"/>
      <c r="K472" s="304"/>
      <c r="L472" s="304"/>
      <c r="M472" s="304"/>
      <c r="N472" s="304"/>
      <c r="R472" s="214"/>
      <c r="S472" s="214"/>
      <c r="T472" s="214"/>
      <c r="U472" s="214"/>
    </row>
    <row r="473" hidden="1">
      <c r="A473" s="294"/>
      <c r="B473" s="304"/>
      <c r="C473" s="297" t="s">
        <v>1407</v>
      </c>
      <c r="D473" s="297">
        <v>1908.0</v>
      </c>
      <c r="E473" s="298" t="s">
        <v>1429</v>
      </c>
      <c r="F473" s="298" t="s">
        <v>1359</v>
      </c>
      <c r="G473" s="305" t="s">
        <v>96</v>
      </c>
      <c r="H473" s="893" t="s">
        <v>1480</v>
      </c>
      <c r="I473" s="304"/>
      <c r="J473" s="304"/>
      <c r="K473" s="304"/>
      <c r="L473" s="304"/>
      <c r="M473" s="304"/>
      <c r="N473" s="304"/>
      <c r="R473" s="214"/>
      <c r="S473" s="214"/>
      <c r="T473" s="214"/>
      <c r="U473" s="214"/>
    </row>
    <row r="474" hidden="1">
      <c r="A474" s="294"/>
      <c r="B474" s="304"/>
      <c r="C474" s="297" t="s">
        <v>1409</v>
      </c>
      <c r="D474" s="297">
        <v>1404.0</v>
      </c>
      <c r="E474" s="298" t="s">
        <v>1429</v>
      </c>
      <c r="F474" s="298" t="s">
        <v>1359</v>
      </c>
      <c r="G474" s="305" t="s">
        <v>96</v>
      </c>
      <c r="H474" s="893" t="s">
        <v>1468</v>
      </c>
      <c r="I474" s="304"/>
      <c r="J474" s="304"/>
      <c r="K474" s="304"/>
      <c r="L474" s="304"/>
      <c r="M474" s="304"/>
      <c r="N474" s="304"/>
      <c r="R474" s="214"/>
      <c r="S474" s="214"/>
      <c r="T474" s="214"/>
      <c r="U474" s="214"/>
    </row>
    <row r="475" hidden="1">
      <c r="A475" s="294"/>
      <c r="B475" s="304"/>
      <c r="C475" s="297" t="s">
        <v>1407</v>
      </c>
      <c r="D475" s="297">
        <v>2509.0</v>
      </c>
      <c r="E475" s="298" t="s">
        <v>1429</v>
      </c>
      <c r="F475" s="298" t="s">
        <v>1359</v>
      </c>
      <c r="G475" s="305" t="s">
        <v>96</v>
      </c>
      <c r="H475" s="893" t="s">
        <v>1481</v>
      </c>
      <c r="I475" s="304"/>
      <c r="J475" s="304"/>
      <c r="K475" s="304"/>
      <c r="L475" s="304"/>
      <c r="M475" s="304"/>
      <c r="N475" s="304"/>
      <c r="R475" s="214"/>
      <c r="S475" s="214"/>
      <c r="T475" s="214"/>
      <c r="U475" s="214"/>
    </row>
    <row r="476" hidden="1">
      <c r="A476" s="294"/>
      <c r="B476" s="304"/>
      <c r="C476" s="297" t="s">
        <v>1407</v>
      </c>
      <c r="D476" s="297">
        <v>1408.0</v>
      </c>
      <c r="E476" s="298" t="s">
        <v>1429</v>
      </c>
      <c r="F476" s="298" t="s">
        <v>1359</v>
      </c>
      <c r="G476" s="305" t="s">
        <v>96</v>
      </c>
      <c r="H476" s="893" t="s">
        <v>1482</v>
      </c>
      <c r="I476" s="304"/>
      <c r="J476" s="304"/>
      <c r="K476" s="304"/>
      <c r="L476" s="304"/>
      <c r="M476" s="304"/>
      <c r="N476" s="304"/>
      <c r="R476" s="214"/>
      <c r="S476" s="214"/>
      <c r="T476" s="214"/>
      <c r="U476" s="214"/>
    </row>
    <row r="477" hidden="1">
      <c r="A477" s="294"/>
      <c r="B477" s="315"/>
      <c r="C477" s="894" t="s">
        <v>1483</v>
      </c>
      <c r="D477" s="413" t="s">
        <v>96</v>
      </c>
      <c r="E477" s="414" t="s">
        <v>1484</v>
      </c>
      <c r="F477" s="414" t="s">
        <v>96</v>
      </c>
      <c r="G477" s="415" t="s">
        <v>96</v>
      </c>
      <c r="H477" s="416" t="s">
        <v>1485</v>
      </c>
      <c r="I477" s="315"/>
      <c r="J477" s="315"/>
      <c r="K477" s="315"/>
      <c r="L477" s="315"/>
      <c r="M477" s="315"/>
      <c r="N477" s="315"/>
      <c r="R477" s="214"/>
      <c r="S477" s="214"/>
      <c r="T477" s="214"/>
      <c r="U477" s="214"/>
    </row>
    <row r="478" hidden="1">
      <c r="A478" s="294"/>
      <c r="B478" s="417">
        <v>46138.0</v>
      </c>
      <c r="C478" s="321" t="s">
        <v>1486</v>
      </c>
      <c r="D478" s="325">
        <v>3124.0</v>
      </c>
      <c r="E478" s="319" t="s">
        <v>1376</v>
      </c>
      <c r="F478" s="319" t="s">
        <v>1039</v>
      </c>
      <c r="G478" s="322">
        <v>256400.0</v>
      </c>
      <c r="H478" s="895" t="s">
        <v>1487</v>
      </c>
      <c r="I478" s="301" t="s">
        <v>1488</v>
      </c>
      <c r="J478" s="301" t="s">
        <v>96</v>
      </c>
      <c r="K478" s="302" t="s">
        <v>96</v>
      </c>
      <c r="L478" s="303" t="s">
        <v>96</v>
      </c>
      <c r="M478" s="301" t="s">
        <v>96</v>
      </c>
      <c r="N478" s="302" t="s">
        <v>96</v>
      </c>
      <c r="R478" s="214"/>
      <c r="S478" s="214"/>
      <c r="T478" s="214"/>
      <c r="U478" s="214"/>
    </row>
    <row r="479" hidden="1">
      <c r="A479" s="294"/>
      <c r="B479" s="304"/>
      <c r="C479" s="321" t="s">
        <v>1409</v>
      </c>
      <c r="D479" s="325">
        <v>807.0</v>
      </c>
      <c r="E479" s="319" t="s">
        <v>1376</v>
      </c>
      <c r="F479" s="319" t="s">
        <v>1039</v>
      </c>
      <c r="G479" s="322">
        <v>271850.0</v>
      </c>
      <c r="H479" s="895" t="s">
        <v>1489</v>
      </c>
      <c r="I479" s="304"/>
      <c r="J479" s="304"/>
      <c r="K479" s="304"/>
      <c r="L479" s="304"/>
      <c r="M479" s="304"/>
      <c r="N479" s="304"/>
      <c r="R479" s="214"/>
      <c r="S479" s="214"/>
      <c r="T479" s="214"/>
      <c r="U479" s="214"/>
    </row>
    <row r="480" hidden="1">
      <c r="A480" s="294"/>
      <c r="B480" s="304"/>
      <c r="C480" s="321" t="s">
        <v>1409</v>
      </c>
      <c r="D480" s="325">
        <v>1014.0</v>
      </c>
      <c r="E480" s="319" t="s">
        <v>1429</v>
      </c>
      <c r="F480" s="319" t="s">
        <v>1359</v>
      </c>
      <c r="G480" s="322" t="s">
        <v>96</v>
      </c>
      <c r="H480" s="895" t="s">
        <v>1490</v>
      </c>
      <c r="I480" s="304"/>
      <c r="J480" s="304"/>
      <c r="K480" s="304"/>
      <c r="L480" s="304"/>
      <c r="M480" s="304"/>
      <c r="N480" s="304"/>
      <c r="R480" s="214"/>
      <c r="S480" s="214"/>
      <c r="T480" s="214"/>
      <c r="U480" s="214"/>
    </row>
    <row r="481" hidden="1">
      <c r="A481" s="294"/>
      <c r="B481" s="304"/>
      <c r="C481" s="321" t="s">
        <v>1409</v>
      </c>
      <c r="D481" s="325">
        <v>1916.0</v>
      </c>
      <c r="E481" s="319" t="s">
        <v>1429</v>
      </c>
      <c r="F481" s="319" t="s">
        <v>1359</v>
      </c>
      <c r="G481" s="322" t="s">
        <v>96</v>
      </c>
      <c r="H481" s="895" t="s">
        <v>1491</v>
      </c>
      <c r="I481" s="304"/>
      <c r="J481" s="304"/>
      <c r="K481" s="304"/>
      <c r="L481" s="304"/>
      <c r="M481" s="304"/>
      <c r="N481" s="304"/>
      <c r="R481" s="214"/>
      <c r="S481" s="214"/>
      <c r="T481" s="214"/>
      <c r="U481" s="214"/>
    </row>
    <row r="482" hidden="1">
      <c r="A482" s="294"/>
      <c r="B482" s="315"/>
      <c r="C482" s="321" t="s">
        <v>1409</v>
      </c>
      <c r="D482" s="325">
        <v>1619.0</v>
      </c>
      <c r="E482" s="319" t="s">
        <v>1429</v>
      </c>
      <c r="F482" s="319" t="s">
        <v>1359</v>
      </c>
      <c r="G482" s="322" t="s">
        <v>96</v>
      </c>
      <c r="H482" s="895" t="s">
        <v>1492</v>
      </c>
      <c r="I482" s="315"/>
      <c r="J482" s="315"/>
      <c r="K482" s="315"/>
      <c r="L482" s="315"/>
      <c r="M482" s="315"/>
      <c r="N482" s="315"/>
      <c r="R482" s="214"/>
      <c r="S482" s="214"/>
      <c r="T482" s="214"/>
      <c r="U482" s="214"/>
    </row>
    <row r="483" hidden="1">
      <c r="A483" s="294"/>
      <c r="B483" s="362">
        <v>46140.0</v>
      </c>
      <c r="C483" s="896" t="s">
        <v>1486</v>
      </c>
      <c r="D483" s="426">
        <v>3124.0</v>
      </c>
      <c r="E483" s="365" t="s">
        <v>1376</v>
      </c>
      <c r="F483" s="365" t="s">
        <v>1505</v>
      </c>
      <c r="G483" s="366">
        <v>256400.0</v>
      </c>
      <c r="H483" s="897" t="s">
        <v>1506</v>
      </c>
      <c r="I483" s="301" t="s">
        <v>1507</v>
      </c>
      <c r="J483" s="301" t="s">
        <v>96</v>
      </c>
      <c r="K483" s="302" t="s">
        <v>96</v>
      </c>
      <c r="L483" s="303" t="s">
        <v>96</v>
      </c>
      <c r="M483" s="301" t="s">
        <v>96</v>
      </c>
      <c r="N483" s="302" t="s">
        <v>96</v>
      </c>
      <c r="R483" s="214"/>
      <c r="S483" s="214"/>
      <c r="T483" s="214"/>
      <c r="U483" s="214"/>
    </row>
    <row r="484" hidden="1">
      <c r="A484" s="294"/>
      <c r="B484" s="304"/>
      <c r="C484" s="896" t="s">
        <v>1357</v>
      </c>
      <c r="D484" s="426">
        <v>1402.0</v>
      </c>
      <c r="E484" s="365" t="s">
        <v>1376</v>
      </c>
      <c r="F484" s="365" t="s">
        <v>282</v>
      </c>
      <c r="G484" s="366">
        <v>28140.0</v>
      </c>
      <c r="H484" s="897" t="s">
        <v>1508</v>
      </c>
      <c r="I484" s="304"/>
      <c r="J484" s="304"/>
      <c r="K484" s="304"/>
      <c r="L484" s="304"/>
      <c r="M484" s="304"/>
      <c r="N484" s="304"/>
      <c r="R484" s="214"/>
      <c r="S484" s="214"/>
      <c r="T484" s="214"/>
      <c r="U484" s="214"/>
    </row>
    <row r="485" hidden="1">
      <c r="A485" s="294"/>
      <c r="B485" s="304"/>
      <c r="C485" s="896" t="s">
        <v>1509</v>
      </c>
      <c r="D485" s="426">
        <v>2139.0</v>
      </c>
      <c r="E485" s="365" t="s">
        <v>1429</v>
      </c>
      <c r="F485" s="365" t="s">
        <v>1374</v>
      </c>
      <c r="G485" s="366">
        <v>80000.0</v>
      </c>
      <c r="H485" s="428" t="s">
        <v>1510</v>
      </c>
      <c r="I485" s="304"/>
      <c r="J485" s="304"/>
      <c r="K485" s="304"/>
      <c r="L485" s="304"/>
      <c r="M485" s="304"/>
      <c r="N485" s="304"/>
      <c r="R485" s="214"/>
      <c r="S485" s="214"/>
      <c r="T485" s="214"/>
      <c r="U485" s="214"/>
    </row>
    <row r="486" hidden="1">
      <c r="A486" s="294"/>
      <c r="B486" s="304"/>
      <c r="C486" s="896" t="s">
        <v>1509</v>
      </c>
      <c r="D486" s="426">
        <v>1726.0</v>
      </c>
      <c r="E486" s="365" t="s">
        <v>1429</v>
      </c>
      <c r="F486" s="365" t="s">
        <v>1359</v>
      </c>
      <c r="G486" s="366" t="s">
        <v>96</v>
      </c>
      <c r="H486" s="367" t="s">
        <v>1511</v>
      </c>
      <c r="I486" s="304"/>
      <c r="J486" s="304"/>
      <c r="K486" s="304"/>
      <c r="L486" s="304"/>
      <c r="M486" s="304"/>
      <c r="N486" s="304"/>
      <c r="R486" s="214"/>
      <c r="S486" s="214"/>
      <c r="T486" s="214"/>
      <c r="U486" s="214"/>
    </row>
    <row r="487" hidden="1">
      <c r="A487" s="294"/>
      <c r="B487" s="304"/>
      <c r="C487" s="896" t="s">
        <v>1509</v>
      </c>
      <c r="D487" s="426">
        <v>2319.0</v>
      </c>
      <c r="E487" s="365" t="s">
        <v>1429</v>
      </c>
      <c r="F487" s="365" t="s">
        <v>1359</v>
      </c>
      <c r="G487" s="366" t="s">
        <v>96</v>
      </c>
      <c r="H487" s="367" t="s">
        <v>1511</v>
      </c>
      <c r="I487" s="304"/>
      <c r="J487" s="304"/>
      <c r="K487" s="304"/>
      <c r="L487" s="304"/>
      <c r="M487" s="304"/>
      <c r="N487" s="304"/>
      <c r="R487" s="214"/>
      <c r="S487" s="214"/>
      <c r="T487" s="214"/>
      <c r="U487" s="214"/>
    </row>
    <row r="488" hidden="1">
      <c r="A488" s="294"/>
      <c r="B488" s="304"/>
      <c r="C488" s="896" t="s">
        <v>1509</v>
      </c>
      <c r="D488" s="426">
        <v>1514.0</v>
      </c>
      <c r="E488" s="365" t="s">
        <v>1429</v>
      </c>
      <c r="F488" s="365" t="s">
        <v>1359</v>
      </c>
      <c r="G488" s="366" t="s">
        <v>96</v>
      </c>
      <c r="H488" s="367" t="s">
        <v>1451</v>
      </c>
      <c r="I488" s="304"/>
      <c r="J488" s="304"/>
      <c r="K488" s="304"/>
      <c r="L488" s="304"/>
      <c r="M488" s="304"/>
      <c r="N488" s="304"/>
      <c r="R488" s="214"/>
      <c r="S488" s="214"/>
      <c r="T488" s="214"/>
      <c r="U488" s="214"/>
    </row>
    <row r="489" hidden="1">
      <c r="A489" s="294"/>
      <c r="B489" s="304"/>
      <c r="C489" s="896" t="s">
        <v>1509</v>
      </c>
      <c r="D489" s="426">
        <v>2003.0</v>
      </c>
      <c r="E489" s="365" t="s">
        <v>1429</v>
      </c>
      <c r="F489" s="365" t="s">
        <v>1359</v>
      </c>
      <c r="G489" s="366" t="s">
        <v>96</v>
      </c>
      <c r="H489" s="367" t="s">
        <v>1451</v>
      </c>
      <c r="I489" s="304"/>
      <c r="J489" s="304"/>
      <c r="K489" s="304"/>
      <c r="L489" s="304"/>
      <c r="M489" s="304"/>
      <c r="N489" s="304"/>
      <c r="R489" s="214"/>
      <c r="S489" s="214"/>
      <c r="T489" s="214"/>
      <c r="U489" s="214"/>
    </row>
    <row r="490" hidden="1">
      <c r="A490" s="294"/>
      <c r="B490" s="304"/>
      <c r="C490" s="896" t="s">
        <v>1509</v>
      </c>
      <c r="D490" s="426">
        <v>741.0</v>
      </c>
      <c r="E490" s="365" t="s">
        <v>1429</v>
      </c>
      <c r="F490" s="365" t="s">
        <v>1359</v>
      </c>
      <c r="G490" s="366" t="s">
        <v>96</v>
      </c>
      <c r="H490" s="367" t="s">
        <v>1512</v>
      </c>
      <c r="I490" s="304"/>
      <c r="J490" s="304"/>
      <c r="K490" s="304"/>
      <c r="L490" s="304"/>
      <c r="M490" s="304"/>
      <c r="N490" s="304"/>
      <c r="R490" s="214"/>
      <c r="S490" s="214"/>
      <c r="T490" s="214"/>
      <c r="U490" s="214"/>
    </row>
    <row r="491" hidden="1">
      <c r="A491" s="294"/>
      <c r="B491" s="315"/>
      <c r="C491" s="896" t="s">
        <v>1509</v>
      </c>
      <c r="D491" s="426">
        <v>1803.0</v>
      </c>
      <c r="E491" s="365" t="s">
        <v>1429</v>
      </c>
      <c r="F491" s="365" t="s">
        <v>1359</v>
      </c>
      <c r="G491" s="366" t="s">
        <v>96</v>
      </c>
      <c r="H491" s="367" t="s">
        <v>1511</v>
      </c>
      <c r="I491" s="315"/>
      <c r="J491" s="315"/>
      <c r="K491" s="315"/>
      <c r="L491" s="315"/>
      <c r="M491" s="315"/>
      <c r="N491" s="315"/>
      <c r="R491" s="214"/>
      <c r="S491" s="214"/>
      <c r="T491" s="214"/>
      <c r="U491" s="214"/>
    </row>
    <row r="492" hidden="1">
      <c r="A492" s="289"/>
      <c r="B492" s="290" t="s">
        <v>1518</v>
      </c>
      <c r="C492" s="283"/>
      <c r="D492" s="284"/>
      <c r="E492" s="291"/>
      <c r="F492" s="291"/>
      <c r="G492" s="878"/>
      <c r="H492" s="879"/>
      <c r="I492" s="292"/>
      <c r="J492" s="292"/>
      <c r="K492" s="293"/>
      <c r="L492" s="283"/>
      <c r="M492" s="283"/>
      <c r="N492" s="284"/>
      <c r="O492" s="273"/>
      <c r="P492" s="273"/>
      <c r="Q492" s="273"/>
      <c r="R492" s="214"/>
      <c r="S492" s="214"/>
      <c r="T492" s="214"/>
      <c r="U492" s="214"/>
    </row>
    <row r="493" hidden="1">
      <c r="A493" s="294"/>
      <c r="B493" s="417">
        <v>46145.0</v>
      </c>
      <c r="C493" s="898" t="s">
        <v>169</v>
      </c>
      <c r="D493" s="434">
        <v>1241.0</v>
      </c>
      <c r="E493" s="319" t="s">
        <v>1376</v>
      </c>
      <c r="F493" s="319" t="s">
        <v>282</v>
      </c>
      <c r="G493" s="322">
        <v>43000.0</v>
      </c>
      <c r="H493" s="323" t="s">
        <v>1519</v>
      </c>
      <c r="I493" s="301"/>
      <c r="J493" s="301"/>
      <c r="K493" s="302"/>
      <c r="L493" s="302"/>
      <c r="M493" s="301"/>
      <c r="N493" s="302"/>
      <c r="R493" s="214"/>
      <c r="S493" s="214"/>
      <c r="T493" s="214"/>
      <c r="U493" s="214"/>
    </row>
    <row r="494" hidden="1">
      <c r="A494" s="294"/>
      <c r="B494" s="304"/>
      <c r="C494" s="321" t="s">
        <v>1357</v>
      </c>
      <c r="D494" s="434">
        <v>1909.0</v>
      </c>
      <c r="E494" s="319" t="s">
        <v>1376</v>
      </c>
      <c r="F494" s="319" t="s">
        <v>282</v>
      </c>
      <c r="G494" s="322">
        <v>383710.0</v>
      </c>
      <c r="H494" s="323" t="s">
        <v>1520</v>
      </c>
      <c r="I494" s="304"/>
      <c r="J494" s="304"/>
      <c r="K494" s="304"/>
      <c r="L494" s="304"/>
      <c r="M494" s="304"/>
      <c r="N494" s="304"/>
      <c r="R494" s="214"/>
      <c r="S494" s="214"/>
      <c r="T494" s="214"/>
      <c r="U494" s="214"/>
    </row>
    <row r="495" hidden="1">
      <c r="A495" s="294"/>
      <c r="B495" s="304"/>
      <c r="C495" s="899" t="s">
        <v>1465</v>
      </c>
      <c r="D495" s="434">
        <v>1705.0</v>
      </c>
      <c r="E495" s="319" t="s">
        <v>1358</v>
      </c>
      <c r="F495" s="319" t="s">
        <v>1374</v>
      </c>
      <c r="G495" s="322">
        <v>24000.0</v>
      </c>
      <c r="H495" s="323" t="s">
        <v>1521</v>
      </c>
      <c r="I495" s="304"/>
      <c r="J495" s="304"/>
      <c r="K495" s="304"/>
      <c r="L495" s="304"/>
      <c r="M495" s="304"/>
      <c r="N495" s="304"/>
      <c r="R495" s="214"/>
      <c r="S495" s="214"/>
      <c r="T495" s="214"/>
      <c r="U495" s="214"/>
    </row>
    <row r="496" hidden="1">
      <c r="A496" s="294"/>
      <c r="B496" s="315"/>
      <c r="C496" s="321" t="s">
        <v>1357</v>
      </c>
      <c r="D496" s="434">
        <v>1802.0</v>
      </c>
      <c r="E496" s="319" t="s">
        <v>1402</v>
      </c>
      <c r="F496" s="319" t="s">
        <v>1374</v>
      </c>
      <c r="G496" s="322">
        <v>98000.0</v>
      </c>
      <c r="H496" s="323" t="s">
        <v>1522</v>
      </c>
      <c r="I496" s="315"/>
      <c r="J496" s="315"/>
      <c r="K496" s="315"/>
      <c r="L496" s="315"/>
      <c r="M496" s="315"/>
      <c r="N496" s="315"/>
      <c r="R496" s="214"/>
      <c r="S496" s="214"/>
      <c r="T496" s="214"/>
      <c r="U496" s="214"/>
    </row>
    <row r="497" hidden="1">
      <c r="A497" s="294"/>
      <c r="B497" s="362">
        <v>46147.0</v>
      </c>
      <c r="C497" s="624" t="s">
        <v>1357</v>
      </c>
      <c r="D497" s="437">
        <v>1402.0</v>
      </c>
      <c r="E497" s="438" t="s">
        <v>1376</v>
      </c>
      <c r="F497" s="439" t="s">
        <v>282</v>
      </c>
      <c r="G497" s="440">
        <v>28140.0</v>
      </c>
      <c r="H497" s="441" t="s">
        <v>1523</v>
      </c>
      <c r="I497" s="301" t="s">
        <v>1362</v>
      </c>
      <c r="J497" s="301" t="s">
        <v>96</v>
      </c>
      <c r="K497" s="302" t="s">
        <v>96</v>
      </c>
      <c r="L497" s="302" t="s">
        <v>96</v>
      </c>
      <c r="M497" s="301" t="s">
        <v>1362</v>
      </c>
      <c r="N497" s="302">
        <v>28140.0</v>
      </c>
      <c r="R497" s="214"/>
      <c r="S497" s="214"/>
      <c r="T497" s="214"/>
      <c r="U497" s="214"/>
    </row>
    <row r="498" hidden="1">
      <c r="A498" s="294"/>
      <c r="B498" s="304"/>
      <c r="C498" s="900" t="s">
        <v>1524</v>
      </c>
      <c r="D498" s="437">
        <v>642.0</v>
      </c>
      <c r="E498" s="438" t="s">
        <v>1376</v>
      </c>
      <c r="F498" s="438" t="s">
        <v>282</v>
      </c>
      <c r="G498" s="440">
        <v>450000.0</v>
      </c>
      <c r="H498" s="441" t="s">
        <v>1525</v>
      </c>
      <c r="I498" s="304"/>
      <c r="J498" s="304"/>
      <c r="K498" s="304"/>
      <c r="L498" s="304"/>
      <c r="M498" s="304"/>
      <c r="N498" s="304"/>
      <c r="R498" s="214"/>
      <c r="S498" s="214"/>
      <c r="T498" s="214"/>
      <c r="U498" s="214"/>
    </row>
    <row r="499" hidden="1">
      <c r="A499" s="294"/>
      <c r="B499" s="304"/>
      <c r="C499" s="624" t="s">
        <v>1357</v>
      </c>
      <c r="D499" s="437">
        <v>2207.0</v>
      </c>
      <c r="E499" s="438" t="s">
        <v>1376</v>
      </c>
      <c r="F499" s="438" t="s">
        <v>282</v>
      </c>
      <c r="G499" s="440">
        <v>220000.0</v>
      </c>
      <c r="H499" s="441" t="s">
        <v>1526</v>
      </c>
      <c r="I499" s="304"/>
      <c r="J499" s="304"/>
      <c r="K499" s="304"/>
      <c r="L499" s="304"/>
      <c r="M499" s="304"/>
      <c r="N499" s="304"/>
      <c r="R499" s="214"/>
      <c r="S499" s="214"/>
      <c r="T499" s="214"/>
      <c r="U499" s="214"/>
    </row>
    <row r="500" hidden="1">
      <c r="A500" s="294"/>
      <c r="B500" s="304"/>
      <c r="C500" s="624" t="s">
        <v>1357</v>
      </c>
      <c r="D500" s="437" t="s">
        <v>454</v>
      </c>
      <c r="E500" s="438" t="s">
        <v>1358</v>
      </c>
      <c r="F500" s="438" t="s">
        <v>1374</v>
      </c>
      <c r="G500" s="440">
        <v>20000.0</v>
      </c>
      <c r="H500" s="441" t="s">
        <v>1527</v>
      </c>
      <c r="I500" s="304"/>
      <c r="J500" s="304"/>
      <c r="K500" s="304"/>
      <c r="L500" s="304"/>
      <c r="M500" s="304"/>
      <c r="N500" s="304"/>
      <c r="R500" s="214"/>
      <c r="S500" s="214"/>
      <c r="T500" s="214"/>
      <c r="U500" s="214"/>
    </row>
    <row r="501" hidden="1">
      <c r="A501" s="294"/>
      <c r="B501" s="315"/>
      <c r="C501" s="624" t="s">
        <v>1357</v>
      </c>
      <c r="D501" s="437">
        <v>2803.0</v>
      </c>
      <c r="E501" s="438" t="s">
        <v>1376</v>
      </c>
      <c r="F501" s="438" t="s">
        <v>282</v>
      </c>
      <c r="G501" s="440">
        <v>350000.0</v>
      </c>
      <c r="H501" s="441" t="s">
        <v>1528</v>
      </c>
      <c r="I501" s="315"/>
      <c r="J501" s="315"/>
      <c r="K501" s="315"/>
      <c r="L501" s="315"/>
      <c r="M501" s="315"/>
      <c r="N501" s="315"/>
      <c r="R501" s="214"/>
      <c r="S501" s="214"/>
      <c r="T501" s="214"/>
      <c r="U501" s="214"/>
    </row>
    <row r="502" hidden="1">
      <c r="A502" s="294"/>
      <c r="B502" s="443">
        <v>46148.0</v>
      </c>
      <c r="C502" s="444" t="s">
        <v>1409</v>
      </c>
      <c r="D502" s="445">
        <v>2216.0</v>
      </c>
      <c r="E502" s="371" t="s">
        <v>1358</v>
      </c>
      <c r="F502" s="371" t="s">
        <v>1374</v>
      </c>
      <c r="G502" s="372">
        <v>200000.0</v>
      </c>
      <c r="H502" s="373" t="s">
        <v>1529</v>
      </c>
      <c r="I502" s="301" t="s">
        <v>1362</v>
      </c>
      <c r="J502" s="301" t="s">
        <v>96</v>
      </c>
      <c r="K502" s="302" t="s">
        <v>96</v>
      </c>
      <c r="L502" s="302" t="s">
        <v>96</v>
      </c>
      <c r="M502" s="301" t="s">
        <v>1379</v>
      </c>
      <c r="N502" s="302">
        <f>G505+G504</f>
        <v>333000</v>
      </c>
      <c r="R502" s="214"/>
      <c r="S502" s="214"/>
      <c r="T502" s="214"/>
      <c r="U502" s="214"/>
    </row>
    <row r="503" hidden="1">
      <c r="A503" s="294"/>
      <c r="B503" s="304"/>
      <c r="C503" s="444" t="s">
        <v>1530</v>
      </c>
      <c r="D503" s="445">
        <v>532.0</v>
      </c>
      <c r="E503" s="371" t="s">
        <v>1376</v>
      </c>
      <c r="F503" s="371" t="s">
        <v>282</v>
      </c>
      <c r="G503" s="372">
        <v>350000.0</v>
      </c>
      <c r="H503" s="373" t="s">
        <v>1531</v>
      </c>
      <c r="I503" s="304"/>
      <c r="J503" s="304"/>
      <c r="K503" s="304"/>
      <c r="L503" s="304"/>
      <c r="M503" s="304"/>
      <c r="N503" s="304"/>
      <c r="R503" s="214"/>
      <c r="S503" s="214"/>
      <c r="T503" s="214"/>
      <c r="U503" s="214"/>
    </row>
    <row r="504" hidden="1">
      <c r="A504" s="294"/>
      <c r="B504" s="304"/>
      <c r="C504" s="444" t="s">
        <v>1532</v>
      </c>
      <c r="D504" s="445" t="s">
        <v>534</v>
      </c>
      <c r="E504" s="371" t="s">
        <v>1376</v>
      </c>
      <c r="F504" s="371" t="s">
        <v>282</v>
      </c>
      <c r="G504" s="372">
        <v>105000.0</v>
      </c>
      <c r="H504" s="373" t="s">
        <v>1533</v>
      </c>
      <c r="I504" s="304"/>
      <c r="J504" s="304"/>
      <c r="K504" s="304"/>
      <c r="L504" s="304"/>
      <c r="M504" s="304"/>
      <c r="N504" s="304"/>
      <c r="R504" s="214"/>
      <c r="S504" s="214"/>
      <c r="T504" s="214"/>
      <c r="U504" s="214"/>
    </row>
    <row r="505" hidden="1">
      <c r="A505" s="294"/>
      <c r="B505" s="304"/>
      <c r="C505" s="370" t="s">
        <v>1357</v>
      </c>
      <c r="D505" s="445">
        <v>2207.0</v>
      </c>
      <c r="E505" s="371" t="s">
        <v>1376</v>
      </c>
      <c r="F505" s="371" t="s">
        <v>282</v>
      </c>
      <c r="G505" s="372">
        <v>228000.0</v>
      </c>
      <c r="H505" s="373" t="s">
        <v>1534</v>
      </c>
      <c r="I505" s="304"/>
      <c r="J505" s="304"/>
      <c r="K505" s="304"/>
      <c r="L505" s="304"/>
      <c r="M505" s="304"/>
      <c r="N505" s="304"/>
      <c r="R505" s="214"/>
      <c r="S505" s="214"/>
      <c r="T505" s="214"/>
      <c r="U505" s="214"/>
    </row>
    <row r="506" hidden="1">
      <c r="A506" s="294"/>
      <c r="B506" s="304"/>
      <c r="C506" s="370" t="s">
        <v>1509</v>
      </c>
      <c r="D506" s="446">
        <v>1514.0</v>
      </c>
      <c r="E506" s="447" t="s">
        <v>1429</v>
      </c>
      <c r="F506" s="371" t="s">
        <v>1359</v>
      </c>
      <c r="G506" s="372" t="s">
        <v>96</v>
      </c>
      <c r="H506" s="373"/>
      <c r="I506" s="304"/>
      <c r="J506" s="304"/>
      <c r="K506" s="304"/>
      <c r="L506" s="304"/>
      <c r="M506" s="304"/>
      <c r="N506" s="304"/>
      <c r="R506" s="214"/>
      <c r="S506" s="214"/>
      <c r="T506" s="214"/>
      <c r="U506" s="214"/>
    </row>
    <row r="507" hidden="1">
      <c r="A507" s="294"/>
      <c r="B507" s="304"/>
      <c r="C507" s="370" t="s">
        <v>1509</v>
      </c>
      <c r="D507" s="446">
        <v>2003.0</v>
      </c>
      <c r="E507" s="447" t="s">
        <v>1429</v>
      </c>
      <c r="F507" s="371" t="s">
        <v>1359</v>
      </c>
      <c r="G507" s="372" t="s">
        <v>96</v>
      </c>
      <c r="H507" s="373"/>
      <c r="I507" s="304"/>
      <c r="J507" s="304"/>
      <c r="K507" s="304"/>
      <c r="L507" s="304"/>
      <c r="M507" s="304"/>
      <c r="N507" s="304"/>
      <c r="R507" s="214"/>
      <c r="S507" s="214"/>
      <c r="T507" s="214"/>
      <c r="U507" s="214"/>
    </row>
    <row r="508" hidden="1">
      <c r="A508" s="294"/>
      <c r="B508" s="304"/>
      <c r="C508" s="370" t="s">
        <v>1409</v>
      </c>
      <c r="D508" s="205">
        <v>1404.0</v>
      </c>
      <c r="E508" s="447" t="s">
        <v>1429</v>
      </c>
      <c r="F508" s="371" t="s">
        <v>1359</v>
      </c>
      <c r="G508" s="372" t="s">
        <v>96</v>
      </c>
      <c r="H508" s="901"/>
      <c r="I508" s="304"/>
      <c r="J508" s="304"/>
      <c r="K508" s="304"/>
      <c r="L508" s="304"/>
      <c r="M508" s="304"/>
      <c r="N508" s="304"/>
      <c r="R508" s="214"/>
      <c r="S508" s="214"/>
      <c r="T508" s="214"/>
      <c r="U508" s="214"/>
    </row>
    <row r="509" hidden="1">
      <c r="A509" s="294"/>
      <c r="B509" s="315"/>
      <c r="C509" s="902" t="s">
        <v>1373</v>
      </c>
      <c r="D509" s="446">
        <v>1615.0</v>
      </c>
      <c r="E509" s="447" t="s">
        <v>1402</v>
      </c>
      <c r="F509" s="450" t="s">
        <v>1359</v>
      </c>
      <c r="G509" s="372">
        <v>22100.0</v>
      </c>
      <c r="H509" s="903"/>
      <c r="I509" s="315"/>
      <c r="J509" s="315"/>
      <c r="K509" s="315"/>
      <c r="L509" s="315"/>
      <c r="M509" s="315"/>
      <c r="N509" s="315"/>
      <c r="R509" s="214"/>
      <c r="S509" s="214"/>
      <c r="T509" s="214"/>
      <c r="U509" s="214"/>
    </row>
    <row r="510" hidden="1">
      <c r="A510" s="294"/>
      <c r="B510" s="452">
        <v>46150.0</v>
      </c>
      <c r="C510" s="338" t="s">
        <v>1357</v>
      </c>
      <c r="D510" s="454">
        <v>1510.0</v>
      </c>
      <c r="E510" s="339" t="s">
        <v>1376</v>
      </c>
      <c r="F510" s="339" t="s">
        <v>282</v>
      </c>
      <c r="G510" s="340">
        <v>100000.0</v>
      </c>
      <c r="H510" s="341" t="s">
        <v>1535</v>
      </c>
      <c r="I510" s="301" t="s">
        <v>1362</v>
      </c>
      <c r="J510" s="301" t="s">
        <v>96</v>
      </c>
      <c r="K510" s="302" t="s">
        <v>96</v>
      </c>
      <c r="L510" s="302" t="s">
        <v>96</v>
      </c>
      <c r="M510" s="301" t="s">
        <v>96</v>
      </c>
      <c r="N510" s="302" t="s">
        <v>96</v>
      </c>
      <c r="R510" s="214"/>
      <c r="S510" s="214"/>
      <c r="T510" s="214"/>
      <c r="U510" s="214"/>
    </row>
    <row r="511" hidden="1">
      <c r="A511" s="294"/>
      <c r="B511" s="304"/>
      <c r="C511" s="904" t="s">
        <v>1536</v>
      </c>
      <c r="D511" s="454" t="s">
        <v>1537</v>
      </c>
      <c r="E511" s="339" t="s">
        <v>1358</v>
      </c>
      <c r="F511" s="339" t="s">
        <v>1374</v>
      </c>
      <c r="G511" s="340">
        <v>190000.0</v>
      </c>
      <c r="H511" s="341" t="s">
        <v>1538</v>
      </c>
      <c r="I511" s="304"/>
      <c r="J511" s="304"/>
      <c r="K511" s="304"/>
      <c r="L511" s="304"/>
      <c r="M511" s="304"/>
      <c r="N511" s="304"/>
      <c r="R511" s="214"/>
      <c r="S511" s="214"/>
      <c r="T511" s="214"/>
      <c r="U511" s="214"/>
    </row>
    <row r="512" hidden="1">
      <c r="A512" s="294"/>
      <c r="B512" s="304"/>
      <c r="C512" s="338" t="s">
        <v>1357</v>
      </c>
      <c r="D512" s="454">
        <v>2207.0</v>
      </c>
      <c r="E512" s="339" t="s">
        <v>1376</v>
      </c>
      <c r="F512" s="339" t="s">
        <v>1039</v>
      </c>
      <c r="G512" s="340">
        <v>228000.0</v>
      </c>
      <c r="H512" s="341" t="s">
        <v>1539</v>
      </c>
      <c r="I512" s="304"/>
      <c r="J512" s="304"/>
      <c r="K512" s="304"/>
      <c r="L512" s="304"/>
      <c r="M512" s="304"/>
      <c r="N512" s="304"/>
      <c r="R512" s="214"/>
      <c r="S512" s="214"/>
      <c r="T512" s="214"/>
      <c r="U512" s="214"/>
    </row>
    <row r="513" hidden="1">
      <c r="A513" s="294"/>
      <c r="B513" s="304"/>
      <c r="C513" s="904" t="s">
        <v>1498</v>
      </c>
      <c r="D513" s="454">
        <v>2008.0</v>
      </c>
      <c r="E513" s="339" t="s">
        <v>1376</v>
      </c>
      <c r="F513" s="339" t="s">
        <v>1039</v>
      </c>
      <c r="G513" s="340">
        <v>700000.0</v>
      </c>
      <c r="H513" s="341" t="s">
        <v>1540</v>
      </c>
      <c r="I513" s="304"/>
      <c r="J513" s="304"/>
      <c r="K513" s="304"/>
      <c r="L513" s="304"/>
      <c r="M513" s="304"/>
      <c r="N513" s="304"/>
      <c r="R513" s="214"/>
      <c r="S513" s="214"/>
      <c r="T513" s="214"/>
      <c r="U513" s="214"/>
    </row>
    <row r="514" hidden="1">
      <c r="A514" s="294"/>
      <c r="B514" s="304"/>
      <c r="C514" s="904" t="s">
        <v>1409</v>
      </c>
      <c r="D514" s="454">
        <v>2216.0</v>
      </c>
      <c r="E514" s="339" t="s">
        <v>1402</v>
      </c>
      <c r="F514" s="339" t="s">
        <v>1374</v>
      </c>
      <c r="G514" s="340">
        <v>250000.0</v>
      </c>
      <c r="H514" s="341" t="s">
        <v>1541</v>
      </c>
      <c r="I514" s="304"/>
      <c r="J514" s="304"/>
      <c r="K514" s="304"/>
      <c r="L514" s="304"/>
      <c r="M514" s="304"/>
      <c r="N514" s="304"/>
      <c r="R514" s="214"/>
      <c r="S514" s="214"/>
      <c r="T514" s="214"/>
      <c r="U514" s="214"/>
    </row>
    <row r="515" hidden="1">
      <c r="A515" s="294"/>
      <c r="B515" s="304"/>
      <c r="C515" s="904" t="s">
        <v>1498</v>
      </c>
      <c r="D515" s="454">
        <v>2617.0</v>
      </c>
      <c r="E515" s="339" t="s">
        <v>1376</v>
      </c>
      <c r="F515" s="339" t="s">
        <v>1542</v>
      </c>
      <c r="G515" s="340">
        <v>80000.0</v>
      </c>
      <c r="H515" s="341" t="s">
        <v>1387</v>
      </c>
      <c r="I515" s="304"/>
      <c r="J515" s="304"/>
      <c r="K515" s="304"/>
      <c r="L515" s="304"/>
      <c r="M515" s="304"/>
      <c r="N515" s="304"/>
      <c r="R515" s="214"/>
      <c r="S515" s="214"/>
      <c r="T515" s="214"/>
      <c r="U515" s="214"/>
    </row>
    <row r="516" hidden="1">
      <c r="A516" s="294"/>
      <c r="B516" s="304"/>
      <c r="C516" s="460"/>
      <c r="D516" s="457"/>
      <c r="E516" s="339" t="s">
        <v>1429</v>
      </c>
      <c r="F516" s="339"/>
      <c r="G516" s="458"/>
      <c r="H516" s="459"/>
      <c r="I516" s="304"/>
      <c r="J516" s="304"/>
      <c r="K516" s="304"/>
      <c r="L516" s="304"/>
      <c r="M516" s="304"/>
      <c r="N516" s="304"/>
      <c r="R516" s="214"/>
      <c r="S516" s="214"/>
      <c r="T516" s="214"/>
      <c r="U516" s="214"/>
    </row>
    <row r="517" hidden="1">
      <c r="A517" s="294"/>
      <c r="B517" s="304"/>
      <c r="C517" s="460"/>
      <c r="D517" s="457"/>
      <c r="E517" s="339" t="s">
        <v>1429</v>
      </c>
      <c r="F517" s="339"/>
      <c r="G517" s="458"/>
      <c r="H517" s="459"/>
      <c r="I517" s="304"/>
      <c r="J517" s="304"/>
      <c r="K517" s="304"/>
      <c r="L517" s="304"/>
      <c r="M517" s="304"/>
      <c r="N517" s="304"/>
      <c r="R517" s="214"/>
      <c r="S517" s="214"/>
      <c r="T517" s="214"/>
      <c r="U517" s="214"/>
    </row>
    <row r="518" hidden="1">
      <c r="A518" s="294"/>
      <c r="B518" s="304"/>
      <c r="C518" s="460"/>
      <c r="D518" s="457"/>
      <c r="E518" s="339" t="s">
        <v>1429</v>
      </c>
      <c r="F518" s="339" t="s">
        <v>1347</v>
      </c>
      <c r="G518" s="458"/>
      <c r="H518" s="459"/>
      <c r="I518" s="304"/>
      <c r="J518" s="304"/>
      <c r="K518" s="304"/>
      <c r="L518" s="304"/>
      <c r="M518" s="304"/>
      <c r="N518" s="304"/>
      <c r="R518" s="214"/>
      <c r="S518" s="214"/>
      <c r="T518" s="214"/>
      <c r="U518" s="214"/>
    </row>
    <row r="519" hidden="1">
      <c r="A519" s="294"/>
      <c r="B519" s="304"/>
      <c r="C519" s="460"/>
      <c r="D519" s="457"/>
      <c r="E519" s="339" t="s">
        <v>1429</v>
      </c>
      <c r="F519" s="339" t="s">
        <v>1347</v>
      </c>
      <c r="G519" s="458"/>
      <c r="H519" s="459"/>
      <c r="I519" s="304"/>
      <c r="J519" s="304"/>
      <c r="K519" s="304"/>
      <c r="L519" s="304"/>
      <c r="M519" s="304"/>
      <c r="N519" s="304"/>
      <c r="R519" s="214"/>
      <c r="S519" s="214"/>
      <c r="T519" s="214"/>
      <c r="U519" s="214"/>
    </row>
    <row r="520" hidden="1">
      <c r="A520" s="294"/>
      <c r="B520" s="315"/>
      <c r="C520" s="460"/>
      <c r="D520" s="457"/>
      <c r="E520" s="339" t="s">
        <v>1429</v>
      </c>
      <c r="F520" s="339" t="s">
        <v>1347</v>
      </c>
      <c r="G520" s="458"/>
      <c r="H520" s="459"/>
      <c r="I520" s="315"/>
      <c r="J520" s="315"/>
      <c r="K520" s="315"/>
      <c r="L520" s="315"/>
      <c r="M520" s="315"/>
      <c r="N520" s="315"/>
      <c r="R520" s="214"/>
      <c r="S520" s="214"/>
      <c r="T520" s="214"/>
      <c r="U520" s="214"/>
    </row>
    <row r="521" hidden="1">
      <c r="A521" s="294"/>
      <c r="B521" s="429" t="s">
        <v>1543</v>
      </c>
      <c r="C521" s="905" t="s">
        <v>169</v>
      </c>
      <c r="D521" s="434">
        <v>1241.0</v>
      </c>
      <c r="E521" s="319" t="s">
        <v>1376</v>
      </c>
      <c r="F521" s="319" t="s">
        <v>1544</v>
      </c>
      <c r="G521" s="322"/>
      <c r="H521" s="323" t="s">
        <v>1545</v>
      </c>
      <c r="I521" s="301" t="s">
        <v>1453</v>
      </c>
      <c r="J521" s="301" t="s">
        <v>1546</v>
      </c>
      <c r="K521" s="302">
        <v>1136000.0</v>
      </c>
      <c r="L521" s="462">
        <v>45000.0</v>
      </c>
      <c r="M521" s="301" t="s">
        <v>96</v>
      </c>
      <c r="N521" s="302" t="s">
        <v>96</v>
      </c>
      <c r="R521" s="214"/>
      <c r="S521" s="214"/>
      <c r="T521" s="214"/>
      <c r="U521" s="214"/>
    </row>
    <row r="522" hidden="1">
      <c r="A522" s="294"/>
      <c r="B522" s="304"/>
      <c r="C522" s="899" t="s">
        <v>1547</v>
      </c>
      <c r="D522" s="434">
        <v>2007.0</v>
      </c>
      <c r="E522" s="319" t="s">
        <v>1358</v>
      </c>
      <c r="F522" s="319" t="s">
        <v>1374</v>
      </c>
      <c r="G522" s="322"/>
      <c r="H522" s="323" t="s">
        <v>1548</v>
      </c>
      <c r="I522" s="304"/>
      <c r="J522" s="304"/>
      <c r="K522" s="304"/>
      <c r="L522" s="304"/>
      <c r="M522" s="304"/>
      <c r="N522" s="304"/>
      <c r="R522" s="214"/>
      <c r="S522" s="214"/>
      <c r="T522" s="214"/>
      <c r="U522" s="214"/>
    </row>
    <row r="523" hidden="1">
      <c r="A523" s="294"/>
      <c r="B523" s="304"/>
      <c r="C523" s="906" t="s">
        <v>1498</v>
      </c>
      <c r="D523" s="434">
        <v>2008.0</v>
      </c>
      <c r="E523" s="319" t="s">
        <v>1376</v>
      </c>
      <c r="F523" s="319" t="s">
        <v>1039</v>
      </c>
      <c r="G523" s="322"/>
      <c r="H523" s="323" t="s">
        <v>1549</v>
      </c>
      <c r="I523" s="304"/>
      <c r="J523" s="304"/>
      <c r="K523" s="304"/>
      <c r="L523" s="304"/>
      <c r="M523" s="304"/>
      <c r="N523" s="304"/>
      <c r="R523" s="214"/>
      <c r="S523" s="214"/>
      <c r="T523" s="214"/>
      <c r="U523" s="214"/>
    </row>
    <row r="524" hidden="1">
      <c r="A524" s="294"/>
      <c r="B524" s="304"/>
      <c r="C524" s="907" t="s">
        <v>1550</v>
      </c>
      <c r="D524" s="465">
        <v>1208.0</v>
      </c>
      <c r="E524" s="319" t="s">
        <v>1358</v>
      </c>
      <c r="F524" s="319" t="s">
        <v>282</v>
      </c>
      <c r="G524" s="466">
        <v>100000.0</v>
      </c>
      <c r="H524" s="323" t="s">
        <v>1551</v>
      </c>
      <c r="I524" s="304"/>
      <c r="J524" s="304"/>
      <c r="K524" s="304"/>
      <c r="L524" s="304"/>
      <c r="M524" s="304"/>
      <c r="N524" s="304"/>
      <c r="R524" s="214"/>
      <c r="S524" s="214"/>
      <c r="T524" s="214"/>
      <c r="U524" s="214"/>
    </row>
    <row r="525" hidden="1">
      <c r="A525" s="294"/>
      <c r="B525" s="304"/>
      <c r="C525" s="881" t="s">
        <v>1550</v>
      </c>
      <c r="D525" s="465">
        <v>1714.0</v>
      </c>
      <c r="E525" s="319" t="s">
        <v>1358</v>
      </c>
      <c r="F525" s="319" t="s">
        <v>282</v>
      </c>
      <c r="G525" s="466">
        <v>150000.0</v>
      </c>
      <c r="H525" s="323" t="s">
        <v>1551</v>
      </c>
      <c r="I525" s="304"/>
      <c r="J525" s="304"/>
      <c r="K525" s="304"/>
      <c r="L525" s="304"/>
      <c r="M525" s="304"/>
      <c r="N525" s="304"/>
      <c r="R525" s="214"/>
      <c r="S525" s="214"/>
      <c r="T525" s="214"/>
      <c r="U525" s="214"/>
    </row>
    <row r="526" hidden="1">
      <c r="A526" s="294"/>
      <c r="B526" s="304"/>
      <c r="C526" s="881" t="s">
        <v>1550</v>
      </c>
      <c r="D526" s="465">
        <v>1211.0</v>
      </c>
      <c r="E526" s="319" t="s">
        <v>1358</v>
      </c>
      <c r="F526" s="319" t="s">
        <v>282</v>
      </c>
      <c r="G526" s="466">
        <v>150000.0</v>
      </c>
      <c r="H526" s="323" t="s">
        <v>1551</v>
      </c>
      <c r="I526" s="304"/>
      <c r="J526" s="304"/>
      <c r="K526" s="304"/>
      <c r="L526" s="304"/>
      <c r="M526" s="304"/>
      <c r="N526" s="304"/>
      <c r="R526" s="214"/>
      <c r="S526" s="214"/>
      <c r="T526" s="214"/>
      <c r="U526" s="214"/>
    </row>
    <row r="527" hidden="1">
      <c r="A527" s="294"/>
      <c r="B527" s="304"/>
      <c r="C527" s="881" t="s">
        <v>1550</v>
      </c>
      <c r="D527" s="465">
        <v>1107.0</v>
      </c>
      <c r="E527" s="319" t="s">
        <v>1358</v>
      </c>
      <c r="F527" s="319" t="s">
        <v>282</v>
      </c>
      <c r="G527" s="466">
        <v>200000.0</v>
      </c>
      <c r="H527" s="323" t="s">
        <v>1551</v>
      </c>
      <c r="I527" s="304"/>
      <c r="J527" s="304"/>
      <c r="K527" s="304"/>
      <c r="L527" s="304"/>
      <c r="M527" s="304"/>
      <c r="N527" s="304"/>
      <c r="R527" s="214"/>
      <c r="S527" s="214"/>
      <c r="T527" s="214"/>
      <c r="U527" s="214"/>
    </row>
    <row r="528" hidden="1">
      <c r="A528" s="294"/>
      <c r="B528" s="304"/>
      <c r="C528" s="881" t="s">
        <v>1550</v>
      </c>
      <c r="D528" s="465">
        <v>902.0</v>
      </c>
      <c r="E528" s="319" t="s">
        <v>1358</v>
      </c>
      <c r="F528" s="319" t="s">
        <v>282</v>
      </c>
      <c r="G528" s="466">
        <v>200000.0</v>
      </c>
      <c r="H528" s="323" t="s">
        <v>1551</v>
      </c>
      <c r="I528" s="304"/>
      <c r="J528" s="304"/>
      <c r="K528" s="304"/>
      <c r="L528" s="304"/>
      <c r="M528" s="304"/>
      <c r="N528" s="304"/>
      <c r="R528" s="214"/>
      <c r="S528" s="214"/>
      <c r="T528" s="214"/>
      <c r="U528" s="214"/>
    </row>
    <row r="529" hidden="1">
      <c r="A529" s="294"/>
      <c r="B529" s="304"/>
      <c r="C529" s="881" t="s">
        <v>1550</v>
      </c>
      <c r="D529" s="465">
        <v>1219.0</v>
      </c>
      <c r="E529" s="319" t="s">
        <v>1358</v>
      </c>
      <c r="F529" s="319" t="s">
        <v>282</v>
      </c>
      <c r="G529" s="466">
        <v>100000.0</v>
      </c>
      <c r="H529" s="323" t="s">
        <v>1551</v>
      </c>
      <c r="I529" s="304"/>
      <c r="J529" s="304"/>
      <c r="K529" s="304"/>
      <c r="L529" s="304"/>
      <c r="M529" s="304"/>
      <c r="N529" s="304"/>
      <c r="R529" s="214"/>
      <c r="S529" s="214"/>
      <c r="T529" s="214"/>
      <c r="U529" s="214"/>
    </row>
    <row r="530" hidden="1">
      <c r="A530" s="294"/>
      <c r="B530" s="304"/>
      <c r="C530" s="881" t="s">
        <v>1550</v>
      </c>
      <c r="D530" s="467">
        <v>1415.0</v>
      </c>
      <c r="E530" s="319" t="s">
        <v>1358</v>
      </c>
      <c r="F530" s="319" t="s">
        <v>282</v>
      </c>
      <c r="G530" s="466">
        <v>36000.0</v>
      </c>
      <c r="H530" s="323" t="s">
        <v>1551</v>
      </c>
      <c r="I530" s="304"/>
      <c r="J530" s="304"/>
      <c r="K530" s="304"/>
      <c r="L530" s="304"/>
      <c r="M530" s="304"/>
      <c r="N530" s="304"/>
      <c r="R530" s="214"/>
      <c r="S530" s="214"/>
      <c r="T530" s="214"/>
      <c r="U530" s="214"/>
    </row>
    <row r="531" hidden="1">
      <c r="A531" s="294"/>
      <c r="B531" s="315"/>
      <c r="C531" s="881" t="s">
        <v>1550</v>
      </c>
      <c r="D531" s="468">
        <v>1108.0</v>
      </c>
      <c r="E531" s="319" t="s">
        <v>1358</v>
      </c>
      <c r="F531" s="319" t="s">
        <v>282</v>
      </c>
      <c r="G531" s="469">
        <v>200000.0</v>
      </c>
      <c r="H531" s="323" t="s">
        <v>1551</v>
      </c>
      <c r="I531" s="315"/>
      <c r="J531" s="315"/>
      <c r="K531" s="315"/>
      <c r="L531" s="315"/>
      <c r="M531" s="315"/>
      <c r="N531" s="315"/>
      <c r="R531" s="214"/>
      <c r="S531" s="214"/>
      <c r="T531" s="214"/>
      <c r="U531" s="214"/>
    </row>
    <row r="532" hidden="1">
      <c r="A532" s="470"/>
      <c r="B532" s="471">
        <v>46153.0</v>
      </c>
      <c r="C532" s="351" t="s">
        <v>1357</v>
      </c>
      <c r="D532" s="473">
        <v>1809.0</v>
      </c>
      <c r="E532" s="474" t="s">
        <v>1376</v>
      </c>
      <c r="F532" s="474" t="s">
        <v>282</v>
      </c>
      <c r="G532" s="475">
        <v>25000.0</v>
      </c>
      <c r="H532" s="908" t="s">
        <v>1552</v>
      </c>
      <c r="I532" s="301" t="s">
        <v>1379</v>
      </c>
      <c r="J532" s="477"/>
      <c r="K532" s="478"/>
      <c r="L532" s="479"/>
      <c r="M532" s="477"/>
      <c r="N532" s="479"/>
      <c r="O532" s="121"/>
      <c r="P532" s="121"/>
      <c r="Q532" s="121"/>
      <c r="R532" s="214"/>
      <c r="S532" s="214"/>
      <c r="T532" s="214"/>
      <c r="U532" s="214"/>
    </row>
    <row r="533" hidden="1">
      <c r="A533" s="470"/>
      <c r="B533" s="304"/>
      <c r="C533" s="351" t="s">
        <v>1357</v>
      </c>
      <c r="D533" s="480">
        <v>2708.0</v>
      </c>
      <c r="E533" s="474" t="s">
        <v>1358</v>
      </c>
      <c r="F533" s="474" t="s">
        <v>1374</v>
      </c>
      <c r="G533" s="481">
        <v>25000.0</v>
      </c>
      <c r="H533" s="908" t="s">
        <v>1553</v>
      </c>
      <c r="I533" s="304"/>
      <c r="J533" s="304"/>
      <c r="K533" s="304"/>
      <c r="L533" s="304"/>
      <c r="M533" s="304"/>
      <c r="N533" s="304"/>
      <c r="O533" s="121"/>
      <c r="P533" s="121"/>
      <c r="Q533" s="121"/>
      <c r="R533" s="214"/>
      <c r="S533" s="214"/>
      <c r="T533" s="214"/>
      <c r="U533" s="214"/>
    </row>
    <row r="534" hidden="1">
      <c r="A534" s="470"/>
      <c r="B534" s="304"/>
      <c r="C534" s="909" t="s">
        <v>169</v>
      </c>
      <c r="D534" s="480">
        <v>1239.0</v>
      </c>
      <c r="E534" s="474" t="s">
        <v>1376</v>
      </c>
      <c r="F534" s="474" t="s">
        <v>1039</v>
      </c>
      <c r="G534" s="481">
        <v>400000.0</v>
      </c>
      <c r="H534" s="908" t="s">
        <v>1554</v>
      </c>
      <c r="I534" s="304"/>
      <c r="J534" s="304"/>
      <c r="K534" s="304"/>
      <c r="L534" s="304"/>
      <c r="M534" s="304"/>
      <c r="N534" s="304"/>
      <c r="O534" s="121"/>
      <c r="P534" s="121"/>
      <c r="Q534" s="121"/>
      <c r="R534" s="214"/>
      <c r="S534" s="214"/>
      <c r="T534" s="214"/>
      <c r="U534" s="214"/>
    </row>
    <row r="535" hidden="1">
      <c r="A535" s="470"/>
      <c r="B535" s="304"/>
      <c r="C535" s="910" t="s">
        <v>1547</v>
      </c>
      <c r="D535" s="484">
        <v>2007.0</v>
      </c>
      <c r="E535" s="474" t="s">
        <v>1358</v>
      </c>
      <c r="F535" s="474" t="s">
        <v>1374</v>
      </c>
      <c r="G535" s="475">
        <v>25000.0</v>
      </c>
      <c r="H535" s="908" t="s">
        <v>1555</v>
      </c>
      <c r="I535" s="304"/>
      <c r="J535" s="304"/>
      <c r="K535" s="304"/>
      <c r="L535" s="304"/>
      <c r="M535" s="304"/>
      <c r="N535" s="304"/>
      <c r="O535" s="121"/>
      <c r="P535" s="121"/>
      <c r="Q535" s="121"/>
      <c r="R535" s="214"/>
      <c r="S535" s="214"/>
      <c r="T535" s="214"/>
      <c r="U535" s="214"/>
    </row>
    <row r="536" hidden="1">
      <c r="A536" s="470"/>
      <c r="B536" s="304"/>
      <c r="C536" s="351" t="s">
        <v>1357</v>
      </c>
      <c r="D536" s="485">
        <v>1510.0</v>
      </c>
      <c r="E536" s="474" t="s">
        <v>1376</v>
      </c>
      <c r="F536" s="474" t="s">
        <v>282</v>
      </c>
      <c r="G536" s="481">
        <v>100000.0</v>
      </c>
      <c r="H536" s="908" t="s">
        <v>1556</v>
      </c>
      <c r="I536" s="304"/>
      <c r="J536" s="304"/>
      <c r="K536" s="304"/>
      <c r="L536" s="304"/>
      <c r="M536" s="304"/>
      <c r="N536" s="304"/>
      <c r="O536" s="121"/>
      <c r="P536" s="121"/>
      <c r="Q536" s="121"/>
      <c r="R536" s="214"/>
      <c r="S536" s="214"/>
      <c r="T536" s="214"/>
      <c r="U536" s="214"/>
    </row>
    <row r="537" hidden="1">
      <c r="A537" s="470"/>
      <c r="B537" s="304"/>
      <c r="C537" s="909" t="s">
        <v>169</v>
      </c>
      <c r="D537" s="486">
        <v>917.0</v>
      </c>
      <c r="E537" s="474" t="s">
        <v>1429</v>
      </c>
      <c r="F537" s="474" t="s">
        <v>1374</v>
      </c>
      <c r="G537" s="481"/>
      <c r="H537" s="908" t="s">
        <v>1557</v>
      </c>
      <c r="I537" s="304"/>
      <c r="J537" s="304"/>
      <c r="K537" s="304"/>
      <c r="L537" s="304"/>
      <c r="M537" s="304"/>
      <c r="N537" s="304"/>
      <c r="O537" s="121"/>
      <c r="P537" s="121"/>
      <c r="Q537" s="121"/>
      <c r="R537" s="214"/>
      <c r="S537" s="214"/>
      <c r="T537" s="214"/>
      <c r="U537" s="214"/>
    </row>
    <row r="538" hidden="1">
      <c r="A538" s="470"/>
      <c r="B538" s="304"/>
      <c r="C538" s="909" t="s">
        <v>169</v>
      </c>
      <c r="D538" s="488">
        <v>1241.0</v>
      </c>
      <c r="E538" s="474" t="s">
        <v>1429</v>
      </c>
      <c r="F538" s="474" t="s">
        <v>1544</v>
      </c>
      <c r="G538" s="481"/>
      <c r="H538" s="908" t="s">
        <v>1558</v>
      </c>
      <c r="I538" s="304"/>
      <c r="J538" s="304"/>
      <c r="K538" s="304"/>
      <c r="L538" s="304"/>
      <c r="M538" s="304"/>
      <c r="N538" s="304"/>
      <c r="O538" s="121"/>
      <c r="P538" s="121"/>
      <c r="Q538" s="121"/>
      <c r="R538" s="214"/>
      <c r="S538" s="214"/>
      <c r="T538" s="214"/>
      <c r="U538" s="214"/>
    </row>
    <row r="539" hidden="1">
      <c r="A539" s="470"/>
      <c r="B539" s="304"/>
      <c r="C539" s="909" t="s">
        <v>169</v>
      </c>
      <c r="D539" s="486">
        <v>938.0</v>
      </c>
      <c r="E539" s="474" t="s">
        <v>1429</v>
      </c>
      <c r="F539" s="474" t="s">
        <v>1374</v>
      </c>
      <c r="G539" s="481"/>
      <c r="H539" s="908" t="s">
        <v>96</v>
      </c>
      <c r="I539" s="304"/>
      <c r="J539" s="304"/>
      <c r="K539" s="304"/>
      <c r="L539" s="304"/>
      <c r="M539" s="304"/>
      <c r="N539" s="304"/>
      <c r="O539" s="121"/>
      <c r="P539" s="121"/>
      <c r="Q539" s="121"/>
      <c r="R539" s="214"/>
      <c r="S539" s="214"/>
      <c r="T539" s="214"/>
      <c r="U539" s="214"/>
    </row>
    <row r="540" hidden="1">
      <c r="A540" s="470"/>
      <c r="B540" s="304"/>
      <c r="C540" s="909" t="s">
        <v>169</v>
      </c>
      <c r="D540" s="486">
        <v>941.0</v>
      </c>
      <c r="E540" s="474" t="s">
        <v>1429</v>
      </c>
      <c r="F540" s="474" t="s">
        <v>1374</v>
      </c>
      <c r="G540" s="481"/>
      <c r="H540" s="908" t="s">
        <v>96</v>
      </c>
      <c r="I540" s="304"/>
      <c r="J540" s="304"/>
      <c r="K540" s="304"/>
      <c r="L540" s="304"/>
      <c r="M540" s="304"/>
      <c r="N540" s="304"/>
      <c r="O540" s="121"/>
      <c r="P540" s="121"/>
      <c r="Q540" s="121"/>
      <c r="R540" s="214"/>
      <c r="S540" s="214"/>
      <c r="T540" s="214"/>
      <c r="U540" s="214"/>
    </row>
    <row r="541" hidden="1">
      <c r="A541" s="470"/>
      <c r="B541" s="304"/>
      <c r="C541" s="909" t="s">
        <v>169</v>
      </c>
      <c r="D541" s="486">
        <v>1001.0</v>
      </c>
      <c r="E541" s="474" t="s">
        <v>1429</v>
      </c>
      <c r="F541" s="474" t="s">
        <v>1374</v>
      </c>
      <c r="G541" s="481"/>
      <c r="H541" s="908" t="s">
        <v>96</v>
      </c>
      <c r="I541" s="304"/>
      <c r="J541" s="304"/>
      <c r="K541" s="304"/>
      <c r="L541" s="304"/>
      <c r="M541" s="304"/>
      <c r="N541" s="304"/>
      <c r="O541" s="121"/>
      <c r="P541" s="121"/>
      <c r="Q541" s="121"/>
      <c r="R541" s="214"/>
      <c r="S541" s="214"/>
      <c r="T541" s="214"/>
      <c r="U541" s="214"/>
    </row>
    <row r="542" hidden="1">
      <c r="A542" s="470"/>
      <c r="B542" s="304"/>
      <c r="C542" s="909" t="s">
        <v>169</v>
      </c>
      <c r="D542" s="486">
        <v>1006.0</v>
      </c>
      <c r="E542" s="474" t="s">
        <v>1429</v>
      </c>
      <c r="F542" s="474" t="s">
        <v>1374</v>
      </c>
      <c r="G542" s="481"/>
      <c r="H542" s="908" t="s">
        <v>96</v>
      </c>
      <c r="I542" s="304"/>
      <c r="J542" s="304"/>
      <c r="K542" s="304"/>
      <c r="L542" s="304"/>
      <c r="M542" s="304"/>
      <c r="N542" s="304"/>
      <c r="O542" s="121"/>
      <c r="P542" s="121"/>
      <c r="Q542" s="121"/>
      <c r="R542" s="214"/>
      <c r="S542" s="214"/>
      <c r="T542" s="214"/>
      <c r="U542" s="214"/>
    </row>
    <row r="543" hidden="1">
      <c r="A543" s="470"/>
      <c r="B543" s="304"/>
      <c r="C543" s="909" t="s">
        <v>169</v>
      </c>
      <c r="D543" s="486">
        <v>1010.0</v>
      </c>
      <c r="E543" s="474" t="s">
        <v>1429</v>
      </c>
      <c r="F543" s="474" t="s">
        <v>1374</v>
      </c>
      <c r="G543" s="481"/>
      <c r="H543" s="908" t="s">
        <v>96</v>
      </c>
      <c r="I543" s="304"/>
      <c r="J543" s="304"/>
      <c r="K543" s="304"/>
      <c r="L543" s="304"/>
      <c r="M543" s="304"/>
      <c r="N543" s="304"/>
      <c r="O543" s="121"/>
      <c r="P543" s="121"/>
      <c r="Q543" s="121"/>
      <c r="R543" s="214"/>
      <c r="S543" s="214"/>
      <c r="T543" s="214"/>
      <c r="U543" s="214"/>
    </row>
    <row r="544" hidden="1">
      <c r="A544" s="470"/>
      <c r="B544" s="315"/>
      <c r="C544" s="909" t="s">
        <v>169</v>
      </c>
      <c r="D544" s="486">
        <v>1015.0</v>
      </c>
      <c r="E544" s="474" t="s">
        <v>1429</v>
      </c>
      <c r="F544" s="474" t="s">
        <v>1374</v>
      </c>
      <c r="G544" s="481"/>
      <c r="H544" s="908" t="s">
        <v>96</v>
      </c>
      <c r="I544" s="315"/>
      <c r="J544" s="315"/>
      <c r="K544" s="315"/>
      <c r="L544" s="315"/>
      <c r="M544" s="315"/>
      <c r="N544" s="315"/>
      <c r="O544" s="121"/>
      <c r="P544" s="121"/>
      <c r="Q544" s="121"/>
      <c r="R544" s="214"/>
      <c r="S544" s="214"/>
      <c r="T544" s="214"/>
      <c r="U544" s="214"/>
    </row>
    <row r="545" hidden="1">
      <c r="A545" s="470"/>
      <c r="B545" s="489">
        <v>46154.0</v>
      </c>
      <c r="C545" s="911" t="s">
        <v>1498</v>
      </c>
      <c r="D545" s="491">
        <v>3202.0</v>
      </c>
      <c r="E545" s="492" t="s">
        <v>1376</v>
      </c>
      <c r="F545" s="492" t="s">
        <v>1542</v>
      </c>
      <c r="G545" s="493">
        <v>50000.0</v>
      </c>
      <c r="H545" s="912" t="s">
        <v>1559</v>
      </c>
      <c r="I545" s="301" t="s">
        <v>1475</v>
      </c>
      <c r="J545" s="477" t="s">
        <v>96</v>
      </c>
      <c r="K545" s="479" t="s">
        <v>96</v>
      </c>
      <c r="L545" s="479" t="s">
        <v>96</v>
      </c>
      <c r="M545" s="477" t="s">
        <v>96</v>
      </c>
      <c r="N545" s="479" t="s">
        <v>96</v>
      </c>
      <c r="O545" s="121"/>
      <c r="P545" s="121"/>
      <c r="Q545" s="121"/>
      <c r="R545" s="214"/>
      <c r="S545" s="214"/>
      <c r="T545" s="214"/>
      <c r="U545" s="214"/>
    </row>
    <row r="546" hidden="1">
      <c r="A546" s="470"/>
      <c r="B546" s="304"/>
      <c r="C546" s="911" t="s">
        <v>1498</v>
      </c>
      <c r="D546" s="495">
        <v>2106.0</v>
      </c>
      <c r="E546" s="492" t="s">
        <v>1376</v>
      </c>
      <c r="F546" s="492" t="s">
        <v>1386</v>
      </c>
      <c r="G546" s="493">
        <v>30000.0</v>
      </c>
      <c r="H546" s="912" t="s">
        <v>1560</v>
      </c>
      <c r="I546" s="304"/>
      <c r="J546" s="304"/>
      <c r="K546" s="304"/>
      <c r="L546" s="304"/>
      <c r="M546" s="304"/>
      <c r="N546" s="304"/>
      <c r="O546" s="121"/>
      <c r="P546" s="121"/>
      <c r="Q546" s="121"/>
      <c r="R546" s="214"/>
      <c r="S546" s="214"/>
      <c r="T546" s="214"/>
      <c r="U546" s="214"/>
    </row>
    <row r="547" hidden="1">
      <c r="A547" s="470"/>
      <c r="B547" s="304"/>
      <c r="C547" s="913" t="s">
        <v>1357</v>
      </c>
      <c r="D547" s="491">
        <v>2707.0</v>
      </c>
      <c r="E547" s="492" t="s">
        <v>1376</v>
      </c>
      <c r="F547" s="492" t="s">
        <v>282</v>
      </c>
      <c r="G547" s="493">
        <v>300000.0</v>
      </c>
      <c r="H547" s="912" t="s">
        <v>1561</v>
      </c>
      <c r="I547" s="304"/>
      <c r="J547" s="304"/>
      <c r="K547" s="304"/>
      <c r="L547" s="304"/>
      <c r="M547" s="304"/>
      <c r="N547" s="304"/>
      <c r="O547" s="121"/>
      <c r="P547" s="121"/>
      <c r="Q547" s="121"/>
      <c r="R547" s="214"/>
      <c r="S547" s="214"/>
      <c r="T547" s="214"/>
      <c r="U547" s="214"/>
    </row>
    <row r="548" hidden="1">
      <c r="A548" s="470"/>
      <c r="B548" s="304"/>
      <c r="C548" s="911" t="s">
        <v>1388</v>
      </c>
      <c r="D548" s="491">
        <v>642.0</v>
      </c>
      <c r="E548" s="492" t="s">
        <v>1376</v>
      </c>
      <c r="F548" s="492" t="s">
        <v>282</v>
      </c>
      <c r="G548" s="493">
        <v>300000.0</v>
      </c>
      <c r="H548" s="912" t="s">
        <v>1562</v>
      </c>
      <c r="I548" s="304"/>
      <c r="J548" s="304"/>
      <c r="K548" s="304"/>
      <c r="L548" s="304"/>
      <c r="M548" s="304"/>
      <c r="N548" s="304"/>
      <c r="O548" s="121"/>
      <c r="P548" s="121"/>
      <c r="Q548" s="121"/>
      <c r="R548" s="214"/>
      <c r="S548" s="214"/>
      <c r="T548" s="214"/>
      <c r="U548" s="214"/>
    </row>
    <row r="549" hidden="1">
      <c r="A549" s="470"/>
      <c r="B549" s="304"/>
      <c r="C549" s="913" t="s">
        <v>1357</v>
      </c>
      <c r="D549" s="498">
        <v>802.0</v>
      </c>
      <c r="E549" s="492" t="s">
        <v>1376</v>
      </c>
      <c r="F549" s="492" t="s">
        <v>1386</v>
      </c>
      <c r="G549" s="493">
        <v>30000.0</v>
      </c>
      <c r="H549" s="912" t="s">
        <v>1563</v>
      </c>
      <c r="I549" s="304"/>
      <c r="J549" s="304"/>
      <c r="K549" s="304"/>
      <c r="L549" s="304"/>
      <c r="M549" s="304"/>
      <c r="N549" s="304"/>
      <c r="O549" s="121"/>
      <c r="P549" s="121"/>
      <c r="Q549" s="121"/>
      <c r="R549" s="214"/>
      <c r="S549" s="214"/>
      <c r="T549" s="214"/>
      <c r="U549" s="214"/>
    </row>
    <row r="550" hidden="1">
      <c r="A550" s="470"/>
      <c r="B550" s="304"/>
      <c r="C550" s="911" t="s">
        <v>1498</v>
      </c>
      <c r="D550" s="498">
        <v>2008.0</v>
      </c>
      <c r="E550" s="492" t="s">
        <v>1376</v>
      </c>
      <c r="F550" s="492" t="s">
        <v>1359</v>
      </c>
      <c r="G550" s="493">
        <v>200000.0</v>
      </c>
      <c r="H550" s="912" t="s">
        <v>1564</v>
      </c>
      <c r="I550" s="304"/>
      <c r="J550" s="304"/>
      <c r="K550" s="304"/>
      <c r="L550" s="304"/>
      <c r="M550" s="304"/>
      <c r="N550" s="304"/>
      <c r="O550" s="121"/>
      <c r="P550" s="121"/>
      <c r="Q550" s="121"/>
      <c r="R550" s="214"/>
      <c r="S550" s="214"/>
      <c r="T550" s="214"/>
      <c r="U550" s="214"/>
    </row>
    <row r="551" hidden="1">
      <c r="A551" s="470"/>
      <c r="B551" s="304"/>
      <c r="C551" s="914" t="s">
        <v>169</v>
      </c>
      <c r="D551" s="500">
        <v>1016.0</v>
      </c>
      <c r="E551" s="492" t="s">
        <v>1429</v>
      </c>
      <c r="F551" s="492" t="s">
        <v>1359</v>
      </c>
      <c r="G551" s="501"/>
      <c r="H551" s="912" t="s">
        <v>1565</v>
      </c>
      <c r="I551" s="304"/>
      <c r="J551" s="304"/>
      <c r="K551" s="304"/>
      <c r="L551" s="304"/>
      <c r="M551" s="304"/>
      <c r="N551" s="304"/>
      <c r="O551" s="121"/>
      <c r="P551" s="121"/>
      <c r="Q551" s="121"/>
      <c r="R551" s="214"/>
      <c r="S551" s="214"/>
      <c r="T551" s="214"/>
      <c r="U551" s="214"/>
    </row>
    <row r="552" hidden="1">
      <c r="A552" s="470"/>
      <c r="B552" s="304"/>
      <c r="C552" s="914" t="s">
        <v>169</v>
      </c>
      <c r="D552" s="500">
        <v>1040.0</v>
      </c>
      <c r="E552" s="492" t="s">
        <v>1429</v>
      </c>
      <c r="F552" s="492" t="s">
        <v>1359</v>
      </c>
      <c r="G552" s="501"/>
      <c r="H552" s="912" t="s">
        <v>1565</v>
      </c>
      <c r="I552" s="304"/>
      <c r="J552" s="304"/>
      <c r="K552" s="304"/>
      <c r="L552" s="304"/>
      <c r="M552" s="304"/>
      <c r="N552" s="304"/>
      <c r="O552" s="121"/>
      <c r="P552" s="121"/>
      <c r="Q552" s="121"/>
      <c r="R552" s="214"/>
      <c r="S552" s="214"/>
      <c r="T552" s="214"/>
      <c r="U552" s="214"/>
    </row>
    <row r="553" hidden="1">
      <c r="A553" s="470"/>
      <c r="B553" s="304"/>
      <c r="C553" s="914" t="s">
        <v>169</v>
      </c>
      <c r="D553" s="500">
        <v>1041.0</v>
      </c>
      <c r="E553" s="492" t="s">
        <v>1429</v>
      </c>
      <c r="F553" s="492" t="s">
        <v>1359</v>
      </c>
      <c r="G553" s="502"/>
      <c r="H553" s="912" t="s">
        <v>1557</v>
      </c>
      <c r="I553" s="304"/>
      <c r="J553" s="304"/>
      <c r="K553" s="304"/>
      <c r="L553" s="304"/>
      <c r="M553" s="304"/>
      <c r="N553" s="304"/>
      <c r="O553" s="121"/>
      <c r="P553" s="121"/>
      <c r="Q553" s="121"/>
      <c r="R553" s="214"/>
      <c r="S553" s="214"/>
      <c r="T553" s="214"/>
      <c r="U553" s="214"/>
    </row>
    <row r="554" hidden="1">
      <c r="A554" s="470"/>
      <c r="B554" s="304"/>
      <c r="C554" s="914" t="s">
        <v>169</v>
      </c>
      <c r="D554" s="500">
        <v>1101.0</v>
      </c>
      <c r="E554" s="492" t="s">
        <v>1429</v>
      </c>
      <c r="F554" s="492" t="s">
        <v>1359</v>
      </c>
      <c r="G554" s="502"/>
      <c r="H554" s="912" t="s">
        <v>96</v>
      </c>
      <c r="I554" s="304"/>
      <c r="J554" s="304"/>
      <c r="K554" s="304"/>
      <c r="L554" s="304"/>
      <c r="M554" s="304"/>
      <c r="N554" s="304"/>
      <c r="O554" s="121"/>
      <c r="P554" s="121"/>
      <c r="Q554" s="121"/>
      <c r="R554" s="214"/>
      <c r="S554" s="214"/>
      <c r="T554" s="214"/>
      <c r="U554" s="214"/>
    </row>
    <row r="555" hidden="1">
      <c r="A555" s="470"/>
      <c r="B555" s="304"/>
      <c r="C555" s="914" t="s">
        <v>169</v>
      </c>
      <c r="D555" s="500">
        <v>1102.0</v>
      </c>
      <c r="E555" s="492" t="s">
        <v>1429</v>
      </c>
      <c r="F555" s="492" t="s">
        <v>1359</v>
      </c>
      <c r="G555" s="502"/>
      <c r="H555" s="912" t="s">
        <v>96</v>
      </c>
      <c r="I555" s="304"/>
      <c r="J555" s="304"/>
      <c r="K555" s="304"/>
      <c r="L555" s="304"/>
      <c r="M555" s="304"/>
      <c r="N555" s="304"/>
      <c r="O555" s="121"/>
      <c r="P555" s="121"/>
      <c r="Q555" s="121"/>
      <c r="R555" s="214"/>
      <c r="S555" s="214"/>
      <c r="T555" s="214"/>
      <c r="U555" s="214"/>
    </row>
    <row r="556" hidden="1">
      <c r="A556" s="470"/>
      <c r="B556" s="304"/>
      <c r="C556" s="914" t="s">
        <v>169</v>
      </c>
      <c r="D556" s="500">
        <v>1104.0</v>
      </c>
      <c r="E556" s="492" t="s">
        <v>1429</v>
      </c>
      <c r="F556" s="492" t="s">
        <v>1359</v>
      </c>
      <c r="G556" s="502"/>
      <c r="H556" s="912" t="s">
        <v>96</v>
      </c>
      <c r="I556" s="304"/>
      <c r="J556" s="304"/>
      <c r="K556" s="304"/>
      <c r="L556" s="304"/>
      <c r="M556" s="304"/>
      <c r="N556" s="304"/>
      <c r="O556" s="121"/>
      <c r="P556" s="121"/>
      <c r="Q556" s="121"/>
      <c r="R556" s="214"/>
      <c r="S556" s="214"/>
      <c r="T556" s="214"/>
      <c r="U556" s="214"/>
    </row>
    <row r="557" hidden="1">
      <c r="A557" s="470"/>
      <c r="B557" s="304"/>
      <c r="C557" s="914" t="s">
        <v>169</v>
      </c>
      <c r="D557" s="500">
        <v>1105.0</v>
      </c>
      <c r="E557" s="492" t="s">
        <v>1429</v>
      </c>
      <c r="F557" s="492" t="s">
        <v>1359</v>
      </c>
      <c r="G557" s="502"/>
      <c r="H557" s="912" t="s">
        <v>1566</v>
      </c>
      <c r="I557" s="304"/>
      <c r="J557" s="304"/>
      <c r="K557" s="304"/>
      <c r="L557" s="304"/>
      <c r="M557" s="304"/>
      <c r="N557" s="304"/>
      <c r="O557" s="121"/>
      <c r="P557" s="121"/>
      <c r="Q557" s="121"/>
      <c r="R557" s="214"/>
      <c r="S557" s="214"/>
      <c r="T557" s="214"/>
      <c r="U557" s="214"/>
    </row>
    <row r="558" hidden="1">
      <c r="A558" s="470"/>
      <c r="B558" s="315"/>
      <c r="C558" s="914" t="s">
        <v>169</v>
      </c>
      <c r="D558" s="500">
        <v>1109.0</v>
      </c>
      <c r="E558" s="492" t="s">
        <v>1429</v>
      </c>
      <c r="F558" s="492" t="s">
        <v>1359</v>
      </c>
      <c r="G558" s="502"/>
      <c r="H558" s="912" t="s">
        <v>1438</v>
      </c>
      <c r="I558" s="315"/>
      <c r="J558" s="315"/>
      <c r="K558" s="315"/>
      <c r="L558" s="315"/>
      <c r="M558" s="315"/>
      <c r="N558" s="315"/>
      <c r="O558" s="121"/>
      <c r="P558" s="121"/>
      <c r="Q558" s="121"/>
      <c r="R558" s="214"/>
      <c r="S558" s="214"/>
      <c r="T558" s="214"/>
      <c r="U558" s="214"/>
    </row>
    <row r="559" hidden="1">
      <c r="A559" s="470"/>
      <c r="B559" s="503">
        <v>46177.0</v>
      </c>
      <c r="C559" s="915" t="s">
        <v>1567</v>
      </c>
      <c r="D559" s="505" t="s">
        <v>1455</v>
      </c>
      <c r="E559" s="915" t="s">
        <v>1376</v>
      </c>
      <c r="F559" s="915" t="s">
        <v>1505</v>
      </c>
      <c r="G559" s="507">
        <v>0.0</v>
      </c>
      <c r="H559" s="916" t="s">
        <v>1568</v>
      </c>
      <c r="I559" s="301" t="s">
        <v>1507</v>
      </c>
      <c r="J559" s="301" t="s">
        <v>1246</v>
      </c>
      <c r="K559" s="302">
        <v>0.0</v>
      </c>
      <c r="L559" s="302">
        <v>0.0</v>
      </c>
      <c r="M559" s="301" t="s">
        <v>1246</v>
      </c>
      <c r="N559" s="302">
        <v>0.0</v>
      </c>
      <c r="O559" s="121"/>
      <c r="P559" s="121"/>
      <c r="Q559" s="121"/>
      <c r="R559" s="214"/>
      <c r="S559" s="214"/>
      <c r="T559" s="214"/>
      <c r="U559" s="214"/>
    </row>
    <row r="560" ht="23.25" customHeight="1">
      <c r="A560" s="470"/>
      <c r="B560" s="304"/>
      <c r="C560" s="915" t="s">
        <v>83</v>
      </c>
      <c r="D560" s="505" t="s">
        <v>310</v>
      </c>
      <c r="E560" s="915" t="s">
        <v>1376</v>
      </c>
      <c r="F560" s="915" t="s">
        <v>1039</v>
      </c>
      <c r="G560" s="917">
        <v>140000.0</v>
      </c>
      <c r="H560" s="918" t="s">
        <v>2699</v>
      </c>
      <c r="I560" s="304"/>
      <c r="J560" s="304"/>
      <c r="K560" s="304"/>
      <c r="L560" s="304"/>
      <c r="M560" s="304"/>
      <c r="N560" s="304"/>
      <c r="O560" s="121"/>
      <c r="P560" s="121"/>
      <c r="Q560" s="121"/>
      <c r="R560" s="214"/>
      <c r="S560" s="214"/>
      <c r="T560" s="214"/>
      <c r="U560" s="214"/>
    </row>
    <row r="561" ht="23.25" customHeight="1">
      <c r="A561" s="470"/>
      <c r="B561" s="304"/>
      <c r="C561" s="915" t="s">
        <v>83</v>
      </c>
      <c r="D561" s="505" t="s">
        <v>305</v>
      </c>
      <c r="E561" s="915" t="s">
        <v>1376</v>
      </c>
      <c r="F561" s="915" t="s">
        <v>1386</v>
      </c>
      <c r="G561" s="917">
        <v>19800.0</v>
      </c>
      <c r="H561" s="919" t="s">
        <v>2689</v>
      </c>
      <c r="I561" s="304"/>
      <c r="J561" s="304"/>
      <c r="K561" s="304"/>
      <c r="L561" s="304"/>
      <c r="M561" s="304"/>
      <c r="N561" s="304"/>
      <c r="O561" s="121"/>
      <c r="P561" s="121"/>
      <c r="Q561" s="121"/>
      <c r="R561" s="214"/>
      <c r="S561" s="214"/>
      <c r="T561" s="214"/>
      <c r="U561" s="214"/>
    </row>
    <row r="562" ht="23.25" customHeight="1">
      <c r="A562" s="470"/>
      <c r="B562" s="304"/>
      <c r="C562" s="915" t="s">
        <v>83</v>
      </c>
      <c r="D562" s="505" t="s">
        <v>2700</v>
      </c>
      <c r="E562" s="915" t="s">
        <v>1376</v>
      </c>
      <c r="F562" s="915" t="s">
        <v>1386</v>
      </c>
      <c r="G562" s="510">
        <v>19800.0</v>
      </c>
      <c r="H562" s="919" t="s">
        <v>2690</v>
      </c>
      <c r="I562" s="304"/>
      <c r="J562" s="304"/>
      <c r="K562" s="304"/>
      <c r="L562" s="304"/>
      <c r="M562" s="304"/>
      <c r="N562" s="304"/>
      <c r="O562" s="121"/>
      <c r="P562" s="121"/>
      <c r="Q562" s="121"/>
      <c r="R562" s="214"/>
      <c r="S562" s="214"/>
      <c r="T562" s="214"/>
      <c r="U562" s="214"/>
    </row>
    <row r="563" ht="23.25" customHeight="1">
      <c r="A563" s="470"/>
      <c r="B563" s="304"/>
      <c r="C563" s="920" t="s">
        <v>18</v>
      </c>
      <c r="D563" s="505" t="s">
        <v>1024</v>
      </c>
      <c r="E563" s="915" t="s">
        <v>1358</v>
      </c>
      <c r="F563" s="915" t="s">
        <v>1374</v>
      </c>
      <c r="G563" s="510">
        <v>16700.0</v>
      </c>
      <c r="H563" s="918" t="s">
        <v>2701</v>
      </c>
      <c r="I563" s="304"/>
      <c r="J563" s="304"/>
      <c r="K563" s="304"/>
      <c r="L563" s="304"/>
      <c r="M563" s="304"/>
      <c r="N563" s="304"/>
      <c r="O563" s="121"/>
      <c r="P563" s="121"/>
      <c r="Q563" s="121"/>
      <c r="R563" s="214"/>
      <c r="S563" s="214"/>
      <c r="T563" s="214"/>
      <c r="U563" s="214"/>
    </row>
    <row r="564" ht="23.25" customHeight="1">
      <c r="A564" s="470"/>
      <c r="B564" s="304"/>
      <c r="C564" s="915" t="s">
        <v>83</v>
      </c>
      <c r="D564" s="505" t="s">
        <v>298</v>
      </c>
      <c r="E564" s="915" t="s">
        <v>1722</v>
      </c>
      <c r="F564" s="915" t="s">
        <v>282</v>
      </c>
      <c r="G564" s="510">
        <v>189800.0</v>
      </c>
      <c r="H564" s="918" t="s">
        <v>2702</v>
      </c>
      <c r="I564" s="304"/>
      <c r="J564" s="304"/>
      <c r="K564" s="304"/>
      <c r="L564" s="304"/>
      <c r="M564" s="304"/>
      <c r="N564" s="304"/>
      <c r="O564" s="121"/>
      <c r="P564" s="121"/>
      <c r="Q564" s="121"/>
      <c r="R564" s="214"/>
      <c r="S564" s="214"/>
      <c r="T564" s="214"/>
      <c r="U564" s="214"/>
    </row>
    <row r="565" ht="23.25" customHeight="1">
      <c r="A565" s="470"/>
      <c r="B565" s="304"/>
      <c r="C565" s="920" t="s">
        <v>18</v>
      </c>
      <c r="D565" s="682" t="s">
        <v>534</v>
      </c>
      <c r="E565" s="915" t="s">
        <v>1429</v>
      </c>
      <c r="F565" s="915" t="s">
        <v>1347</v>
      </c>
      <c r="G565" s="510"/>
      <c r="H565" s="918" t="s">
        <v>2703</v>
      </c>
      <c r="I565" s="304"/>
      <c r="J565" s="304"/>
      <c r="K565" s="304"/>
      <c r="L565" s="304"/>
      <c r="M565" s="304"/>
      <c r="N565" s="304"/>
      <c r="O565" s="121"/>
      <c r="P565" s="121"/>
      <c r="Q565" s="121"/>
      <c r="R565" s="214"/>
      <c r="S565" s="214"/>
      <c r="T565" s="214"/>
      <c r="U565" s="214"/>
    </row>
    <row r="566" ht="23.25" customHeight="1">
      <c r="A566" s="470"/>
      <c r="B566" s="304"/>
      <c r="C566" s="920" t="s">
        <v>18</v>
      </c>
      <c r="D566" s="682" t="s">
        <v>2158</v>
      </c>
      <c r="E566" s="915" t="s">
        <v>1429</v>
      </c>
      <c r="F566" s="915" t="s">
        <v>1347</v>
      </c>
      <c r="G566" s="510"/>
      <c r="H566" s="918" t="s">
        <v>2704</v>
      </c>
      <c r="I566" s="304"/>
      <c r="J566" s="304"/>
      <c r="K566" s="304"/>
      <c r="L566" s="304"/>
      <c r="M566" s="304"/>
      <c r="N566" s="304"/>
      <c r="O566" s="121"/>
      <c r="P566" s="121"/>
      <c r="Q566" s="121"/>
      <c r="R566" s="214"/>
      <c r="S566" s="214"/>
      <c r="T566" s="214"/>
      <c r="U566" s="214"/>
    </row>
    <row r="567" ht="23.25" customHeight="1">
      <c r="A567" s="470"/>
      <c r="B567" s="304"/>
      <c r="C567" s="920" t="s">
        <v>18</v>
      </c>
      <c r="D567" s="682" t="s">
        <v>2165</v>
      </c>
      <c r="E567" s="915" t="s">
        <v>1429</v>
      </c>
      <c r="F567" s="915" t="s">
        <v>1347</v>
      </c>
      <c r="G567" s="510"/>
      <c r="H567" s="918" t="s">
        <v>2705</v>
      </c>
      <c r="I567" s="304"/>
      <c r="J567" s="304"/>
      <c r="K567" s="304"/>
      <c r="L567" s="304"/>
      <c r="M567" s="304"/>
      <c r="N567" s="304"/>
      <c r="O567" s="121"/>
      <c r="P567" s="121"/>
      <c r="Q567" s="121"/>
      <c r="R567" s="214"/>
      <c r="S567" s="214"/>
      <c r="T567" s="214"/>
      <c r="U567" s="214"/>
    </row>
    <row r="568" ht="23.25" customHeight="1">
      <c r="A568" s="470"/>
      <c r="B568" s="304"/>
      <c r="C568" s="920" t="s">
        <v>18</v>
      </c>
      <c r="D568" s="682" t="s">
        <v>2174</v>
      </c>
      <c r="E568" s="915" t="s">
        <v>1429</v>
      </c>
      <c r="F568" s="915" t="s">
        <v>1347</v>
      </c>
      <c r="G568" s="510"/>
      <c r="H568" s="918" t="s">
        <v>2706</v>
      </c>
      <c r="I568" s="304"/>
      <c r="J568" s="304"/>
      <c r="K568" s="304"/>
      <c r="L568" s="304"/>
      <c r="M568" s="304"/>
      <c r="N568" s="304"/>
      <c r="O568" s="121"/>
      <c r="P568" s="121"/>
      <c r="Q568" s="121"/>
      <c r="R568" s="214"/>
      <c r="S568" s="214"/>
      <c r="T568" s="214"/>
      <c r="U568" s="214"/>
    </row>
    <row r="569" ht="23.25" customHeight="1">
      <c r="A569" s="470"/>
      <c r="B569" s="304"/>
      <c r="C569" s="915" t="s">
        <v>83</v>
      </c>
      <c r="D569" s="682" t="s">
        <v>2558</v>
      </c>
      <c r="E569" s="915" t="s">
        <v>1429</v>
      </c>
      <c r="F569" s="915" t="s">
        <v>1347</v>
      </c>
      <c r="G569" s="510"/>
      <c r="H569" s="918" t="s">
        <v>2707</v>
      </c>
      <c r="I569" s="304"/>
      <c r="J569" s="304"/>
      <c r="K569" s="304"/>
      <c r="L569" s="304"/>
      <c r="M569" s="304"/>
      <c r="N569" s="304"/>
      <c r="O569" s="121"/>
      <c r="P569" s="121"/>
      <c r="Q569" s="121"/>
      <c r="R569" s="214"/>
      <c r="S569" s="214"/>
      <c r="T569" s="214"/>
      <c r="U569" s="214"/>
    </row>
    <row r="570" ht="23.25" customHeight="1">
      <c r="A570" s="470"/>
      <c r="B570" s="304"/>
      <c r="C570" s="915" t="s">
        <v>83</v>
      </c>
      <c r="D570" s="682" t="s">
        <v>2566</v>
      </c>
      <c r="E570" s="915" t="s">
        <v>1429</v>
      </c>
      <c r="F570" s="915" t="s">
        <v>1347</v>
      </c>
      <c r="G570" s="510"/>
      <c r="H570" s="918" t="s">
        <v>2708</v>
      </c>
      <c r="I570" s="304"/>
      <c r="J570" s="304"/>
      <c r="K570" s="304"/>
      <c r="L570" s="304"/>
      <c r="M570" s="304"/>
      <c r="N570" s="304"/>
      <c r="O570" s="121"/>
      <c r="P570" s="121"/>
      <c r="Q570" s="121"/>
      <c r="R570" s="214"/>
      <c r="S570" s="214"/>
      <c r="T570" s="214"/>
      <c r="U570" s="214"/>
    </row>
    <row r="571" ht="23.25" customHeight="1">
      <c r="A571" s="470"/>
      <c r="B571" s="315"/>
      <c r="C571" s="915" t="s">
        <v>83</v>
      </c>
      <c r="D571" s="682" t="s">
        <v>524</v>
      </c>
      <c r="E571" s="915" t="s">
        <v>1429</v>
      </c>
      <c r="F571" s="915" t="s">
        <v>1347</v>
      </c>
      <c r="G571" s="510"/>
      <c r="H571" s="918" t="s">
        <v>2709</v>
      </c>
      <c r="I571" s="315"/>
      <c r="J571" s="315"/>
      <c r="K571" s="315"/>
      <c r="L571" s="315"/>
      <c r="M571" s="315"/>
      <c r="N571" s="315"/>
      <c r="O571" s="121"/>
      <c r="P571" s="121"/>
      <c r="Q571" s="121"/>
      <c r="R571" s="214"/>
      <c r="S571" s="214"/>
      <c r="T571" s="214"/>
      <c r="U571" s="214"/>
    </row>
    <row r="572" ht="13.5" customHeight="1">
      <c r="B572" s="921"/>
      <c r="C572" s="922"/>
      <c r="D572" s="922"/>
      <c r="E572" s="922"/>
      <c r="F572" s="922"/>
      <c r="G572" s="923"/>
      <c r="H572" s="924"/>
      <c r="I572" s="925"/>
      <c r="J572" s="926"/>
      <c r="K572" s="925"/>
      <c r="L572" s="925"/>
      <c r="M572" s="925"/>
      <c r="N572" s="925"/>
      <c r="R572" s="214"/>
      <c r="S572" s="214"/>
      <c r="T572" s="214"/>
      <c r="U572" s="214"/>
    </row>
    <row r="573" ht="23.25" customHeight="1">
      <c r="B573" s="927">
        <v>46179.0</v>
      </c>
      <c r="C573" s="928" t="s">
        <v>83</v>
      </c>
      <c r="D573" s="929" t="s">
        <v>2555</v>
      </c>
      <c r="E573" s="930" t="s">
        <v>1429</v>
      </c>
      <c r="F573" s="930" t="s">
        <v>1347</v>
      </c>
      <c r="G573" s="931"/>
      <c r="H573" s="932" t="s">
        <v>2710</v>
      </c>
      <c r="I573" s="933">
        <v>10.0</v>
      </c>
      <c r="J573" s="933">
        <v>1.0</v>
      </c>
      <c r="K573" s="934">
        <v>15100.0</v>
      </c>
      <c r="L573" s="934">
        <v>7550.0</v>
      </c>
      <c r="M573" s="933">
        <v>1.0</v>
      </c>
      <c r="N573" s="934">
        <v>7550.0</v>
      </c>
      <c r="R573" s="214"/>
      <c r="S573" s="214"/>
      <c r="T573" s="214"/>
      <c r="U573" s="214"/>
    </row>
    <row r="574" ht="23.25" customHeight="1">
      <c r="B574" s="304"/>
      <c r="C574" s="928" t="s">
        <v>83</v>
      </c>
      <c r="D574" s="929" t="s">
        <v>2558</v>
      </c>
      <c r="E574" s="930" t="s">
        <v>1429</v>
      </c>
      <c r="F574" s="930" t="s">
        <v>1347</v>
      </c>
      <c r="G574" s="931"/>
      <c r="H574" s="935" t="s">
        <v>2711</v>
      </c>
      <c r="I574" s="304"/>
      <c r="J574" s="304"/>
      <c r="K574" s="304"/>
      <c r="L574" s="304"/>
      <c r="M574" s="304"/>
      <c r="N574" s="304"/>
      <c r="R574" s="214"/>
      <c r="S574" s="214"/>
      <c r="T574" s="214"/>
      <c r="U574" s="214"/>
    </row>
    <row r="575" ht="23.25" customHeight="1">
      <c r="B575" s="304"/>
      <c r="C575" s="928" t="s">
        <v>83</v>
      </c>
      <c r="D575" s="929" t="s">
        <v>2566</v>
      </c>
      <c r="E575" s="930" t="s">
        <v>1429</v>
      </c>
      <c r="F575" s="930" t="s">
        <v>1347</v>
      </c>
      <c r="G575" s="931"/>
      <c r="H575" s="935" t="s">
        <v>2712</v>
      </c>
      <c r="I575" s="304"/>
      <c r="J575" s="304"/>
      <c r="K575" s="304"/>
      <c r="L575" s="304"/>
      <c r="M575" s="304"/>
      <c r="N575" s="304"/>
      <c r="R575" s="214"/>
      <c r="S575" s="214"/>
      <c r="T575" s="214"/>
      <c r="U575" s="214"/>
    </row>
    <row r="576" ht="23.25" customHeight="1">
      <c r="B576" s="304"/>
      <c r="C576" s="928" t="s">
        <v>83</v>
      </c>
      <c r="D576" s="929" t="s">
        <v>2713</v>
      </c>
      <c r="E576" s="930" t="s">
        <v>1429</v>
      </c>
      <c r="F576" s="930" t="s">
        <v>1347</v>
      </c>
      <c r="G576" s="931"/>
      <c r="H576" s="935" t="s">
        <v>2714</v>
      </c>
      <c r="I576" s="304"/>
      <c r="J576" s="304"/>
      <c r="K576" s="304"/>
      <c r="L576" s="304"/>
      <c r="M576" s="304"/>
      <c r="N576" s="304"/>
      <c r="R576" s="214"/>
      <c r="S576" s="214"/>
      <c r="T576" s="214"/>
      <c r="U576" s="214"/>
    </row>
    <row r="577" ht="23.25" customHeight="1">
      <c r="B577" s="304"/>
      <c r="C577" s="928" t="s">
        <v>83</v>
      </c>
      <c r="D577" s="929" t="s">
        <v>534</v>
      </c>
      <c r="E577" s="930" t="s">
        <v>1429</v>
      </c>
      <c r="F577" s="930" t="s">
        <v>1347</v>
      </c>
      <c r="G577" s="931"/>
      <c r="H577" s="935" t="s">
        <v>2715</v>
      </c>
      <c r="I577" s="304"/>
      <c r="J577" s="304"/>
      <c r="K577" s="304"/>
      <c r="L577" s="304"/>
      <c r="M577" s="304"/>
      <c r="N577" s="304"/>
      <c r="R577" s="214"/>
      <c r="S577" s="214"/>
      <c r="T577" s="214"/>
      <c r="U577" s="214"/>
    </row>
    <row r="578" ht="23.25" customHeight="1">
      <c r="B578" s="304"/>
      <c r="C578" s="928" t="s">
        <v>83</v>
      </c>
      <c r="D578" s="929" t="s">
        <v>524</v>
      </c>
      <c r="E578" s="930" t="s">
        <v>1429</v>
      </c>
      <c r="F578" s="930" t="s">
        <v>1347</v>
      </c>
      <c r="G578" s="931"/>
      <c r="H578" s="935" t="s">
        <v>2716</v>
      </c>
      <c r="I578" s="304"/>
      <c r="J578" s="304"/>
      <c r="K578" s="304"/>
      <c r="L578" s="304"/>
      <c r="M578" s="304"/>
      <c r="N578" s="304"/>
      <c r="R578" s="214"/>
      <c r="S578" s="214"/>
      <c r="T578" s="214"/>
      <c r="U578" s="214"/>
    </row>
    <row r="579" ht="23.25" customHeight="1">
      <c r="B579" s="304"/>
      <c r="C579" s="928" t="s">
        <v>83</v>
      </c>
      <c r="D579" s="929" t="s">
        <v>595</v>
      </c>
      <c r="E579" s="930" t="s">
        <v>1429</v>
      </c>
      <c r="F579" s="930" t="s">
        <v>1347</v>
      </c>
      <c r="G579" s="931"/>
      <c r="H579" s="935" t="s">
        <v>2717</v>
      </c>
      <c r="I579" s="304"/>
      <c r="J579" s="304"/>
      <c r="K579" s="304"/>
      <c r="L579" s="304"/>
      <c r="M579" s="304"/>
      <c r="N579" s="304"/>
      <c r="R579" s="214"/>
      <c r="S579" s="214"/>
      <c r="T579" s="214"/>
      <c r="U579" s="214"/>
    </row>
    <row r="580" ht="23.25" customHeight="1">
      <c r="B580" s="304"/>
      <c r="C580" s="928" t="s">
        <v>83</v>
      </c>
      <c r="D580" s="929" t="s">
        <v>2718</v>
      </c>
      <c r="E580" s="930" t="s">
        <v>1429</v>
      </c>
      <c r="F580" s="930" t="s">
        <v>1347</v>
      </c>
      <c r="G580" s="931"/>
      <c r="H580" s="935" t="s">
        <v>2719</v>
      </c>
      <c r="I580" s="304"/>
      <c r="J580" s="304"/>
      <c r="K580" s="304"/>
      <c r="L580" s="304"/>
      <c r="M580" s="304"/>
      <c r="N580" s="304"/>
      <c r="R580" s="214"/>
      <c r="S580" s="214"/>
      <c r="T580" s="214"/>
      <c r="U580" s="214"/>
    </row>
    <row r="581" ht="23.25" customHeight="1">
      <c r="B581" s="304"/>
      <c r="C581" s="928" t="s">
        <v>83</v>
      </c>
      <c r="D581" s="929" t="s">
        <v>2158</v>
      </c>
      <c r="E581" s="930" t="s">
        <v>1429</v>
      </c>
      <c r="F581" s="930" t="s">
        <v>1347</v>
      </c>
      <c r="G581" s="931"/>
      <c r="H581" s="935" t="s">
        <v>2720</v>
      </c>
      <c r="I581" s="304"/>
      <c r="J581" s="304"/>
      <c r="K581" s="304"/>
      <c r="L581" s="304"/>
      <c r="M581" s="304"/>
      <c r="N581" s="304"/>
      <c r="R581" s="214"/>
      <c r="S581" s="214"/>
      <c r="T581" s="214"/>
      <c r="U581" s="214"/>
    </row>
    <row r="582" ht="23.25" customHeight="1">
      <c r="B582" s="304"/>
      <c r="C582" s="928" t="s">
        <v>83</v>
      </c>
      <c r="D582" s="929" t="s">
        <v>2161</v>
      </c>
      <c r="E582" s="930" t="s">
        <v>1429</v>
      </c>
      <c r="F582" s="930" t="s">
        <v>1347</v>
      </c>
      <c r="G582" s="931"/>
      <c r="H582" s="935" t="s">
        <v>2721</v>
      </c>
      <c r="I582" s="304"/>
      <c r="J582" s="304"/>
      <c r="K582" s="304"/>
      <c r="L582" s="304"/>
      <c r="M582" s="304"/>
      <c r="N582" s="304"/>
      <c r="R582" s="214"/>
      <c r="S582" s="214"/>
      <c r="T582" s="214"/>
      <c r="U582" s="214"/>
    </row>
    <row r="583" ht="23.25" customHeight="1">
      <c r="B583" s="304"/>
      <c r="C583" s="928" t="s">
        <v>83</v>
      </c>
      <c r="D583" s="929" t="s">
        <v>2602</v>
      </c>
      <c r="E583" s="930" t="s">
        <v>1429</v>
      </c>
      <c r="F583" s="930" t="s">
        <v>1347</v>
      </c>
      <c r="G583" s="931"/>
      <c r="H583" s="935" t="s">
        <v>2722</v>
      </c>
      <c r="I583" s="304"/>
      <c r="J583" s="304"/>
      <c r="K583" s="304"/>
      <c r="L583" s="304"/>
      <c r="M583" s="304"/>
      <c r="N583" s="304"/>
      <c r="R583" s="214"/>
      <c r="S583" s="214"/>
      <c r="T583" s="214"/>
      <c r="U583" s="214"/>
    </row>
    <row r="584" ht="23.25" customHeight="1">
      <c r="B584" s="315"/>
      <c r="C584" s="928" t="s">
        <v>83</v>
      </c>
      <c r="D584" s="929" t="s">
        <v>2605</v>
      </c>
      <c r="E584" s="930" t="s">
        <v>1429</v>
      </c>
      <c r="F584" s="930" t="s">
        <v>1347</v>
      </c>
      <c r="G584" s="931"/>
      <c r="H584" s="935" t="s">
        <v>2722</v>
      </c>
      <c r="I584" s="304"/>
      <c r="J584" s="304"/>
      <c r="K584" s="304"/>
      <c r="L584" s="304"/>
      <c r="M584" s="304"/>
      <c r="N584" s="304"/>
      <c r="R584" s="214"/>
      <c r="S584" s="214"/>
      <c r="T584" s="214"/>
      <c r="U584" s="214"/>
    </row>
    <row r="585" ht="23.25" customHeight="1">
      <c r="B585" s="936"/>
      <c r="C585" s="937" t="s">
        <v>18</v>
      </c>
      <c r="D585" s="938" t="s">
        <v>480</v>
      </c>
      <c r="E585" s="930" t="s">
        <v>1722</v>
      </c>
      <c r="F585" s="930" t="s">
        <v>1347</v>
      </c>
      <c r="G585" s="931"/>
      <c r="H585" s="939" t="s">
        <v>2723</v>
      </c>
      <c r="I585" s="304"/>
      <c r="J585" s="304"/>
      <c r="K585" s="304"/>
      <c r="L585" s="304"/>
      <c r="M585" s="304"/>
      <c r="N585" s="304"/>
      <c r="R585" s="214"/>
      <c r="S585" s="214"/>
      <c r="T585" s="214"/>
      <c r="U585" s="214"/>
    </row>
    <row r="586" ht="23.25" customHeight="1">
      <c r="B586" s="936"/>
      <c r="C586" s="391" t="s">
        <v>83</v>
      </c>
      <c r="D586" s="938" t="s">
        <v>1982</v>
      </c>
      <c r="E586" s="930" t="s">
        <v>1722</v>
      </c>
      <c r="F586" s="930" t="s">
        <v>1347</v>
      </c>
      <c r="G586" s="931"/>
      <c r="H586" s="932" t="s">
        <v>2724</v>
      </c>
      <c r="I586" s="315"/>
      <c r="J586" s="315"/>
      <c r="K586" s="315"/>
      <c r="L586" s="315"/>
      <c r="M586" s="315"/>
      <c r="N586" s="315"/>
      <c r="R586" s="214"/>
      <c r="S586" s="214"/>
      <c r="T586" s="214"/>
      <c r="U586" s="214"/>
    </row>
    <row r="587" ht="23.25" customHeight="1">
      <c r="B587" s="940"/>
      <c r="C587" s="941"/>
      <c r="D587" s="941"/>
      <c r="E587" s="941"/>
      <c r="F587" s="941"/>
      <c r="G587" s="942"/>
      <c r="H587" s="943"/>
      <c r="I587" s="944"/>
      <c r="J587" s="941"/>
      <c r="K587" s="944"/>
      <c r="L587" s="944"/>
      <c r="M587" s="944"/>
      <c r="N587" s="944"/>
      <c r="R587" s="214"/>
      <c r="S587" s="214"/>
      <c r="T587" s="214"/>
      <c r="U587" s="214"/>
    </row>
    <row r="588" ht="31.5" customHeight="1">
      <c r="B588" s="275"/>
      <c r="C588" s="276"/>
      <c r="D588" s="277"/>
      <c r="E588" s="278"/>
      <c r="F588" s="279"/>
      <c r="G588" s="873"/>
      <c r="H588" s="874"/>
      <c r="I588" s="282" t="s">
        <v>1345</v>
      </c>
      <c r="J588" s="283"/>
      <c r="K588" s="283"/>
      <c r="L588" s="283"/>
      <c r="M588" s="283"/>
      <c r="N588" s="284"/>
      <c r="R588" s="214"/>
      <c r="S588" s="214"/>
      <c r="T588" s="214"/>
      <c r="U588" s="214"/>
    </row>
    <row r="589" ht="51.75" customHeight="1">
      <c r="B589" s="285" t="s">
        <v>211</v>
      </c>
      <c r="C589" s="286" t="s">
        <v>195</v>
      </c>
      <c r="D589" s="277" t="s">
        <v>1346</v>
      </c>
      <c r="E589" s="278" t="s">
        <v>192</v>
      </c>
      <c r="F589" s="279" t="s">
        <v>1347</v>
      </c>
      <c r="G589" s="875" t="s">
        <v>1348</v>
      </c>
      <c r="H589" s="874" t="s">
        <v>1349</v>
      </c>
      <c r="I589" s="876" t="s">
        <v>2725</v>
      </c>
      <c r="J589" s="876" t="s">
        <v>2726</v>
      </c>
      <c r="K589" s="877" t="s">
        <v>2695</v>
      </c>
      <c r="L589" s="877" t="s">
        <v>2696</v>
      </c>
      <c r="M589" s="288" t="s">
        <v>2727</v>
      </c>
      <c r="N589" s="288" t="s">
        <v>2728</v>
      </c>
      <c r="R589" s="214"/>
      <c r="S589" s="214"/>
      <c r="T589" s="214"/>
      <c r="U589" s="214"/>
    </row>
    <row r="590" ht="23.25" customHeight="1">
      <c r="B590" s="945">
        <v>46180.0</v>
      </c>
      <c r="C590" s="946" t="s">
        <v>83</v>
      </c>
      <c r="D590" s="946" t="s">
        <v>2132</v>
      </c>
      <c r="E590" s="576" t="s">
        <v>1429</v>
      </c>
      <c r="F590" s="576" t="s">
        <v>1736</v>
      </c>
      <c r="G590" s="947"/>
      <c r="H590" s="403" t="s">
        <v>2729</v>
      </c>
      <c r="I590" s="948">
        <v>2.0</v>
      </c>
      <c r="J590" s="948">
        <v>0.0</v>
      </c>
      <c r="K590" s="948">
        <v>0.0</v>
      </c>
      <c r="L590" s="948">
        <v>0.0</v>
      </c>
      <c r="M590" s="948">
        <v>0.0</v>
      </c>
      <c r="N590" s="948">
        <v>0.0</v>
      </c>
      <c r="R590" s="214"/>
      <c r="S590" s="214"/>
      <c r="T590" s="214"/>
      <c r="U590" s="214"/>
    </row>
    <row r="591" ht="23.25" customHeight="1">
      <c r="B591" s="304"/>
      <c r="C591" s="946" t="s">
        <v>83</v>
      </c>
      <c r="D591" s="946" t="s">
        <v>2030</v>
      </c>
      <c r="E591" s="576" t="s">
        <v>1429</v>
      </c>
      <c r="F591" s="576" t="s">
        <v>1736</v>
      </c>
      <c r="G591" s="947"/>
      <c r="H591" s="403" t="s">
        <v>2730</v>
      </c>
      <c r="I591" s="304"/>
      <c r="J591" s="304"/>
      <c r="K591" s="304"/>
      <c r="L591" s="304"/>
      <c r="M591" s="304"/>
      <c r="N591" s="304"/>
      <c r="R591" s="214"/>
      <c r="S591" s="214"/>
      <c r="T591" s="214"/>
      <c r="U591" s="214"/>
    </row>
    <row r="592" ht="23.25" customHeight="1">
      <c r="B592" s="304"/>
      <c r="C592" s="946" t="s">
        <v>83</v>
      </c>
      <c r="D592" s="405" t="s">
        <v>2158</v>
      </c>
      <c r="E592" s="576" t="s">
        <v>1429</v>
      </c>
      <c r="F592" s="576" t="s">
        <v>1736</v>
      </c>
      <c r="G592" s="947"/>
      <c r="H592" s="935" t="s">
        <v>2719</v>
      </c>
      <c r="I592" s="304"/>
      <c r="J592" s="304"/>
      <c r="K592" s="304"/>
      <c r="L592" s="304"/>
      <c r="M592" s="304"/>
      <c r="N592" s="304"/>
      <c r="R592" s="214"/>
      <c r="S592" s="214"/>
      <c r="T592" s="214"/>
      <c r="U592" s="214"/>
    </row>
    <row r="593" ht="23.25" customHeight="1">
      <c r="B593" s="304"/>
      <c r="C593" s="946" t="s">
        <v>83</v>
      </c>
      <c r="D593" s="405" t="s">
        <v>2161</v>
      </c>
      <c r="E593" s="576" t="s">
        <v>1429</v>
      </c>
      <c r="F593" s="576" t="s">
        <v>1736</v>
      </c>
      <c r="G593" s="947"/>
      <c r="H593" s="949" t="s">
        <v>2601</v>
      </c>
      <c r="I593" s="304"/>
      <c r="J593" s="304"/>
      <c r="K593" s="304"/>
      <c r="L593" s="304"/>
      <c r="M593" s="304"/>
      <c r="N593" s="304"/>
      <c r="R593" s="214"/>
      <c r="S593" s="214"/>
      <c r="T593" s="214"/>
      <c r="U593" s="214"/>
    </row>
    <row r="594" ht="23.25" customHeight="1">
      <c r="B594" s="304"/>
      <c r="C594" s="946" t="s">
        <v>83</v>
      </c>
      <c r="D594" s="405" t="s">
        <v>2602</v>
      </c>
      <c r="E594" s="576" t="s">
        <v>1429</v>
      </c>
      <c r="F594" s="576" t="s">
        <v>1736</v>
      </c>
      <c r="G594" s="947"/>
      <c r="H594" s="950" t="s">
        <v>2604</v>
      </c>
      <c r="I594" s="304"/>
      <c r="J594" s="304"/>
      <c r="K594" s="304"/>
      <c r="L594" s="304"/>
      <c r="M594" s="304"/>
      <c r="N594" s="304"/>
      <c r="R594" s="214"/>
      <c r="S594" s="214"/>
      <c r="T594" s="214"/>
      <c r="U594" s="214"/>
    </row>
    <row r="595" ht="23.25" customHeight="1">
      <c r="B595" s="304"/>
      <c r="C595" s="946" t="s">
        <v>83</v>
      </c>
      <c r="D595" s="405" t="s">
        <v>2605</v>
      </c>
      <c r="E595" s="576" t="s">
        <v>1429</v>
      </c>
      <c r="F595" s="576" t="s">
        <v>1736</v>
      </c>
      <c r="G595" s="947"/>
      <c r="H595" s="315"/>
      <c r="I595" s="304"/>
      <c r="J595" s="304"/>
      <c r="K595" s="304"/>
      <c r="L595" s="304"/>
      <c r="M595" s="304"/>
      <c r="N595" s="304"/>
      <c r="R595" s="214"/>
      <c r="S595" s="214"/>
      <c r="T595" s="214"/>
      <c r="U595" s="214"/>
    </row>
    <row r="596" ht="23.25" customHeight="1">
      <c r="B596" s="304"/>
      <c r="C596" s="946" t="s">
        <v>83</v>
      </c>
      <c r="D596" s="405" t="s">
        <v>2606</v>
      </c>
      <c r="E596" s="576" t="s">
        <v>1429</v>
      </c>
      <c r="F596" s="576" t="s">
        <v>1736</v>
      </c>
      <c r="G596" s="947"/>
      <c r="H596" s="949" t="s">
        <v>2608</v>
      </c>
      <c r="I596" s="304"/>
      <c r="J596" s="304"/>
      <c r="K596" s="304"/>
      <c r="L596" s="304"/>
      <c r="M596" s="304"/>
      <c r="N596" s="304"/>
      <c r="R596" s="214"/>
      <c r="S596" s="214"/>
      <c r="T596" s="214"/>
      <c r="U596" s="214"/>
    </row>
    <row r="597" ht="23.25" customHeight="1">
      <c r="B597" s="304"/>
      <c r="C597" s="946" t="s">
        <v>83</v>
      </c>
      <c r="D597" s="405" t="s">
        <v>2609</v>
      </c>
      <c r="E597" s="576" t="s">
        <v>1429</v>
      </c>
      <c r="F597" s="576" t="s">
        <v>1736</v>
      </c>
      <c r="G597" s="947"/>
      <c r="H597" s="949" t="s">
        <v>2611</v>
      </c>
      <c r="I597" s="304"/>
      <c r="J597" s="304"/>
      <c r="K597" s="304"/>
      <c r="L597" s="304"/>
      <c r="M597" s="304"/>
      <c r="N597" s="304"/>
      <c r="R597" s="214"/>
      <c r="S597" s="214"/>
      <c r="T597" s="214"/>
      <c r="U597" s="214"/>
    </row>
    <row r="598" ht="23.25" customHeight="1">
      <c r="B598" s="304"/>
      <c r="C598" s="946" t="s">
        <v>83</v>
      </c>
      <c r="D598" s="405" t="s">
        <v>2168</v>
      </c>
      <c r="E598" s="576" t="s">
        <v>1429</v>
      </c>
      <c r="F598" s="576" t="s">
        <v>1736</v>
      </c>
      <c r="G598" s="947"/>
      <c r="H598" s="949" t="s">
        <v>2613</v>
      </c>
      <c r="I598" s="304"/>
      <c r="J598" s="304"/>
      <c r="K598" s="304"/>
      <c r="L598" s="304"/>
      <c r="M598" s="304"/>
      <c r="N598" s="304"/>
      <c r="R598" s="214"/>
      <c r="S598" s="214"/>
      <c r="T598" s="214"/>
      <c r="U598" s="214"/>
    </row>
    <row r="599" ht="23.25" customHeight="1">
      <c r="B599" s="304"/>
      <c r="C599" s="946" t="s">
        <v>83</v>
      </c>
      <c r="D599" s="405" t="s">
        <v>2614</v>
      </c>
      <c r="E599" s="576" t="s">
        <v>1429</v>
      </c>
      <c r="F599" s="576" t="s">
        <v>1736</v>
      </c>
      <c r="G599" s="947"/>
      <c r="H599" s="949" t="s">
        <v>2616</v>
      </c>
      <c r="I599" s="304"/>
      <c r="J599" s="304"/>
      <c r="K599" s="304"/>
      <c r="L599" s="304"/>
      <c r="M599" s="304"/>
      <c r="N599" s="304"/>
      <c r="R599" s="214"/>
      <c r="S599" s="214"/>
      <c r="T599" s="214"/>
      <c r="U599" s="214"/>
    </row>
    <row r="600" ht="21.0" customHeight="1">
      <c r="B600" s="315"/>
      <c r="C600" s="946" t="s">
        <v>83</v>
      </c>
      <c r="D600" s="405" t="s">
        <v>2619</v>
      </c>
      <c r="E600" s="576" t="s">
        <v>1429</v>
      </c>
      <c r="F600" s="576" t="s">
        <v>1736</v>
      </c>
      <c r="G600" s="947"/>
      <c r="H600" s="951"/>
      <c r="I600" s="315"/>
      <c r="J600" s="315"/>
      <c r="K600" s="315"/>
      <c r="L600" s="315"/>
      <c r="M600" s="315"/>
      <c r="N600" s="315"/>
      <c r="R600" s="214"/>
      <c r="S600" s="214"/>
      <c r="T600" s="214"/>
      <c r="U600" s="214"/>
    </row>
    <row r="601" ht="23.25" customHeight="1">
      <c r="B601" s="952"/>
      <c r="C601" s="872"/>
      <c r="D601" s="872"/>
      <c r="E601" s="872"/>
      <c r="F601" s="872"/>
      <c r="G601" s="145"/>
      <c r="H601" s="953"/>
      <c r="J601" s="872"/>
      <c r="R601" s="214"/>
      <c r="S601" s="214"/>
      <c r="T601" s="214"/>
      <c r="U601" s="214"/>
    </row>
    <row r="602" ht="31.5" customHeight="1">
      <c r="B602" s="275"/>
      <c r="C602" s="276"/>
      <c r="D602" s="277"/>
      <c r="E602" s="278"/>
      <c r="F602" s="279"/>
      <c r="G602" s="873"/>
      <c r="H602" s="874"/>
      <c r="I602" s="282" t="s">
        <v>1345</v>
      </c>
      <c r="J602" s="283"/>
      <c r="K602" s="283"/>
      <c r="L602" s="283"/>
      <c r="M602" s="283"/>
      <c r="N602" s="284"/>
      <c r="R602" s="214"/>
      <c r="S602" s="214"/>
      <c r="T602" s="214"/>
      <c r="U602" s="214"/>
    </row>
    <row r="603" ht="51.75" customHeight="1">
      <c r="B603" s="285" t="s">
        <v>211</v>
      </c>
      <c r="C603" s="286" t="s">
        <v>195</v>
      </c>
      <c r="D603" s="277" t="s">
        <v>1346</v>
      </c>
      <c r="E603" s="278" t="s">
        <v>192</v>
      </c>
      <c r="F603" s="279" t="s">
        <v>1347</v>
      </c>
      <c r="G603" s="875" t="s">
        <v>1348</v>
      </c>
      <c r="H603" s="874" t="s">
        <v>1349</v>
      </c>
      <c r="I603" s="876" t="s">
        <v>2731</v>
      </c>
      <c r="J603" s="876" t="s">
        <v>2732</v>
      </c>
      <c r="K603" s="877" t="s">
        <v>2695</v>
      </c>
      <c r="L603" s="877" t="s">
        <v>2696</v>
      </c>
      <c r="M603" s="288" t="s">
        <v>2733</v>
      </c>
      <c r="N603" s="288" t="s">
        <v>2734</v>
      </c>
      <c r="R603" s="214"/>
      <c r="S603" s="214"/>
      <c r="T603" s="214"/>
      <c r="U603" s="214"/>
    </row>
    <row r="604" ht="23.25" customHeight="1">
      <c r="A604" s="121"/>
      <c r="B604" s="954">
        <v>46183.0</v>
      </c>
      <c r="C604" s="955" t="s">
        <v>83</v>
      </c>
      <c r="D604" s="956" t="s">
        <v>2174</v>
      </c>
      <c r="E604" s="955" t="s">
        <v>1429</v>
      </c>
      <c r="F604" s="955" t="s">
        <v>1736</v>
      </c>
      <c r="G604" s="957"/>
      <c r="H604" s="958" t="s">
        <v>2735</v>
      </c>
      <c r="I604" s="959">
        <v>1.0</v>
      </c>
      <c r="J604" s="959">
        <v>0.0</v>
      </c>
      <c r="K604" s="959">
        <v>0.0</v>
      </c>
      <c r="L604" s="959">
        <v>0.0</v>
      </c>
      <c r="M604" s="959">
        <v>0.0</v>
      </c>
      <c r="N604" s="959">
        <v>0.0</v>
      </c>
      <c r="O604" s="121"/>
      <c r="P604" s="121"/>
      <c r="Q604" s="121"/>
      <c r="R604" s="960"/>
      <c r="S604" s="960"/>
      <c r="T604" s="960"/>
      <c r="U604" s="960"/>
    </row>
    <row r="605" ht="23.25" customHeight="1">
      <c r="A605" s="121"/>
      <c r="B605" s="304"/>
      <c r="C605" s="955" t="s">
        <v>83</v>
      </c>
      <c r="D605" s="956" t="s">
        <v>2619</v>
      </c>
      <c r="E605" s="955" t="s">
        <v>1429</v>
      </c>
      <c r="F605" s="955" t="s">
        <v>1736</v>
      </c>
      <c r="G605" s="957"/>
      <c r="H605" s="958" t="s">
        <v>2736</v>
      </c>
      <c r="I605" s="304"/>
      <c r="J605" s="304"/>
      <c r="K605" s="304"/>
      <c r="L605" s="304"/>
      <c r="M605" s="304"/>
      <c r="N605" s="304"/>
      <c r="O605" s="121"/>
      <c r="P605" s="121"/>
      <c r="Q605" s="121"/>
      <c r="R605" s="960"/>
      <c r="S605" s="960"/>
      <c r="T605" s="960"/>
      <c r="U605" s="960"/>
    </row>
    <row r="606" ht="23.25" customHeight="1">
      <c r="B606" s="304"/>
      <c r="C606" s="955" t="s">
        <v>83</v>
      </c>
      <c r="D606" s="961" t="s">
        <v>510</v>
      </c>
      <c r="E606" s="955" t="s">
        <v>1429</v>
      </c>
      <c r="F606" s="955" t="s">
        <v>1736</v>
      </c>
      <c r="G606" s="962"/>
      <c r="H606" s="958" t="s">
        <v>2737</v>
      </c>
      <c r="I606" s="304"/>
      <c r="J606" s="304"/>
      <c r="K606" s="304"/>
      <c r="L606" s="304"/>
      <c r="M606" s="304"/>
      <c r="N606" s="304"/>
      <c r="R606" s="214"/>
      <c r="S606" s="214"/>
      <c r="T606" s="214"/>
      <c r="U606" s="214"/>
    </row>
    <row r="607" ht="23.25" customHeight="1">
      <c r="B607" s="304"/>
      <c r="C607" s="955" t="s">
        <v>83</v>
      </c>
      <c r="D607" s="961" t="s">
        <v>2738</v>
      </c>
      <c r="E607" s="955" t="s">
        <v>1429</v>
      </c>
      <c r="F607" s="955" t="s">
        <v>1736</v>
      </c>
      <c r="G607" s="962"/>
      <c r="H607" s="958" t="s">
        <v>2739</v>
      </c>
      <c r="I607" s="304"/>
      <c r="J607" s="304"/>
      <c r="K607" s="304"/>
      <c r="L607" s="304"/>
      <c r="M607" s="304"/>
      <c r="N607" s="304"/>
      <c r="R607" s="214"/>
      <c r="S607" s="214"/>
      <c r="T607" s="214"/>
      <c r="U607" s="214"/>
    </row>
    <row r="608" ht="26.25" customHeight="1">
      <c r="B608" s="304"/>
      <c r="C608" s="955" t="s">
        <v>83</v>
      </c>
      <c r="D608" s="961" t="s">
        <v>2628</v>
      </c>
      <c r="E608" s="955" t="s">
        <v>1429</v>
      </c>
      <c r="F608" s="955" t="s">
        <v>1736</v>
      </c>
      <c r="G608" s="962"/>
      <c r="H608" s="958" t="s">
        <v>2740</v>
      </c>
      <c r="I608" s="304"/>
      <c r="J608" s="304"/>
      <c r="K608" s="304"/>
      <c r="L608" s="304"/>
      <c r="M608" s="304"/>
      <c r="N608" s="304"/>
      <c r="R608" s="214"/>
      <c r="S608" s="214"/>
      <c r="T608" s="214"/>
      <c r="U608" s="214"/>
    </row>
    <row r="609" ht="23.25" customHeight="1">
      <c r="B609" s="304"/>
      <c r="C609" s="955" t="s">
        <v>83</v>
      </c>
      <c r="D609" s="961" t="s">
        <v>2741</v>
      </c>
      <c r="E609" s="955" t="s">
        <v>1429</v>
      </c>
      <c r="F609" s="955" t="s">
        <v>1736</v>
      </c>
      <c r="G609" s="962"/>
      <c r="H609" s="963" t="s">
        <v>2742</v>
      </c>
      <c r="I609" s="304"/>
      <c r="J609" s="304"/>
      <c r="K609" s="304"/>
      <c r="L609" s="304"/>
      <c r="M609" s="304"/>
      <c r="N609" s="304"/>
      <c r="R609" s="214"/>
      <c r="S609" s="214"/>
      <c r="T609" s="214"/>
      <c r="U609" s="214"/>
    </row>
    <row r="610" ht="23.25" customHeight="1">
      <c r="B610" s="304"/>
      <c r="C610" s="955" t="s">
        <v>83</v>
      </c>
      <c r="D610" s="961" t="s">
        <v>2647</v>
      </c>
      <c r="E610" s="955" t="s">
        <v>1429</v>
      </c>
      <c r="F610" s="955" t="s">
        <v>1736</v>
      </c>
      <c r="G610" s="962"/>
      <c r="H610" s="958" t="s">
        <v>2743</v>
      </c>
      <c r="I610" s="304"/>
      <c r="J610" s="304"/>
      <c r="K610" s="304"/>
      <c r="L610" s="304"/>
      <c r="M610" s="304"/>
      <c r="N610" s="304"/>
      <c r="R610" s="214"/>
      <c r="S610" s="214"/>
      <c r="T610" s="214"/>
      <c r="U610" s="214"/>
    </row>
    <row r="611" ht="23.25" customHeight="1">
      <c r="B611" s="304"/>
      <c r="C611" s="955" t="s">
        <v>83</v>
      </c>
      <c r="D611" s="961" t="s">
        <v>2744</v>
      </c>
      <c r="E611" s="955" t="s">
        <v>1429</v>
      </c>
      <c r="F611" s="955" t="s">
        <v>1736</v>
      </c>
      <c r="G611" s="962"/>
      <c r="H611" s="958" t="s">
        <v>2745</v>
      </c>
      <c r="I611" s="304"/>
      <c r="J611" s="304"/>
      <c r="K611" s="304"/>
      <c r="L611" s="304"/>
      <c r="M611" s="304"/>
      <c r="N611" s="304"/>
      <c r="R611" s="214"/>
      <c r="S611" s="214"/>
      <c r="T611" s="214"/>
      <c r="U611" s="214"/>
    </row>
    <row r="612" ht="23.25" customHeight="1">
      <c r="B612" s="304"/>
      <c r="C612" s="955" t="s">
        <v>83</v>
      </c>
      <c r="D612" s="961" t="s">
        <v>2046</v>
      </c>
      <c r="E612" s="955" t="s">
        <v>1429</v>
      </c>
      <c r="F612" s="955" t="s">
        <v>1736</v>
      </c>
      <c r="G612" s="962"/>
      <c r="H612" s="958" t="s">
        <v>2746</v>
      </c>
      <c r="I612" s="304"/>
      <c r="J612" s="304"/>
      <c r="K612" s="304"/>
      <c r="L612" s="304"/>
      <c r="M612" s="304"/>
      <c r="N612" s="304"/>
      <c r="R612" s="214"/>
      <c r="S612" s="214"/>
      <c r="T612" s="214"/>
      <c r="U612" s="214"/>
    </row>
    <row r="613" ht="23.25" customHeight="1">
      <c r="B613" s="304"/>
      <c r="C613" s="955" t="s">
        <v>83</v>
      </c>
      <c r="D613" s="964" t="s">
        <v>292</v>
      </c>
      <c r="E613" s="965" t="s">
        <v>1376</v>
      </c>
      <c r="F613" s="966" t="s">
        <v>1505</v>
      </c>
      <c r="G613" s="962"/>
      <c r="H613" s="332" t="s">
        <v>2747</v>
      </c>
      <c r="I613" s="304"/>
      <c r="J613" s="304"/>
      <c r="K613" s="304"/>
      <c r="L613" s="304"/>
      <c r="M613" s="304"/>
      <c r="N613" s="304"/>
      <c r="R613" s="214"/>
      <c r="S613" s="214"/>
      <c r="T613" s="214"/>
      <c r="U613" s="214"/>
    </row>
    <row r="614" ht="23.25" customHeight="1">
      <c r="B614" s="304"/>
      <c r="C614" s="964" t="s">
        <v>18</v>
      </c>
      <c r="D614" s="964" t="s">
        <v>480</v>
      </c>
      <c r="E614" s="965" t="s">
        <v>1722</v>
      </c>
      <c r="F614" s="955" t="s">
        <v>1736</v>
      </c>
      <c r="G614" s="962"/>
      <c r="H614" s="332" t="s">
        <v>2748</v>
      </c>
      <c r="I614" s="304"/>
      <c r="J614" s="304"/>
      <c r="K614" s="304"/>
      <c r="L614" s="304"/>
      <c r="M614" s="304"/>
      <c r="N614" s="304"/>
      <c r="R614" s="214"/>
      <c r="S614" s="214"/>
      <c r="T614" s="214"/>
      <c r="U614" s="214"/>
    </row>
    <row r="615" ht="23.25" customHeight="1">
      <c r="B615" s="315"/>
      <c r="C615" s="967"/>
      <c r="D615" s="967"/>
      <c r="E615" s="967"/>
      <c r="F615" s="955" t="s">
        <v>1736</v>
      </c>
      <c r="G615" s="962"/>
      <c r="H615" s="968"/>
      <c r="I615" s="304"/>
      <c r="J615" s="304"/>
      <c r="K615" s="304"/>
      <c r="L615" s="304"/>
      <c r="M615" s="304"/>
      <c r="N615" s="304"/>
      <c r="R615" s="214"/>
      <c r="S615" s="214"/>
      <c r="T615" s="214"/>
      <c r="U615" s="214"/>
    </row>
    <row r="616" ht="23.25" customHeight="1">
      <c r="B616" s="969"/>
      <c r="C616" s="926"/>
      <c r="D616" s="926"/>
      <c r="E616" s="926"/>
      <c r="F616" s="926"/>
      <c r="G616" s="970"/>
      <c r="H616" s="971" t="s">
        <v>2749</v>
      </c>
      <c r="I616" s="315"/>
      <c r="J616" s="315"/>
      <c r="K616" s="315"/>
      <c r="L616" s="315"/>
      <c r="M616" s="315"/>
      <c r="N616" s="315"/>
      <c r="R616" s="214"/>
      <c r="S616" s="214"/>
      <c r="T616" s="214"/>
      <c r="U616" s="214"/>
    </row>
    <row r="617" ht="23.25" customHeight="1">
      <c r="B617" s="952"/>
      <c r="C617" s="872"/>
      <c r="D617" s="872"/>
      <c r="E617" s="872"/>
      <c r="F617" s="872"/>
      <c r="G617" s="145"/>
      <c r="H617" s="953"/>
      <c r="J617" s="872"/>
      <c r="R617" s="214"/>
      <c r="S617" s="214"/>
      <c r="T617" s="214"/>
      <c r="U617" s="214"/>
    </row>
    <row r="618" ht="31.5" customHeight="1">
      <c r="B618" s="275"/>
      <c r="C618" s="276"/>
      <c r="D618" s="277"/>
      <c r="E618" s="278"/>
      <c r="F618" s="279"/>
      <c r="G618" s="873"/>
      <c r="H618" s="874"/>
      <c r="I618" s="282" t="s">
        <v>1345</v>
      </c>
      <c r="J618" s="283"/>
      <c r="K618" s="283"/>
      <c r="L618" s="283"/>
      <c r="M618" s="283"/>
      <c r="N618" s="284"/>
      <c r="R618" s="214"/>
      <c r="S618" s="214"/>
      <c r="T618" s="214"/>
      <c r="U618" s="214"/>
    </row>
    <row r="619" ht="51.75" customHeight="1">
      <c r="B619" s="285" t="s">
        <v>211</v>
      </c>
      <c r="C619" s="286" t="s">
        <v>195</v>
      </c>
      <c r="D619" s="277" t="s">
        <v>1346</v>
      </c>
      <c r="E619" s="278" t="s">
        <v>192</v>
      </c>
      <c r="F619" s="279" t="s">
        <v>1347</v>
      </c>
      <c r="G619" s="875" t="s">
        <v>1348</v>
      </c>
      <c r="H619" s="874" t="s">
        <v>1349</v>
      </c>
      <c r="I619" s="876" t="s">
        <v>2750</v>
      </c>
      <c r="J619" s="876" t="s">
        <v>2751</v>
      </c>
      <c r="K619" s="877" t="s">
        <v>2695</v>
      </c>
      <c r="L619" s="877" t="s">
        <v>2696</v>
      </c>
      <c r="M619" s="288" t="s">
        <v>2752</v>
      </c>
      <c r="N619" s="288" t="s">
        <v>2753</v>
      </c>
      <c r="R619" s="214"/>
      <c r="S619" s="214"/>
      <c r="T619" s="214"/>
      <c r="U619" s="214"/>
    </row>
    <row r="620" ht="23.25" customHeight="1">
      <c r="A620" s="121"/>
      <c r="B620" s="954">
        <v>46184.0</v>
      </c>
      <c r="C620" s="964" t="s">
        <v>18</v>
      </c>
      <c r="D620" s="972" t="s">
        <v>480</v>
      </c>
      <c r="E620" s="965" t="s">
        <v>1376</v>
      </c>
      <c r="F620" s="955" t="s">
        <v>1736</v>
      </c>
      <c r="G620" s="973">
        <v>12100.0</v>
      </c>
      <c r="H620" s="958" t="s">
        <v>2754</v>
      </c>
      <c r="I620" s="974">
        <v>1.0</v>
      </c>
      <c r="J620" s="974">
        <v>0.0</v>
      </c>
      <c r="K620" s="974">
        <v>0.0</v>
      </c>
      <c r="L620" s="974">
        <v>0.0</v>
      </c>
      <c r="M620" s="974">
        <v>0.0</v>
      </c>
      <c r="N620" s="974">
        <v>0.0</v>
      </c>
      <c r="O620" s="121"/>
      <c r="P620" s="121"/>
      <c r="Q620" s="121"/>
      <c r="R620" s="960"/>
      <c r="S620" s="960"/>
      <c r="T620" s="960"/>
      <c r="U620" s="960"/>
    </row>
    <row r="621" ht="23.25" customHeight="1">
      <c r="A621" s="121"/>
      <c r="B621" s="304"/>
      <c r="C621" s="955" t="s">
        <v>83</v>
      </c>
      <c r="D621" s="961" t="s">
        <v>2651</v>
      </c>
      <c r="E621" s="955" t="s">
        <v>1429</v>
      </c>
      <c r="F621" s="955" t="s">
        <v>1736</v>
      </c>
      <c r="G621" s="957"/>
      <c r="H621" s="958" t="s">
        <v>2755</v>
      </c>
      <c r="I621" s="304"/>
      <c r="J621" s="304"/>
      <c r="K621" s="304"/>
      <c r="L621" s="304"/>
      <c r="M621" s="304"/>
      <c r="N621" s="304"/>
      <c r="O621" s="121"/>
      <c r="P621" s="121"/>
      <c r="Q621" s="121"/>
      <c r="R621" s="960"/>
      <c r="S621" s="960"/>
      <c r="T621" s="960"/>
      <c r="U621" s="960"/>
    </row>
    <row r="622" ht="23.25" customHeight="1">
      <c r="B622" s="304"/>
      <c r="C622" s="955" t="s">
        <v>83</v>
      </c>
      <c r="D622" s="961" t="s">
        <v>2654</v>
      </c>
      <c r="E622" s="955" t="s">
        <v>1429</v>
      </c>
      <c r="F622" s="955" t="s">
        <v>1736</v>
      </c>
      <c r="G622" s="962"/>
      <c r="H622" s="958" t="s">
        <v>2756</v>
      </c>
      <c r="I622" s="304"/>
      <c r="J622" s="304"/>
      <c r="K622" s="304"/>
      <c r="L622" s="304"/>
      <c r="M622" s="304"/>
      <c r="N622" s="304"/>
      <c r="R622" s="214"/>
      <c r="S622" s="214"/>
      <c r="T622" s="214"/>
      <c r="U622" s="214"/>
    </row>
    <row r="623" ht="23.25" customHeight="1">
      <c r="B623" s="304"/>
      <c r="C623" s="955" t="s">
        <v>83</v>
      </c>
      <c r="D623" s="961" t="s">
        <v>2757</v>
      </c>
      <c r="E623" s="955" t="s">
        <v>1429</v>
      </c>
      <c r="F623" s="955" t="s">
        <v>1736</v>
      </c>
      <c r="G623" s="962"/>
      <c r="H623" s="958" t="s">
        <v>2758</v>
      </c>
      <c r="I623" s="304"/>
      <c r="J623" s="304"/>
      <c r="K623" s="304"/>
      <c r="L623" s="304"/>
      <c r="M623" s="304"/>
      <c r="N623" s="304"/>
      <c r="R623" s="214"/>
      <c r="S623" s="214"/>
      <c r="T623" s="214"/>
      <c r="U623" s="214"/>
    </row>
    <row r="624" ht="26.25" customHeight="1">
      <c r="B624" s="304"/>
      <c r="C624" s="955" t="s">
        <v>83</v>
      </c>
      <c r="D624" s="961" t="s">
        <v>2657</v>
      </c>
      <c r="E624" s="955" t="s">
        <v>1429</v>
      </c>
      <c r="F624" s="955" t="s">
        <v>1736</v>
      </c>
      <c r="G624" s="962"/>
      <c r="H624" s="958" t="s">
        <v>2759</v>
      </c>
      <c r="I624" s="304"/>
      <c r="J624" s="304"/>
      <c r="K624" s="304"/>
      <c r="L624" s="304"/>
      <c r="M624" s="304"/>
      <c r="N624" s="304"/>
      <c r="R624" s="214"/>
      <c r="S624" s="214"/>
      <c r="T624" s="214"/>
      <c r="U624" s="214"/>
    </row>
    <row r="625" ht="23.25" customHeight="1">
      <c r="B625" s="304"/>
      <c r="C625" s="955" t="s">
        <v>83</v>
      </c>
      <c r="D625" s="961" t="s">
        <v>904</v>
      </c>
      <c r="E625" s="955" t="s">
        <v>1429</v>
      </c>
      <c r="F625" s="955" t="s">
        <v>1736</v>
      </c>
      <c r="G625" s="962"/>
      <c r="H625" s="958" t="s">
        <v>2760</v>
      </c>
      <c r="I625" s="304"/>
      <c r="J625" s="304"/>
      <c r="K625" s="304"/>
      <c r="L625" s="304"/>
      <c r="M625" s="304"/>
      <c r="N625" s="304"/>
      <c r="R625" s="214"/>
      <c r="S625" s="214"/>
      <c r="T625" s="214"/>
      <c r="U625" s="214"/>
    </row>
    <row r="626" ht="23.25" customHeight="1">
      <c r="B626" s="304"/>
      <c r="C626" s="955" t="s">
        <v>83</v>
      </c>
      <c r="D626" s="961" t="s">
        <v>2662</v>
      </c>
      <c r="E626" s="955" t="s">
        <v>1429</v>
      </c>
      <c r="F626" s="955" t="s">
        <v>1736</v>
      </c>
      <c r="G626" s="962"/>
      <c r="H626" s="958" t="s">
        <v>2761</v>
      </c>
      <c r="I626" s="304"/>
      <c r="J626" s="304"/>
      <c r="K626" s="304"/>
      <c r="L626" s="304"/>
      <c r="M626" s="304"/>
      <c r="N626" s="304"/>
      <c r="R626" s="214"/>
      <c r="S626" s="214"/>
      <c r="T626" s="214"/>
      <c r="U626" s="214"/>
    </row>
    <row r="627" ht="23.25" customHeight="1">
      <c r="B627" s="304"/>
      <c r="C627" s="955" t="s">
        <v>83</v>
      </c>
      <c r="D627" s="961" t="s">
        <v>2664</v>
      </c>
      <c r="E627" s="955" t="s">
        <v>1429</v>
      </c>
      <c r="F627" s="955" t="s">
        <v>1736</v>
      </c>
      <c r="G627" s="962"/>
      <c r="H627" s="958" t="s">
        <v>2762</v>
      </c>
      <c r="I627" s="304"/>
      <c r="J627" s="304"/>
      <c r="K627" s="304"/>
      <c r="L627" s="304"/>
      <c r="M627" s="304"/>
      <c r="N627" s="304"/>
      <c r="R627" s="214"/>
      <c r="S627" s="214"/>
      <c r="T627" s="214"/>
      <c r="U627" s="214"/>
    </row>
    <row r="628" ht="23.25" customHeight="1">
      <c r="B628" s="304"/>
      <c r="C628" s="955" t="s">
        <v>83</v>
      </c>
      <c r="D628" s="961" t="s">
        <v>2763</v>
      </c>
      <c r="E628" s="955" t="s">
        <v>1429</v>
      </c>
      <c r="F628" s="955" t="s">
        <v>1736</v>
      </c>
      <c r="G628" s="962"/>
      <c r="H628" s="958" t="s">
        <v>2764</v>
      </c>
      <c r="I628" s="304"/>
      <c r="J628" s="304"/>
      <c r="K628" s="304"/>
      <c r="L628" s="304"/>
      <c r="M628" s="304"/>
      <c r="N628" s="304"/>
      <c r="R628" s="214"/>
      <c r="S628" s="214"/>
      <c r="T628" s="214"/>
      <c r="U628" s="214"/>
    </row>
    <row r="629" ht="23.25" customHeight="1">
      <c r="B629" s="304"/>
      <c r="C629" s="955" t="s">
        <v>83</v>
      </c>
      <c r="D629" s="961" t="s">
        <v>2765</v>
      </c>
      <c r="E629" s="965" t="s">
        <v>1429</v>
      </c>
      <c r="F629" s="966" t="s">
        <v>1736</v>
      </c>
      <c r="G629" s="962"/>
      <c r="H629" s="332" t="s">
        <v>2766</v>
      </c>
      <c r="I629" s="304"/>
      <c r="J629" s="304"/>
      <c r="K629" s="304"/>
      <c r="L629" s="304"/>
      <c r="M629" s="304"/>
      <c r="N629" s="304"/>
      <c r="R629" s="214"/>
      <c r="S629" s="214"/>
      <c r="T629" s="214"/>
      <c r="U629" s="214"/>
    </row>
    <row r="630" ht="23.25" customHeight="1">
      <c r="B630" s="304"/>
      <c r="C630" s="955" t="s">
        <v>83</v>
      </c>
      <c r="D630" s="961" t="s">
        <v>2767</v>
      </c>
      <c r="E630" s="965" t="s">
        <v>1429</v>
      </c>
      <c r="F630" s="955" t="s">
        <v>1736</v>
      </c>
      <c r="G630" s="962"/>
      <c r="H630" s="332" t="s">
        <v>2768</v>
      </c>
      <c r="I630" s="304"/>
      <c r="J630" s="304"/>
      <c r="K630" s="304"/>
      <c r="L630" s="304"/>
      <c r="M630" s="304"/>
      <c r="N630" s="304"/>
      <c r="R630" s="214"/>
      <c r="S630" s="214"/>
      <c r="T630" s="214"/>
      <c r="U630" s="214"/>
    </row>
    <row r="631" ht="23.25" customHeight="1">
      <c r="B631" s="304"/>
      <c r="C631" s="955" t="s">
        <v>83</v>
      </c>
      <c r="D631" s="964" t="s">
        <v>290</v>
      </c>
      <c r="E631" s="965" t="s">
        <v>1376</v>
      </c>
      <c r="F631" s="955" t="s">
        <v>1736</v>
      </c>
      <c r="G631" s="962"/>
      <c r="H631" s="332" t="s">
        <v>2769</v>
      </c>
      <c r="I631" s="304"/>
      <c r="J631" s="304"/>
      <c r="K631" s="304"/>
      <c r="L631" s="304"/>
      <c r="M631" s="304"/>
      <c r="N631" s="304"/>
      <c r="R631" s="214"/>
      <c r="S631" s="214"/>
      <c r="T631" s="214"/>
      <c r="U631" s="214"/>
    </row>
    <row r="632" ht="23.25" customHeight="1">
      <c r="B632" s="315"/>
      <c r="C632" s="955" t="s">
        <v>83</v>
      </c>
      <c r="D632" s="964" t="s">
        <v>555</v>
      </c>
      <c r="E632" s="965" t="s">
        <v>1376</v>
      </c>
      <c r="F632" s="955" t="s">
        <v>1736</v>
      </c>
      <c r="G632" s="962"/>
      <c r="H632" s="332" t="s">
        <v>2769</v>
      </c>
      <c r="I632" s="315"/>
      <c r="J632" s="315"/>
      <c r="K632" s="315"/>
      <c r="L632" s="315"/>
      <c r="M632" s="315"/>
      <c r="N632" s="315"/>
      <c r="R632" s="214"/>
      <c r="S632" s="214"/>
      <c r="T632" s="214"/>
      <c r="U632" s="214"/>
    </row>
    <row r="633" ht="23.25" customHeight="1">
      <c r="B633" s="952"/>
      <c r="C633" s="872"/>
      <c r="D633" s="872"/>
      <c r="E633" s="872"/>
      <c r="F633" s="872"/>
      <c r="G633" s="145"/>
      <c r="H633" s="953"/>
      <c r="J633" s="872"/>
      <c r="R633" s="214"/>
      <c r="S633" s="214"/>
      <c r="T633" s="214"/>
      <c r="U633" s="214"/>
    </row>
    <row r="634" ht="31.5" customHeight="1">
      <c r="B634" s="275"/>
      <c r="C634" s="276"/>
      <c r="D634" s="277"/>
      <c r="E634" s="278"/>
      <c r="F634" s="279"/>
      <c r="G634" s="873"/>
      <c r="H634" s="874"/>
      <c r="I634" s="282" t="s">
        <v>1345</v>
      </c>
      <c r="J634" s="283"/>
      <c r="K634" s="283"/>
      <c r="L634" s="283"/>
      <c r="M634" s="283"/>
      <c r="N634" s="284"/>
      <c r="R634" s="214"/>
      <c r="S634" s="214"/>
      <c r="T634" s="214"/>
      <c r="U634" s="214"/>
    </row>
    <row r="635" ht="51.75" customHeight="1">
      <c r="B635" s="285" t="s">
        <v>211</v>
      </c>
      <c r="C635" s="286" t="s">
        <v>195</v>
      </c>
      <c r="D635" s="277" t="s">
        <v>1346</v>
      </c>
      <c r="E635" s="278" t="s">
        <v>192</v>
      </c>
      <c r="F635" s="279" t="s">
        <v>1347</v>
      </c>
      <c r="G635" s="875" t="s">
        <v>1348</v>
      </c>
      <c r="H635" s="874" t="s">
        <v>1349</v>
      </c>
      <c r="I635" s="876" t="s">
        <v>2770</v>
      </c>
      <c r="J635" s="876" t="s">
        <v>2771</v>
      </c>
      <c r="K635" s="877" t="s">
        <v>2695</v>
      </c>
      <c r="L635" s="877" t="s">
        <v>2696</v>
      </c>
      <c r="M635" s="288" t="s">
        <v>2772</v>
      </c>
      <c r="N635" s="288" t="s">
        <v>2773</v>
      </c>
      <c r="R635" s="214"/>
      <c r="S635" s="214"/>
      <c r="T635" s="214"/>
      <c r="U635" s="214"/>
    </row>
    <row r="636" ht="23.25" customHeight="1">
      <c r="A636" s="121"/>
      <c r="B636" s="954">
        <v>46185.0</v>
      </c>
      <c r="C636" s="955" t="s">
        <v>83</v>
      </c>
      <c r="D636" s="961" t="s">
        <v>2128</v>
      </c>
      <c r="E636" s="965" t="s">
        <v>1429</v>
      </c>
      <c r="F636" s="955" t="s">
        <v>1736</v>
      </c>
      <c r="G636" s="973"/>
      <c r="H636" s="958" t="s">
        <v>2774</v>
      </c>
      <c r="I636" s="974">
        <v>0.0</v>
      </c>
      <c r="J636" s="974">
        <v>0.0</v>
      </c>
      <c r="K636" s="974">
        <v>0.0</v>
      </c>
      <c r="L636" s="974">
        <v>0.0</v>
      </c>
      <c r="M636" s="974">
        <v>0.0</v>
      </c>
      <c r="N636" s="974">
        <v>0.0</v>
      </c>
      <c r="O636" s="121"/>
      <c r="P636" s="121"/>
      <c r="Q636" s="121"/>
      <c r="R636" s="960"/>
      <c r="S636" s="960"/>
      <c r="T636" s="960"/>
      <c r="U636" s="960"/>
    </row>
    <row r="637" ht="23.25" customHeight="1">
      <c r="A637" s="121"/>
      <c r="B637" s="304"/>
      <c r="C637" s="955" t="s">
        <v>83</v>
      </c>
      <c r="D637" s="961" t="s">
        <v>2202</v>
      </c>
      <c r="E637" s="955" t="s">
        <v>1429</v>
      </c>
      <c r="F637" s="955" t="s">
        <v>1736</v>
      </c>
      <c r="G637" s="957"/>
      <c r="H637" s="958" t="s">
        <v>2775</v>
      </c>
      <c r="I637" s="304"/>
      <c r="J637" s="304"/>
      <c r="K637" s="304"/>
      <c r="L637" s="304"/>
      <c r="M637" s="304"/>
      <c r="N637" s="304"/>
      <c r="O637" s="121"/>
      <c r="P637" s="121"/>
      <c r="Q637" s="121"/>
      <c r="R637" s="960"/>
      <c r="S637" s="960"/>
      <c r="T637" s="960"/>
      <c r="U637" s="960"/>
    </row>
    <row r="638" ht="23.25" customHeight="1">
      <c r="B638" s="304"/>
      <c r="C638" s="955" t="s">
        <v>83</v>
      </c>
      <c r="D638" s="961" t="s">
        <v>2205</v>
      </c>
      <c r="E638" s="955" t="s">
        <v>1429</v>
      </c>
      <c r="F638" s="955" t="s">
        <v>1736</v>
      </c>
      <c r="G638" s="962"/>
      <c r="H638" s="958" t="s">
        <v>2776</v>
      </c>
      <c r="I638" s="304"/>
      <c r="J638" s="304"/>
      <c r="K638" s="304"/>
      <c r="L638" s="304"/>
      <c r="M638" s="304"/>
      <c r="N638" s="304"/>
      <c r="R638" s="214"/>
      <c r="S638" s="214"/>
      <c r="T638" s="214"/>
      <c r="U638" s="214"/>
    </row>
    <row r="639" ht="23.25" customHeight="1">
      <c r="B639" s="304"/>
      <c r="C639" s="955" t="s">
        <v>83</v>
      </c>
      <c r="D639" s="961" t="s">
        <v>2777</v>
      </c>
      <c r="E639" s="955" t="s">
        <v>1429</v>
      </c>
      <c r="F639" s="955" t="s">
        <v>1736</v>
      </c>
      <c r="G639" s="962"/>
      <c r="H639" s="958" t="s">
        <v>2778</v>
      </c>
      <c r="I639" s="304"/>
      <c r="J639" s="304"/>
      <c r="K639" s="304"/>
      <c r="L639" s="304"/>
      <c r="M639" s="304"/>
      <c r="N639" s="304"/>
      <c r="R639" s="214"/>
      <c r="S639" s="214"/>
      <c r="T639" s="214"/>
      <c r="U639" s="214"/>
    </row>
    <row r="640" ht="26.25" customHeight="1">
      <c r="B640" s="304"/>
      <c r="C640" s="955" t="s">
        <v>83</v>
      </c>
      <c r="D640" s="961" t="s">
        <v>2779</v>
      </c>
      <c r="E640" s="955" t="s">
        <v>1429</v>
      </c>
      <c r="F640" s="955" t="s">
        <v>1736</v>
      </c>
      <c r="G640" s="962"/>
      <c r="H640" s="958" t="s">
        <v>2780</v>
      </c>
      <c r="I640" s="304"/>
      <c r="J640" s="304"/>
      <c r="K640" s="304"/>
      <c r="L640" s="304"/>
      <c r="M640" s="304"/>
      <c r="N640" s="304"/>
      <c r="R640" s="214"/>
      <c r="S640" s="214"/>
      <c r="T640" s="214"/>
      <c r="U640" s="214"/>
    </row>
    <row r="641" ht="23.25" customHeight="1">
      <c r="B641" s="304"/>
      <c r="C641" s="955" t="s">
        <v>83</v>
      </c>
      <c r="D641" s="961" t="s">
        <v>2781</v>
      </c>
      <c r="E641" s="955" t="s">
        <v>1429</v>
      </c>
      <c r="F641" s="955" t="s">
        <v>1736</v>
      </c>
      <c r="G641" s="962"/>
      <c r="H641" s="958" t="s">
        <v>2782</v>
      </c>
      <c r="I641" s="304"/>
      <c r="J641" s="304"/>
      <c r="K641" s="304"/>
      <c r="L641" s="304"/>
      <c r="M641" s="304"/>
      <c r="N641" s="304"/>
      <c r="R641" s="214"/>
      <c r="S641" s="214"/>
      <c r="T641" s="214"/>
      <c r="U641" s="214"/>
    </row>
    <row r="642" ht="23.25" customHeight="1">
      <c r="B642" s="304"/>
      <c r="C642" s="955" t="s">
        <v>83</v>
      </c>
      <c r="D642" s="961" t="s">
        <v>528</v>
      </c>
      <c r="E642" s="955" t="s">
        <v>1429</v>
      </c>
      <c r="F642" s="955" t="s">
        <v>1736</v>
      </c>
      <c r="G642" s="962"/>
      <c r="H642" s="958" t="s">
        <v>2783</v>
      </c>
      <c r="I642" s="304"/>
      <c r="J642" s="304"/>
      <c r="K642" s="304"/>
      <c r="L642" s="304"/>
      <c r="M642" s="304"/>
      <c r="N642" s="304"/>
      <c r="R642" s="214"/>
      <c r="S642" s="214"/>
      <c r="T642" s="214"/>
      <c r="U642" s="214"/>
    </row>
    <row r="643" ht="23.25" customHeight="1">
      <c r="B643" s="304"/>
      <c r="C643" s="955" t="s">
        <v>83</v>
      </c>
      <c r="D643" s="961" t="s">
        <v>2210</v>
      </c>
      <c r="E643" s="955" t="s">
        <v>1429</v>
      </c>
      <c r="F643" s="955" t="s">
        <v>1736</v>
      </c>
      <c r="G643" s="962"/>
      <c r="H643" s="958" t="s">
        <v>2784</v>
      </c>
      <c r="I643" s="304"/>
      <c r="J643" s="304"/>
      <c r="K643" s="304"/>
      <c r="L643" s="304"/>
      <c r="M643" s="304"/>
      <c r="N643" s="304"/>
      <c r="R643" s="214"/>
      <c r="S643" s="214"/>
      <c r="T643" s="214"/>
      <c r="U643" s="214"/>
    </row>
    <row r="644" ht="23.25" customHeight="1">
      <c r="B644" s="304"/>
      <c r="C644" s="955" t="s">
        <v>83</v>
      </c>
      <c r="D644" s="961" t="s">
        <v>597</v>
      </c>
      <c r="E644" s="955" t="s">
        <v>1429</v>
      </c>
      <c r="F644" s="955" t="s">
        <v>1736</v>
      </c>
      <c r="G644" s="962"/>
      <c r="H644" s="958" t="s">
        <v>2785</v>
      </c>
      <c r="I644" s="304"/>
      <c r="J644" s="304"/>
      <c r="K644" s="304"/>
      <c r="L644" s="304"/>
      <c r="M644" s="304"/>
      <c r="N644" s="304"/>
      <c r="R644" s="214"/>
      <c r="S644" s="214"/>
      <c r="T644" s="214"/>
      <c r="U644" s="214"/>
    </row>
    <row r="645" ht="23.25" customHeight="1">
      <c r="B645" s="304"/>
      <c r="C645" s="955" t="s">
        <v>83</v>
      </c>
      <c r="D645" s="961" t="s">
        <v>2006</v>
      </c>
      <c r="E645" s="965" t="s">
        <v>1429</v>
      </c>
      <c r="F645" s="966" t="s">
        <v>1736</v>
      </c>
      <c r="G645" s="962"/>
      <c r="H645" s="958" t="s">
        <v>2786</v>
      </c>
      <c r="I645" s="304"/>
      <c r="J645" s="304"/>
      <c r="K645" s="304"/>
      <c r="L645" s="304"/>
      <c r="M645" s="304"/>
      <c r="N645" s="304"/>
      <c r="R645" s="214"/>
      <c r="S645" s="214"/>
      <c r="T645" s="214"/>
      <c r="U645" s="214"/>
    </row>
    <row r="646" ht="23.25" customHeight="1">
      <c r="B646" s="304"/>
      <c r="C646" s="955" t="s">
        <v>83</v>
      </c>
      <c r="D646" s="964" t="s">
        <v>290</v>
      </c>
      <c r="E646" s="965" t="s">
        <v>1376</v>
      </c>
      <c r="F646" s="966" t="s">
        <v>1039</v>
      </c>
      <c r="G646" s="962"/>
      <c r="H646" s="332" t="s">
        <v>2787</v>
      </c>
      <c r="I646" s="304"/>
      <c r="J646" s="304"/>
      <c r="K646" s="304"/>
      <c r="L646" s="304"/>
      <c r="M646" s="304"/>
      <c r="N646" s="304"/>
      <c r="R646" s="214"/>
      <c r="S646" s="214"/>
      <c r="T646" s="214"/>
      <c r="U646" s="214"/>
    </row>
    <row r="647" ht="23.25" customHeight="1">
      <c r="B647" s="315"/>
      <c r="C647" s="955" t="s">
        <v>83</v>
      </c>
      <c r="D647" s="964" t="s">
        <v>555</v>
      </c>
      <c r="E647" s="965" t="s">
        <v>1376</v>
      </c>
      <c r="F647" s="966" t="s">
        <v>1039</v>
      </c>
      <c r="G647" s="962"/>
      <c r="H647" s="332" t="s">
        <v>2769</v>
      </c>
      <c r="I647" s="315"/>
      <c r="J647" s="315"/>
      <c r="K647" s="315"/>
      <c r="L647" s="315"/>
      <c r="M647" s="315"/>
      <c r="N647" s="315"/>
      <c r="R647" s="214"/>
      <c r="S647" s="214"/>
      <c r="T647" s="214"/>
      <c r="U647" s="214"/>
    </row>
    <row r="648" ht="23.25" customHeight="1">
      <c r="B648" s="952"/>
      <c r="C648" s="872"/>
      <c r="D648" s="872"/>
      <c r="E648" s="872"/>
      <c r="F648" s="872"/>
      <c r="G648" s="145"/>
      <c r="H648" s="953"/>
      <c r="J648" s="872"/>
      <c r="R648" s="214"/>
      <c r="S648" s="214"/>
      <c r="T648" s="214"/>
      <c r="U648" s="214"/>
    </row>
    <row r="649" ht="31.5" customHeight="1">
      <c r="B649" s="275"/>
      <c r="C649" s="276"/>
      <c r="D649" s="277"/>
      <c r="E649" s="278"/>
      <c r="F649" s="279"/>
      <c r="G649" s="873"/>
      <c r="H649" s="874"/>
      <c r="I649" s="282" t="s">
        <v>1345</v>
      </c>
      <c r="J649" s="283"/>
      <c r="K649" s="283"/>
      <c r="L649" s="283"/>
      <c r="M649" s="283"/>
      <c r="N649" s="284"/>
      <c r="R649" s="214"/>
      <c r="S649" s="214"/>
      <c r="T649" s="214"/>
      <c r="U649" s="214"/>
    </row>
    <row r="650" ht="51.75" customHeight="1">
      <c r="B650" s="285" t="s">
        <v>211</v>
      </c>
      <c r="C650" s="286" t="s">
        <v>195</v>
      </c>
      <c r="D650" s="277" t="s">
        <v>1346</v>
      </c>
      <c r="E650" s="278" t="s">
        <v>192</v>
      </c>
      <c r="F650" s="279" t="s">
        <v>1347</v>
      </c>
      <c r="G650" s="875" t="s">
        <v>1348</v>
      </c>
      <c r="H650" s="874" t="s">
        <v>1349</v>
      </c>
      <c r="I650" s="876" t="s">
        <v>2788</v>
      </c>
      <c r="J650" s="876" t="s">
        <v>2789</v>
      </c>
      <c r="K650" s="877" t="s">
        <v>2695</v>
      </c>
      <c r="L650" s="877" t="s">
        <v>2696</v>
      </c>
      <c r="M650" s="288" t="s">
        <v>2790</v>
      </c>
      <c r="N650" s="288" t="s">
        <v>2791</v>
      </c>
      <c r="R650" s="214"/>
      <c r="S650" s="214"/>
      <c r="T650" s="214"/>
      <c r="U650" s="214"/>
    </row>
    <row r="651" ht="23.25" customHeight="1">
      <c r="A651" s="121"/>
      <c r="B651" s="954">
        <v>46191.0</v>
      </c>
      <c r="C651" s="955" t="s">
        <v>83</v>
      </c>
      <c r="D651" s="975" t="s">
        <v>2221</v>
      </c>
      <c r="E651" s="965" t="s">
        <v>1429</v>
      </c>
      <c r="F651" s="955" t="s">
        <v>1736</v>
      </c>
      <c r="G651" s="973"/>
      <c r="H651" s="958" t="s">
        <v>2792</v>
      </c>
      <c r="I651" s="976"/>
      <c r="J651" s="976"/>
      <c r="K651" s="976"/>
      <c r="L651" s="976"/>
      <c r="M651" s="976"/>
      <c r="N651" s="976"/>
      <c r="O651" s="121"/>
      <c r="P651" s="121"/>
      <c r="Q651" s="121"/>
      <c r="R651" s="960"/>
      <c r="S651" s="960"/>
      <c r="T651" s="960"/>
      <c r="U651" s="960"/>
    </row>
    <row r="652" ht="23.25" customHeight="1">
      <c r="A652" s="121"/>
      <c r="B652" s="304"/>
      <c r="C652" s="955" t="s">
        <v>83</v>
      </c>
      <c r="D652" s="975" t="s">
        <v>2126</v>
      </c>
      <c r="E652" s="955" t="s">
        <v>1429</v>
      </c>
      <c r="F652" s="955" t="s">
        <v>1736</v>
      </c>
      <c r="G652" s="957"/>
      <c r="H652" s="958" t="s">
        <v>2793</v>
      </c>
      <c r="I652" s="304"/>
      <c r="J652" s="304"/>
      <c r="K652" s="304"/>
      <c r="L652" s="304"/>
      <c r="M652" s="304"/>
      <c r="N652" s="304"/>
      <c r="O652" s="121"/>
      <c r="P652" s="121"/>
      <c r="Q652" s="121"/>
      <c r="R652" s="960"/>
      <c r="S652" s="960"/>
      <c r="T652" s="960"/>
      <c r="U652" s="960"/>
    </row>
    <row r="653" ht="23.25" customHeight="1">
      <c r="B653" s="304"/>
      <c r="C653" s="955" t="s">
        <v>83</v>
      </c>
      <c r="D653" s="975" t="s">
        <v>2228</v>
      </c>
      <c r="E653" s="955" t="s">
        <v>1429</v>
      </c>
      <c r="F653" s="955" t="s">
        <v>1736</v>
      </c>
      <c r="G653" s="962"/>
      <c r="H653" s="958" t="s">
        <v>2794</v>
      </c>
      <c r="I653" s="304"/>
      <c r="J653" s="304"/>
      <c r="K653" s="304"/>
      <c r="L653" s="304"/>
      <c r="M653" s="304"/>
      <c r="N653" s="304"/>
      <c r="R653" s="214"/>
      <c r="S653" s="214"/>
      <c r="T653" s="214"/>
      <c r="U653" s="214"/>
    </row>
    <row r="654" ht="23.25" customHeight="1">
      <c r="B654" s="304"/>
      <c r="C654" s="955" t="s">
        <v>83</v>
      </c>
      <c r="D654" s="975" t="s">
        <v>2795</v>
      </c>
      <c r="E654" s="955" t="s">
        <v>1429</v>
      </c>
      <c r="F654" s="955" t="s">
        <v>1736</v>
      </c>
      <c r="G654" s="962"/>
      <c r="H654" s="958" t="s">
        <v>2796</v>
      </c>
      <c r="I654" s="304"/>
      <c r="J654" s="304"/>
      <c r="K654" s="304"/>
      <c r="L654" s="304"/>
      <c r="M654" s="304"/>
      <c r="N654" s="304"/>
      <c r="R654" s="214"/>
      <c r="S654" s="214"/>
      <c r="T654" s="214"/>
      <c r="U654" s="214"/>
    </row>
    <row r="655" ht="26.25" customHeight="1">
      <c r="B655" s="304"/>
      <c r="C655" s="955" t="s">
        <v>83</v>
      </c>
      <c r="D655" s="975" t="s">
        <v>2797</v>
      </c>
      <c r="E655" s="955" t="s">
        <v>1429</v>
      </c>
      <c r="F655" s="955" t="s">
        <v>1736</v>
      </c>
      <c r="G655" s="962"/>
      <c r="H655" s="958" t="s">
        <v>2798</v>
      </c>
      <c r="I655" s="304"/>
      <c r="J655" s="304"/>
      <c r="K655" s="304"/>
      <c r="L655" s="304"/>
      <c r="M655" s="304"/>
      <c r="N655" s="304"/>
      <c r="R655" s="214"/>
      <c r="S655" s="214"/>
      <c r="T655" s="214"/>
      <c r="U655" s="214"/>
    </row>
    <row r="656" ht="23.25" customHeight="1">
      <c r="B656" s="304"/>
      <c r="C656" s="955" t="s">
        <v>83</v>
      </c>
      <c r="D656" s="975" t="s">
        <v>2799</v>
      </c>
      <c r="E656" s="955" t="s">
        <v>1429</v>
      </c>
      <c r="F656" s="955" t="s">
        <v>1736</v>
      </c>
      <c r="G656" s="962"/>
      <c r="H656" s="958" t="s">
        <v>2800</v>
      </c>
      <c r="I656" s="304"/>
      <c r="J656" s="304"/>
      <c r="K656" s="304"/>
      <c r="L656" s="304"/>
      <c r="M656" s="304"/>
      <c r="N656" s="304"/>
      <c r="R656" s="214"/>
      <c r="S656" s="214"/>
      <c r="T656" s="214"/>
      <c r="U656" s="214"/>
    </row>
    <row r="657" ht="23.25" customHeight="1">
      <c r="B657" s="304"/>
      <c r="C657" s="955" t="s">
        <v>83</v>
      </c>
      <c r="D657" s="975" t="s">
        <v>924</v>
      </c>
      <c r="E657" s="955" t="s">
        <v>1429</v>
      </c>
      <c r="F657" s="955" t="s">
        <v>1736</v>
      </c>
      <c r="G657" s="962"/>
      <c r="H657" s="958" t="s">
        <v>2801</v>
      </c>
      <c r="I657" s="304"/>
      <c r="J657" s="304"/>
      <c r="K657" s="304"/>
      <c r="L657" s="304"/>
      <c r="M657" s="304"/>
      <c r="N657" s="304"/>
      <c r="R657" s="214"/>
      <c r="S657" s="214"/>
      <c r="T657" s="214"/>
      <c r="U657" s="214"/>
    </row>
    <row r="658" ht="23.25" customHeight="1">
      <c r="B658" s="304"/>
      <c r="C658" s="955" t="s">
        <v>83</v>
      </c>
      <c r="D658" s="975" t="s">
        <v>2802</v>
      </c>
      <c r="E658" s="955" t="s">
        <v>1429</v>
      </c>
      <c r="F658" s="955" t="s">
        <v>1736</v>
      </c>
      <c r="G658" s="962"/>
      <c r="H658" s="958" t="s">
        <v>2801</v>
      </c>
      <c r="I658" s="304"/>
      <c r="J658" s="304"/>
      <c r="K658" s="304"/>
      <c r="L658" s="304"/>
      <c r="M658" s="304"/>
      <c r="N658" s="304"/>
      <c r="R658" s="214"/>
      <c r="S658" s="214"/>
      <c r="T658" s="214"/>
      <c r="U658" s="214"/>
    </row>
    <row r="659" ht="23.25" customHeight="1">
      <c r="B659" s="304"/>
      <c r="C659" s="955" t="s">
        <v>83</v>
      </c>
      <c r="D659" s="975" t="s">
        <v>2803</v>
      </c>
      <c r="E659" s="955" t="s">
        <v>1429</v>
      </c>
      <c r="F659" s="955" t="s">
        <v>1736</v>
      </c>
      <c r="G659" s="962"/>
      <c r="H659" s="958" t="s">
        <v>2801</v>
      </c>
      <c r="I659" s="304"/>
      <c r="J659" s="304"/>
      <c r="K659" s="304"/>
      <c r="L659" s="304"/>
      <c r="M659" s="304"/>
      <c r="N659" s="304"/>
      <c r="R659" s="214"/>
      <c r="S659" s="214"/>
      <c r="T659" s="214"/>
      <c r="U659" s="214"/>
    </row>
    <row r="660" ht="23.25" customHeight="1">
      <c r="B660" s="304"/>
      <c r="C660" s="955" t="s">
        <v>83</v>
      </c>
      <c r="D660" s="975" t="s">
        <v>2804</v>
      </c>
      <c r="E660" s="965" t="s">
        <v>1429</v>
      </c>
      <c r="F660" s="966" t="s">
        <v>1736</v>
      </c>
      <c r="G660" s="962"/>
      <c r="H660" s="958" t="s">
        <v>2805</v>
      </c>
      <c r="I660" s="304"/>
      <c r="J660" s="304"/>
      <c r="K660" s="304"/>
      <c r="L660" s="304"/>
      <c r="M660" s="304"/>
      <c r="N660" s="304"/>
      <c r="R660" s="214"/>
      <c r="S660" s="214"/>
      <c r="T660" s="214"/>
      <c r="U660" s="214"/>
    </row>
    <row r="661" ht="23.25" customHeight="1">
      <c r="B661" s="304"/>
      <c r="C661" s="955" t="s">
        <v>83</v>
      </c>
      <c r="D661" s="975" t="s">
        <v>2806</v>
      </c>
      <c r="E661" s="965" t="s">
        <v>1429</v>
      </c>
      <c r="F661" s="966" t="s">
        <v>1736</v>
      </c>
      <c r="G661" s="962"/>
      <c r="H661" s="958" t="s">
        <v>2807</v>
      </c>
      <c r="I661" s="304"/>
      <c r="J661" s="304"/>
      <c r="K661" s="304"/>
      <c r="L661" s="304"/>
      <c r="M661" s="304"/>
      <c r="N661" s="304"/>
      <c r="R661" s="214"/>
      <c r="S661" s="214"/>
      <c r="T661" s="214"/>
      <c r="U661" s="214"/>
    </row>
    <row r="662" ht="23.25" customHeight="1">
      <c r="B662" s="304"/>
      <c r="C662" s="955" t="s">
        <v>83</v>
      </c>
      <c r="D662" s="975" t="s">
        <v>2808</v>
      </c>
      <c r="E662" s="965" t="s">
        <v>1429</v>
      </c>
      <c r="F662" s="966" t="s">
        <v>1736</v>
      </c>
      <c r="G662" s="962"/>
      <c r="H662" s="958" t="s">
        <v>2809</v>
      </c>
      <c r="I662" s="304"/>
      <c r="J662" s="304"/>
      <c r="K662" s="304"/>
      <c r="L662" s="304"/>
      <c r="M662" s="304"/>
      <c r="N662" s="304"/>
      <c r="R662" s="214"/>
      <c r="S662" s="214"/>
      <c r="T662" s="214"/>
      <c r="U662" s="214"/>
    </row>
    <row r="663" ht="23.25" customHeight="1">
      <c r="B663" s="304"/>
      <c r="C663" s="955" t="s">
        <v>83</v>
      </c>
      <c r="D663" s="977" t="s">
        <v>518</v>
      </c>
      <c r="E663" s="955" t="s">
        <v>1429</v>
      </c>
      <c r="F663" s="955" t="s">
        <v>1736</v>
      </c>
      <c r="G663" s="962"/>
      <c r="H663" s="958" t="s">
        <v>2809</v>
      </c>
      <c r="I663" s="304"/>
      <c r="J663" s="304"/>
      <c r="K663" s="304"/>
      <c r="L663" s="304"/>
      <c r="M663" s="304"/>
      <c r="N663" s="304"/>
      <c r="R663" s="214"/>
      <c r="S663" s="214"/>
      <c r="T663" s="214"/>
      <c r="U663" s="214"/>
    </row>
    <row r="664" ht="23.25" customHeight="1">
      <c r="B664" s="304"/>
      <c r="C664" s="955" t="s">
        <v>83</v>
      </c>
      <c r="D664" s="977" t="s">
        <v>553</v>
      </c>
      <c r="E664" s="965" t="s">
        <v>1429</v>
      </c>
      <c r="F664" s="966" t="s">
        <v>1736</v>
      </c>
      <c r="G664" s="962"/>
      <c r="H664" s="958" t="s">
        <v>2810</v>
      </c>
      <c r="I664" s="304"/>
      <c r="J664" s="304"/>
      <c r="K664" s="304"/>
      <c r="L664" s="304"/>
      <c r="M664" s="304"/>
      <c r="N664" s="304"/>
      <c r="R664" s="214"/>
      <c r="S664" s="214"/>
      <c r="T664" s="214"/>
      <c r="U664" s="214"/>
    </row>
    <row r="665" ht="23.25" customHeight="1">
      <c r="B665" s="304"/>
      <c r="C665" s="955" t="s">
        <v>83</v>
      </c>
      <c r="D665" s="977" t="s">
        <v>488</v>
      </c>
      <c r="E665" s="965" t="s">
        <v>1429</v>
      </c>
      <c r="F665" s="966" t="s">
        <v>1736</v>
      </c>
      <c r="G665" s="962"/>
      <c r="H665" s="958" t="s">
        <v>2811</v>
      </c>
      <c r="I665" s="304"/>
      <c r="J665" s="304"/>
      <c r="K665" s="304"/>
      <c r="L665" s="304"/>
      <c r="M665" s="304"/>
      <c r="N665" s="304"/>
      <c r="R665" s="214"/>
      <c r="S665" s="214"/>
      <c r="T665" s="214"/>
      <c r="U665" s="214"/>
    </row>
    <row r="666" ht="23.25" customHeight="1">
      <c r="B666" s="304"/>
      <c r="C666" s="955" t="s">
        <v>83</v>
      </c>
      <c r="D666" s="977" t="s">
        <v>302</v>
      </c>
      <c r="E666" s="965" t="s">
        <v>1429</v>
      </c>
      <c r="F666" s="966" t="s">
        <v>1736</v>
      </c>
      <c r="G666" s="962"/>
      <c r="H666" s="958" t="s">
        <v>2812</v>
      </c>
      <c r="I666" s="304"/>
      <c r="J666" s="304"/>
      <c r="K666" s="304"/>
      <c r="L666" s="304"/>
      <c r="M666" s="304"/>
      <c r="N666" s="304"/>
      <c r="R666" s="214"/>
      <c r="S666" s="214"/>
      <c r="T666" s="214"/>
      <c r="U666" s="214"/>
    </row>
    <row r="667" ht="23.25" customHeight="1">
      <c r="B667" s="315"/>
      <c r="C667" s="964" t="s">
        <v>18</v>
      </c>
      <c r="D667" s="978" t="s">
        <v>1024</v>
      </c>
      <c r="E667" s="965" t="s">
        <v>1429</v>
      </c>
      <c r="F667" s="966" t="s">
        <v>1736</v>
      </c>
      <c r="G667" s="962"/>
      <c r="H667" s="332" t="s">
        <v>2813</v>
      </c>
      <c r="I667" s="315"/>
      <c r="J667" s="315"/>
      <c r="K667" s="315"/>
      <c r="L667" s="315"/>
      <c r="M667" s="315"/>
      <c r="N667" s="315"/>
      <c r="R667" s="214"/>
      <c r="S667" s="214"/>
      <c r="T667" s="214"/>
      <c r="U667" s="214"/>
    </row>
    <row r="668" ht="23.25" customHeight="1">
      <c r="B668" s="952"/>
      <c r="C668" s="872"/>
      <c r="D668" s="872"/>
      <c r="E668" s="872"/>
      <c r="F668" s="872"/>
      <c r="G668" s="145"/>
      <c r="H668" s="953"/>
      <c r="J668" s="872"/>
      <c r="R668" s="214"/>
      <c r="S668" s="214"/>
      <c r="T668" s="214"/>
      <c r="U668" s="214"/>
    </row>
    <row r="669" ht="31.5" customHeight="1">
      <c r="B669" s="275"/>
      <c r="C669" s="276"/>
      <c r="D669" s="277"/>
      <c r="E669" s="278"/>
      <c r="F669" s="279"/>
      <c r="G669" s="873"/>
      <c r="H669" s="874"/>
      <c r="I669" s="282" t="s">
        <v>1345</v>
      </c>
      <c r="J669" s="283"/>
      <c r="K669" s="283"/>
      <c r="L669" s="283"/>
      <c r="M669" s="283"/>
      <c r="N669" s="284"/>
      <c r="R669" s="214"/>
      <c r="S669" s="214"/>
      <c r="T669" s="214"/>
      <c r="U669" s="214"/>
    </row>
    <row r="670" ht="51.75" customHeight="1">
      <c r="B670" s="285" t="s">
        <v>211</v>
      </c>
      <c r="C670" s="286" t="s">
        <v>195</v>
      </c>
      <c r="D670" s="277" t="s">
        <v>1346</v>
      </c>
      <c r="E670" s="278" t="s">
        <v>192</v>
      </c>
      <c r="F670" s="279" t="s">
        <v>1347</v>
      </c>
      <c r="G670" s="875" t="s">
        <v>1348</v>
      </c>
      <c r="H670" s="874" t="s">
        <v>1349</v>
      </c>
      <c r="I670" s="876" t="s">
        <v>2814</v>
      </c>
      <c r="J670" s="876" t="s">
        <v>2815</v>
      </c>
      <c r="K670" s="877" t="s">
        <v>2695</v>
      </c>
      <c r="L670" s="877" t="s">
        <v>2696</v>
      </c>
      <c r="M670" s="288" t="s">
        <v>2816</v>
      </c>
      <c r="N670" s="288" t="s">
        <v>2817</v>
      </c>
      <c r="R670" s="214"/>
      <c r="S670" s="214"/>
      <c r="T670" s="214"/>
      <c r="U670" s="214"/>
    </row>
    <row r="671" ht="23.25" customHeight="1">
      <c r="A671" s="121"/>
      <c r="B671" s="954">
        <v>46191.0</v>
      </c>
      <c r="C671" s="964" t="s">
        <v>18</v>
      </c>
      <c r="D671" s="979" t="s">
        <v>1024</v>
      </c>
      <c r="E671" s="965" t="s">
        <v>1429</v>
      </c>
      <c r="F671" s="966" t="s">
        <v>1374</v>
      </c>
      <c r="G671" s="973"/>
      <c r="H671" s="958" t="s">
        <v>2701</v>
      </c>
      <c r="I671" s="976"/>
      <c r="J671" s="976"/>
      <c r="K671" s="976"/>
      <c r="L671" s="976"/>
      <c r="M671" s="976"/>
      <c r="N671" s="976"/>
      <c r="O671" s="121"/>
      <c r="P671" s="121"/>
      <c r="Q671" s="121"/>
      <c r="R671" s="960"/>
      <c r="S671" s="960"/>
      <c r="T671" s="960"/>
      <c r="U671" s="960"/>
    </row>
    <row r="672" ht="23.25" customHeight="1">
      <c r="A672" s="121"/>
      <c r="B672" s="304"/>
      <c r="C672" s="955" t="s">
        <v>83</v>
      </c>
      <c r="D672" s="980" t="s">
        <v>2016</v>
      </c>
      <c r="E672" s="955" t="s">
        <v>1429</v>
      </c>
      <c r="F672" s="955" t="s">
        <v>1736</v>
      </c>
      <c r="G672" s="957"/>
      <c r="H672" s="958" t="s">
        <v>2818</v>
      </c>
      <c r="I672" s="304"/>
      <c r="J672" s="304"/>
      <c r="K672" s="304"/>
      <c r="L672" s="304"/>
      <c r="M672" s="304"/>
      <c r="N672" s="304"/>
      <c r="O672" s="121"/>
      <c r="P672" s="121"/>
      <c r="Q672" s="121"/>
      <c r="R672" s="960"/>
      <c r="S672" s="960"/>
      <c r="T672" s="960"/>
      <c r="U672" s="960"/>
    </row>
    <row r="673" ht="23.25" customHeight="1">
      <c r="B673" s="304"/>
      <c r="C673" s="955" t="s">
        <v>83</v>
      </c>
      <c r="D673" s="980" t="s">
        <v>2242</v>
      </c>
      <c r="E673" s="955" t="s">
        <v>1429</v>
      </c>
      <c r="F673" s="955" t="s">
        <v>1736</v>
      </c>
      <c r="G673" s="962"/>
      <c r="H673" s="958" t="s">
        <v>2819</v>
      </c>
      <c r="I673" s="304"/>
      <c r="J673" s="304"/>
      <c r="K673" s="304"/>
      <c r="L673" s="304"/>
      <c r="M673" s="304"/>
      <c r="N673" s="304"/>
      <c r="R673" s="214"/>
      <c r="S673" s="214"/>
      <c r="T673" s="214"/>
      <c r="U673" s="214"/>
    </row>
    <row r="674" ht="23.25" customHeight="1">
      <c r="B674" s="304"/>
      <c r="C674" s="955" t="s">
        <v>83</v>
      </c>
      <c r="D674" s="980" t="s">
        <v>2820</v>
      </c>
      <c r="E674" s="955" t="s">
        <v>1429</v>
      </c>
      <c r="F674" s="955" t="s">
        <v>1736</v>
      </c>
      <c r="G674" s="962"/>
      <c r="H674" s="958" t="s">
        <v>2821</v>
      </c>
      <c r="I674" s="304"/>
      <c r="J674" s="304"/>
      <c r="K674" s="304"/>
      <c r="L674" s="304"/>
      <c r="M674" s="304"/>
      <c r="N674" s="304"/>
      <c r="R674" s="214"/>
      <c r="S674" s="214"/>
      <c r="T674" s="214"/>
      <c r="U674" s="214"/>
    </row>
    <row r="675" ht="26.25" customHeight="1">
      <c r="B675" s="304"/>
      <c r="C675" s="955" t="s">
        <v>83</v>
      </c>
      <c r="D675" s="980" t="s">
        <v>296</v>
      </c>
      <c r="E675" s="955" t="s">
        <v>1429</v>
      </c>
      <c r="F675" s="955" t="s">
        <v>1736</v>
      </c>
      <c r="G675" s="962"/>
      <c r="H675" s="958" t="s">
        <v>2822</v>
      </c>
      <c r="I675" s="304"/>
      <c r="J675" s="304"/>
      <c r="K675" s="304"/>
      <c r="L675" s="304"/>
      <c r="M675" s="304"/>
      <c r="N675" s="304"/>
      <c r="R675" s="214"/>
      <c r="S675" s="214"/>
      <c r="T675" s="214"/>
      <c r="U675" s="214"/>
    </row>
    <row r="676" ht="23.25" customHeight="1">
      <c r="B676" s="304"/>
      <c r="C676" s="955" t="s">
        <v>83</v>
      </c>
      <c r="D676" s="980" t="s">
        <v>2109</v>
      </c>
      <c r="E676" s="955" t="s">
        <v>1429</v>
      </c>
      <c r="F676" s="955" t="s">
        <v>1736</v>
      </c>
      <c r="G676" s="962"/>
      <c r="H676" s="958" t="s">
        <v>2823</v>
      </c>
      <c r="I676" s="304"/>
      <c r="J676" s="304"/>
      <c r="K676" s="304"/>
      <c r="L676" s="304"/>
      <c r="M676" s="304"/>
      <c r="N676" s="304"/>
      <c r="R676" s="214"/>
      <c r="S676" s="214"/>
      <c r="T676" s="214"/>
      <c r="U676" s="214"/>
    </row>
    <row r="677" ht="23.25" customHeight="1">
      <c r="B677" s="304"/>
      <c r="C677" s="955" t="s">
        <v>83</v>
      </c>
      <c r="D677" s="980" t="s">
        <v>2119</v>
      </c>
      <c r="E677" s="955" t="s">
        <v>1429</v>
      </c>
      <c r="F677" s="955" t="s">
        <v>1736</v>
      </c>
      <c r="G677" s="962"/>
      <c r="H677" s="958" t="s">
        <v>2824</v>
      </c>
      <c r="I677" s="304"/>
      <c r="J677" s="304"/>
      <c r="K677" s="304"/>
      <c r="L677" s="304"/>
      <c r="M677" s="304"/>
      <c r="N677" s="304"/>
      <c r="R677" s="214"/>
      <c r="S677" s="214"/>
      <c r="T677" s="214"/>
      <c r="U677" s="214"/>
    </row>
    <row r="678" ht="23.25" customHeight="1">
      <c r="B678" s="304"/>
      <c r="C678" s="955" t="s">
        <v>83</v>
      </c>
      <c r="D678" s="980" t="s">
        <v>2825</v>
      </c>
      <c r="E678" s="955" t="s">
        <v>1429</v>
      </c>
      <c r="F678" s="955" t="s">
        <v>1736</v>
      </c>
      <c r="G678" s="962"/>
      <c r="H678" s="958" t="s">
        <v>2826</v>
      </c>
      <c r="I678" s="304"/>
      <c r="J678" s="304"/>
      <c r="K678" s="304"/>
      <c r="L678" s="304"/>
      <c r="M678" s="304"/>
      <c r="N678" s="304"/>
      <c r="R678" s="214"/>
      <c r="S678" s="214"/>
      <c r="T678" s="214"/>
      <c r="U678" s="214"/>
    </row>
    <row r="679" ht="23.25" customHeight="1">
      <c r="B679" s="304"/>
      <c r="C679" s="955" t="s">
        <v>83</v>
      </c>
      <c r="D679" s="980" t="s">
        <v>2827</v>
      </c>
      <c r="E679" s="955" t="s">
        <v>1429</v>
      </c>
      <c r="F679" s="955" t="s">
        <v>1736</v>
      </c>
      <c r="G679" s="962"/>
      <c r="H679" s="958" t="s">
        <v>2828</v>
      </c>
      <c r="I679" s="304"/>
      <c r="J679" s="304"/>
      <c r="K679" s="304"/>
      <c r="L679" s="304"/>
      <c r="M679" s="304"/>
      <c r="N679" s="304"/>
      <c r="R679" s="214"/>
      <c r="S679" s="214"/>
      <c r="T679" s="214"/>
      <c r="U679" s="214"/>
    </row>
    <row r="680" ht="23.25" customHeight="1">
      <c r="B680" s="304"/>
      <c r="C680" s="955" t="s">
        <v>83</v>
      </c>
      <c r="D680" s="980" t="s">
        <v>2829</v>
      </c>
      <c r="E680" s="965" t="s">
        <v>1429</v>
      </c>
      <c r="F680" s="966" t="s">
        <v>1736</v>
      </c>
      <c r="G680" s="962"/>
      <c r="H680" s="958" t="s">
        <v>2830</v>
      </c>
      <c r="I680" s="304"/>
      <c r="J680" s="304"/>
      <c r="K680" s="304"/>
      <c r="L680" s="304"/>
      <c r="M680" s="304"/>
      <c r="N680" s="304"/>
      <c r="R680" s="214"/>
      <c r="S680" s="214"/>
      <c r="T680" s="214"/>
      <c r="U680" s="214"/>
    </row>
    <row r="681" ht="23.25" customHeight="1">
      <c r="B681" s="304"/>
      <c r="C681" s="955" t="s">
        <v>83</v>
      </c>
      <c r="D681" s="980" t="s">
        <v>2831</v>
      </c>
      <c r="E681" s="965" t="s">
        <v>1429</v>
      </c>
      <c r="F681" s="966" t="s">
        <v>1736</v>
      </c>
      <c r="G681" s="962"/>
      <c r="H681" s="958" t="s">
        <v>2832</v>
      </c>
      <c r="I681" s="304"/>
      <c r="J681" s="304"/>
      <c r="K681" s="304"/>
      <c r="L681" s="304"/>
      <c r="M681" s="304"/>
      <c r="N681" s="304"/>
      <c r="R681" s="214"/>
      <c r="S681" s="214"/>
      <c r="T681" s="214"/>
      <c r="U681" s="214"/>
    </row>
    <row r="682" ht="23.25" customHeight="1">
      <c r="B682" s="315"/>
      <c r="C682" s="955" t="s">
        <v>83</v>
      </c>
      <c r="D682" s="980" t="s">
        <v>2069</v>
      </c>
      <c r="E682" s="965" t="s">
        <v>1429</v>
      </c>
      <c r="F682" s="966" t="s">
        <v>1736</v>
      </c>
      <c r="G682" s="962"/>
      <c r="H682" s="958" t="s">
        <v>2833</v>
      </c>
      <c r="I682" s="315"/>
      <c r="J682" s="315"/>
      <c r="K682" s="315"/>
      <c r="L682" s="315"/>
      <c r="M682" s="315"/>
      <c r="N682" s="315"/>
      <c r="R682" s="214"/>
      <c r="S682" s="214"/>
      <c r="T682" s="214"/>
      <c r="U682" s="214"/>
    </row>
    <row r="683" ht="23.25" customHeight="1">
      <c r="B683" s="981"/>
      <c r="C683" s="955" t="s">
        <v>83</v>
      </c>
      <c r="D683" s="964" t="s">
        <v>936</v>
      </c>
      <c r="E683" s="965" t="s">
        <v>1429</v>
      </c>
      <c r="F683" s="966" t="s">
        <v>282</v>
      </c>
      <c r="G683" s="962"/>
      <c r="H683" s="332" t="s">
        <v>2834</v>
      </c>
      <c r="I683" s="982"/>
      <c r="J683" s="967"/>
      <c r="K683" s="982"/>
      <c r="L683" s="982"/>
      <c r="M683" s="982"/>
      <c r="N683" s="983"/>
      <c r="R683" s="214"/>
      <c r="S683" s="214"/>
      <c r="T683" s="214"/>
      <c r="U683" s="214"/>
    </row>
    <row r="684" ht="23.25" customHeight="1">
      <c r="B684" s="315"/>
      <c r="C684" s="967"/>
      <c r="D684" s="967"/>
      <c r="E684" s="965" t="s">
        <v>1429</v>
      </c>
      <c r="F684" s="966" t="s">
        <v>1736</v>
      </c>
      <c r="G684" s="962"/>
      <c r="H684" s="968"/>
      <c r="I684" s="982"/>
      <c r="J684" s="967"/>
      <c r="K684" s="982"/>
      <c r="L684" s="982"/>
      <c r="M684" s="982"/>
      <c r="N684" s="983"/>
      <c r="R684" s="214"/>
      <c r="S684" s="214"/>
      <c r="T684" s="214"/>
      <c r="U684" s="214"/>
    </row>
    <row r="685" ht="23.25" customHeight="1">
      <c r="B685" s="969"/>
      <c r="C685" s="926"/>
      <c r="D685" s="926"/>
      <c r="E685" s="926"/>
      <c r="F685" s="926"/>
      <c r="G685" s="970"/>
      <c r="H685" s="984"/>
      <c r="I685" s="925"/>
      <c r="J685" s="926"/>
      <c r="K685" s="925"/>
      <c r="L685" s="925"/>
      <c r="M685" s="925"/>
      <c r="R685" s="214"/>
      <c r="S685" s="214"/>
      <c r="T685" s="214"/>
      <c r="U685" s="214"/>
    </row>
    <row r="686" ht="23.25" customHeight="1">
      <c r="B686" s="952"/>
      <c r="C686" s="872"/>
      <c r="D686" s="872"/>
      <c r="E686" s="872"/>
      <c r="F686" s="872"/>
      <c r="G686" s="145"/>
      <c r="H686" s="953"/>
      <c r="J686" s="872"/>
      <c r="R686" s="214"/>
      <c r="S686" s="214"/>
      <c r="T686" s="214"/>
      <c r="U686" s="214"/>
    </row>
    <row r="687" ht="23.25" customHeight="1">
      <c r="B687" s="952"/>
      <c r="C687" s="872"/>
      <c r="D687" s="872"/>
      <c r="E687" s="872"/>
      <c r="F687" s="872"/>
      <c r="G687" s="145"/>
      <c r="H687" s="953"/>
      <c r="J687" s="872"/>
      <c r="R687" s="214"/>
      <c r="S687" s="214"/>
      <c r="T687" s="214"/>
      <c r="U687" s="214"/>
    </row>
    <row r="688" ht="23.25" customHeight="1">
      <c r="B688" s="952"/>
      <c r="C688" s="872"/>
      <c r="D688" s="872"/>
      <c r="E688" s="872"/>
      <c r="F688" s="872"/>
      <c r="G688" s="145"/>
      <c r="H688" s="953"/>
      <c r="J688" s="872"/>
      <c r="R688" s="214"/>
      <c r="S688" s="214"/>
      <c r="T688" s="214"/>
      <c r="U688" s="214"/>
    </row>
    <row r="689" ht="23.25" customHeight="1">
      <c r="B689" s="952"/>
      <c r="C689" s="872"/>
      <c r="D689" s="872"/>
      <c r="E689" s="872"/>
      <c r="F689" s="872"/>
      <c r="G689" s="145"/>
      <c r="H689" s="953"/>
      <c r="J689" s="872"/>
      <c r="R689" s="214"/>
      <c r="S689" s="214"/>
      <c r="T689" s="214"/>
      <c r="U689" s="214"/>
    </row>
    <row r="690" ht="23.25" customHeight="1">
      <c r="B690" s="952"/>
      <c r="C690" s="872"/>
      <c r="D690" s="872"/>
      <c r="E690" s="872"/>
      <c r="F690" s="872"/>
      <c r="G690" s="145"/>
      <c r="H690" s="953"/>
      <c r="J690" s="872"/>
      <c r="R690" s="214"/>
      <c r="S690" s="214"/>
      <c r="T690" s="214"/>
      <c r="U690" s="214"/>
    </row>
    <row r="691" ht="23.25" customHeight="1">
      <c r="B691" s="952"/>
      <c r="C691" s="872"/>
      <c r="D691" s="872"/>
      <c r="E691" s="872"/>
      <c r="F691" s="872"/>
      <c r="G691" s="145"/>
      <c r="H691" s="953"/>
      <c r="J691" s="872"/>
      <c r="R691" s="214"/>
      <c r="S691" s="214"/>
      <c r="T691" s="214"/>
      <c r="U691" s="214"/>
    </row>
    <row r="692" ht="23.25" customHeight="1">
      <c r="B692" s="952"/>
      <c r="C692" s="872"/>
      <c r="D692" s="872"/>
      <c r="E692" s="872"/>
      <c r="F692" s="872"/>
      <c r="G692" s="145"/>
      <c r="H692" s="953"/>
      <c r="J692" s="872"/>
      <c r="R692" s="214"/>
      <c r="S692" s="214"/>
      <c r="T692" s="214"/>
      <c r="U692" s="214"/>
    </row>
    <row r="693" ht="23.25" customHeight="1">
      <c r="B693" s="952"/>
      <c r="C693" s="872"/>
      <c r="D693" s="872"/>
      <c r="E693" s="872"/>
      <c r="F693" s="872"/>
      <c r="G693" s="145"/>
      <c r="H693" s="953"/>
      <c r="J693" s="872"/>
      <c r="R693" s="214"/>
      <c r="S693" s="214"/>
      <c r="T693" s="214"/>
      <c r="U693" s="214"/>
    </row>
    <row r="694" ht="23.25" customHeight="1">
      <c r="B694" s="952"/>
      <c r="C694" s="872"/>
      <c r="D694" s="872"/>
      <c r="E694" s="872"/>
      <c r="F694" s="872"/>
      <c r="G694" s="145"/>
      <c r="H694" s="953"/>
      <c r="J694" s="872"/>
      <c r="R694" s="214"/>
      <c r="S694" s="214"/>
      <c r="T694" s="214"/>
      <c r="U694" s="214"/>
    </row>
    <row r="695" ht="23.25" customHeight="1">
      <c r="B695" s="952"/>
      <c r="C695" s="872"/>
      <c r="D695" s="872"/>
      <c r="E695" s="872"/>
      <c r="F695" s="872"/>
      <c r="G695" s="145"/>
      <c r="H695" s="953"/>
      <c r="J695" s="872"/>
      <c r="R695" s="214"/>
      <c r="S695" s="214"/>
      <c r="T695" s="214"/>
      <c r="U695" s="214"/>
    </row>
    <row r="696" ht="23.25" customHeight="1">
      <c r="B696" s="952"/>
      <c r="C696" s="872"/>
      <c r="D696" s="872"/>
      <c r="E696" s="872"/>
      <c r="F696" s="872"/>
      <c r="G696" s="145"/>
      <c r="H696" s="953"/>
      <c r="J696" s="872"/>
      <c r="R696" s="214"/>
      <c r="S696" s="214"/>
      <c r="T696" s="214"/>
      <c r="U696" s="214"/>
    </row>
    <row r="697" ht="23.25" customHeight="1">
      <c r="B697" s="952"/>
      <c r="C697" s="872"/>
      <c r="D697" s="872"/>
      <c r="E697" s="872"/>
      <c r="F697" s="872"/>
      <c r="G697" s="145"/>
      <c r="H697" s="953"/>
      <c r="J697" s="872"/>
      <c r="R697" s="214"/>
      <c r="S697" s="214"/>
      <c r="T697" s="214"/>
      <c r="U697" s="214"/>
    </row>
    <row r="698" ht="23.25" customHeight="1">
      <c r="B698" s="952"/>
      <c r="C698" s="872"/>
      <c r="D698" s="872"/>
      <c r="E698" s="872"/>
      <c r="F698" s="872"/>
      <c r="G698" s="145"/>
      <c r="H698" s="953"/>
      <c r="J698" s="872"/>
      <c r="R698" s="214"/>
      <c r="S698" s="214"/>
      <c r="T698" s="214"/>
      <c r="U698" s="214"/>
    </row>
    <row r="699" ht="23.25" customHeight="1">
      <c r="B699" s="952"/>
      <c r="C699" s="872"/>
      <c r="D699" s="872"/>
      <c r="E699" s="872"/>
      <c r="F699" s="872"/>
      <c r="G699" s="145"/>
      <c r="H699" s="953"/>
      <c r="J699" s="872"/>
      <c r="R699" s="214"/>
      <c r="S699" s="214"/>
      <c r="T699" s="214"/>
      <c r="U699" s="214"/>
    </row>
    <row r="700" ht="23.25" customHeight="1">
      <c r="B700" s="952"/>
      <c r="C700" s="872"/>
      <c r="D700" s="872"/>
      <c r="E700" s="872"/>
      <c r="F700" s="872"/>
      <c r="G700" s="145"/>
      <c r="H700" s="953"/>
      <c r="J700" s="872"/>
      <c r="R700" s="214"/>
      <c r="S700" s="214"/>
      <c r="T700" s="214"/>
      <c r="U700" s="214"/>
    </row>
    <row r="701" ht="23.25" customHeight="1">
      <c r="B701" s="952"/>
      <c r="C701" s="872"/>
      <c r="D701" s="872"/>
      <c r="E701" s="872"/>
      <c r="F701" s="872"/>
      <c r="G701" s="145"/>
      <c r="H701" s="953"/>
      <c r="J701" s="872"/>
      <c r="R701" s="214"/>
      <c r="S701" s="214"/>
      <c r="T701" s="214"/>
      <c r="U701" s="214"/>
    </row>
    <row r="702" ht="23.25" customHeight="1">
      <c r="B702" s="952"/>
      <c r="C702" s="872"/>
      <c r="D702" s="872"/>
      <c r="E702" s="872"/>
      <c r="F702" s="872"/>
      <c r="G702" s="145"/>
      <c r="H702" s="953"/>
      <c r="J702" s="872"/>
      <c r="R702" s="214"/>
      <c r="S702" s="214"/>
      <c r="T702" s="214"/>
      <c r="U702" s="214"/>
    </row>
    <row r="703" ht="23.25" customHeight="1">
      <c r="B703" s="952"/>
      <c r="C703" s="872"/>
      <c r="D703" s="872"/>
      <c r="E703" s="872"/>
      <c r="F703" s="872"/>
      <c r="G703" s="145"/>
      <c r="H703" s="953"/>
      <c r="J703" s="872"/>
      <c r="R703" s="214"/>
      <c r="S703" s="214"/>
      <c r="T703" s="214"/>
      <c r="U703" s="214"/>
    </row>
    <row r="704" ht="23.25" customHeight="1">
      <c r="B704" s="952"/>
      <c r="C704" s="872"/>
      <c r="D704" s="872"/>
      <c r="E704" s="872"/>
      <c r="F704" s="872"/>
      <c r="G704" s="145"/>
      <c r="H704" s="953"/>
      <c r="J704" s="872"/>
      <c r="R704" s="214"/>
      <c r="S704" s="214"/>
      <c r="T704" s="214"/>
      <c r="U704" s="214"/>
    </row>
    <row r="705" ht="23.25" customHeight="1">
      <c r="B705" s="952"/>
      <c r="C705" s="872"/>
      <c r="D705" s="872"/>
      <c r="E705" s="872"/>
      <c r="F705" s="872"/>
      <c r="G705" s="145"/>
      <c r="H705" s="953"/>
      <c r="J705" s="872"/>
      <c r="R705" s="214"/>
      <c r="S705" s="214"/>
      <c r="T705" s="214"/>
      <c r="U705" s="214"/>
    </row>
    <row r="706" ht="23.25" customHeight="1">
      <c r="B706" s="952"/>
      <c r="C706" s="872"/>
      <c r="D706" s="872"/>
      <c r="E706" s="872"/>
      <c r="F706" s="872"/>
      <c r="G706" s="145"/>
      <c r="H706" s="953"/>
      <c r="J706" s="872"/>
      <c r="R706" s="214"/>
      <c r="S706" s="214"/>
      <c r="T706" s="214"/>
      <c r="U706" s="214"/>
    </row>
    <row r="707" ht="23.25" customHeight="1">
      <c r="B707" s="952"/>
      <c r="C707" s="872"/>
      <c r="D707" s="872"/>
      <c r="E707" s="872"/>
      <c r="F707" s="872"/>
      <c r="G707" s="145"/>
      <c r="H707" s="953"/>
      <c r="J707" s="872"/>
      <c r="R707" s="214"/>
      <c r="S707" s="214"/>
      <c r="T707" s="214"/>
      <c r="U707" s="214"/>
    </row>
    <row r="708" ht="23.25" customHeight="1">
      <c r="B708" s="952"/>
      <c r="C708" s="872"/>
      <c r="D708" s="872"/>
      <c r="E708" s="872"/>
      <c r="F708" s="872"/>
      <c r="G708" s="145"/>
      <c r="H708" s="953"/>
      <c r="J708" s="872"/>
      <c r="R708" s="214"/>
      <c r="S708" s="214"/>
      <c r="T708" s="214"/>
      <c r="U708" s="214"/>
    </row>
    <row r="709" ht="23.25" customHeight="1">
      <c r="B709" s="952"/>
      <c r="C709" s="872"/>
      <c r="D709" s="872"/>
      <c r="E709" s="872"/>
      <c r="F709" s="872"/>
      <c r="G709" s="145"/>
      <c r="H709" s="953"/>
      <c r="J709" s="872"/>
      <c r="R709" s="214"/>
      <c r="S709" s="214"/>
      <c r="T709" s="214"/>
      <c r="U709" s="214"/>
    </row>
    <row r="710" ht="23.25" customHeight="1">
      <c r="B710" s="952"/>
      <c r="C710" s="872"/>
      <c r="D710" s="872"/>
      <c r="E710" s="872"/>
      <c r="F710" s="872"/>
      <c r="G710" s="145"/>
      <c r="H710" s="953"/>
      <c r="J710" s="872"/>
      <c r="R710" s="214"/>
      <c r="S710" s="214"/>
      <c r="T710" s="214"/>
      <c r="U710" s="214"/>
    </row>
    <row r="711" ht="23.25" customHeight="1">
      <c r="B711" s="952"/>
      <c r="C711" s="872"/>
      <c r="D711" s="872"/>
      <c r="E711" s="872"/>
      <c r="F711" s="872"/>
      <c r="G711" s="145"/>
      <c r="H711" s="953"/>
      <c r="J711" s="872"/>
      <c r="R711" s="214"/>
      <c r="S711" s="214"/>
      <c r="T711" s="214"/>
      <c r="U711" s="214"/>
    </row>
    <row r="712" ht="23.25" customHeight="1">
      <c r="B712" s="952"/>
      <c r="C712" s="872"/>
      <c r="D712" s="872"/>
      <c r="E712" s="872"/>
      <c r="F712" s="872"/>
      <c r="G712" s="145"/>
      <c r="H712" s="953"/>
      <c r="J712" s="872"/>
      <c r="R712" s="214"/>
      <c r="S712" s="214"/>
      <c r="T712" s="214"/>
      <c r="U712" s="214"/>
    </row>
    <row r="713" ht="23.25" customHeight="1">
      <c r="B713" s="952"/>
      <c r="C713" s="872"/>
      <c r="D713" s="872"/>
      <c r="E713" s="872"/>
      <c r="F713" s="872"/>
      <c r="G713" s="145"/>
      <c r="H713" s="953"/>
      <c r="J713" s="872"/>
      <c r="R713" s="214"/>
      <c r="S713" s="214"/>
      <c r="T713" s="214"/>
      <c r="U713" s="214"/>
    </row>
    <row r="714" ht="23.25" customHeight="1">
      <c r="B714" s="952"/>
      <c r="C714" s="872"/>
      <c r="D714" s="872"/>
      <c r="E714" s="872"/>
      <c r="F714" s="872"/>
      <c r="G714" s="145"/>
      <c r="H714" s="953"/>
      <c r="J714" s="872"/>
      <c r="R714" s="214"/>
      <c r="S714" s="214"/>
      <c r="T714" s="214"/>
      <c r="U714" s="214"/>
    </row>
    <row r="715" ht="23.25" customHeight="1">
      <c r="B715" s="952"/>
      <c r="C715" s="872"/>
      <c r="D715" s="872"/>
      <c r="E715" s="872"/>
      <c r="F715" s="872"/>
      <c r="G715" s="145"/>
      <c r="H715" s="953"/>
      <c r="J715" s="872"/>
      <c r="R715" s="214"/>
      <c r="S715" s="214"/>
      <c r="T715" s="214"/>
      <c r="U715" s="214"/>
    </row>
    <row r="716" ht="23.25" customHeight="1">
      <c r="B716" s="952"/>
      <c r="C716" s="872"/>
      <c r="D716" s="872"/>
      <c r="E716" s="872"/>
      <c r="F716" s="872"/>
      <c r="G716" s="145"/>
      <c r="H716" s="953"/>
      <c r="J716" s="872"/>
      <c r="R716" s="214"/>
      <c r="S716" s="214"/>
      <c r="T716" s="214"/>
      <c r="U716" s="214"/>
    </row>
    <row r="717" ht="23.25" customHeight="1">
      <c r="B717" s="952"/>
      <c r="C717" s="872"/>
      <c r="D717" s="872"/>
      <c r="E717" s="872"/>
      <c r="F717" s="872"/>
      <c r="G717" s="145"/>
      <c r="H717" s="953"/>
      <c r="J717" s="872"/>
      <c r="R717" s="214"/>
      <c r="S717" s="214"/>
      <c r="T717" s="214"/>
      <c r="U717" s="214"/>
    </row>
    <row r="718" ht="23.25" customHeight="1">
      <c r="B718" s="952"/>
      <c r="C718" s="872"/>
      <c r="D718" s="872"/>
      <c r="E718" s="872"/>
      <c r="F718" s="872"/>
      <c r="G718" s="145"/>
      <c r="H718" s="953"/>
      <c r="J718" s="872"/>
      <c r="R718" s="214"/>
      <c r="S718" s="214"/>
      <c r="T718" s="214"/>
      <c r="U718" s="214"/>
    </row>
    <row r="719" ht="23.25" customHeight="1">
      <c r="B719" s="952"/>
      <c r="C719" s="872"/>
      <c r="D719" s="872"/>
      <c r="E719" s="872"/>
      <c r="F719" s="872"/>
      <c r="G719" s="145"/>
      <c r="H719" s="953"/>
      <c r="J719" s="872"/>
      <c r="R719" s="214"/>
      <c r="S719" s="214"/>
      <c r="T719" s="214"/>
      <c r="U719" s="214"/>
    </row>
    <row r="720" ht="23.25" customHeight="1">
      <c r="B720" s="952"/>
      <c r="C720" s="872"/>
      <c r="D720" s="872"/>
      <c r="E720" s="872"/>
      <c r="F720" s="872"/>
      <c r="G720" s="145"/>
      <c r="H720" s="953"/>
      <c r="J720" s="872"/>
      <c r="R720" s="214"/>
      <c r="S720" s="214"/>
      <c r="T720" s="214"/>
      <c r="U720" s="214"/>
    </row>
    <row r="721" ht="23.25" customHeight="1">
      <c r="B721" s="952"/>
      <c r="C721" s="872"/>
      <c r="D721" s="872"/>
      <c r="E721" s="872"/>
      <c r="F721" s="872"/>
      <c r="G721" s="145"/>
      <c r="H721" s="953"/>
      <c r="J721" s="872"/>
      <c r="R721" s="214"/>
      <c r="S721" s="214"/>
      <c r="T721" s="214"/>
      <c r="U721" s="214"/>
    </row>
    <row r="722" ht="23.25" customHeight="1">
      <c r="B722" s="952"/>
      <c r="C722" s="872"/>
      <c r="D722" s="872"/>
      <c r="E722" s="872"/>
      <c r="F722" s="872"/>
      <c r="G722" s="145"/>
      <c r="H722" s="953"/>
      <c r="J722" s="872"/>
      <c r="R722" s="214"/>
      <c r="S722" s="214"/>
      <c r="T722" s="214"/>
      <c r="U722" s="214"/>
    </row>
    <row r="723" ht="23.25" customHeight="1">
      <c r="B723" s="952"/>
      <c r="C723" s="872"/>
      <c r="D723" s="872"/>
      <c r="E723" s="872"/>
      <c r="F723" s="872"/>
      <c r="G723" s="145"/>
      <c r="H723" s="953"/>
      <c r="J723" s="872"/>
      <c r="R723" s="214"/>
      <c r="S723" s="214"/>
      <c r="T723" s="214"/>
      <c r="U723" s="214"/>
    </row>
    <row r="724" ht="23.25" customHeight="1">
      <c r="B724" s="952"/>
      <c r="C724" s="872"/>
      <c r="D724" s="872"/>
      <c r="E724" s="872"/>
      <c r="F724" s="872"/>
      <c r="G724" s="145"/>
      <c r="H724" s="953"/>
      <c r="J724" s="872"/>
      <c r="R724" s="214"/>
      <c r="S724" s="214"/>
      <c r="T724" s="214"/>
      <c r="U724" s="214"/>
    </row>
    <row r="725" ht="23.25" customHeight="1">
      <c r="B725" s="952"/>
      <c r="C725" s="872"/>
      <c r="D725" s="872"/>
      <c r="E725" s="872"/>
      <c r="F725" s="872"/>
      <c r="G725" s="145"/>
      <c r="H725" s="953"/>
      <c r="J725" s="872"/>
      <c r="R725" s="214"/>
      <c r="S725" s="214"/>
      <c r="T725" s="214"/>
      <c r="U725" s="214"/>
    </row>
    <row r="726" ht="23.25" customHeight="1">
      <c r="B726" s="952"/>
      <c r="C726" s="872"/>
      <c r="D726" s="872"/>
      <c r="E726" s="872"/>
      <c r="F726" s="872"/>
      <c r="G726" s="145"/>
      <c r="H726" s="953"/>
      <c r="J726" s="872"/>
      <c r="R726" s="214"/>
      <c r="S726" s="214"/>
      <c r="T726" s="214"/>
      <c r="U726" s="214"/>
    </row>
    <row r="727" ht="23.25" customHeight="1">
      <c r="B727" s="952"/>
      <c r="C727" s="872"/>
      <c r="D727" s="872"/>
      <c r="E727" s="872"/>
      <c r="F727" s="872"/>
      <c r="G727" s="145"/>
      <c r="H727" s="953"/>
      <c r="J727" s="872"/>
      <c r="R727" s="214"/>
      <c r="S727" s="214"/>
      <c r="T727" s="214"/>
      <c r="U727" s="214"/>
    </row>
    <row r="728" ht="23.25" customHeight="1">
      <c r="B728" s="952"/>
      <c r="C728" s="872"/>
      <c r="D728" s="872"/>
      <c r="E728" s="872"/>
      <c r="F728" s="872"/>
      <c r="G728" s="145"/>
      <c r="H728" s="953"/>
      <c r="J728" s="872"/>
      <c r="R728" s="214"/>
      <c r="S728" s="214"/>
      <c r="T728" s="214"/>
      <c r="U728" s="214"/>
    </row>
    <row r="729" ht="23.25" customHeight="1">
      <c r="B729" s="952"/>
      <c r="C729" s="872"/>
      <c r="D729" s="872"/>
      <c r="E729" s="872"/>
      <c r="F729" s="872"/>
      <c r="G729" s="145"/>
      <c r="H729" s="953"/>
      <c r="J729" s="872"/>
      <c r="R729" s="214"/>
      <c r="S729" s="214"/>
      <c r="T729" s="214"/>
      <c r="U729" s="214"/>
    </row>
    <row r="730" ht="23.25" customHeight="1">
      <c r="B730" s="952"/>
      <c r="C730" s="872"/>
      <c r="D730" s="872"/>
      <c r="E730" s="872"/>
      <c r="F730" s="872"/>
      <c r="G730" s="145"/>
      <c r="H730" s="953"/>
      <c r="J730" s="872"/>
      <c r="R730" s="214"/>
      <c r="S730" s="214"/>
      <c r="T730" s="214"/>
      <c r="U730" s="214"/>
    </row>
    <row r="731" ht="23.25" customHeight="1">
      <c r="B731" s="952"/>
      <c r="C731" s="872"/>
      <c r="D731" s="872"/>
      <c r="E731" s="872"/>
      <c r="F731" s="872"/>
      <c r="G731" s="145"/>
      <c r="H731" s="953"/>
      <c r="J731" s="872"/>
      <c r="R731" s="214"/>
      <c r="S731" s="214"/>
      <c r="T731" s="214"/>
      <c r="U731" s="214"/>
    </row>
    <row r="732" ht="23.25" customHeight="1">
      <c r="B732" s="952"/>
      <c r="C732" s="872"/>
      <c r="D732" s="872"/>
      <c r="E732" s="872"/>
      <c r="F732" s="872"/>
      <c r="G732" s="145"/>
      <c r="H732" s="953"/>
      <c r="J732" s="872"/>
      <c r="R732" s="214"/>
      <c r="S732" s="214"/>
      <c r="T732" s="214"/>
      <c r="U732" s="214"/>
    </row>
    <row r="733" ht="23.25" customHeight="1">
      <c r="B733" s="952"/>
      <c r="C733" s="872"/>
      <c r="D733" s="872"/>
      <c r="E733" s="872"/>
      <c r="F733" s="872"/>
      <c r="G733" s="145"/>
      <c r="H733" s="953"/>
      <c r="J733" s="872"/>
      <c r="R733" s="214"/>
      <c r="S733" s="214"/>
      <c r="T733" s="214"/>
      <c r="U733" s="214"/>
    </row>
    <row r="734" ht="23.25" customHeight="1">
      <c r="B734" s="952"/>
      <c r="C734" s="872"/>
      <c r="D734" s="872"/>
      <c r="E734" s="872"/>
      <c r="F734" s="872"/>
      <c r="G734" s="145"/>
      <c r="H734" s="953"/>
      <c r="J734" s="872"/>
      <c r="R734" s="214"/>
      <c r="S734" s="214"/>
      <c r="T734" s="214"/>
      <c r="U734" s="214"/>
    </row>
    <row r="735" ht="23.25" customHeight="1">
      <c r="B735" s="952"/>
      <c r="C735" s="872"/>
      <c r="D735" s="872"/>
      <c r="E735" s="872"/>
      <c r="F735" s="872"/>
      <c r="G735" s="145"/>
      <c r="H735" s="953"/>
      <c r="J735" s="872"/>
      <c r="R735" s="214"/>
      <c r="S735" s="214"/>
      <c r="T735" s="214"/>
      <c r="U735" s="214"/>
    </row>
    <row r="736" ht="23.25" customHeight="1">
      <c r="B736" s="952"/>
      <c r="C736" s="872"/>
      <c r="D736" s="872"/>
      <c r="E736" s="872"/>
      <c r="F736" s="872"/>
      <c r="G736" s="145"/>
      <c r="H736" s="953"/>
      <c r="J736" s="872"/>
      <c r="R736" s="214"/>
      <c r="S736" s="214"/>
      <c r="T736" s="214"/>
      <c r="U736" s="214"/>
    </row>
    <row r="737" ht="23.25" customHeight="1">
      <c r="B737" s="952"/>
      <c r="C737" s="872"/>
      <c r="D737" s="872"/>
      <c r="E737" s="872"/>
      <c r="F737" s="872"/>
      <c r="G737" s="145"/>
      <c r="H737" s="953"/>
      <c r="J737" s="872"/>
      <c r="R737" s="214"/>
      <c r="S737" s="214"/>
      <c r="T737" s="214"/>
      <c r="U737" s="214"/>
    </row>
    <row r="738" ht="23.25" customHeight="1">
      <c r="B738" s="952"/>
      <c r="C738" s="872"/>
      <c r="D738" s="872"/>
      <c r="E738" s="872"/>
      <c r="F738" s="872"/>
      <c r="G738" s="145"/>
      <c r="H738" s="953"/>
      <c r="J738" s="872"/>
      <c r="R738" s="214"/>
      <c r="S738" s="214"/>
      <c r="T738" s="214"/>
      <c r="U738" s="214"/>
    </row>
    <row r="739" ht="23.25" customHeight="1">
      <c r="B739" s="952"/>
      <c r="C739" s="872"/>
      <c r="D739" s="872"/>
      <c r="E739" s="872"/>
      <c r="F739" s="872"/>
      <c r="G739" s="145"/>
      <c r="H739" s="953"/>
      <c r="J739" s="872"/>
      <c r="R739" s="214"/>
      <c r="S739" s="214"/>
      <c r="T739" s="214"/>
      <c r="U739" s="214"/>
    </row>
    <row r="740" ht="23.25" customHeight="1">
      <c r="B740" s="952"/>
      <c r="C740" s="872"/>
      <c r="D740" s="872"/>
      <c r="E740" s="872"/>
      <c r="F740" s="872"/>
      <c r="G740" s="145"/>
      <c r="H740" s="953"/>
      <c r="J740" s="872"/>
      <c r="R740" s="214"/>
      <c r="S740" s="214"/>
      <c r="T740" s="214"/>
      <c r="U740" s="214"/>
    </row>
    <row r="741" ht="23.25" customHeight="1">
      <c r="B741" s="952"/>
      <c r="C741" s="872"/>
      <c r="D741" s="872"/>
      <c r="E741" s="872"/>
      <c r="F741" s="872"/>
      <c r="G741" s="145"/>
      <c r="H741" s="953"/>
      <c r="J741" s="872"/>
      <c r="R741" s="214"/>
      <c r="S741" s="214"/>
      <c r="T741" s="214"/>
      <c r="U741" s="214"/>
    </row>
    <row r="742" ht="23.25" customHeight="1">
      <c r="B742" s="952"/>
      <c r="C742" s="872"/>
      <c r="D742" s="872"/>
      <c r="E742" s="872"/>
      <c r="F742" s="872"/>
      <c r="G742" s="145"/>
      <c r="H742" s="953"/>
      <c r="J742" s="872"/>
      <c r="R742" s="214"/>
      <c r="S742" s="214"/>
      <c r="T742" s="214"/>
      <c r="U742" s="214"/>
    </row>
    <row r="743" ht="23.25" customHeight="1">
      <c r="B743" s="952"/>
      <c r="C743" s="872"/>
      <c r="D743" s="872"/>
      <c r="E743" s="872"/>
      <c r="F743" s="872"/>
      <c r="G743" s="145"/>
      <c r="H743" s="953"/>
      <c r="J743" s="872"/>
      <c r="R743" s="214"/>
      <c r="S743" s="214"/>
      <c r="T743" s="214"/>
      <c r="U743" s="214"/>
    </row>
    <row r="744" ht="23.25" customHeight="1">
      <c r="B744" s="952"/>
      <c r="C744" s="872"/>
      <c r="D744" s="872"/>
      <c r="E744" s="872"/>
      <c r="F744" s="872"/>
      <c r="G744" s="145"/>
      <c r="H744" s="953"/>
      <c r="J744" s="872"/>
      <c r="R744" s="214"/>
      <c r="S744" s="214"/>
      <c r="T744" s="214"/>
      <c r="U744" s="214"/>
    </row>
    <row r="745" ht="23.25" customHeight="1">
      <c r="B745" s="952"/>
      <c r="C745" s="872"/>
      <c r="D745" s="872"/>
      <c r="E745" s="872"/>
      <c r="F745" s="872"/>
      <c r="G745" s="145"/>
      <c r="H745" s="953"/>
      <c r="J745" s="872"/>
      <c r="R745" s="214"/>
      <c r="S745" s="214"/>
      <c r="T745" s="214"/>
      <c r="U745" s="214"/>
    </row>
    <row r="746" ht="23.25" customHeight="1">
      <c r="B746" s="952"/>
      <c r="C746" s="872"/>
      <c r="D746" s="872"/>
      <c r="E746" s="872"/>
      <c r="F746" s="872"/>
      <c r="G746" s="145"/>
      <c r="H746" s="953"/>
      <c r="J746" s="872"/>
      <c r="R746" s="214"/>
      <c r="S746" s="214"/>
      <c r="T746" s="214"/>
      <c r="U746" s="214"/>
    </row>
    <row r="747" ht="23.25" customHeight="1">
      <c r="B747" s="952"/>
      <c r="C747" s="872"/>
      <c r="D747" s="872"/>
      <c r="E747" s="872"/>
      <c r="F747" s="872"/>
      <c r="G747" s="145"/>
      <c r="H747" s="953"/>
      <c r="J747" s="872"/>
      <c r="R747" s="214"/>
      <c r="S747" s="214"/>
      <c r="T747" s="214"/>
      <c r="U747" s="214"/>
    </row>
    <row r="748" ht="23.25" customHeight="1">
      <c r="B748" s="952"/>
      <c r="C748" s="872"/>
      <c r="D748" s="872"/>
      <c r="E748" s="872"/>
      <c r="F748" s="872"/>
      <c r="G748" s="145"/>
      <c r="H748" s="953"/>
      <c r="J748" s="872"/>
      <c r="R748" s="214"/>
      <c r="S748" s="214"/>
      <c r="T748" s="214"/>
      <c r="U748" s="214"/>
    </row>
    <row r="749" ht="23.25" customHeight="1">
      <c r="B749" s="952"/>
      <c r="C749" s="872"/>
      <c r="D749" s="872"/>
      <c r="E749" s="872"/>
      <c r="F749" s="872"/>
      <c r="G749" s="145"/>
      <c r="H749" s="953"/>
      <c r="J749" s="872"/>
      <c r="R749" s="214"/>
      <c r="S749" s="214"/>
      <c r="T749" s="214"/>
      <c r="U749" s="214"/>
    </row>
    <row r="750" ht="23.25" customHeight="1">
      <c r="B750" s="952"/>
      <c r="C750" s="872"/>
      <c r="D750" s="872"/>
      <c r="E750" s="872"/>
      <c r="F750" s="872"/>
      <c r="G750" s="145"/>
      <c r="H750" s="953"/>
      <c r="J750" s="872"/>
      <c r="R750" s="214"/>
      <c r="S750" s="214"/>
      <c r="T750" s="214"/>
      <c r="U750" s="214"/>
    </row>
    <row r="751" ht="23.25" customHeight="1">
      <c r="B751" s="952"/>
      <c r="C751" s="872"/>
      <c r="D751" s="872"/>
      <c r="E751" s="872"/>
      <c r="F751" s="872"/>
      <c r="G751" s="145"/>
      <c r="H751" s="953"/>
      <c r="J751" s="872"/>
      <c r="R751" s="214"/>
      <c r="S751" s="214"/>
      <c r="T751" s="214"/>
      <c r="U751" s="214"/>
    </row>
    <row r="752" ht="23.25" customHeight="1">
      <c r="B752" s="952"/>
      <c r="C752" s="872"/>
      <c r="D752" s="872"/>
      <c r="E752" s="872"/>
      <c r="F752" s="872"/>
      <c r="G752" s="145"/>
      <c r="H752" s="953"/>
      <c r="J752" s="872"/>
      <c r="R752" s="214"/>
      <c r="S752" s="214"/>
      <c r="T752" s="214"/>
      <c r="U752" s="214"/>
    </row>
    <row r="753" ht="23.25" customHeight="1">
      <c r="B753" s="952"/>
      <c r="C753" s="872"/>
      <c r="D753" s="872"/>
      <c r="E753" s="872"/>
      <c r="F753" s="872"/>
      <c r="G753" s="145"/>
      <c r="H753" s="953"/>
      <c r="J753" s="872"/>
      <c r="R753" s="214"/>
      <c r="S753" s="214"/>
      <c r="T753" s="214"/>
      <c r="U753" s="214"/>
    </row>
    <row r="754" ht="23.25" customHeight="1">
      <c r="B754" s="952"/>
      <c r="C754" s="872"/>
      <c r="D754" s="872"/>
      <c r="E754" s="872"/>
      <c r="F754" s="872"/>
      <c r="G754" s="145"/>
      <c r="H754" s="953"/>
      <c r="J754" s="872"/>
      <c r="R754" s="214"/>
      <c r="S754" s="214"/>
      <c r="T754" s="214"/>
      <c r="U754" s="214"/>
    </row>
    <row r="755" ht="23.25" customHeight="1">
      <c r="B755" s="952"/>
      <c r="C755" s="872"/>
      <c r="D755" s="872"/>
      <c r="E755" s="872"/>
      <c r="F755" s="872"/>
      <c r="G755" s="145"/>
      <c r="H755" s="953"/>
      <c r="J755" s="872"/>
      <c r="R755" s="214"/>
      <c r="S755" s="214"/>
      <c r="T755" s="214"/>
      <c r="U755" s="214"/>
    </row>
    <row r="756" ht="23.25" customHeight="1">
      <c r="B756" s="952"/>
      <c r="C756" s="872"/>
      <c r="D756" s="872"/>
      <c r="E756" s="872"/>
      <c r="F756" s="872"/>
      <c r="G756" s="145"/>
      <c r="H756" s="953"/>
      <c r="J756" s="872"/>
      <c r="R756" s="214"/>
      <c r="S756" s="214"/>
      <c r="T756" s="214"/>
      <c r="U756" s="214"/>
    </row>
    <row r="757" ht="23.25" customHeight="1">
      <c r="B757" s="952"/>
      <c r="C757" s="872"/>
      <c r="D757" s="872"/>
      <c r="E757" s="872"/>
      <c r="F757" s="872"/>
      <c r="G757" s="145"/>
      <c r="H757" s="953"/>
      <c r="J757" s="872"/>
      <c r="R757" s="214"/>
      <c r="S757" s="214"/>
      <c r="T757" s="214"/>
      <c r="U757" s="214"/>
    </row>
    <row r="758" ht="23.25" customHeight="1">
      <c r="B758" s="952"/>
      <c r="C758" s="872"/>
      <c r="D758" s="872"/>
      <c r="E758" s="872"/>
      <c r="F758" s="872"/>
      <c r="G758" s="145"/>
      <c r="H758" s="953"/>
      <c r="J758" s="872"/>
      <c r="R758" s="214"/>
      <c r="S758" s="214"/>
      <c r="T758" s="214"/>
      <c r="U758" s="214"/>
    </row>
    <row r="759" ht="23.25" customHeight="1">
      <c r="B759" s="952"/>
      <c r="C759" s="872"/>
      <c r="D759" s="872"/>
      <c r="E759" s="872"/>
      <c r="F759" s="872"/>
      <c r="G759" s="145"/>
      <c r="H759" s="953"/>
      <c r="J759" s="872"/>
      <c r="R759" s="214"/>
      <c r="S759" s="214"/>
      <c r="T759" s="214"/>
      <c r="U759" s="214"/>
    </row>
    <row r="760" ht="23.25" customHeight="1">
      <c r="B760" s="952"/>
      <c r="C760" s="872"/>
      <c r="D760" s="872"/>
      <c r="E760" s="872"/>
      <c r="F760" s="872"/>
      <c r="G760" s="145"/>
      <c r="H760" s="953"/>
      <c r="J760" s="872"/>
      <c r="R760" s="214"/>
      <c r="S760" s="214"/>
      <c r="T760" s="214"/>
      <c r="U760" s="214"/>
    </row>
    <row r="761" ht="23.25" customHeight="1">
      <c r="B761" s="952"/>
      <c r="C761" s="872"/>
      <c r="D761" s="872"/>
      <c r="E761" s="872"/>
      <c r="F761" s="872"/>
      <c r="G761" s="145"/>
      <c r="H761" s="953"/>
      <c r="J761" s="872"/>
      <c r="R761" s="214"/>
      <c r="S761" s="214"/>
      <c r="T761" s="214"/>
      <c r="U761" s="214"/>
    </row>
    <row r="762" ht="23.25" customHeight="1">
      <c r="B762" s="952"/>
      <c r="C762" s="872"/>
      <c r="D762" s="872"/>
      <c r="E762" s="872"/>
      <c r="F762" s="872"/>
      <c r="G762" s="145"/>
      <c r="H762" s="953"/>
      <c r="J762" s="872"/>
      <c r="R762" s="214"/>
      <c r="S762" s="214"/>
      <c r="T762" s="214"/>
      <c r="U762" s="214"/>
    </row>
    <row r="763" ht="23.25" customHeight="1">
      <c r="B763" s="952"/>
      <c r="C763" s="872"/>
      <c r="D763" s="872"/>
      <c r="E763" s="872"/>
      <c r="F763" s="872"/>
      <c r="G763" s="145"/>
      <c r="H763" s="953"/>
      <c r="J763" s="872"/>
      <c r="R763" s="214"/>
      <c r="S763" s="214"/>
      <c r="T763" s="214"/>
      <c r="U763" s="214"/>
    </row>
    <row r="764" ht="23.25" customHeight="1">
      <c r="B764" s="952"/>
      <c r="C764" s="872"/>
      <c r="D764" s="872"/>
      <c r="E764" s="872"/>
      <c r="F764" s="872"/>
      <c r="G764" s="145"/>
      <c r="H764" s="953"/>
      <c r="J764" s="872"/>
      <c r="R764" s="214"/>
      <c r="S764" s="214"/>
      <c r="T764" s="214"/>
      <c r="U764" s="214"/>
    </row>
    <row r="765" ht="23.25" customHeight="1">
      <c r="B765" s="952"/>
      <c r="C765" s="872"/>
      <c r="D765" s="872"/>
      <c r="E765" s="872"/>
      <c r="F765" s="872"/>
      <c r="G765" s="145"/>
      <c r="H765" s="953"/>
      <c r="J765" s="872"/>
      <c r="R765" s="214"/>
      <c r="S765" s="214"/>
      <c r="T765" s="214"/>
      <c r="U765" s="214"/>
    </row>
    <row r="766" ht="23.25" customHeight="1">
      <c r="B766" s="952"/>
      <c r="C766" s="872"/>
      <c r="D766" s="872"/>
      <c r="E766" s="872"/>
      <c r="F766" s="872"/>
      <c r="G766" s="145"/>
      <c r="H766" s="953"/>
      <c r="J766" s="872"/>
      <c r="R766" s="214"/>
      <c r="S766" s="214"/>
      <c r="T766" s="214"/>
      <c r="U766" s="214"/>
    </row>
    <row r="767" ht="23.25" customHeight="1">
      <c r="B767" s="952"/>
      <c r="C767" s="872"/>
      <c r="D767" s="872"/>
      <c r="E767" s="872"/>
      <c r="F767" s="872"/>
      <c r="G767" s="145"/>
      <c r="H767" s="953"/>
      <c r="J767" s="872"/>
      <c r="R767" s="214"/>
      <c r="S767" s="214"/>
      <c r="T767" s="214"/>
      <c r="U767" s="214"/>
    </row>
    <row r="768" ht="23.25" customHeight="1">
      <c r="B768" s="952"/>
      <c r="C768" s="872"/>
      <c r="D768" s="872"/>
      <c r="E768" s="872"/>
      <c r="F768" s="872"/>
      <c r="G768" s="145"/>
      <c r="H768" s="953"/>
      <c r="J768" s="872"/>
      <c r="R768" s="214"/>
      <c r="S768" s="214"/>
      <c r="T768" s="214"/>
      <c r="U768" s="214"/>
    </row>
    <row r="769" ht="23.25" customHeight="1">
      <c r="B769" s="952"/>
      <c r="C769" s="872"/>
      <c r="D769" s="872"/>
      <c r="E769" s="872"/>
      <c r="F769" s="872"/>
      <c r="G769" s="145"/>
      <c r="H769" s="953"/>
      <c r="J769" s="872"/>
      <c r="R769" s="214"/>
      <c r="S769" s="214"/>
      <c r="T769" s="214"/>
      <c r="U769" s="214"/>
    </row>
    <row r="770" ht="23.25" customHeight="1">
      <c r="B770" s="952"/>
      <c r="C770" s="872"/>
      <c r="D770" s="872"/>
      <c r="E770" s="872"/>
      <c r="F770" s="872"/>
      <c r="G770" s="145"/>
      <c r="H770" s="953"/>
      <c r="J770" s="872"/>
      <c r="R770" s="214"/>
      <c r="S770" s="214"/>
      <c r="T770" s="214"/>
      <c r="U770" s="214"/>
    </row>
    <row r="771" ht="23.25" customHeight="1">
      <c r="B771" s="952"/>
      <c r="C771" s="872"/>
      <c r="D771" s="872"/>
      <c r="E771" s="872"/>
      <c r="F771" s="872"/>
      <c r="G771" s="145"/>
      <c r="H771" s="953"/>
      <c r="J771" s="872"/>
      <c r="R771" s="214"/>
      <c r="S771" s="214"/>
      <c r="T771" s="214"/>
      <c r="U771" s="214"/>
    </row>
    <row r="772" ht="23.25" customHeight="1">
      <c r="B772" s="952"/>
      <c r="C772" s="872"/>
      <c r="D772" s="872"/>
      <c r="E772" s="872"/>
      <c r="F772" s="872"/>
      <c r="G772" s="145"/>
      <c r="H772" s="953"/>
      <c r="J772" s="872"/>
      <c r="R772" s="214"/>
      <c r="S772" s="214"/>
      <c r="T772" s="214"/>
      <c r="U772" s="214"/>
    </row>
    <row r="773" ht="23.25" customHeight="1">
      <c r="B773" s="952"/>
      <c r="C773" s="872"/>
      <c r="D773" s="872"/>
      <c r="E773" s="872"/>
      <c r="F773" s="872"/>
      <c r="G773" s="145"/>
      <c r="H773" s="953"/>
      <c r="J773" s="872"/>
      <c r="R773" s="214"/>
      <c r="S773" s="214"/>
      <c r="T773" s="214"/>
      <c r="U773" s="214"/>
    </row>
    <row r="774" ht="23.25" customHeight="1">
      <c r="B774" s="952"/>
      <c r="C774" s="872"/>
      <c r="D774" s="872"/>
      <c r="E774" s="872"/>
      <c r="F774" s="872"/>
      <c r="G774" s="145"/>
      <c r="H774" s="953"/>
      <c r="J774" s="872"/>
      <c r="R774" s="214"/>
      <c r="S774" s="214"/>
      <c r="T774" s="214"/>
      <c r="U774" s="214"/>
    </row>
    <row r="775" ht="23.25" customHeight="1">
      <c r="B775" s="952"/>
      <c r="C775" s="872"/>
      <c r="D775" s="872"/>
      <c r="E775" s="872"/>
      <c r="F775" s="872"/>
      <c r="G775" s="145"/>
      <c r="H775" s="953"/>
      <c r="J775" s="872"/>
      <c r="R775" s="214"/>
      <c r="S775" s="214"/>
      <c r="T775" s="214"/>
      <c r="U775" s="214"/>
    </row>
    <row r="776" ht="23.25" customHeight="1">
      <c r="B776" s="952"/>
      <c r="C776" s="872"/>
      <c r="D776" s="872"/>
      <c r="E776" s="872"/>
      <c r="F776" s="872"/>
      <c r="G776" s="145"/>
      <c r="H776" s="953"/>
      <c r="J776" s="872"/>
      <c r="R776" s="214"/>
      <c r="S776" s="214"/>
      <c r="T776" s="214"/>
      <c r="U776" s="214"/>
    </row>
    <row r="777" ht="23.25" customHeight="1">
      <c r="B777" s="952"/>
      <c r="C777" s="872"/>
      <c r="D777" s="872"/>
      <c r="E777" s="872"/>
      <c r="F777" s="872"/>
      <c r="G777" s="145"/>
      <c r="H777" s="953"/>
      <c r="J777" s="872"/>
      <c r="R777" s="214"/>
      <c r="S777" s="214"/>
      <c r="T777" s="214"/>
      <c r="U777" s="214"/>
    </row>
    <row r="778" ht="23.25" customHeight="1">
      <c r="B778" s="952"/>
      <c r="C778" s="872"/>
      <c r="D778" s="872"/>
      <c r="E778" s="872"/>
      <c r="F778" s="872"/>
      <c r="G778" s="145"/>
      <c r="H778" s="953"/>
      <c r="J778" s="872"/>
      <c r="R778" s="214"/>
      <c r="S778" s="214"/>
      <c r="T778" s="214"/>
      <c r="U778" s="214"/>
    </row>
    <row r="779" ht="23.25" customHeight="1">
      <c r="B779" s="952"/>
      <c r="C779" s="872"/>
      <c r="D779" s="872"/>
      <c r="E779" s="872"/>
      <c r="F779" s="872"/>
      <c r="G779" s="145"/>
      <c r="H779" s="953"/>
      <c r="J779" s="872"/>
      <c r="R779" s="214"/>
      <c r="S779" s="214"/>
      <c r="T779" s="214"/>
      <c r="U779" s="214"/>
    </row>
    <row r="780" ht="23.25" customHeight="1">
      <c r="B780" s="952"/>
      <c r="C780" s="872"/>
      <c r="D780" s="872"/>
      <c r="E780" s="872"/>
      <c r="F780" s="872"/>
      <c r="G780" s="145"/>
      <c r="H780" s="953"/>
      <c r="J780" s="872"/>
      <c r="R780" s="214"/>
      <c r="S780" s="214"/>
      <c r="T780" s="214"/>
      <c r="U780" s="214"/>
    </row>
    <row r="781" ht="23.25" customHeight="1">
      <c r="B781" s="952"/>
      <c r="C781" s="872"/>
      <c r="D781" s="872"/>
      <c r="E781" s="872"/>
      <c r="F781" s="872"/>
      <c r="G781" s="145"/>
      <c r="H781" s="953"/>
      <c r="J781" s="872"/>
      <c r="R781" s="214"/>
      <c r="S781" s="214"/>
      <c r="T781" s="214"/>
      <c r="U781" s="214"/>
    </row>
    <row r="782" ht="23.25" customHeight="1">
      <c r="B782" s="952"/>
      <c r="C782" s="872"/>
      <c r="D782" s="872"/>
      <c r="E782" s="872"/>
      <c r="F782" s="872"/>
      <c r="G782" s="145"/>
      <c r="H782" s="953"/>
      <c r="J782" s="872"/>
      <c r="R782" s="214"/>
      <c r="S782" s="214"/>
      <c r="T782" s="214"/>
      <c r="U782" s="214"/>
    </row>
    <row r="783" ht="23.25" customHeight="1">
      <c r="B783" s="952"/>
      <c r="C783" s="872"/>
      <c r="D783" s="872"/>
      <c r="E783" s="872"/>
      <c r="F783" s="872"/>
      <c r="G783" s="145"/>
      <c r="H783" s="953"/>
      <c r="J783" s="872"/>
      <c r="R783" s="214"/>
      <c r="S783" s="214"/>
      <c r="T783" s="214"/>
      <c r="U783" s="214"/>
    </row>
    <row r="784" ht="23.25" customHeight="1">
      <c r="B784" s="952"/>
      <c r="C784" s="872"/>
      <c r="D784" s="872"/>
      <c r="E784" s="872"/>
      <c r="F784" s="872"/>
      <c r="G784" s="145"/>
      <c r="H784" s="953"/>
      <c r="J784" s="872"/>
      <c r="R784" s="214"/>
      <c r="S784" s="214"/>
      <c r="T784" s="214"/>
      <c r="U784" s="214"/>
    </row>
    <row r="785" ht="23.25" customHeight="1">
      <c r="B785" s="952"/>
      <c r="C785" s="872"/>
      <c r="D785" s="872"/>
      <c r="E785" s="872"/>
      <c r="F785" s="872"/>
      <c r="G785" s="145"/>
      <c r="H785" s="953"/>
      <c r="J785" s="872"/>
      <c r="R785" s="214"/>
      <c r="S785" s="214"/>
      <c r="T785" s="214"/>
      <c r="U785" s="214"/>
    </row>
    <row r="786" ht="23.25" customHeight="1">
      <c r="B786" s="952"/>
      <c r="C786" s="872"/>
      <c r="D786" s="872"/>
      <c r="E786" s="872"/>
      <c r="F786" s="872"/>
      <c r="G786" s="145"/>
      <c r="H786" s="953"/>
      <c r="J786" s="872"/>
      <c r="R786" s="214"/>
      <c r="S786" s="214"/>
      <c r="T786" s="214"/>
      <c r="U786" s="214"/>
    </row>
    <row r="787" ht="23.25" customHeight="1">
      <c r="B787" s="952"/>
      <c r="C787" s="872"/>
      <c r="D787" s="872"/>
      <c r="E787" s="872"/>
      <c r="F787" s="872"/>
      <c r="G787" s="145"/>
      <c r="H787" s="953"/>
      <c r="J787" s="872"/>
      <c r="R787" s="214"/>
      <c r="S787" s="214"/>
      <c r="T787" s="214"/>
      <c r="U787" s="214"/>
    </row>
    <row r="788" ht="23.25" customHeight="1">
      <c r="B788" s="952"/>
      <c r="C788" s="872"/>
      <c r="D788" s="872"/>
      <c r="E788" s="872"/>
      <c r="F788" s="872"/>
      <c r="G788" s="145"/>
      <c r="H788" s="953"/>
      <c r="J788" s="872"/>
      <c r="R788" s="214"/>
      <c r="S788" s="214"/>
      <c r="T788" s="214"/>
      <c r="U788" s="214"/>
    </row>
    <row r="789" ht="23.25" customHeight="1">
      <c r="B789" s="952"/>
      <c r="C789" s="872"/>
      <c r="D789" s="872"/>
      <c r="E789" s="872"/>
      <c r="F789" s="872"/>
      <c r="G789" s="145"/>
      <c r="H789" s="953"/>
      <c r="J789" s="872"/>
      <c r="R789" s="214"/>
      <c r="S789" s="214"/>
      <c r="T789" s="214"/>
      <c r="U789" s="214"/>
    </row>
    <row r="790" ht="23.25" customHeight="1">
      <c r="B790" s="952"/>
      <c r="C790" s="872"/>
      <c r="D790" s="872"/>
      <c r="E790" s="872"/>
      <c r="F790" s="872"/>
      <c r="G790" s="145"/>
      <c r="H790" s="953"/>
      <c r="J790" s="872"/>
      <c r="R790" s="214"/>
      <c r="S790" s="214"/>
      <c r="T790" s="214"/>
      <c r="U790" s="214"/>
    </row>
    <row r="791" ht="23.25" customHeight="1">
      <c r="B791" s="952"/>
      <c r="C791" s="872"/>
      <c r="D791" s="872"/>
      <c r="E791" s="872"/>
      <c r="F791" s="872"/>
      <c r="G791" s="145"/>
      <c r="H791" s="953"/>
      <c r="J791" s="872"/>
      <c r="R791" s="214"/>
      <c r="S791" s="214"/>
      <c r="T791" s="214"/>
      <c r="U791" s="214"/>
    </row>
    <row r="792" ht="23.25" customHeight="1">
      <c r="B792" s="952"/>
      <c r="C792" s="872"/>
      <c r="D792" s="872"/>
      <c r="E792" s="872"/>
      <c r="F792" s="872"/>
      <c r="G792" s="145"/>
      <c r="H792" s="953"/>
      <c r="J792" s="872"/>
      <c r="R792" s="214"/>
      <c r="S792" s="214"/>
      <c r="T792" s="214"/>
      <c r="U792" s="214"/>
    </row>
    <row r="793" ht="23.25" customHeight="1">
      <c r="B793" s="952"/>
      <c r="C793" s="872"/>
      <c r="D793" s="872"/>
      <c r="E793" s="872"/>
      <c r="F793" s="872"/>
      <c r="G793" s="145"/>
      <c r="H793" s="953"/>
      <c r="J793" s="872"/>
      <c r="R793" s="214"/>
      <c r="S793" s="214"/>
      <c r="T793" s="214"/>
      <c r="U793" s="214"/>
    </row>
    <row r="794" ht="23.25" customHeight="1">
      <c r="B794" s="952"/>
      <c r="C794" s="872"/>
      <c r="D794" s="872"/>
      <c r="E794" s="872"/>
      <c r="F794" s="872"/>
      <c r="G794" s="145"/>
      <c r="H794" s="953"/>
      <c r="J794" s="872"/>
      <c r="R794" s="214"/>
      <c r="S794" s="214"/>
      <c r="T794" s="214"/>
      <c r="U794" s="214"/>
    </row>
    <row r="795" ht="23.25" customHeight="1">
      <c r="B795" s="952"/>
      <c r="C795" s="872"/>
      <c r="D795" s="872"/>
      <c r="E795" s="872"/>
      <c r="F795" s="872"/>
      <c r="G795" s="145"/>
      <c r="H795" s="953"/>
      <c r="J795" s="872"/>
      <c r="R795" s="214"/>
      <c r="S795" s="214"/>
      <c r="T795" s="214"/>
      <c r="U795" s="214"/>
    </row>
    <row r="796" ht="23.25" customHeight="1">
      <c r="B796" s="952"/>
      <c r="C796" s="872"/>
      <c r="D796" s="872"/>
      <c r="E796" s="872"/>
      <c r="F796" s="872"/>
      <c r="G796" s="145"/>
      <c r="H796" s="953"/>
      <c r="J796" s="872"/>
      <c r="R796" s="214"/>
      <c r="S796" s="214"/>
      <c r="T796" s="214"/>
      <c r="U796" s="214"/>
    </row>
    <row r="797" ht="23.25" customHeight="1">
      <c r="B797" s="952"/>
      <c r="C797" s="872"/>
      <c r="D797" s="872"/>
      <c r="E797" s="872"/>
      <c r="F797" s="872"/>
      <c r="G797" s="145"/>
      <c r="H797" s="953"/>
      <c r="J797" s="872"/>
      <c r="R797" s="214"/>
      <c r="S797" s="214"/>
      <c r="T797" s="214"/>
      <c r="U797" s="214"/>
    </row>
    <row r="798" ht="23.25" customHeight="1">
      <c r="B798" s="952"/>
      <c r="C798" s="872"/>
      <c r="D798" s="872"/>
      <c r="E798" s="872"/>
      <c r="F798" s="872"/>
      <c r="G798" s="145"/>
      <c r="H798" s="953"/>
      <c r="J798" s="872"/>
      <c r="R798" s="214"/>
      <c r="S798" s="214"/>
      <c r="T798" s="214"/>
      <c r="U798" s="214"/>
    </row>
    <row r="799" ht="23.25" customHeight="1">
      <c r="B799" s="952"/>
      <c r="C799" s="872"/>
      <c r="D799" s="872"/>
      <c r="E799" s="872"/>
      <c r="F799" s="872"/>
      <c r="G799" s="145"/>
      <c r="H799" s="953"/>
      <c r="J799" s="872"/>
      <c r="R799" s="214"/>
      <c r="S799" s="214"/>
      <c r="T799" s="214"/>
      <c r="U799" s="214"/>
    </row>
    <row r="800" ht="23.25" customHeight="1">
      <c r="B800" s="952"/>
      <c r="C800" s="872"/>
      <c r="D800" s="872"/>
      <c r="E800" s="872"/>
      <c r="F800" s="872"/>
      <c r="G800" s="145"/>
      <c r="H800" s="953"/>
      <c r="J800" s="872"/>
      <c r="R800" s="214"/>
      <c r="S800" s="214"/>
      <c r="T800" s="214"/>
      <c r="U800" s="214"/>
    </row>
    <row r="801" ht="23.25" customHeight="1">
      <c r="B801" s="952"/>
      <c r="C801" s="872"/>
      <c r="D801" s="872"/>
      <c r="E801" s="872"/>
      <c r="F801" s="872"/>
      <c r="G801" s="145"/>
      <c r="H801" s="953"/>
      <c r="J801" s="872"/>
      <c r="R801" s="214"/>
      <c r="S801" s="214"/>
      <c r="T801" s="214"/>
      <c r="U801" s="214"/>
    </row>
    <row r="802" ht="23.25" customHeight="1">
      <c r="B802" s="952"/>
      <c r="C802" s="872"/>
      <c r="D802" s="872"/>
      <c r="E802" s="872"/>
      <c r="F802" s="872"/>
      <c r="G802" s="145"/>
      <c r="H802" s="953"/>
      <c r="J802" s="872"/>
      <c r="R802" s="214"/>
      <c r="S802" s="214"/>
      <c r="T802" s="214"/>
      <c r="U802" s="214"/>
    </row>
    <row r="803" ht="23.25" customHeight="1">
      <c r="B803" s="952"/>
      <c r="C803" s="872"/>
      <c r="D803" s="872"/>
      <c r="E803" s="872"/>
      <c r="F803" s="872"/>
      <c r="G803" s="145"/>
      <c r="H803" s="953"/>
      <c r="J803" s="872"/>
      <c r="R803" s="214"/>
      <c r="S803" s="214"/>
      <c r="T803" s="214"/>
      <c r="U803" s="214"/>
    </row>
    <row r="804" ht="23.25" customHeight="1">
      <c r="B804" s="952"/>
      <c r="C804" s="872"/>
      <c r="D804" s="872"/>
      <c r="E804" s="872"/>
      <c r="F804" s="872"/>
      <c r="G804" s="145"/>
      <c r="H804" s="953"/>
      <c r="J804" s="872"/>
      <c r="R804" s="214"/>
      <c r="S804" s="214"/>
      <c r="T804" s="214"/>
      <c r="U804" s="214"/>
    </row>
    <row r="805" ht="23.25" customHeight="1">
      <c r="B805" s="952"/>
      <c r="C805" s="872"/>
      <c r="D805" s="872"/>
      <c r="E805" s="872"/>
      <c r="F805" s="872"/>
      <c r="G805" s="145"/>
      <c r="H805" s="953"/>
      <c r="J805" s="872"/>
      <c r="R805" s="214"/>
      <c r="S805" s="214"/>
      <c r="T805" s="214"/>
      <c r="U805" s="214"/>
    </row>
    <row r="806" ht="23.25" customHeight="1">
      <c r="B806" s="952"/>
      <c r="C806" s="872"/>
      <c r="D806" s="872"/>
      <c r="E806" s="872"/>
      <c r="F806" s="872"/>
      <c r="G806" s="145"/>
      <c r="H806" s="953"/>
      <c r="J806" s="872"/>
      <c r="R806" s="214"/>
      <c r="S806" s="214"/>
      <c r="T806" s="214"/>
      <c r="U806" s="214"/>
    </row>
    <row r="807" ht="23.25" customHeight="1">
      <c r="B807" s="952"/>
      <c r="C807" s="872"/>
      <c r="D807" s="872"/>
      <c r="E807" s="872"/>
      <c r="F807" s="872"/>
      <c r="G807" s="145"/>
      <c r="H807" s="953"/>
      <c r="J807" s="872"/>
      <c r="R807" s="214"/>
      <c r="S807" s="214"/>
      <c r="T807" s="214"/>
      <c r="U807" s="214"/>
    </row>
    <row r="808" ht="23.25" customHeight="1">
      <c r="B808" s="952"/>
      <c r="C808" s="872"/>
      <c r="D808" s="872"/>
      <c r="E808" s="872"/>
      <c r="F808" s="872"/>
      <c r="G808" s="145"/>
      <c r="H808" s="953"/>
      <c r="J808" s="872"/>
      <c r="R808" s="214"/>
      <c r="S808" s="214"/>
      <c r="T808" s="214"/>
      <c r="U808" s="214"/>
    </row>
    <row r="809" ht="23.25" customHeight="1">
      <c r="B809" s="952"/>
      <c r="C809" s="872"/>
      <c r="D809" s="872"/>
      <c r="E809" s="872"/>
      <c r="F809" s="872"/>
      <c r="G809" s="145"/>
      <c r="H809" s="953"/>
      <c r="J809" s="872"/>
      <c r="R809" s="214"/>
      <c r="S809" s="214"/>
      <c r="T809" s="214"/>
      <c r="U809" s="214"/>
    </row>
    <row r="810" ht="23.25" customHeight="1">
      <c r="B810" s="952"/>
      <c r="C810" s="872"/>
      <c r="D810" s="872"/>
      <c r="E810" s="872"/>
      <c r="F810" s="872"/>
      <c r="G810" s="145"/>
      <c r="H810" s="953"/>
      <c r="J810" s="872"/>
      <c r="R810" s="214"/>
      <c r="S810" s="214"/>
      <c r="T810" s="214"/>
      <c r="U810" s="214"/>
    </row>
    <row r="811" ht="23.25" customHeight="1">
      <c r="B811" s="952"/>
      <c r="C811" s="872"/>
      <c r="D811" s="872"/>
      <c r="E811" s="872"/>
      <c r="F811" s="872"/>
      <c r="G811" s="145"/>
      <c r="H811" s="953"/>
      <c r="J811" s="872"/>
      <c r="R811" s="214"/>
      <c r="S811" s="214"/>
      <c r="T811" s="214"/>
      <c r="U811" s="214"/>
    </row>
    <row r="812" ht="23.25" customHeight="1">
      <c r="B812" s="952"/>
      <c r="C812" s="872"/>
      <c r="D812" s="872"/>
      <c r="E812" s="872"/>
      <c r="F812" s="872"/>
      <c r="G812" s="145"/>
      <c r="H812" s="953"/>
      <c r="J812" s="872"/>
      <c r="R812" s="214"/>
      <c r="S812" s="214"/>
      <c r="T812" s="214"/>
      <c r="U812" s="214"/>
    </row>
    <row r="813" ht="23.25" customHeight="1">
      <c r="B813" s="952"/>
      <c r="C813" s="872"/>
      <c r="D813" s="872"/>
      <c r="E813" s="872"/>
      <c r="F813" s="872"/>
      <c r="G813" s="145"/>
      <c r="H813" s="953"/>
      <c r="J813" s="872"/>
      <c r="R813" s="214"/>
      <c r="S813" s="214"/>
      <c r="T813" s="214"/>
      <c r="U813" s="214"/>
    </row>
    <row r="814" ht="23.25" customHeight="1">
      <c r="B814" s="952"/>
      <c r="C814" s="872"/>
      <c r="D814" s="872"/>
      <c r="E814" s="872"/>
      <c r="F814" s="872"/>
      <c r="G814" s="145"/>
      <c r="H814" s="953"/>
      <c r="J814" s="872"/>
      <c r="R814" s="214"/>
      <c r="S814" s="214"/>
      <c r="T814" s="214"/>
      <c r="U814" s="214"/>
    </row>
    <row r="815" ht="23.25" customHeight="1">
      <c r="B815" s="952"/>
      <c r="C815" s="872"/>
      <c r="D815" s="872"/>
      <c r="E815" s="872"/>
      <c r="F815" s="872"/>
      <c r="G815" s="145"/>
      <c r="H815" s="953"/>
      <c r="J815" s="872"/>
      <c r="R815" s="214"/>
      <c r="S815" s="214"/>
      <c r="T815" s="214"/>
      <c r="U815" s="214"/>
    </row>
    <row r="816" ht="23.25" customHeight="1">
      <c r="B816" s="952"/>
      <c r="C816" s="872"/>
      <c r="D816" s="872"/>
      <c r="E816" s="872"/>
      <c r="F816" s="872"/>
      <c r="G816" s="145"/>
      <c r="H816" s="953"/>
      <c r="J816" s="872"/>
      <c r="R816" s="214"/>
      <c r="S816" s="214"/>
      <c r="T816" s="214"/>
      <c r="U816" s="214"/>
    </row>
    <row r="817" ht="23.25" customHeight="1">
      <c r="B817" s="952"/>
      <c r="C817" s="872"/>
      <c r="D817" s="872"/>
      <c r="E817" s="872"/>
      <c r="F817" s="872"/>
      <c r="G817" s="145"/>
      <c r="H817" s="953"/>
      <c r="J817" s="872"/>
      <c r="R817" s="214"/>
      <c r="S817" s="214"/>
      <c r="T817" s="214"/>
      <c r="U817" s="214"/>
    </row>
    <row r="818" ht="23.25" customHeight="1">
      <c r="B818" s="952"/>
      <c r="C818" s="872"/>
      <c r="D818" s="872"/>
      <c r="E818" s="872"/>
      <c r="F818" s="872"/>
      <c r="G818" s="145"/>
      <c r="H818" s="953"/>
      <c r="J818" s="872"/>
      <c r="R818" s="214"/>
      <c r="S818" s="214"/>
      <c r="T818" s="214"/>
      <c r="U818" s="214"/>
    </row>
    <row r="819" ht="23.25" customHeight="1">
      <c r="B819" s="952"/>
      <c r="C819" s="872"/>
      <c r="D819" s="872"/>
      <c r="E819" s="872"/>
      <c r="F819" s="872"/>
      <c r="G819" s="145"/>
      <c r="H819" s="953"/>
      <c r="J819" s="872"/>
      <c r="R819" s="214"/>
      <c r="S819" s="214"/>
      <c r="T819" s="214"/>
      <c r="U819" s="214"/>
    </row>
    <row r="820" ht="23.25" customHeight="1">
      <c r="B820" s="952"/>
      <c r="C820" s="872"/>
      <c r="D820" s="872"/>
      <c r="E820" s="872"/>
      <c r="F820" s="872"/>
      <c r="G820" s="145"/>
      <c r="H820" s="953"/>
      <c r="J820" s="872"/>
      <c r="R820" s="214"/>
      <c r="S820" s="214"/>
      <c r="T820" s="214"/>
      <c r="U820" s="214"/>
    </row>
    <row r="821" ht="23.25" customHeight="1">
      <c r="B821" s="952"/>
      <c r="C821" s="872"/>
      <c r="D821" s="872"/>
      <c r="E821" s="872"/>
      <c r="F821" s="872"/>
      <c r="G821" s="145"/>
      <c r="H821" s="953"/>
      <c r="J821" s="872"/>
      <c r="R821" s="214"/>
      <c r="S821" s="214"/>
      <c r="T821" s="214"/>
      <c r="U821" s="214"/>
    </row>
    <row r="822" ht="23.25" customHeight="1">
      <c r="B822" s="952"/>
      <c r="C822" s="872"/>
      <c r="D822" s="872"/>
      <c r="E822" s="872"/>
      <c r="F822" s="872"/>
      <c r="G822" s="145"/>
      <c r="H822" s="953"/>
      <c r="J822" s="872"/>
      <c r="R822" s="214"/>
      <c r="S822" s="214"/>
      <c r="T822" s="214"/>
      <c r="U822" s="214"/>
    </row>
    <row r="823" ht="23.25" customHeight="1">
      <c r="B823" s="952"/>
      <c r="C823" s="872"/>
      <c r="D823" s="872"/>
      <c r="E823" s="872"/>
      <c r="F823" s="872"/>
      <c r="G823" s="145"/>
      <c r="H823" s="953"/>
      <c r="J823" s="872"/>
      <c r="R823" s="214"/>
      <c r="S823" s="214"/>
      <c r="T823" s="214"/>
      <c r="U823" s="214"/>
    </row>
    <row r="824" ht="23.25" customHeight="1">
      <c r="B824" s="952"/>
      <c r="C824" s="872"/>
      <c r="D824" s="872"/>
      <c r="E824" s="872"/>
      <c r="F824" s="872"/>
      <c r="G824" s="145"/>
      <c r="H824" s="953"/>
      <c r="J824" s="872"/>
      <c r="R824" s="214"/>
      <c r="S824" s="214"/>
      <c r="T824" s="214"/>
      <c r="U824" s="214"/>
    </row>
    <row r="825" ht="23.25" customHeight="1">
      <c r="B825" s="952"/>
      <c r="C825" s="872"/>
      <c r="D825" s="872"/>
      <c r="E825" s="872"/>
      <c r="F825" s="872"/>
      <c r="G825" s="145"/>
      <c r="H825" s="953"/>
      <c r="J825" s="872"/>
      <c r="R825" s="214"/>
      <c r="S825" s="214"/>
      <c r="T825" s="214"/>
      <c r="U825" s="214"/>
    </row>
    <row r="826" ht="23.25" customHeight="1">
      <c r="B826" s="952"/>
      <c r="C826" s="872"/>
      <c r="D826" s="872"/>
      <c r="E826" s="872"/>
      <c r="F826" s="872"/>
      <c r="G826" s="145"/>
      <c r="H826" s="953"/>
      <c r="J826" s="872"/>
      <c r="R826" s="214"/>
      <c r="S826" s="214"/>
      <c r="T826" s="214"/>
      <c r="U826" s="214"/>
    </row>
    <row r="827" ht="23.25" customHeight="1">
      <c r="B827" s="952"/>
      <c r="C827" s="872"/>
      <c r="D827" s="872"/>
      <c r="E827" s="872"/>
      <c r="F827" s="872"/>
      <c r="G827" s="145"/>
      <c r="H827" s="953"/>
      <c r="J827" s="872"/>
      <c r="R827" s="214"/>
      <c r="S827" s="214"/>
      <c r="T827" s="214"/>
      <c r="U827" s="214"/>
    </row>
    <row r="828" ht="23.25" customHeight="1">
      <c r="B828" s="952"/>
      <c r="C828" s="872"/>
      <c r="D828" s="872"/>
      <c r="E828" s="872"/>
      <c r="F828" s="872"/>
      <c r="G828" s="145"/>
      <c r="H828" s="953"/>
      <c r="J828" s="872"/>
      <c r="R828" s="214"/>
      <c r="S828" s="214"/>
      <c r="T828" s="214"/>
      <c r="U828" s="214"/>
    </row>
    <row r="829" ht="23.25" customHeight="1">
      <c r="B829" s="952"/>
      <c r="C829" s="872"/>
      <c r="D829" s="872"/>
      <c r="E829" s="872"/>
      <c r="F829" s="872"/>
      <c r="G829" s="145"/>
      <c r="H829" s="953"/>
      <c r="J829" s="872"/>
      <c r="R829" s="214"/>
      <c r="S829" s="214"/>
      <c r="T829" s="214"/>
      <c r="U829" s="214"/>
    </row>
    <row r="830" ht="23.25" customHeight="1">
      <c r="B830" s="952"/>
      <c r="C830" s="872"/>
      <c r="D830" s="872"/>
      <c r="E830" s="872"/>
      <c r="F830" s="872"/>
      <c r="G830" s="145"/>
      <c r="H830" s="953"/>
      <c r="J830" s="872"/>
      <c r="R830" s="214"/>
      <c r="S830" s="214"/>
      <c r="T830" s="214"/>
      <c r="U830" s="214"/>
    </row>
    <row r="831" ht="23.25" customHeight="1">
      <c r="B831" s="952"/>
      <c r="C831" s="872"/>
      <c r="D831" s="872"/>
      <c r="E831" s="872"/>
      <c r="F831" s="872"/>
      <c r="G831" s="145"/>
      <c r="H831" s="953"/>
      <c r="J831" s="872"/>
      <c r="R831" s="214"/>
      <c r="S831" s="214"/>
      <c r="T831" s="214"/>
      <c r="U831" s="214"/>
    </row>
    <row r="832" ht="23.25" customHeight="1">
      <c r="B832" s="952"/>
      <c r="C832" s="872"/>
      <c r="D832" s="872"/>
      <c r="E832" s="872"/>
      <c r="F832" s="872"/>
      <c r="G832" s="145"/>
      <c r="H832" s="953"/>
      <c r="J832" s="872"/>
      <c r="R832" s="214"/>
      <c r="S832" s="214"/>
      <c r="T832" s="214"/>
      <c r="U832" s="214"/>
    </row>
    <row r="833" ht="23.25" customHeight="1">
      <c r="B833" s="952"/>
      <c r="C833" s="872"/>
      <c r="D833" s="872"/>
      <c r="E833" s="872"/>
      <c r="F833" s="872"/>
      <c r="G833" s="145"/>
      <c r="H833" s="953"/>
      <c r="J833" s="872"/>
      <c r="R833" s="214"/>
      <c r="S833" s="214"/>
      <c r="T833" s="214"/>
      <c r="U833" s="214"/>
    </row>
    <row r="834" ht="23.25" customHeight="1">
      <c r="B834" s="952"/>
      <c r="C834" s="872"/>
      <c r="D834" s="872"/>
      <c r="E834" s="872"/>
      <c r="F834" s="872"/>
      <c r="G834" s="145"/>
      <c r="H834" s="953"/>
      <c r="J834" s="872"/>
      <c r="R834" s="214"/>
      <c r="S834" s="214"/>
      <c r="T834" s="214"/>
      <c r="U834" s="214"/>
    </row>
    <row r="835" ht="23.25" customHeight="1">
      <c r="B835" s="952"/>
      <c r="C835" s="872"/>
      <c r="D835" s="872"/>
      <c r="E835" s="872"/>
      <c r="F835" s="872"/>
      <c r="G835" s="145"/>
      <c r="H835" s="953"/>
      <c r="J835" s="872"/>
      <c r="R835" s="214"/>
      <c r="S835" s="214"/>
      <c r="T835" s="214"/>
      <c r="U835" s="214"/>
    </row>
    <row r="836" ht="23.25" customHeight="1">
      <c r="B836" s="952"/>
      <c r="C836" s="872"/>
      <c r="D836" s="872"/>
      <c r="E836" s="872"/>
      <c r="F836" s="872"/>
      <c r="G836" s="145"/>
      <c r="H836" s="953"/>
      <c r="J836" s="872"/>
      <c r="R836" s="214"/>
      <c r="S836" s="214"/>
      <c r="T836" s="214"/>
      <c r="U836" s="214"/>
    </row>
    <row r="837" ht="23.25" customHeight="1">
      <c r="B837" s="952"/>
      <c r="C837" s="872"/>
      <c r="D837" s="872"/>
      <c r="E837" s="872"/>
      <c r="F837" s="872"/>
      <c r="G837" s="145"/>
      <c r="H837" s="953"/>
      <c r="J837" s="872"/>
      <c r="R837" s="214"/>
      <c r="S837" s="214"/>
      <c r="T837" s="214"/>
      <c r="U837" s="214"/>
    </row>
    <row r="838" ht="23.25" customHeight="1">
      <c r="B838" s="952"/>
      <c r="C838" s="872"/>
      <c r="D838" s="872"/>
      <c r="E838" s="872"/>
      <c r="F838" s="872"/>
      <c r="G838" s="145"/>
      <c r="H838" s="953"/>
      <c r="J838" s="872"/>
      <c r="R838" s="214"/>
      <c r="S838" s="214"/>
      <c r="T838" s="214"/>
      <c r="U838" s="214"/>
    </row>
    <row r="839" ht="23.25" customHeight="1">
      <c r="B839" s="952"/>
      <c r="C839" s="872"/>
      <c r="D839" s="872"/>
      <c r="E839" s="872"/>
      <c r="F839" s="872"/>
      <c r="G839" s="145"/>
      <c r="H839" s="953"/>
      <c r="J839" s="872"/>
      <c r="R839" s="214"/>
      <c r="S839" s="214"/>
      <c r="T839" s="214"/>
      <c r="U839" s="214"/>
    </row>
    <row r="840" ht="23.25" customHeight="1">
      <c r="B840" s="952"/>
      <c r="C840" s="872"/>
      <c r="D840" s="872"/>
      <c r="E840" s="872"/>
      <c r="F840" s="872"/>
      <c r="G840" s="145"/>
      <c r="H840" s="953"/>
      <c r="J840" s="872"/>
      <c r="R840" s="214"/>
      <c r="S840" s="214"/>
      <c r="T840" s="214"/>
      <c r="U840" s="214"/>
    </row>
    <row r="841" ht="23.25" customHeight="1">
      <c r="B841" s="952"/>
      <c r="C841" s="872"/>
      <c r="D841" s="872"/>
      <c r="E841" s="872"/>
      <c r="F841" s="872"/>
      <c r="G841" s="145"/>
      <c r="H841" s="953"/>
      <c r="J841" s="872"/>
      <c r="R841" s="214"/>
      <c r="S841" s="214"/>
      <c r="T841" s="214"/>
      <c r="U841" s="214"/>
    </row>
    <row r="842" ht="23.25" customHeight="1">
      <c r="B842" s="952"/>
      <c r="C842" s="872"/>
      <c r="D842" s="872"/>
      <c r="E842" s="872"/>
      <c r="F842" s="872"/>
      <c r="G842" s="145"/>
      <c r="H842" s="953"/>
      <c r="J842" s="872"/>
      <c r="R842" s="214"/>
      <c r="S842" s="214"/>
      <c r="T842" s="214"/>
      <c r="U842" s="214"/>
    </row>
    <row r="843" ht="23.25" customHeight="1">
      <c r="B843" s="952"/>
      <c r="C843" s="872"/>
      <c r="D843" s="872"/>
      <c r="E843" s="872"/>
      <c r="F843" s="872"/>
      <c r="G843" s="145"/>
      <c r="H843" s="953"/>
      <c r="J843" s="872"/>
      <c r="R843" s="214"/>
      <c r="S843" s="214"/>
      <c r="T843" s="214"/>
      <c r="U843" s="214"/>
    </row>
    <row r="844" ht="23.25" customHeight="1">
      <c r="B844" s="952"/>
      <c r="C844" s="872"/>
      <c r="D844" s="872"/>
      <c r="E844" s="872"/>
      <c r="F844" s="872"/>
      <c r="G844" s="145"/>
      <c r="H844" s="953"/>
      <c r="J844" s="872"/>
      <c r="R844" s="214"/>
      <c r="S844" s="214"/>
      <c r="T844" s="214"/>
      <c r="U844" s="214"/>
    </row>
    <row r="845" ht="23.25" customHeight="1">
      <c r="B845" s="952"/>
      <c r="C845" s="872"/>
      <c r="D845" s="872"/>
      <c r="E845" s="872"/>
      <c r="F845" s="872"/>
      <c r="G845" s="145"/>
      <c r="H845" s="953"/>
      <c r="J845" s="872"/>
      <c r="R845" s="214"/>
      <c r="S845" s="214"/>
      <c r="T845" s="214"/>
      <c r="U845" s="214"/>
    </row>
    <row r="846" ht="23.25" customHeight="1">
      <c r="B846" s="952"/>
      <c r="C846" s="872"/>
      <c r="D846" s="872"/>
      <c r="E846" s="872"/>
      <c r="F846" s="872"/>
      <c r="G846" s="145"/>
      <c r="H846" s="953"/>
      <c r="J846" s="872"/>
      <c r="R846" s="214"/>
      <c r="S846" s="214"/>
      <c r="T846" s="214"/>
      <c r="U846" s="214"/>
    </row>
    <row r="847" ht="23.25" customHeight="1">
      <c r="B847" s="952"/>
      <c r="C847" s="872"/>
      <c r="D847" s="872"/>
      <c r="E847" s="872"/>
      <c r="F847" s="872"/>
      <c r="G847" s="145"/>
      <c r="H847" s="953"/>
      <c r="J847" s="872"/>
      <c r="R847" s="214"/>
      <c r="S847" s="214"/>
      <c r="T847" s="214"/>
      <c r="U847" s="214"/>
    </row>
    <row r="848" ht="23.25" customHeight="1">
      <c r="B848" s="952"/>
      <c r="C848" s="872"/>
      <c r="D848" s="872"/>
      <c r="E848" s="872"/>
      <c r="F848" s="872"/>
      <c r="G848" s="145"/>
      <c r="H848" s="953"/>
      <c r="J848" s="872"/>
      <c r="R848" s="214"/>
      <c r="S848" s="214"/>
      <c r="T848" s="214"/>
      <c r="U848" s="214"/>
    </row>
    <row r="849" ht="23.25" customHeight="1">
      <c r="B849" s="952"/>
      <c r="C849" s="872"/>
      <c r="D849" s="872"/>
      <c r="E849" s="872"/>
      <c r="F849" s="872"/>
      <c r="G849" s="145"/>
      <c r="H849" s="953"/>
      <c r="J849" s="872"/>
      <c r="R849" s="214"/>
      <c r="S849" s="214"/>
      <c r="T849" s="214"/>
      <c r="U849" s="214"/>
    </row>
    <row r="850" ht="23.25" customHeight="1">
      <c r="B850" s="952"/>
      <c r="C850" s="872"/>
      <c r="D850" s="872"/>
      <c r="E850" s="872"/>
      <c r="F850" s="872"/>
      <c r="G850" s="145"/>
      <c r="H850" s="953"/>
      <c r="J850" s="872"/>
      <c r="R850" s="214"/>
      <c r="S850" s="214"/>
      <c r="T850" s="214"/>
      <c r="U850" s="214"/>
    </row>
    <row r="851" ht="23.25" customHeight="1">
      <c r="B851" s="952"/>
      <c r="C851" s="872"/>
      <c r="D851" s="872"/>
      <c r="E851" s="872"/>
      <c r="F851" s="872"/>
      <c r="G851" s="145"/>
      <c r="H851" s="953"/>
      <c r="J851" s="872"/>
      <c r="R851" s="214"/>
      <c r="S851" s="214"/>
      <c r="T851" s="214"/>
      <c r="U851" s="214"/>
    </row>
    <row r="852" ht="23.25" customHeight="1">
      <c r="B852" s="952"/>
      <c r="C852" s="872"/>
      <c r="D852" s="872"/>
      <c r="E852" s="872"/>
      <c r="F852" s="872"/>
      <c r="G852" s="145"/>
      <c r="H852" s="953"/>
      <c r="J852" s="872"/>
      <c r="R852" s="214"/>
      <c r="S852" s="214"/>
      <c r="T852" s="214"/>
      <c r="U852" s="214"/>
    </row>
    <row r="853" ht="23.25" customHeight="1">
      <c r="B853" s="952"/>
      <c r="C853" s="872"/>
      <c r="D853" s="872"/>
      <c r="E853" s="872"/>
      <c r="F853" s="872"/>
      <c r="G853" s="145"/>
      <c r="H853" s="953"/>
      <c r="J853" s="872"/>
      <c r="R853" s="214"/>
      <c r="S853" s="214"/>
      <c r="T853" s="214"/>
      <c r="U853" s="214"/>
    </row>
    <row r="854" ht="23.25" customHeight="1">
      <c r="B854" s="952"/>
      <c r="C854" s="872"/>
      <c r="D854" s="872"/>
      <c r="E854" s="872"/>
      <c r="F854" s="872"/>
      <c r="G854" s="145"/>
      <c r="H854" s="953"/>
      <c r="J854" s="872"/>
      <c r="R854" s="214"/>
      <c r="S854" s="214"/>
      <c r="T854" s="214"/>
      <c r="U854" s="214"/>
    </row>
    <row r="855" ht="23.25" customHeight="1">
      <c r="B855" s="952"/>
      <c r="C855" s="872"/>
      <c r="D855" s="872"/>
      <c r="E855" s="872"/>
      <c r="F855" s="872"/>
      <c r="G855" s="145"/>
      <c r="H855" s="953"/>
      <c r="J855" s="872"/>
      <c r="R855" s="214"/>
      <c r="S855" s="214"/>
      <c r="T855" s="214"/>
      <c r="U855" s="214"/>
    </row>
    <row r="856" ht="23.25" customHeight="1">
      <c r="B856" s="952"/>
      <c r="C856" s="872"/>
      <c r="D856" s="872"/>
      <c r="E856" s="872"/>
      <c r="F856" s="872"/>
      <c r="G856" s="145"/>
      <c r="H856" s="953"/>
      <c r="J856" s="872"/>
      <c r="R856" s="214"/>
      <c r="S856" s="214"/>
      <c r="T856" s="214"/>
      <c r="U856" s="214"/>
    </row>
    <row r="857" ht="23.25" customHeight="1">
      <c r="B857" s="952"/>
      <c r="C857" s="872"/>
      <c r="D857" s="872"/>
      <c r="E857" s="872"/>
      <c r="F857" s="872"/>
      <c r="G857" s="145"/>
      <c r="H857" s="953"/>
      <c r="J857" s="872"/>
      <c r="R857" s="214"/>
      <c r="S857" s="214"/>
      <c r="T857" s="214"/>
      <c r="U857" s="214"/>
    </row>
    <row r="858" ht="23.25" customHeight="1">
      <c r="B858" s="952"/>
      <c r="C858" s="872"/>
      <c r="D858" s="872"/>
      <c r="E858" s="872"/>
      <c r="F858" s="872"/>
      <c r="G858" s="145"/>
      <c r="H858" s="953"/>
      <c r="J858" s="872"/>
      <c r="R858" s="214"/>
      <c r="S858" s="214"/>
      <c r="T858" s="214"/>
      <c r="U858" s="214"/>
    </row>
    <row r="859" ht="23.25" customHeight="1">
      <c r="B859" s="952"/>
      <c r="C859" s="872"/>
      <c r="D859" s="872"/>
      <c r="E859" s="872"/>
      <c r="F859" s="872"/>
      <c r="G859" s="145"/>
      <c r="H859" s="953"/>
      <c r="J859" s="872"/>
      <c r="R859" s="214"/>
      <c r="S859" s="214"/>
      <c r="T859" s="214"/>
      <c r="U859" s="214"/>
    </row>
    <row r="860" ht="23.25" customHeight="1">
      <c r="B860" s="952"/>
      <c r="C860" s="872"/>
      <c r="D860" s="872"/>
      <c r="E860" s="872"/>
      <c r="F860" s="872"/>
      <c r="G860" s="145"/>
      <c r="H860" s="953"/>
      <c r="J860" s="872"/>
      <c r="R860" s="214"/>
      <c r="S860" s="214"/>
      <c r="T860" s="214"/>
      <c r="U860" s="214"/>
    </row>
    <row r="861" ht="23.25" customHeight="1">
      <c r="B861" s="952"/>
      <c r="C861" s="872"/>
      <c r="D861" s="872"/>
      <c r="E861" s="872"/>
      <c r="F861" s="872"/>
      <c r="G861" s="145"/>
      <c r="H861" s="953"/>
      <c r="J861" s="872"/>
      <c r="R861" s="214"/>
      <c r="S861" s="214"/>
      <c r="T861" s="214"/>
      <c r="U861" s="214"/>
    </row>
    <row r="862" ht="23.25" customHeight="1">
      <c r="B862" s="952"/>
      <c r="C862" s="872"/>
      <c r="D862" s="872"/>
      <c r="E862" s="872"/>
      <c r="F862" s="872"/>
      <c r="G862" s="145"/>
      <c r="H862" s="953"/>
      <c r="J862" s="872"/>
      <c r="R862" s="214"/>
      <c r="S862" s="214"/>
      <c r="T862" s="214"/>
      <c r="U862" s="214"/>
    </row>
    <row r="863" ht="23.25" customHeight="1">
      <c r="B863" s="952"/>
      <c r="C863" s="872"/>
      <c r="D863" s="872"/>
      <c r="E863" s="872"/>
      <c r="F863" s="872"/>
      <c r="G863" s="145"/>
      <c r="H863" s="953"/>
      <c r="J863" s="872"/>
      <c r="R863" s="214"/>
      <c r="S863" s="214"/>
      <c r="T863" s="214"/>
      <c r="U863" s="214"/>
    </row>
    <row r="864" ht="23.25" customHeight="1">
      <c r="B864" s="952"/>
      <c r="C864" s="872"/>
      <c r="D864" s="872"/>
      <c r="E864" s="872"/>
      <c r="F864" s="872"/>
      <c r="G864" s="145"/>
      <c r="H864" s="953"/>
      <c r="J864" s="872"/>
      <c r="R864" s="214"/>
      <c r="S864" s="214"/>
      <c r="T864" s="214"/>
      <c r="U864" s="214"/>
    </row>
    <row r="865" ht="23.25" customHeight="1">
      <c r="B865" s="952"/>
      <c r="C865" s="872"/>
      <c r="D865" s="872"/>
      <c r="E865" s="872"/>
      <c r="F865" s="872"/>
      <c r="G865" s="145"/>
      <c r="H865" s="953"/>
      <c r="J865" s="872"/>
      <c r="R865" s="214"/>
      <c r="S865" s="214"/>
      <c r="T865" s="214"/>
      <c r="U865" s="214"/>
    </row>
    <row r="866" ht="23.25" customHeight="1">
      <c r="B866" s="952"/>
      <c r="C866" s="872"/>
      <c r="D866" s="872"/>
      <c r="E866" s="872"/>
      <c r="F866" s="872"/>
      <c r="G866" s="145"/>
      <c r="H866" s="953"/>
      <c r="J866" s="872"/>
      <c r="R866" s="214"/>
      <c r="S866" s="214"/>
      <c r="T866" s="214"/>
      <c r="U866" s="214"/>
    </row>
    <row r="867" ht="23.25" customHeight="1">
      <c r="B867" s="952"/>
      <c r="C867" s="872"/>
      <c r="D867" s="872"/>
      <c r="E867" s="872"/>
      <c r="F867" s="872"/>
      <c r="G867" s="145"/>
      <c r="H867" s="953"/>
      <c r="J867" s="872"/>
      <c r="R867" s="214"/>
      <c r="S867" s="214"/>
      <c r="T867" s="214"/>
      <c r="U867" s="214"/>
    </row>
    <row r="868" ht="23.25" customHeight="1">
      <c r="B868" s="952"/>
      <c r="C868" s="872"/>
      <c r="D868" s="872"/>
      <c r="E868" s="872"/>
      <c r="F868" s="872"/>
      <c r="G868" s="145"/>
      <c r="H868" s="953"/>
      <c r="J868" s="872"/>
      <c r="R868" s="214"/>
      <c r="S868" s="214"/>
      <c r="T868" s="214"/>
      <c r="U868" s="214"/>
    </row>
    <row r="869" ht="23.25" customHeight="1">
      <c r="B869" s="952"/>
      <c r="C869" s="872"/>
      <c r="D869" s="872"/>
      <c r="E869" s="872"/>
      <c r="F869" s="872"/>
      <c r="G869" s="145"/>
      <c r="H869" s="953"/>
      <c r="J869" s="872"/>
      <c r="R869" s="214"/>
      <c r="S869" s="214"/>
      <c r="T869" s="214"/>
      <c r="U869" s="214"/>
    </row>
    <row r="870" ht="23.25" customHeight="1">
      <c r="B870" s="952"/>
      <c r="C870" s="872"/>
      <c r="D870" s="872"/>
      <c r="E870" s="872"/>
      <c r="F870" s="872"/>
      <c r="G870" s="145"/>
      <c r="H870" s="953"/>
      <c r="J870" s="872"/>
      <c r="R870" s="214"/>
      <c r="S870" s="214"/>
      <c r="T870" s="214"/>
      <c r="U870" s="214"/>
    </row>
    <row r="871" ht="23.25" customHeight="1">
      <c r="B871" s="952"/>
      <c r="C871" s="872"/>
      <c r="D871" s="872"/>
      <c r="E871" s="872"/>
      <c r="F871" s="872"/>
      <c r="G871" s="145"/>
      <c r="H871" s="953"/>
      <c r="J871" s="872"/>
      <c r="R871" s="214"/>
      <c r="S871" s="214"/>
      <c r="T871" s="214"/>
      <c r="U871" s="214"/>
    </row>
    <row r="872" ht="23.25" customHeight="1">
      <c r="B872" s="952"/>
      <c r="C872" s="872"/>
      <c r="D872" s="872"/>
      <c r="E872" s="872"/>
      <c r="F872" s="872"/>
      <c r="G872" s="145"/>
      <c r="H872" s="953"/>
      <c r="J872" s="872"/>
      <c r="R872" s="214"/>
      <c r="S872" s="214"/>
      <c r="T872" s="214"/>
      <c r="U872" s="214"/>
    </row>
    <row r="873" ht="23.25" customHeight="1">
      <c r="B873" s="952"/>
      <c r="C873" s="872"/>
      <c r="D873" s="872"/>
      <c r="E873" s="872"/>
      <c r="F873" s="872"/>
      <c r="G873" s="145"/>
      <c r="H873" s="953"/>
      <c r="J873" s="872"/>
      <c r="R873" s="214"/>
      <c r="S873" s="214"/>
      <c r="T873" s="214"/>
      <c r="U873" s="214"/>
    </row>
    <row r="874" ht="23.25" customHeight="1">
      <c r="B874" s="952"/>
      <c r="C874" s="872"/>
      <c r="D874" s="872"/>
      <c r="E874" s="872"/>
      <c r="F874" s="872"/>
      <c r="G874" s="145"/>
      <c r="H874" s="953"/>
      <c r="J874" s="872"/>
      <c r="R874" s="214"/>
      <c r="S874" s="214"/>
      <c r="T874" s="214"/>
      <c r="U874" s="214"/>
    </row>
    <row r="875" ht="23.25" customHeight="1">
      <c r="B875" s="952"/>
      <c r="C875" s="872"/>
      <c r="D875" s="872"/>
      <c r="E875" s="872"/>
      <c r="F875" s="872"/>
      <c r="G875" s="145"/>
      <c r="H875" s="953"/>
      <c r="J875" s="872"/>
      <c r="R875" s="214"/>
      <c r="S875" s="214"/>
      <c r="T875" s="214"/>
      <c r="U875" s="214"/>
    </row>
    <row r="876" ht="23.25" customHeight="1">
      <c r="B876" s="952"/>
      <c r="C876" s="872"/>
      <c r="D876" s="872"/>
      <c r="E876" s="872"/>
      <c r="F876" s="872"/>
      <c r="G876" s="145"/>
      <c r="H876" s="953"/>
      <c r="J876" s="872"/>
      <c r="R876" s="214"/>
      <c r="S876" s="214"/>
      <c r="T876" s="214"/>
      <c r="U876" s="214"/>
    </row>
    <row r="877" ht="23.25" customHeight="1">
      <c r="B877" s="952"/>
      <c r="C877" s="872"/>
      <c r="D877" s="872"/>
      <c r="E877" s="872"/>
      <c r="F877" s="872"/>
      <c r="G877" s="145"/>
      <c r="H877" s="953"/>
      <c r="J877" s="872"/>
      <c r="R877" s="214"/>
      <c r="S877" s="214"/>
      <c r="T877" s="214"/>
      <c r="U877" s="214"/>
    </row>
    <row r="878" ht="23.25" customHeight="1">
      <c r="B878" s="952"/>
      <c r="C878" s="872"/>
      <c r="D878" s="872"/>
      <c r="E878" s="872"/>
      <c r="F878" s="872"/>
      <c r="G878" s="145"/>
      <c r="H878" s="953"/>
      <c r="J878" s="872"/>
      <c r="R878" s="214"/>
      <c r="S878" s="214"/>
      <c r="T878" s="214"/>
      <c r="U878" s="214"/>
    </row>
    <row r="879" ht="23.25" customHeight="1">
      <c r="B879" s="952"/>
      <c r="C879" s="872"/>
      <c r="D879" s="872"/>
      <c r="E879" s="872"/>
      <c r="F879" s="872"/>
      <c r="G879" s="145"/>
      <c r="H879" s="953"/>
      <c r="J879" s="872"/>
      <c r="R879" s="214"/>
      <c r="S879" s="214"/>
      <c r="T879" s="214"/>
      <c r="U879" s="214"/>
    </row>
    <row r="880" ht="23.25" customHeight="1">
      <c r="B880" s="952"/>
      <c r="C880" s="872"/>
      <c r="D880" s="872"/>
      <c r="E880" s="872"/>
      <c r="F880" s="872"/>
      <c r="G880" s="145"/>
      <c r="H880" s="953"/>
      <c r="J880" s="872"/>
      <c r="R880" s="214"/>
      <c r="S880" s="214"/>
      <c r="T880" s="214"/>
      <c r="U880" s="214"/>
    </row>
    <row r="881" ht="23.25" customHeight="1">
      <c r="B881" s="952"/>
      <c r="C881" s="872"/>
      <c r="D881" s="872"/>
      <c r="E881" s="872"/>
      <c r="F881" s="872"/>
      <c r="G881" s="145"/>
      <c r="H881" s="953"/>
      <c r="J881" s="872"/>
      <c r="R881" s="214"/>
      <c r="S881" s="214"/>
      <c r="T881" s="214"/>
      <c r="U881" s="214"/>
    </row>
    <row r="882" ht="23.25" customHeight="1">
      <c r="B882" s="952"/>
      <c r="C882" s="872"/>
      <c r="D882" s="872"/>
      <c r="E882" s="872"/>
      <c r="F882" s="872"/>
      <c r="G882" s="145"/>
      <c r="H882" s="953"/>
      <c r="J882" s="872"/>
      <c r="R882" s="214"/>
      <c r="S882" s="214"/>
      <c r="T882" s="214"/>
      <c r="U882" s="214"/>
    </row>
    <row r="883" ht="23.25" customHeight="1">
      <c r="B883" s="952"/>
      <c r="C883" s="872"/>
      <c r="D883" s="872"/>
      <c r="E883" s="872"/>
      <c r="F883" s="872"/>
      <c r="G883" s="145"/>
      <c r="H883" s="953"/>
      <c r="J883" s="872"/>
      <c r="R883" s="214"/>
      <c r="S883" s="214"/>
      <c r="T883" s="214"/>
      <c r="U883" s="214"/>
    </row>
    <row r="884" ht="23.25" customHeight="1">
      <c r="B884" s="952"/>
      <c r="C884" s="872"/>
      <c r="D884" s="872"/>
      <c r="E884" s="872"/>
      <c r="F884" s="872"/>
      <c r="G884" s="145"/>
      <c r="H884" s="953"/>
      <c r="J884" s="872"/>
      <c r="R884" s="214"/>
      <c r="S884" s="214"/>
      <c r="T884" s="214"/>
      <c r="U884" s="214"/>
    </row>
    <row r="885" ht="23.25" customHeight="1">
      <c r="B885" s="952"/>
      <c r="C885" s="872"/>
      <c r="D885" s="872"/>
      <c r="E885" s="872"/>
      <c r="F885" s="872"/>
      <c r="G885" s="145"/>
      <c r="H885" s="953"/>
      <c r="J885" s="872"/>
      <c r="R885" s="214"/>
      <c r="S885" s="214"/>
      <c r="T885" s="214"/>
      <c r="U885" s="214"/>
    </row>
    <row r="886" ht="23.25" customHeight="1">
      <c r="B886" s="952"/>
      <c r="C886" s="872"/>
      <c r="D886" s="872"/>
      <c r="E886" s="872"/>
      <c r="F886" s="872"/>
      <c r="G886" s="145"/>
      <c r="H886" s="953"/>
      <c r="J886" s="872"/>
      <c r="R886" s="214"/>
      <c r="S886" s="214"/>
      <c r="T886" s="214"/>
      <c r="U886" s="214"/>
    </row>
    <row r="887" ht="23.25" customHeight="1">
      <c r="B887" s="952"/>
      <c r="C887" s="872"/>
      <c r="D887" s="872"/>
      <c r="E887" s="872"/>
      <c r="F887" s="872"/>
      <c r="G887" s="145"/>
      <c r="H887" s="953"/>
      <c r="J887" s="872"/>
      <c r="R887" s="214"/>
      <c r="S887" s="214"/>
      <c r="T887" s="214"/>
      <c r="U887" s="214"/>
    </row>
    <row r="888" ht="23.25" customHeight="1">
      <c r="B888" s="952"/>
      <c r="C888" s="872"/>
      <c r="D888" s="872"/>
      <c r="E888" s="872"/>
      <c r="F888" s="872"/>
      <c r="G888" s="145"/>
      <c r="H888" s="953"/>
      <c r="J888" s="872"/>
      <c r="R888" s="214"/>
      <c r="S888" s="214"/>
      <c r="T888" s="214"/>
      <c r="U888" s="214"/>
    </row>
    <row r="889" ht="23.25" customHeight="1">
      <c r="B889" s="952"/>
      <c r="C889" s="872"/>
      <c r="D889" s="872"/>
      <c r="E889" s="872"/>
      <c r="F889" s="872"/>
      <c r="G889" s="145"/>
      <c r="H889" s="953"/>
      <c r="J889" s="872"/>
      <c r="R889" s="214"/>
      <c r="S889" s="214"/>
      <c r="T889" s="214"/>
      <c r="U889" s="214"/>
    </row>
    <row r="890" ht="23.25" customHeight="1">
      <c r="B890" s="952"/>
      <c r="C890" s="872"/>
      <c r="D890" s="872"/>
      <c r="E890" s="872"/>
      <c r="F890" s="872"/>
      <c r="G890" s="145"/>
      <c r="H890" s="953"/>
      <c r="J890" s="872"/>
      <c r="R890" s="214"/>
      <c r="S890" s="214"/>
      <c r="T890" s="214"/>
      <c r="U890" s="214"/>
    </row>
    <row r="891" ht="23.25" customHeight="1">
      <c r="B891" s="952"/>
      <c r="C891" s="872"/>
      <c r="D891" s="872"/>
      <c r="E891" s="872"/>
      <c r="F891" s="872"/>
      <c r="G891" s="145"/>
      <c r="H891" s="953"/>
      <c r="J891" s="872"/>
      <c r="R891" s="214"/>
      <c r="S891" s="214"/>
      <c r="T891" s="214"/>
      <c r="U891" s="214"/>
    </row>
    <row r="892" ht="23.25" customHeight="1">
      <c r="B892" s="952"/>
      <c r="C892" s="872"/>
      <c r="D892" s="872"/>
      <c r="E892" s="872"/>
      <c r="F892" s="872"/>
      <c r="G892" s="145"/>
      <c r="H892" s="953"/>
      <c r="J892" s="872"/>
      <c r="R892" s="214"/>
      <c r="S892" s="214"/>
      <c r="T892" s="214"/>
      <c r="U892" s="214"/>
    </row>
    <row r="893" ht="23.25" customHeight="1">
      <c r="B893" s="952"/>
      <c r="C893" s="872"/>
      <c r="D893" s="872"/>
      <c r="E893" s="872"/>
      <c r="F893" s="872"/>
      <c r="G893" s="145"/>
      <c r="H893" s="953"/>
      <c r="J893" s="872"/>
      <c r="R893" s="214"/>
      <c r="S893" s="214"/>
      <c r="T893" s="214"/>
      <c r="U893" s="214"/>
    </row>
    <row r="894" ht="23.25" customHeight="1">
      <c r="B894" s="952"/>
      <c r="C894" s="872"/>
      <c r="D894" s="872"/>
      <c r="E894" s="872"/>
      <c r="F894" s="872"/>
      <c r="G894" s="145"/>
      <c r="H894" s="953"/>
      <c r="J894" s="872"/>
      <c r="R894" s="214"/>
      <c r="S894" s="214"/>
      <c r="T894" s="214"/>
      <c r="U894" s="214"/>
    </row>
    <row r="895" ht="23.25" customHeight="1">
      <c r="B895" s="952"/>
      <c r="C895" s="872"/>
      <c r="D895" s="872"/>
      <c r="E895" s="872"/>
      <c r="F895" s="872"/>
      <c r="G895" s="145"/>
      <c r="H895" s="953"/>
      <c r="J895" s="872"/>
      <c r="R895" s="214"/>
      <c r="S895" s="214"/>
      <c r="T895" s="214"/>
      <c r="U895" s="214"/>
    </row>
    <row r="896" ht="23.25" customHeight="1">
      <c r="B896" s="952"/>
      <c r="C896" s="872"/>
      <c r="D896" s="872"/>
      <c r="E896" s="872"/>
      <c r="F896" s="872"/>
      <c r="G896" s="145"/>
      <c r="H896" s="953"/>
      <c r="J896" s="872"/>
      <c r="R896" s="214"/>
      <c r="S896" s="214"/>
      <c r="T896" s="214"/>
      <c r="U896" s="214"/>
    </row>
    <row r="897" ht="23.25" customHeight="1">
      <c r="B897" s="952"/>
      <c r="C897" s="872"/>
      <c r="D897" s="872"/>
      <c r="E897" s="872"/>
      <c r="F897" s="872"/>
      <c r="G897" s="145"/>
      <c r="H897" s="953"/>
      <c r="J897" s="872"/>
      <c r="R897" s="214"/>
      <c r="S897" s="214"/>
      <c r="T897" s="214"/>
      <c r="U897" s="214"/>
    </row>
    <row r="898" ht="23.25" customHeight="1">
      <c r="B898" s="952"/>
      <c r="C898" s="872"/>
      <c r="D898" s="872"/>
      <c r="E898" s="872"/>
      <c r="F898" s="872"/>
      <c r="G898" s="145"/>
      <c r="H898" s="953"/>
      <c r="J898" s="872"/>
      <c r="R898" s="214"/>
      <c r="S898" s="214"/>
      <c r="T898" s="214"/>
      <c r="U898" s="214"/>
    </row>
    <row r="899" ht="23.25" customHeight="1">
      <c r="B899" s="952"/>
      <c r="C899" s="872"/>
      <c r="D899" s="872"/>
      <c r="E899" s="872"/>
      <c r="F899" s="872"/>
      <c r="G899" s="145"/>
      <c r="H899" s="953"/>
      <c r="J899" s="872"/>
      <c r="R899" s="214"/>
      <c r="S899" s="214"/>
      <c r="T899" s="214"/>
      <c r="U899" s="214"/>
    </row>
    <row r="900" ht="23.25" customHeight="1">
      <c r="B900" s="952"/>
      <c r="C900" s="872"/>
      <c r="D900" s="872"/>
      <c r="E900" s="872"/>
      <c r="F900" s="872"/>
      <c r="G900" s="145"/>
      <c r="H900" s="953"/>
      <c r="J900" s="872"/>
      <c r="R900" s="214"/>
      <c r="S900" s="214"/>
      <c r="T900" s="214"/>
      <c r="U900" s="214"/>
    </row>
    <row r="901" ht="23.25" customHeight="1">
      <c r="B901" s="952"/>
      <c r="C901" s="872"/>
      <c r="D901" s="872"/>
      <c r="E901" s="872"/>
      <c r="F901" s="872"/>
      <c r="G901" s="145"/>
      <c r="H901" s="953"/>
      <c r="J901" s="872"/>
      <c r="R901" s="214"/>
      <c r="S901" s="214"/>
      <c r="T901" s="214"/>
      <c r="U901" s="214"/>
    </row>
    <row r="902" ht="23.25" customHeight="1">
      <c r="B902" s="952"/>
      <c r="C902" s="872"/>
      <c r="D902" s="872"/>
      <c r="E902" s="872"/>
      <c r="F902" s="872"/>
      <c r="G902" s="145"/>
      <c r="H902" s="953"/>
      <c r="J902" s="872"/>
      <c r="R902" s="214"/>
      <c r="S902" s="214"/>
      <c r="T902" s="214"/>
      <c r="U902" s="214"/>
    </row>
    <row r="903" ht="23.25" customHeight="1">
      <c r="B903" s="952"/>
      <c r="C903" s="872"/>
      <c r="D903" s="872"/>
      <c r="E903" s="872"/>
      <c r="F903" s="872"/>
      <c r="G903" s="145"/>
      <c r="H903" s="953"/>
      <c r="J903" s="872"/>
      <c r="R903" s="214"/>
      <c r="S903" s="214"/>
      <c r="T903" s="214"/>
      <c r="U903" s="214"/>
    </row>
    <row r="904" ht="23.25" customHeight="1">
      <c r="B904" s="952"/>
      <c r="C904" s="872"/>
      <c r="D904" s="872"/>
      <c r="E904" s="872"/>
      <c r="F904" s="872"/>
      <c r="G904" s="145"/>
      <c r="H904" s="953"/>
      <c r="J904" s="872"/>
      <c r="R904" s="214"/>
      <c r="S904" s="214"/>
      <c r="T904" s="214"/>
      <c r="U904" s="214"/>
    </row>
    <row r="905" ht="23.25" customHeight="1">
      <c r="B905" s="952"/>
      <c r="C905" s="872"/>
      <c r="D905" s="872"/>
      <c r="E905" s="872"/>
      <c r="F905" s="872"/>
      <c r="G905" s="145"/>
      <c r="H905" s="953"/>
      <c r="J905" s="872"/>
      <c r="R905" s="214"/>
      <c r="S905" s="214"/>
      <c r="T905" s="214"/>
      <c r="U905" s="214"/>
    </row>
    <row r="906" ht="23.25" customHeight="1">
      <c r="B906" s="952"/>
      <c r="C906" s="872"/>
      <c r="D906" s="872"/>
      <c r="E906" s="872"/>
      <c r="F906" s="872"/>
      <c r="G906" s="145"/>
      <c r="H906" s="953"/>
      <c r="J906" s="872"/>
      <c r="R906" s="214"/>
      <c r="S906" s="214"/>
      <c r="T906" s="214"/>
      <c r="U906" s="214"/>
    </row>
    <row r="907" ht="23.25" customHeight="1">
      <c r="B907" s="952"/>
      <c r="C907" s="872"/>
      <c r="D907" s="872"/>
      <c r="E907" s="872"/>
      <c r="F907" s="872"/>
      <c r="G907" s="145"/>
      <c r="H907" s="953"/>
      <c r="J907" s="872"/>
      <c r="R907" s="214"/>
      <c r="S907" s="214"/>
      <c r="T907" s="214"/>
      <c r="U907" s="214"/>
    </row>
    <row r="908" ht="23.25" customHeight="1">
      <c r="B908" s="952"/>
      <c r="C908" s="872"/>
      <c r="D908" s="872"/>
      <c r="E908" s="872"/>
      <c r="F908" s="872"/>
      <c r="G908" s="145"/>
      <c r="H908" s="953"/>
      <c r="J908" s="872"/>
      <c r="R908" s="214"/>
      <c r="S908" s="214"/>
      <c r="T908" s="214"/>
      <c r="U908" s="214"/>
    </row>
    <row r="909" ht="23.25" customHeight="1">
      <c r="B909" s="952"/>
      <c r="C909" s="872"/>
      <c r="D909" s="872"/>
      <c r="E909" s="872"/>
      <c r="F909" s="872"/>
      <c r="G909" s="145"/>
      <c r="H909" s="953"/>
      <c r="J909" s="872"/>
      <c r="R909" s="214"/>
      <c r="S909" s="214"/>
      <c r="T909" s="214"/>
      <c r="U909" s="214"/>
    </row>
    <row r="910" ht="23.25" customHeight="1">
      <c r="B910" s="952"/>
      <c r="C910" s="872"/>
      <c r="D910" s="872"/>
      <c r="E910" s="872"/>
      <c r="F910" s="872"/>
      <c r="G910" s="145"/>
      <c r="H910" s="953"/>
      <c r="J910" s="872"/>
      <c r="R910" s="214"/>
      <c r="S910" s="214"/>
      <c r="T910" s="214"/>
      <c r="U910" s="214"/>
    </row>
    <row r="911" ht="23.25" customHeight="1">
      <c r="B911" s="952"/>
      <c r="C911" s="872"/>
      <c r="D911" s="872"/>
      <c r="E911" s="872"/>
      <c r="F911" s="872"/>
      <c r="G911" s="145"/>
      <c r="H911" s="953"/>
      <c r="J911" s="872"/>
      <c r="R911" s="214"/>
      <c r="S911" s="214"/>
      <c r="T911" s="214"/>
      <c r="U911" s="214"/>
    </row>
    <row r="912" ht="23.25" customHeight="1">
      <c r="B912" s="952"/>
      <c r="C912" s="872"/>
      <c r="D912" s="872"/>
      <c r="E912" s="872"/>
      <c r="F912" s="872"/>
      <c r="G912" s="145"/>
      <c r="H912" s="953"/>
      <c r="J912" s="872"/>
      <c r="R912" s="214"/>
      <c r="S912" s="214"/>
      <c r="T912" s="214"/>
      <c r="U912" s="214"/>
    </row>
    <row r="913" ht="23.25" customHeight="1">
      <c r="B913" s="952"/>
      <c r="C913" s="872"/>
      <c r="D913" s="872"/>
      <c r="E913" s="872"/>
      <c r="F913" s="872"/>
      <c r="G913" s="145"/>
      <c r="H913" s="953"/>
      <c r="J913" s="872"/>
      <c r="R913" s="214"/>
      <c r="S913" s="214"/>
      <c r="T913" s="214"/>
      <c r="U913" s="214"/>
    </row>
    <row r="914" ht="23.25" customHeight="1">
      <c r="B914" s="952"/>
      <c r="C914" s="872"/>
      <c r="D914" s="872"/>
      <c r="E914" s="872"/>
      <c r="F914" s="872"/>
      <c r="G914" s="145"/>
      <c r="H914" s="953"/>
      <c r="J914" s="872"/>
      <c r="R914" s="214"/>
      <c r="S914" s="214"/>
      <c r="T914" s="214"/>
      <c r="U914" s="214"/>
    </row>
    <row r="915" ht="23.25" customHeight="1">
      <c r="B915" s="952"/>
      <c r="C915" s="872"/>
      <c r="D915" s="872"/>
      <c r="E915" s="872"/>
      <c r="F915" s="872"/>
      <c r="G915" s="145"/>
      <c r="H915" s="953"/>
      <c r="J915" s="872"/>
      <c r="R915" s="214"/>
      <c r="S915" s="214"/>
      <c r="T915" s="214"/>
      <c r="U915" s="214"/>
    </row>
    <row r="916" ht="23.25" customHeight="1">
      <c r="B916" s="952"/>
      <c r="C916" s="872"/>
      <c r="D916" s="872"/>
      <c r="E916" s="872"/>
      <c r="F916" s="872"/>
      <c r="G916" s="145"/>
      <c r="H916" s="953"/>
      <c r="J916" s="872"/>
      <c r="R916" s="214"/>
      <c r="S916" s="214"/>
      <c r="T916" s="214"/>
      <c r="U916" s="214"/>
    </row>
    <row r="917" ht="23.25" customHeight="1">
      <c r="B917" s="952"/>
      <c r="C917" s="872"/>
      <c r="D917" s="872"/>
      <c r="E917" s="872"/>
      <c r="F917" s="872"/>
      <c r="G917" s="145"/>
      <c r="H917" s="953"/>
      <c r="J917" s="872"/>
      <c r="R917" s="214"/>
      <c r="S917" s="214"/>
      <c r="T917" s="214"/>
      <c r="U917" s="214"/>
    </row>
    <row r="918" ht="23.25" customHeight="1">
      <c r="B918" s="952"/>
      <c r="C918" s="872"/>
      <c r="D918" s="872"/>
      <c r="E918" s="872"/>
      <c r="F918" s="872"/>
      <c r="G918" s="145"/>
      <c r="H918" s="953"/>
      <c r="J918" s="872"/>
      <c r="R918" s="214"/>
      <c r="S918" s="214"/>
      <c r="T918" s="214"/>
      <c r="U918" s="214"/>
    </row>
    <row r="919" ht="23.25" customHeight="1">
      <c r="B919" s="952"/>
      <c r="C919" s="872"/>
      <c r="D919" s="872"/>
      <c r="E919" s="872"/>
      <c r="F919" s="872"/>
      <c r="G919" s="145"/>
      <c r="H919" s="953"/>
      <c r="J919" s="872"/>
      <c r="R919" s="214"/>
      <c r="S919" s="214"/>
      <c r="T919" s="214"/>
      <c r="U919" s="214"/>
    </row>
    <row r="920" ht="23.25" customHeight="1">
      <c r="B920" s="952"/>
      <c r="C920" s="872"/>
      <c r="D920" s="872"/>
      <c r="E920" s="872"/>
      <c r="F920" s="872"/>
      <c r="G920" s="145"/>
      <c r="H920" s="953"/>
      <c r="J920" s="872"/>
      <c r="R920" s="214"/>
      <c r="S920" s="214"/>
      <c r="T920" s="214"/>
      <c r="U920" s="214"/>
    </row>
    <row r="921" ht="23.25" customHeight="1">
      <c r="B921" s="952"/>
      <c r="C921" s="872"/>
      <c r="D921" s="872"/>
      <c r="E921" s="872"/>
      <c r="F921" s="872"/>
      <c r="G921" s="145"/>
      <c r="H921" s="953"/>
      <c r="J921" s="872"/>
      <c r="R921" s="214"/>
      <c r="S921" s="214"/>
      <c r="T921" s="214"/>
      <c r="U921" s="214"/>
    </row>
    <row r="922" ht="23.25" customHeight="1">
      <c r="B922" s="952"/>
      <c r="C922" s="872"/>
      <c r="D922" s="872"/>
      <c r="E922" s="872"/>
      <c r="F922" s="872"/>
      <c r="G922" s="145"/>
      <c r="H922" s="953"/>
      <c r="J922" s="872"/>
      <c r="R922" s="214"/>
      <c r="S922" s="214"/>
      <c r="T922" s="214"/>
      <c r="U922" s="214"/>
    </row>
    <row r="923" ht="23.25" customHeight="1">
      <c r="B923" s="952"/>
      <c r="C923" s="872"/>
      <c r="D923" s="872"/>
      <c r="E923" s="872"/>
      <c r="F923" s="872"/>
      <c r="G923" s="145"/>
      <c r="H923" s="953"/>
      <c r="J923" s="872"/>
      <c r="R923" s="214"/>
      <c r="S923" s="214"/>
      <c r="T923" s="214"/>
      <c r="U923" s="214"/>
    </row>
    <row r="924" ht="23.25" customHeight="1">
      <c r="B924" s="952"/>
      <c r="C924" s="872"/>
      <c r="D924" s="872"/>
      <c r="E924" s="872"/>
      <c r="F924" s="872"/>
      <c r="G924" s="145"/>
      <c r="H924" s="953"/>
      <c r="J924" s="872"/>
      <c r="R924" s="214"/>
      <c r="S924" s="214"/>
      <c r="T924" s="214"/>
      <c r="U924" s="214"/>
    </row>
    <row r="925" ht="23.25" customHeight="1">
      <c r="B925" s="952"/>
      <c r="C925" s="872"/>
      <c r="D925" s="872"/>
      <c r="E925" s="872"/>
      <c r="F925" s="872"/>
      <c r="G925" s="145"/>
      <c r="H925" s="953"/>
      <c r="J925" s="872"/>
      <c r="R925" s="214"/>
      <c r="S925" s="214"/>
      <c r="T925" s="214"/>
      <c r="U925" s="214"/>
    </row>
    <row r="926" ht="23.25" customHeight="1">
      <c r="B926" s="952"/>
      <c r="C926" s="872"/>
      <c r="D926" s="872"/>
      <c r="E926" s="872"/>
      <c r="F926" s="872"/>
      <c r="G926" s="145"/>
      <c r="H926" s="953"/>
      <c r="J926" s="872"/>
      <c r="R926" s="214"/>
      <c r="S926" s="214"/>
      <c r="T926" s="214"/>
      <c r="U926" s="214"/>
    </row>
    <row r="927" ht="23.25" customHeight="1">
      <c r="B927" s="952"/>
      <c r="C927" s="872"/>
      <c r="D927" s="872"/>
      <c r="E927" s="872"/>
      <c r="F927" s="872"/>
      <c r="G927" s="145"/>
      <c r="H927" s="953"/>
      <c r="J927" s="872"/>
      <c r="R927" s="214"/>
      <c r="S927" s="214"/>
      <c r="T927" s="214"/>
      <c r="U927" s="214"/>
    </row>
    <row r="928" ht="23.25" customHeight="1">
      <c r="B928" s="952"/>
      <c r="C928" s="872"/>
      <c r="D928" s="872"/>
      <c r="E928" s="872"/>
      <c r="F928" s="872"/>
      <c r="G928" s="145"/>
      <c r="H928" s="953"/>
      <c r="J928" s="872"/>
      <c r="R928" s="214"/>
      <c r="S928" s="214"/>
      <c r="T928" s="214"/>
      <c r="U928" s="214"/>
    </row>
    <row r="929" ht="23.25" customHeight="1">
      <c r="B929" s="952"/>
      <c r="C929" s="872"/>
      <c r="D929" s="872"/>
      <c r="E929" s="872"/>
      <c r="F929" s="872"/>
      <c r="G929" s="145"/>
      <c r="H929" s="953"/>
      <c r="J929" s="872"/>
      <c r="R929" s="214"/>
      <c r="S929" s="214"/>
      <c r="T929" s="214"/>
      <c r="U929" s="214"/>
    </row>
    <row r="930" ht="23.25" customHeight="1">
      <c r="B930" s="952"/>
      <c r="C930" s="872"/>
      <c r="D930" s="872"/>
      <c r="E930" s="872"/>
      <c r="F930" s="872"/>
      <c r="G930" s="145"/>
      <c r="H930" s="953"/>
      <c r="J930" s="872"/>
      <c r="R930" s="214"/>
      <c r="S930" s="214"/>
      <c r="T930" s="214"/>
      <c r="U930" s="214"/>
    </row>
    <row r="931" ht="23.25" customHeight="1">
      <c r="B931" s="952"/>
      <c r="C931" s="872"/>
      <c r="D931" s="872"/>
      <c r="E931" s="872"/>
      <c r="F931" s="872"/>
      <c r="G931" s="145"/>
      <c r="H931" s="953"/>
      <c r="J931" s="872"/>
      <c r="R931" s="214"/>
      <c r="S931" s="214"/>
      <c r="T931" s="214"/>
      <c r="U931" s="214"/>
    </row>
    <row r="932" ht="23.25" customHeight="1">
      <c r="B932" s="952"/>
      <c r="C932" s="872"/>
      <c r="D932" s="872"/>
      <c r="E932" s="872"/>
      <c r="F932" s="872"/>
      <c r="G932" s="145"/>
      <c r="H932" s="953"/>
      <c r="J932" s="872"/>
      <c r="R932" s="214"/>
      <c r="S932" s="214"/>
      <c r="T932" s="214"/>
      <c r="U932" s="214"/>
    </row>
    <row r="933" ht="23.25" customHeight="1">
      <c r="B933" s="952"/>
      <c r="C933" s="872"/>
      <c r="D933" s="872"/>
      <c r="E933" s="872"/>
      <c r="F933" s="872"/>
      <c r="G933" s="145"/>
      <c r="H933" s="953"/>
      <c r="J933" s="872"/>
      <c r="R933" s="214"/>
      <c r="S933" s="214"/>
      <c r="T933" s="214"/>
      <c r="U933" s="214"/>
    </row>
    <row r="934" ht="23.25" customHeight="1">
      <c r="B934" s="952"/>
      <c r="C934" s="872"/>
      <c r="D934" s="872"/>
      <c r="E934" s="872"/>
      <c r="F934" s="872"/>
      <c r="G934" s="145"/>
      <c r="H934" s="953"/>
      <c r="J934" s="872"/>
      <c r="R934" s="214"/>
      <c r="S934" s="214"/>
      <c r="T934" s="214"/>
      <c r="U934" s="214"/>
    </row>
    <row r="935" ht="23.25" customHeight="1">
      <c r="B935" s="952"/>
      <c r="C935" s="872"/>
      <c r="D935" s="872"/>
      <c r="E935" s="872"/>
      <c r="F935" s="872"/>
      <c r="G935" s="145"/>
      <c r="H935" s="953"/>
      <c r="J935" s="872"/>
      <c r="R935" s="214"/>
      <c r="S935" s="214"/>
      <c r="T935" s="214"/>
      <c r="U935" s="214"/>
    </row>
    <row r="936" ht="23.25" customHeight="1">
      <c r="B936" s="952"/>
      <c r="C936" s="872"/>
      <c r="D936" s="872"/>
      <c r="E936" s="872"/>
      <c r="F936" s="872"/>
      <c r="G936" s="145"/>
      <c r="H936" s="953"/>
      <c r="J936" s="872"/>
      <c r="R936" s="214"/>
      <c r="S936" s="214"/>
      <c r="T936" s="214"/>
      <c r="U936" s="214"/>
    </row>
    <row r="937" ht="23.25" customHeight="1">
      <c r="B937" s="952"/>
      <c r="C937" s="872"/>
      <c r="D937" s="872"/>
      <c r="E937" s="872"/>
      <c r="F937" s="872"/>
      <c r="G937" s="145"/>
      <c r="H937" s="953"/>
      <c r="J937" s="872"/>
      <c r="R937" s="214"/>
      <c r="S937" s="214"/>
      <c r="T937" s="214"/>
      <c r="U937" s="214"/>
    </row>
    <row r="938" ht="23.25" customHeight="1">
      <c r="B938" s="952"/>
      <c r="C938" s="872"/>
      <c r="D938" s="872"/>
      <c r="E938" s="872"/>
      <c r="F938" s="872"/>
      <c r="G938" s="145"/>
      <c r="H938" s="953"/>
      <c r="J938" s="872"/>
      <c r="R938" s="214"/>
      <c r="S938" s="214"/>
      <c r="T938" s="214"/>
      <c r="U938" s="214"/>
    </row>
    <row r="939" ht="23.25" customHeight="1">
      <c r="B939" s="952"/>
      <c r="C939" s="872"/>
      <c r="D939" s="872"/>
      <c r="E939" s="872"/>
      <c r="F939" s="872"/>
      <c r="G939" s="145"/>
      <c r="H939" s="953"/>
      <c r="J939" s="872"/>
      <c r="R939" s="214"/>
      <c r="S939" s="214"/>
      <c r="T939" s="214"/>
      <c r="U939" s="214"/>
    </row>
    <row r="940" ht="23.25" customHeight="1">
      <c r="B940" s="952"/>
      <c r="C940" s="872"/>
      <c r="D940" s="872"/>
      <c r="E940" s="872"/>
      <c r="F940" s="872"/>
      <c r="G940" s="145"/>
      <c r="H940" s="953"/>
      <c r="J940" s="872"/>
      <c r="R940" s="214"/>
      <c r="S940" s="214"/>
      <c r="T940" s="214"/>
      <c r="U940" s="214"/>
    </row>
    <row r="941" ht="23.25" customHeight="1">
      <c r="B941" s="952"/>
      <c r="C941" s="872"/>
      <c r="D941" s="872"/>
      <c r="E941" s="872"/>
      <c r="F941" s="872"/>
      <c r="G941" s="145"/>
      <c r="H941" s="953"/>
      <c r="J941" s="872"/>
      <c r="R941" s="214"/>
      <c r="S941" s="214"/>
      <c r="T941" s="214"/>
      <c r="U941" s="214"/>
    </row>
    <row r="942" ht="23.25" customHeight="1">
      <c r="B942" s="952"/>
      <c r="C942" s="872"/>
      <c r="D942" s="872"/>
      <c r="E942" s="872"/>
      <c r="F942" s="872"/>
      <c r="G942" s="145"/>
      <c r="H942" s="953"/>
      <c r="J942" s="872"/>
      <c r="R942" s="214"/>
      <c r="S942" s="214"/>
      <c r="T942" s="214"/>
      <c r="U942" s="214"/>
    </row>
    <row r="943" ht="23.25" customHeight="1">
      <c r="B943" s="952"/>
      <c r="C943" s="872"/>
      <c r="D943" s="872"/>
      <c r="E943" s="872"/>
      <c r="F943" s="872"/>
      <c r="G943" s="145"/>
      <c r="H943" s="953"/>
      <c r="J943" s="872"/>
      <c r="R943" s="214"/>
      <c r="S943" s="214"/>
      <c r="T943" s="214"/>
      <c r="U943" s="214"/>
    </row>
    <row r="944" ht="23.25" customHeight="1">
      <c r="B944" s="952"/>
      <c r="C944" s="872"/>
      <c r="D944" s="872"/>
      <c r="E944" s="872"/>
      <c r="F944" s="872"/>
      <c r="G944" s="145"/>
      <c r="H944" s="953"/>
      <c r="J944" s="872"/>
      <c r="R944" s="214"/>
      <c r="S944" s="214"/>
      <c r="T944" s="214"/>
      <c r="U944" s="214"/>
    </row>
    <row r="945" ht="23.25" customHeight="1">
      <c r="B945" s="952"/>
      <c r="C945" s="872"/>
      <c r="D945" s="872"/>
      <c r="E945" s="872"/>
      <c r="F945" s="872"/>
      <c r="G945" s="145"/>
      <c r="H945" s="953"/>
      <c r="J945" s="872"/>
      <c r="R945" s="214"/>
      <c r="S945" s="214"/>
      <c r="T945" s="214"/>
      <c r="U945" s="214"/>
    </row>
    <row r="946" ht="23.25" customHeight="1">
      <c r="B946" s="952"/>
      <c r="C946" s="872"/>
      <c r="D946" s="872"/>
      <c r="E946" s="872"/>
      <c r="F946" s="872"/>
      <c r="G946" s="145"/>
      <c r="H946" s="953"/>
      <c r="J946" s="872"/>
      <c r="R946" s="214"/>
      <c r="S946" s="214"/>
      <c r="T946" s="214"/>
      <c r="U946" s="214"/>
    </row>
    <row r="947" ht="23.25" customHeight="1">
      <c r="B947" s="952"/>
      <c r="C947" s="872"/>
      <c r="D947" s="872"/>
      <c r="E947" s="872"/>
      <c r="F947" s="872"/>
      <c r="G947" s="145"/>
      <c r="H947" s="953"/>
      <c r="J947" s="872"/>
      <c r="R947" s="214"/>
      <c r="S947" s="214"/>
      <c r="T947" s="214"/>
      <c r="U947" s="214"/>
    </row>
    <row r="948" ht="23.25" customHeight="1">
      <c r="B948" s="952"/>
      <c r="C948" s="872"/>
      <c r="D948" s="872"/>
      <c r="E948" s="872"/>
      <c r="F948" s="872"/>
      <c r="G948" s="145"/>
      <c r="H948" s="953"/>
      <c r="J948" s="872"/>
      <c r="R948" s="214"/>
      <c r="S948" s="214"/>
      <c r="T948" s="214"/>
      <c r="U948" s="214"/>
    </row>
    <row r="949" ht="23.25" customHeight="1">
      <c r="B949" s="952"/>
      <c r="C949" s="872"/>
      <c r="D949" s="872"/>
      <c r="E949" s="872"/>
      <c r="F949" s="872"/>
      <c r="G949" s="145"/>
      <c r="H949" s="953"/>
      <c r="J949" s="872"/>
      <c r="R949" s="214"/>
      <c r="S949" s="214"/>
      <c r="T949" s="214"/>
      <c r="U949" s="214"/>
    </row>
    <row r="950" ht="23.25" customHeight="1">
      <c r="B950" s="952"/>
      <c r="C950" s="872"/>
      <c r="D950" s="872"/>
      <c r="E950" s="872"/>
      <c r="F950" s="872"/>
      <c r="G950" s="145"/>
      <c r="H950" s="953"/>
      <c r="J950" s="872"/>
      <c r="R950" s="214"/>
      <c r="S950" s="214"/>
      <c r="T950" s="214"/>
      <c r="U950" s="214"/>
    </row>
    <row r="951" ht="23.25" customHeight="1">
      <c r="B951" s="952"/>
      <c r="C951" s="872"/>
      <c r="D951" s="872"/>
      <c r="E951" s="872"/>
      <c r="F951" s="872"/>
      <c r="G951" s="145"/>
      <c r="H951" s="953"/>
      <c r="J951" s="872"/>
      <c r="R951" s="214"/>
      <c r="S951" s="214"/>
      <c r="T951" s="214"/>
      <c r="U951" s="214"/>
    </row>
    <row r="952" ht="23.25" customHeight="1">
      <c r="B952" s="952"/>
      <c r="C952" s="872"/>
      <c r="D952" s="872"/>
      <c r="E952" s="872"/>
      <c r="F952" s="872"/>
      <c r="G952" s="145"/>
      <c r="H952" s="953"/>
      <c r="J952" s="872"/>
      <c r="R952" s="214"/>
      <c r="S952" s="214"/>
      <c r="T952" s="214"/>
      <c r="U952" s="214"/>
    </row>
    <row r="953" ht="23.25" customHeight="1">
      <c r="B953" s="952"/>
      <c r="C953" s="872"/>
      <c r="D953" s="872"/>
      <c r="E953" s="872"/>
      <c r="F953" s="872"/>
      <c r="G953" s="145"/>
      <c r="H953" s="953"/>
      <c r="J953" s="872"/>
      <c r="R953" s="214"/>
      <c r="S953" s="214"/>
      <c r="T953" s="214"/>
      <c r="U953" s="214"/>
    </row>
    <row r="954" ht="23.25" customHeight="1">
      <c r="B954" s="952"/>
      <c r="C954" s="872"/>
      <c r="D954" s="872"/>
      <c r="E954" s="872"/>
      <c r="F954" s="872"/>
      <c r="G954" s="145"/>
      <c r="H954" s="953"/>
      <c r="J954" s="872"/>
      <c r="R954" s="214"/>
      <c r="S954" s="214"/>
      <c r="T954" s="214"/>
      <c r="U954" s="214"/>
    </row>
    <row r="955" ht="23.25" customHeight="1">
      <c r="B955" s="952"/>
      <c r="C955" s="872"/>
      <c r="D955" s="872"/>
      <c r="E955" s="872"/>
      <c r="F955" s="872"/>
      <c r="G955" s="145"/>
      <c r="H955" s="953"/>
      <c r="J955" s="872"/>
      <c r="R955" s="214"/>
      <c r="S955" s="214"/>
      <c r="T955" s="214"/>
      <c r="U955" s="214"/>
    </row>
    <row r="956" ht="23.25" customHeight="1">
      <c r="B956" s="952"/>
      <c r="C956" s="872"/>
      <c r="D956" s="872"/>
      <c r="E956" s="872"/>
      <c r="F956" s="872"/>
      <c r="G956" s="145"/>
      <c r="H956" s="953"/>
      <c r="J956" s="872"/>
      <c r="R956" s="214"/>
      <c r="S956" s="214"/>
      <c r="T956" s="214"/>
      <c r="U956" s="214"/>
    </row>
    <row r="957" ht="23.25" customHeight="1">
      <c r="B957" s="952"/>
      <c r="C957" s="872"/>
      <c r="D957" s="872"/>
      <c r="E957" s="872"/>
      <c r="F957" s="872"/>
      <c r="G957" s="145"/>
      <c r="H957" s="953"/>
      <c r="J957" s="872"/>
      <c r="R957" s="214"/>
      <c r="S957" s="214"/>
      <c r="T957" s="214"/>
      <c r="U957" s="214"/>
    </row>
    <row r="958" ht="23.25" customHeight="1">
      <c r="B958" s="952"/>
      <c r="C958" s="872"/>
      <c r="D958" s="872"/>
      <c r="E958" s="872"/>
      <c r="F958" s="872"/>
      <c r="G958" s="145"/>
      <c r="H958" s="953"/>
      <c r="J958" s="872"/>
      <c r="R958" s="214"/>
      <c r="S958" s="214"/>
      <c r="T958" s="214"/>
      <c r="U958" s="214"/>
    </row>
    <row r="959" ht="23.25" customHeight="1">
      <c r="B959" s="952"/>
      <c r="C959" s="872"/>
      <c r="D959" s="872"/>
      <c r="E959" s="872"/>
      <c r="F959" s="872"/>
      <c r="G959" s="145"/>
      <c r="H959" s="953"/>
      <c r="J959" s="872"/>
      <c r="R959" s="214"/>
      <c r="S959" s="214"/>
      <c r="T959" s="214"/>
      <c r="U959" s="214"/>
    </row>
    <row r="960" ht="23.25" customHeight="1">
      <c r="B960" s="952"/>
      <c r="C960" s="872"/>
      <c r="D960" s="872"/>
      <c r="E960" s="872"/>
      <c r="F960" s="872"/>
      <c r="G960" s="145"/>
      <c r="H960" s="953"/>
      <c r="J960" s="872"/>
      <c r="R960" s="214"/>
      <c r="S960" s="214"/>
      <c r="T960" s="214"/>
      <c r="U960" s="214"/>
    </row>
    <row r="961" ht="23.25" customHeight="1">
      <c r="B961" s="952"/>
      <c r="C961" s="872"/>
      <c r="D961" s="872"/>
      <c r="E961" s="872"/>
      <c r="F961" s="872"/>
      <c r="G961" s="145"/>
      <c r="H961" s="953"/>
      <c r="J961" s="872"/>
      <c r="R961" s="214"/>
      <c r="S961" s="214"/>
      <c r="T961" s="214"/>
      <c r="U961" s="214"/>
    </row>
    <row r="962" ht="23.25" customHeight="1">
      <c r="B962" s="952"/>
      <c r="C962" s="872"/>
      <c r="D962" s="872"/>
      <c r="E962" s="872"/>
      <c r="F962" s="872"/>
      <c r="G962" s="145"/>
      <c r="H962" s="953"/>
      <c r="J962" s="872"/>
      <c r="R962" s="214"/>
      <c r="S962" s="214"/>
      <c r="T962" s="214"/>
      <c r="U962" s="214"/>
    </row>
    <row r="963" ht="23.25" customHeight="1">
      <c r="B963" s="952"/>
      <c r="C963" s="872"/>
      <c r="D963" s="872"/>
      <c r="E963" s="872"/>
      <c r="F963" s="872"/>
      <c r="G963" s="145"/>
      <c r="H963" s="953"/>
      <c r="J963" s="872"/>
      <c r="R963" s="214"/>
      <c r="S963" s="214"/>
      <c r="T963" s="214"/>
      <c r="U963" s="214"/>
    </row>
    <row r="964" ht="23.25" customHeight="1">
      <c r="B964" s="952"/>
      <c r="C964" s="872"/>
      <c r="D964" s="872"/>
      <c r="E964" s="872"/>
      <c r="F964" s="872"/>
      <c r="G964" s="145"/>
      <c r="H964" s="953"/>
      <c r="J964" s="872"/>
      <c r="R964" s="214"/>
      <c r="S964" s="214"/>
      <c r="T964" s="214"/>
      <c r="U964" s="214"/>
    </row>
    <row r="965" ht="23.25" customHeight="1">
      <c r="B965" s="952"/>
      <c r="C965" s="872"/>
      <c r="D965" s="872"/>
      <c r="E965" s="872"/>
      <c r="F965" s="872"/>
      <c r="G965" s="145"/>
      <c r="H965" s="953"/>
      <c r="J965" s="872"/>
      <c r="R965" s="214"/>
      <c r="S965" s="214"/>
      <c r="T965" s="214"/>
      <c r="U965" s="214"/>
    </row>
    <row r="966" ht="23.25" customHeight="1">
      <c r="B966" s="952"/>
      <c r="C966" s="872"/>
      <c r="D966" s="872"/>
      <c r="E966" s="872"/>
      <c r="F966" s="872"/>
      <c r="G966" s="145"/>
      <c r="H966" s="953"/>
      <c r="J966" s="872"/>
      <c r="R966" s="214"/>
      <c r="S966" s="214"/>
      <c r="T966" s="214"/>
      <c r="U966" s="214"/>
    </row>
    <row r="967" ht="23.25" customHeight="1">
      <c r="B967" s="952"/>
      <c r="C967" s="872"/>
      <c r="D967" s="872"/>
      <c r="E967" s="872"/>
      <c r="F967" s="872"/>
      <c r="G967" s="145"/>
      <c r="H967" s="953"/>
      <c r="J967" s="872"/>
      <c r="R967" s="214"/>
      <c r="S967" s="214"/>
      <c r="T967" s="214"/>
      <c r="U967" s="214"/>
    </row>
    <row r="968" ht="23.25" customHeight="1">
      <c r="B968" s="952"/>
      <c r="C968" s="872"/>
      <c r="D968" s="872"/>
      <c r="E968" s="872"/>
      <c r="F968" s="872"/>
      <c r="G968" s="145"/>
      <c r="H968" s="953"/>
      <c r="J968" s="872"/>
      <c r="R968" s="214"/>
      <c r="S968" s="214"/>
      <c r="T968" s="214"/>
      <c r="U968" s="214"/>
    </row>
    <row r="969" ht="23.25" customHeight="1">
      <c r="B969" s="952"/>
      <c r="C969" s="872"/>
      <c r="D969" s="872"/>
      <c r="E969" s="872"/>
      <c r="F969" s="872"/>
      <c r="G969" s="145"/>
      <c r="H969" s="953"/>
      <c r="J969" s="872"/>
      <c r="R969" s="214"/>
      <c r="S969" s="214"/>
      <c r="T969" s="214"/>
      <c r="U969" s="214"/>
    </row>
    <row r="970" ht="23.25" customHeight="1">
      <c r="B970" s="952"/>
      <c r="C970" s="872"/>
      <c r="D970" s="872"/>
      <c r="E970" s="872"/>
      <c r="F970" s="872"/>
      <c r="G970" s="145"/>
      <c r="H970" s="953"/>
      <c r="J970" s="872"/>
      <c r="R970" s="214"/>
      <c r="S970" s="214"/>
      <c r="T970" s="214"/>
      <c r="U970" s="214"/>
    </row>
    <row r="971" ht="23.25" customHeight="1">
      <c r="B971" s="952"/>
      <c r="C971" s="872"/>
      <c r="D971" s="872"/>
      <c r="E971" s="872"/>
      <c r="F971" s="872"/>
      <c r="G971" s="145"/>
      <c r="H971" s="953"/>
      <c r="J971" s="872"/>
      <c r="R971" s="214"/>
      <c r="S971" s="214"/>
      <c r="T971" s="214"/>
      <c r="U971" s="214"/>
    </row>
    <row r="972" ht="23.25" customHeight="1">
      <c r="B972" s="952"/>
      <c r="C972" s="872"/>
      <c r="D972" s="872"/>
      <c r="E972" s="872"/>
      <c r="F972" s="872"/>
      <c r="G972" s="145"/>
      <c r="H972" s="953"/>
      <c r="J972" s="872"/>
      <c r="R972" s="214"/>
      <c r="S972" s="214"/>
      <c r="T972" s="214"/>
      <c r="U972" s="214"/>
    </row>
    <row r="973" ht="23.25" customHeight="1">
      <c r="B973" s="952"/>
      <c r="C973" s="872"/>
      <c r="D973" s="872"/>
      <c r="E973" s="872"/>
      <c r="F973" s="872"/>
      <c r="G973" s="145"/>
      <c r="H973" s="953"/>
      <c r="J973" s="872"/>
      <c r="R973" s="214"/>
      <c r="S973" s="214"/>
      <c r="T973" s="214"/>
      <c r="U973" s="214"/>
    </row>
    <row r="974" ht="23.25" customHeight="1">
      <c r="B974" s="952"/>
      <c r="C974" s="872"/>
      <c r="D974" s="872"/>
      <c r="E974" s="872"/>
      <c r="F974" s="872"/>
      <c r="G974" s="145"/>
      <c r="H974" s="953"/>
      <c r="J974" s="872"/>
      <c r="R974" s="214"/>
      <c r="S974" s="214"/>
      <c r="T974" s="214"/>
      <c r="U974" s="214"/>
    </row>
    <row r="975" ht="23.25" customHeight="1">
      <c r="B975" s="952"/>
      <c r="C975" s="872"/>
      <c r="D975" s="872"/>
      <c r="E975" s="872"/>
      <c r="F975" s="872"/>
      <c r="G975" s="145"/>
      <c r="H975" s="953"/>
      <c r="J975" s="872"/>
      <c r="R975" s="214"/>
      <c r="S975" s="214"/>
      <c r="T975" s="214"/>
      <c r="U975" s="214"/>
    </row>
    <row r="976" ht="23.25" customHeight="1">
      <c r="B976" s="952"/>
      <c r="C976" s="872"/>
      <c r="D976" s="872"/>
      <c r="E976" s="872"/>
      <c r="F976" s="872"/>
      <c r="G976" s="145"/>
      <c r="H976" s="953"/>
      <c r="J976" s="872"/>
      <c r="R976" s="214"/>
      <c r="S976" s="214"/>
      <c r="T976" s="214"/>
      <c r="U976" s="214"/>
    </row>
    <row r="977" ht="23.25" customHeight="1">
      <c r="B977" s="952"/>
      <c r="C977" s="872"/>
      <c r="D977" s="872"/>
      <c r="E977" s="872"/>
      <c r="F977" s="872"/>
      <c r="G977" s="145"/>
      <c r="H977" s="953"/>
      <c r="J977" s="872"/>
      <c r="R977" s="214"/>
      <c r="S977" s="214"/>
      <c r="T977" s="214"/>
      <c r="U977" s="214"/>
    </row>
    <row r="978" ht="23.25" customHeight="1">
      <c r="B978" s="952"/>
      <c r="C978" s="872"/>
      <c r="D978" s="872"/>
      <c r="E978" s="872"/>
      <c r="F978" s="872"/>
      <c r="G978" s="145"/>
      <c r="H978" s="953"/>
      <c r="J978" s="872"/>
      <c r="R978" s="214"/>
      <c r="S978" s="214"/>
      <c r="T978" s="214"/>
      <c r="U978" s="214"/>
    </row>
    <row r="979" ht="23.25" customHeight="1">
      <c r="B979" s="952"/>
      <c r="C979" s="872"/>
      <c r="D979" s="872"/>
      <c r="E979" s="872"/>
      <c r="F979" s="872"/>
      <c r="G979" s="145"/>
      <c r="H979" s="953"/>
      <c r="J979" s="872"/>
      <c r="R979" s="214"/>
      <c r="S979" s="214"/>
      <c r="T979" s="214"/>
      <c r="U979" s="214"/>
    </row>
    <row r="980" ht="23.25" customHeight="1">
      <c r="B980" s="952"/>
      <c r="C980" s="872"/>
      <c r="D980" s="872"/>
      <c r="E980" s="872"/>
      <c r="F980" s="872"/>
      <c r="G980" s="145"/>
      <c r="H980" s="953"/>
      <c r="J980" s="872"/>
      <c r="R980" s="214"/>
      <c r="S980" s="214"/>
      <c r="T980" s="214"/>
      <c r="U980" s="214"/>
    </row>
    <row r="981" ht="23.25" customHeight="1">
      <c r="B981" s="952"/>
      <c r="C981" s="872"/>
      <c r="D981" s="872"/>
      <c r="E981" s="872"/>
      <c r="F981" s="872"/>
      <c r="G981" s="145"/>
      <c r="H981" s="953"/>
      <c r="J981" s="872"/>
      <c r="R981" s="214"/>
      <c r="S981" s="214"/>
      <c r="T981" s="214"/>
      <c r="U981" s="214"/>
    </row>
    <row r="982" ht="23.25" customHeight="1">
      <c r="B982" s="952"/>
      <c r="C982" s="872"/>
      <c r="D982" s="872"/>
      <c r="E982" s="872"/>
      <c r="F982" s="872"/>
      <c r="G982" s="145"/>
      <c r="H982" s="953"/>
      <c r="J982" s="872"/>
      <c r="R982" s="214"/>
      <c r="S982" s="214"/>
      <c r="T982" s="214"/>
      <c r="U982" s="214"/>
    </row>
    <row r="983" ht="23.25" customHeight="1">
      <c r="B983" s="952"/>
      <c r="C983" s="872"/>
      <c r="D983" s="872"/>
      <c r="E983" s="872"/>
      <c r="F983" s="872"/>
      <c r="G983" s="145"/>
      <c r="H983" s="953"/>
      <c r="J983" s="872"/>
      <c r="R983" s="214"/>
      <c r="S983" s="214"/>
      <c r="T983" s="214"/>
      <c r="U983" s="214"/>
    </row>
    <row r="984" ht="23.25" customHeight="1">
      <c r="B984" s="952"/>
      <c r="C984" s="872"/>
      <c r="D984" s="872"/>
      <c r="E984" s="872"/>
      <c r="F984" s="872"/>
      <c r="G984" s="145"/>
      <c r="H984" s="953"/>
      <c r="J984" s="872"/>
      <c r="R984" s="214"/>
      <c r="S984" s="214"/>
      <c r="T984" s="214"/>
      <c r="U984" s="214"/>
    </row>
    <row r="985" ht="23.25" customHeight="1">
      <c r="B985" s="952"/>
      <c r="C985" s="872"/>
      <c r="D985" s="872"/>
      <c r="E985" s="872"/>
      <c r="F985" s="872"/>
      <c r="G985" s="145"/>
      <c r="H985" s="953"/>
      <c r="J985" s="872"/>
      <c r="R985" s="214"/>
      <c r="S985" s="214"/>
      <c r="T985" s="214"/>
      <c r="U985" s="214"/>
    </row>
    <row r="986" ht="23.25" customHeight="1">
      <c r="B986" s="952"/>
      <c r="C986" s="872"/>
      <c r="D986" s="872"/>
      <c r="E986" s="872"/>
      <c r="F986" s="872"/>
      <c r="G986" s="145"/>
      <c r="H986" s="953"/>
      <c r="J986" s="872"/>
      <c r="R986" s="214"/>
      <c r="S986" s="214"/>
      <c r="T986" s="214"/>
      <c r="U986" s="214"/>
    </row>
    <row r="987" ht="23.25" customHeight="1">
      <c r="B987" s="952"/>
      <c r="C987" s="872"/>
      <c r="D987" s="872"/>
      <c r="E987" s="872"/>
      <c r="F987" s="872"/>
      <c r="G987" s="145"/>
      <c r="H987" s="953"/>
      <c r="J987" s="872"/>
      <c r="R987" s="214"/>
      <c r="S987" s="214"/>
      <c r="T987" s="214"/>
      <c r="U987" s="214"/>
    </row>
    <row r="988" ht="23.25" customHeight="1">
      <c r="B988" s="952"/>
      <c r="C988" s="872"/>
      <c r="D988" s="872"/>
      <c r="E988" s="872"/>
      <c r="F988" s="872"/>
      <c r="G988" s="145"/>
      <c r="H988" s="953"/>
      <c r="J988" s="872"/>
      <c r="R988" s="214"/>
      <c r="S988" s="214"/>
      <c r="T988" s="214"/>
      <c r="U988" s="214"/>
    </row>
    <row r="989" ht="23.25" customHeight="1">
      <c r="B989" s="952"/>
      <c r="C989" s="872"/>
      <c r="D989" s="872"/>
      <c r="E989" s="872"/>
      <c r="F989" s="872"/>
      <c r="G989" s="145"/>
      <c r="H989" s="953"/>
      <c r="J989" s="872"/>
      <c r="R989" s="214"/>
      <c r="S989" s="214"/>
      <c r="T989" s="214"/>
      <c r="U989" s="214"/>
    </row>
    <row r="990" ht="23.25" customHeight="1">
      <c r="B990" s="952"/>
      <c r="C990" s="872"/>
      <c r="D990" s="872"/>
      <c r="E990" s="872"/>
      <c r="F990" s="872"/>
      <c r="G990" s="145"/>
      <c r="H990" s="953"/>
      <c r="J990" s="872"/>
      <c r="R990" s="214"/>
      <c r="S990" s="214"/>
      <c r="T990" s="214"/>
      <c r="U990" s="214"/>
    </row>
  </sheetData>
  <autoFilter ref="$A$1:$N$129">
    <filterColumn colId="12">
      <filters blank="1">
        <filter val="ลูกค้าใหม่ยังไม่จอง"/>
        <filter val="ลูกค้าจองสิทธิ์"/>
        <filter val="สถานะปัจจุบัน"/>
        <filter val="สถานะลูกค้า"/>
      </filters>
    </filterColumn>
  </autoFilter>
  <mergeCells count="174">
    <mergeCell ref="J478:J482"/>
    <mergeCell ref="K478:K482"/>
    <mergeCell ref="L478:L482"/>
    <mergeCell ref="M478:M482"/>
    <mergeCell ref="I467:I477"/>
    <mergeCell ref="J467:J477"/>
    <mergeCell ref="K467:K477"/>
    <mergeCell ref="L467:L477"/>
    <mergeCell ref="M467:M477"/>
    <mergeCell ref="N467:N477"/>
    <mergeCell ref="I478:I482"/>
    <mergeCell ref="N478:N482"/>
    <mergeCell ref="A1:N1"/>
    <mergeCell ref="O1:T1"/>
    <mergeCell ref="N196:N197"/>
    <mergeCell ref="N198:N199"/>
    <mergeCell ref="N363:N364"/>
    <mergeCell ref="A436:N436"/>
    <mergeCell ref="I438:N438"/>
    <mergeCell ref="K440:N440"/>
    <mergeCell ref="M441:M443"/>
    <mergeCell ref="N441:N443"/>
    <mergeCell ref="J444:J446"/>
    <mergeCell ref="K444:K446"/>
    <mergeCell ref="M444:M446"/>
    <mergeCell ref="N444:N446"/>
    <mergeCell ref="B444:B446"/>
    <mergeCell ref="B447:B451"/>
    <mergeCell ref="B452:B466"/>
    <mergeCell ref="B467:B477"/>
    <mergeCell ref="B478:B482"/>
    <mergeCell ref="B483:B491"/>
    <mergeCell ref="B493:B496"/>
    <mergeCell ref="B435:D435"/>
    <mergeCell ref="B440:D440"/>
    <mergeCell ref="B441:B443"/>
    <mergeCell ref="J441:J443"/>
    <mergeCell ref="K441:K443"/>
    <mergeCell ref="L441:L443"/>
    <mergeCell ref="L444:L446"/>
    <mergeCell ref="I441:I443"/>
    <mergeCell ref="I444:I446"/>
    <mergeCell ref="J447:J451"/>
    <mergeCell ref="K447:K451"/>
    <mergeCell ref="L447:L451"/>
    <mergeCell ref="M447:M451"/>
    <mergeCell ref="N447:N451"/>
    <mergeCell ref="I447:I451"/>
    <mergeCell ref="I452:I466"/>
    <mergeCell ref="J452:J466"/>
    <mergeCell ref="K452:K466"/>
    <mergeCell ref="L452:L466"/>
    <mergeCell ref="M452:M466"/>
    <mergeCell ref="N452:N466"/>
    <mergeCell ref="L510:L520"/>
    <mergeCell ref="M510:M520"/>
    <mergeCell ref="B502:B509"/>
    <mergeCell ref="J502:J509"/>
    <mergeCell ref="K502:K509"/>
    <mergeCell ref="L502:L509"/>
    <mergeCell ref="M502:M509"/>
    <mergeCell ref="N502:N509"/>
    <mergeCell ref="B510:B520"/>
    <mergeCell ref="N510:N520"/>
    <mergeCell ref="I483:I491"/>
    <mergeCell ref="I493:I496"/>
    <mergeCell ref="J493:J496"/>
    <mergeCell ref="K493:K496"/>
    <mergeCell ref="L493:L496"/>
    <mergeCell ref="M493:M496"/>
    <mergeCell ref="N493:N496"/>
    <mergeCell ref="J483:J491"/>
    <mergeCell ref="I497:I501"/>
    <mergeCell ref="J497:J501"/>
    <mergeCell ref="K497:K501"/>
    <mergeCell ref="L497:L501"/>
    <mergeCell ref="M497:M501"/>
    <mergeCell ref="N497:N501"/>
    <mergeCell ref="K483:K491"/>
    <mergeCell ref="L483:L491"/>
    <mergeCell ref="M483:M491"/>
    <mergeCell ref="N483:N491"/>
    <mergeCell ref="B492:D492"/>
    <mergeCell ref="K492:N492"/>
    <mergeCell ref="B497:B501"/>
    <mergeCell ref="I502:I509"/>
    <mergeCell ref="I510:I520"/>
    <mergeCell ref="M521:M531"/>
    <mergeCell ref="N521:N531"/>
    <mergeCell ref="J590:J600"/>
    <mergeCell ref="K590:K600"/>
    <mergeCell ref="L590:L600"/>
    <mergeCell ref="M590:M600"/>
    <mergeCell ref="N590:N600"/>
    <mergeCell ref="H594:H595"/>
    <mergeCell ref="I602:N602"/>
    <mergeCell ref="I590:I600"/>
    <mergeCell ref="J604:J616"/>
    <mergeCell ref="K604:K616"/>
    <mergeCell ref="L604:L616"/>
    <mergeCell ref="M604:M616"/>
    <mergeCell ref="N604:N616"/>
    <mergeCell ref="I618:N618"/>
    <mergeCell ref="B636:B647"/>
    <mergeCell ref="B651:B667"/>
    <mergeCell ref="B671:B682"/>
    <mergeCell ref="B683:B684"/>
    <mergeCell ref="B532:B544"/>
    <mergeCell ref="B545:B558"/>
    <mergeCell ref="B559:B571"/>
    <mergeCell ref="B573:B584"/>
    <mergeCell ref="B590:B600"/>
    <mergeCell ref="B604:B615"/>
    <mergeCell ref="B620:B632"/>
    <mergeCell ref="I620:I632"/>
    <mergeCell ref="J636:J647"/>
    <mergeCell ref="K636:K647"/>
    <mergeCell ref="L636:L647"/>
    <mergeCell ref="M636:M647"/>
    <mergeCell ref="N636:N647"/>
    <mergeCell ref="I649:N649"/>
    <mergeCell ref="I636:I647"/>
    <mergeCell ref="J651:J667"/>
    <mergeCell ref="K651:K667"/>
    <mergeCell ref="L651:L667"/>
    <mergeCell ref="M651:M667"/>
    <mergeCell ref="N651:N667"/>
    <mergeCell ref="I669:N669"/>
    <mergeCell ref="J532:J544"/>
    <mergeCell ref="K532:K544"/>
    <mergeCell ref="M532:M544"/>
    <mergeCell ref="N532:N544"/>
    <mergeCell ref="J510:J520"/>
    <mergeCell ref="K510:K520"/>
    <mergeCell ref="B521:B531"/>
    <mergeCell ref="J521:J531"/>
    <mergeCell ref="K521:K531"/>
    <mergeCell ref="L521:L531"/>
    <mergeCell ref="L532:L544"/>
    <mergeCell ref="I521:I531"/>
    <mergeCell ref="I532:I544"/>
    <mergeCell ref="J545:J558"/>
    <mergeCell ref="K545:K558"/>
    <mergeCell ref="L545:L558"/>
    <mergeCell ref="M545:M558"/>
    <mergeCell ref="N545:N558"/>
    <mergeCell ref="I545:I558"/>
    <mergeCell ref="I559:I571"/>
    <mergeCell ref="J559:J571"/>
    <mergeCell ref="K559:K571"/>
    <mergeCell ref="L559:L571"/>
    <mergeCell ref="M559:M571"/>
    <mergeCell ref="N559:N571"/>
    <mergeCell ref="I573:I586"/>
    <mergeCell ref="J573:J586"/>
    <mergeCell ref="K573:K586"/>
    <mergeCell ref="L573:L586"/>
    <mergeCell ref="M573:M586"/>
    <mergeCell ref="N573:N586"/>
    <mergeCell ref="I588:N588"/>
    <mergeCell ref="I604:I616"/>
    <mergeCell ref="J620:J632"/>
    <mergeCell ref="K620:K632"/>
    <mergeCell ref="L620:L632"/>
    <mergeCell ref="M620:M632"/>
    <mergeCell ref="N620:N632"/>
    <mergeCell ref="I634:N634"/>
    <mergeCell ref="I651:I667"/>
    <mergeCell ref="I671:I682"/>
    <mergeCell ref="J671:J682"/>
    <mergeCell ref="K671:K682"/>
    <mergeCell ref="L671:L682"/>
    <mergeCell ref="M671:M682"/>
    <mergeCell ref="N671:N682"/>
  </mergeCells>
  <dataValidations>
    <dataValidation type="list" allowBlank="1" showErrorMessage="1" sqref="K3:K24 K27:K29 K32:K36 L37 K39:K43 K48:K50 K57:K58 K61 K64:K71 K74:K78 K80:K83 K85:K128 K132:K143 K145:K159 K162:K182 K185:K191 K193:K203 K206:K224 K227:K241 K244:K260 K263:K277 K279:K297 K299:K319 K322:K334 K336:K346 K349:K358 K361:K370 K373:K385 K389:K404 K407:K409 K412:K416 K419:K420 K423:K426 K429:L434">
      <formula1>"20%,50%,90%,100%,ส่ง QT &amp; Package"</formula1>
    </dataValidation>
    <dataValidation type="list" allowBlank="1" showErrorMessage="1" sqref="F441:F476 F478:F491 F493:F571 F573:F586 F590:F600 F604:F615 F620:F632 F636:F647 F651:F667 F671:F684">
      <formula1>"จองสิทธิ์,จ่าย 50%,PO มาแล้ว,จ่าย 100%ก่อนตกแต่ง,จ่าย ครบ 100% ส่งมอบ,จองสิทธิ์/ขอเงินคืน,กำลังคุย,ไม่ซื้อแล้ว,สถานะงาน,Lead"</formula1>
    </dataValidation>
    <dataValidation type="list" allowBlank="1" showErrorMessage="1" sqref="I3:I25 I27:I29 I32:I36 I39:I43 I46:I51 I57:I58 I61 I64:I71 I74:I78 I80:I83 I85:I128 I132:I142 I145:I159 I162:I182 I185:I189 I191 I193:I203 I206:I224 I227:I241 I244:I260 I263:I277 I279:I297 I299:I319 I322:I334 I336:I346 I349:I358 I361:I370 I373:I385 I389:I404 I407:I409 I412:I416 I419:I420 I423:I426 I429:I433">
      <formula1>"Curtain,wallcovering,Loose furniture,Design ,Built-in,Electric appliance,Design&amp;turnkey,EQ ซ่อมแผ่นดินไหว,RTM"</formula1>
    </dataValidation>
    <dataValidation type="list" allowBlank="1" showErrorMessage="1" sqref="D3:D29 D32:D37 D39:D44 D46:D51 D57:D58 D61 D64:D71 D74:D77 D80:D82 D85:D129 D132:D142 D145:D159 D162:D182 D185:D190 D193:D203 D206:D224 D227:D241 D244:D260 D263:D276 D279:D296 D299:D320 D322:D334 D336:D346 D349:D358 D361:D370 D373:D385 D389:D404 D407:D410 D412:D416 D419:D420 D423:D426 D429:D434">
      <formula1>"Facebook,Instagram,LINE OA,OPA,หาเอง,Call,แนะนำ,Line"</formula1>
    </dataValidation>
    <dataValidation type="list" allowBlank="1" showErrorMessage="1" sqref="E3:E123 E131 E144 E160:E161 E184 E192 E205 E226 E243 E262 E278 E298 E321 E335 E348 E360 E372 E388 E406 E411 E418 E422 E428">
      <formula1>"Customers,Office Building,Origin,Hotel,Retail"</formula1>
    </dataValidation>
    <dataValidation type="list" allowBlank="1" showErrorMessage="1" sqref="L3:L24 L27:L29 L32:L36 L39:L44 L46:L50 L57:L58 L61 L64:L71 L74:L78 L80:L83 L85:L128 L132:L142 L145:L159 L162:L182 L185:L191 L193:L203 L206:L224 L227:L241 L244:L260 L263:L277 L279:L297 L299:L319 L322:L334 L336:L346 L349:L358 L361:L370 L373:L385 L389:L404 L407:L409 L412:L416 L419:L420 L423:L426">
      <formula1>"In Progress,Close"</formula1>
    </dataValidation>
    <dataValidation type="list" allowBlank="1" showErrorMessage="1" sqref="M3:M24 M27:M29 M32:M36 M39:M43 M46:M51 M57:M58 M61 M64:M71 M74:M78 M80:M83 M85:M128 M132:M142 M145:M159 M162:M182 M185:M190 M193:M203 M206:M224 M227:M241 M244:M260 M263:M277 M279:M297 M299:M319 M322:M334 M336:M346 M349:M358 M361:M370 M373:M385 M389:M404 M407:M409 M412:M416 M419:M420 M423:M426 M429:M434">
      <formula1>"สถานะลูกค้า,ลูกค้าใหม่ยังไม่จอง,ลูกค้าตามซื้อเพิ่ม,ลููกค้าไม่ซื้อแล้ว,ลูกค้าใน Backlog,ลูกค้าจองสิทธิ์"</formula1>
    </dataValidation>
    <dataValidation type="list" allowBlank="1" showErrorMessage="1" sqref="E441:E491 E493:E571 E573:E586 E590:E600 E604:E614 E620:E632 E636:E647 E651:E667 E671:E684">
      <formula1>"CALL,ลูกค้าในBacklog,คุยลูกค้าใหม่,ทำเอกสาร,ประเภทงาน,ลูกค้าใหม่ตามต่อ,Line"</formula1>
    </dataValidation>
  </dataValidations>
  <drawing r:id="rId1"/>
  <tableParts count="15">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7.5"/>
    <col customWidth="1" hidden="1" min="3" max="3" width="9.38"/>
    <col customWidth="1" min="4" max="4" width="13.63"/>
    <col customWidth="1" hidden="1" min="5" max="5" width="26.38"/>
    <col customWidth="1" min="6" max="6" width="25.63"/>
    <col customWidth="1" hidden="1" min="7" max="7" width="20.75"/>
    <col customWidth="1" min="8" max="8" width="12.5"/>
    <col customWidth="1" min="9" max="9" width="19.75"/>
    <col customWidth="1" hidden="1" min="10" max="10" width="13.13"/>
    <col customWidth="1" min="11" max="11" width="52.75"/>
    <col customWidth="1" hidden="1" min="12" max="12" width="14.75"/>
    <col customWidth="1" min="13" max="13" width="14.0"/>
    <col customWidth="1" hidden="1" min="14" max="14" width="17.0"/>
    <col customWidth="1" hidden="1" min="15" max="15" width="8.38"/>
    <col customWidth="1" hidden="1" min="16" max="16" width="20.0"/>
    <col customWidth="1" hidden="1" min="17" max="17" width="17.38"/>
    <col customWidth="1" hidden="1" min="18" max="18" width="11.0"/>
    <col customWidth="1" hidden="1" min="19" max="19" width="20.25"/>
    <col customWidth="1" hidden="1" min="20" max="20" width="13.13"/>
    <col customWidth="1" hidden="1" min="21" max="21" width="13.88"/>
    <col customWidth="1" hidden="1" min="22" max="22" width="10.5"/>
    <col customWidth="1" hidden="1" min="23" max="23" width="42.0"/>
    <col customWidth="1" hidden="1" min="24" max="24" width="18.25"/>
    <col customWidth="1" hidden="1" min="25" max="25" width="30.88"/>
  </cols>
  <sheetData>
    <row r="1">
      <c r="A1" s="269"/>
      <c r="B1" s="270"/>
      <c r="C1" s="270"/>
      <c r="D1" s="270"/>
      <c r="E1" s="270"/>
      <c r="F1" s="269"/>
      <c r="G1" s="270"/>
      <c r="H1" s="269"/>
      <c r="I1" s="270"/>
      <c r="J1" s="269"/>
      <c r="K1" s="269"/>
      <c r="L1" s="269"/>
      <c r="M1" s="269"/>
      <c r="N1" s="270"/>
      <c r="O1" s="270"/>
      <c r="P1" s="269"/>
      <c r="Q1" s="270"/>
      <c r="R1" s="269"/>
      <c r="S1" s="270"/>
      <c r="T1" s="985"/>
      <c r="U1" s="270"/>
      <c r="V1" s="270"/>
      <c r="W1" s="270"/>
      <c r="X1" s="269"/>
      <c r="Y1" s="771"/>
      <c r="Z1" s="771"/>
      <c r="AA1" s="771"/>
      <c r="AB1" s="771"/>
      <c r="AC1" s="771"/>
    </row>
    <row r="2" ht="33.0" customHeight="1">
      <c r="A2" s="267" t="s">
        <v>1343</v>
      </c>
      <c r="D2" s="268"/>
      <c r="E2" s="268"/>
      <c r="F2" s="268"/>
      <c r="G2" s="268"/>
      <c r="H2" s="268"/>
      <c r="I2" s="268"/>
      <c r="J2" s="268"/>
      <c r="K2" s="268"/>
      <c r="L2" s="269"/>
      <c r="M2" s="268"/>
      <c r="N2" s="268"/>
      <c r="O2" s="268"/>
      <c r="P2" s="268"/>
      <c r="Q2" s="268"/>
      <c r="R2" s="268"/>
      <c r="S2" s="268"/>
      <c r="T2" s="268"/>
      <c r="U2" s="268"/>
      <c r="V2" s="268"/>
      <c r="W2" s="270"/>
      <c r="X2" s="269"/>
      <c r="Y2" s="771"/>
      <c r="Z2" s="771"/>
      <c r="AA2" s="771"/>
      <c r="AB2" s="771"/>
      <c r="AC2" s="771"/>
    </row>
    <row r="3" ht="33.0" customHeight="1">
      <c r="A3" s="271" t="s">
        <v>2835</v>
      </c>
      <c r="B3" s="271"/>
      <c r="C3" s="271"/>
      <c r="D3" s="271"/>
      <c r="E3" s="271"/>
      <c r="F3" s="271"/>
      <c r="G3" s="271"/>
      <c r="H3" s="271"/>
      <c r="I3" s="271"/>
      <c r="J3" s="271"/>
      <c r="K3" s="271"/>
      <c r="L3" s="269"/>
      <c r="M3" s="271"/>
      <c r="N3" s="271"/>
      <c r="O3" s="271"/>
      <c r="P3" s="271"/>
      <c r="Q3" s="271"/>
      <c r="R3" s="268"/>
      <c r="S3" s="268"/>
      <c r="T3" s="268"/>
      <c r="U3" s="268"/>
      <c r="V3" s="268"/>
      <c r="W3" s="270"/>
      <c r="X3" s="269"/>
      <c r="Y3" s="771"/>
      <c r="Z3" s="771"/>
      <c r="AA3" s="771"/>
      <c r="AB3" s="771"/>
      <c r="AC3" s="771"/>
    </row>
    <row r="4">
      <c r="A4" s="269"/>
      <c r="B4" s="270"/>
      <c r="C4" s="270"/>
      <c r="D4" s="270"/>
      <c r="E4" s="270"/>
      <c r="F4" s="269"/>
      <c r="G4" s="270"/>
      <c r="H4" s="269"/>
      <c r="I4" s="270"/>
      <c r="J4" s="269"/>
      <c r="K4" s="269"/>
      <c r="L4" s="269"/>
      <c r="M4" s="269"/>
      <c r="N4" s="270"/>
      <c r="O4" s="270"/>
      <c r="P4" s="269"/>
      <c r="Q4" s="270"/>
      <c r="R4" s="269"/>
      <c r="S4" s="270"/>
      <c r="T4" s="985"/>
      <c r="U4" s="270"/>
      <c r="V4" s="270"/>
      <c r="W4" s="270"/>
      <c r="X4" s="269"/>
      <c r="Y4" s="771"/>
      <c r="Z4" s="771"/>
      <c r="AA4" s="771"/>
      <c r="AB4" s="771"/>
      <c r="AC4" s="771"/>
    </row>
    <row r="5" ht="28.5" customHeight="1">
      <c r="A5" s="205" t="s">
        <v>866</v>
      </c>
      <c r="B5" s="986" t="s">
        <v>2836</v>
      </c>
      <c r="C5" s="206" t="s">
        <v>1244</v>
      </c>
      <c r="D5" s="987" t="s">
        <v>2837</v>
      </c>
      <c r="E5" s="206" t="s">
        <v>1706</v>
      </c>
      <c r="F5" s="205" t="s">
        <v>52</v>
      </c>
      <c r="G5" s="205" t="s">
        <v>2838</v>
      </c>
      <c r="H5" s="205" t="s">
        <v>1110</v>
      </c>
      <c r="I5" s="205" t="s">
        <v>2085</v>
      </c>
      <c r="J5" s="725" t="s">
        <v>1709</v>
      </c>
      <c r="K5" s="988" t="s">
        <v>2839</v>
      </c>
      <c r="L5" s="205" t="s">
        <v>1708</v>
      </c>
      <c r="M5" s="205" t="s">
        <v>34</v>
      </c>
      <c r="N5" s="205" t="s">
        <v>2840</v>
      </c>
      <c r="O5" s="206" t="s">
        <v>1248</v>
      </c>
      <c r="P5" s="205" t="s">
        <v>1249</v>
      </c>
      <c r="Q5" s="206" t="s">
        <v>874</v>
      </c>
      <c r="R5" s="205" t="s">
        <v>1113</v>
      </c>
      <c r="S5" s="206" t="s">
        <v>1250</v>
      </c>
      <c r="T5" s="725" t="s">
        <v>1709</v>
      </c>
      <c r="U5" s="206" t="s">
        <v>1710</v>
      </c>
      <c r="V5" s="206" t="s">
        <v>1711</v>
      </c>
      <c r="W5" s="206" t="s">
        <v>1251</v>
      </c>
      <c r="X5" s="206" t="s">
        <v>1711</v>
      </c>
      <c r="Y5" s="206" t="s">
        <v>1251</v>
      </c>
      <c r="Z5" s="207"/>
      <c r="AA5" s="207"/>
      <c r="AB5" s="207"/>
      <c r="AC5" s="207"/>
    </row>
    <row r="6" hidden="1">
      <c r="A6" s="208">
        <v>4.0</v>
      </c>
      <c r="B6" s="726"/>
      <c r="C6" s="213"/>
      <c r="D6" s="989"/>
      <c r="E6" s="213"/>
      <c r="F6" s="223" t="s">
        <v>1357</v>
      </c>
      <c r="G6" s="257" t="s">
        <v>2841</v>
      </c>
      <c r="H6" s="255">
        <v>2301.0</v>
      </c>
      <c r="I6" s="210" t="s">
        <v>2163</v>
      </c>
      <c r="J6" s="990"/>
      <c r="K6" s="451" t="s">
        <v>1367</v>
      </c>
      <c r="L6" s="209"/>
      <c r="M6" s="144">
        <v>1052000.0</v>
      </c>
      <c r="N6" s="210" t="s">
        <v>853</v>
      </c>
      <c r="O6" s="213"/>
      <c r="P6" s="212" t="s">
        <v>1725</v>
      </c>
      <c r="Q6" s="210" t="s">
        <v>2842</v>
      </c>
      <c r="R6" s="250">
        <v>0.2</v>
      </c>
      <c r="S6" s="211" t="s">
        <v>2843</v>
      </c>
      <c r="T6" s="991" t="s">
        <v>1729</v>
      </c>
      <c r="U6" s="992" t="str">
        <f>iferror(vlookup(W6,'Back up'!$B$2:$C$18,2,0),"")</f>
        <v>Inprogress</v>
      </c>
      <c r="V6" s="210" t="s">
        <v>1722</v>
      </c>
      <c r="W6" s="731" t="s">
        <v>2844</v>
      </c>
      <c r="X6" s="213"/>
      <c r="Y6" s="734"/>
      <c r="Z6" s="214"/>
      <c r="AA6" s="214"/>
      <c r="AB6" s="214"/>
      <c r="AC6" s="214"/>
    </row>
    <row r="7" hidden="1">
      <c r="A7" s="208">
        <v>5.0</v>
      </c>
      <c r="B7" s="726"/>
      <c r="C7" s="213"/>
      <c r="D7" s="989"/>
      <c r="E7" s="213"/>
      <c r="F7" s="223" t="s">
        <v>1363</v>
      </c>
      <c r="G7" s="257" t="s">
        <v>2845</v>
      </c>
      <c r="H7" s="255">
        <v>1812.0</v>
      </c>
      <c r="I7" s="210" t="s">
        <v>2163</v>
      </c>
      <c r="J7" s="990"/>
      <c r="K7" s="451" t="s">
        <v>1367</v>
      </c>
      <c r="L7" s="209"/>
      <c r="M7" s="777">
        <v>100000.0</v>
      </c>
      <c r="N7" s="210" t="s">
        <v>853</v>
      </c>
      <c r="O7" s="213"/>
      <c r="P7" s="212" t="s">
        <v>1768</v>
      </c>
      <c r="Q7" s="210" t="s">
        <v>2846</v>
      </c>
      <c r="R7" s="250">
        <v>0.2</v>
      </c>
      <c r="S7" s="211" t="s">
        <v>2843</v>
      </c>
      <c r="T7" s="991" t="s">
        <v>1729</v>
      </c>
      <c r="U7" s="992" t="str">
        <f>iferror(vlookup(W7,'Back up'!$B$2:$C$18,2,0),"")</f>
        <v>Inprogress</v>
      </c>
      <c r="V7" s="210" t="s">
        <v>1722</v>
      </c>
      <c r="W7" s="731" t="s">
        <v>2847</v>
      </c>
      <c r="X7" s="213"/>
      <c r="Y7" s="734"/>
      <c r="Z7" s="214"/>
      <c r="AA7" s="214"/>
      <c r="AB7" s="214"/>
      <c r="AC7" s="214"/>
    </row>
    <row r="8" hidden="1">
      <c r="A8" s="208">
        <v>11.0</v>
      </c>
      <c r="B8" s="726"/>
      <c r="C8" s="213"/>
      <c r="D8" s="993">
        <v>46116.0</v>
      </c>
      <c r="E8" s="213"/>
      <c r="F8" s="994" t="s">
        <v>1365</v>
      </c>
      <c r="G8" s="995" t="s">
        <v>2848</v>
      </c>
      <c r="H8" s="996">
        <v>335.0</v>
      </c>
      <c r="I8" s="210" t="s">
        <v>2163</v>
      </c>
      <c r="J8" s="990"/>
      <c r="K8" s="451" t="s">
        <v>1367</v>
      </c>
      <c r="L8" s="209"/>
      <c r="M8" s="777">
        <v>100000.0</v>
      </c>
      <c r="N8" s="210" t="s">
        <v>854</v>
      </c>
      <c r="O8" s="213"/>
      <c r="P8" s="212" t="s">
        <v>1768</v>
      </c>
      <c r="Q8" s="210" t="s">
        <v>2846</v>
      </c>
      <c r="R8" s="250">
        <v>0.2</v>
      </c>
      <c r="S8" s="211" t="s">
        <v>2843</v>
      </c>
      <c r="T8" s="991" t="s">
        <v>1729</v>
      </c>
      <c r="U8" s="992" t="str">
        <f>iferror(vlookup(W8,'Back up'!$B$2:$C$18,2,0),"")</f>
        <v>Inprogress</v>
      </c>
      <c r="V8" s="210" t="s">
        <v>1722</v>
      </c>
      <c r="W8" s="731" t="s">
        <v>2844</v>
      </c>
      <c r="X8" s="213"/>
      <c r="Y8" s="734"/>
      <c r="Z8" s="214"/>
      <c r="AA8" s="214"/>
      <c r="AB8" s="214"/>
      <c r="AC8" s="214"/>
    </row>
    <row r="9" hidden="1">
      <c r="A9" s="208">
        <v>12.0</v>
      </c>
      <c r="B9" s="726"/>
      <c r="C9" s="213"/>
      <c r="D9" s="989"/>
      <c r="E9" s="213"/>
      <c r="F9" s="223" t="s">
        <v>57</v>
      </c>
      <c r="G9" s="257" t="s">
        <v>2849</v>
      </c>
      <c r="H9" s="996" t="s">
        <v>1366</v>
      </c>
      <c r="I9" s="210" t="s">
        <v>2163</v>
      </c>
      <c r="J9" s="990"/>
      <c r="K9" s="997" t="s">
        <v>2850</v>
      </c>
      <c r="L9" s="209"/>
      <c r="M9" s="777">
        <v>300000.0</v>
      </c>
      <c r="N9" s="210" t="s">
        <v>853</v>
      </c>
      <c r="O9" s="213"/>
      <c r="P9" s="212" t="s">
        <v>1720</v>
      </c>
      <c r="Q9" s="210" t="s">
        <v>2842</v>
      </c>
      <c r="R9" s="250">
        <v>0.2</v>
      </c>
      <c r="S9" s="211" t="s">
        <v>2843</v>
      </c>
      <c r="T9" s="991" t="s">
        <v>1729</v>
      </c>
      <c r="U9" s="992" t="str">
        <f>iferror(vlookup(W9,'Back up'!$B$2:$C$18,2,0),"")</f>
        <v>Inprogress</v>
      </c>
      <c r="V9" s="210" t="s">
        <v>1722</v>
      </c>
      <c r="W9" s="731" t="s">
        <v>2844</v>
      </c>
      <c r="X9" s="213"/>
      <c r="Y9" s="734"/>
      <c r="Z9" s="214"/>
      <c r="AA9" s="214"/>
      <c r="AB9" s="214"/>
      <c r="AC9" s="214"/>
    </row>
    <row r="10" hidden="1">
      <c r="A10" s="208">
        <v>13.0</v>
      </c>
      <c r="B10" s="726"/>
      <c r="C10" s="213"/>
      <c r="D10" s="989"/>
      <c r="E10" s="213"/>
      <c r="F10" s="998" t="s">
        <v>63</v>
      </c>
      <c r="G10" s="257" t="s">
        <v>2851</v>
      </c>
      <c r="H10" s="999" t="s">
        <v>1368</v>
      </c>
      <c r="I10" s="210" t="s">
        <v>2163</v>
      </c>
      <c r="J10" s="990"/>
      <c r="K10" s="997" t="s">
        <v>2850</v>
      </c>
      <c r="L10" s="209"/>
      <c r="M10" s="777">
        <v>200000.0</v>
      </c>
      <c r="N10" s="210" t="s">
        <v>853</v>
      </c>
      <c r="O10" s="213"/>
      <c r="P10" s="212" t="s">
        <v>1725</v>
      </c>
      <c r="Q10" s="210" t="s">
        <v>2842</v>
      </c>
      <c r="R10" s="250">
        <v>0.2</v>
      </c>
      <c r="S10" s="211" t="s">
        <v>2843</v>
      </c>
      <c r="T10" s="991" t="s">
        <v>1729</v>
      </c>
      <c r="U10" s="992" t="str">
        <f>iferror(vlookup(W10,'Back up'!$B$2:$C$18,2,0),"")</f>
        <v>Inprogress</v>
      </c>
      <c r="V10" s="210" t="s">
        <v>1722</v>
      </c>
      <c r="W10" s="731" t="s">
        <v>2844</v>
      </c>
      <c r="X10" s="213"/>
      <c r="Y10" s="734"/>
      <c r="Z10" s="214"/>
      <c r="AA10" s="214"/>
      <c r="AB10" s="214"/>
      <c r="AC10" s="214"/>
    </row>
    <row r="11" hidden="1">
      <c r="A11" s="208">
        <v>14.0</v>
      </c>
      <c r="B11" s="726"/>
      <c r="C11" s="213"/>
      <c r="D11" s="989"/>
      <c r="E11" s="213"/>
      <c r="F11" s="223" t="s">
        <v>57</v>
      </c>
      <c r="G11" s="257" t="s">
        <v>2852</v>
      </c>
      <c r="H11" s="1000" t="s">
        <v>1369</v>
      </c>
      <c r="I11" s="210" t="s">
        <v>2163</v>
      </c>
      <c r="J11" s="990"/>
      <c r="K11" s="997" t="s">
        <v>2850</v>
      </c>
      <c r="L11" s="209"/>
      <c r="M11" s="777">
        <v>300000.0</v>
      </c>
      <c r="N11" s="210" t="s">
        <v>853</v>
      </c>
      <c r="O11" s="213"/>
      <c r="P11" s="212" t="s">
        <v>1720</v>
      </c>
      <c r="Q11" s="210" t="s">
        <v>2842</v>
      </c>
      <c r="R11" s="250">
        <v>0.2</v>
      </c>
      <c r="S11" s="211" t="s">
        <v>2843</v>
      </c>
      <c r="T11" s="991" t="s">
        <v>1729</v>
      </c>
      <c r="U11" s="992" t="str">
        <f>iferror(vlookup(W11,'Back up'!$B$2:$C$18,2,0),"")</f>
        <v>Inprogress</v>
      </c>
      <c r="V11" s="210" t="s">
        <v>1722</v>
      </c>
      <c r="W11" s="731" t="s">
        <v>2844</v>
      </c>
      <c r="X11" s="213"/>
      <c r="Y11" s="734"/>
      <c r="Z11" s="214"/>
      <c r="AA11" s="214"/>
      <c r="AB11" s="214"/>
      <c r="AC11" s="214"/>
    </row>
    <row r="12" hidden="1">
      <c r="A12" s="208">
        <v>16.0</v>
      </c>
      <c r="B12" s="726"/>
      <c r="C12" s="213"/>
      <c r="D12" s="993">
        <v>46116.0</v>
      </c>
      <c r="E12" s="213"/>
      <c r="F12" s="223" t="s">
        <v>1357</v>
      </c>
      <c r="G12" s="257" t="s">
        <v>2853</v>
      </c>
      <c r="H12" s="1000">
        <v>919.0</v>
      </c>
      <c r="I12" s="210" t="s">
        <v>2215</v>
      </c>
      <c r="J12" s="990"/>
      <c r="K12" s="997" t="s">
        <v>2850</v>
      </c>
      <c r="L12" s="209"/>
      <c r="M12" s="780">
        <v>13100.0</v>
      </c>
      <c r="N12" s="210" t="s">
        <v>854</v>
      </c>
      <c r="O12" s="213"/>
      <c r="P12" s="212" t="s">
        <v>1738</v>
      </c>
      <c r="Q12" s="213"/>
      <c r="R12" s="250">
        <v>0.9</v>
      </c>
      <c r="S12" s="211" t="s">
        <v>2843</v>
      </c>
      <c r="T12" s="991" t="s">
        <v>1729</v>
      </c>
      <c r="U12" s="213"/>
      <c r="V12" s="210" t="s">
        <v>1722</v>
      </c>
      <c r="W12" s="731" t="s">
        <v>2854</v>
      </c>
      <c r="X12" s="213"/>
      <c r="Y12" s="734"/>
      <c r="Z12" s="214"/>
      <c r="AA12" s="214"/>
      <c r="AB12" s="214"/>
      <c r="AC12" s="214"/>
    </row>
    <row r="13" hidden="1">
      <c r="A13" s="208">
        <v>18.0</v>
      </c>
      <c r="B13" s="726"/>
      <c r="C13" s="213"/>
      <c r="D13" s="993">
        <v>46122.0</v>
      </c>
      <c r="E13" s="213"/>
      <c r="F13" s="1001" t="s">
        <v>79</v>
      </c>
      <c r="G13" s="210" t="s">
        <v>2855</v>
      </c>
      <c r="H13" s="1000">
        <v>532.0</v>
      </c>
      <c r="I13" s="210" t="s">
        <v>1376</v>
      </c>
      <c r="J13" s="990"/>
      <c r="K13" s="1002" t="s">
        <v>2856</v>
      </c>
      <c r="L13" s="209"/>
      <c r="M13" s="780">
        <v>300000.0</v>
      </c>
      <c r="N13" s="210" t="s">
        <v>853</v>
      </c>
      <c r="O13" s="213"/>
      <c r="P13" s="212" t="s">
        <v>1725</v>
      </c>
      <c r="Q13" s="213"/>
      <c r="R13" s="250">
        <v>0.9</v>
      </c>
      <c r="S13" s="211" t="s">
        <v>2843</v>
      </c>
      <c r="T13" s="991" t="s">
        <v>1729</v>
      </c>
      <c r="U13" s="213" t="str">
        <f>iferror(vlookup(W13,'Back up'!$B$2:$C$18,2),"")</f>
        <v>Close Lead</v>
      </c>
      <c r="V13" s="210" t="s">
        <v>120</v>
      </c>
      <c r="W13" s="731" t="s">
        <v>1723</v>
      </c>
      <c r="X13" s="213"/>
      <c r="Y13" s="734"/>
      <c r="Z13" s="214"/>
      <c r="AA13" s="214"/>
      <c r="AB13" s="214"/>
      <c r="AC13" s="214"/>
    </row>
    <row r="14" hidden="1">
      <c r="A14" s="208">
        <v>20.0</v>
      </c>
      <c r="B14" s="209"/>
      <c r="C14" s="213"/>
      <c r="D14" s="1003">
        <v>46120.0</v>
      </c>
      <c r="E14" s="213"/>
      <c r="F14" s="223" t="s">
        <v>1373</v>
      </c>
      <c r="G14" s="210" t="s">
        <v>2857</v>
      </c>
      <c r="H14" s="1000">
        <v>1615.0</v>
      </c>
      <c r="I14" s="210" t="s">
        <v>2009</v>
      </c>
      <c r="J14" s="990"/>
      <c r="K14" s="1002" t="s">
        <v>2858</v>
      </c>
      <c r="L14" s="219"/>
      <c r="M14" s="780">
        <v>22100.0</v>
      </c>
      <c r="N14" s="210" t="s">
        <v>853</v>
      </c>
      <c r="O14" s="213"/>
      <c r="P14" s="212" t="s">
        <v>1727</v>
      </c>
      <c r="Q14" s="213"/>
      <c r="R14" s="250">
        <v>0.5</v>
      </c>
      <c r="S14" s="211" t="s">
        <v>2843</v>
      </c>
      <c r="T14" s="991" t="s">
        <v>1729</v>
      </c>
      <c r="U14" s="213" t="str">
        <f>iferror(vlookup(W14,'Back up'!$B$2:$C$18,2),"")</f>
        <v>Close Lead</v>
      </c>
      <c r="V14" s="210" t="s">
        <v>1722</v>
      </c>
      <c r="W14" s="731" t="s">
        <v>2859</v>
      </c>
      <c r="X14" s="213"/>
      <c r="Y14" s="734"/>
      <c r="Z14" s="214"/>
      <c r="AA14" s="214"/>
      <c r="AB14" s="214"/>
      <c r="AC14" s="214"/>
    </row>
    <row r="15" hidden="1">
      <c r="A15" s="208">
        <v>21.0</v>
      </c>
      <c r="B15" s="208"/>
      <c r="C15" s="213"/>
      <c r="D15" s="993">
        <v>46116.0</v>
      </c>
      <c r="E15" s="213"/>
      <c r="F15" s="1004" t="s">
        <v>81</v>
      </c>
      <c r="G15" s="210" t="s">
        <v>2860</v>
      </c>
      <c r="H15" s="208" t="s">
        <v>323</v>
      </c>
      <c r="I15" s="211" t="s">
        <v>1376</v>
      </c>
      <c r="J15" s="990"/>
      <c r="K15" s="997" t="s">
        <v>2861</v>
      </c>
      <c r="L15" s="208"/>
      <c r="M15" s="782"/>
      <c r="N15" s="210" t="s">
        <v>853</v>
      </c>
      <c r="O15" s="213"/>
      <c r="P15" s="212" t="s">
        <v>1725</v>
      </c>
      <c r="Q15" s="213"/>
      <c r="R15" s="213"/>
      <c r="S15" s="213"/>
      <c r="T15" s="213"/>
      <c r="U15" s="213" t="str">
        <f>iferror(vlookup(W15,'Back up'!$B$2:$C$18,2),"")</f>
        <v/>
      </c>
      <c r="V15" s="213"/>
      <c r="W15" s="213"/>
      <c r="X15" s="213"/>
      <c r="Y15" s="734"/>
      <c r="Z15" s="214"/>
      <c r="AA15" s="214"/>
      <c r="AB15" s="214"/>
      <c r="AC15" s="214"/>
    </row>
    <row r="16" hidden="1">
      <c r="A16" s="208">
        <v>22.0</v>
      </c>
      <c r="B16" s="208"/>
      <c r="C16" s="213"/>
      <c r="D16" s="993">
        <v>46116.0</v>
      </c>
      <c r="E16" s="213"/>
      <c r="F16" s="1004" t="s">
        <v>81</v>
      </c>
      <c r="G16" s="210" t="s">
        <v>2862</v>
      </c>
      <c r="H16" s="208">
        <v>812.0</v>
      </c>
      <c r="I16" s="211" t="s">
        <v>1376</v>
      </c>
      <c r="J16" s="990"/>
      <c r="K16" s="997" t="s">
        <v>2863</v>
      </c>
      <c r="L16" s="208"/>
      <c r="M16" s="782"/>
      <c r="N16" s="210" t="s">
        <v>853</v>
      </c>
      <c r="O16" s="213"/>
      <c r="P16" s="212" t="s">
        <v>1725</v>
      </c>
      <c r="Q16" s="213"/>
      <c r="R16" s="213"/>
      <c r="S16" s="213"/>
      <c r="T16" s="213"/>
      <c r="U16" s="213" t="str">
        <f>iferror(vlookup(W16,'Back up'!$B$2:$C$18,2),"")</f>
        <v/>
      </c>
      <c r="V16" s="213"/>
      <c r="W16" s="213"/>
      <c r="X16" s="213"/>
      <c r="Y16" s="213"/>
      <c r="Z16" s="214"/>
      <c r="AA16" s="214"/>
      <c r="AB16" s="214"/>
      <c r="AC16" s="214"/>
    </row>
    <row r="17" hidden="1">
      <c r="A17" s="208">
        <v>24.0</v>
      </c>
      <c r="B17" s="208"/>
      <c r="C17" s="213"/>
      <c r="D17" s="993">
        <v>46122.0</v>
      </c>
      <c r="E17" s="213"/>
      <c r="F17" s="1005" t="s">
        <v>81</v>
      </c>
      <c r="G17" s="210" t="s">
        <v>2864</v>
      </c>
      <c r="H17" s="208">
        <v>1418.0</v>
      </c>
      <c r="I17" s="211" t="s">
        <v>1376</v>
      </c>
      <c r="J17" s="990"/>
      <c r="K17" s="997" t="s">
        <v>2865</v>
      </c>
      <c r="L17" s="219"/>
      <c r="M17" s="780">
        <v>98000.0</v>
      </c>
      <c r="N17" s="210" t="s">
        <v>853</v>
      </c>
      <c r="O17" s="213"/>
      <c r="P17" s="212" t="s">
        <v>1725</v>
      </c>
      <c r="Q17" s="213"/>
      <c r="R17" s="213"/>
      <c r="S17" s="213"/>
      <c r="T17" s="213"/>
      <c r="U17" s="213" t="str">
        <f>iferror(vlookup(W17,'Back up'!$B$2:$C$18,2),"")</f>
        <v/>
      </c>
      <c r="V17" s="213"/>
      <c r="W17" s="213"/>
      <c r="X17" s="213"/>
      <c r="Y17" s="213"/>
      <c r="Z17" s="214"/>
      <c r="AA17" s="214"/>
      <c r="AB17" s="214"/>
      <c r="AC17" s="214"/>
    </row>
    <row r="18" hidden="1">
      <c r="A18" s="208">
        <v>25.0</v>
      </c>
      <c r="B18" s="1006"/>
      <c r="C18" s="213"/>
      <c r="D18" s="993">
        <v>46123.0</v>
      </c>
      <c r="E18" s="213"/>
      <c r="F18" s="1005" t="s">
        <v>81</v>
      </c>
      <c r="G18" s="257" t="s">
        <v>2866</v>
      </c>
      <c r="H18" s="208">
        <v>802.0</v>
      </c>
      <c r="I18" s="211" t="s">
        <v>1376</v>
      </c>
      <c r="J18" s="990"/>
      <c r="K18" s="997" t="s">
        <v>2867</v>
      </c>
      <c r="L18" s="219"/>
      <c r="M18" s="782"/>
      <c r="N18" s="210" t="s">
        <v>853</v>
      </c>
      <c r="O18" s="213"/>
      <c r="P18" s="213"/>
      <c r="Q18" s="213"/>
      <c r="R18" s="213"/>
      <c r="S18" s="213"/>
      <c r="T18" s="213"/>
      <c r="U18" s="213" t="str">
        <f>iferror(vlookup(W18,'Back up'!$B$2:$C$18,2),"")</f>
        <v/>
      </c>
      <c r="V18" s="213"/>
      <c r="W18" s="213"/>
      <c r="X18" s="213"/>
      <c r="Y18" s="213"/>
      <c r="Z18" s="214"/>
      <c r="AA18" s="214"/>
      <c r="AB18" s="214"/>
      <c r="AC18" s="214"/>
    </row>
    <row r="19" hidden="1">
      <c r="A19" s="208">
        <v>23.0</v>
      </c>
      <c r="B19" s="208"/>
      <c r="C19" s="213"/>
      <c r="D19" s="1003">
        <v>46117.0</v>
      </c>
      <c r="E19" s="213"/>
      <c r="F19" s="1005" t="s">
        <v>81</v>
      </c>
      <c r="G19" s="210" t="s">
        <v>2868</v>
      </c>
      <c r="H19" s="208">
        <v>2707.0</v>
      </c>
      <c r="I19" s="211" t="s">
        <v>1376</v>
      </c>
      <c r="J19" s="990"/>
      <c r="K19" s="997" t="s">
        <v>2869</v>
      </c>
      <c r="L19" s="209"/>
      <c r="M19" s="782"/>
      <c r="N19" s="210" t="s">
        <v>853</v>
      </c>
      <c r="O19" s="213"/>
      <c r="P19" s="212" t="s">
        <v>1725</v>
      </c>
      <c r="Q19" s="213"/>
      <c r="R19" s="213"/>
      <c r="S19" s="213"/>
      <c r="T19" s="213"/>
      <c r="U19" s="213" t="str">
        <f>iferror(vlookup(W19,'Back up'!$B$2:$C$18,2),"")</f>
        <v/>
      </c>
      <c r="V19" s="213"/>
      <c r="W19" s="213"/>
      <c r="X19" s="213"/>
      <c r="Y19" s="213"/>
      <c r="Z19" s="214"/>
      <c r="AA19" s="214"/>
      <c r="AB19" s="214"/>
      <c r="AC19" s="214"/>
    </row>
    <row r="20" hidden="1">
      <c r="A20" s="208">
        <v>18.0</v>
      </c>
      <c r="B20" s="726"/>
      <c r="C20" s="213"/>
      <c r="D20" s="993">
        <v>46123.0</v>
      </c>
      <c r="E20" s="213"/>
      <c r="F20" s="1007" t="s">
        <v>79</v>
      </c>
      <c r="G20" s="210" t="s">
        <v>2870</v>
      </c>
      <c r="H20" s="1000">
        <v>532.0</v>
      </c>
      <c r="I20" s="210" t="s">
        <v>1376</v>
      </c>
      <c r="J20" s="990"/>
      <c r="K20" s="1002" t="s">
        <v>1383</v>
      </c>
      <c r="L20" s="209"/>
      <c r="M20" s="780">
        <v>300000.0</v>
      </c>
      <c r="N20" s="210" t="s">
        <v>853</v>
      </c>
      <c r="O20" s="213"/>
      <c r="P20" s="212" t="s">
        <v>1725</v>
      </c>
      <c r="Q20" s="213"/>
      <c r="R20" s="250">
        <v>0.9</v>
      </c>
      <c r="S20" s="211" t="s">
        <v>2843</v>
      </c>
      <c r="T20" s="991" t="s">
        <v>1729</v>
      </c>
      <c r="U20" s="213" t="str">
        <f>iferror(vlookup(W20,'Back up'!$B$2:$C$18,2),"")</f>
        <v>Close Lead</v>
      </c>
      <c r="V20" s="210" t="s">
        <v>120</v>
      </c>
      <c r="W20" s="731" t="s">
        <v>1723</v>
      </c>
      <c r="X20" s="213"/>
      <c r="Y20" s="213"/>
      <c r="Z20" s="214"/>
      <c r="AA20" s="214"/>
      <c r="AB20" s="214"/>
      <c r="AC20" s="214"/>
    </row>
    <row r="21" hidden="1">
      <c r="A21" s="208">
        <v>29.0</v>
      </c>
      <c r="B21" s="208"/>
      <c r="C21" s="213"/>
      <c r="D21" s="1003">
        <v>46121.0</v>
      </c>
      <c r="E21" s="213"/>
      <c r="F21" s="1005" t="s">
        <v>81</v>
      </c>
      <c r="G21" s="210" t="s">
        <v>2871</v>
      </c>
      <c r="H21" s="208">
        <v>1909.0</v>
      </c>
      <c r="I21" s="211" t="s">
        <v>1376</v>
      </c>
      <c r="J21" s="990"/>
      <c r="K21" s="997" t="s">
        <v>2872</v>
      </c>
      <c r="L21" s="219"/>
      <c r="M21" s="782"/>
      <c r="N21" s="210" t="s">
        <v>853</v>
      </c>
      <c r="O21" s="213"/>
      <c r="P21" s="212" t="s">
        <v>1725</v>
      </c>
      <c r="Q21" s="213"/>
      <c r="R21" s="213"/>
      <c r="S21" s="213"/>
      <c r="T21" s="213"/>
      <c r="U21" s="213" t="str">
        <f>iferror(vlookup(W21,'Back up'!$B$2:$C$18,2),"")</f>
        <v/>
      </c>
      <c r="V21" s="213"/>
      <c r="W21" s="213"/>
      <c r="X21" s="213"/>
      <c r="Y21" s="213"/>
      <c r="Z21" s="214"/>
      <c r="AA21" s="214"/>
      <c r="AB21" s="214"/>
      <c r="AC21" s="214"/>
    </row>
    <row r="22" hidden="1">
      <c r="A22" s="208">
        <v>30.0</v>
      </c>
      <c r="B22" s="208"/>
      <c r="C22" s="213"/>
      <c r="D22" s="993">
        <v>46122.0</v>
      </c>
      <c r="E22" s="213"/>
      <c r="F22" s="1005" t="s">
        <v>81</v>
      </c>
      <c r="G22" s="210" t="s">
        <v>2873</v>
      </c>
      <c r="H22" s="208">
        <v>2207.0</v>
      </c>
      <c r="I22" s="211" t="s">
        <v>1376</v>
      </c>
      <c r="J22" s="990"/>
      <c r="K22" s="997" t="s">
        <v>1384</v>
      </c>
      <c r="L22" s="219"/>
      <c r="M22" s="782"/>
      <c r="N22" s="210" t="s">
        <v>853</v>
      </c>
      <c r="O22" s="213"/>
      <c r="P22" s="212" t="s">
        <v>1725</v>
      </c>
      <c r="Q22" s="213"/>
      <c r="R22" s="213"/>
      <c r="S22" s="213"/>
      <c r="T22" s="213"/>
      <c r="U22" s="213" t="str">
        <f>iferror(vlookup(W22,'Back up'!$B$2:$C$18,2),"")</f>
        <v/>
      </c>
      <c r="V22" s="213"/>
      <c r="W22" s="213"/>
      <c r="X22" s="213"/>
      <c r="Y22" s="213"/>
      <c r="Z22" s="214"/>
      <c r="AA22" s="214"/>
      <c r="AB22" s="214"/>
      <c r="AC22" s="214"/>
    </row>
    <row r="23" hidden="1">
      <c r="A23" s="208">
        <v>31.0</v>
      </c>
      <c r="B23" s="209"/>
      <c r="C23" s="213"/>
      <c r="D23" s="993">
        <v>46120.0</v>
      </c>
      <c r="E23" s="213"/>
      <c r="F23" s="1007" t="s">
        <v>79</v>
      </c>
      <c r="G23" s="213"/>
      <c r="H23" s="208">
        <v>710.0</v>
      </c>
      <c r="I23" s="211" t="s">
        <v>2009</v>
      </c>
      <c r="J23" s="990"/>
      <c r="K23" s="997" t="s">
        <v>2874</v>
      </c>
      <c r="L23" s="219"/>
      <c r="M23" s="782"/>
      <c r="N23" s="210" t="s">
        <v>853</v>
      </c>
      <c r="O23" s="213"/>
      <c r="P23" s="212" t="s">
        <v>1727</v>
      </c>
      <c r="Q23" s="213"/>
      <c r="R23" s="213"/>
      <c r="S23" s="213"/>
      <c r="T23" s="213"/>
      <c r="U23" s="213" t="str">
        <f>iferror(vlookup(W23,'Back up'!$B$2:$C$18,2),"")</f>
        <v/>
      </c>
      <c r="V23" s="213"/>
      <c r="W23" s="213"/>
      <c r="X23" s="213"/>
      <c r="Y23" s="213"/>
      <c r="Z23" s="214"/>
      <c r="AA23" s="214"/>
      <c r="AB23" s="214"/>
      <c r="AC23" s="214"/>
    </row>
    <row r="24" hidden="1">
      <c r="A24" s="208">
        <v>32.0</v>
      </c>
      <c r="B24" s="209"/>
      <c r="C24" s="213"/>
      <c r="D24" s="993">
        <v>46120.0</v>
      </c>
      <c r="E24" s="213"/>
      <c r="F24" s="1008" t="s">
        <v>79</v>
      </c>
      <c r="G24" s="213"/>
      <c r="H24" s="208">
        <v>810.0</v>
      </c>
      <c r="I24" s="211" t="s">
        <v>2009</v>
      </c>
      <c r="J24" s="990"/>
      <c r="K24" s="997" t="s">
        <v>2874</v>
      </c>
      <c r="L24" s="219"/>
      <c r="M24" s="782"/>
      <c r="N24" s="210" t="s">
        <v>853</v>
      </c>
      <c r="O24" s="213"/>
      <c r="P24" s="212" t="s">
        <v>1727</v>
      </c>
      <c r="Q24" s="213"/>
      <c r="R24" s="213"/>
      <c r="S24" s="213"/>
      <c r="T24" s="213"/>
      <c r="U24" s="213" t="str">
        <f>iferror(vlookup(W24,'Back up'!$B$2:$C$18,2),"")</f>
        <v/>
      </c>
      <c r="V24" s="213"/>
      <c r="W24" s="213"/>
      <c r="X24" s="213"/>
      <c r="Y24" s="213"/>
      <c r="Z24" s="214"/>
      <c r="AA24" s="214"/>
      <c r="AB24" s="214"/>
      <c r="AC24" s="214"/>
    </row>
    <row r="25" hidden="1">
      <c r="A25" s="208">
        <v>34.0</v>
      </c>
      <c r="B25" s="219"/>
      <c r="C25" s="213"/>
      <c r="D25" s="993">
        <v>46123.0</v>
      </c>
      <c r="E25" s="213"/>
      <c r="F25" s="1009" t="s">
        <v>81</v>
      </c>
      <c r="G25" s="213"/>
      <c r="H25" s="208">
        <v>1703.0</v>
      </c>
      <c r="I25" s="211" t="s">
        <v>1376</v>
      </c>
      <c r="J25" s="990"/>
      <c r="K25" s="997" t="s">
        <v>1387</v>
      </c>
      <c r="L25" s="219"/>
      <c r="M25" s="782"/>
      <c r="N25" s="210" t="s">
        <v>853</v>
      </c>
      <c r="O25" s="213"/>
      <c r="P25" s="212" t="s">
        <v>1727</v>
      </c>
      <c r="Q25" s="213"/>
      <c r="R25" s="213"/>
      <c r="S25" s="213"/>
      <c r="T25" s="213"/>
      <c r="U25" s="213" t="str">
        <f>iferror(vlookup(W25,'Back up'!$B$2:$C$18,2),"")</f>
        <v/>
      </c>
      <c r="V25" s="213"/>
      <c r="W25" s="213"/>
      <c r="X25" s="213"/>
      <c r="Y25" s="213"/>
      <c r="Z25" s="214"/>
      <c r="AA25" s="214"/>
      <c r="AB25" s="214"/>
      <c r="AC25" s="214"/>
    </row>
    <row r="26" hidden="1">
      <c r="A26" s="208">
        <v>35.0</v>
      </c>
      <c r="B26" s="219"/>
      <c r="C26" s="213"/>
      <c r="D26" s="993">
        <v>46123.0</v>
      </c>
      <c r="E26" s="213"/>
      <c r="F26" s="1009" t="s">
        <v>81</v>
      </c>
      <c r="G26" s="213"/>
      <c r="H26" s="208">
        <v>919.0</v>
      </c>
      <c r="I26" s="211" t="s">
        <v>1376</v>
      </c>
      <c r="J26" s="990"/>
      <c r="K26" s="997" t="s">
        <v>1387</v>
      </c>
      <c r="L26" s="219"/>
      <c r="M26" s="782"/>
      <c r="N26" s="210" t="s">
        <v>853</v>
      </c>
      <c r="O26" s="213"/>
      <c r="P26" s="212" t="s">
        <v>1727</v>
      </c>
      <c r="Q26" s="213"/>
      <c r="R26" s="213"/>
      <c r="S26" s="213"/>
      <c r="T26" s="213"/>
      <c r="U26" s="213" t="str">
        <f>iferror(vlookup(W26,'Back up'!$B$2:$C$18,2),"")</f>
        <v/>
      </c>
      <c r="V26" s="213"/>
      <c r="W26" s="213"/>
      <c r="X26" s="213"/>
      <c r="Y26" s="213"/>
      <c r="Z26" s="214"/>
      <c r="AA26" s="214"/>
      <c r="AB26" s="214"/>
      <c r="AC26" s="214"/>
    </row>
    <row r="27" hidden="1">
      <c r="A27" s="208">
        <v>36.0</v>
      </c>
      <c r="B27" s="219"/>
      <c r="C27" s="213"/>
      <c r="D27" s="993">
        <v>46122.0</v>
      </c>
      <c r="E27" s="213"/>
      <c r="F27" s="1010" t="s">
        <v>1388</v>
      </c>
      <c r="G27" s="213"/>
      <c r="H27" s="208">
        <v>642.0</v>
      </c>
      <c r="I27" s="211" t="s">
        <v>1376</v>
      </c>
      <c r="J27" s="990"/>
      <c r="K27" s="997" t="s">
        <v>2875</v>
      </c>
      <c r="L27" s="219"/>
      <c r="M27" s="782"/>
      <c r="N27" s="210" t="s">
        <v>853</v>
      </c>
      <c r="O27" s="213"/>
      <c r="P27" s="212" t="s">
        <v>1725</v>
      </c>
      <c r="Q27" s="213"/>
      <c r="R27" s="213"/>
      <c r="S27" s="213"/>
      <c r="T27" s="213"/>
      <c r="U27" s="213" t="str">
        <f>iferror(vlookup(W27,'Back up'!$B$2:$C$18,2),"")</f>
        <v/>
      </c>
      <c r="V27" s="213"/>
      <c r="W27" s="213"/>
      <c r="X27" s="213"/>
      <c r="Y27" s="213"/>
      <c r="Z27" s="214"/>
      <c r="AA27" s="214"/>
      <c r="AB27" s="214"/>
      <c r="AC27" s="214"/>
    </row>
    <row r="28" hidden="1">
      <c r="A28" s="208">
        <v>37.0</v>
      </c>
      <c r="B28" s="219"/>
      <c r="C28" s="213"/>
      <c r="D28" s="993">
        <v>46124.0</v>
      </c>
      <c r="E28" s="213"/>
      <c r="F28" s="1011" t="s">
        <v>57</v>
      </c>
      <c r="G28" s="213"/>
      <c r="H28" s="208" t="s">
        <v>1390</v>
      </c>
      <c r="I28" s="211" t="s">
        <v>1376</v>
      </c>
      <c r="J28" s="990"/>
      <c r="K28" s="997" t="s">
        <v>2876</v>
      </c>
      <c r="L28" s="219"/>
      <c r="M28" s="782"/>
      <c r="N28" s="210" t="s">
        <v>853</v>
      </c>
      <c r="O28" s="213"/>
      <c r="P28" s="212" t="s">
        <v>1720</v>
      </c>
      <c r="Q28" s="213"/>
      <c r="R28" s="213"/>
      <c r="S28" s="213"/>
      <c r="T28" s="213"/>
      <c r="U28" s="213" t="str">
        <f>iferror(vlookup(W28,'Back up'!$B$2:$C$18,2),"")</f>
        <v/>
      </c>
      <c r="V28" s="213"/>
      <c r="W28" s="213"/>
      <c r="X28" s="213"/>
      <c r="Y28" s="213"/>
      <c r="Z28" s="214"/>
      <c r="AA28" s="214"/>
      <c r="AB28" s="214"/>
      <c r="AC28" s="214"/>
    </row>
    <row r="29" hidden="1">
      <c r="A29" s="208">
        <v>38.0</v>
      </c>
      <c r="B29" s="219"/>
      <c r="C29" s="213"/>
      <c r="D29" s="993">
        <v>46124.0</v>
      </c>
      <c r="E29" s="213"/>
      <c r="F29" s="1011" t="s">
        <v>1392</v>
      </c>
      <c r="G29" s="213"/>
      <c r="H29" s="208">
        <v>2008.0</v>
      </c>
      <c r="I29" s="211" t="s">
        <v>1376</v>
      </c>
      <c r="J29" s="213"/>
      <c r="K29" s="997" t="s">
        <v>2877</v>
      </c>
      <c r="L29" s="219"/>
      <c r="M29" s="782"/>
      <c r="N29" s="210" t="s">
        <v>853</v>
      </c>
      <c r="O29" s="213"/>
      <c r="P29" s="212" t="s">
        <v>1725</v>
      </c>
      <c r="Q29" s="213"/>
      <c r="R29" s="213"/>
      <c r="S29" s="213"/>
      <c r="T29" s="213"/>
      <c r="U29" s="213" t="str">
        <f>iferror(vlookup(W29,'Back up'!$B$2:$C$18,2),"")</f>
        <v/>
      </c>
      <c r="V29" s="213"/>
      <c r="W29" s="213"/>
      <c r="X29" s="213"/>
      <c r="Y29" s="213"/>
      <c r="Z29" s="214"/>
      <c r="AA29" s="214"/>
      <c r="AB29" s="214"/>
      <c r="AC29" s="214"/>
    </row>
    <row r="30" hidden="1">
      <c r="A30" s="208">
        <v>39.0</v>
      </c>
      <c r="B30" s="209"/>
      <c r="C30" s="213"/>
      <c r="D30" s="993">
        <v>46132.0</v>
      </c>
      <c r="E30" s="213"/>
      <c r="F30" s="1012" t="s">
        <v>79</v>
      </c>
      <c r="G30" s="213"/>
      <c r="H30" s="208">
        <v>708.0</v>
      </c>
      <c r="I30" s="211" t="s">
        <v>2009</v>
      </c>
      <c r="J30" s="213"/>
      <c r="K30" s="997" t="s">
        <v>2878</v>
      </c>
      <c r="L30" s="219"/>
      <c r="M30" s="782"/>
      <c r="N30" s="210" t="s">
        <v>853</v>
      </c>
      <c r="O30" s="213"/>
      <c r="P30" s="212" t="s">
        <v>1750</v>
      </c>
      <c r="Q30" s="213"/>
      <c r="R30" s="213"/>
      <c r="S30" s="213"/>
      <c r="T30" s="213"/>
      <c r="U30" s="213" t="str">
        <f>iferror(vlookup(W30,'Back up'!$B$2:$C$18,2),"")</f>
        <v/>
      </c>
      <c r="V30" s="213"/>
      <c r="W30" s="213"/>
      <c r="X30" s="213"/>
      <c r="Y30" s="213"/>
      <c r="Z30" s="214"/>
      <c r="AA30" s="214"/>
      <c r="AB30" s="214"/>
      <c r="AC30" s="214"/>
    </row>
    <row r="31" ht="20.25" hidden="1" customHeight="1">
      <c r="A31" s="1013"/>
      <c r="B31" s="1014"/>
      <c r="C31" s="1015"/>
      <c r="D31" s="1016">
        <v>46128.0</v>
      </c>
      <c r="E31" s="1015"/>
      <c r="F31" s="1017" t="s">
        <v>2879</v>
      </c>
      <c r="G31" s="1015"/>
      <c r="H31" s="1018"/>
      <c r="I31" s="1019"/>
      <c r="J31" s="1015"/>
      <c r="K31" s="1020"/>
      <c r="L31" s="1014"/>
      <c r="M31" s="1021"/>
      <c r="N31" s="1015"/>
      <c r="O31" s="1015"/>
      <c r="P31" s="1015"/>
      <c r="Q31" s="1015"/>
      <c r="R31" s="1015"/>
      <c r="S31" s="1015"/>
      <c r="T31" s="1015"/>
      <c r="U31" s="1015"/>
      <c r="V31" s="1015"/>
      <c r="W31" s="1015"/>
      <c r="X31" s="1015"/>
      <c r="Y31" s="1015"/>
      <c r="Z31" s="1022"/>
      <c r="AA31" s="1022"/>
      <c r="AB31" s="1022"/>
      <c r="AC31" s="1022"/>
    </row>
    <row r="32" ht="20.25" hidden="1" customHeight="1">
      <c r="A32" s="208"/>
      <c r="B32" s="1023" t="s">
        <v>2880</v>
      </c>
      <c r="C32" s="213"/>
      <c r="D32" s="993">
        <v>46129.0</v>
      </c>
      <c r="E32" s="213"/>
      <c r="F32" s="718" t="s">
        <v>81</v>
      </c>
      <c r="G32" s="210" t="s">
        <v>2864</v>
      </c>
      <c r="H32" s="255">
        <v>1418.0</v>
      </c>
      <c r="I32" s="211" t="s">
        <v>1376</v>
      </c>
      <c r="J32" s="213"/>
      <c r="K32" s="997" t="s">
        <v>2881</v>
      </c>
      <c r="L32" s="219"/>
      <c r="M32" s="782"/>
      <c r="N32" s="213"/>
      <c r="O32" s="213"/>
      <c r="P32" s="213"/>
      <c r="Q32" s="213"/>
      <c r="R32" s="213"/>
      <c r="S32" s="213"/>
      <c r="T32" s="213"/>
      <c r="U32" s="213"/>
      <c r="V32" s="213"/>
      <c r="W32" s="213"/>
      <c r="X32" s="213"/>
      <c r="Y32" s="213"/>
      <c r="Z32" s="214"/>
      <c r="AA32" s="214"/>
      <c r="AB32" s="214"/>
      <c r="AC32" s="214"/>
    </row>
    <row r="33" ht="20.25" hidden="1" customHeight="1">
      <c r="A33" s="208"/>
      <c r="B33" s="1023" t="s">
        <v>2880</v>
      </c>
      <c r="C33" s="213"/>
      <c r="D33" s="993">
        <v>46129.0</v>
      </c>
      <c r="E33" s="213"/>
      <c r="F33" s="1024" t="s">
        <v>1396</v>
      </c>
      <c r="G33" s="213"/>
      <c r="H33" s="1025" t="s">
        <v>534</v>
      </c>
      <c r="I33" s="211" t="s">
        <v>1376</v>
      </c>
      <c r="J33" s="213"/>
      <c r="K33" s="997" t="s">
        <v>2882</v>
      </c>
      <c r="L33" s="219"/>
      <c r="M33" s="782"/>
      <c r="N33" s="213"/>
      <c r="O33" s="213"/>
      <c r="P33" s="213"/>
      <c r="Q33" s="213"/>
      <c r="R33" s="213"/>
      <c r="S33" s="213"/>
      <c r="T33" s="213"/>
      <c r="U33" s="213"/>
      <c r="V33" s="213"/>
      <c r="W33" s="213"/>
      <c r="X33" s="213"/>
      <c r="Y33" s="213"/>
      <c r="Z33" s="214"/>
      <c r="AA33" s="214"/>
      <c r="AB33" s="214"/>
      <c r="AC33" s="214"/>
    </row>
    <row r="34" hidden="1">
      <c r="A34" s="208"/>
      <c r="B34" s="1023" t="s">
        <v>2880</v>
      </c>
      <c r="C34" s="213"/>
      <c r="D34" s="993">
        <v>46129.0</v>
      </c>
      <c r="E34" s="213"/>
      <c r="F34" s="1024" t="s">
        <v>1397</v>
      </c>
      <c r="G34" s="213"/>
      <c r="H34" s="1025">
        <v>532.0</v>
      </c>
      <c r="I34" s="211" t="s">
        <v>1376</v>
      </c>
      <c r="J34" s="213"/>
      <c r="K34" s="997" t="s">
        <v>2883</v>
      </c>
      <c r="L34" s="219"/>
      <c r="M34" s="782"/>
      <c r="N34" s="213"/>
      <c r="O34" s="213"/>
      <c r="P34" s="213"/>
      <c r="Q34" s="213"/>
      <c r="R34" s="213"/>
      <c r="S34" s="213"/>
      <c r="T34" s="213"/>
      <c r="U34" s="213"/>
      <c r="V34" s="213"/>
      <c r="W34" s="213"/>
      <c r="X34" s="213"/>
      <c r="Y34" s="213"/>
      <c r="Z34" s="214"/>
      <c r="AA34" s="214"/>
      <c r="AB34" s="214"/>
      <c r="AC34" s="214"/>
    </row>
    <row r="35" hidden="1">
      <c r="A35" s="208">
        <v>45.0</v>
      </c>
      <c r="B35" s="1023" t="s">
        <v>2880</v>
      </c>
      <c r="C35" s="213"/>
      <c r="D35" s="993">
        <v>46129.0</v>
      </c>
      <c r="E35" s="213"/>
      <c r="F35" s="718" t="s">
        <v>81</v>
      </c>
      <c r="G35" s="213"/>
      <c r="H35" s="1025">
        <v>2513.0</v>
      </c>
      <c r="I35" s="1026" t="s">
        <v>1376</v>
      </c>
      <c r="J35" s="213"/>
      <c r="K35" s="997" t="s">
        <v>2884</v>
      </c>
      <c r="L35" s="219"/>
      <c r="M35" s="782"/>
      <c r="N35" s="213"/>
      <c r="O35" s="213"/>
      <c r="P35" s="213"/>
      <c r="Q35" s="213"/>
      <c r="R35" s="213"/>
      <c r="S35" s="213"/>
      <c r="T35" s="213"/>
      <c r="U35" s="213" t="str">
        <f>iferror(vlookup(W35,'Back up'!$B$2:$C$18,2),"")</f>
        <v/>
      </c>
      <c r="V35" s="213"/>
      <c r="W35" s="213"/>
      <c r="X35" s="213"/>
      <c r="Y35" s="213"/>
      <c r="Z35" s="214"/>
      <c r="AA35" s="214"/>
      <c r="AB35" s="214"/>
      <c r="AC35" s="214"/>
    </row>
    <row r="36" hidden="1">
      <c r="A36" s="208"/>
      <c r="B36" s="1023" t="s">
        <v>2880</v>
      </c>
      <c r="C36" s="213"/>
      <c r="D36" s="993">
        <v>46130.0</v>
      </c>
      <c r="E36" s="213"/>
      <c r="F36" s="718" t="s">
        <v>81</v>
      </c>
      <c r="G36" s="213"/>
      <c r="H36" s="1025">
        <v>2707.0</v>
      </c>
      <c r="I36" s="1027" t="s">
        <v>1376</v>
      </c>
      <c r="J36" s="213"/>
      <c r="K36" s="997" t="s">
        <v>2885</v>
      </c>
      <c r="L36" s="219"/>
      <c r="M36" s="782"/>
      <c r="N36" s="213"/>
      <c r="O36" s="213"/>
      <c r="P36" s="213"/>
      <c r="Q36" s="213"/>
      <c r="R36" s="213"/>
      <c r="S36" s="213"/>
      <c r="T36" s="213"/>
      <c r="U36" s="213"/>
      <c r="V36" s="213"/>
      <c r="W36" s="213"/>
      <c r="X36" s="213"/>
      <c r="Y36" s="213"/>
      <c r="Z36" s="214"/>
      <c r="AA36" s="214"/>
      <c r="AB36" s="214"/>
      <c r="AC36" s="214"/>
    </row>
    <row r="37" hidden="1">
      <c r="A37" s="208">
        <v>46.0</v>
      </c>
      <c r="B37" s="1023" t="s">
        <v>2880</v>
      </c>
      <c r="C37" s="213"/>
      <c r="D37" s="993">
        <v>46130.0</v>
      </c>
      <c r="E37" s="213"/>
      <c r="F37" s="1028" t="s">
        <v>79</v>
      </c>
      <c r="G37" s="213"/>
      <c r="H37" s="208">
        <v>1239.0</v>
      </c>
      <c r="I37" s="211" t="s">
        <v>1376</v>
      </c>
      <c r="J37" s="213"/>
      <c r="K37" s="997" t="s">
        <v>1405</v>
      </c>
      <c r="L37" s="219"/>
      <c r="M37" s="782"/>
      <c r="N37" s="213"/>
      <c r="O37" s="213"/>
      <c r="P37" s="213"/>
      <c r="Q37" s="213"/>
      <c r="R37" s="213"/>
      <c r="S37" s="213"/>
      <c r="T37" s="213"/>
      <c r="U37" s="213" t="str">
        <f>iferror(vlookup(W37,'Back up'!$B$2:$C$18,2),"")</f>
        <v/>
      </c>
      <c r="V37" s="213"/>
      <c r="W37" s="213"/>
      <c r="X37" s="213"/>
      <c r="Y37" s="213"/>
      <c r="Z37" s="214"/>
      <c r="AA37" s="214"/>
      <c r="AB37" s="214"/>
      <c r="AC37" s="214"/>
    </row>
    <row r="38" ht="37.5" hidden="1" customHeight="1">
      <c r="A38" s="208">
        <v>57.0</v>
      </c>
      <c r="B38" s="219"/>
      <c r="C38" s="213"/>
      <c r="D38" s="1029">
        <v>46132.0</v>
      </c>
      <c r="E38" s="213"/>
      <c r="F38" s="1028" t="s">
        <v>79</v>
      </c>
      <c r="G38" s="213"/>
      <c r="H38" s="208">
        <v>708.0</v>
      </c>
      <c r="I38" s="211" t="s">
        <v>2009</v>
      </c>
      <c r="J38" s="213"/>
      <c r="K38" s="997" t="s">
        <v>2878</v>
      </c>
      <c r="L38" s="219"/>
      <c r="M38" s="782"/>
      <c r="N38" s="213"/>
      <c r="O38" s="213"/>
      <c r="P38" s="213"/>
      <c r="Q38" s="213"/>
      <c r="R38" s="213"/>
      <c r="S38" s="213"/>
      <c r="T38" s="213"/>
      <c r="U38" s="213" t="str">
        <f>iferror(vlookup(W38,'Back up'!$B$2:$C$18,2),"")</f>
        <v/>
      </c>
      <c r="V38" s="213"/>
      <c r="W38" s="213"/>
      <c r="X38" s="213"/>
      <c r="Y38" s="213"/>
      <c r="Z38" s="214"/>
      <c r="AA38" s="214"/>
      <c r="AB38" s="214"/>
      <c r="AC38" s="214"/>
    </row>
    <row r="39" ht="37.5" hidden="1" customHeight="1">
      <c r="A39" s="208">
        <v>58.0</v>
      </c>
      <c r="B39" s="219"/>
      <c r="C39" s="213"/>
      <c r="D39" s="1029">
        <v>46132.0</v>
      </c>
      <c r="E39" s="213"/>
      <c r="F39" s="1028" t="s">
        <v>79</v>
      </c>
      <c r="G39" s="213"/>
      <c r="H39" s="208">
        <v>1239.0</v>
      </c>
      <c r="I39" s="211" t="s">
        <v>1376</v>
      </c>
      <c r="J39" s="213"/>
      <c r="K39" s="997" t="s">
        <v>1405</v>
      </c>
      <c r="L39" s="219"/>
      <c r="M39" s="782"/>
      <c r="N39" s="213"/>
      <c r="O39" s="213"/>
      <c r="P39" s="213"/>
      <c r="Q39" s="213"/>
      <c r="R39" s="213"/>
      <c r="S39" s="213"/>
      <c r="T39" s="213"/>
      <c r="U39" s="213" t="str">
        <f>iferror(vlookup(W39,'Back up'!$B$2:$C$18,2),"")</f>
        <v/>
      </c>
      <c r="V39" s="213"/>
      <c r="W39" s="213"/>
      <c r="X39" s="213"/>
      <c r="Y39" s="213"/>
      <c r="Z39" s="214"/>
      <c r="AA39" s="214"/>
      <c r="AB39" s="214"/>
      <c r="AC39" s="214"/>
    </row>
    <row r="40" ht="37.5" hidden="1" customHeight="1">
      <c r="A40" s="208">
        <v>59.0</v>
      </c>
      <c r="B40" s="219"/>
      <c r="C40" s="213"/>
      <c r="D40" s="1029">
        <v>46132.0</v>
      </c>
      <c r="E40" s="213"/>
      <c r="F40" s="718" t="s">
        <v>81</v>
      </c>
      <c r="G40" s="210"/>
      <c r="H40" s="255">
        <v>1418.0</v>
      </c>
      <c r="I40" s="211" t="s">
        <v>1376</v>
      </c>
      <c r="J40" s="213"/>
      <c r="K40" s="997" t="s">
        <v>2886</v>
      </c>
      <c r="L40" s="219"/>
      <c r="M40" s="782"/>
      <c r="N40" s="213"/>
      <c r="O40" s="213"/>
      <c r="P40" s="213"/>
      <c r="Q40" s="213"/>
      <c r="R40" s="213"/>
      <c r="S40" s="213"/>
      <c r="T40" s="213"/>
      <c r="U40" s="213" t="str">
        <f>iferror(vlookup(W40,'Back up'!$B$2:$C$18,2),"")</f>
        <v/>
      </c>
      <c r="V40" s="213"/>
      <c r="W40" s="213"/>
      <c r="X40" s="213"/>
      <c r="Y40" s="213"/>
      <c r="Z40" s="214"/>
      <c r="AA40" s="214"/>
      <c r="AB40" s="214"/>
      <c r="AC40" s="214"/>
    </row>
    <row r="41" ht="37.5" hidden="1" customHeight="1">
      <c r="A41" s="208">
        <v>60.0</v>
      </c>
      <c r="B41" s="219"/>
      <c r="C41" s="213"/>
      <c r="D41" s="1029">
        <v>46132.0</v>
      </c>
      <c r="E41" s="213"/>
      <c r="F41" s="1030" t="s">
        <v>1407</v>
      </c>
      <c r="G41" s="213"/>
      <c r="H41" s="208">
        <v>2008.0</v>
      </c>
      <c r="I41" s="211" t="s">
        <v>1376</v>
      </c>
      <c r="J41" s="213"/>
      <c r="K41" s="997" t="s">
        <v>1405</v>
      </c>
      <c r="L41" s="219"/>
      <c r="M41" s="782"/>
      <c r="N41" s="213"/>
      <c r="O41" s="213"/>
      <c r="P41" s="213"/>
      <c r="Q41" s="213"/>
      <c r="R41" s="213"/>
      <c r="S41" s="213"/>
      <c r="T41" s="213"/>
      <c r="U41" s="213" t="str">
        <f>iferror(vlookup(W41,'Back up'!$B$2:$C$18,2),"")</f>
        <v/>
      </c>
      <c r="V41" s="213"/>
      <c r="W41" s="213"/>
      <c r="X41" s="213"/>
      <c r="Y41" s="213"/>
      <c r="Z41" s="214"/>
      <c r="AA41" s="214"/>
      <c r="AB41" s="214"/>
      <c r="AC41" s="214"/>
    </row>
    <row r="42" ht="29.25" hidden="1" customHeight="1">
      <c r="A42" s="208"/>
      <c r="B42" s="219"/>
      <c r="C42" s="213"/>
      <c r="D42" s="1031">
        <v>46133.0</v>
      </c>
      <c r="E42" s="213"/>
      <c r="F42" s="1024" t="s">
        <v>1409</v>
      </c>
      <c r="G42" s="213"/>
      <c r="H42" s="1025">
        <v>1406.0</v>
      </c>
      <c r="I42" s="1032" t="s">
        <v>2009</v>
      </c>
      <c r="J42" s="213"/>
      <c r="K42" s="997" t="s">
        <v>2887</v>
      </c>
      <c r="L42" s="219"/>
      <c r="M42" s="782"/>
      <c r="N42" s="213"/>
      <c r="O42" s="213"/>
      <c r="P42" s="213"/>
      <c r="Q42" s="213"/>
      <c r="R42" s="213"/>
      <c r="S42" s="213"/>
      <c r="T42" s="213"/>
      <c r="U42" s="213"/>
      <c r="V42" s="213"/>
      <c r="W42" s="213"/>
      <c r="X42" s="213"/>
      <c r="Y42" s="213"/>
      <c r="Z42" s="214"/>
      <c r="AA42" s="214"/>
      <c r="AB42" s="214"/>
      <c r="AC42" s="214"/>
    </row>
    <row r="43" ht="29.25" hidden="1" customHeight="1">
      <c r="A43" s="208">
        <v>61.0</v>
      </c>
      <c r="B43" s="219"/>
      <c r="C43" s="213"/>
      <c r="D43" s="1031">
        <v>46133.0</v>
      </c>
      <c r="E43" s="213"/>
      <c r="F43" s="718" t="s">
        <v>81</v>
      </c>
      <c r="G43" s="213"/>
      <c r="H43" s="1025">
        <v>2513.0</v>
      </c>
      <c r="I43" s="1026" t="s">
        <v>1376</v>
      </c>
      <c r="J43" s="213"/>
      <c r="K43" s="997" t="s">
        <v>2888</v>
      </c>
      <c r="L43" s="219"/>
      <c r="M43" s="782"/>
      <c r="N43" s="213"/>
      <c r="O43" s="213"/>
      <c r="P43" s="213"/>
      <c r="Q43" s="213"/>
      <c r="R43" s="213"/>
      <c r="S43" s="213"/>
      <c r="T43" s="213"/>
      <c r="U43" s="213" t="str">
        <f>iferror(vlookup(W43,'Back up'!$B$2:$C$18,2),"")</f>
        <v/>
      </c>
      <c r="V43" s="213"/>
      <c r="W43" s="213"/>
      <c r="X43" s="213"/>
      <c r="Y43" s="213"/>
      <c r="Z43" s="214"/>
      <c r="AA43" s="214"/>
      <c r="AB43" s="214"/>
      <c r="AC43" s="214"/>
    </row>
    <row r="44" ht="31.5" hidden="1" customHeight="1">
      <c r="A44" s="208">
        <v>64.0</v>
      </c>
      <c r="B44" s="219"/>
      <c r="C44" s="213"/>
      <c r="D44" s="1033">
        <v>46134.0</v>
      </c>
      <c r="E44" s="213"/>
      <c r="F44" s="210" t="s">
        <v>1412</v>
      </c>
      <c r="G44" s="213"/>
      <c r="H44" s="255">
        <v>642.0</v>
      </c>
      <c r="I44" s="1034" t="s">
        <v>1376</v>
      </c>
      <c r="J44" s="213"/>
      <c r="K44" s="997" t="s">
        <v>2889</v>
      </c>
      <c r="L44" s="219"/>
      <c r="M44" s="782"/>
      <c r="N44" s="213"/>
      <c r="O44" s="213"/>
      <c r="P44" s="213"/>
      <c r="Q44" s="213"/>
      <c r="R44" s="213"/>
      <c r="S44" s="213"/>
      <c r="T44" s="213"/>
      <c r="U44" s="213" t="str">
        <f>iferror(vlookup(W44,'Back up'!$B$2:$C$18,2),"")</f>
        <v/>
      </c>
      <c r="V44" s="213"/>
      <c r="W44" s="213"/>
      <c r="X44" s="213"/>
      <c r="Y44" s="213"/>
      <c r="Z44" s="214"/>
      <c r="AA44" s="214"/>
      <c r="AB44" s="214"/>
      <c r="AC44" s="214"/>
    </row>
    <row r="45" ht="31.5" hidden="1" customHeight="1">
      <c r="A45" s="208">
        <v>65.0</v>
      </c>
      <c r="B45" s="219"/>
      <c r="C45" s="213"/>
      <c r="D45" s="1033">
        <v>46134.0</v>
      </c>
      <c r="E45" s="213"/>
      <c r="F45" s="718" t="s">
        <v>81</v>
      </c>
      <c r="G45" s="213"/>
      <c r="H45" s="1035">
        <v>2111.0</v>
      </c>
      <c r="I45" s="1036" t="s">
        <v>2009</v>
      </c>
      <c r="J45" s="213"/>
      <c r="K45" s="997" t="s">
        <v>2890</v>
      </c>
      <c r="L45" s="219"/>
      <c r="M45" s="782"/>
      <c r="N45" s="213"/>
      <c r="O45" s="213"/>
      <c r="P45" s="213"/>
      <c r="Q45" s="213"/>
      <c r="R45" s="213"/>
      <c r="S45" s="213"/>
      <c r="T45" s="213"/>
      <c r="U45" s="213" t="str">
        <f>iferror(vlookup(W45,'Back up'!$B$2:$C$18,2),"")</f>
        <v/>
      </c>
      <c r="V45" s="213"/>
      <c r="W45" s="213"/>
      <c r="X45" s="213"/>
      <c r="Y45" s="213"/>
      <c r="Z45" s="214"/>
      <c r="AA45" s="214"/>
      <c r="AB45" s="214"/>
      <c r="AC45" s="214"/>
    </row>
    <row r="46" ht="31.5" hidden="1" customHeight="1">
      <c r="A46" s="208">
        <v>66.0</v>
      </c>
      <c r="B46" s="219"/>
      <c r="C46" s="213"/>
      <c r="D46" s="1033">
        <v>46134.0</v>
      </c>
      <c r="E46" s="213"/>
      <c r="F46" s="718" t="s">
        <v>81</v>
      </c>
      <c r="G46" s="213"/>
      <c r="H46" s="1025">
        <v>2707.0</v>
      </c>
      <c r="I46" s="1034" t="s">
        <v>1376</v>
      </c>
      <c r="J46" s="213"/>
      <c r="K46" s="997" t="s">
        <v>2891</v>
      </c>
      <c r="L46" s="219"/>
      <c r="M46" s="782"/>
      <c r="N46" s="213"/>
      <c r="O46" s="213"/>
      <c r="P46" s="213"/>
      <c r="Q46" s="213"/>
      <c r="R46" s="213"/>
      <c r="S46" s="213"/>
      <c r="T46" s="213"/>
      <c r="U46" s="213" t="str">
        <f>iferror(vlookup(W46,'Back up'!$B$2:$C$18,2),"")</f>
        <v/>
      </c>
      <c r="V46" s="213"/>
      <c r="W46" s="213"/>
      <c r="X46" s="213"/>
      <c r="Y46" s="213"/>
      <c r="Z46" s="214"/>
      <c r="AA46" s="214"/>
      <c r="AB46" s="214"/>
      <c r="AC46" s="214"/>
    </row>
    <row r="47" ht="28.5" hidden="1" customHeight="1">
      <c r="A47" s="208">
        <v>68.0</v>
      </c>
      <c r="B47" s="219"/>
      <c r="C47" s="213"/>
      <c r="D47" s="1037">
        <v>46135.0</v>
      </c>
      <c r="E47" s="213"/>
      <c r="F47" s="210" t="s">
        <v>1416</v>
      </c>
      <c r="G47" s="213"/>
      <c r="H47" s="1035" t="s">
        <v>1417</v>
      </c>
      <c r="I47" s="1036" t="s">
        <v>1376</v>
      </c>
      <c r="J47" s="213"/>
      <c r="K47" s="1038" t="s">
        <v>1418</v>
      </c>
      <c r="L47" s="219"/>
      <c r="M47" s="782"/>
      <c r="N47" s="213"/>
      <c r="O47" s="213"/>
      <c r="P47" s="213"/>
      <c r="Q47" s="213"/>
      <c r="R47" s="213"/>
      <c r="S47" s="213"/>
      <c r="T47" s="213"/>
      <c r="U47" s="213" t="str">
        <f>iferror(vlookup(W47,'Back up'!$B$2:$C$18,2),"")</f>
        <v/>
      </c>
      <c r="V47" s="213"/>
      <c r="W47" s="213"/>
      <c r="X47" s="213"/>
      <c r="Y47" s="213"/>
      <c r="Z47" s="214"/>
      <c r="AA47" s="214"/>
      <c r="AB47" s="214"/>
      <c r="AC47" s="214"/>
    </row>
    <row r="48" ht="28.5" hidden="1" customHeight="1">
      <c r="A48" s="208">
        <v>70.0</v>
      </c>
      <c r="B48" s="219"/>
      <c r="C48" s="213"/>
      <c r="D48" s="1037">
        <v>46135.0</v>
      </c>
      <c r="E48" s="213"/>
      <c r="F48" s="210" t="s">
        <v>1357</v>
      </c>
      <c r="G48" s="1039" t="s">
        <v>2892</v>
      </c>
      <c r="H48" s="255">
        <v>1412.0</v>
      </c>
      <c r="I48" s="1034" t="s">
        <v>2009</v>
      </c>
      <c r="J48" s="213"/>
      <c r="K48" s="1038" t="s">
        <v>2893</v>
      </c>
      <c r="L48" s="219"/>
      <c r="M48" s="782"/>
      <c r="N48" s="213"/>
      <c r="O48" s="213"/>
      <c r="P48" s="213"/>
      <c r="Q48" s="213"/>
      <c r="R48" s="213"/>
      <c r="S48" s="213"/>
      <c r="T48" s="213"/>
      <c r="U48" s="213" t="str">
        <f>iferror(vlookup(W48,'Back up'!$B$2:$C$18,2),"")</f>
        <v/>
      </c>
      <c r="V48" s="213"/>
      <c r="W48" s="213"/>
      <c r="X48" s="213"/>
      <c r="Y48" s="213"/>
      <c r="Z48" s="214"/>
      <c r="AA48" s="214"/>
      <c r="AB48" s="214"/>
      <c r="AC48" s="214"/>
    </row>
    <row r="49" hidden="1">
      <c r="A49" s="208">
        <v>71.0</v>
      </c>
      <c r="B49" s="219"/>
      <c r="C49" s="213"/>
      <c r="D49" s="1037">
        <v>46135.0</v>
      </c>
      <c r="E49" s="213"/>
      <c r="F49" s="1040" t="s">
        <v>81</v>
      </c>
      <c r="G49" s="1039" t="s">
        <v>2892</v>
      </c>
      <c r="H49" s="1041">
        <v>2804.0</v>
      </c>
      <c r="I49" s="1036" t="s">
        <v>2009</v>
      </c>
      <c r="J49" s="213"/>
      <c r="L49" s="219"/>
      <c r="M49" s="782"/>
      <c r="N49" s="213"/>
      <c r="O49" s="213"/>
      <c r="P49" s="213"/>
      <c r="Q49" s="213"/>
      <c r="R49" s="213"/>
      <c r="S49" s="213"/>
      <c r="T49" s="213"/>
      <c r="U49" s="213" t="str">
        <f>iferror(vlookup(W49,'Back up'!$B$2:$C$18,2),"")</f>
        <v/>
      </c>
      <c r="V49" s="213"/>
      <c r="W49" s="213"/>
      <c r="X49" s="213"/>
      <c r="Y49" s="213"/>
      <c r="Z49" s="214"/>
      <c r="AA49" s="214"/>
      <c r="AB49" s="214"/>
      <c r="AC49" s="214"/>
    </row>
    <row r="50" hidden="1">
      <c r="A50" s="208">
        <v>74.0</v>
      </c>
      <c r="B50" s="219"/>
      <c r="C50" s="213"/>
      <c r="D50" s="1037">
        <v>46135.0</v>
      </c>
      <c r="E50" s="213"/>
      <c r="F50" s="210" t="s">
        <v>1357</v>
      </c>
      <c r="G50" s="257" t="s">
        <v>2894</v>
      </c>
      <c r="H50" s="999">
        <v>1822.0</v>
      </c>
      <c r="I50" s="1034" t="s">
        <v>2009</v>
      </c>
      <c r="J50" s="213"/>
      <c r="L50" s="219"/>
      <c r="M50" s="782"/>
      <c r="N50" s="213"/>
      <c r="O50" s="213"/>
      <c r="P50" s="213"/>
      <c r="Q50" s="213"/>
      <c r="R50" s="213"/>
      <c r="S50" s="213"/>
      <c r="T50" s="213"/>
      <c r="U50" s="213" t="str">
        <f>iferror(vlookup(W50,'Back up'!$B$2:$C$18,2),"")</f>
        <v/>
      </c>
      <c r="V50" s="213"/>
      <c r="W50" s="213"/>
      <c r="X50" s="213"/>
      <c r="Y50" s="213"/>
      <c r="Z50" s="1042"/>
      <c r="AA50" s="1042"/>
      <c r="AB50" s="1042"/>
      <c r="AC50" s="1042"/>
    </row>
    <row r="51" ht="27.0" hidden="1" customHeight="1">
      <c r="A51" s="208"/>
      <c r="B51" s="1043" t="s">
        <v>2895</v>
      </c>
      <c r="C51" s="213"/>
      <c r="D51" s="1037">
        <v>46135.0</v>
      </c>
      <c r="E51" s="213"/>
      <c r="F51" s="210" t="s">
        <v>1422</v>
      </c>
      <c r="G51" s="213"/>
      <c r="H51" s="1035">
        <v>2021.0</v>
      </c>
      <c r="I51" s="1036" t="s">
        <v>2163</v>
      </c>
      <c r="J51" s="213"/>
      <c r="K51" s="1044" t="s">
        <v>1423</v>
      </c>
      <c r="L51" s="219"/>
      <c r="M51" s="782"/>
      <c r="N51" s="213"/>
      <c r="O51" s="213"/>
      <c r="P51" s="213"/>
      <c r="Q51" s="213"/>
      <c r="R51" s="213"/>
      <c r="S51" s="213"/>
      <c r="T51" s="213"/>
      <c r="U51" s="213"/>
      <c r="V51" s="213"/>
      <c r="W51" s="213"/>
      <c r="X51" s="213"/>
      <c r="Y51" s="213"/>
      <c r="Z51" s="214"/>
      <c r="AA51" s="214"/>
      <c r="AB51" s="214"/>
      <c r="AC51" s="214"/>
    </row>
    <row r="52" ht="27.0" hidden="1" customHeight="1">
      <c r="A52" s="208"/>
      <c r="B52" s="1043" t="s">
        <v>2895</v>
      </c>
      <c r="C52" s="213"/>
      <c r="D52" s="1037">
        <v>46135.0</v>
      </c>
      <c r="E52" s="213"/>
      <c r="F52" s="210" t="s">
        <v>1424</v>
      </c>
      <c r="G52" s="257" t="s">
        <v>2896</v>
      </c>
      <c r="H52" s="1045">
        <v>2437.0</v>
      </c>
      <c r="I52" s="1034" t="s">
        <v>2009</v>
      </c>
      <c r="J52" s="213"/>
      <c r="K52" s="1046" t="s">
        <v>1425</v>
      </c>
      <c r="L52" s="219"/>
      <c r="M52" s="782"/>
      <c r="N52" s="213"/>
      <c r="O52" s="213"/>
      <c r="P52" s="213"/>
      <c r="Q52" s="213"/>
      <c r="R52" s="213"/>
      <c r="S52" s="213"/>
      <c r="T52" s="213"/>
      <c r="U52" s="213"/>
      <c r="V52" s="213"/>
      <c r="W52" s="213"/>
      <c r="X52" s="213"/>
      <c r="Y52" s="213"/>
      <c r="Z52" s="214"/>
      <c r="AA52" s="214"/>
      <c r="AB52" s="214"/>
      <c r="AC52" s="214"/>
    </row>
    <row r="53" ht="28.5" hidden="1" customHeight="1">
      <c r="A53" s="208"/>
      <c r="B53" s="1043" t="s">
        <v>2895</v>
      </c>
      <c r="C53" s="213"/>
      <c r="D53" s="1037">
        <v>46135.0</v>
      </c>
      <c r="E53" s="213"/>
      <c r="F53" s="210" t="s">
        <v>1426</v>
      </c>
      <c r="G53" s="210" t="s">
        <v>2897</v>
      </c>
      <c r="H53" s="1047">
        <v>3707.0</v>
      </c>
      <c r="I53" s="1048" t="s">
        <v>2009</v>
      </c>
      <c r="J53" s="990"/>
      <c r="K53" s="1049" t="s">
        <v>1427</v>
      </c>
      <c r="L53" s="219"/>
      <c r="M53" s="782"/>
      <c r="N53" s="213"/>
      <c r="O53" s="213"/>
      <c r="P53" s="213"/>
      <c r="Q53" s="213"/>
      <c r="R53" s="213"/>
      <c r="S53" s="213"/>
      <c r="T53" s="213"/>
      <c r="U53" s="213"/>
      <c r="V53" s="213"/>
      <c r="W53" s="213"/>
      <c r="X53" s="213"/>
      <c r="Y53" s="213"/>
      <c r="Z53" s="214"/>
      <c r="AA53" s="214"/>
      <c r="AB53" s="214"/>
      <c r="AC53" s="214"/>
    </row>
    <row r="54" hidden="1">
      <c r="A54" s="208"/>
      <c r="B54" s="1043" t="s">
        <v>2895</v>
      </c>
      <c r="C54" s="213"/>
      <c r="D54" s="1037">
        <v>46135.0</v>
      </c>
      <c r="E54" s="213"/>
      <c r="F54" s="210" t="s">
        <v>1428</v>
      </c>
      <c r="G54" s="257" t="s">
        <v>2898</v>
      </c>
      <c r="H54" s="255">
        <v>2139.0</v>
      </c>
      <c r="I54" s="1034" t="s">
        <v>2163</v>
      </c>
      <c r="J54" s="213"/>
      <c r="K54" s="1044" t="s">
        <v>1430</v>
      </c>
      <c r="L54" s="219"/>
      <c r="M54" s="782"/>
      <c r="N54" s="213"/>
      <c r="O54" s="213"/>
      <c r="P54" s="213"/>
      <c r="Q54" s="213"/>
      <c r="R54" s="213"/>
      <c r="S54" s="213"/>
      <c r="T54" s="213"/>
      <c r="U54" s="213"/>
      <c r="V54" s="213"/>
      <c r="W54" s="213"/>
      <c r="X54" s="213"/>
      <c r="Y54" s="213"/>
      <c r="Z54" s="214"/>
      <c r="AA54" s="214"/>
      <c r="AB54" s="214"/>
      <c r="AC54" s="214"/>
    </row>
    <row r="55" hidden="1">
      <c r="A55" s="208"/>
      <c r="B55" s="1043" t="s">
        <v>2895</v>
      </c>
      <c r="C55" s="213"/>
      <c r="D55" s="1037">
        <v>46135.0</v>
      </c>
      <c r="E55" s="213"/>
      <c r="F55" s="210" t="s">
        <v>1363</v>
      </c>
      <c r="G55" s="257" t="s">
        <v>2899</v>
      </c>
      <c r="H55" s="255">
        <v>1905.0</v>
      </c>
      <c r="I55" s="1036" t="s">
        <v>2163</v>
      </c>
      <c r="J55" s="213"/>
      <c r="K55" s="1044" t="s">
        <v>1431</v>
      </c>
      <c r="L55" s="219"/>
      <c r="M55" s="782"/>
      <c r="N55" s="213"/>
      <c r="O55" s="213"/>
      <c r="P55" s="213"/>
      <c r="Q55" s="213"/>
      <c r="R55" s="213"/>
      <c r="S55" s="213"/>
      <c r="T55" s="213"/>
      <c r="U55" s="213"/>
      <c r="V55" s="213"/>
      <c r="W55" s="213"/>
      <c r="X55" s="213"/>
      <c r="Y55" s="213"/>
      <c r="Z55" s="214"/>
      <c r="AA55" s="214"/>
      <c r="AB55" s="214"/>
      <c r="AC55" s="214"/>
    </row>
    <row r="56" hidden="1">
      <c r="A56" s="208"/>
      <c r="B56" s="1043" t="s">
        <v>2895</v>
      </c>
      <c r="C56" s="213"/>
      <c r="D56" s="1037">
        <v>46135.0</v>
      </c>
      <c r="E56" s="213"/>
      <c r="F56" s="210" t="s">
        <v>57</v>
      </c>
      <c r="G56" s="257" t="s">
        <v>2900</v>
      </c>
      <c r="H56" s="255" t="s">
        <v>1432</v>
      </c>
      <c r="I56" s="1034" t="s">
        <v>2163</v>
      </c>
      <c r="J56" s="213"/>
      <c r="K56" s="1044" t="s">
        <v>1433</v>
      </c>
      <c r="L56" s="219"/>
      <c r="M56" s="782"/>
      <c r="N56" s="213"/>
      <c r="O56" s="213"/>
      <c r="P56" s="213"/>
      <c r="Q56" s="213"/>
      <c r="R56" s="213"/>
      <c r="S56" s="213"/>
      <c r="T56" s="213"/>
      <c r="U56" s="213"/>
      <c r="V56" s="213"/>
      <c r="W56" s="213"/>
      <c r="X56" s="213"/>
      <c r="Y56" s="213"/>
      <c r="Z56" s="214"/>
      <c r="AA56" s="214"/>
      <c r="AB56" s="214"/>
      <c r="AC56" s="214"/>
    </row>
    <row r="57" hidden="1">
      <c r="A57" s="208"/>
      <c r="B57" s="1043" t="s">
        <v>2895</v>
      </c>
      <c r="C57" s="213"/>
      <c r="D57" s="1037">
        <v>46135.0</v>
      </c>
      <c r="E57" s="213"/>
      <c r="F57" s="1050" t="s">
        <v>63</v>
      </c>
      <c r="G57" s="257" t="s">
        <v>2851</v>
      </c>
      <c r="H57" s="999" t="s">
        <v>1368</v>
      </c>
      <c r="I57" s="1036" t="s">
        <v>2163</v>
      </c>
      <c r="J57" s="213"/>
      <c r="K57" s="1044" t="s">
        <v>1434</v>
      </c>
      <c r="L57" s="219"/>
      <c r="M57" s="782"/>
      <c r="N57" s="213"/>
      <c r="O57" s="213"/>
      <c r="P57" s="213"/>
      <c r="Q57" s="213"/>
      <c r="R57" s="213"/>
      <c r="S57" s="213"/>
      <c r="T57" s="213"/>
      <c r="U57" s="213"/>
      <c r="V57" s="213"/>
      <c r="W57" s="213"/>
      <c r="X57" s="213"/>
      <c r="Y57" s="213"/>
      <c r="Z57" s="214"/>
      <c r="AA57" s="214"/>
      <c r="AB57" s="214"/>
      <c r="AC57" s="214"/>
    </row>
    <row r="58" hidden="1">
      <c r="A58" s="208"/>
      <c r="B58" s="1043" t="s">
        <v>2895</v>
      </c>
      <c r="C58" s="213"/>
      <c r="D58" s="1037">
        <v>46135.0</v>
      </c>
      <c r="E58" s="213"/>
      <c r="F58" s="1050" t="s">
        <v>63</v>
      </c>
      <c r="G58" s="213"/>
      <c r="H58" s="255" t="s">
        <v>588</v>
      </c>
      <c r="I58" s="1034" t="s">
        <v>2009</v>
      </c>
      <c r="J58" s="213"/>
      <c r="K58" s="1044" t="s">
        <v>1435</v>
      </c>
      <c r="L58" s="219"/>
      <c r="M58" s="782"/>
      <c r="N58" s="213"/>
      <c r="O58" s="213"/>
      <c r="P58" s="213"/>
      <c r="Q58" s="213"/>
      <c r="R58" s="213"/>
      <c r="S58" s="213"/>
      <c r="T58" s="213"/>
      <c r="U58" s="213"/>
      <c r="V58" s="213"/>
      <c r="W58" s="213"/>
      <c r="X58" s="213"/>
      <c r="Y58" s="213"/>
      <c r="Z58" s="214"/>
      <c r="AA58" s="214"/>
      <c r="AB58" s="214"/>
      <c r="AC58" s="214"/>
    </row>
    <row r="59" hidden="1">
      <c r="A59" s="208"/>
      <c r="B59" s="1043" t="s">
        <v>2895</v>
      </c>
      <c r="C59" s="213"/>
      <c r="D59" s="1037">
        <v>46135.0</v>
      </c>
      <c r="E59" s="213"/>
      <c r="F59" s="1050" t="s">
        <v>63</v>
      </c>
      <c r="G59" s="213"/>
      <c r="H59" s="1035" t="s">
        <v>1436</v>
      </c>
      <c r="I59" s="1036" t="s">
        <v>2009</v>
      </c>
      <c r="J59" s="213"/>
      <c r="K59" s="1044" t="s">
        <v>1435</v>
      </c>
      <c r="L59" s="219"/>
      <c r="M59" s="782"/>
      <c r="N59" s="213"/>
      <c r="O59" s="213"/>
      <c r="P59" s="213"/>
      <c r="Q59" s="213"/>
      <c r="R59" s="213"/>
      <c r="S59" s="213"/>
      <c r="T59" s="213"/>
      <c r="U59" s="213"/>
      <c r="V59" s="213"/>
      <c r="W59" s="213"/>
      <c r="X59" s="213"/>
      <c r="Y59" s="213"/>
      <c r="Z59" s="214"/>
      <c r="AA59" s="214"/>
      <c r="AB59" s="214"/>
      <c r="AC59" s="214"/>
    </row>
    <row r="60" hidden="1">
      <c r="A60" s="208"/>
      <c r="B60" s="1043" t="s">
        <v>2895</v>
      </c>
      <c r="C60" s="213"/>
      <c r="D60" s="1037">
        <v>46135.0</v>
      </c>
      <c r="E60" s="213"/>
      <c r="F60" s="1050" t="s">
        <v>63</v>
      </c>
      <c r="G60" s="213"/>
      <c r="H60" s="255" t="s">
        <v>1437</v>
      </c>
      <c r="I60" s="1034" t="s">
        <v>2009</v>
      </c>
      <c r="J60" s="213"/>
      <c r="K60" s="1044" t="s">
        <v>1438</v>
      </c>
      <c r="L60" s="219"/>
      <c r="M60" s="782"/>
      <c r="N60" s="213"/>
      <c r="O60" s="213"/>
      <c r="P60" s="213"/>
      <c r="Q60" s="213"/>
      <c r="R60" s="213"/>
      <c r="S60" s="213"/>
      <c r="T60" s="213"/>
      <c r="U60" s="213"/>
      <c r="V60" s="213"/>
      <c r="W60" s="213"/>
      <c r="X60" s="213"/>
      <c r="Y60" s="213"/>
      <c r="Z60" s="214"/>
      <c r="AA60" s="214"/>
      <c r="AB60" s="214"/>
      <c r="AC60" s="214"/>
    </row>
    <row r="61" hidden="1">
      <c r="A61" s="208"/>
      <c r="B61" s="1043" t="s">
        <v>2895</v>
      </c>
      <c r="C61" s="213"/>
      <c r="D61" s="1037">
        <v>46135.0</v>
      </c>
      <c r="E61" s="213"/>
      <c r="F61" s="1050" t="s">
        <v>63</v>
      </c>
      <c r="G61" s="213"/>
      <c r="H61" s="1035" t="s">
        <v>1439</v>
      </c>
      <c r="I61" s="1036" t="s">
        <v>2009</v>
      </c>
      <c r="J61" s="213"/>
      <c r="K61" s="1044" t="s">
        <v>1440</v>
      </c>
      <c r="L61" s="219"/>
      <c r="M61" s="782"/>
      <c r="N61" s="213"/>
      <c r="O61" s="213"/>
      <c r="P61" s="213"/>
      <c r="Q61" s="213"/>
      <c r="R61" s="213"/>
      <c r="S61" s="213"/>
      <c r="T61" s="213"/>
      <c r="U61" s="213"/>
      <c r="V61" s="213"/>
      <c r="W61" s="213"/>
      <c r="X61" s="213"/>
      <c r="Y61" s="213"/>
      <c r="Z61" s="214"/>
      <c r="AA61" s="214"/>
      <c r="AB61" s="214"/>
      <c r="AC61" s="214"/>
    </row>
    <row r="62" hidden="1">
      <c r="A62" s="208"/>
      <c r="B62" s="1043" t="s">
        <v>2895</v>
      </c>
      <c r="C62" s="213"/>
      <c r="D62" s="1037">
        <v>46135.0</v>
      </c>
      <c r="E62" s="213"/>
      <c r="F62" s="1050" t="s">
        <v>63</v>
      </c>
      <c r="G62" s="213"/>
      <c r="H62" s="255" t="s">
        <v>1441</v>
      </c>
      <c r="I62" s="1034" t="s">
        <v>2009</v>
      </c>
      <c r="J62" s="213"/>
      <c r="K62" s="1044" t="s">
        <v>1442</v>
      </c>
      <c r="L62" s="219"/>
      <c r="M62" s="782"/>
      <c r="N62" s="213"/>
      <c r="O62" s="213"/>
      <c r="P62" s="213"/>
      <c r="Q62" s="213"/>
      <c r="R62" s="213"/>
      <c r="S62" s="213"/>
      <c r="T62" s="213"/>
      <c r="U62" s="213"/>
      <c r="V62" s="213"/>
      <c r="W62" s="213"/>
      <c r="X62" s="213"/>
      <c r="Y62" s="213"/>
      <c r="Z62" s="214"/>
      <c r="AA62" s="214"/>
      <c r="AB62" s="214"/>
      <c r="AC62" s="214"/>
    </row>
    <row r="63" hidden="1">
      <c r="A63" s="208"/>
      <c r="B63" s="1043" t="s">
        <v>2895</v>
      </c>
      <c r="C63" s="213"/>
      <c r="D63" s="1037">
        <v>46135.0</v>
      </c>
      <c r="E63" s="213"/>
      <c r="F63" s="1050" t="s">
        <v>63</v>
      </c>
      <c r="G63" s="213"/>
      <c r="H63" s="1035" t="s">
        <v>1443</v>
      </c>
      <c r="I63" s="1036" t="s">
        <v>2009</v>
      </c>
      <c r="J63" s="213"/>
      <c r="K63" s="1044" t="s">
        <v>1444</v>
      </c>
      <c r="L63" s="219"/>
      <c r="M63" s="782"/>
      <c r="N63" s="213"/>
      <c r="O63" s="213"/>
      <c r="P63" s="213"/>
      <c r="Q63" s="213"/>
      <c r="R63" s="213"/>
      <c r="S63" s="213"/>
      <c r="T63" s="213"/>
      <c r="U63" s="213"/>
      <c r="V63" s="213"/>
      <c r="W63" s="213"/>
      <c r="X63" s="213"/>
      <c r="Y63" s="213"/>
      <c r="Z63" s="214"/>
      <c r="AA63" s="214"/>
      <c r="AB63" s="214"/>
      <c r="AC63" s="214"/>
    </row>
    <row r="64" hidden="1">
      <c r="A64" s="208"/>
      <c r="B64" s="1043" t="s">
        <v>2895</v>
      </c>
      <c r="C64" s="213"/>
      <c r="D64" s="1037">
        <v>46135.0</v>
      </c>
      <c r="E64" s="213"/>
      <c r="F64" s="1050" t="s">
        <v>63</v>
      </c>
      <c r="G64" s="213"/>
      <c r="H64" s="255" t="s">
        <v>1445</v>
      </c>
      <c r="I64" s="1034" t="s">
        <v>2009</v>
      </c>
      <c r="J64" s="213"/>
      <c r="K64" s="1044" t="s">
        <v>1435</v>
      </c>
      <c r="L64" s="219"/>
      <c r="M64" s="782"/>
      <c r="N64" s="213"/>
      <c r="O64" s="213"/>
      <c r="P64" s="213"/>
      <c r="Q64" s="213"/>
      <c r="R64" s="213"/>
      <c r="S64" s="213"/>
      <c r="T64" s="213"/>
      <c r="U64" s="213"/>
      <c r="V64" s="213"/>
      <c r="W64" s="213"/>
      <c r="X64" s="213"/>
      <c r="Y64" s="213"/>
      <c r="Z64" s="214"/>
      <c r="AA64" s="214"/>
      <c r="AB64" s="214"/>
      <c r="AC64" s="214"/>
    </row>
    <row r="65" hidden="1">
      <c r="A65" s="208"/>
      <c r="B65" s="1043" t="s">
        <v>2895</v>
      </c>
      <c r="C65" s="213"/>
      <c r="D65" s="1037">
        <v>46135.0</v>
      </c>
      <c r="E65" s="213"/>
      <c r="F65" s="1050" t="s">
        <v>63</v>
      </c>
      <c r="G65" s="213"/>
      <c r="H65" s="1035" t="s">
        <v>1446</v>
      </c>
      <c r="I65" s="1036" t="s">
        <v>2009</v>
      </c>
      <c r="J65" s="213"/>
      <c r="K65" s="1044" t="s">
        <v>1444</v>
      </c>
      <c r="L65" s="219"/>
      <c r="M65" s="782"/>
      <c r="N65" s="213"/>
      <c r="O65" s="213"/>
      <c r="P65" s="213"/>
      <c r="Q65" s="213"/>
      <c r="R65" s="213"/>
      <c r="S65" s="213"/>
      <c r="T65" s="213"/>
      <c r="U65" s="213"/>
      <c r="V65" s="213"/>
      <c r="W65" s="213"/>
      <c r="X65" s="213"/>
      <c r="Y65" s="213"/>
      <c r="Z65" s="214"/>
      <c r="AA65" s="214"/>
      <c r="AB65" s="214"/>
      <c r="AC65" s="214"/>
    </row>
    <row r="66" hidden="1">
      <c r="A66" s="208"/>
      <c r="B66" s="1043" t="s">
        <v>2895</v>
      </c>
      <c r="C66" s="213"/>
      <c r="D66" s="1037">
        <v>46135.0</v>
      </c>
      <c r="E66" s="213"/>
      <c r="F66" s="1050" t="s">
        <v>63</v>
      </c>
      <c r="G66" s="213"/>
      <c r="H66" s="255" t="s">
        <v>1447</v>
      </c>
      <c r="I66" s="1034" t="s">
        <v>2009</v>
      </c>
      <c r="J66" s="213"/>
      <c r="K66" s="1044" t="s">
        <v>1444</v>
      </c>
      <c r="L66" s="219"/>
      <c r="M66" s="782"/>
      <c r="N66" s="213"/>
      <c r="O66" s="213"/>
      <c r="P66" s="213"/>
      <c r="Q66" s="213"/>
      <c r="R66" s="213"/>
      <c r="S66" s="213"/>
      <c r="T66" s="213"/>
      <c r="U66" s="213"/>
      <c r="V66" s="213"/>
      <c r="W66" s="213"/>
      <c r="X66" s="213"/>
      <c r="Y66" s="213"/>
      <c r="Z66" s="214"/>
      <c r="AA66" s="214"/>
      <c r="AB66" s="214"/>
      <c r="AC66" s="214"/>
    </row>
    <row r="67" hidden="1">
      <c r="A67" s="208"/>
      <c r="B67" s="1043" t="s">
        <v>2895</v>
      </c>
      <c r="C67" s="213"/>
      <c r="D67" s="1037">
        <v>46135.0</v>
      </c>
      <c r="E67" s="213"/>
      <c r="F67" s="1050" t="s">
        <v>63</v>
      </c>
      <c r="G67" s="213"/>
      <c r="H67" s="1035" t="s">
        <v>1448</v>
      </c>
      <c r="I67" s="1036" t="s">
        <v>2009</v>
      </c>
      <c r="J67" s="213"/>
      <c r="K67" s="1044" t="s">
        <v>1442</v>
      </c>
      <c r="L67" s="219"/>
      <c r="M67" s="782"/>
      <c r="N67" s="213"/>
      <c r="O67" s="213"/>
      <c r="P67" s="213"/>
      <c r="Q67" s="213"/>
      <c r="R67" s="213"/>
      <c r="S67" s="213"/>
      <c r="T67" s="213"/>
      <c r="U67" s="213"/>
      <c r="V67" s="213"/>
      <c r="W67" s="213"/>
      <c r="X67" s="213"/>
      <c r="Y67" s="213"/>
      <c r="Z67" s="214"/>
      <c r="AA67" s="214"/>
      <c r="AB67" s="214"/>
      <c r="AC67" s="214"/>
    </row>
    <row r="68" hidden="1">
      <c r="A68" s="208"/>
      <c r="B68" s="1043" t="s">
        <v>2895</v>
      </c>
      <c r="C68" s="213"/>
      <c r="D68" s="1037">
        <v>46135.0</v>
      </c>
      <c r="E68" s="213"/>
      <c r="F68" s="1050" t="s">
        <v>63</v>
      </c>
      <c r="G68" s="213"/>
      <c r="H68" s="255" t="s">
        <v>1449</v>
      </c>
      <c r="I68" s="1034" t="s">
        <v>2009</v>
      </c>
      <c r="J68" s="213"/>
      <c r="K68" s="1044" t="s">
        <v>1442</v>
      </c>
      <c r="L68" s="219"/>
      <c r="M68" s="782"/>
      <c r="N68" s="213"/>
      <c r="O68" s="213"/>
      <c r="P68" s="213"/>
      <c r="Q68" s="213"/>
      <c r="R68" s="213"/>
      <c r="S68" s="213"/>
      <c r="T68" s="213"/>
      <c r="U68" s="213"/>
      <c r="V68" s="213"/>
      <c r="W68" s="213"/>
      <c r="X68" s="213"/>
      <c r="Y68" s="213"/>
      <c r="Z68" s="214"/>
      <c r="AA68" s="214"/>
      <c r="AB68" s="214"/>
      <c r="AC68" s="214"/>
    </row>
    <row r="69" hidden="1">
      <c r="A69" s="208"/>
      <c r="B69" s="1043" t="s">
        <v>2895</v>
      </c>
      <c r="C69" s="213"/>
      <c r="D69" s="1037">
        <v>46135.0</v>
      </c>
      <c r="E69" s="213"/>
      <c r="F69" s="1050" t="s">
        <v>63</v>
      </c>
      <c r="G69" s="213"/>
      <c r="H69" s="1035" t="s">
        <v>1450</v>
      </c>
      <c r="I69" s="1036" t="s">
        <v>2009</v>
      </c>
      <c r="J69" s="213"/>
      <c r="K69" s="1044" t="s">
        <v>1451</v>
      </c>
      <c r="L69" s="219"/>
      <c r="M69" s="782"/>
      <c r="N69" s="213"/>
      <c r="O69" s="213"/>
      <c r="P69" s="213"/>
      <c r="Q69" s="213"/>
      <c r="R69" s="213"/>
      <c r="S69" s="213"/>
      <c r="T69" s="213"/>
      <c r="U69" s="213"/>
      <c r="V69" s="213"/>
      <c r="W69" s="213"/>
      <c r="X69" s="213"/>
      <c r="Y69" s="213"/>
      <c r="Z69" s="214"/>
      <c r="AA69" s="214"/>
      <c r="AB69" s="214"/>
      <c r="AC69" s="214"/>
    </row>
    <row r="70" hidden="1">
      <c r="A70" s="208"/>
      <c r="B70" s="1043" t="s">
        <v>2895</v>
      </c>
      <c r="C70" s="213"/>
      <c r="D70" s="1037">
        <v>46135.0</v>
      </c>
      <c r="E70" s="213"/>
      <c r="F70" s="1050" t="s">
        <v>63</v>
      </c>
      <c r="G70" s="213"/>
      <c r="H70" s="255">
        <v>1005.0</v>
      </c>
      <c r="I70" s="1034" t="s">
        <v>2009</v>
      </c>
      <c r="J70" s="213"/>
      <c r="K70" s="1044" t="s">
        <v>1452</v>
      </c>
      <c r="L70" s="219"/>
      <c r="M70" s="782"/>
      <c r="N70" s="213"/>
      <c r="O70" s="213"/>
      <c r="P70" s="213"/>
      <c r="Q70" s="213"/>
      <c r="R70" s="213"/>
      <c r="S70" s="213"/>
      <c r="T70" s="213"/>
      <c r="U70" s="213"/>
      <c r="V70" s="213"/>
      <c r="W70" s="213"/>
      <c r="X70" s="213"/>
      <c r="Y70" s="213"/>
      <c r="Z70" s="214"/>
      <c r="AA70" s="214"/>
      <c r="AB70" s="214"/>
      <c r="AC70" s="214"/>
    </row>
    <row r="71" hidden="1">
      <c r="A71" s="208"/>
      <c r="B71" s="219"/>
      <c r="C71" s="213"/>
      <c r="D71" s="1051">
        <v>46136.0</v>
      </c>
      <c r="E71" s="213"/>
      <c r="F71" s="1030" t="s">
        <v>1407</v>
      </c>
      <c r="G71" s="213"/>
      <c r="H71" s="1035">
        <v>2008.0</v>
      </c>
      <c r="I71" s="1036" t="s">
        <v>1376</v>
      </c>
      <c r="J71" s="213"/>
      <c r="K71" s="1052" t="s">
        <v>2901</v>
      </c>
      <c r="L71" s="219"/>
      <c r="M71" s="782"/>
      <c r="N71" s="213"/>
      <c r="O71" s="213"/>
      <c r="P71" s="213"/>
      <c r="Q71" s="213"/>
      <c r="R71" s="213"/>
      <c r="S71" s="213"/>
      <c r="T71" s="213"/>
      <c r="U71" s="213" t="str">
        <f>iferror(vlookup(W71,'Back up'!$B$2:$C$18,2),"")</f>
        <v/>
      </c>
      <c r="V71" s="213"/>
      <c r="W71" s="213"/>
      <c r="X71" s="213"/>
      <c r="Y71" s="213"/>
      <c r="Z71" s="214"/>
      <c r="AA71" s="214"/>
      <c r="AB71" s="214"/>
      <c r="AC71" s="214"/>
    </row>
    <row r="72" ht="27.0" hidden="1" customHeight="1">
      <c r="A72" s="208"/>
      <c r="B72" s="219"/>
      <c r="C72" s="213"/>
      <c r="D72" s="1051">
        <v>46136.0</v>
      </c>
      <c r="E72" s="213"/>
      <c r="F72" s="210" t="s">
        <v>1454</v>
      </c>
      <c r="G72" s="213"/>
      <c r="H72" s="255" t="s">
        <v>1455</v>
      </c>
      <c r="I72" s="1034" t="s">
        <v>1376</v>
      </c>
      <c r="J72" s="213"/>
      <c r="K72" s="1052" t="s">
        <v>2902</v>
      </c>
      <c r="L72" s="219"/>
      <c r="M72" s="782"/>
      <c r="N72" s="213"/>
      <c r="O72" s="213"/>
      <c r="P72" s="213"/>
      <c r="Q72" s="213"/>
      <c r="R72" s="213"/>
      <c r="S72" s="213"/>
      <c r="T72" s="213"/>
      <c r="U72" s="213"/>
      <c r="V72" s="213"/>
      <c r="W72" s="213"/>
      <c r="X72" s="213"/>
      <c r="Y72" s="213"/>
      <c r="Z72" s="214"/>
      <c r="AA72" s="214"/>
      <c r="AB72" s="214"/>
      <c r="AC72" s="214"/>
    </row>
    <row r="73" ht="27.0" hidden="1" customHeight="1">
      <c r="A73" s="208"/>
      <c r="B73" s="219"/>
      <c r="C73" s="213"/>
      <c r="D73" s="1051">
        <v>46136.0</v>
      </c>
      <c r="E73" s="213"/>
      <c r="F73" s="210" t="s">
        <v>1457</v>
      </c>
      <c r="G73" s="213"/>
      <c r="H73" s="1035">
        <v>532.0</v>
      </c>
      <c r="I73" s="1036" t="s">
        <v>1376</v>
      </c>
      <c r="J73" s="213"/>
      <c r="K73" s="1052" t="s">
        <v>2903</v>
      </c>
      <c r="L73" s="219"/>
      <c r="M73" s="782"/>
      <c r="N73" s="213"/>
      <c r="O73" s="213"/>
      <c r="P73" s="213"/>
      <c r="Q73" s="213"/>
      <c r="R73" s="213"/>
      <c r="S73" s="213"/>
      <c r="T73" s="213"/>
      <c r="U73" s="213"/>
      <c r="V73" s="213"/>
      <c r="W73" s="213"/>
      <c r="X73" s="213"/>
      <c r="Y73" s="213"/>
      <c r="Z73" s="214"/>
      <c r="AA73" s="214"/>
      <c r="AB73" s="214"/>
      <c r="AC73" s="214"/>
    </row>
    <row r="74" ht="27.0" hidden="1" customHeight="1">
      <c r="A74" s="208"/>
      <c r="B74" s="1043" t="s">
        <v>2895</v>
      </c>
      <c r="C74" s="213"/>
      <c r="D74" s="1051">
        <v>46136.0</v>
      </c>
      <c r="E74" s="213"/>
      <c r="F74" s="210" t="s">
        <v>1409</v>
      </c>
      <c r="G74" s="213"/>
      <c r="H74" s="255">
        <v>1406.0</v>
      </c>
      <c r="I74" s="1034" t="s">
        <v>2009</v>
      </c>
      <c r="J74" s="213"/>
      <c r="K74" s="1044" t="s">
        <v>2904</v>
      </c>
      <c r="L74" s="219"/>
      <c r="M74" s="782"/>
      <c r="N74" s="213"/>
      <c r="O74" s="213"/>
      <c r="P74" s="213"/>
      <c r="Q74" s="213"/>
      <c r="R74" s="213"/>
      <c r="S74" s="213"/>
      <c r="T74" s="213"/>
      <c r="U74" s="213"/>
      <c r="V74" s="213"/>
      <c r="W74" s="213"/>
      <c r="X74" s="213"/>
      <c r="Y74" s="213"/>
      <c r="Z74" s="214"/>
      <c r="AA74" s="214"/>
      <c r="AB74" s="214"/>
      <c r="AC74" s="214"/>
    </row>
    <row r="75" hidden="1">
      <c r="A75" s="208"/>
      <c r="B75" s="1043" t="s">
        <v>2895</v>
      </c>
      <c r="C75" s="213"/>
      <c r="D75" s="1051">
        <v>46136.0</v>
      </c>
      <c r="E75" s="213"/>
      <c r="F75" s="1050" t="s">
        <v>63</v>
      </c>
      <c r="G75" s="213"/>
      <c r="H75" s="1035" t="s">
        <v>1459</v>
      </c>
      <c r="I75" s="1036" t="s">
        <v>2009</v>
      </c>
      <c r="J75" s="213"/>
      <c r="K75" s="1053" t="s">
        <v>1460</v>
      </c>
      <c r="L75" s="219"/>
      <c r="M75" s="782"/>
      <c r="N75" s="213"/>
      <c r="O75" s="213"/>
      <c r="P75" s="213"/>
      <c r="Q75" s="213"/>
      <c r="R75" s="213"/>
      <c r="S75" s="213"/>
      <c r="T75" s="213"/>
      <c r="U75" s="213"/>
      <c r="V75" s="213"/>
      <c r="W75" s="213"/>
      <c r="X75" s="213"/>
      <c r="Y75" s="213"/>
      <c r="Z75" s="214"/>
      <c r="AA75" s="214"/>
      <c r="AB75" s="214"/>
      <c r="AC75" s="214"/>
    </row>
    <row r="76" hidden="1">
      <c r="A76" s="208"/>
      <c r="B76" s="1043" t="s">
        <v>2895</v>
      </c>
      <c r="C76" s="213"/>
      <c r="D76" s="1051">
        <v>46136.0</v>
      </c>
      <c r="E76" s="213"/>
      <c r="F76" s="1050" t="s">
        <v>63</v>
      </c>
      <c r="G76" s="213"/>
      <c r="H76" s="255" t="s">
        <v>1461</v>
      </c>
      <c r="I76" s="1034" t="s">
        <v>2009</v>
      </c>
      <c r="J76" s="213"/>
      <c r="K76" s="1053" t="s">
        <v>1462</v>
      </c>
      <c r="L76" s="219"/>
      <c r="M76" s="782"/>
      <c r="N76" s="213"/>
      <c r="O76" s="213"/>
      <c r="P76" s="213"/>
      <c r="Q76" s="213"/>
      <c r="R76" s="213"/>
      <c r="S76" s="213"/>
      <c r="T76" s="213"/>
      <c r="U76" s="213"/>
      <c r="V76" s="213"/>
      <c r="W76" s="213"/>
      <c r="X76" s="213"/>
      <c r="Y76" s="213"/>
      <c r="Z76" s="214"/>
      <c r="AA76" s="214"/>
      <c r="AB76" s="214"/>
      <c r="AC76" s="214"/>
    </row>
    <row r="77" ht="24.0" hidden="1" customHeight="1">
      <c r="A77" s="208"/>
      <c r="B77" s="1043" t="s">
        <v>2895</v>
      </c>
      <c r="C77" s="213"/>
      <c r="D77" s="1051">
        <v>46136.0</v>
      </c>
      <c r="E77" s="213"/>
      <c r="F77" s="1050" t="s">
        <v>63</v>
      </c>
      <c r="G77" s="213"/>
      <c r="H77" s="1035" t="s">
        <v>1463</v>
      </c>
      <c r="I77" s="1036" t="s">
        <v>2009</v>
      </c>
      <c r="J77" s="213"/>
      <c r="K77" s="1053" t="s">
        <v>1464</v>
      </c>
      <c r="L77" s="219"/>
      <c r="M77" s="782"/>
      <c r="N77" s="213"/>
      <c r="O77" s="213"/>
      <c r="P77" s="213"/>
      <c r="Q77" s="213"/>
      <c r="R77" s="213"/>
      <c r="S77" s="213"/>
      <c r="T77" s="213"/>
      <c r="U77" s="213"/>
      <c r="V77" s="213"/>
      <c r="W77" s="213"/>
      <c r="X77" s="213"/>
      <c r="Y77" s="213"/>
      <c r="Z77" s="214"/>
      <c r="AA77" s="214"/>
      <c r="AB77" s="214"/>
      <c r="AC77" s="214"/>
    </row>
    <row r="78" ht="24.0" hidden="1" customHeight="1">
      <c r="A78" s="208"/>
      <c r="B78" s="1043" t="s">
        <v>2895</v>
      </c>
      <c r="C78" s="213"/>
      <c r="D78" s="1051">
        <v>46136.0</v>
      </c>
      <c r="E78" s="213"/>
      <c r="F78" s="210" t="s">
        <v>1465</v>
      </c>
      <c r="G78" s="213"/>
      <c r="H78" s="255">
        <v>1912.0</v>
      </c>
      <c r="I78" s="1034" t="s">
        <v>2009</v>
      </c>
      <c r="J78" s="213"/>
      <c r="K78" s="1053" t="s">
        <v>1466</v>
      </c>
      <c r="L78" s="219"/>
      <c r="M78" s="782"/>
      <c r="N78" s="213"/>
      <c r="O78" s="213"/>
      <c r="P78" s="213"/>
      <c r="Q78" s="213"/>
      <c r="R78" s="213"/>
      <c r="S78" s="213"/>
      <c r="T78" s="213"/>
      <c r="U78" s="213"/>
      <c r="V78" s="213"/>
      <c r="W78" s="213"/>
      <c r="X78" s="213"/>
      <c r="Y78" s="213"/>
      <c r="Z78" s="214"/>
      <c r="AA78" s="214"/>
      <c r="AB78" s="214"/>
      <c r="AC78" s="214"/>
    </row>
    <row r="79" ht="24.0" hidden="1" customHeight="1">
      <c r="A79" s="208"/>
      <c r="B79" s="1043" t="s">
        <v>2895</v>
      </c>
      <c r="C79" s="213"/>
      <c r="D79" s="1051">
        <v>46136.0</v>
      </c>
      <c r="E79" s="213"/>
      <c r="F79" s="210" t="s">
        <v>1465</v>
      </c>
      <c r="G79" s="213"/>
      <c r="H79" s="1035">
        <v>2303.0</v>
      </c>
      <c r="I79" s="1036" t="s">
        <v>2009</v>
      </c>
      <c r="J79" s="213"/>
      <c r="K79" s="1053" t="s">
        <v>1467</v>
      </c>
      <c r="L79" s="219"/>
      <c r="M79" s="782"/>
      <c r="N79" s="213"/>
      <c r="O79" s="213"/>
      <c r="P79" s="213"/>
      <c r="Q79" s="213"/>
      <c r="R79" s="213"/>
      <c r="S79" s="213"/>
      <c r="T79" s="213"/>
      <c r="U79" s="213"/>
      <c r="V79" s="213"/>
      <c r="W79" s="213"/>
      <c r="X79" s="213"/>
      <c r="Y79" s="213"/>
      <c r="Z79" s="214"/>
      <c r="AA79" s="214"/>
      <c r="AB79" s="214"/>
      <c r="AC79" s="214"/>
    </row>
    <row r="80" ht="24.0" hidden="1" customHeight="1">
      <c r="A80" s="208"/>
      <c r="B80" s="1043" t="s">
        <v>2895</v>
      </c>
      <c r="C80" s="213"/>
      <c r="D80" s="1051">
        <v>46136.0</v>
      </c>
      <c r="E80" s="213"/>
      <c r="F80" s="210" t="s">
        <v>1465</v>
      </c>
      <c r="G80" s="213"/>
      <c r="H80" s="255">
        <v>2707.0</v>
      </c>
      <c r="I80" s="1034" t="s">
        <v>2009</v>
      </c>
      <c r="J80" s="213"/>
      <c r="K80" s="1053" t="s">
        <v>1468</v>
      </c>
      <c r="L80" s="219"/>
      <c r="M80" s="782"/>
      <c r="N80" s="213"/>
      <c r="O80" s="213"/>
      <c r="P80" s="213"/>
      <c r="Q80" s="213"/>
      <c r="R80" s="213"/>
      <c r="S80" s="213"/>
      <c r="T80" s="213"/>
      <c r="U80" s="213"/>
      <c r="V80" s="213"/>
      <c r="W80" s="213"/>
      <c r="X80" s="213"/>
      <c r="Y80" s="213"/>
      <c r="Z80" s="214"/>
      <c r="AA80" s="214"/>
      <c r="AB80" s="214"/>
      <c r="AC80" s="214"/>
    </row>
    <row r="81" ht="24.0" hidden="1" customHeight="1">
      <c r="A81" s="208"/>
      <c r="B81" s="1043" t="s">
        <v>2895</v>
      </c>
      <c r="C81" s="213"/>
      <c r="D81" s="1051">
        <v>46136.0</v>
      </c>
      <c r="E81" s="213"/>
      <c r="F81" s="210" t="s">
        <v>1465</v>
      </c>
      <c r="G81" s="213"/>
      <c r="H81" s="1035">
        <v>2716.0</v>
      </c>
      <c r="I81" s="1036" t="s">
        <v>2009</v>
      </c>
      <c r="J81" s="213"/>
      <c r="K81" s="1053" t="s">
        <v>1469</v>
      </c>
      <c r="L81" s="219"/>
      <c r="M81" s="782"/>
      <c r="N81" s="213"/>
      <c r="O81" s="213"/>
      <c r="P81" s="213"/>
      <c r="Q81" s="213"/>
      <c r="R81" s="213"/>
      <c r="S81" s="213"/>
      <c r="T81" s="213"/>
      <c r="U81" s="213"/>
      <c r="V81" s="213"/>
      <c r="W81" s="213"/>
      <c r="X81" s="213"/>
      <c r="Y81" s="213"/>
      <c r="Z81" s="214"/>
      <c r="AA81" s="214"/>
      <c r="AB81" s="214"/>
      <c r="AC81" s="214"/>
    </row>
    <row r="82" ht="24.0" hidden="1" customHeight="1">
      <c r="A82" s="208"/>
      <c r="B82" s="1043" t="s">
        <v>2895</v>
      </c>
      <c r="C82" s="213"/>
      <c r="D82" s="1051">
        <v>46136.0</v>
      </c>
      <c r="E82" s="213"/>
      <c r="F82" s="210" t="s">
        <v>1465</v>
      </c>
      <c r="G82" s="213"/>
      <c r="H82" s="255">
        <v>2012.0</v>
      </c>
      <c r="I82" s="1034" t="s">
        <v>2009</v>
      </c>
      <c r="J82" s="213"/>
      <c r="K82" s="1053" t="s">
        <v>1470</v>
      </c>
      <c r="L82" s="219"/>
      <c r="M82" s="782"/>
      <c r="N82" s="213"/>
      <c r="O82" s="213"/>
      <c r="P82" s="213"/>
      <c r="Q82" s="213"/>
      <c r="R82" s="213"/>
      <c r="S82" s="213"/>
      <c r="T82" s="213"/>
      <c r="U82" s="213"/>
      <c r="V82" s="213"/>
      <c r="W82" s="213"/>
      <c r="X82" s="213"/>
      <c r="Y82" s="213"/>
      <c r="Z82" s="214"/>
      <c r="AA82" s="214"/>
      <c r="AB82" s="214"/>
      <c r="AC82" s="214"/>
    </row>
    <row r="83" ht="24.0" hidden="1" customHeight="1">
      <c r="A83" s="208"/>
      <c r="B83" s="1043" t="s">
        <v>2895</v>
      </c>
      <c r="C83" s="213"/>
      <c r="D83" s="1051">
        <v>46136.0</v>
      </c>
      <c r="E83" s="213"/>
      <c r="F83" s="210" t="s">
        <v>1465</v>
      </c>
      <c r="G83" s="213"/>
      <c r="H83" s="1035">
        <v>1423.0</v>
      </c>
      <c r="I83" s="1036" t="s">
        <v>2009</v>
      </c>
      <c r="J83" s="213"/>
      <c r="K83" s="1053" t="s">
        <v>1471</v>
      </c>
      <c r="L83" s="219"/>
      <c r="M83" s="782"/>
      <c r="N83" s="213"/>
      <c r="O83" s="213"/>
      <c r="P83" s="213"/>
      <c r="Q83" s="213"/>
      <c r="R83" s="213"/>
      <c r="S83" s="213"/>
      <c r="T83" s="213"/>
      <c r="U83" s="213"/>
      <c r="V83" s="213"/>
      <c r="W83" s="213"/>
      <c r="X83" s="213"/>
      <c r="Y83" s="213"/>
      <c r="Z83" s="214"/>
      <c r="AA83" s="214"/>
      <c r="AB83" s="214"/>
      <c r="AC83" s="214"/>
    </row>
    <row r="84" ht="24.0" hidden="1" customHeight="1">
      <c r="A84" s="208"/>
      <c r="B84" s="1043" t="s">
        <v>2895</v>
      </c>
      <c r="C84" s="213"/>
      <c r="D84" s="1051">
        <v>46136.0</v>
      </c>
      <c r="E84" s="213"/>
      <c r="F84" s="210" t="s">
        <v>1465</v>
      </c>
      <c r="G84" s="213"/>
      <c r="H84" s="255">
        <v>1919.0</v>
      </c>
      <c r="I84" s="1034" t="s">
        <v>2009</v>
      </c>
      <c r="J84" s="213"/>
      <c r="K84" s="1053" t="s">
        <v>1471</v>
      </c>
      <c r="L84" s="219"/>
      <c r="M84" s="782"/>
      <c r="N84" s="213"/>
      <c r="O84" s="213"/>
      <c r="P84" s="213"/>
      <c r="Q84" s="213"/>
      <c r="R84" s="213"/>
      <c r="S84" s="213"/>
      <c r="T84" s="213"/>
      <c r="U84" s="213"/>
      <c r="V84" s="213"/>
      <c r="W84" s="213"/>
      <c r="X84" s="213"/>
      <c r="Y84" s="213"/>
      <c r="Z84" s="214"/>
      <c r="AA84" s="214"/>
      <c r="AB84" s="214"/>
      <c r="AC84" s="214"/>
    </row>
    <row r="85" ht="24.0" hidden="1" customHeight="1">
      <c r="A85" s="208"/>
      <c r="B85" s="1043" t="s">
        <v>2895</v>
      </c>
      <c r="C85" s="213"/>
      <c r="D85" s="1051">
        <v>46136.0</v>
      </c>
      <c r="E85" s="213"/>
      <c r="F85" s="210" t="s">
        <v>1465</v>
      </c>
      <c r="G85" s="213"/>
      <c r="H85" s="1035">
        <v>2215.0</v>
      </c>
      <c r="I85" s="1036" t="s">
        <v>2009</v>
      </c>
      <c r="J85" s="213"/>
      <c r="K85" s="1053" t="s">
        <v>1472</v>
      </c>
      <c r="L85" s="219"/>
      <c r="M85" s="782"/>
      <c r="N85" s="213"/>
      <c r="O85" s="213"/>
      <c r="P85" s="213"/>
      <c r="Q85" s="213"/>
      <c r="R85" s="213"/>
      <c r="S85" s="213"/>
      <c r="T85" s="213"/>
      <c r="U85" s="213"/>
      <c r="V85" s="213"/>
      <c r="W85" s="213"/>
      <c r="X85" s="213"/>
      <c r="Y85" s="213"/>
      <c r="Z85" s="214"/>
      <c r="AA85" s="214"/>
      <c r="AB85" s="214"/>
      <c r="AC85" s="214"/>
    </row>
    <row r="86" ht="24.0" hidden="1" customHeight="1">
      <c r="A86" s="208"/>
      <c r="B86" s="1043" t="s">
        <v>2895</v>
      </c>
      <c r="C86" s="213"/>
      <c r="D86" s="1051">
        <v>46136.0</v>
      </c>
      <c r="E86" s="213"/>
      <c r="F86" s="210" t="s">
        <v>1465</v>
      </c>
      <c r="G86" s="213"/>
      <c r="H86" s="255">
        <v>2802.0</v>
      </c>
      <c r="I86" s="1034" t="s">
        <v>2009</v>
      </c>
      <c r="J86" s="213"/>
      <c r="K86" s="1053" t="s">
        <v>1473</v>
      </c>
      <c r="L86" s="219"/>
      <c r="M86" s="782"/>
      <c r="N86" s="213"/>
      <c r="O86" s="213"/>
      <c r="P86" s="213"/>
      <c r="Q86" s="213"/>
      <c r="R86" s="213"/>
      <c r="S86" s="213"/>
      <c r="T86" s="213"/>
      <c r="U86" s="213"/>
      <c r="V86" s="213"/>
      <c r="W86" s="213"/>
      <c r="X86" s="213"/>
      <c r="Y86" s="213"/>
      <c r="Z86" s="214"/>
      <c r="AA86" s="214"/>
      <c r="AB86" s="214"/>
      <c r="AC86" s="214"/>
    </row>
    <row r="87" ht="26.25" hidden="1" customHeight="1">
      <c r="A87" s="208"/>
      <c r="B87" s="219"/>
      <c r="C87" s="213"/>
      <c r="D87" s="1054">
        <v>46137.0</v>
      </c>
      <c r="E87" s="213"/>
      <c r="F87" s="210" t="s">
        <v>1407</v>
      </c>
      <c r="G87" s="213"/>
      <c r="H87" s="1035">
        <v>2106.0</v>
      </c>
      <c r="I87" s="1036" t="s">
        <v>1376</v>
      </c>
      <c r="J87" s="213"/>
      <c r="K87" s="1055" t="s">
        <v>1474</v>
      </c>
      <c r="L87" s="219"/>
      <c r="M87" s="782"/>
      <c r="N87" s="213"/>
      <c r="O87" s="213"/>
      <c r="P87" s="213"/>
      <c r="Q87" s="213"/>
      <c r="R87" s="213"/>
      <c r="S87" s="213"/>
      <c r="T87" s="213"/>
      <c r="U87" s="213"/>
      <c r="V87" s="213"/>
      <c r="W87" s="213"/>
      <c r="X87" s="213"/>
      <c r="Y87" s="213"/>
      <c r="Z87" s="214"/>
      <c r="AA87" s="214"/>
      <c r="AB87" s="214"/>
      <c r="AC87" s="214"/>
    </row>
    <row r="88" ht="26.25" hidden="1" customHeight="1">
      <c r="A88" s="208">
        <v>76.0</v>
      </c>
      <c r="B88" s="219"/>
      <c r="C88" s="213"/>
      <c r="D88" s="1054">
        <v>46137.0</v>
      </c>
      <c r="E88" s="213"/>
      <c r="F88" s="210" t="s">
        <v>1357</v>
      </c>
      <c r="G88" s="213"/>
      <c r="H88" s="255">
        <v>802.0</v>
      </c>
      <c r="I88" s="1034" t="s">
        <v>1376</v>
      </c>
      <c r="J88" s="213"/>
      <c r="K88" s="1055" t="s">
        <v>1476</v>
      </c>
      <c r="L88" s="219"/>
      <c r="M88" s="782"/>
      <c r="N88" s="213"/>
      <c r="O88" s="213"/>
      <c r="P88" s="213"/>
      <c r="Q88" s="213"/>
      <c r="R88" s="213"/>
      <c r="S88" s="213"/>
      <c r="T88" s="213"/>
      <c r="U88" s="213" t="str">
        <f>iferror(vlookup(W88,'Back up'!$B$2:$C$18,2),"")</f>
        <v/>
      </c>
      <c r="V88" s="213"/>
      <c r="W88" s="213"/>
      <c r="X88" s="213"/>
      <c r="Y88" s="213"/>
      <c r="Z88" s="214"/>
      <c r="AA88" s="214"/>
      <c r="AB88" s="214"/>
      <c r="AC88" s="214"/>
    </row>
    <row r="89" ht="26.25" hidden="1" customHeight="1">
      <c r="A89" s="208"/>
      <c r="B89" s="219"/>
      <c r="C89" s="213"/>
      <c r="D89" s="1054">
        <v>46137.0</v>
      </c>
      <c r="E89" s="213"/>
      <c r="F89" s="210" t="s">
        <v>1357</v>
      </c>
      <c r="G89" s="257"/>
      <c r="H89" s="1047">
        <v>1909.0</v>
      </c>
      <c r="I89" s="1036" t="s">
        <v>1376</v>
      </c>
      <c r="J89" s="213"/>
      <c r="K89" s="1055" t="s">
        <v>1477</v>
      </c>
      <c r="L89" s="219"/>
      <c r="M89" s="782"/>
      <c r="N89" s="213"/>
      <c r="O89" s="213"/>
      <c r="P89" s="213"/>
      <c r="Q89" s="213"/>
      <c r="R89" s="213"/>
      <c r="S89" s="213"/>
      <c r="T89" s="213"/>
      <c r="U89" s="213"/>
      <c r="V89" s="213"/>
      <c r="W89" s="213"/>
      <c r="X89" s="213"/>
      <c r="Y89" s="213"/>
      <c r="Z89" s="214"/>
      <c r="AA89" s="214"/>
      <c r="AB89" s="214"/>
      <c r="AC89" s="214"/>
    </row>
    <row r="90" ht="26.25" hidden="1" customHeight="1">
      <c r="A90" s="208"/>
      <c r="B90" s="219"/>
      <c r="C90" s="213"/>
      <c r="D90" s="1054">
        <v>46137.0</v>
      </c>
      <c r="E90" s="213"/>
      <c r="F90" s="210" t="s">
        <v>1357</v>
      </c>
      <c r="G90" s="257"/>
      <c r="H90" s="999">
        <v>1418.0</v>
      </c>
      <c r="I90" s="1034" t="s">
        <v>1376</v>
      </c>
      <c r="J90" s="213"/>
      <c r="K90" s="1055" t="s">
        <v>1477</v>
      </c>
      <c r="L90" s="219"/>
      <c r="M90" s="782"/>
      <c r="N90" s="213"/>
      <c r="O90" s="213"/>
      <c r="P90" s="213"/>
      <c r="Q90" s="213"/>
      <c r="R90" s="213"/>
      <c r="S90" s="213"/>
      <c r="T90" s="213"/>
      <c r="U90" s="213"/>
      <c r="V90" s="213"/>
      <c r="W90" s="213"/>
      <c r="X90" s="213"/>
      <c r="Y90" s="213"/>
      <c r="Z90" s="214"/>
      <c r="AA90" s="214"/>
      <c r="AB90" s="214"/>
      <c r="AC90" s="214"/>
    </row>
    <row r="91" ht="26.25" hidden="1" customHeight="1">
      <c r="A91" s="208"/>
      <c r="B91" s="1043" t="s">
        <v>2895</v>
      </c>
      <c r="C91" s="213"/>
      <c r="D91" s="1054">
        <v>46137.0</v>
      </c>
      <c r="E91" s="213"/>
      <c r="F91" s="210" t="s">
        <v>1407</v>
      </c>
      <c r="G91" s="213"/>
      <c r="H91" s="1035">
        <v>1403.0</v>
      </c>
      <c r="I91" s="1036" t="s">
        <v>2009</v>
      </c>
      <c r="J91" s="213"/>
      <c r="K91" s="1053" t="s">
        <v>2905</v>
      </c>
      <c r="L91" s="219"/>
      <c r="M91" s="782"/>
      <c r="N91" s="213"/>
      <c r="O91" s="213"/>
      <c r="P91" s="213"/>
      <c r="Q91" s="213"/>
      <c r="R91" s="213"/>
      <c r="S91" s="213"/>
      <c r="T91" s="213"/>
      <c r="U91" s="213"/>
      <c r="V91" s="213"/>
      <c r="W91" s="213"/>
      <c r="X91" s="213"/>
      <c r="Y91" s="213"/>
      <c r="Z91" s="214"/>
      <c r="AA91" s="214"/>
      <c r="AB91" s="214"/>
      <c r="AC91" s="214"/>
    </row>
    <row r="92" ht="26.25" hidden="1" customHeight="1">
      <c r="A92" s="208"/>
      <c r="B92" s="1043" t="s">
        <v>2895</v>
      </c>
      <c r="C92" s="213"/>
      <c r="D92" s="1054">
        <v>46137.0</v>
      </c>
      <c r="E92" s="213"/>
      <c r="F92" s="210" t="s">
        <v>1407</v>
      </c>
      <c r="G92" s="213"/>
      <c r="H92" s="255">
        <v>1908.0</v>
      </c>
      <c r="I92" s="1034" t="s">
        <v>2009</v>
      </c>
      <c r="J92" s="213"/>
      <c r="K92" s="1053" t="s">
        <v>1480</v>
      </c>
      <c r="L92" s="219"/>
      <c r="M92" s="782"/>
      <c r="N92" s="213"/>
      <c r="O92" s="213"/>
      <c r="P92" s="213"/>
      <c r="Q92" s="213"/>
      <c r="R92" s="213"/>
      <c r="S92" s="213"/>
      <c r="T92" s="213"/>
      <c r="U92" s="213"/>
      <c r="V92" s="213"/>
      <c r="W92" s="213"/>
      <c r="X92" s="213"/>
      <c r="Y92" s="213"/>
      <c r="Z92" s="214"/>
      <c r="AA92" s="214"/>
      <c r="AB92" s="214"/>
      <c r="AC92" s="214"/>
    </row>
    <row r="93" ht="26.25" hidden="1" customHeight="1">
      <c r="A93" s="208"/>
      <c r="B93" s="1043" t="s">
        <v>2895</v>
      </c>
      <c r="C93" s="213"/>
      <c r="D93" s="1054">
        <v>46137.0</v>
      </c>
      <c r="E93" s="213"/>
      <c r="F93" s="210" t="s">
        <v>1409</v>
      </c>
      <c r="G93" s="213"/>
      <c r="H93" s="1035">
        <v>1404.0</v>
      </c>
      <c r="I93" s="1036" t="s">
        <v>2009</v>
      </c>
      <c r="J93" s="213"/>
      <c r="K93" s="1053" t="s">
        <v>1468</v>
      </c>
      <c r="L93" s="219"/>
      <c r="M93" s="782"/>
      <c r="N93" s="213"/>
      <c r="O93" s="213"/>
      <c r="P93" s="213"/>
      <c r="Q93" s="213"/>
      <c r="R93" s="213"/>
      <c r="S93" s="213"/>
      <c r="T93" s="213"/>
      <c r="U93" s="213"/>
      <c r="V93" s="213"/>
      <c r="W93" s="213"/>
      <c r="X93" s="213"/>
      <c r="Y93" s="213"/>
      <c r="Z93" s="214"/>
      <c r="AA93" s="214"/>
      <c r="AB93" s="214"/>
      <c r="AC93" s="214"/>
    </row>
    <row r="94" ht="26.25" hidden="1" customHeight="1">
      <c r="A94" s="208"/>
      <c r="B94" s="1043" t="s">
        <v>2895</v>
      </c>
      <c r="C94" s="213"/>
      <c r="D94" s="1054">
        <v>46137.0</v>
      </c>
      <c r="E94" s="213"/>
      <c r="F94" s="210" t="s">
        <v>1407</v>
      </c>
      <c r="G94" s="213"/>
      <c r="H94" s="255">
        <v>2509.0</v>
      </c>
      <c r="I94" s="1034" t="s">
        <v>2009</v>
      </c>
      <c r="J94" s="213"/>
      <c r="K94" s="1053" t="s">
        <v>1481</v>
      </c>
      <c r="L94" s="219"/>
      <c r="M94" s="782"/>
      <c r="N94" s="213"/>
      <c r="O94" s="213"/>
      <c r="P94" s="213"/>
      <c r="Q94" s="213"/>
      <c r="R94" s="213"/>
      <c r="S94" s="213"/>
      <c r="T94" s="213"/>
      <c r="U94" s="213"/>
      <c r="V94" s="213"/>
      <c r="W94" s="213"/>
      <c r="X94" s="213"/>
      <c r="Y94" s="213"/>
      <c r="Z94" s="214"/>
      <c r="AA94" s="214"/>
      <c r="AB94" s="214"/>
      <c r="AC94" s="214"/>
    </row>
    <row r="95" ht="26.25" hidden="1" customHeight="1">
      <c r="A95" s="208"/>
      <c r="B95" s="1043" t="s">
        <v>2895</v>
      </c>
      <c r="C95" s="213"/>
      <c r="D95" s="1054">
        <v>46137.0</v>
      </c>
      <c r="E95" s="213"/>
      <c r="F95" s="210" t="s">
        <v>1407</v>
      </c>
      <c r="G95" s="213"/>
      <c r="H95" s="1035">
        <v>1408.0</v>
      </c>
      <c r="I95" s="1036" t="s">
        <v>2009</v>
      </c>
      <c r="J95" s="213"/>
      <c r="K95" s="1053" t="s">
        <v>1482</v>
      </c>
      <c r="L95" s="219"/>
      <c r="M95" s="782"/>
      <c r="N95" s="213"/>
      <c r="O95" s="213"/>
      <c r="P95" s="213"/>
      <c r="Q95" s="213"/>
      <c r="R95" s="213"/>
      <c r="S95" s="213"/>
      <c r="T95" s="213"/>
      <c r="U95" s="213"/>
      <c r="V95" s="213"/>
      <c r="W95" s="213"/>
      <c r="X95" s="213"/>
      <c r="Y95" s="213"/>
      <c r="Z95" s="214"/>
      <c r="AA95" s="214"/>
      <c r="AB95" s="214"/>
      <c r="AC95" s="214"/>
    </row>
    <row r="96" ht="26.25" hidden="1" customHeight="1">
      <c r="A96" s="208"/>
      <c r="B96" s="1056" t="s">
        <v>1484</v>
      </c>
      <c r="C96" s="213"/>
      <c r="D96" s="1054">
        <v>46137.0</v>
      </c>
      <c r="E96" s="213"/>
      <c r="F96" s="412" t="s">
        <v>1483</v>
      </c>
      <c r="G96" s="1057"/>
      <c r="H96" s="1058" t="s">
        <v>96</v>
      </c>
      <c r="I96" s="1059"/>
      <c r="J96" s="1060"/>
      <c r="K96" s="412" t="s">
        <v>2906</v>
      </c>
      <c r="L96" s="219"/>
      <c r="M96" s="782"/>
      <c r="N96" s="213"/>
      <c r="O96" s="213"/>
      <c r="P96" s="213"/>
      <c r="Q96" s="213"/>
      <c r="R96" s="213"/>
      <c r="S96" s="213"/>
      <c r="T96" s="213"/>
      <c r="U96" s="213"/>
      <c r="V96" s="213"/>
      <c r="W96" s="213"/>
      <c r="X96" s="213"/>
      <c r="Y96" s="213"/>
      <c r="Z96" s="214"/>
      <c r="AA96" s="214"/>
      <c r="AB96" s="214"/>
      <c r="AC96" s="214"/>
    </row>
    <row r="97" ht="26.25" hidden="1" customHeight="1">
      <c r="A97" s="208"/>
      <c r="B97" s="219"/>
      <c r="C97" s="213"/>
      <c r="D97" s="993">
        <v>46138.0</v>
      </c>
      <c r="E97" s="213"/>
      <c r="F97" s="210" t="s">
        <v>1357</v>
      </c>
      <c r="G97" s="257" t="s">
        <v>2894</v>
      </c>
      <c r="H97" s="1047">
        <v>1520.0</v>
      </c>
      <c r="I97" s="1036" t="s">
        <v>2009</v>
      </c>
      <c r="J97" s="213"/>
      <c r="K97" s="1061" t="s">
        <v>2907</v>
      </c>
      <c r="L97" s="219"/>
      <c r="M97" s="782"/>
      <c r="N97" s="213"/>
      <c r="O97" s="213"/>
      <c r="P97" s="213"/>
      <c r="Q97" s="213"/>
      <c r="R97" s="213"/>
      <c r="S97" s="213"/>
      <c r="T97" s="213"/>
      <c r="U97" s="213" t="str">
        <f>iferror(vlookup(W97,'Back up'!$B$2:$C$18,2),"")</f>
        <v/>
      </c>
      <c r="V97" s="213"/>
      <c r="W97" s="213"/>
      <c r="X97" s="213"/>
      <c r="Y97" s="213"/>
      <c r="Z97" s="214"/>
      <c r="AA97" s="214"/>
      <c r="AB97" s="214"/>
      <c r="AC97" s="214"/>
    </row>
    <row r="98" ht="30.0" hidden="1" customHeight="1">
      <c r="A98" s="208"/>
      <c r="B98" s="219"/>
      <c r="C98" s="213"/>
      <c r="D98" s="993">
        <v>46138.0</v>
      </c>
      <c r="E98" s="213"/>
      <c r="F98" s="210" t="s">
        <v>1486</v>
      </c>
      <c r="G98" s="213"/>
      <c r="H98" s="999">
        <v>3124.0</v>
      </c>
      <c r="I98" s="1034" t="s">
        <v>1376</v>
      </c>
      <c r="J98" s="213"/>
      <c r="K98" s="1061" t="s">
        <v>2908</v>
      </c>
      <c r="L98" s="219"/>
      <c r="M98" s="782"/>
      <c r="N98" s="213"/>
      <c r="O98" s="213"/>
      <c r="P98" s="213"/>
      <c r="Q98" s="213"/>
      <c r="R98" s="213"/>
      <c r="S98" s="213"/>
      <c r="T98" s="213"/>
      <c r="U98" s="213"/>
      <c r="V98" s="213"/>
      <c r="W98" s="213"/>
      <c r="X98" s="213"/>
      <c r="Y98" s="213"/>
      <c r="Z98" s="214"/>
      <c r="AA98" s="214"/>
      <c r="AB98" s="214"/>
      <c r="AC98" s="214"/>
    </row>
    <row r="99" ht="30.0" hidden="1" customHeight="1">
      <c r="A99" s="208"/>
      <c r="B99" s="1043"/>
      <c r="C99" s="213"/>
      <c r="D99" s="993">
        <v>46138.0</v>
      </c>
      <c r="E99" s="213"/>
      <c r="F99" s="210" t="s">
        <v>1357</v>
      </c>
      <c r="G99" s="213"/>
      <c r="H99" s="1047">
        <v>2224.0</v>
      </c>
      <c r="I99" s="1036" t="s">
        <v>2009</v>
      </c>
      <c r="J99" s="213"/>
      <c r="K99" s="1061" t="s">
        <v>1478</v>
      </c>
      <c r="L99" s="219"/>
      <c r="M99" s="782"/>
      <c r="N99" s="213"/>
      <c r="O99" s="213"/>
      <c r="P99" s="213"/>
      <c r="Q99" s="213"/>
      <c r="R99" s="213"/>
      <c r="S99" s="213"/>
      <c r="T99" s="213"/>
      <c r="U99" s="213"/>
      <c r="V99" s="213"/>
      <c r="W99" s="213"/>
      <c r="X99" s="213"/>
      <c r="Y99" s="213"/>
      <c r="Z99" s="214"/>
      <c r="AA99" s="214"/>
      <c r="AB99" s="214"/>
      <c r="AC99" s="214"/>
    </row>
    <row r="100" ht="30.0" hidden="1" customHeight="1">
      <c r="A100" s="208"/>
      <c r="B100" s="1043"/>
      <c r="C100" s="213"/>
      <c r="D100" s="993">
        <v>46138.0</v>
      </c>
      <c r="E100" s="213"/>
      <c r="F100" s="210" t="s">
        <v>1409</v>
      </c>
      <c r="G100" s="213"/>
      <c r="H100" s="999">
        <v>807.0</v>
      </c>
      <c r="I100" s="1034" t="s">
        <v>1376</v>
      </c>
      <c r="J100" s="213"/>
      <c r="K100" s="1061" t="s">
        <v>1489</v>
      </c>
      <c r="L100" s="219"/>
      <c r="M100" s="782"/>
      <c r="N100" s="213"/>
      <c r="O100" s="213"/>
      <c r="P100" s="213"/>
      <c r="Q100" s="213"/>
      <c r="R100" s="213"/>
      <c r="S100" s="213"/>
      <c r="T100" s="213"/>
      <c r="U100" s="213"/>
      <c r="V100" s="213"/>
      <c r="W100" s="213"/>
      <c r="X100" s="213"/>
      <c r="Y100" s="213"/>
      <c r="Z100" s="214"/>
      <c r="AA100" s="214"/>
      <c r="AB100" s="214"/>
      <c r="AC100" s="214"/>
    </row>
    <row r="101" ht="30.0" hidden="1" customHeight="1">
      <c r="A101" s="208"/>
      <c r="B101" s="1043" t="s">
        <v>2895</v>
      </c>
      <c r="C101" s="213"/>
      <c r="D101" s="993">
        <v>46138.0</v>
      </c>
      <c r="E101" s="213"/>
      <c r="F101" s="210" t="s">
        <v>1409</v>
      </c>
      <c r="G101" s="213"/>
      <c r="H101" s="1047">
        <v>1014.0</v>
      </c>
      <c r="I101" s="1036" t="s">
        <v>2009</v>
      </c>
      <c r="J101" s="213"/>
      <c r="K101" s="1053" t="s">
        <v>1490</v>
      </c>
      <c r="L101" s="219"/>
      <c r="M101" s="782"/>
      <c r="N101" s="213"/>
      <c r="O101" s="213"/>
      <c r="P101" s="213"/>
      <c r="Q101" s="213"/>
      <c r="R101" s="213"/>
      <c r="S101" s="213"/>
      <c r="T101" s="213"/>
      <c r="U101" s="213"/>
      <c r="V101" s="213"/>
      <c r="W101" s="213"/>
      <c r="X101" s="213"/>
      <c r="Y101" s="213"/>
      <c r="Z101" s="214"/>
      <c r="AA101" s="214"/>
      <c r="AB101" s="214"/>
      <c r="AC101" s="214"/>
    </row>
    <row r="102" ht="30.0" hidden="1" customHeight="1">
      <c r="A102" s="208"/>
      <c r="B102" s="1043" t="s">
        <v>2895</v>
      </c>
      <c r="C102" s="213"/>
      <c r="D102" s="993">
        <v>46138.0</v>
      </c>
      <c r="E102" s="213"/>
      <c r="F102" s="210" t="s">
        <v>1409</v>
      </c>
      <c r="G102" s="213"/>
      <c r="H102" s="999">
        <v>1916.0</v>
      </c>
      <c r="I102" s="1034" t="s">
        <v>2009</v>
      </c>
      <c r="J102" s="213"/>
      <c r="K102" s="1053" t="s">
        <v>1491</v>
      </c>
      <c r="L102" s="219"/>
      <c r="M102" s="782"/>
      <c r="N102" s="213"/>
      <c r="O102" s="213"/>
      <c r="P102" s="213"/>
      <c r="Q102" s="213"/>
      <c r="R102" s="213"/>
      <c r="S102" s="213"/>
      <c r="T102" s="213"/>
      <c r="U102" s="213"/>
      <c r="V102" s="213"/>
      <c r="W102" s="213"/>
      <c r="X102" s="213"/>
      <c r="Y102" s="213"/>
      <c r="Z102" s="214"/>
      <c r="AA102" s="214"/>
      <c r="AB102" s="214"/>
      <c r="AC102" s="214"/>
    </row>
    <row r="103" ht="30.0" hidden="1" customHeight="1">
      <c r="A103" s="208"/>
      <c r="B103" s="1043" t="s">
        <v>2895</v>
      </c>
      <c r="C103" s="213"/>
      <c r="D103" s="993">
        <v>46138.0</v>
      </c>
      <c r="E103" s="213"/>
      <c r="F103" s="210" t="s">
        <v>1409</v>
      </c>
      <c r="G103" s="213"/>
      <c r="H103" s="1047">
        <v>1619.0</v>
      </c>
      <c r="I103" s="1036" t="s">
        <v>2009</v>
      </c>
      <c r="J103" s="213"/>
      <c r="K103" s="1053" t="s">
        <v>1492</v>
      </c>
      <c r="L103" s="219"/>
      <c r="M103" s="782"/>
      <c r="N103" s="213"/>
      <c r="O103" s="213"/>
      <c r="P103" s="213"/>
      <c r="Q103" s="213"/>
      <c r="R103" s="213"/>
      <c r="S103" s="213"/>
      <c r="T103" s="213"/>
      <c r="U103" s="213"/>
      <c r="V103" s="213"/>
      <c r="W103" s="213"/>
      <c r="X103" s="213"/>
      <c r="Y103" s="213"/>
      <c r="Z103" s="214"/>
      <c r="AA103" s="214"/>
      <c r="AB103" s="214"/>
      <c r="AC103" s="214"/>
    </row>
    <row r="104" ht="28.5" hidden="1" customHeight="1">
      <c r="A104" s="208"/>
      <c r="B104" s="219"/>
      <c r="C104" s="213"/>
      <c r="D104" s="1062">
        <v>46139.0</v>
      </c>
      <c r="E104" s="213"/>
      <c r="F104" s="210" t="s">
        <v>1493</v>
      </c>
      <c r="G104" s="213"/>
      <c r="H104" s="999" t="s">
        <v>1455</v>
      </c>
      <c r="I104" s="1034" t="s">
        <v>1376</v>
      </c>
      <c r="J104" s="213"/>
      <c r="K104" s="1061" t="s">
        <v>2909</v>
      </c>
      <c r="L104" s="219"/>
      <c r="M104" s="782"/>
      <c r="N104" s="213"/>
      <c r="O104" s="213"/>
      <c r="P104" s="213"/>
      <c r="Q104" s="213"/>
      <c r="R104" s="213"/>
      <c r="S104" s="213"/>
      <c r="T104" s="213"/>
      <c r="U104" s="213"/>
      <c r="V104" s="213"/>
      <c r="W104" s="213"/>
      <c r="X104" s="213"/>
      <c r="Y104" s="213"/>
      <c r="Z104" s="214"/>
      <c r="AA104" s="214"/>
      <c r="AB104" s="214"/>
      <c r="AC104" s="214"/>
    </row>
    <row r="105" ht="28.5" hidden="1" customHeight="1">
      <c r="A105" s="208"/>
      <c r="B105" s="219"/>
      <c r="C105" s="213"/>
      <c r="D105" s="1062">
        <v>46139.0</v>
      </c>
      <c r="E105" s="213"/>
      <c r="F105" s="210" t="s">
        <v>1357</v>
      </c>
      <c r="G105" s="213"/>
      <c r="H105" s="1047">
        <v>2707.0</v>
      </c>
      <c r="I105" s="1036" t="s">
        <v>1376</v>
      </c>
      <c r="J105" s="213"/>
      <c r="K105" s="1061" t="s">
        <v>2910</v>
      </c>
      <c r="L105" s="219"/>
      <c r="M105" s="782"/>
      <c r="N105" s="213"/>
      <c r="O105" s="213"/>
      <c r="P105" s="213"/>
      <c r="Q105" s="213"/>
      <c r="R105" s="213"/>
      <c r="S105" s="213"/>
      <c r="T105" s="213"/>
      <c r="U105" s="213"/>
      <c r="V105" s="213"/>
      <c r="W105" s="213"/>
      <c r="X105" s="213"/>
      <c r="Y105" s="213"/>
      <c r="Z105" s="214"/>
      <c r="AA105" s="214"/>
      <c r="AB105" s="214"/>
      <c r="AC105" s="214"/>
    </row>
    <row r="106" ht="28.5" hidden="1" customHeight="1">
      <c r="A106" s="208"/>
      <c r="B106" s="219"/>
      <c r="C106" s="213"/>
      <c r="D106" s="1062">
        <v>46139.0</v>
      </c>
      <c r="E106" s="213"/>
      <c r="F106" s="210" t="s">
        <v>1409</v>
      </c>
      <c r="G106" s="213"/>
      <c r="H106" s="999">
        <v>1406.0</v>
      </c>
      <c r="I106" s="1034" t="s">
        <v>2009</v>
      </c>
      <c r="J106" s="213"/>
      <c r="K106" s="1061" t="s">
        <v>1496</v>
      </c>
      <c r="L106" s="219"/>
      <c r="M106" s="782"/>
      <c r="N106" s="213"/>
      <c r="O106" s="213"/>
      <c r="P106" s="213"/>
      <c r="Q106" s="213"/>
      <c r="R106" s="213"/>
      <c r="S106" s="213"/>
      <c r="T106" s="213"/>
      <c r="U106" s="213"/>
      <c r="V106" s="213"/>
      <c r="W106" s="213"/>
      <c r="X106" s="213"/>
      <c r="Y106" s="213"/>
      <c r="Z106" s="214"/>
      <c r="AA106" s="214"/>
      <c r="AB106" s="214"/>
      <c r="AC106" s="214"/>
    </row>
    <row r="107" ht="28.5" hidden="1" customHeight="1">
      <c r="A107" s="208"/>
      <c r="B107" s="219"/>
      <c r="C107" s="213"/>
      <c r="D107" s="1062">
        <v>46139.0</v>
      </c>
      <c r="E107" s="213"/>
      <c r="F107" s="210" t="s">
        <v>1357</v>
      </c>
      <c r="G107" s="213"/>
      <c r="H107" s="1047">
        <v>1802.0</v>
      </c>
      <c r="I107" s="1036" t="s">
        <v>2009</v>
      </c>
      <c r="J107" s="213"/>
      <c r="K107" s="1061" t="s">
        <v>1496</v>
      </c>
      <c r="L107" s="219"/>
      <c r="M107" s="782"/>
      <c r="N107" s="213"/>
      <c r="O107" s="213"/>
      <c r="P107" s="213"/>
      <c r="Q107" s="213"/>
      <c r="R107" s="213"/>
      <c r="S107" s="213"/>
      <c r="T107" s="213"/>
      <c r="U107" s="213"/>
      <c r="V107" s="213"/>
      <c r="W107" s="213"/>
      <c r="X107" s="213"/>
      <c r="Y107" s="213"/>
      <c r="Z107" s="214"/>
      <c r="AA107" s="214"/>
      <c r="AB107" s="214"/>
      <c r="AC107" s="214"/>
    </row>
    <row r="108" ht="28.5" hidden="1" customHeight="1">
      <c r="A108" s="208"/>
      <c r="B108" s="1043"/>
      <c r="C108" s="213"/>
      <c r="D108" s="1062">
        <v>46139.0</v>
      </c>
      <c r="E108" s="213"/>
      <c r="F108" s="210" t="s">
        <v>1498</v>
      </c>
      <c r="G108" s="213"/>
      <c r="H108" s="999">
        <v>1501.0</v>
      </c>
      <c r="I108" s="1034" t="s">
        <v>2009</v>
      </c>
      <c r="J108" s="213"/>
      <c r="K108" s="1061" t="s">
        <v>1403</v>
      </c>
      <c r="L108" s="219"/>
      <c r="M108" s="782"/>
      <c r="N108" s="213"/>
      <c r="O108" s="213"/>
      <c r="P108" s="213"/>
      <c r="Q108" s="213"/>
      <c r="R108" s="213"/>
      <c r="S108" s="213"/>
      <c r="T108" s="213"/>
      <c r="U108" s="213"/>
      <c r="V108" s="213"/>
      <c r="W108" s="213"/>
      <c r="X108" s="213"/>
      <c r="Y108" s="213"/>
      <c r="Z108" s="214"/>
      <c r="AA108" s="214"/>
      <c r="AB108" s="214"/>
      <c r="AC108" s="214"/>
    </row>
    <row r="109" ht="28.5" hidden="1" customHeight="1">
      <c r="A109" s="208"/>
      <c r="B109" s="1043" t="s">
        <v>2895</v>
      </c>
      <c r="C109" s="213"/>
      <c r="D109" s="1062">
        <v>46139.0</v>
      </c>
      <c r="E109" s="213"/>
      <c r="F109" s="210" t="s">
        <v>1409</v>
      </c>
      <c r="G109" s="213"/>
      <c r="H109" s="1047">
        <v>1403.0</v>
      </c>
      <c r="I109" s="1036" t="s">
        <v>2009</v>
      </c>
      <c r="J109" s="213"/>
      <c r="K109" s="1053" t="s">
        <v>1500</v>
      </c>
      <c r="L109" s="219"/>
      <c r="M109" s="782"/>
      <c r="N109" s="213"/>
      <c r="O109" s="213"/>
      <c r="P109" s="213"/>
      <c r="Q109" s="213"/>
      <c r="R109" s="213"/>
      <c r="S109" s="213"/>
      <c r="T109" s="213"/>
      <c r="U109" s="213"/>
      <c r="V109" s="213"/>
      <c r="W109" s="213"/>
      <c r="X109" s="213"/>
      <c r="Y109" s="213"/>
      <c r="Z109" s="214"/>
      <c r="AA109" s="214"/>
      <c r="AB109" s="214"/>
      <c r="AC109" s="214"/>
    </row>
    <row r="110" ht="28.5" hidden="1" customHeight="1">
      <c r="A110" s="208"/>
      <c r="B110" s="1043" t="s">
        <v>2895</v>
      </c>
      <c r="C110" s="213"/>
      <c r="D110" s="1062">
        <v>46139.0</v>
      </c>
      <c r="E110" s="213"/>
      <c r="F110" s="210" t="s">
        <v>1409</v>
      </c>
      <c r="G110" s="213"/>
      <c r="H110" s="999">
        <v>1014.0</v>
      </c>
      <c r="I110" s="1034" t="s">
        <v>2009</v>
      </c>
      <c r="J110" s="213"/>
      <c r="K110" s="1063" t="s">
        <v>1501</v>
      </c>
      <c r="L110" s="219"/>
      <c r="M110" s="782"/>
      <c r="N110" s="213"/>
      <c r="O110" s="213"/>
      <c r="P110" s="213"/>
      <c r="Q110" s="213"/>
      <c r="R110" s="213"/>
      <c r="S110" s="213"/>
      <c r="T110" s="213"/>
      <c r="U110" s="213"/>
      <c r="V110" s="213"/>
      <c r="W110" s="213"/>
      <c r="X110" s="213"/>
      <c r="Y110" s="213"/>
      <c r="Z110" s="214"/>
      <c r="AA110" s="214"/>
      <c r="AB110" s="214"/>
      <c r="AC110" s="214"/>
    </row>
    <row r="111" ht="28.5" hidden="1" customHeight="1">
      <c r="A111" s="208"/>
      <c r="B111" s="1043" t="s">
        <v>2895</v>
      </c>
      <c r="C111" s="213"/>
      <c r="D111" s="1062">
        <v>46139.0</v>
      </c>
      <c r="E111" s="213"/>
      <c r="F111" s="210" t="s">
        <v>1409</v>
      </c>
      <c r="G111" s="213"/>
      <c r="H111" s="1047">
        <v>1619.0</v>
      </c>
      <c r="I111" s="1036" t="s">
        <v>2009</v>
      </c>
      <c r="J111" s="213"/>
      <c r="K111" s="1053" t="s">
        <v>1464</v>
      </c>
      <c r="L111" s="219"/>
      <c r="M111" s="782"/>
      <c r="N111" s="213"/>
      <c r="O111" s="213"/>
      <c r="P111" s="213"/>
      <c r="Q111" s="213"/>
      <c r="R111" s="213"/>
      <c r="S111" s="213"/>
      <c r="T111" s="213"/>
      <c r="U111" s="213"/>
      <c r="V111" s="213"/>
      <c r="W111" s="213"/>
      <c r="X111" s="213"/>
      <c r="Y111" s="213"/>
      <c r="Z111" s="214"/>
      <c r="AA111" s="214"/>
      <c r="AB111" s="214"/>
      <c r="AC111" s="214"/>
    </row>
    <row r="112" ht="28.5" hidden="1" customHeight="1">
      <c r="A112" s="208"/>
      <c r="B112" s="1043" t="s">
        <v>2895</v>
      </c>
      <c r="C112" s="213"/>
      <c r="D112" s="1062">
        <v>46139.0</v>
      </c>
      <c r="E112" s="213"/>
      <c r="F112" s="210" t="s">
        <v>1409</v>
      </c>
      <c r="G112" s="213"/>
      <c r="H112" s="999">
        <v>1218.0</v>
      </c>
      <c r="I112" s="1034" t="s">
        <v>2009</v>
      </c>
      <c r="J112" s="213"/>
      <c r="K112" s="1053" t="s">
        <v>1502</v>
      </c>
      <c r="L112" s="219"/>
      <c r="M112" s="782"/>
      <c r="N112" s="213"/>
      <c r="O112" s="213"/>
      <c r="P112" s="213"/>
      <c r="Q112" s="213"/>
      <c r="R112" s="213"/>
      <c r="S112" s="213"/>
      <c r="T112" s="213"/>
      <c r="U112" s="213"/>
      <c r="V112" s="213"/>
      <c r="W112" s="213"/>
      <c r="X112" s="213"/>
      <c r="Y112" s="213"/>
      <c r="Z112" s="214"/>
      <c r="AA112" s="214"/>
      <c r="AB112" s="214"/>
      <c r="AC112" s="214"/>
    </row>
    <row r="113" ht="28.5" hidden="1" customHeight="1">
      <c r="A113" s="208"/>
      <c r="B113" s="1043" t="s">
        <v>2895</v>
      </c>
      <c r="C113" s="213"/>
      <c r="D113" s="1062">
        <v>46139.0</v>
      </c>
      <c r="E113" s="213"/>
      <c r="F113" s="210" t="s">
        <v>1409</v>
      </c>
      <c r="G113" s="213"/>
      <c r="H113" s="1047">
        <v>1919.0</v>
      </c>
      <c r="I113" s="1036" t="s">
        <v>2009</v>
      </c>
      <c r="J113" s="213"/>
      <c r="K113" s="1053" t="s">
        <v>1503</v>
      </c>
      <c r="L113" s="219"/>
      <c r="M113" s="782"/>
      <c r="N113" s="213"/>
      <c r="O113" s="213"/>
      <c r="P113" s="213"/>
      <c r="Q113" s="213"/>
      <c r="R113" s="213"/>
      <c r="S113" s="213"/>
      <c r="T113" s="213"/>
      <c r="U113" s="213"/>
      <c r="V113" s="213"/>
      <c r="W113" s="213"/>
      <c r="X113" s="213"/>
      <c r="Y113" s="213"/>
      <c r="Z113" s="214"/>
      <c r="AA113" s="214"/>
      <c r="AB113" s="214"/>
      <c r="AC113" s="214"/>
    </row>
    <row r="114" ht="28.5" hidden="1" customHeight="1">
      <c r="A114" s="208"/>
      <c r="B114" s="1043" t="s">
        <v>2895</v>
      </c>
      <c r="C114" s="213"/>
      <c r="D114" s="1062">
        <v>46139.0</v>
      </c>
      <c r="E114" s="213"/>
      <c r="F114" s="210" t="s">
        <v>1409</v>
      </c>
      <c r="G114" s="213"/>
      <c r="H114" s="999">
        <v>1803.0</v>
      </c>
      <c r="I114" s="1034" t="s">
        <v>2009</v>
      </c>
      <c r="J114" s="213"/>
      <c r="K114" s="1053" t="s">
        <v>1504</v>
      </c>
      <c r="L114" s="219"/>
      <c r="M114" s="782"/>
      <c r="N114" s="213"/>
      <c r="O114" s="213"/>
      <c r="P114" s="213"/>
      <c r="Q114" s="213"/>
      <c r="R114" s="213"/>
      <c r="S114" s="213"/>
      <c r="T114" s="213"/>
      <c r="U114" s="213"/>
      <c r="V114" s="213"/>
      <c r="W114" s="213"/>
      <c r="X114" s="213"/>
      <c r="Y114" s="213"/>
      <c r="Z114" s="214"/>
      <c r="AA114" s="214"/>
      <c r="AB114" s="214"/>
      <c r="AC114" s="214"/>
    </row>
    <row r="115" ht="28.5" hidden="1" customHeight="1">
      <c r="A115" s="208">
        <v>78.0</v>
      </c>
      <c r="B115" s="1043" t="s">
        <v>2895</v>
      </c>
      <c r="C115" s="213"/>
      <c r="D115" s="1062">
        <v>46139.0</v>
      </c>
      <c r="E115" s="213"/>
      <c r="F115" s="210" t="s">
        <v>1409</v>
      </c>
      <c r="G115" s="213"/>
      <c r="H115" s="1047">
        <v>1709.0</v>
      </c>
      <c r="I115" s="1036" t="s">
        <v>2009</v>
      </c>
      <c r="J115" s="213"/>
      <c r="K115" s="1053" t="s">
        <v>1503</v>
      </c>
      <c r="L115" s="219"/>
      <c r="M115" s="782"/>
      <c r="N115" s="213"/>
      <c r="O115" s="213"/>
      <c r="P115" s="213"/>
      <c r="Q115" s="213"/>
      <c r="R115" s="213"/>
      <c r="S115" s="213"/>
      <c r="T115" s="213"/>
      <c r="U115" s="213" t="str">
        <f>iferror(vlookup(W115,'Back up'!$B$2:$C$18,2),"")</f>
        <v/>
      </c>
      <c r="V115" s="213"/>
      <c r="W115" s="213"/>
      <c r="X115" s="213"/>
      <c r="Y115" s="213"/>
      <c r="Z115" s="214"/>
      <c r="AA115" s="214"/>
      <c r="AB115" s="214"/>
      <c r="AC115" s="214"/>
    </row>
    <row r="116" ht="27.0" hidden="1" customHeight="1">
      <c r="A116" s="208"/>
      <c r="B116" s="219"/>
      <c r="C116" s="213"/>
      <c r="D116" s="1064">
        <v>46140.0</v>
      </c>
      <c r="E116" s="213"/>
      <c r="F116" s="210" t="s">
        <v>1486</v>
      </c>
      <c r="G116" s="213"/>
      <c r="H116" s="999">
        <v>3124.0</v>
      </c>
      <c r="I116" s="1034" t="s">
        <v>1376</v>
      </c>
      <c r="J116" s="213"/>
      <c r="K116" s="1061" t="s">
        <v>1506</v>
      </c>
      <c r="L116" s="219"/>
      <c r="M116" s="782"/>
      <c r="N116" s="213"/>
      <c r="O116" s="213"/>
      <c r="P116" s="213"/>
      <c r="Q116" s="213"/>
      <c r="R116" s="213"/>
      <c r="S116" s="213"/>
      <c r="T116" s="213"/>
      <c r="U116" s="213"/>
      <c r="V116" s="213"/>
      <c r="W116" s="213"/>
      <c r="X116" s="213"/>
      <c r="Y116" s="213"/>
      <c r="Z116" s="214"/>
      <c r="AA116" s="214"/>
      <c r="AB116" s="214"/>
      <c r="AC116" s="214"/>
    </row>
    <row r="117" ht="27.0" hidden="1" customHeight="1">
      <c r="A117" s="208">
        <v>80.0</v>
      </c>
      <c r="B117" s="219"/>
      <c r="C117" s="213"/>
      <c r="D117" s="1064">
        <v>46140.0</v>
      </c>
      <c r="E117" s="213"/>
      <c r="F117" s="210" t="s">
        <v>1357</v>
      </c>
      <c r="G117" s="213"/>
      <c r="H117" s="1047">
        <v>1402.0</v>
      </c>
      <c r="I117" s="1036" t="s">
        <v>1376</v>
      </c>
      <c r="J117" s="213"/>
      <c r="K117" s="1061" t="s">
        <v>1508</v>
      </c>
      <c r="L117" s="219"/>
      <c r="M117" s="782"/>
      <c r="N117" s="213"/>
      <c r="O117" s="213"/>
      <c r="P117" s="213"/>
      <c r="Q117" s="213"/>
      <c r="R117" s="213"/>
      <c r="S117" s="213"/>
      <c r="T117" s="213"/>
      <c r="U117" s="213" t="str">
        <f>iferror(vlookup(W117,'Back up'!$B$2:$C$18,2),"")</f>
        <v/>
      </c>
      <c r="V117" s="213"/>
      <c r="W117" s="213"/>
      <c r="X117" s="213"/>
      <c r="Y117" s="213"/>
      <c r="Z117" s="214"/>
      <c r="AA117" s="214"/>
      <c r="AB117" s="214"/>
      <c r="AC117" s="214"/>
    </row>
    <row r="118" ht="27.0" hidden="1" customHeight="1">
      <c r="A118" s="208">
        <v>81.0</v>
      </c>
      <c r="B118" s="1043" t="s">
        <v>2895</v>
      </c>
      <c r="C118" s="213"/>
      <c r="D118" s="1064">
        <v>46140.0</v>
      </c>
      <c r="E118" s="213"/>
      <c r="F118" s="210" t="s">
        <v>1509</v>
      </c>
      <c r="G118" s="213"/>
      <c r="H118" s="999">
        <v>2139.0</v>
      </c>
      <c r="I118" s="1034" t="s">
        <v>2009</v>
      </c>
      <c r="J118" s="213"/>
      <c r="K118" s="1053" t="s">
        <v>2911</v>
      </c>
      <c r="L118" s="219"/>
      <c r="M118" s="782"/>
      <c r="N118" s="213"/>
      <c r="O118" s="213"/>
      <c r="P118" s="213"/>
      <c r="Q118" s="213"/>
      <c r="R118" s="213"/>
      <c r="S118" s="213"/>
      <c r="T118" s="213"/>
      <c r="U118" s="213" t="str">
        <f>iferror(vlookup(W118,'Back up'!$B$2:$C$18,2),"")</f>
        <v/>
      </c>
      <c r="V118" s="213"/>
      <c r="W118" s="213"/>
      <c r="X118" s="213"/>
      <c r="Y118" s="213"/>
      <c r="Z118" s="214"/>
      <c r="AA118" s="214"/>
      <c r="AB118" s="214"/>
      <c r="AC118" s="214"/>
    </row>
    <row r="119" ht="27.0" hidden="1" customHeight="1">
      <c r="A119" s="208">
        <v>82.0</v>
      </c>
      <c r="B119" s="1043" t="s">
        <v>2895</v>
      </c>
      <c r="C119" s="213"/>
      <c r="D119" s="1064">
        <v>46140.0</v>
      </c>
      <c r="E119" s="213"/>
      <c r="F119" s="210" t="s">
        <v>1509</v>
      </c>
      <c r="G119" s="213"/>
      <c r="H119" s="1047">
        <v>1726.0</v>
      </c>
      <c r="I119" s="1036" t="s">
        <v>2009</v>
      </c>
      <c r="J119" s="213"/>
      <c r="K119" s="1053" t="s">
        <v>2911</v>
      </c>
      <c r="L119" s="219"/>
      <c r="M119" s="782"/>
      <c r="N119" s="213"/>
      <c r="O119" s="213"/>
      <c r="P119" s="213"/>
      <c r="Q119" s="213"/>
      <c r="R119" s="213"/>
      <c r="S119" s="213"/>
      <c r="T119" s="213"/>
      <c r="U119" s="213" t="str">
        <f>iferror(vlookup(W119,'Back up'!$B$2:$C$18,2),"")</f>
        <v/>
      </c>
      <c r="V119" s="213"/>
      <c r="W119" s="213"/>
      <c r="X119" s="213"/>
      <c r="Y119" s="213"/>
      <c r="Z119" s="214"/>
      <c r="AA119" s="214"/>
      <c r="AB119" s="214"/>
      <c r="AC119" s="214"/>
    </row>
    <row r="120" ht="27.0" hidden="1" customHeight="1">
      <c r="A120" s="208">
        <v>83.0</v>
      </c>
      <c r="B120" s="1043" t="s">
        <v>2895</v>
      </c>
      <c r="C120" s="213"/>
      <c r="D120" s="1064">
        <v>46140.0</v>
      </c>
      <c r="E120" s="213"/>
      <c r="F120" s="210" t="s">
        <v>1509</v>
      </c>
      <c r="G120" s="213"/>
      <c r="H120" s="999">
        <v>2319.0</v>
      </c>
      <c r="I120" s="1034" t="s">
        <v>2009</v>
      </c>
      <c r="J120" s="213"/>
      <c r="K120" s="1053" t="s">
        <v>2911</v>
      </c>
      <c r="L120" s="219"/>
      <c r="M120" s="782"/>
      <c r="N120" s="213"/>
      <c r="O120" s="213"/>
      <c r="P120" s="213"/>
      <c r="Q120" s="213"/>
      <c r="R120" s="213"/>
      <c r="S120" s="213"/>
      <c r="T120" s="213"/>
      <c r="U120" s="213" t="str">
        <f>iferror(vlookup(W120,'Back up'!$B$2:$C$18,2),"")</f>
        <v/>
      </c>
      <c r="V120" s="213"/>
      <c r="W120" s="213"/>
      <c r="X120" s="213"/>
      <c r="Y120" s="213"/>
      <c r="Z120" s="214"/>
      <c r="AA120" s="214"/>
      <c r="AB120" s="214"/>
      <c r="AC120" s="214"/>
    </row>
    <row r="121" ht="27.0" hidden="1" customHeight="1">
      <c r="A121" s="208">
        <v>84.0</v>
      </c>
      <c r="B121" s="1043" t="s">
        <v>2895</v>
      </c>
      <c r="C121" s="213"/>
      <c r="D121" s="1064">
        <v>46140.0</v>
      </c>
      <c r="E121" s="213"/>
      <c r="F121" s="210" t="s">
        <v>1509</v>
      </c>
      <c r="G121" s="213"/>
      <c r="H121" s="1047">
        <v>1514.0</v>
      </c>
      <c r="I121" s="1036" t="s">
        <v>2009</v>
      </c>
      <c r="J121" s="213"/>
      <c r="K121" s="1053" t="s">
        <v>2911</v>
      </c>
      <c r="L121" s="219"/>
      <c r="M121" s="782"/>
      <c r="N121" s="213"/>
      <c r="O121" s="213"/>
      <c r="P121" s="213"/>
      <c r="Q121" s="213"/>
      <c r="R121" s="213"/>
      <c r="S121" s="213"/>
      <c r="T121" s="213"/>
      <c r="U121" s="213" t="str">
        <f>iferror(vlookup(W121,'Back up'!$B$2:$C$18,2),"")</f>
        <v/>
      </c>
      <c r="V121" s="213"/>
      <c r="W121" s="213"/>
      <c r="X121" s="213"/>
      <c r="Y121" s="213"/>
      <c r="Z121" s="214"/>
      <c r="AA121" s="214"/>
      <c r="AB121" s="214"/>
      <c r="AC121" s="214"/>
    </row>
    <row r="122" ht="27.0" hidden="1" customHeight="1">
      <c r="A122" s="208">
        <v>85.0</v>
      </c>
      <c r="B122" s="1043" t="s">
        <v>2895</v>
      </c>
      <c r="C122" s="213"/>
      <c r="D122" s="1064">
        <v>46140.0</v>
      </c>
      <c r="E122" s="213"/>
      <c r="F122" s="210" t="s">
        <v>1509</v>
      </c>
      <c r="G122" s="213"/>
      <c r="H122" s="999">
        <v>2437.0</v>
      </c>
      <c r="I122" s="1034" t="s">
        <v>2009</v>
      </c>
      <c r="J122" s="213"/>
      <c r="K122" s="1053" t="s">
        <v>2911</v>
      </c>
      <c r="L122" s="219"/>
      <c r="M122" s="782"/>
      <c r="N122" s="213"/>
      <c r="O122" s="213"/>
      <c r="P122" s="213"/>
      <c r="Q122" s="213"/>
      <c r="R122" s="213"/>
      <c r="S122" s="213"/>
      <c r="T122" s="213"/>
      <c r="U122" s="213" t="str">
        <f>iferror(vlookup(W122,'Back up'!$B$2:$C$18,2),"")</f>
        <v/>
      </c>
      <c r="V122" s="213"/>
      <c r="W122" s="213"/>
      <c r="X122" s="213"/>
      <c r="Y122" s="213"/>
      <c r="Z122" s="214"/>
      <c r="AA122" s="214"/>
      <c r="AB122" s="214"/>
      <c r="AC122" s="214"/>
    </row>
    <row r="123" ht="27.0" hidden="1" customHeight="1">
      <c r="A123" s="208">
        <v>86.0</v>
      </c>
      <c r="B123" s="1043" t="s">
        <v>2895</v>
      </c>
      <c r="C123" s="213"/>
      <c r="D123" s="1064">
        <v>46140.0</v>
      </c>
      <c r="E123" s="213"/>
      <c r="F123" s="210" t="s">
        <v>1509</v>
      </c>
      <c r="G123" s="213"/>
      <c r="H123" s="1047">
        <v>2003.0</v>
      </c>
      <c r="I123" s="1036" t="s">
        <v>2009</v>
      </c>
      <c r="J123" s="213"/>
      <c r="K123" s="1053" t="s">
        <v>2911</v>
      </c>
      <c r="L123" s="219"/>
      <c r="M123" s="782"/>
      <c r="N123" s="213"/>
      <c r="O123" s="213"/>
      <c r="P123" s="213"/>
      <c r="Q123" s="213"/>
      <c r="R123" s="213"/>
      <c r="S123" s="213"/>
      <c r="T123" s="213"/>
      <c r="U123" s="213" t="str">
        <f>iferror(vlookup(W123,'Back up'!$B$2:$C$18,2),"")</f>
        <v/>
      </c>
      <c r="V123" s="213"/>
      <c r="W123" s="213"/>
      <c r="X123" s="213"/>
      <c r="Y123" s="213"/>
      <c r="Z123" s="214"/>
      <c r="AA123" s="214"/>
      <c r="AB123" s="214"/>
      <c r="AC123" s="214"/>
    </row>
    <row r="124" ht="27.0" hidden="1" customHeight="1">
      <c r="A124" s="208">
        <v>87.0</v>
      </c>
      <c r="B124" s="1043" t="s">
        <v>2895</v>
      </c>
      <c r="C124" s="213"/>
      <c r="D124" s="1064">
        <v>46140.0</v>
      </c>
      <c r="E124" s="213"/>
      <c r="F124" s="210" t="s">
        <v>1509</v>
      </c>
      <c r="G124" s="213"/>
      <c r="H124" s="999">
        <v>741.0</v>
      </c>
      <c r="I124" s="1034" t="s">
        <v>2009</v>
      </c>
      <c r="J124" s="213"/>
      <c r="K124" s="1053" t="s">
        <v>2911</v>
      </c>
      <c r="L124" s="219"/>
      <c r="M124" s="782"/>
      <c r="N124" s="213"/>
      <c r="O124" s="213"/>
      <c r="P124" s="213"/>
      <c r="Q124" s="213"/>
      <c r="R124" s="213"/>
      <c r="S124" s="213"/>
      <c r="T124" s="213"/>
      <c r="U124" s="213" t="str">
        <f>iferror(vlookup(W124,'Back up'!$B$2:$C$18,2),"")</f>
        <v/>
      </c>
      <c r="V124" s="213"/>
      <c r="W124" s="213"/>
      <c r="X124" s="213"/>
      <c r="Y124" s="213"/>
      <c r="Z124" s="214"/>
      <c r="AA124" s="214"/>
      <c r="AB124" s="214"/>
      <c r="AC124" s="214"/>
    </row>
    <row r="125" ht="27.0" hidden="1" customHeight="1">
      <c r="A125" s="208">
        <v>88.0</v>
      </c>
      <c r="B125" s="1043" t="s">
        <v>2895</v>
      </c>
      <c r="C125" s="213"/>
      <c r="D125" s="1064">
        <v>46140.0</v>
      </c>
      <c r="E125" s="213"/>
      <c r="F125" s="210" t="s">
        <v>1509</v>
      </c>
      <c r="G125" s="213"/>
      <c r="H125" s="1047">
        <v>1803.0</v>
      </c>
      <c r="I125" s="1036" t="s">
        <v>2009</v>
      </c>
      <c r="J125" s="213"/>
      <c r="K125" s="1053" t="s">
        <v>2911</v>
      </c>
      <c r="L125" s="219"/>
      <c r="M125" s="782"/>
      <c r="N125" s="213"/>
      <c r="O125" s="213"/>
      <c r="P125" s="213"/>
      <c r="Q125" s="213"/>
      <c r="R125" s="213"/>
      <c r="S125" s="213"/>
      <c r="T125" s="213"/>
      <c r="U125" s="213" t="str">
        <f>iferror(vlookup(W125,'Back up'!$B$2:$C$18,2),"")</f>
        <v/>
      </c>
      <c r="V125" s="213"/>
      <c r="W125" s="213"/>
      <c r="X125" s="213"/>
      <c r="Y125" s="213"/>
      <c r="Z125" s="214"/>
      <c r="AA125" s="214"/>
      <c r="AB125" s="214"/>
      <c r="AC125" s="214"/>
    </row>
    <row r="126" ht="27.0" customHeight="1">
      <c r="A126" s="1065"/>
      <c r="B126" s="283"/>
      <c r="C126" s="283"/>
      <c r="D126" s="283"/>
      <c r="E126" s="283"/>
      <c r="F126" s="283"/>
      <c r="G126" s="283"/>
      <c r="H126" s="1066"/>
      <c r="I126" s="1066"/>
      <c r="J126" s="283"/>
      <c r="K126" s="284"/>
      <c r="L126" s="219"/>
      <c r="M126" s="782"/>
      <c r="N126" s="213"/>
      <c r="O126" s="213"/>
      <c r="P126" s="213"/>
      <c r="Q126" s="213"/>
      <c r="R126" s="213"/>
      <c r="S126" s="213"/>
      <c r="T126" s="213"/>
      <c r="U126" s="213"/>
      <c r="V126" s="213"/>
      <c r="W126" s="213"/>
      <c r="X126" s="213"/>
      <c r="Y126" s="213"/>
      <c r="Z126" s="214"/>
      <c r="AA126" s="214"/>
      <c r="AB126" s="214"/>
      <c r="AC126" s="214"/>
    </row>
    <row r="127" ht="27.0" customHeight="1">
      <c r="A127" s="1065"/>
      <c r="B127" s="283"/>
      <c r="C127" s="283"/>
      <c r="D127" s="283"/>
      <c r="E127" s="283"/>
      <c r="F127" s="283"/>
      <c r="G127" s="283"/>
      <c r="H127" s="1067"/>
      <c r="I127" s="1067"/>
      <c r="J127" s="283"/>
      <c r="K127" s="284"/>
      <c r="L127" s="219"/>
      <c r="M127" s="782"/>
      <c r="N127" s="213"/>
      <c r="O127" s="213"/>
      <c r="P127" s="213"/>
      <c r="Q127" s="213"/>
      <c r="R127" s="213"/>
      <c r="S127" s="213"/>
      <c r="T127" s="213"/>
      <c r="U127" s="213"/>
      <c r="V127" s="213"/>
      <c r="W127" s="213"/>
      <c r="X127" s="213"/>
      <c r="Y127" s="213"/>
      <c r="Z127" s="214"/>
      <c r="AA127" s="214"/>
      <c r="AB127" s="214"/>
      <c r="AC127" s="214"/>
    </row>
    <row r="128" ht="27.0" customHeight="1">
      <c r="A128" s="208">
        <v>79.0</v>
      </c>
      <c r="B128" s="219"/>
      <c r="C128" s="213"/>
      <c r="D128" s="1068">
        <v>46141.0</v>
      </c>
      <c r="E128" s="213"/>
      <c r="F128" s="210" t="s">
        <v>169</v>
      </c>
      <c r="G128" s="213"/>
      <c r="H128" s="999">
        <v>532.0</v>
      </c>
      <c r="I128" s="1034" t="s">
        <v>1376</v>
      </c>
      <c r="J128" s="213"/>
      <c r="K128" s="1061" t="s">
        <v>2912</v>
      </c>
      <c r="L128" s="219"/>
      <c r="M128" s="782"/>
      <c r="N128" s="213"/>
      <c r="O128" s="213"/>
      <c r="P128" s="213"/>
      <c r="Q128" s="213"/>
      <c r="R128" s="213"/>
      <c r="S128" s="213"/>
      <c r="T128" s="213"/>
      <c r="U128" s="213" t="str">
        <f>iferror(vlookup(W128,'Back up'!$B$2:$C$18,2),"")</f>
        <v/>
      </c>
      <c r="V128" s="213"/>
      <c r="W128" s="213"/>
      <c r="X128" s="213"/>
      <c r="Y128" s="213"/>
      <c r="Z128" s="214"/>
      <c r="AA128" s="214"/>
      <c r="AB128" s="214"/>
      <c r="AC128" s="214"/>
    </row>
    <row r="129" ht="34.5" customHeight="1">
      <c r="A129" s="208"/>
      <c r="B129" s="219"/>
      <c r="C129" s="213"/>
      <c r="D129" s="1068">
        <v>46141.0</v>
      </c>
      <c r="E129" s="213"/>
      <c r="F129" s="213"/>
      <c r="G129" s="213"/>
      <c r="H129" s="219"/>
      <c r="I129" s="213"/>
      <c r="J129" s="213"/>
      <c r="K129" s="1069"/>
      <c r="L129" s="219"/>
      <c r="M129" s="782"/>
      <c r="N129" s="213"/>
      <c r="O129" s="213"/>
      <c r="P129" s="213"/>
      <c r="Q129" s="213"/>
      <c r="R129" s="213"/>
      <c r="S129" s="213"/>
      <c r="T129" s="213"/>
      <c r="U129" s="213"/>
      <c r="V129" s="213"/>
      <c r="W129" s="213"/>
      <c r="X129" s="213"/>
      <c r="Y129" s="213"/>
      <c r="Z129" s="214"/>
      <c r="AA129" s="214"/>
      <c r="AB129" s="214"/>
      <c r="AC129" s="214"/>
    </row>
    <row r="130" ht="34.5" customHeight="1">
      <c r="A130" s="208"/>
      <c r="B130" s="219"/>
      <c r="C130" s="213"/>
      <c r="D130" s="1068">
        <v>46141.0</v>
      </c>
      <c r="E130" s="213"/>
      <c r="F130" s="213"/>
      <c r="G130" s="213"/>
      <c r="H130" s="219"/>
      <c r="I130" s="213"/>
      <c r="J130" s="213"/>
      <c r="K130" s="1069"/>
      <c r="L130" s="219"/>
      <c r="M130" s="782"/>
      <c r="N130" s="213"/>
      <c r="O130" s="213"/>
      <c r="P130" s="213"/>
      <c r="Q130" s="213"/>
      <c r="R130" s="213"/>
      <c r="S130" s="213"/>
      <c r="T130" s="213"/>
      <c r="U130" s="213"/>
      <c r="V130" s="213"/>
      <c r="W130" s="213"/>
      <c r="X130" s="213"/>
      <c r="Y130" s="213"/>
      <c r="Z130" s="214"/>
      <c r="AA130" s="214"/>
      <c r="AB130" s="214"/>
      <c r="AC130" s="214"/>
    </row>
    <row r="131" ht="34.5" customHeight="1">
      <c r="A131" s="208"/>
      <c r="B131" s="219"/>
      <c r="C131" s="213"/>
      <c r="D131" s="1068">
        <v>46141.0</v>
      </c>
      <c r="E131" s="213"/>
      <c r="F131" s="213"/>
      <c r="G131" s="213"/>
      <c r="H131" s="219"/>
      <c r="I131" s="213"/>
      <c r="J131" s="213"/>
      <c r="K131" s="1069"/>
      <c r="L131" s="219"/>
      <c r="M131" s="782"/>
      <c r="N131" s="213"/>
      <c r="O131" s="213"/>
      <c r="P131" s="213"/>
      <c r="Q131" s="213"/>
      <c r="R131" s="213"/>
      <c r="S131" s="213"/>
      <c r="T131" s="213"/>
      <c r="U131" s="213"/>
      <c r="V131" s="213"/>
      <c r="W131" s="213"/>
      <c r="X131" s="213"/>
      <c r="Y131" s="213"/>
      <c r="Z131" s="214"/>
      <c r="AA131" s="214"/>
      <c r="AB131" s="214"/>
      <c r="AC131" s="214"/>
    </row>
    <row r="132" ht="34.5" customHeight="1">
      <c r="A132" s="208"/>
      <c r="B132" s="219"/>
      <c r="C132" s="213"/>
      <c r="D132" s="1068">
        <v>46141.0</v>
      </c>
      <c r="E132" s="213"/>
      <c r="F132" s="213"/>
      <c r="G132" s="213"/>
      <c r="H132" s="219"/>
      <c r="I132" s="213"/>
      <c r="J132" s="213"/>
      <c r="K132" s="1069"/>
      <c r="L132" s="219"/>
      <c r="M132" s="782"/>
      <c r="N132" s="213"/>
      <c r="O132" s="213"/>
      <c r="P132" s="213"/>
      <c r="Q132" s="213"/>
      <c r="R132" s="213"/>
      <c r="S132" s="213"/>
      <c r="T132" s="213"/>
      <c r="U132" s="213"/>
      <c r="V132" s="213"/>
      <c r="W132" s="213"/>
      <c r="X132" s="213"/>
      <c r="Y132" s="213"/>
      <c r="Z132" s="214"/>
      <c r="AA132" s="214"/>
      <c r="AB132" s="214"/>
      <c r="AC132" s="214"/>
    </row>
    <row r="133" ht="34.5" customHeight="1">
      <c r="A133" s="208"/>
      <c r="B133" s="219"/>
      <c r="C133" s="213"/>
      <c r="D133" s="1068">
        <v>46141.0</v>
      </c>
      <c r="E133" s="213"/>
      <c r="F133" s="213"/>
      <c r="G133" s="213"/>
      <c r="H133" s="219"/>
      <c r="I133" s="213"/>
      <c r="J133" s="213"/>
      <c r="K133" s="1069"/>
      <c r="L133" s="219"/>
      <c r="M133" s="782"/>
      <c r="N133" s="213"/>
      <c r="O133" s="213"/>
      <c r="P133" s="213"/>
      <c r="Q133" s="213"/>
      <c r="R133" s="213"/>
      <c r="S133" s="213"/>
      <c r="T133" s="213"/>
      <c r="U133" s="213"/>
      <c r="V133" s="213"/>
      <c r="W133" s="213"/>
      <c r="X133" s="213"/>
      <c r="Y133" s="213"/>
      <c r="Z133" s="214"/>
      <c r="AA133" s="214"/>
      <c r="AB133" s="214"/>
      <c r="AC133" s="214"/>
    </row>
    <row r="134" ht="34.5" customHeight="1">
      <c r="A134" s="208"/>
      <c r="B134" s="219"/>
      <c r="C134" s="213"/>
      <c r="D134" s="1068">
        <v>46141.0</v>
      </c>
      <c r="E134" s="213"/>
      <c r="F134" s="213"/>
      <c r="G134" s="213"/>
      <c r="H134" s="219"/>
      <c r="I134" s="213"/>
      <c r="J134" s="213"/>
      <c r="K134" s="1069"/>
      <c r="L134" s="219"/>
      <c r="M134" s="782"/>
      <c r="N134" s="213"/>
      <c r="O134" s="213"/>
      <c r="P134" s="213"/>
      <c r="Q134" s="213"/>
      <c r="R134" s="213"/>
      <c r="S134" s="213"/>
      <c r="T134" s="213"/>
      <c r="U134" s="213"/>
      <c r="V134" s="213"/>
      <c r="W134" s="213"/>
      <c r="X134" s="213"/>
      <c r="Y134" s="213"/>
      <c r="Z134" s="214"/>
      <c r="AA134" s="214"/>
      <c r="AB134" s="214"/>
      <c r="AC134" s="214"/>
    </row>
    <row r="135" ht="34.5" customHeight="1">
      <c r="A135" s="208"/>
      <c r="B135" s="219"/>
      <c r="C135" s="213"/>
      <c r="D135" s="1068">
        <v>46141.0</v>
      </c>
      <c r="E135" s="213"/>
      <c r="F135" s="213"/>
      <c r="G135" s="213"/>
      <c r="H135" s="219"/>
      <c r="I135" s="213"/>
      <c r="J135" s="213"/>
      <c r="K135" s="1069"/>
      <c r="L135" s="219"/>
      <c r="M135" s="782"/>
      <c r="N135" s="213"/>
      <c r="O135" s="213"/>
      <c r="P135" s="213"/>
      <c r="Q135" s="213"/>
      <c r="R135" s="213"/>
      <c r="S135" s="213"/>
      <c r="T135" s="213"/>
      <c r="U135" s="213"/>
      <c r="V135" s="213"/>
      <c r="W135" s="213"/>
      <c r="X135" s="213"/>
      <c r="Y135" s="213"/>
      <c r="Z135" s="214"/>
      <c r="AA135" s="214"/>
      <c r="AB135" s="214"/>
      <c r="AC135" s="214"/>
    </row>
    <row r="136" ht="34.5" customHeight="1">
      <c r="A136" s="208"/>
      <c r="B136" s="219"/>
      <c r="C136" s="213"/>
      <c r="D136" s="1068">
        <v>46141.0</v>
      </c>
      <c r="E136" s="213"/>
      <c r="F136" s="213"/>
      <c r="G136" s="213"/>
      <c r="H136" s="219"/>
      <c r="I136" s="213"/>
      <c r="J136" s="213"/>
      <c r="K136" s="1069"/>
      <c r="L136" s="219"/>
      <c r="M136" s="782"/>
      <c r="N136" s="213"/>
      <c r="O136" s="213"/>
      <c r="P136" s="213"/>
      <c r="Q136" s="213"/>
      <c r="R136" s="213"/>
      <c r="S136" s="213"/>
      <c r="T136" s="213"/>
      <c r="U136" s="213"/>
      <c r="V136" s="213"/>
      <c r="W136" s="213"/>
      <c r="X136" s="213"/>
      <c r="Y136" s="213"/>
      <c r="Z136" s="214"/>
      <c r="AA136" s="214"/>
      <c r="AB136" s="214"/>
      <c r="AC136" s="214"/>
    </row>
    <row r="137" ht="34.5" customHeight="1">
      <c r="A137" s="208"/>
      <c r="B137" s="219"/>
      <c r="C137" s="213"/>
      <c r="D137" s="1068">
        <v>46141.0</v>
      </c>
      <c r="E137" s="213"/>
      <c r="F137" s="213"/>
      <c r="G137" s="213"/>
      <c r="H137" s="219"/>
      <c r="I137" s="213"/>
      <c r="J137" s="213"/>
      <c r="K137" s="1069"/>
      <c r="L137" s="219"/>
      <c r="M137" s="782"/>
      <c r="N137" s="213"/>
      <c r="O137" s="213"/>
      <c r="P137" s="213"/>
      <c r="Q137" s="213"/>
      <c r="R137" s="213"/>
      <c r="S137" s="213"/>
      <c r="T137" s="213"/>
      <c r="U137" s="213"/>
      <c r="V137" s="213"/>
      <c r="W137" s="213"/>
      <c r="X137" s="213"/>
      <c r="Y137" s="213"/>
      <c r="Z137" s="214"/>
      <c r="AA137" s="214"/>
      <c r="AB137" s="214"/>
      <c r="AC137" s="214"/>
    </row>
    <row r="138" ht="34.5" customHeight="1">
      <c r="A138" s="208"/>
      <c r="B138" s="219"/>
      <c r="C138" s="213"/>
      <c r="D138" s="1068">
        <v>46141.0</v>
      </c>
      <c r="E138" s="213"/>
      <c r="F138" s="213"/>
      <c r="G138" s="213"/>
      <c r="H138" s="219"/>
      <c r="I138" s="213"/>
      <c r="J138" s="213"/>
      <c r="K138" s="1069"/>
      <c r="L138" s="219"/>
      <c r="M138" s="782"/>
      <c r="N138" s="213"/>
      <c r="O138" s="213"/>
      <c r="P138" s="213"/>
      <c r="Q138" s="213"/>
      <c r="R138" s="213"/>
      <c r="S138" s="213"/>
      <c r="T138" s="213"/>
      <c r="U138" s="213"/>
      <c r="V138" s="213"/>
      <c r="W138" s="213"/>
      <c r="X138" s="213"/>
      <c r="Y138" s="213"/>
      <c r="Z138" s="214"/>
      <c r="AA138" s="214"/>
      <c r="AB138" s="214"/>
      <c r="AC138" s="214"/>
    </row>
    <row r="139" ht="34.5" customHeight="1">
      <c r="A139" s="208"/>
      <c r="B139" s="219"/>
      <c r="C139" s="213"/>
      <c r="D139" s="1068">
        <v>46141.0</v>
      </c>
      <c r="E139" s="213"/>
      <c r="F139" s="213"/>
      <c r="G139" s="213"/>
      <c r="H139" s="219"/>
      <c r="I139" s="213"/>
      <c r="J139" s="213"/>
      <c r="K139" s="1069"/>
      <c r="L139" s="219"/>
      <c r="M139" s="782"/>
      <c r="N139" s="213"/>
      <c r="O139" s="213"/>
      <c r="P139" s="213"/>
      <c r="Q139" s="213"/>
      <c r="R139" s="213"/>
      <c r="S139" s="213"/>
      <c r="T139" s="213"/>
      <c r="U139" s="213"/>
      <c r="V139" s="213"/>
      <c r="W139" s="213"/>
      <c r="X139" s="213"/>
      <c r="Y139" s="213"/>
      <c r="Z139" s="214"/>
      <c r="AA139" s="214"/>
      <c r="AB139" s="214"/>
      <c r="AC139" s="214"/>
    </row>
    <row r="140" ht="43.5" customHeight="1">
      <c r="A140" s="208">
        <v>90.0</v>
      </c>
      <c r="B140" s="219"/>
      <c r="C140" s="213"/>
      <c r="D140" s="1068">
        <v>46141.0</v>
      </c>
      <c r="E140" s="213"/>
      <c r="F140" s="213"/>
      <c r="G140" s="213"/>
      <c r="H140" s="219"/>
      <c r="I140" s="213"/>
      <c r="J140" s="213"/>
      <c r="K140" s="1069"/>
      <c r="L140" s="219"/>
      <c r="M140" s="782"/>
      <c r="N140" s="213"/>
      <c r="O140" s="213"/>
      <c r="P140" s="213"/>
      <c r="Q140" s="213"/>
      <c r="R140" s="213"/>
      <c r="S140" s="213"/>
      <c r="T140" s="213"/>
      <c r="U140" s="213" t="str">
        <f>iferror(vlookup(W140,'Back up'!$B$2:$C$18,2),"")</f>
        <v/>
      </c>
      <c r="V140" s="213"/>
      <c r="W140" s="213"/>
      <c r="X140" s="213"/>
      <c r="Y140" s="213"/>
      <c r="Z140" s="214"/>
      <c r="AA140" s="214"/>
      <c r="AB140" s="214"/>
      <c r="AC140" s="214"/>
    </row>
    <row r="141" ht="43.5" customHeight="1">
      <c r="A141" s="208">
        <v>91.0</v>
      </c>
      <c r="B141" s="219"/>
      <c r="C141" s="213"/>
      <c r="D141" s="1068">
        <v>46141.0</v>
      </c>
      <c r="E141" s="213"/>
      <c r="F141" s="213"/>
      <c r="G141" s="213"/>
      <c r="H141" s="219"/>
      <c r="I141" s="213"/>
      <c r="J141" s="213"/>
      <c r="K141" s="1069"/>
      <c r="L141" s="219"/>
      <c r="M141" s="782"/>
      <c r="N141" s="213"/>
      <c r="O141" s="213"/>
      <c r="P141" s="213"/>
      <c r="Q141" s="213"/>
      <c r="R141" s="213"/>
      <c r="S141" s="213"/>
      <c r="T141" s="213"/>
      <c r="U141" s="213" t="str">
        <f>iferror(vlookup(W141,'Back up'!$B$2:$C$18,2),"")</f>
        <v/>
      </c>
      <c r="V141" s="213"/>
      <c r="W141" s="213"/>
      <c r="X141" s="213"/>
      <c r="Y141" s="213"/>
      <c r="Z141" s="214"/>
      <c r="AA141" s="214"/>
      <c r="AB141" s="214"/>
      <c r="AC141" s="214"/>
    </row>
    <row r="142">
      <c r="A142" s="208">
        <v>92.0</v>
      </c>
      <c r="B142" s="219"/>
      <c r="C142" s="213"/>
      <c r="D142" s="1070"/>
      <c r="E142" s="213"/>
      <c r="F142" s="213"/>
      <c r="G142" s="213"/>
      <c r="H142" s="219"/>
      <c r="I142" s="213"/>
      <c r="J142" s="213"/>
      <c r="K142" s="1069"/>
      <c r="L142" s="219"/>
      <c r="M142" s="782"/>
      <c r="N142" s="213"/>
      <c r="O142" s="213"/>
      <c r="P142" s="213"/>
      <c r="Q142" s="213"/>
      <c r="R142" s="213"/>
      <c r="S142" s="213"/>
      <c r="T142" s="213"/>
      <c r="U142" s="213" t="str">
        <f>iferror(vlookup(W142,'Back up'!$B$2:$C$18,2),"")</f>
        <v/>
      </c>
      <c r="V142" s="213"/>
      <c r="W142" s="213"/>
      <c r="X142" s="213"/>
      <c r="Y142" s="213"/>
      <c r="Z142" s="214"/>
      <c r="AA142" s="214"/>
      <c r="AB142" s="214"/>
      <c r="AC142" s="214"/>
    </row>
    <row r="143">
      <c r="A143" s="208"/>
      <c r="B143" s="219"/>
      <c r="C143" s="213"/>
      <c r="D143" s="1070"/>
      <c r="E143" s="213"/>
      <c r="F143" s="213"/>
      <c r="G143" s="213"/>
      <c r="H143" s="219"/>
      <c r="I143" s="213"/>
      <c r="J143" s="213"/>
      <c r="K143" s="1069"/>
      <c r="L143" s="219"/>
      <c r="M143" s="782"/>
      <c r="N143" s="213"/>
      <c r="O143" s="213"/>
      <c r="P143" s="213"/>
      <c r="Q143" s="213"/>
      <c r="R143" s="213"/>
      <c r="S143" s="213"/>
      <c r="T143" s="213"/>
      <c r="U143" s="213"/>
      <c r="V143" s="213"/>
      <c r="W143" s="213"/>
      <c r="X143" s="213"/>
      <c r="Y143" s="213"/>
      <c r="Z143" s="214"/>
      <c r="AA143" s="214"/>
      <c r="AB143" s="214"/>
      <c r="AC143" s="214"/>
    </row>
    <row r="144">
      <c r="A144" s="208"/>
      <c r="B144" s="219"/>
      <c r="C144" s="213"/>
      <c r="D144" s="1070"/>
      <c r="E144" s="213"/>
      <c r="F144" s="213"/>
      <c r="G144" s="213"/>
      <c r="H144" s="219"/>
      <c r="I144" s="213"/>
      <c r="J144" s="213"/>
      <c r="K144" s="1069"/>
      <c r="L144" s="219"/>
      <c r="M144" s="782"/>
      <c r="N144" s="213"/>
      <c r="O144" s="213"/>
      <c r="P144" s="213"/>
      <c r="Q144" s="213"/>
      <c r="R144" s="213"/>
      <c r="S144" s="213"/>
      <c r="T144" s="213"/>
      <c r="U144" s="213"/>
      <c r="V144" s="213"/>
      <c r="W144" s="213"/>
      <c r="X144" s="213"/>
      <c r="Y144" s="213"/>
      <c r="Z144" s="214"/>
      <c r="AA144" s="214"/>
      <c r="AB144" s="214"/>
      <c r="AC144" s="214"/>
    </row>
    <row r="145">
      <c r="A145" s="208"/>
      <c r="B145" s="219"/>
      <c r="C145" s="213"/>
      <c r="D145" s="1070"/>
      <c r="E145" s="213"/>
      <c r="F145" s="213"/>
      <c r="G145" s="213"/>
      <c r="H145" s="219"/>
      <c r="I145" s="213"/>
      <c r="J145" s="213"/>
      <c r="K145" s="1069"/>
      <c r="L145" s="219"/>
      <c r="M145" s="782"/>
      <c r="N145" s="213"/>
      <c r="O145" s="213"/>
      <c r="P145" s="213"/>
      <c r="Q145" s="213"/>
      <c r="R145" s="213"/>
      <c r="S145" s="213"/>
      <c r="T145" s="213"/>
      <c r="U145" s="213"/>
      <c r="V145" s="213"/>
      <c r="W145" s="213"/>
      <c r="X145" s="213"/>
      <c r="Y145" s="213"/>
      <c r="Z145" s="214"/>
      <c r="AA145" s="214"/>
      <c r="AB145" s="214"/>
      <c r="AC145" s="214"/>
    </row>
    <row r="146">
      <c r="A146" s="208"/>
      <c r="B146" s="219"/>
      <c r="C146" s="213"/>
      <c r="D146" s="1070"/>
      <c r="E146" s="213"/>
      <c r="F146" s="213"/>
      <c r="G146" s="213"/>
      <c r="H146" s="219"/>
      <c r="I146" s="213"/>
      <c r="J146" s="213"/>
      <c r="K146" s="1069"/>
      <c r="L146" s="219"/>
      <c r="M146" s="782"/>
      <c r="N146" s="213"/>
      <c r="O146" s="213"/>
      <c r="P146" s="213"/>
      <c r="Q146" s="213"/>
      <c r="R146" s="213"/>
      <c r="S146" s="213"/>
      <c r="T146" s="213"/>
      <c r="U146" s="213"/>
      <c r="V146" s="213"/>
      <c r="W146" s="213"/>
      <c r="X146" s="213"/>
      <c r="Y146" s="213"/>
      <c r="Z146" s="214"/>
      <c r="AA146" s="214"/>
      <c r="AB146" s="214"/>
      <c r="AC146" s="214"/>
    </row>
    <row r="147">
      <c r="A147" s="208"/>
      <c r="B147" s="219"/>
      <c r="C147" s="213"/>
      <c r="D147" s="1070"/>
      <c r="E147" s="213"/>
      <c r="F147" s="213"/>
      <c r="G147" s="213"/>
      <c r="H147" s="219"/>
      <c r="I147" s="213"/>
      <c r="J147" s="213"/>
      <c r="K147" s="1069"/>
      <c r="L147" s="219"/>
      <c r="M147" s="782"/>
      <c r="N147" s="213"/>
      <c r="O147" s="213"/>
      <c r="P147" s="213"/>
      <c r="Q147" s="213"/>
      <c r="R147" s="213"/>
      <c r="S147" s="213"/>
      <c r="T147" s="213"/>
      <c r="U147" s="213"/>
      <c r="V147" s="213"/>
      <c r="W147" s="213"/>
      <c r="X147" s="213"/>
      <c r="Y147" s="213"/>
      <c r="Z147" s="214"/>
      <c r="AA147" s="214"/>
      <c r="AB147" s="214"/>
      <c r="AC147" s="214"/>
    </row>
    <row r="148">
      <c r="A148" s="208"/>
      <c r="B148" s="219"/>
      <c r="C148" s="213"/>
      <c r="D148" s="1070"/>
      <c r="E148" s="213"/>
      <c r="F148" s="213"/>
      <c r="G148" s="213"/>
      <c r="H148" s="219"/>
      <c r="I148" s="213"/>
      <c r="J148" s="213"/>
      <c r="K148" s="1069"/>
      <c r="L148" s="219"/>
      <c r="M148" s="782"/>
      <c r="N148" s="213"/>
      <c r="O148" s="213"/>
      <c r="P148" s="213"/>
      <c r="Q148" s="213"/>
      <c r="R148" s="213"/>
      <c r="S148" s="213"/>
      <c r="T148" s="213"/>
      <c r="U148" s="213"/>
      <c r="V148" s="213"/>
      <c r="W148" s="213"/>
      <c r="X148" s="213"/>
      <c r="Y148" s="213"/>
      <c r="Z148" s="214"/>
      <c r="AA148" s="214"/>
      <c r="AB148" s="214"/>
      <c r="AC148" s="214"/>
    </row>
    <row r="149">
      <c r="A149" s="208"/>
      <c r="B149" s="219"/>
      <c r="C149" s="213"/>
      <c r="D149" s="1070"/>
      <c r="E149" s="213"/>
      <c r="F149" s="213"/>
      <c r="G149" s="213"/>
      <c r="H149" s="219"/>
      <c r="I149" s="213"/>
      <c r="J149" s="213"/>
      <c r="K149" s="1069"/>
      <c r="L149" s="219"/>
      <c r="M149" s="782"/>
      <c r="N149" s="213"/>
      <c r="O149" s="213"/>
      <c r="P149" s="213"/>
      <c r="Q149" s="213"/>
      <c r="R149" s="213"/>
      <c r="S149" s="213"/>
      <c r="T149" s="213"/>
      <c r="U149" s="213"/>
      <c r="V149" s="213"/>
      <c r="W149" s="213"/>
      <c r="X149" s="213"/>
      <c r="Y149" s="213"/>
      <c r="Z149" s="214"/>
      <c r="AA149" s="214"/>
      <c r="AB149" s="214"/>
      <c r="AC149" s="214"/>
    </row>
    <row r="150">
      <c r="A150" s="208"/>
      <c r="B150" s="219"/>
      <c r="C150" s="213"/>
      <c r="D150" s="1070"/>
      <c r="E150" s="213"/>
      <c r="F150" s="213"/>
      <c r="G150" s="213"/>
      <c r="H150" s="219"/>
      <c r="I150" s="213"/>
      <c r="J150" s="213"/>
      <c r="K150" s="1069"/>
      <c r="L150" s="219"/>
      <c r="M150" s="782"/>
      <c r="N150" s="213"/>
      <c r="O150" s="213"/>
      <c r="P150" s="213"/>
      <c r="Q150" s="213"/>
      <c r="R150" s="213"/>
      <c r="S150" s="213"/>
      <c r="T150" s="213"/>
      <c r="U150" s="213"/>
      <c r="V150" s="213"/>
      <c r="W150" s="213"/>
      <c r="X150" s="213"/>
      <c r="Y150" s="213"/>
      <c r="Z150" s="214"/>
      <c r="AA150" s="214"/>
      <c r="AB150" s="214"/>
      <c r="AC150" s="214"/>
    </row>
    <row r="151">
      <c r="A151" s="208"/>
      <c r="B151" s="219"/>
      <c r="C151" s="213"/>
      <c r="D151" s="1070"/>
      <c r="E151" s="213"/>
      <c r="F151" s="213"/>
      <c r="G151" s="213"/>
      <c r="H151" s="219"/>
      <c r="I151" s="213"/>
      <c r="J151" s="213"/>
      <c r="K151" s="1069"/>
      <c r="L151" s="219"/>
      <c r="M151" s="782"/>
      <c r="N151" s="213"/>
      <c r="O151" s="213"/>
      <c r="P151" s="213"/>
      <c r="Q151" s="213"/>
      <c r="R151" s="213"/>
      <c r="S151" s="213"/>
      <c r="T151" s="213"/>
      <c r="U151" s="213"/>
      <c r="V151" s="213"/>
      <c r="W151" s="213"/>
      <c r="X151" s="213"/>
      <c r="Y151" s="213"/>
      <c r="Z151" s="214"/>
      <c r="AA151" s="214"/>
      <c r="AB151" s="214"/>
      <c r="AC151" s="214"/>
    </row>
    <row r="152">
      <c r="A152" s="208"/>
      <c r="B152" s="219"/>
      <c r="C152" s="213"/>
      <c r="D152" s="1070"/>
      <c r="E152" s="213"/>
      <c r="F152" s="213"/>
      <c r="G152" s="213"/>
      <c r="H152" s="219"/>
      <c r="I152" s="213"/>
      <c r="J152" s="213"/>
      <c r="K152" s="1069"/>
      <c r="L152" s="219"/>
      <c r="M152" s="782"/>
      <c r="N152" s="213"/>
      <c r="O152" s="213"/>
      <c r="P152" s="213"/>
      <c r="Q152" s="213"/>
      <c r="R152" s="213"/>
      <c r="S152" s="213"/>
      <c r="T152" s="213"/>
      <c r="U152" s="213"/>
      <c r="V152" s="213"/>
      <c r="W152" s="213"/>
      <c r="X152" s="213"/>
      <c r="Y152" s="213"/>
      <c r="Z152" s="214"/>
      <c r="AA152" s="214"/>
      <c r="AB152" s="214"/>
      <c r="AC152" s="214"/>
    </row>
    <row r="153">
      <c r="A153" s="208"/>
      <c r="B153" s="219"/>
      <c r="C153" s="213"/>
      <c r="D153" s="1070"/>
      <c r="E153" s="213"/>
      <c r="F153" s="213"/>
      <c r="G153" s="213"/>
      <c r="H153" s="219"/>
      <c r="I153" s="213"/>
      <c r="J153" s="213"/>
      <c r="K153" s="1069"/>
      <c r="L153" s="219"/>
      <c r="M153" s="782"/>
      <c r="N153" s="213"/>
      <c r="O153" s="213"/>
      <c r="P153" s="213"/>
      <c r="Q153" s="213"/>
      <c r="R153" s="213"/>
      <c r="S153" s="213"/>
      <c r="T153" s="213"/>
      <c r="U153" s="213"/>
      <c r="V153" s="213"/>
      <c r="W153" s="213"/>
      <c r="X153" s="213"/>
      <c r="Y153" s="213"/>
      <c r="Z153" s="214"/>
      <c r="AA153" s="214"/>
      <c r="AB153" s="214"/>
      <c r="AC153" s="214"/>
    </row>
    <row r="154">
      <c r="A154" s="208"/>
      <c r="B154" s="219"/>
      <c r="C154" s="213"/>
      <c r="D154" s="1070"/>
      <c r="E154" s="213"/>
      <c r="F154" s="213"/>
      <c r="G154" s="213"/>
      <c r="H154" s="219"/>
      <c r="I154" s="213"/>
      <c r="J154" s="213"/>
      <c r="K154" s="1069"/>
      <c r="L154" s="219"/>
      <c r="M154" s="782"/>
      <c r="N154" s="213"/>
      <c r="O154" s="213"/>
      <c r="P154" s="213"/>
      <c r="Q154" s="213"/>
      <c r="R154" s="213"/>
      <c r="S154" s="213"/>
      <c r="T154" s="213"/>
      <c r="U154" s="213"/>
      <c r="V154" s="213"/>
      <c r="W154" s="213"/>
      <c r="X154" s="213"/>
      <c r="Y154" s="213"/>
      <c r="Z154" s="214"/>
      <c r="AA154" s="214"/>
      <c r="AB154" s="214"/>
      <c r="AC154" s="214"/>
    </row>
    <row r="155">
      <c r="A155" s="208"/>
      <c r="B155" s="219"/>
      <c r="C155" s="213"/>
      <c r="D155" s="1070"/>
      <c r="E155" s="213"/>
      <c r="F155" s="213"/>
      <c r="G155" s="213"/>
      <c r="H155" s="219"/>
      <c r="I155" s="213"/>
      <c r="J155" s="213"/>
      <c r="K155" s="1069"/>
      <c r="L155" s="219"/>
      <c r="M155" s="782"/>
      <c r="N155" s="213"/>
      <c r="O155" s="213"/>
      <c r="P155" s="213"/>
      <c r="Q155" s="213"/>
      <c r="R155" s="213"/>
      <c r="S155" s="213"/>
      <c r="T155" s="213"/>
      <c r="U155" s="213"/>
      <c r="V155" s="213"/>
      <c r="W155" s="213"/>
      <c r="X155" s="213"/>
      <c r="Y155" s="213"/>
      <c r="Z155" s="214"/>
      <c r="AA155" s="214"/>
      <c r="AB155" s="214"/>
      <c r="AC155" s="214"/>
    </row>
    <row r="156">
      <c r="A156" s="208"/>
      <c r="B156" s="219"/>
      <c r="C156" s="213"/>
      <c r="D156" s="1070"/>
      <c r="E156" s="213"/>
      <c r="F156" s="213"/>
      <c r="G156" s="213"/>
      <c r="H156" s="219"/>
      <c r="I156" s="213"/>
      <c r="J156" s="213"/>
      <c r="K156" s="1069"/>
      <c r="L156" s="219"/>
      <c r="M156" s="782"/>
      <c r="N156" s="213"/>
      <c r="O156" s="213"/>
      <c r="P156" s="213"/>
      <c r="Q156" s="213"/>
      <c r="R156" s="213"/>
      <c r="S156" s="213"/>
      <c r="T156" s="213"/>
      <c r="U156" s="213"/>
      <c r="V156" s="213"/>
      <c r="W156" s="213"/>
      <c r="X156" s="213"/>
      <c r="Y156" s="213"/>
      <c r="Z156" s="214"/>
      <c r="AA156" s="214"/>
      <c r="AB156" s="214"/>
      <c r="AC156" s="214"/>
    </row>
    <row r="157">
      <c r="A157" s="208"/>
      <c r="B157" s="219"/>
      <c r="C157" s="213"/>
      <c r="D157" s="1070"/>
      <c r="E157" s="213"/>
      <c r="F157" s="213"/>
      <c r="G157" s="213"/>
      <c r="H157" s="219"/>
      <c r="I157" s="213"/>
      <c r="J157" s="213"/>
      <c r="K157" s="1069"/>
      <c r="L157" s="219"/>
      <c r="M157" s="782"/>
      <c r="N157" s="213"/>
      <c r="O157" s="213"/>
      <c r="P157" s="213"/>
      <c r="Q157" s="213"/>
      <c r="R157" s="213"/>
      <c r="S157" s="213"/>
      <c r="T157" s="213"/>
      <c r="U157" s="213"/>
      <c r="V157" s="213"/>
      <c r="W157" s="213"/>
      <c r="X157" s="213"/>
      <c r="Y157" s="213"/>
      <c r="Z157" s="214"/>
      <c r="AA157" s="214"/>
      <c r="AB157" s="214"/>
      <c r="AC157" s="214"/>
    </row>
    <row r="158">
      <c r="A158" s="208"/>
      <c r="B158" s="219"/>
      <c r="C158" s="213"/>
      <c r="D158" s="1070"/>
      <c r="E158" s="213"/>
      <c r="F158" s="213"/>
      <c r="G158" s="213"/>
      <c r="H158" s="219"/>
      <c r="I158" s="213"/>
      <c r="J158" s="213"/>
      <c r="K158" s="1069"/>
      <c r="L158" s="219"/>
      <c r="M158" s="782"/>
      <c r="N158" s="213"/>
      <c r="O158" s="213"/>
      <c r="P158" s="213"/>
      <c r="Q158" s="213"/>
      <c r="R158" s="213"/>
      <c r="S158" s="213"/>
      <c r="T158" s="213"/>
      <c r="U158" s="213"/>
      <c r="V158" s="213"/>
      <c r="W158" s="213"/>
      <c r="X158" s="213"/>
      <c r="Y158" s="213"/>
      <c r="Z158" s="214"/>
      <c r="AA158" s="214"/>
      <c r="AB158" s="214"/>
      <c r="AC158" s="214"/>
    </row>
    <row r="159">
      <c r="A159" s="208"/>
      <c r="B159" s="219"/>
      <c r="C159" s="213"/>
      <c r="D159" s="1070"/>
      <c r="E159" s="213"/>
      <c r="F159" s="213"/>
      <c r="G159" s="213"/>
      <c r="H159" s="219"/>
      <c r="I159" s="213"/>
      <c r="J159" s="213"/>
      <c r="K159" s="1069"/>
      <c r="L159" s="219"/>
      <c r="M159" s="782"/>
      <c r="N159" s="213"/>
      <c r="O159" s="213"/>
      <c r="P159" s="213"/>
      <c r="Q159" s="213"/>
      <c r="R159" s="213"/>
      <c r="S159" s="213"/>
      <c r="T159" s="213"/>
      <c r="U159" s="213"/>
      <c r="V159" s="213"/>
      <c r="W159" s="213"/>
      <c r="X159" s="213"/>
      <c r="Y159" s="213"/>
      <c r="Z159" s="214"/>
      <c r="AA159" s="214"/>
      <c r="AB159" s="214"/>
      <c r="AC159" s="214"/>
    </row>
    <row r="160">
      <c r="A160" s="208"/>
      <c r="B160" s="219"/>
      <c r="C160" s="213"/>
      <c r="D160" s="1070"/>
      <c r="E160" s="213"/>
      <c r="F160" s="213"/>
      <c r="G160" s="213"/>
      <c r="H160" s="219"/>
      <c r="I160" s="213"/>
      <c r="J160" s="213"/>
      <c r="K160" s="1069"/>
      <c r="L160" s="219"/>
      <c r="M160" s="782"/>
      <c r="N160" s="213"/>
      <c r="O160" s="213"/>
      <c r="P160" s="213"/>
      <c r="Q160" s="213"/>
      <c r="R160" s="213"/>
      <c r="S160" s="213"/>
      <c r="T160" s="213"/>
      <c r="U160" s="213"/>
      <c r="V160" s="213"/>
      <c r="W160" s="213"/>
      <c r="X160" s="213"/>
      <c r="Y160" s="213"/>
      <c r="Z160" s="214"/>
      <c r="AA160" s="214"/>
      <c r="AB160" s="214"/>
      <c r="AC160" s="214"/>
    </row>
    <row r="161">
      <c r="A161" s="208">
        <v>93.0</v>
      </c>
      <c r="B161" s="219"/>
      <c r="C161" s="213"/>
      <c r="D161" s="1070"/>
      <c r="E161" s="213"/>
      <c r="F161" s="213"/>
      <c r="G161" s="213"/>
      <c r="H161" s="219"/>
      <c r="I161" s="213"/>
      <c r="J161" s="213"/>
      <c r="K161" s="1069"/>
      <c r="L161" s="219"/>
      <c r="M161" s="782"/>
      <c r="N161" s="213"/>
      <c r="O161" s="213"/>
      <c r="P161" s="213"/>
      <c r="Q161" s="213"/>
      <c r="R161" s="213"/>
      <c r="S161" s="213"/>
      <c r="T161" s="213"/>
      <c r="U161" s="213" t="str">
        <f>iferror(vlookup(W161,'Back up'!$B$2:$C$18,2),"")</f>
        <v/>
      </c>
      <c r="V161" s="213"/>
      <c r="W161" s="213"/>
      <c r="X161" s="213"/>
      <c r="Y161" s="213"/>
      <c r="Z161" s="214"/>
      <c r="AA161" s="214"/>
      <c r="AB161" s="214"/>
      <c r="AC161" s="214"/>
    </row>
    <row r="162">
      <c r="A162" s="208">
        <v>94.0</v>
      </c>
      <c r="B162" s="219"/>
      <c r="C162" s="213"/>
      <c r="D162" s="1070"/>
      <c r="E162" s="213"/>
      <c r="F162" s="213"/>
      <c r="G162" s="213"/>
      <c r="H162" s="219"/>
      <c r="I162" s="213"/>
      <c r="J162" s="213"/>
      <c r="K162" s="1069"/>
      <c r="L162" s="219"/>
      <c r="M162" s="782"/>
      <c r="N162" s="213"/>
      <c r="O162" s="213"/>
      <c r="P162" s="213"/>
      <c r="Q162" s="213"/>
      <c r="R162" s="213"/>
      <c r="S162" s="213"/>
      <c r="T162" s="213"/>
      <c r="U162" s="213" t="str">
        <f>iferror(vlookup(W162,'Back up'!$B$2:$C$18,2),"")</f>
        <v/>
      </c>
      <c r="V162" s="213"/>
      <c r="W162" s="213"/>
      <c r="X162" s="213"/>
      <c r="Y162" s="213"/>
      <c r="Z162" s="214"/>
      <c r="AA162" s="214"/>
      <c r="AB162" s="214"/>
      <c r="AC162" s="214"/>
    </row>
    <row r="163">
      <c r="A163" s="208">
        <v>95.0</v>
      </c>
      <c r="B163" s="219"/>
      <c r="C163" s="213"/>
      <c r="D163" s="1070"/>
      <c r="E163" s="213"/>
      <c r="F163" s="213"/>
      <c r="G163" s="213"/>
      <c r="H163" s="219"/>
      <c r="I163" s="213"/>
      <c r="J163" s="213"/>
      <c r="K163" s="1069"/>
      <c r="L163" s="219"/>
      <c r="M163" s="782"/>
      <c r="N163" s="213"/>
      <c r="O163" s="213"/>
      <c r="P163" s="213"/>
      <c r="Q163" s="213"/>
      <c r="R163" s="213"/>
      <c r="S163" s="213"/>
      <c r="T163" s="213"/>
      <c r="U163" s="213" t="str">
        <f>iferror(vlookup(W163,'Back up'!$B$2:$C$18,2),"")</f>
        <v/>
      </c>
      <c r="V163" s="213"/>
      <c r="W163" s="213"/>
      <c r="X163" s="213"/>
      <c r="Y163" s="213"/>
      <c r="Z163" s="214"/>
      <c r="AA163" s="214"/>
      <c r="AB163" s="214"/>
      <c r="AC163" s="214"/>
    </row>
    <row r="164">
      <c r="A164" s="208">
        <v>96.0</v>
      </c>
      <c r="B164" s="219"/>
      <c r="C164" s="213"/>
      <c r="D164" s="1070"/>
      <c r="E164" s="213"/>
      <c r="F164" s="213"/>
      <c r="G164" s="213"/>
      <c r="H164" s="219"/>
      <c r="I164" s="213"/>
      <c r="J164" s="213"/>
      <c r="K164" s="1069"/>
      <c r="L164" s="219"/>
      <c r="M164" s="782"/>
      <c r="N164" s="213"/>
      <c r="O164" s="213"/>
      <c r="P164" s="213"/>
      <c r="Q164" s="213"/>
      <c r="R164" s="213"/>
      <c r="S164" s="213"/>
      <c r="T164" s="213"/>
      <c r="U164" s="213" t="str">
        <f>iferror(vlookup(W164,'Back up'!$B$2:$C$18,2),"")</f>
        <v/>
      </c>
      <c r="V164" s="213"/>
      <c r="W164" s="213"/>
      <c r="X164" s="213"/>
      <c r="Y164" s="213"/>
      <c r="Z164" s="214"/>
      <c r="AA164" s="214"/>
      <c r="AB164" s="214"/>
      <c r="AC164" s="214"/>
    </row>
    <row r="165">
      <c r="A165" s="208">
        <v>97.0</v>
      </c>
      <c r="B165" s="219"/>
      <c r="C165" s="213"/>
      <c r="D165" s="1070"/>
      <c r="E165" s="213"/>
      <c r="F165" s="213"/>
      <c r="G165" s="213"/>
      <c r="H165" s="219"/>
      <c r="I165" s="213"/>
      <c r="J165" s="213"/>
      <c r="K165" s="1069"/>
      <c r="L165" s="219"/>
      <c r="M165" s="782"/>
      <c r="N165" s="213"/>
      <c r="O165" s="213"/>
      <c r="P165" s="213"/>
      <c r="Q165" s="213"/>
      <c r="R165" s="213"/>
      <c r="S165" s="213"/>
      <c r="T165" s="213"/>
      <c r="U165" s="213" t="str">
        <f>iferror(vlookup(W165,'Back up'!$B$2:$C$18,2),"")</f>
        <v/>
      </c>
      <c r="V165" s="213"/>
      <c r="W165" s="213"/>
      <c r="X165" s="213"/>
      <c r="Y165" s="213"/>
      <c r="Z165" s="214"/>
      <c r="AA165" s="214"/>
      <c r="AB165" s="214"/>
      <c r="AC165" s="214"/>
    </row>
    <row r="166">
      <c r="A166" s="208">
        <v>98.0</v>
      </c>
      <c r="B166" s="219"/>
      <c r="C166" s="213"/>
      <c r="D166" s="1070"/>
      <c r="E166" s="213"/>
      <c r="F166" s="213"/>
      <c r="G166" s="213"/>
      <c r="H166" s="219"/>
      <c r="I166" s="213"/>
      <c r="J166" s="213"/>
      <c r="K166" s="1069"/>
      <c r="L166" s="219"/>
      <c r="M166" s="782"/>
      <c r="N166" s="213"/>
      <c r="O166" s="213"/>
      <c r="P166" s="213"/>
      <c r="Q166" s="213"/>
      <c r="R166" s="213"/>
      <c r="S166" s="213"/>
      <c r="T166" s="213"/>
      <c r="U166" s="213" t="str">
        <f>iferror(vlookup(W166,'Back up'!$B$2:$C$18,2),"")</f>
        <v/>
      </c>
      <c r="V166" s="213"/>
      <c r="W166" s="213"/>
      <c r="X166" s="213"/>
      <c r="Y166" s="213"/>
      <c r="Z166" s="214"/>
      <c r="AA166" s="214"/>
      <c r="AB166" s="214"/>
      <c r="AC166" s="214"/>
    </row>
    <row r="167">
      <c r="A167" s="208">
        <v>99.0</v>
      </c>
      <c r="B167" s="219"/>
      <c r="C167" s="213"/>
      <c r="D167" s="1070"/>
      <c r="E167" s="213"/>
      <c r="F167" s="213"/>
      <c r="G167" s="213"/>
      <c r="H167" s="219"/>
      <c r="I167" s="213"/>
      <c r="J167" s="213"/>
      <c r="K167" s="1069"/>
      <c r="L167" s="219"/>
      <c r="M167" s="782"/>
      <c r="N167" s="213"/>
      <c r="O167" s="213"/>
      <c r="P167" s="213"/>
      <c r="Q167" s="213"/>
      <c r="R167" s="213"/>
      <c r="S167" s="213"/>
      <c r="T167" s="213"/>
      <c r="U167" s="213" t="str">
        <f>iferror(vlookup(W167,'Back up'!$B$2:$C$18,2),"")</f>
        <v/>
      </c>
      <c r="V167" s="213"/>
      <c r="W167" s="213"/>
      <c r="X167" s="213"/>
      <c r="Y167" s="213"/>
      <c r="Z167" s="214"/>
      <c r="AA167" s="214"/>
      <c r="AB167" s="214"/>
      <c r="AC167" s="214"/>
    </row>
    <row r="168">
      <c r="A168" s="208">
        <v>100.0</v>
      </c>
      <c r="B168" s="219"/>
      <c r="C168" s="213"/>
      <c r="D168" s="1070"/>
      <c r="E168" s="213"/>
      <c r="F168" s="213"/>
      <c r="G168" s="213"/>
      <c r="H168" s="219"/>
      <c r="I168" s="213"/>
      <c r="J168" s="213"/>
      <c r="K168" s="1069"/>
      <c r="L168" s="219"/>
      <c r="M168" s="782"/>
      <c r="N168" s="213"/>
      <c r="O168" s="213"/>
      <c r="P168" s="213"/>
      <c r="Q168" s="213"/>
      <c r="R168" s="213"/>
      <c r="S168" s="213"/>
      <c r="T168" s="213"/>
      <c r="U168" s="213" t="str">
        <f>iferror(vlookup(W168,'Back up'!$B$2:$C$18,2),"")</f>
        <v/>
      </c>
      <c r="V168" s="213"/>
      <c r="W168" s="213"/>
      <c r="X168" s="213"/>
      <c r="Y168" s="213"/>
      <c r="Z168" s="214"/>
      <c r="AA168" s="214"/>
      <c r="AB168" s="214"/>
      <c r="AC168" s="214"/>
    </row>
    <row r="169">
      <c r="A169" s="177">
        <v>101.0</v>
      </c>
      <c r="B169" s="1071">
        <v>46120.6700562037</v>
      </c>
      <c r="C169" s="214"/>
      <c r="D169" s="214"/>
      <c r="E169" s="214"/>
      <c r="F169" s="214"/>
      <c r="G169" s="214"/>
      <c r="H169" s="228" t="s">
        <v>58</v>
      </c>
      <c r="I169" s="228" t="s">
        <v>863</v>
      </c>
      <c r="J169" s="213"/>
      <c r="K169" s="214"/>
      <c r="L169" s="214"/>
      <c r="M169" s="214"/>
      <c r="N169" s="214"/>
      <c r="O169" s="214"/>
      <c r="P169" s="214"/>
      <c r="Q169" s="214"/>
      <c r="R169" s="214"/>
      <c r="S169" s="214"/>
      <c r="T169" s="214"/>
      <c r="U169" s="214"/>
      <c r="V169" s="214"/>
      <c r="W169" s="214"/>
      <c r="X169" s="213"/>
      <c r="Y169" s="213"/>
      <c r="Z169" s="214"/>
      <c r="AA169" s="214"/>
      <c r="AB169" s="214"/>
      <c r="AC169" s="214"/>
    </row>
    <row r="170">
      <c r="A170" s="177">
        <v>102.0</v>
      </c>
      <c r="B170" s="228" t="s">
        <v>30</v>
      </c>
      <c r="C170" s="228" t="s">
        <v>818</v>
      </c>
      <c r="D170" s="214"/>
      <c r="E170" s="1072">
        <v>46120.0</v>
      </c>
      <c r="F170" s="1073">
        <v>46113.0</v>
      </c>
      <c r="G170" s="228">
        <v>15.0</v>
      </c>
      <c r="H170" s="228">
        <v>5.0</v>
      </c>
      <c r="I170" s="228">
        <v>3.0</v>
      </c>
      <c r="J170" s="213"/>
      <c r="K170" s="228">
        <v>3.0</v>
      </c>
      <c r="L170" s="1074">
        <f>IFERROR(K170/I170, 0)</f>
        <v>1</v>
      </c>
      <c r="M170" s="214"/>
      <c r="N170" s="228">
        <v>500000.0</v>
      </c>
      <c r="O170" s="1075">
        <v>0.0</v>
      </c>
      <c r="P170" s="214"/>
      <c r="Q170" s="214"/>
      <c r="R170" s="214"/>
      <c r="S170" s="214"/>
      <c r="T170" s="214"/>
      <c r="U170" s="214"/>
      <c r="V170" s="214"/>
      <c r="W170" s="214"/>
      <c r="X170" s="213"/>
      <c r="Y170" s="213"/>
      <c r="Z170" s="214"/>
      <c r="AA170" s="214"/>
      <c r="AB170" s="214"/>
      <c r="AC170" s="214"/>
    </row>
    <row r="171">
      <c r="A171" s="177"/>
      <c r="B171" s="214"/>
      <c r="C171" s="214"/>
      <c r="D171" s="214"/>
      <c r="E171" s="214"/>
      <c r="F171" s="214"/>
      <c r="G171" s="214"/>
      <c r="H171" s="214"/>
      <c r="I171" s="214"/>
      <c r="J171" s="213"/>
      <c r="K171" s="214"/>
      <c r="L171" s="214"/>
      <c r="M171" s="214"/>
      <c r="N171" s="214"/>
      <c r="O171" s="214"/>
      <c r="P171" s="214"/>
      <c r="Q171" s="214"/>
      <c r="R171" s="214"/>
      <c r="S171" s="214"/>
      <c r="T171" s="214"/>
      <c r="U171" s="214"/>
      <c r="V171" s="214"/>
      <c r="W171" s="214"/>
      <c r="X171" s="213"/>
      <c r="Y171" s="213"/>
      <c r="Z171" s="214"/>
      <c r="AA171" s="214"/>
      <c r="AB171" s="214"/>
      <c r="AC171" s="214"/>
    </row>
    <row r="172">
      <c r="A172" s="177"/>
      <c r="B172" s="214"/>
      <c r="C172" s="214"/>
      <c r="D172" s="214"/>
      <c r="E172" s="214"/>
      <c r="F172" s="214"/>
      <c r="G172" s="214"/>
      <c r="H172" s="214"/>
      <c r="I172" s="214"/>
      <c r="J172" s="213"/>
      <c r="K172" s="214"/>
      <c r="L172" s="214"/>
      <c r="M172" s="214"/>
      <c r="N172" s="214"/>
      <c r="O172" s="214"/>
      <c r="P172" s="214"/>
      <c r="Q172" s="214"/>
      <c r="R172" s="214"/>
      <c r="S172" s="214"/>
      <c r="T172" s="214"/>
      <c r="U172" s="214"/>
      <c r="V172" s="214"/>
      <c r="W172" s="214"/>
      <c r="X172" s="213"/>
      <c r="Y172" s="213"/>
      <c r="Z172" s="214"/>
      <c r="AA172" s="214"/>
      <c r="AB172" s="214"/>
      <c r="AC172" s="214"/>
    </row>
    <row r="173">
      <c r="A173" s="177"/>
      <c r="B173" s="214"/>
      <c r="C173" s="214"/>
      <c r="D173" s="214"/>
      <c r="E173" s="214"/>
      <c r="F173" s="214"/>
      <c r="G173" s="214"/>
      <c r="H173" s="214"/>
      <c r="I173" s="214"/>
      <c r="J173" s="213"/>
      <c r="K173" s="214"/>
      <c r="L173" s="214"/>
      <c r="M173" s="214"/>
      <c r="N173" s="214"/>
      <c r="O173" s="214"/>
      <c r="P173" s="214"/>
      <c r="Q173" s="214"/>
      <c r="R173" s="214"/>
      <c r="S173" s="214"/>
      <c r="T173" s="214"/>
      <c r="U173" s="214"/>
      <c r="V173" s="214"/>
      <c r="W173" s="214"/>
      <c r="X173" s="213"/>
      <c r="Y173" s="213"/>
      <c r="Z173" s="214"/>
      <c r="AA173" s="214"/>
      <c r="AB173" s="214"/>
      <c r="AC173" s="214"/>
    </row>
    <row r="174">
      <c r="A174" s="177"/>
      <c r="B174" s="214"/>
      <c r="C174" s="214"/>
      <c r="D174" s="214"/>
      <c r="E174" s="214"/>
      <c r="F174" s="214"/>
      <c r="G174" s="214"/>
      <c r="H174" s="214"/>
      <c r="I174" s="214"/>
      <c r="J174" s="214"/>
      <c r="K174" s="214"/>
      <c r="L174" s="214"/>
      <c r="M174" s="214"/>
      <c r="N174" s="214"/>
      <c r="O174" s="214"/>
      <c r="P174" s="214"/>
      <c r="Q174" s="214"/>
      <c r="R174" s="214"/>
      <c r="S174" s="214"/>
      <c r="T174" s="214"/>
      <c r="U174" s="214"/>
      <c r="V174" s="214"/>
      <c r="W174" s="214"/>
      <c r="X174" s="214"/>
      <c r="Y174" s="214"/>
      <c r="Z174" s="214"/>
      <c r="AA174" s="214"/>
      <c r="AB174" s="214"/>
      <c r="AC174" s="214"/>
    </row>
    <row r="175">
      <c r="A175" s="177"/>
      <c r="B175" s="214"/>
      <c r="C175" s="214"/>
      <c r="D175" s="214"/>
      <c r="E175" s="214"/>
      <c r="F175" s="214"/>
      <c r="G175" s="214"/>
      <c r="H175" s="214"/>
      <c r="I175" s="214"/>
      <c r="J175" s="214"/>
      <c r="K175" s="214"/>
      <c r="L175" s="214"/>
      <c r="M175" s="214"/>
      <c r="N175" s="214"/>
      <c r="O175" s="214"/>
      <c r="P175" s="214"/>
      <c r="Q175" s="214"/>
      <c r="R175" s="214"/>
      <c r="S175" s="214"/>
      <c r="T175" s="214"/>
      <c r="U175" s="214"/>
      <c r="V175" s="214"/>
      <c r="W175" s="214"/>
      <c r="X175" s="214"/>
      <c r="Y175" s="214"/>
      <c r="Z175" s="214"/>
      <c r="AA175" s="214"/>
      <c r="AB175" s="214"/>
      <c r="AC175" s="214"/>
    </row>
    <row r="176">
      <c r="A176" s="177"/>
      <c r="B176" s="214"/>
      <c r="C176" s="214"/>
      <c r="D176" s="214"/>
      <c r="E176" s="214"/>
      <c r="F176" s="214"/>
      <c r="G176" s="214"/>
      <c r="H176" s="214"/>
      <c r="I176" s="214"/>
      <c r="J176" s="214"/>
      <c r="K176" s="214"/>
      <c r="L176" s="214"/>
      <c r="M176" s="214"/>
      <c r="N176" s="214"/>
      <c r="O176" s="214"/>
      <c r="P176" s="214"/>
      <c r="Q176" s="214"/>
      <c r="R176" s="214"/>
      <c r="S176" s="214"/>
      <c r="T176" s="214"/>
      <c r="U176" s="214"/>
      <c r="V176" s="214"/>
      <c r="W176" s="214"/>
      <c r="X176" s="214"/>
      <c r="Y176" s="214"/>
      <c r="Z176" s="214"/>
      <c r="AA176" s="214"/>
      <c r="AB176" s="214"/>
      <c r="AC176" s="214"/>
    </row>
    <row r="177">
      <c r="A177" s="177"/>
      <c r="B177" s="214"/>
      <c r="C177" s="214"/>
      <c r="D177" s="214"/>
      <c r="E177" s="214"/>
      <c r="F177" s="214"/>
      <c r="G177" s="214"/>
      <c r="H177" s="214"/>
      <c r="I177" s="214"/>
      <c r="J177" s="214"/>
      <c r="K177" s="214"/>
      <c r="L177" s="214"/>
      <c r="M177" s="214"/>
      <c r="N177" s="214"/>
      <c r="O177" s="214"/>
      <c r="P177" s="214"/>
      <c r="Q177" s="214"/>
      <c r="R177" s="214"/>
      <c r="S177" s="214"/>
      <c r="T177" s="214"/>
      <c r="U177" s="214"/>
      <c r="V177" s="214"/>
      <c r="W177" s="214"/>
      <c r="X177" s="214"/>
      <c r="Y177" s="214"/>
      <c r="Z177" s="214"/>
      <c r="AA177" s="214"/>
      <c r="AB177" s="214"/>
      <c r="AC177" s="214"/>
    </row>
    <row r="178">
      <c r="A178" s="177"/>
      <c r="B178" s="214"/>
      <c r="C178" s="214"/>
      <c r="D178" s="214"/>
      <c r="E178" s="214"/>
      <c r="F178" s="214"/>
      <c r="G178" s="214"/>
      <c r="H178" s="214"/>
      <c r="I178" s="214"/>
      <c r="J178" s="214"/>
      <c r="K178" s="214"/>
      <c r="L178" s="214"/>
      <c r="M178" s="214"/>
      <c r="N178" s="214"/>
      <c r="O178" s="214"/>
      <c r="P178" s="214"/>
      <c r="Q178" s="214"/>
      <c r="R178" s="214"/>
      <c r="S178" s="214"/>
      <c r="T178" s="214"/>
      <c r="U178" s="214"/>
      <c r="V178" s="214"/>
      <c r="W178" s="214"/>
      <c r="X178" s="214"/>
      <c r="Y178" s="214"/>
      <c r="Z178" s="214"/>
      <c r="AA178" s="214"/>
      <c r="AB178" s="214"/>
      <c r="AC178" s="214"/>
    </row>
    <row r="179">
      <c r="A179" s="177"/>
      <c r="B179" s="214"/>
      <c r="C179" s="214"/>
      <c r="D179" s="214"/>
      <c r="E179" s="214"/>
      <c r="F179" s="214"/>
      <c r="G179" s="214"/>
      <c r="H179" s="214"/>
      <c r="I179" s="214"/>
      <c r="J179" s="214"/>
      <c r="K179" s="214"/>
      <c r="L179" s="214"/>
      <c r="M179" s="214"/>
      <c r="N179" s="214"/>
      <c r="O179" s="214"/>
      <c r="P179" s="214"/>
      <c r="Q179" s="214"/>
      <c r="R179" s="214"/>
      <c r="S179" s="214"/>
      <c r="T179" s="214"/>
      <c r="U179" s="214"/>
      <c r="V179" s="214"/>
      <c r="W179" s="214"/>
      <c r="X179" s="214"/>
      <c r="Y179" s="214"/>
      <c r="Z179" s="214"/>
      <c r="AA179" s="214"/>
      <c r="AB179" s="214"/>
      <c r="AC179" s="214"/>
    </row>
    <row r="180">
      <c r="A180" s="177"/>
      <c r="B180" s="214"/>
      <c r="C180" s="214"/>
      <c r="D180" s="214"/>
      <c r="E180" s="214"/>
      <c r="F180" s="214"/>
      <c r="G180" s="214"/>
      <c r="H180" s="214"/>
      <c r="I180" s="214"/>
      <c r="J180" s="214"/>
      <c r="K180" s="214"/>
      <c r="L180" s="214"/>
      <c r="M180" s="214"/>
      <c r="N180" s="214"/>
      <c r="O180" s="214"/>
      <c r="P180" s="214"/>
      <c r="Q180" s="214"/>
      <c r="R180" s="214"/>
      <c r="S180" s="214"/>
      <c r="T180" s="214"/>
      <c r="U180" s="214"/>
      <c r="V180" s="214"/>
      <c r="W180" s="214"/>
      <c r="X180" s="214"/>
      <c r="Y180" s="214"/>
      <c r="Z180" s="214"/>
      <c r="AA180" s="214"/>
      <c r="AB180" s="214"/>
      <c r="AC180" s="214"/>
    </row>
    <row r="181">
      <c r="A181" s="177"/>
      <c r="B181" s="214"/>
      <c r="C181" s="214"/>
      <c r="D181" s="214"/>
      <c r="E181" s="214"/>
      <c r="F181" s="214"/>
      <c r="G181" s="214"/>
      <c r="H181" s="214"/>
      <c r="I181" s="214"/>
      <c r="J181" s="214"/>
      <c r="K181" s="214"/>
      <c r="L181" s="214"/>
      <c r="M181" s="214"/>
      <c r="N181" s="214"/>
      <c r="O181" s="214"/>
      <c r="P181" s="214"/>
      <c r="Q181" s="214"/>
      <c r="R181" s="214"/>
      <c r="S181" s="214"/>
      <c r="T181" s="214"/>
      <c r="U181" s="214"/>
      <c r="V181" s="214"/>
      <c r="W181" s="214"/>
      <c r="X181" s="214"/>
      <c r="Y181" s="214"/>
      <c r="Z181" s="214"/>
      <c r="AA181" s="214"/>
      <c r="AB181" s="214"/>
      <c r="AC181" s="214"/>
    </row>
    <row r="182">
      <c r="A182" s="177"/>
      <c r="B182" s="214"/>
      <c r="C182" s="214"/>
      <c r="D182" s="214"/>
      <c r="E182" s="214"/>
      <c r="F182" s="214"/>
      <c r="G182" s="214"/>
      <c r="H182" s="214"/>
      <c r="I182" s="214"/>
      <c r="J182" s="214"/>
      <c r="K182" s="214"/>
      <c r="L182" s="214"/>
      <c r="M182" s="214"/>
      <c r="N182" s="214"/>
      <c r="O182" s="214"/>
      <c r="P182" s="214"/>
      <c r="Q182" s="214"/>
      <c r="R182" s="214"/>
      <c r="S182" s="214"/>
      <c r="T182" s="214"/>
      <c r="U182" s="214"/>
      <c r="V182" s="214"/>
      <c r="W182" s="214"/>
      <c r="X182" s="214"/>
      <c r="Y182" s="214"/>
      <c r="Z182" s="214"/>
      <c r="AA182" s="214"/>
      <c r="AB182" s="214"/>
      <c r="AC182" s="214"/>
    </row>
    <row r="183">
      <c r="A183" s="177"/>
      <c r="B183" s="214"/>
      <c r="C183" s="214"/>
      <c r="D183" s="214"/>
      <c r="E183" s="214"/>
      <c r="F183" s="214"/>
      <c r="G183" s="214"/>
      <c r="H183" s="214"/>
      <c r="I183" s="214"/>
      <c r="J183" s="214"/>
      <c r="K183" s="214"/>
      <c r="L183" s="214"/>
      <c r="M183" s="214"/>
      <c r="N183" s="214"/>
      <c r="O183" s="214"/>
      <c r="P183" s="214"/>
      <c r="Q183" s="214"/>
      <c r="R183" s="214"/>
      <c r="S183" s="214"/>
      <c r="T183" s="214"/>
      <c r="U183" s="214"/>
      <c r="V183" s="214"/>
      <c r="W183" s="214"/>
      <c r="X183" s="214"/>
      <c r="Y183" s="214"/>
      <c r="Z183" s="214"/>
      <c r="AA183" s="214"/>
      <c r="AB183" s="214"/>
      <c r="AC183" s="214"/>
    </row>
    <row r="184">
      <c r="A184" s="177"/>
      <c r="B184" s="214"/>
      <c r="C184" s="214"/>
      <c r="D184" s="214"/>
      <c r="E184" s="214"/>
      <c r="F184" s="214"/>
      <c r="G184" s="214"/>
      <c r="H184" s="214"/>
      <c r="I184" s="214"/>
      <c r="J184" s="214"/>
      <c r="K184" s="214"/>
      <c r="L184" s="214"/>
      <c r="M184" s="214"/>
      <c r="N184" s="214"/>
      <c r="O184" s="214"/>
      <c r="P184" s="214"/>
      <c r="Q184" s="214"/>
      <c r="R184" s="214"/>
      <c r="S184" s="214"/>
      <c r="T184" s="214"/>
      <c r="U184" s="214"/>
      <c r="V184" s="214"/>
      <c r="W184" s="214"/>
      <c r="X184" s="214"/>
      <c r="Y184" s="214"/>
      <c r="Z184" s="214"/>
      <c r="AA184" s="214"/>
      <c r="AB184" s="214"/>
      <c r="AC184" s="214"/>
    </row>
    <row r="185">
      <c r="A185" s="177"/>
      <c r="B185" s="214"/>
      <c r="C185" s="214"/>
      <c r="D185" s="214"/>
      <c r="E185" s="214"/>
      <c r="F185" s="214"/>
      <c r="G185" s="214"/>
      <c r="H185" s="214"/>
      <c r="I185" s="214"/>
      <c r="J185" s="214"/>
      <c r="K185" s="214"/>
      <c r="L185" s="214"/>
      <c r="M185" s="214"/>
      <c r="N185" s="214"/>
      <c r="O185" s="214"/>
      <c r="P185" s="214"/>
      <c r="Q185" s="214"/>
      <c r="R185" s="214"/>
      <c r="S185" s="214"/>
      <c r="T185" s="214"/>
      <c r="U185" s="214"/>
      <c r="V185" s="214"/>
      <c r="W185" s="214"/>
      <c r="X185" s="214"/>
      <c r="Y185" s="214"/>
      <c r="Z185" s="214"/>
      <c r="AA185" s="214"/>
      <c r="AB185" s="214"/>
      <c r="AC185" s="214"/>
    </row>
    <row r="186">
      <c r="A186" s="177"/>
      <c r="B186" s="214"/>
      <c r="C186" s="214"/>
      <c r="D186" s="214"/>
      <c r="E186" s="214"/>
      <c r="F186" s="214"/>
      <c r="G186" s="214"/>
      <c r="H186" s="214"/>
      <c r="I186" s="214"/>
      <c r="J186" s="214"/>
      <c r="K186" s="214"/>
      <c r="L186" s="214"/>
      <c r="M186" s="214"/>
      <c r="N186" s="214"/>
      <c r="O186" s="214"/>
      <c r="P186" s="214"/>
      <c r="Q186" s="214"/>
      <c r="R186" s="214"/>
      <c r="S186" s="214"/>
      <c r="T186" s="214"/>
      <c r="U186" s="214"/>
      <c r="V186" s="214"/>
      <c r="W186" s="214"/>
      <c r="X186" s="214"/>
      <c r="Y186" s="214"/>
      <c r="Z186" s="214"/>
      <c r="AA186" s="214"/>
      <c r="AB186" s="214"/>
      <c r="AC186" s="214"/>
    </row>
    <row r="187">
      <c r="A187" s="177"/>
      <c r="B187" s="214"/>
      <c r="C187" s="214"/>
      <c r="D187" s="214"/>
      <c r="E187" s="214"/>
      <c r="F187" s="214"/>
      <c r="G187" s="214"/>
      <c r="H187" s="214"/>
      <c r="I187" s="214"/>
      <c r="J187" s="214"/>
      <c r="K187" s="214"/>
      <c r="L187" s="214"/>
      <c r="M187" s="214"/>
      <c r="N187" s="214"/>
      <c r="O187" s="214"/>
      <c r="P187" s="214"/>
      <c r="Q187" s="214"/>
      <c r="R187" s="214"/>
      <c r="S187" s="214"/>
      <c r="T187" s="214"/>
      <c r="U187" s="214"/>
      <c r="V187" s="214"/>
      <c r="W187" s="214"/>
      <c r="X187" s="214"/>
      <c r="Y187" s="214"/>
      <c r="Z187" s="214"/>
      <c r="AA187" s="214"/>
      <c r="AB187" s="214"/>
      <c r="AC187" s="214"/>
    </row>
    <row r="188">
      <c r="A188" s="177"/>
      <c r="B188" s="214"/>
      <c r="C188" s="214"/>
      <c r="D188" s="214"/>
      <c r="E188" s="214"/>
      <c r="F188" s="214"/>
      <c r="G188" s="214"/>
      <c r="H188" s="214"/>
      <c r="I188" s="214"/>
      <c r="J188" s="214"/>
      <c r="K188" s="214"/>
      <c r="L188" s="214"/>
      <c r="M188" s="214"/>
      <c r="N188" s="214"/>
      <c r="O188" s="214"/>
      <c r="P188" s="214"/>
      <c r="Q188" s="214"/>
      <c r="R188" s="214"/>
      <c r="S188" s="214"/>
      <c r="T188" s="214"/>
      <c r="U188" s="214"/>
      <c r="V188" s="214"/>
      <c r="W188" s="214"/>
      <c r="X188" s="214"/>
      <c r="Y188" s="214"/>
      <c r="Z188" s="214"/>
      <c r="AA188" s="214"/>
      <c r="AB188" s="214"/>
      <c r="AC188" s="214"/>
    </row>
    <row r="189">
      <c r="A189" s="177"/>
      <c r="B189" s="214"/>
      <c r="C189" s="214"/>
      <c r="D189" s="214"/>
      <c r="E189" s="214"/>
      <c r="F189" s="214"/>
      <c r="G189" s="214"/>
      <c r="H189" s="214"/>
      <c r="I189" s="214"/>
      <c r="J189" s="214"/>
      <c r="K189" s="214"/>
      <c r="L189" s="214"/>
      <c r="M189" s="214"/>
      <c r="N189" s="214"/>
      <c r="O189" s="214"/>
      <c r="P189" s="214"/>
      <c r="Q189" s="214"/>
      <c r="R189" s="214"/>
      <c r="S189" s="214"/>
      <c r="T189" s="214"/>
      <c r="U189" s="214"/>
      <c r="V189" s="214"/>
      <c r="W189" s="214"/>
      <c r="X189" s="214"/>
      <c r="Y189" s="214"/>
      <c r="Z189" s="214"/>
      <c r="AA189" s="214"/>
      <c r="AB189" s="214"/>
      <c r="AC189" s="214"/>
    </row>
    <row r="190">
      <c r="A190" s="177"/>
      <c r="B190" s="214"/>
      <c r="C190" s="214"/>
      <c r="D190" s="214"/>
      <c r="E190" s="214"/>
      <c r="F190" s="214"/>
      <c r="G190" s="214"/>
      <c r="H190" s="214"/>
      <c r="I190" s="214"/>
      <c r="J190" s="214"/>
      <c r="K190" s="214"/>
      <c r="L190" s="214"/>
      <c r="M190" s="214"/>
      <c r="N190" s="214"/>
      <c r="O190" s="214"/>
      <c r="P190" s="214"/>
      <c r="Q190" s="214"/>
      <c r="R190" s="214"/>
      <c r="S190" s="214"/>
      <c r="T190" s="214"/>
      <c r="U190" s="214"/>
      <c r="V190" s="214"/>
      <c r="W190" s="214"/>
      <c r="X190" s="214"/>
      <c r="Y190" s="214"/>
      <c r="Z190" s="214"/>
      <c r="AA190" s="214"/>
      <c r="AB190" s="214"/>
      <c r="AC190" s="214"/>
    </row>
    <row r="191">
      <c r="A191" s="177"/>
      <c r="B191" s="214"/>
      <c r="C191" s="214"/>
      <c r="D191" s="214"/>
      <c r="E191" s="214"/>
      <c r="F191" s="214"/>
      <c r="G191" s="214"/>
      <c r="H191" s="214"/>
      <c r="I191" s="214"/>
      <c r="J191" s="214"/>
      <c r="K191" s="214"/>
      <c r="L191" s="214"/>
      <c r="M191" s="214"/>
      <c r="N191" s="214"/>
      <c r="O191" s="214"/>
      <c r="P191" s="214"/>
      <c r="Q191" s="214"/>
      <c r="R191" s="214"/>
      <c r="S191" s="214"/>
      <c r="T191" s="214"/>
      <c r="U191" s="214"/>
      <c r="V191" s="214"/>
      <c r="W191" s="214"/>
      <c r="X191" s="214"/>
      <c r="Y191" s="214"/>
      <c r="Z191" s="214"/>
      <c r="AA191" s="214"/>
      <c r="AB191" s="214"/>
      <c r="AC191" s="214"/>
    </row>
    <row r="192">
      <c r="A192" s="177"/>
      <c r="B192" s="214"/>
      <c r="C192" s="214"/>
      <c r="D192" s="214"/>
      <c r="E192" s="214"/>
      <c r="F192" s="214"/>
      <c r="G192" s="214"/>
      <c r="H192" s="214"/>
      <c r="I192" s="214"/>
      <c r="J192" s="214"/>
      <c r="K192" s="214"/>
      <c r="L192" s="214"/>
      <c r="M192" s="214"/>
      <c r="N192" s="214"/>
      <c r="O192" s="214"/>
      <c r="P192" s="214"/>
      <c r="Q192" s="214"/>
      <c r="R192" s="214"/>
      <c r="S192" s="214"/>
      <c r="T192" s="214"/>
      <c r="U192" s="214"/>
      <c r="V192" s="214"/>
      <c r="W192" s="214"/>
      <c r="X192" s="214"/>
      <c r="Y192" s="214"/>
      <c r="Z192" s="214"/>
      <c r="AA192" s="214"/>
      <c r="AB192" s="214"/>
      <c r="AC192" s="214"/>
    </row>
    <row r="193">
      <c r="A193" s="177"/>
      <c r="B193" s="214"/>
      <c r="C193" s="214"/>
      <c r="D193" s="214"/>
      <c r="E193" s="214"/>
      <c r="F193" s="214"/>
      <c r="G193" s="214"/>
      <c r="H193" s="214"/>
      <c r="I193" s="214"/>
      <c r="J193" s="214"/>
      <c r="K193" s="214"/>
      <c r="L193" s="214"/>
      <c r="M193" s="214"/>
      <c r="N193" s="214"/>
      <c r="O193" s="214"/>
      <c r="P193" s="214"/>
      <c r="Q193" s="214"/>
      <c r="R193" s="214"/>
      <c r="S193" s="214"/>
      <c r="T193" s="214"/>
      <c r="U193" s="214"/>
      <c r="V193" s="214"/>
      <c r="W193" s="214"/>
      <c r="X193" s="214"/>
      <c r="Y193" s="214"/>
      <c r="Z193" s="214"/>
      <c r="AA193" s="214"/>
      <c r="AB193" s="214"/>
      <c r="AC193" s="214"/>
    </row>
    <row r="194">
      <c r="A194" s="177"/>
      <c r="B194" s="214"/>
      <c r="C194" s="214"/>
      <c r="D194" s="214"/>
      <c r="E194" s="214"/>
      <c r="F194" s="214"/>
      <c r="G194" s="214"/>
      <c r="H194" s="214"/>
      <c r="I194" s="214"/>
      <c r="J194" s="214"/>
      <c r="K194" s="214"/>
      <c r="L194" s="214"/>
      <c r="M194" s="214"/>
      <c r="N194" s="214"/>
      <c r="O194" s="214"/>
      <c r="P194" s="214"/>
      <c r="Q194" s="214"/>
      <c r="R194" s="214"/>
      <c r="S194" s="214"/>
      <c r="T194" s="214"/>
      <c r="U194" s="214"/>
      <c r="V194" s="214"/>
      <c r="W194" s="214"/>
      <c r="X194" s="214"/>
      <c r="Y194" s="214"/>
      <c r="Z194" s="214"/>
      <c r="AA194" s="214"/>
      <c r="AB194" s="214"/>
      <c r="AC194" s="214"/>
    </row>
    <row r="195">
      <c r="A195" s="177"/>
      <c r="B195" s="214"/>
      <c r="C195" s="214"/>
      <c r="D195" s="214"/>
      <c r="E195" s="214"/>
      <c r="F195" s="214"/>
      <c r="G195" s="214"/>
      <c r="H195" s="214"/>
      <c r="I195" s="214"/>
      <c r="J195" s="214"/>
      <c r="K195" s="214"/>
      <c r="L195" s="214"/>
      <c r="M195" s="214"/>
      <c r="N195" s="214"/>
      <c r="O195" s="214"/>
      <c r="P195" s="214"/>
      <c r="Q195" s="214"/>
      <c r="R195" s="214"/>
      <c r="S195" s="214"/>
      <c r="T195" s="214"/>
      <c r="U195" s="214"/>
      <c r="V195" s="214"/>
      <c r="W195" s="214"/>
      <c r="X195" s="214"/>
      <c r="Y195" s="214"/>
      <c r="Z195" s="214"/>
      <c r="AA195" s="214"/>
      <c r="AB195" s="214"/>
      <c r="AC195" s="214"/>
    </row>
    <row r="196">
      <c r="A196" s="177"/>
      <c r="B196" s="214"/>
      <c r="C196" s="214"/>
      <c r="D196" s="214"/>
      <c r="E196" s="214"/>
      <c r="F196" s="214"/>
      <c r="G196" s="214"/>
      <c r="H196" s="214"/>
      <c r="I196" s="214"/>
      <c r="J196" s="214"/>
      <c r="K196" s="214"/>
      <c r="L196" s="214"/>
      <c r="M196" s="214"/>
      <c r="N196" s="214"/>
      <c r="O196" s="214"/>
      <c r="P196" s="214"/>
      <c r="Q196" s="214"/>
      <c r="R196" s="214"/>
      <c r="S196" s="214"/>
      <c r="T196" s="214"/>
      <c r="U196" s="214"/>
      <c r="V196" s="214"/>
      <c r="W196" s="214"/>
      <c r="X196" s="214"/>
      <c r="Y196" s="214"/>
      <c r="Z196" s="214"/>
      <c r="AA196" s="214"/>
      <c r="AB196" s="214"/>
      <c r="AC196" s="214"/>
    </row>
    <row r="197">
      <c r="A197" s="177"/>
      <c r="B197" s="214"/>
      <c r="C197" s="214"/>
      <c r="D197" s="214"/>
      <c r="E197" s="214"/>
      <c r="F197" s="214"/>
      <c r="G197" s="214"/>
      <c r="H197" s="214"/>
      <c r="I197" s="214"/>
      <c r="J197" s="214"/>
      <c r="K197" s="214"/>
      <c r="L197" s="214"/>
      <c r="M197" s="214"/>
      <c r="N197" s="214"/>
      <c r="O197" s="214"/>
      <c r="P197" s="214"/>
      <c r="Q197" s="214"/>
      <c r="R197" s="214"/>
      <c r="S197" s="214"/>
      <c r="T197" s="214"/>
      <c r="U197" s="214"/>
      <c r="V197" s="214"/>
      <c r="W197" s="214"/>
      <c r="X197" s="214"/>
      <c r="Y197" s="214"/>
      <c r="Z197" s="214"/>
      <c r="AA197" s="214"/>
      <c r="AB197" s="214"/>
      <c r="AC197" s="214"/>
    </row>
    <row r="198">
      <c r="A198" s="177"/>
      <c r="B198" s="214"/>
      <c r="C198" s="214"/>
      <c r="D198" s="214"/>
      <c r="E198" s="214"/>
      <c r="F198" s="214"/>
      <c r="G198" s="214"/>
      <c r="H198" s="214"/>
      <c r="I198" s="214"/>
      <c r="J198" s="214"/>
      <c r="K198" s="214"/>
      <c r="L198" s="214"/>
      <c r="M198" s="214"/>
      <c r="N198" s="214"/>
      <c r="O198" s="214"/>
      <c r="P198" s="214"/>
      <c r="Q198" s="214"/>
      <c r="R198" s="214"/>
      <c r="S198" s="214"/>
      <c r="T198" s="214"/>
      <c r="U198" s="214"/>
      <c r="V198" s="214"/>
      <c r="W198" s="214"/>
      <c r="X198" s="214"/>
      <c r="Y198" s="214"/>
      <c r="Z198" s="214"/>
      <c r="AA198" s="214"/>
      <c r="AB198" s="214"/>
      <c r="AC198" s="214"/>
    </row>
    <row r="199">
      <c r="A199" s="177"/>
      <c r="B199" s="214"/>
      <c r="C199" s="214"/>
      <c r="D199" s="214"/>
      <c r="E199" s="214"/>
      <c r="F199" s="214"/>
      <c r="G199" s="214"/>
      <c r="H199" s="214"/>
      <c r="I199" s="214"/>
      <c r="J199" s="214"/>
      <c r="K199" s="214"/>
      <c r="L199" s="214"/>
      <c r="M199" s="214"/>
      <c r="N199" s="214"/>
      <c r="O199" s="214"/>
      <c r="P199" s="214"/>
      <c r="Q199" s="214"/>
      <c r="R199" s="214"/>
      <c r="S199" s="214"/>
      <c r="T199" s="214"/>
      <c r="U199" s="214"/>
      <c r="V199" s="214"/>
      <c r="W199" s="214"/>
      <c r="X199" s="214"/>
      <c r="Y199" s="214"/>
      <c r="Z199" s="214"/>
      <c r="AA199" s="214"/>
      <c r="AB199" s="214"/>
      <c r="AC199" s="214"/>
    </row>
    <row r="200">
      <c r="A200" s="177"/>
      <c r="B200" s="214"/>
      <c r="C200" s="214"/>
      <c r="D200" s="214"/>
      <c r="E200" s="214"/>
      <c r="F200" s="214"/>
      <c r="G200" s="214"/>
      <c r="H200" s="214"/>
      <c r="I200" s="214"/>
      <c r="J200" s="214"/>
      <c r="K200" s="214"/>
      <c r="L200" s="214"/>
      <c r="M200" s="214"/>
      <c r="N200" s="214"/>
      <c r="O200" s="214"/>
      <c r="P200" s="214"/>
      <c r="Q200" s="214"/>
      <c r="R200" s="214"/>
      <c r="S200" s="214"/>
      <c r="T200" s="214"/>
      <c r="U200" s="214"/>
      <c r="V200" s="214"/>
      <c r="W200" s="214"/>
      <c r="X200" s="214"/>
      <c r="Y200" s="214"/>
      <c r="Z200" s="214"/>
      <c r="AA200" s="214"/>
      <c r="AB200" s="214"/>
      <c r="AC200" s="214"/>
    </row>
    <row r="201">
      <c r="A201" s="177"/>
      <c r="B201" s="214"/>
      <c r="C201" s="214"/>
      <c r="D201" s="214"/>
      <c r="E201" s="214"/>
      <c r="F201" s="214"/>
      <c r="G201" s="214"/>
      <c r="H201" s="214"/>
      <c r="I201" s="214"/>
      <c r="J201" s="214"/>
      <c r="K201" s="214"/>
      <c r="L201" s="214"/>
      <c r="M201" s="214"/>
      <c r="N201" s="214"/>
      <c r="O201" s="214"/>
      <c r="P201" s="214"/>
      <c r="Q201" s="214"/>
      <c r="R201" s="214"/>
      <c r="S201" s="214"/>
      <c r="T201" s="214"/>
      <c r="U201" s="214"/>
      <c r="V201" s="214"/>
      <c r="W201" s="214"/>
      <c r="X201" s="214"/>
      <c r="Y201" s="214"/>
      <c r="Z201" s="214"/>
      <c r="AA201" s="214"/>
      <c r="AB201" s="214"/>
      <c r="AC201" s="214"/>
    </row>
    <row r="202">
      <c r="A202" s="177"/>
      <c r="B202" s="214"/>
      <c r="C202" s="214"/>
      <c r="D202" s="214"/>
      <c r="E202" s="214"/>
      <c r="F202" s="214"/>
      <c r="G202" s="214"/>
      <c r="H202" s="214"/>
      <c r="I202" s="214"/>
      <c r="J202" s="214"/>
      <c r="K202" s="214"/>
      <c r="L202" s="214"/>
      <c r="M202" s="214"/>
      <c r="N202" s="214"/>
      <c r="O202" s="214"/>
      <c r="P202" s="214"/>
      <c r="Q202" s="214"/>
      <c r="R202" s="214"/>
      <c r="S202" s="214"/>
      <c r="T202" s="214"/>
      <c r="U202" s="214"/>
      <c r="V202" s="214"/>
      <c r="W202" s="214"/>
      <c r="X202" s="214"/>
      <c r="Y202" s="214"/>
      <c r="Z202" s="214"/>
      <c r="AA202" s="214"/>
      <c r="AB202" s="214"/>
      <c r="AC202" s="214"/>
    </row>
    <row r="203">
      <c r="A203" s="177"/>
      <c r="B203" s="214"/>
      <c r="C203" s="214"/>
      <c r="D203" s="214"/>
      <c r="E203" s="214"/>
      <c r="F203" s="214"/>
      <c r="G203" s="214"/>
      <c r="H203" s="214"/>
      <c r="I203" s="214"/>
      <c r="J203" s="214"/>
      <c r="K203" s="214"/>
      <c r="L203" s="214"/>
      <c r="M203" s="214"/>
      <c r="N203" s="214"/>
      <c r="O203" s="214"/>
      <c r="P203" s="214"/>
      <c r="Q203" s="214"/>
      <c r="R203" s="214"/>
      <c r="S203" s="214"/>
      <c r="T203" s="214"/>
      <c r="U203" s="214"/>
      <c r="V203" s="214"/>
      <c r="W203" s="214"/>
      <c r="X203" s="214"/>
      <c r="Y203" s="214"/>
      <c r="Z203" s="214"/>
      <c r="AA203" s="214"/>
      <c r="AB203" s="214"/>
      <c r="AC203" s="214"/>
    </row>
    <row r="204">
      <c r="A204" s="177"/>
      <c r="B204" s="214"/>
      <c r="C204" s="214"/>
      <c r="D204" s="214"/>
      <c r="E204" s="214"/>
      <c r="F204" s="214"/>
      <c r="G204" s="214"/>
      <c r="H204" s="214"/>
      <c r="I204" s="214"/>
      <c r="J204" s="214"/>
      <c r="K204" s="214"/>
      <c r="L204" s="214"/>
      <c r="M204" s="214"/>
      <c r="N204" s="214"/>
      <c r="O204" s="214"/>
      <c r="P204" s="214"/>
      <c r="Q204" s="214"/>
      <c r="R204" s="214"/>
      <c r="S204" s="214"/>
      <c r="T204" s="214"/>
      <c r="U204" s="214"/>
      <c r="V204" s="214"/>
      <c r="W204" s="214"/>
      <c r="X204" s="214"/>
      <c r="Y204" s="214"/>
      <c r="Z204" s="214"/>
      <c r="AA204" s="214"/>
      <c r="AB204" s="214"/>
      <c r="AC204" s="214"/>
    </row>
    <row r="205">
      <c r="A205" s="177"/>
      <c r="B205" s="214"/>
      <c r="C205" s="214"/>
      <c r="D205" s="214"/>
      <c r="E205" s="214"/>
      <c r="F205" s="214"/>
      <c r="G205" s="214"/>
      <c r="H205" s="214"/>
      <c r="I205" s="214"/>
      <c r="J205" s="214"/>
      <c r="K205" s="214"/>
      <c r="L205" s="214"/>
      <c r="M205" s="214"/>
      <c r="N205" s="214"/>
      <c r="O205" s="214"/>
      <c r="P205" s="214"/>
      <c r="Q205" s="214"/>
      <c r="R205" s="214"/>
      <c r="S205" s="214"/>
      <c r="T205" s="214"/>
      <c r="U205" s="214"/>
      <c r="V205" s="214"/>
      <c r="W205" s="214"/>
      <c r="X205" s="214"/>
      <c r="Y205" s="214"/>
      <c r="Z205" s="214"/>
      <c r="AA205" s="214"/>
      <c r="AB205" s="214"/>
      <c r="AC205" s="214"/>
    </row>
    <row r="206">
      <c r="A206" s="177"/>
      <c r="B206" s="214"/>
      <c r="C206" s="214"/>
      <c r="D206" s="214"/>
      <c r="E206" s="214"/>
      <c r="F206" s="214"/>
      <c r="G206" s="214"/>
      <c r="H206" s="214"/>
      <c r="I206" s="214"/>
      <c r="J206" s="214"/>
      <c r="K206" s="214"/>
      <c r="L206" s="214"/>
      <c r="M206" s="214"/>
      <c r="N206" s="214"/>
      <c r="O206" s="214"/>
      <c r="P206" s="214"/>
      <c r="Q206" s="214"/>
      <c r="R206" s="214"/>
      <c r="S206" s="214"/>
      <c r="T206" s="214"/>
      <c r="U206" s="214"/>
      <c r="V206" s="214"/>
      <c r="W206" s="214"/>
      <c r="X206" s="214"/>
      <c r="Y206" s="214"/>
      <c r="Z206" s="214"/>
      <c r="AA206" s="214"/>
      <c r="AB206" s="214"/>
      <c r="AC206" s="214"/>
    </row>
    <row r="207">
      <c r="A207" s="177"/>
      <c r="B207" s="214"/>
      <c r="C207" s="214"/>
      <c r="D207" s="214"/>
      <c r="E207" s="214"/>
      <c r="F207" s="214"/>
      <c r="G207" s="214"/>
      <c r="H207" s="214"/>
      <c r="I207" s="214"/>
      <c r="J207" s="214"/>
      <c r="K207" s="214"/>
      <c r="L207" s="214"/>
      <c r="M207" s="214"/>
      <c r="N207" s="214"/>
      <c r="O207" s="214"/>
      <c r="P207" s="214"/>
      <c r="Q207" s="214"/>
      <c r="R207" s="214"/>
      <c r="S207" s="214"/>
      <c r="T207" s="214"/>
      <c r="U207" s="214"/>
      <c r="V207" s="214"/>
      <c r="W207" s="214"/>
      <c r="X207" s="214"/>
      <c r="Y207" s="214"/>
      <c r="Z207" s="214"/>
      <c r="AA207" s="214"/>
      <c r="AB207" s="214"/>
      <c r="AC207" s="214"/>
    </row>
    <row r="208">
      <c r="A208" s="180"/>
      <c r="B208" s="214"/>
      <c r="C208" s="214"/>
      <c r="D208" s="214"/>
      <c r="E208" s="214"/>
      <c r="F208" s="214"/>
      <c r="G208" s="214"/>
      <c r="H208" s="214"/>
      <c r="I208" s="214"/>
      <c r="J208" s="214"/>
      <c r="K208" s="214"/>
      <c r="L208" s="214"/>
      <c r="M208" s="214"/>
      <c r="N208" s="214"/>
      <c r="O208" s="214"/>
      <c r="P208" s="214"/>
      <c r="Q208" s="214"/>
      <c r="R208" s="214"/>
      <c r="S208" s="214"/>
      <c r="T208" s="214"/>
      <c r="U208" s="214"/>
      <c r="V208" s="214"/>
      <c r="W208" s="214"/>
      <c r="X208" s="214"/>
      <c r="Y208" s="214"/>
      <c r="Z208" s="214"/>
      <c r="AA208" s="214"/>
      <c r="AB208" s="214"/>
      <c r="AC208" s="214"/>
    </row>
    <row r="209">
      <c r="A209" s="180"/>
      <c r="B209" s="214"/>
      <c r="C209" s="214"/>
      <c r="D209" s="214"/>
      <c r="E209" s="214"/>
      <c r="F209" s="214"/>
      <c r="G209" s="214"/>
      <c r="H209" s="214"/>
      <c r="I209" s="214"/>
      <c r="J209" s="214"/>
      <c r="K209" s="214"/>
      <c r="L209" s="214"/>
      <c r="M209" s="214"/>
      <c r="N209" s="214"/>
      <c r="O209" s="214"/>
      <c r="P209" s="214"/>
      <c r="Q209" s="214"/>
      <c r="R209" s="214"/>
      <c r="S209" s="214"/>
      <c r="T209" s="214"/>
      <c r="U209" s="214"/>
      <c r="V209" s="214"/>
      <c r="W209" s="214"/>
      <c r="X209" s="214"/>
      <c r="Y209" s="214"/>
      <c r="Z209" s="214"/>
      <c r="AA209" s="214"/>
      <c r="AB209" s="214"/>
      <c r="AC209" s="214"/>
    </row>
    <row r="210">
      <c r="A210" s="180"/>
      <c r="B210" s="214"/>
      <c r="C210" s="214"/>
      <c r="D210" s="214"/>
      <c r="E210" s="214"/>
      <c r="F210" s="214"/>
      <c r="G210" s="214"/>
      <c r="H210" s="214"/>
      <c r="I210" s="214"/>
      <c r="J210" s="214"/>
      <c r="K210" s="214"/>
      <c r="L210" s="214"/>
      <c r="M210" s="214"/>
      <c r="N210" s="214"/>
      <c r="O210" s="214"/>
      <c r="P210" s="214"/>
      <c r="Q210" s="214"/>
      <c r="R210" s="214"/>
      <c r="S210" s="214"/>
      <c r="T210" s="214"/>
      <c r="U210" s="214"/>
      <c r="V210" s="214"/>
      <c r="W210" s="214"/>
      <c r="X210" s="214"/>
      <c r="Y210" s="214"/>
      <c r="Z210" s="214"/>
      <c r="AA210" s="214"/>
      <c r="AB210" s="214"/>
      <c r="AC210" s="214"/>
    </row>
    <row r="211">
      <c r="A211" s="180"/>
      <c r="B211" s="214"/>
      <c r="C211" s="214"/>
      <c r="D211" s="214"/>
      <c r="E211" s="214"/>
      <c r="F211" s="214"/>
      <c r="G211" s="214"/>
      <c r="H211" s="214"/>
      <c r="I211" s="214"/>
      <c r="J211" s="214"/>
      <c r="K211" s="214"/>
      <c r="L211" s="214"/>
      <c r="M211" s="214"/>
      <c r="N211" s="214"/>
      <c r="O211" s="214"/>
      <c r="P211" s="214"/>
      <c r="Q211" s="214"/>
      <c r="R211" s="214"/>
      <c r="S211" s="214"/>
      <c r="T211" s="214"/>
      <c r="U211" s="214"/>
      <c r="V211" s="214"/>
      <c r="W211" s="214"/>
      <c r="X211" s="214"/>
      <c r="Y211" s="214"/>
      <c r="Z211" s="214"/>
      <c r="AA211" s="214"/>
      <c r="AB211" s="214"/>
      <c r="AC211" s="214"/>
    </row>
    <row r="212">
      <c r="A212" s="180"/>
      <c r="B212" s="214"/>
      <c r="C212" s="214"/>
      <c r="D212" s="214"/>
      <c r="E212" s="214"/>
      <c r="F212" s="214"/>
      <c r="G212" s="214"/>
      <c r="H212" s="214"/>
      <c r="I212" s="214"/>
      <c r="J212" s="214"/>
      <c r="K212" s="214"/>
      <c r="L212" s="214"/>
      <c r="M212" s="214"/>
      <c r="N212" s="214"/>
      <c r="O212" s="214"/>
      <c r="P212" s="214"/>
      <c r="Q212" s="214"/>
      <c r="R212" s="214"/>
      <c r="S212" s="214"/>
      <c r="T212" s="214"/>
      <c r="U212" s="214"/>
      <c r="V212" s="214"/>
      <c r="W212" s="214"/>
      <c r="X212" s="214"/>
      <c r="Y212" s="214"/>
      <c r="Z212" s="214"/>
      <c r="AA212" s="214"/>
      <c r="AB212" s="214"/>
      <c r="AC212" s="214"/>
    </row>
    <row r="213">
      <c r="A213" s="180"/>
      <c r="B213" s="214"/>
      <c r="C213" s="214"/>
      <c r="D213" s="214"/>
      <c r="E213" s="214"/>
      <c r="F213" s="214"/>
      <c r="G213" s="214"/>
      <c r="H213" s="214"/>
      <c r="I213" s="214"/>
      <c r="J213" s="214"/>
      <c r="K213" s="214"/>
      <c r="L213" s="214"/>
      <c r="M213" s="214"/>
      <c r="N213" s="214"/>
      <c r="O213" s="214"/>
      <c r="P213" s="214"/>
      <c r="Q213" s="214"/>
      <c r="R213" s="214"/>
      <c r="S213" s="214"/>
      <c r="T213" s="214"/>
      <c r="U213" s="214"/>
      <c r="V213" s="214"/>
      <c r="W213" s="214"/>
      <c r="X213" s="214"/>
      <c r="Y213" s="214"/>
      <c r="Z213" s="214"/>
      <c r="AA213" s="214"/>
      <c r="AB213" s="214"/>
      <c r="AC213" s="214"/>
    </row>
    <row r="214">
      <c r="A214" s="180"/>
      <c r="B214" s="214"/>
      <c r="C214" s="214"/>
      <c r="D214" s="214"/>
      <c r="E214" s="214"/>
      <c r="F214" s="214"/>
      <c r="G214" s="214"/>
      <c r="H214" s="214"/>
      <c r="I214" s="214"/>
      <c r="J214" s="214"/>
      <c r="K214" s="214"/>
      <c r="L214" s="214"/>
      <c r="M214" s="214"/>
      <c r="N214" s="214"/>
      <c r="O214" s="214"/>
      <c r="P214" s="214"/>
      <c r="Q214" s="214"/>
      <c r="R214" s="214"/>
      <c r="S214" s="214"/>
      <c r="T214" s="214"/>
      <c r="U214" s="214"/>
      <c r="V214" s="214"/>
      <c r="W214" s="214"/>
      <c r="X214" s="214"/>
      <c r="Y214" s="214"/>
      <c r="Z214" s="214"/>
      <c r="AA214" s="214"/>
      <c r="AB214" s="214"/>
      <c r="AC214" s="214"/>
    </row>
    <row r="215">
      <c r="A215" s="180"/>
      <c r="B215" s="214"/>
      <c r="C215" s="214"/>
      <c r="D215" s="214"/>
      <c r="E215" s="214"/>
      <c r="F215" s="214"/>
      <c r="G215" s="214"/>
      <c r="H215" s="214"/>
      <c r="I215" s="214"/>
      <c r="J215" s="214"/>
      <c r="K215" s="214"/>
      <c r="L215" s="214"/>
      <c r="M215" s="214"/>
      <c r="N215" s="214"/>
      <c r="O215" s="214"/>
      <c r="P215" s="214"/>
      <c r="Q215" s="214"/>
      <c r="R215" s="214"/>
      <c r="S215" s="214"/>
      <c r="T215" s="214"/>
      <c r="U215" s="214"/>
      <c r="V215" s="214"/>
      <c r="W215" s="214"/>
      <c r="X215" s="214"/>
      <c r="Y215" s="214"/>
      <c r="Z215" s="214"/>
      <c r="AA215" s="214"/>
      <c r="AB215" s="214"/>
      <c r="AC215" s="214"/>
    </row>
    <row r="216">
      <c r="A216" s="180"/>
      <c r="B216" s="214"/>
      <c r="C216" s="214"/>
      <c r="D216" s="214"/>
      <c r="E216" s="214"/>
      <c r="F216" s="214"/>
      <c r="G216" s="214"/>
      <c r="H216" s="214"/>
      <c r="I216" s="214"/>
      <c r="J216" s="214"/>
      <c r="K216" s="214"/>
      <c r="L216" s="214"/>
      <c r="M216" s="214"/>
      <c r="N216" s="214"/>
      <c r="O216" s="214"/>
      <c r="P216" s="214"/>
      <c r="Q216" s="214"/>
      <c r="R216" s="214"/>
      <c r="S216" s="214"/>
      <c r="T216" s="214"/>
      <c r="U216" s="214"/>
      <c r="V216" s="214"/>
      <c r="W216" s="214"/>
      <c r="X216" s="214"/>
      <c r="Y216" s="214"/>
      <c r="Z216" s="214"/>
      <c r="AA216" s="214"/>
      <c r="AB216" s="214"/>
      <c r="AC216" s="214"/>
    </row>
    <row r="217">
      <c r="A217" s="180"/>
      <c r="B217" s="214"/>
      <c r="C217" s="214"/>
      <c r="D217" s="214"/>
      <c r="E217" s="214"/>
      <c r="F217" s="214"/>
      <c r="G217" s="214"/>
      <c r="H217" s="214"/>
      <c r="I217" s="214"/>
      <c r="J217" s="214"/>
      <c r="K217" s="214"/>
      <c r="L217" s="214"/>
      <c r="M217" s="214"/>
      <c r="N217" s="214"/>
      <c r="O217" s="214"/>
      <c r="P217" s="214"/>
      <c r="Q217" s="214"/>
      <c r="R217" s="214"/>
      <c r="S217" s="214"/>
      <c r="T217" s="214"/>
      <c r="U217" s="214"/>
      <c r="V217" s="214"/>
      <c r="W217" s="214"/>
      <c r="X217" s="214"/>
      <c r="Y217" s="214"/>
      <c r="Z217" s="214"/>
      <c r="AA217" s="214"/>
      <c r="AB217" s="214"/>
      <c r="AC217" s="214"/>
    </row>
    <row r="218">
      <c r="A218" s="180"/>
      <c r="B218" s="214"/>
      <c r="C218" s="214"/>
      <c r="D218" s="214"/>
      <c r="E218" s="214"/>
      <c r="F218" s="214"/>
      <c r="G218" s="214"/>
      <c r="H218" s="214"/>
      <c r="I218" s="214"/>
      <c r="J218" s="214"/>
      <c r="K218" s="214"/>
      <c r="L218" s="214"/>
      <c r="M218" s="214"/>
      <c r="N218" s="214"/>
      <c r="O218" s="214"/>
      <c r="P218" s="214"/>
      <c r="Q218" s="214"/>
      <c r="R218" s="214"/>
      <c r="S218" s="214"/>
      <c r="T218" s="214"/>
      <c r="U218" s="214"/>
      <c r="V218" s="214"/>
      <c r="W218" s="214"/>
      <c r="X218" s="214"/>
      <c r="Y218" s="214"/>
      <c r="Z218" s="214"/>
      <c r="AA218" s="214"/>
      <c r="AB218" s="214"/>
      <c r="AC218" s="214"/>
    </row>
    <row r="219">
      <c r="A219" s="180"/>
      <c r="B219" s="214"/>
      <c r="C219" s="214"/>
      <c r="D219" s="214"/>
      <c r="E219" s="214"/>
      <c r="F219" s="214"/>
      <c r="G219" s="214"/>
      <c r="H219" s="214"/>
      <c r="I219" s="214"/>
      <c r="J219" s="214"/>
      <c r="K219" s="214"/>
      <c r="L219" s="214"/>
      <c r="M219" s="214"/>
      <c r="N219" s="214"/>
      <c r="O219" s="214"/>
      <c r="P219" s="214"/>
      <c r="Q219" s="214"/>
      <c r="R219" s="214"/>
      <c r="S219" s="214"/>
      <c r="T219" s="214"/>
      <c r="U219" s="214"/>
      <c r="V219" s="214"/>
      <c r="W219" s="214"/>
      <c r="X219" s="214"/>
      <c r="Y219" s="214"/>
      <c r="Z219" s="214"/>
      <c r="AA219" s="214"/>
      <c r="AB219" s="214"/>
      <c r="AC219" s="214"/>
    </row>
    <row r="220">
      <c r="A220" s="180"/>
      <c r="B220" s="214"/>
      <c r="C220" s="214"/>
      <c r="D220" s="214"/>
      <c r="E220" s="214"/>
      <c r="F220" s="214"/>
      <c r="G220" s="214"/>
      <c r="H220" s="214"/>
      <c r="I220" s="214"/>
      <c r="J220" s="214"/>
      <c r="K220" s="214"/>
      <c r="L220" s="214"/>
      <c r="M220" s="214"/>
      <c r="N220" s="214"/>
      <c r="O220" s="214"/>
      <c r="P220" s="214"/>
      <c r="Q220" s="214"/>
      <c r="R220" s="214"/>
      <c r="S220" s="214"/>
      <c r="T220" s="214"/>
      <c r="U220" s="214"/>
      <c r="V220" s="214"/>
      <c r="W220" s="214"/>
      <c r="X220" s="214"/>
      <c r="Y220" s="214"/>
      <c r="Z220" s="214"/>
      <c r="AA220" s="214"/>
      <c r="AB220" s="214"/>
      <c r="AC220" s="214"/>
    </row>
    <row r="221">
      <c r="A221" s="180"/>
      <c r="B221" s="214"/>
      <c r="C221" s="214"/>
      <c r="D221" s="214"/>
      <c r="E221" s="214"/>
      <c r="F221" s="214"/>
      <c r="G221" s="214"/>
      <c r="H221" s="214"/>
      <c r="I221" s="214"/>
      <c r="J221" s="214"/>
      <c r="K221" s="214"/>
      <c r="L221" s="214"/>
      <c r="M221" s="214"/>
      <c r="N221" s="214"/>
      <c r="O221" s="214"/>
      <c r="P221" s="214"/>
      <c r="Q221" s="214"/>
      <c r="R221" s="214"/>
      <c r="S221" s="214"/>
      <c r="T221" s="214"/>
      <c r="U221" s="214"/>
      <c r="V221" s="214"/>
      <c r="W221" s="214"/>
      <c r="X221" s="214"/>
      <c r="Y221" s="214"/>
      <c r="Z221" s="214"/>
      <c r="AA221" s="214"/>
      <c r="AB221" s="214"/>
      <c r="AC221" s="214"/>
    </row>
    <row r="222">
      <c r="A222" s="180"/>
      <c r="B222" s="214"/>
      <c r="C222" s="214"/>
      <c r="D222" s="214"/>
      <c r="E222" s="214"/>
      <c r="F222" s="214"/>
      <c r="G222" s="214"/>
      <c r="H222" s="214"/>
      <c r="I222" s="214"/>
      <c r="J222" s="214"/>
      <c r="K222" s="214"/>
      <c r="L222" s="214"/>
      <c r="M222" s="214"/>
      <c r="N222" s="214"/>
      <c r="O222" s="214"/>
      <c r="P222" s="214"/>
      <c r="Q222" s="214"/>
      <c r="R222" s="214"/>
      <c r="S222" s="214"/>
      <c r="T222" s="214"/>
      <c r="U222" s="214"/>
      <c r="V222" s="214"/>
      <c r="W222" s="214"/>
      <c r="X222" s="214"/>
      <c r="Y222" s="214"/>
      <c r="Z222" s="214"/>
      <c r="AA222" s="214"/>
      <c r="AB222" s="214"/>
      <c r="AC222" s="214"/>
    </row>
    <row r="223">
      <c r="A223" s="180"/>
      <c r="B223" s="214"/>
      <c r="C223" s="214"/>
      <c r="D223" s="214"/>
      <c r="E223" s="214"/>
      <c r="F223" s="214"/>
      <c r="G223" s="214"/>
      <c r="H223" s="214"/>
      <c r="I223" s="214"/>
      <c r="J223" s="214"/>
      <c r="K223" s="214"/>
      <c r="L223" s="214"/>
      <c r="M223" s="214"/>
      <c r="N223" s="214"/>
      <c r="O223" s="214"/>
      <c r="P223" s="214"/>
      <c r="Q223" s="214"/>
      <c r="R223" s="214"/>
      <c r="S223" s="214"/>
      <c r="T223" s="214"/>
      <c r="U223" s="214"/>
      <c r="V223" s="214"/>
      <c r="W223" s="214"/>
      <c r="X223" s="214"/>
      <c r="Y223" s="214"/>
      <c r="Z223" s="214"/>
      <c r="AA223" s="214"/>
      <c r="AB223" s="214"/>
      <c r="AC223" s="214"/>
    </row>
    <row r="224">
      <c r="A224" s="180"/>
      <c r="B224" s="214"/>
      <c r="C224" s="214"/>
      <c r="D224" s="214"/>
      <c r="E224" s="214"/>
      <c r="F224" s="214"/>
      <c r="G224" s="214"/>
      <c r="H224" s="214"/>
      <c r="I224" s="214"/>
      <c r="J224" s="214"/>
      <c r="K224" s="214"/>
      <c r="L224" s="214"/>
      <c r="M224" s="214"/>
      <c r="N224" s="214"/>
      <c r="O224" s="214"/>
      <c r="P224" s="214"/>
      <c r="Q224" s="214"/>
      <c r="R224" s="214"/>
      <c r="S224" s="214"/>
      <c r="T224" s="214"/>
      <c r="U224" s="214"/>
      <c r="V224" s="214"/>
      <c r="W224" s="214"/>
      <c r="X224" s="214"/>
      <c r="Y224" s="214"/>
      <c r="Z224" s="214"/>
      <c r="AA224" s="214"/>
      <c r="AB224" s="214"/>
      <c r="AC224" s="214"/>
    </row>
    <row r="225">
      <c r="A225" s="180"/>
      <c r="B225" s="214"/>
      <c r="C225" s="214"/>
      <c r="D225" s="214"/>
      <c r="E225" s="214"/>
      <c r="F225" s="214"/>
      <c r="G225" s="214"/>
      <c r="H225" s="214"/>
      <c r="I225" s="214"/>
      <c r="J225" s="214"/>
      <c r="K225" s="214"/>
      <c r="L225" s="214"/>
      <c r="M225" s="214"/>
      <c r="N225" s="214"/>
      <c r="O225" s="214"/>
      <c r="P225" s="214"/>
      <c r="Q225" s="214"/>
      <c r="R225" s="214"/>
      <c r="S225" s="214"/>
      <c r="T225" s="214"/>
      <c r="U225" s="214"/>
      <c r="V225" s="214"/>
      <c r="W225" s="214"/>
      <c r="X225" s="214"/>
      <c r="Y225" s="214"/>
      <c r="Z225" s="214"/>
      <c r="AA225" s="214"/>
      <c r="AB225" s="214"/>
      <c r="AC225" s="214"/>
    </row>
    <row r="226">
      <c r="A226" s="180"/>
      <c r="B226" s="214"/>
      <c r="C226" s="214"/>
      <c r="D226" s="214"/>
      <c r="E226" s="214"/>
      <c r="F226" s="214"/>
      <c r="G226" s="214"/>
      <c r="H226" s="214"/>
      <c r="I226" s="214"/>
      <c r="J226" s="214"/>
      <c r="K226" s="214"/>
      <c r="L226" s="214"/>
      <c r="M226" s="214"/>
      <c r="N226" s="214"/>
      <c r="O226" s="214"/>
      <c r="P226" s="214"/>
      <c r="Q226" s="214"/>
      <c r="R226" s="214"/>
      <c r="S226" s="214"/>
      <c r="T226" s="214"/>
      <c r="U226" s="214"/>
      <c r="V226" s="214"/>
      <c r="W226" s="214"/>
      <c r="X226" s="214"/>
      <c r="Y226" s="214"/>
      <c r="Z226" s="214"/>
      <c r="AA226" s="214"/>
      <c r="AB226" s="214"/>
      <c r="AC226" s="214"/>
    </row>
    <row r="227">
      <c r="A227" s="180"/>
      <c r="B227" s="214"/>
      <c r="C227" s="214"/>
      <c r="D227" s="214"/>
      <c r="E227" s="214"/>
      <c r="F227" s="214"/>
      <c r="G227" s="214"/>
      <c r="H227" s="214"/>
      <c r="I227" s="214"/>
      <c r="J227" s="214"/>
      <c r="K227" s="214"/>
      <c r="L227" s="214"/>
      <c r="M227" s="214"/>
      <c r="N227" s="214"/>
      <c r="O227" s="214"/>
      <c r="P227" s="214"/>
      <c r="Q227" s="214"/>
      <c r="R227" s="214"/>
      <c r="S227" s="214"/>
      <c r="T227" s="214"/>
      <c r="U227" s="214"/>
      <c r="V227" s="214"/>
      <c r="W227" s="214"/>
      <c r="X227" s="214"/>
      <c r="Y227" s="214"/>
      <c r="Z227" s="214"/>
      <c r="AA227" s="214"/>
      <c r="AB227" s="214"/>
      <c r="AC227" s="214"/>
    </row>
    <row r="228">
      <c r="A228" s="180"/>
      <c r="B228" s="214"/>
      <c r="C228" s="214"/>
      <c r="D228" s="214"/>
      <c r="E228" s="214"/>
      <c r="F228" s="214"/>
      <c r="G228" s="214"/>
      <c r="H228" s="214"/>
      <c r="I228" s="214"/>
      <c r="J228" s="214"/>
      <c r="K228" s="214"/>
      <c r="L228" s="214"/>
      <c r="M228" s="214"/>
      <c r="N228" s="214"/>
      <c r="O228" s="214"/>
      <c r="P228" s="214"/>
      <c r="Q228" s="214"/>
      <c r="R228" s="214"/>
      <c r="S228" s="214"/>
      <c r="T228" s="214"/>
      <c r="U228" s="214"/>
      <c r="V228" s="214"/>
      <c r="W228" s="214"/>
      <c r="X228" s="214"/>
      <c r="Y228" s="214"/>
      <c r="Z228" s="214"/>
      <c r="AA228" s="214"/>
      <c r="AB228" s="214"/>
      <c r="AC228" s="214"/>
    </row>
    <row r="229">
      <c r="A229" s="180"/>
      <c r="B229" s="214"/>
      <c r="C229" s="214"/>
      <c r="D229" s="214"/>
      <c r="E229" s="214"/>
      <c r="F229" s="214"/>
      <c r="G229" s="214"/>
      <c r="H229" s="214"/>
      <c r="I229" s="214"/>
      <c r="J229" s="214"/>
      <c r="K229" s="214"/>
      <c r="L229" s="214"/>
      <c r="M229" s="214"/>
      <c r="N229" s="214"/>
      <c r="O229" s="214"/>
      <c r="P229" s="214"/>
      <c r="Q229" s="214"/>
      <c r="R229" s="214"/>
      <c r="S229" s="214"/>
      <c r="T229" s="214"/>
      <c r="U229" s="214"/>
      <c r="V229" s="214"/>
      <c r="W229" s="214"/>
      <c r="X229" s="214"/>
      <c r="Y229" s="214"/>
      <c r="Z229" s="214"/>
      <c r="AA229" s="214"/>
      <c r="AB229" s="214"/>
      <c r="AC229" s="214"/>
    </row>
    <row r="230">
      <c r="A230" s="180"/>
      <c r="B230" s="214"/>
      <c r="C230" s="214"/>
      <c r="D230" s="214"/>
      <c r="E230" s="214"/>
      <c r="F230" s="214"/>
      <c r="G230" s="214"/>
      <c r="H230" s="214"/>
      <c r="I230" s="214"/>
      <c r="J230" s="214"/>
      <c r="K230" s="214"/>
      <c r="L230" s="214"/>
      <c r="M230" s="214"/>
      <c r="N230" s="214"/>
      <c r="O230" s="214"/>
      <c r="P230" s="214"/>
      <c r="Q230" s="214"/>
      <c r="R230" s="214"/>
      <c r="S230" s="214"/>
      <c r="T230" s="214"/>
      <c r="U230" s="214"/>
      <c r="V230" s="214"/>
      <c r="W230" s="214"/>
      <c r="X230" s="214"/>
      <c r="Y230" s="214"/>
      <c r="Z230" s="214"/>
      <c r="AA230" s="214"/>
      <c r="AB230" s="214"/>
      <c r="AC230" s="214"/>
    </row>
    <row r="231">
      <c r="A231" s="180"/>
      <c r="B231" s="214"/>
      <c r="C231" s="214"/>
      <c r="D231" s="214"/>
      <c r="E231" s="214"/>
      <c r="F231" s="214"/>
      <c r="G231" s="214"/>
      <c r="H231" s="214"/>
      <c r="I231" s="214"/>
      <c r="J231" s="214"/>
      <c r="K231" s="214"/>
      <c r="L231" s="214"/>
      <c r="M231" s="214"/>
      <c r="N231" s="214"/>
      <c r="O231" s="214"/>
      <c r="P231" s="214"/>
      <c r="Q231" s="214"/>
      <c r="R231" s="214"/>
      <c r="S231" s="214"/>
      <c r="T231" s="214"/>
      <c r="U231" s="214"/>
      <c r="V231" s="214"/>
      <c r="W231" s="214"/>
      <c r="X231" s="214"/>
      <c r="Y231" s="214"/>
      <c r="Z231" s="214"/>
      <c r="AA231" s="214"/>
      <c r="AB231" s="214"/>
      <c r="AC231" s="214"/>
    </row>
    <row r="232">
      <c r="A232" s="180"/>
      <c r="B232" s="214"/>
      <c r="C232" s="214"/>
      <c r="D232" s="214"/>
      <c r="E232" s="214"/>
      <c r="F232" s="214"/>
      <c r="G232" s="214"/>
      <c r="H232" s="214"/>
      <c r="I232" s="214"/>
      <c r="J232" s="214"/>
      <c r="K232" s="214"/>
      <c r="L232" s="214"/>
      <c r="M232" s="214"/>
      <c r="N232" s="214"/>
      <c r="O232" s="214"/>
      <c r="P232" s="214"/>
      <c r="Q232" s="214"/>
      <c r="R232" s="214"/>
      <c r="S232" s="214"/>
      <c r="T232" s="214"/>
      <c r="U232" s="214"/>
      <c r="V232" s="214"/>
      <c r="W232" s="214"/>
      <c r="X232" s="214"/>
      <c r="Y232" s="214"/>
      <c r="Z232" s="214"/>
      <c r="AA232" s="214"/>
      <c r="AB232" s="214"/>
      <c r="AC232" s="214"/>
    </row>
    <row r="233">
      <c r="A233" s="180"/>
      <c r="B233" s="214"/>
      <c r="C233" s="214"/>
      <c r="D233" s="214"/>
      <c r="E233" s="214"/>
      <c r="F233" s="214"/>
      <c r="G233" s="214"/>
      <c r="H233" s="214"/>
      <c r="I233" s="214"/>
      <c r="J233" s="214"/>
      <c r="K233" s="214"/>
      <c r="L233" s="214"/>
      <c r="M233" s="214"/>
      <c r="N233" s="214"/>
      <c r="O233" s="214"/>
      <c r="P233" s="214"/>
      <c r="Q233" s="214"/>
      <c r="R233" s="214"/>
      <c r="S233" s="214"/>
      <c r="T233" s="214"/>
      <c r="U233" s="214"/>
      <c r="V233" s="214"/>
      <c r="W233" s="214"/>
      <c r="X233" s="214"/>
      <c r="Y233" s="214"/>
      <c r="Z233" s="214"/>
      <c r="AA233" s="214"/>
      <c r="AB233" s="214"/>
      <c r="AC233" s="214"/>
    </row>
    <row r="234">
      <c r="A234" s="180"/>
      <c r="B234" s="214"/>
      <c r="C234" s="214"/>
      <c r="D234" s="214"/>
      <c r="E234" s="214"/>
      <c r="F234" s="214"/>
      <c r="G234" s="214"/>
      <c r="H234" s="214"/>
      <c r="I234" s="214"/>
      <c r="J234" s="214"/>
      <c r="K234" s="214"/>
      <c r="L234" s="214"/>
      <c r="M234" s="214"/>
      <c r="N234" s="214"/>
      <c r="O234" s="214"/>
      <c r="P234" s="214"/>
      <c r="Q234" s="214"/>
      <c r="R234" s="214"/>
      <c r="S234" s="214"/>
      <c r="T234" s="214"/>
      <c r="U234" s="214"/>
      <c r="V234" s="214"/>
      <c r="W234" s="214"/>
      <c r="X234" s="214"/>
      <c r="Y234" s="214"/>
      <c r="Z234" s="214"/>
      <c r="AA234" s="214"/>
      <c r="AB234" s="214"/>
      <c r="AC234" s="214"/>
    </row>
    <row r="235">
      <c r="A235" s="180"/>
      <c r="B235" s="214"/>
      <c r="C235" s="214"/>
      <c r="D235" s="214"/>
      <c r="E235" s="214"/>
      <c r="F235" s="214"/>
      <c r="G235" s="214"/>
      <c r="H235" s="214"/>
      <c r="I235" s="214"/>
      <c r="J235" s="214"/>
      <c r="K235" s="214"/>
      <c r="L235" s="214"/>
      <c r="M235" s="214"/>
      <c r="N235" s="214"/>
      <c r="O235" s="214"/>
      <c r="P235" s="214"/>
      <c r="Q235" s="214"/>
      <c r="R235" s="214"/>
      <c r="S235" s="214"/>
      <c r="T235" s="214"/>
      <c r="U235" s="214"/>
      <c r="V235" s="214"/>
      <c r="W235" s="214"/>
      <c r="X235" s="214"/>
      <c r="Y235" s="214"/>
      <c r="Z235" s="214"/>
      <c r="AA235" s="214"/>
      <c r="AB235" s="214"/>
      <c r="AC235" s="214"/>
    </row>
    <row r="236">
      <c r="A236" s="180"/>
      <c r="B236" s="214"/>
      <c r="C236" s="214"/>
      <c r="D236" s="214"/>
      <c r="E236" s="214"/>
      <c r="F236" s="214"/>
      <c r="G236" s="214"/>
      <c r="H236" s="214"/>
      <c r="I236" s="214"/>
      <c r="J236" s="214"/>
      <c r="K236" s="214"/>
      <c r="L236" s="214"/>
      <c r="M236" s="214"/>
      <c r="N236" s="214"/>
      <c r="O236" s="214"/>
      <c r="P236" s="214"/>
      <c r="Q236" s="214"/>
      <c r="R236" s="214"/>
      <c r="S236" s="214"/>
      <c r="T236" s="214"/>
      <c r="U236" s="214"/>
      <c r="V236" s="214"/>
      <c r="W236" s="214"/>
      <c r="X236" s="214"/>
      <c r="Y236" s="214"/>
      <c r="Z236" s="214"/>
      <c r="AA236" s="214"/>
      <c r="AB236" s="214"/>
      <c r="AC236" s="214"/>
    </row>
    <row r="237">
      <c r="A237" s="180"/>
      <c r="B237" s="214"/>
      <c r="C237" s="214"/>
      <c r="D237" s="214"/>
      <c r="E237" s="214"/>
      <c r="F237" s="214"/>
      <c r="G237" s="214"/>
      <c r="H237" s="214"/>
      <c r="I237" s="214"/>
      <c r="J237" s="214"/>
      <c r="K237" s="214"/>
      <c r="L237" s="214"/>
      <c r="M237" s="214"/>
      <c r="N237" s="214"/>
      <c r="O237" s="214"/>
      <c r="P237" s="214"/>
      <c r="Q237" s="214"/>
      <c r="R237" s="214"/>
      <c r="S237" s="214"/>
      <c r="T237" s="214"/>
      <c r="U237" s="214"/>
      <c r="V237" s="214"/>
      <c r="W237" s="214"/>
      <c r="X237" s="214"/>
      <c r="Y237" s="214"/>
      <c r="Z237" s="214"/>
      <c r="AA237" s="214"/>
      <c r="AB237" s="214"/>
      <c r="AC237" s="214"/>
    </row>
    <row r="238">
      <c r="A238" s="180"/>
      <c r="B238" s="214"/>
      <c r="C238" s="214"/>
      <c r="D238" s="214"/>
      <c r="E238" s="214"/>
      <c r="F238" s="214"/>
      <c r="G238" s="214"/>
      <c r="H238" s="214"/>
      <c r="I238" s="214"/>
      <c r="J238" s="214"/>
      <c r="K238" s="214"/>
      <c r="L238" s="214"/>
      <c r="M238" s="214"/>
      <c r="N238" s="214"/>
      <c r="O238" s="214"/>
      <c r="P238" s="214"/>
      <c r="Q238" s="214"/>
      <c r="R238" s="214"/>
      <c r="S238" s="214"/>
      <c r="T238" s="214"/>
      <c r="U238" s="214"/>
      <c r="V238" s="214"/>
      <c r="W238" s="214"/>
      <c r="X238" s="214"/>
      <c r="Y238" s="214"/>
      <c r="Z238" s="214"/>
      <c r="AA238" s="214"/>
      <c r="AB238" s="214"/>
      <c r="AC238" s="214"/>
    </row>
    <row r="239">
      <c r="A239" s="180"/>
      <c r="B239" s="214"/>
      <c r="C239" s="214"/>
      <c r="D239" s="214"/>
      <c r="E239" s="214"/>
      <c r="F239" s="214"/>
      <c r="G239" s="214"/>
      <c r="H239" s="214"/>
      <c r="I239" s="214"/>
      <c r="J239" s="214"/>
      <c r="K239" s="214"/>
      <c r="L239" s="214"/>
      <c r="M239" s="214"/>
      <c r="N239" s="214"/>
      <c r="O239" s="214"/>
      <c r="P239" s="214"/>
      <c r="Q239" s="214"/>
      <c r="R239" s="214"/>
      <c r="S239" s="214"/>
      <c r="T239" s="214"/>
      <c r="U239" s="214"/>
      <c r="V239" s="214"/>
      <c r="W239" s="214"/>
      <c r="X239" s="214"/>
      <c r="Y239" s="214"/>
      <c r="Z239" s="214"/>
      <c r="AA239" s="214"/>
      <c r="AB239" s="214"/>
      <c r="AC239" s="214"/>
    </row>
    <row r="240">
      <c r="A240" s="180"/>
      <c r="B240" s="214"/>
      <c r="C240" s="214"/>
      <c r="D240" s="214"/>
      <c r="E240" s="214"/>
      <c r="F240" s="214"/>
      <c r="G240" s="214"/>
      <c r="H240" s="214"/>
      <c r="I240" s="214"/>
      <c r="J240" s="214"/>
      <c r="K240" s="214"/>
      <c r="L240" s="214"/>
      <c r="M240" s="214"/>
      <c r="N240" s="214"/>
      <c r="O240" s="214"/>
      <c r="P240" s="214"/>
      <c r="Q240" s="214"/>
      <c r="R240" s="214"/>
      <c r="S240" s="214"/>
      <c r="T240" s="214"/>
      <c r="U240" s="214"/>
      <c r="V240" s="214"/>
      <c r="W240" s="214"/>
      <c r="X240" s="214"/>
      <c r="Y240" s="214"/>
      <c r="Z240" s="214"/>
      <c r="AA240" s="214"/>
      <c r="AB240" s="214"/>
      <c r="AC240" s="214"/>
    </row>
    <row r="241">
      <c r="A241" s="180"/>
      <c r="B241" s="214"/>
      <c r="C241" s="214"/>
      <c r="D241" s="214"/>
      <c r="E241" s="214"/>
      <c r="F241" s="214"/>
      <c r="G241" s="214"/>
      <c r="H241" s="214"/>
      <c r="I241" s="214"/>
      <c r="J241" s="214"/>
      <c r="K241" s="214"/>
      <c r="L241" s="214"/>
      <c r="M241" s="214"/>
      <c r="N241" s="214"/>
      <c r="O241" s="214"/>
      <c r="P241" s="214"/>
      <c r="Q241" s="214"/>
      <c r="R241" s="214"/>
      <c r="S241" s="214"/>
      <c r="T241" s="214"/>
      <c r="U241" s="214"/>
      <c r="V241" s="214"/>
      <c r="W241" s="214"/>
      <c r="X241" s="214"/>
      <c r="Y241" s="214"/>
      <c r="Z241" s="214"/>
      <c r="AA241" s="214"/>
      <c r="AB241" s="214"/>
      <c r="AC241" s="214"/>
    </row>
    <row r="242">
      <c r="A242" s="180"/>
      <c r="B242" s="214"/>
      <c r="C242" s="214"/>
      <c r="D242" s="214"/>
      <c r="E242" s="214"/>
      <c r="F242" s="214"/>
      <c r="G242" s="214"/>
      <c r="H242" s="214"/>
      <c r="I242" s="214"/>
      <c r="J242" s="214"/>
      <c r="K242" s="214"/>
      <c r="L242" s="214"/>
      <c r="M242" s="214"/>
      <c r="N242" s="214"/>
      <c r="O242" s="214"/>
      <c r="P242" s="214"/>
      <c r="Q242" s="214"/>
      <c r="R242" s="214"/>
      <c r="S242" s="214"/>
      <c r="T242" s="214"/>
      <c r="U242" s="214"/>
      <c r="V242" s="214"/>
      <c r="W242" s="214"/>
      <c r="X242" s="214"/>
      <c r="Y242" s="214"/>
      <c r="Z242" s="214"/>
      <c r="AA242" s="214"/>
      <c r="AB242" s="214"/>
      <c r="AC242" s="214"/>
    </row>
    <row r="243">
      <c r="A243" s="180"/>
      <c r="B243" s="214"/>
      <c r="C243" s="214"/>
      <c r="D243" s="214"/>
      <c r="E243" s="214"/>
      <c r="F243" s="214"/>
      <c r="G243" s="214"/>
      <c r="H243" s="214"/>
      <c r="I243" s="214"/>
      <c r="J243" s="214"/>
      <c r="K243" s="214"/>
      <c r="L243" s="214"/>
      <c r="M243" s="214"/>
      <c r="N243" s="214"/>
      <c r="O243" s="214"/>
      <c r="P243" s="214"/>
      <c r="Q243" s="214"/>
      <c r="R243" s="214"/>
      <c r="S243" s="214"/>
      <c r="T243" s="214"/>
      <c r="U243" s="214"/>
      <c r="V243" s="214"/>
      <c r="W243" s="214"/>
      <c r="X243" s="214"/>
      <c r="Y243" s="214"/>
      <c r="Z243" s="214"/>
      <c r="AA243" s="214"/>
      <c r="AB243" s="214"/>
      <c r="AC243" s="214"/>
    </row>
    <row r="244">
      <c r="A244" s="180"/>
      <c r="B244" s="214"/>
      <c r="C244" s="214"/>
      <c r="D244" s="214"/>
      <c r="E244" s="214"/>
      <c r="F244" s="214"/>
      <c r="G244" s="214"/>
      <c r="H244" s="214"/>
      <c r="I244" s="214"/>
      <c r="J244" s="214"/>
      <c r="K244" s="214"/>
      <c r="L244" s="214"/>
      <c r="M244" s="214"/>
      <c r="N244" s="214"/>
      <c r="O244" s="214"/>
      <c r="P244" s="214"/>
      <c r="Q244" s="214"/>
      <c r="R244" s="214"/>
      <c r="S244" s="214"/>
      <c r="T244" s="214"/>
      <c r="U244" s="214"/>
      <c r="V244" s="214"/>
      <c r="W244" s="214"/>
      <c r="X244" s="214"/>
      <c r="Y244" s="214"/>
      <c r="Z244" s="214"/>
      <c r="AA244" s="214"/>
      <c r="AB244" s="214"/>
      <c r="AC244" s="214"/>
    </row>
    <row r="245">
      <c r="A245" s="180"/>
      <c r="B245" s="214"/>
      <c r="C245" s="214"/>
      <c r="D245" s="214"/>
      <c r="E245" s="214"/>
      <c r="F245" s="214"/>
      <c r="G245" s="214"/>
      <c r="H245" s="214"/>
      <c r="I245" s="214"/>
      <c r="J245" s="214"/>
      <c r="K245" s="214"/>
      <c r="L245" s="214"/>
      <c r="M245" s="214"/>
      <c r="N245" s="214"/>
      <c r="O245" s="214"/>
      <c r="P245" s="214"/>
      <c r="Q245" s="214"/>
      <c r="R245" s="214"/>
      <c r="S245" s="214"/>
      <c r="T245" s="214"/>
      <c r="U245" s="214"/>
      <c r="V245" s="214"/>
      <c r="W245" s="214"/>
      <c r="X245" s="214"/>
      <c r="Y245" s="214"/>
      <c r="Z245" s="214"/>
      <c r="AA245" s="214"/>
      <c r="AB245" s="214"/>
      <c r="AC245" s="214"/>
    </row>
    <row r="246">
      <c r="A246" s="180"/>
      <c r="B246" s="214"/>
      <c r="C246" s="214"/>
      <c r="D246" s="214"/>
      <c r="E246" s="214"/>
      <c r="F246" s="214"/>
      <c r="G246" s="214"/>
      <c r="H246" s="214"/>
      <c r="I246" s="214"/>
      <c r="J246" s="214"/>
      <c r="K246" s="214"/>
      <c r="L246" s="214"/>
      <c r="M246" s="214"/>
      <c r="N246" s="214"/>
      <c r="O246" s="214"/>
      <c r="P246" s="214"/>
      <c r="Q246" s="214"/>
      <c r="R246" s="214"/>
      <c r="S246" s="214"/>
      <c r="T246" s="214"/>
      <c r="U246" s="214"/>
      <c r="V246" s="214"/>
      <c r="W246" s="214"/>
      <c r="X246" s="214"/>
      <c r="Y246" s="214"/>
      <c r="Z246" s="214"/>
      <c r="AA246" s="214"/>
      <c r="AB246" s="214"/>
      <c r="AC246" s="214"/>
    </row>
    <row r="247">
      <c r="A247" s="180"/>
      <c r="B247" s="214"/>
      <c r="C247" s="214"/>
      <c r="D247" s="214"/>
      <c r="E247" s="214"/>
      <c r="F247" s="214"/>
      <c r="G247" s="214"/>
      <c r="H247" s="214"/>
      <c r="I247" s="214"/>
      <c r="J247" s="214"/>
      <c r="K247" s="214"/>
      <c r="L247" s="214"/>
      <c r="M247" s="214"/>
      <c r="N247" s="214"/>
      <c r="O247" s="214"/>
      <c r="P247" s="214"/>
      <c r="Q247" s="214"/>
      <c r="R247" s="214"/>
      <c r="S247" s="214"/>
      <c r="T247" s="214"/>
      <c r="U247" s="214"/>
      <c r="V247" s="214"/>
      <c r="W247" s="214"/>
      <c r="X247" s="214"/>
      <c r="Y247" s="214"/>
      <c r="Z247" s="214"/>
      <c r="AA247" s="214"/>
      <c r="AB247" s="214"/>
      <c r="AC247" s="214"/>
    </row>
    <row r="248">
      <c r="A248" s="180"/>
      <c r="B248" s="214"/>
      <c r="C248" s="214"/>
      <c r="D248" s="214"/>
      <c r="E248" s="214"/>
      <c r="F248" s="214"/>
      <c r="G248" s="214"/>
      <c r="H248" s="214"/>
      <c r="I248" s="214"/>
      <c r="J248" s="214"/>
      <c r="K248" s="214"/>
      <c r="L248" s="214"/>
      <c r="M248" s="214"/>
      <c r="N248" s="214"/>
      <c r="O248" s="214"/>
      <c r="P248" s="214"/>
      <c r="Q248" s="214"/>
      <c r="R248" s="214"/>
      <c r="S248" s="214"/>
      <c r="T248" s="214"/>
      <c r="U248" s="214"/>
      <c r="V248" s="214"/>
      <c r="W248" s="214"/>
      <c r="X248" s="214"/>
      <c r="Y248" s="214"/>
      <c r="Z248" s="214"/>
      <c r="AA248" s="214"/>
      <c r="AB248" s="214"/>
      <c r="AC248" s="214"/>
    </row>
    <row r="249">
      <c r="A249" s="180"/>
      <c r="B249" s="214"/>
      <c r="C249" s="214"/>
      <c r="D249" s="214"/>
      <c r="E249" s="214"/>
      <c r="F249" s="214"/>
      <c r="G249" s="214"/>
      <c r="H249" s="214"/>
      <c r="I249" s="214"/>
      <c r="J249" s="214"/>
      <c r="K249" s="214"/>
      <c r="L249" s="214"/>
      <c r="M249" s="214"/>
      <c r="N249" s="214"/>
      <c r="O249" s="214"/>
      <c r="P249" s="214"/>
      <c r="Q249" s="214"/>
      <c r="R249" s="214"/>
      <c r="S249" s="214"/>
      <c r="T249" s="214"/>
      <c r="U249" s="214"/>
      <c r="V249" s="214"/>
      <c r="W249" s="214"/>
      <c r="X249" s="214"/>
      <c r="Y249" s="214"/>
      <c r="Z249" s="214"/>
      <c r="AA249" s="214"/>
      <c r="AB249" s="214"/>
      <c r="AC249" s="214"/>
    </row>
    <row r="250">
      <c r="A250" s="180"/>
      <c r="B250" s="214"/>
      <c r="C250" s="214"/>
      <c r="D250" s="214"/>
      <c r="E250" s="214"/>
      <c r="F250" s="214"/>
      <c r="G250" s="214"/>
      <c r="H250" s="214"/>
      <c r="I250" s="214"/>
      <c r="J250" s="214"/>
      <c r="K250" s="214"/>
      <c r="L250" s="214"/>
      <c r="M250" s="214"/>
      <c r="N250" s="214"/>
      <c r="O250" s="214"/>
      <c r="P250" s="214"/>
      <c r="Q250" s="214"/>
      <c r="R250" s="214"/>
      <c r="S250" s="214"/>
      <c r="T250" s="214"/>
      <c r="U250" s="214"/>
      <c r="V250" s="214"/>
      <c r="W250" s="214"/>
      <c r="X250" s="214"/>
      <c r="Y250" s="214"/>
      <c r="Z250" s="214"/>
      <c r="AA250" s="214"/>
      <c r="AB250" s="214"/>
      <c r="AC250" s="214"/>
    </row>
    <row r="251">
      <c r="A251" s="180"/>
      <c r="B251" s="214"/>
      <c r="C251" s="214"/>
      <c r="D251" s="214"/>
      <c r="E251" s="214"/>
      <c r="F251" s="214"/>
      <c r="G251" s="214"/>
      <c r="H251" s="214"/>
      <c r="I251" s="214"/>
      <c r="J251" s="214"/>
      <c r="K251" s="214"/>
      <c r="L251" s="214"/>
      <c r="M251" s="214"/>
      <c r="N251" s="214"/>
      <c r="O251" s="214"/>
      <c r="P251" s="214"/>
      <c r="Q251" s="214"/>
      <c r="R251" s="214"/>
      <c r="S251" s="214"/>
      <c r="T251" s="214"/>
      <c r="U251" s="214"/>
      <c r="V251" s="214"/>
      <c r="W251" s="214"/>
      <c r="X251" s="214"/>
      <c r="Y251" s="214"/>
      <c r="Z251" s="214"/>
      <c r="AA251" s="214"/>
      <c r="AB251" s="214"/>
      <c r="AC251" s="214"/>
    </row>
    <row r="252">
      <c r="A252" s="180"/>
      <c r="B252" s="214"/>
      <c r="C252" s="214"/>
      <c r="D252" s="214"/>
      <c r="E252" s="214"/>
      <c r="F252" s="214"/>
      <c r="G252" s="214"/>
      <c r="H252" s="214"/>
      <c r="I252" s="214"/>
      <c r="J252" s="214"/>
      <c r="K252" s="214"/>
      <c r="L252" s="214"/>
      <c r="M252" s="214"/>
      <c r="N252" s="214"/>
      <c r="O252" s="214"/>
      <c r="P252" s="214"/>
      <c r="Q252" s="214"/>
      <c r="R252" s="214"/>
      <c r="S252" s="214"/>
      <c r="T252" s="214"/>
      <c r="U252" s="214"/>
      <c r="V252" s="214"/>
      <c r="W252" s="214"/>
      <c r="X252" s="214"/>
      <c r="Y252" s="214"/>
      <c r="Z252" s="214"/>
      <c r="AA252" s="214"/>
      <c r="AB252" s="214"/>
      <c r="AC252" s="214"/>
    </row>
    <row r="253">
      <c r="A253" s="180"/>
      <c r="B253" s="214"/>
      <c r="C253" s="214"/>
      <c r="D253" s="214"/>
      <c r="E253" s="214"/>
      <c r="F253" s="214"/>
      <c r="G253" s="214"/>
      <c r="H253" s="214"/>
      <c r="I253" s="214"/>
      <c r="J253" s="214"/>
      <c r="K253" s="214"/>
      <c r="L253" s="214"/>
      <c r="M253" s="214"/>
      <c r="N253" s="214"/>
      <c r="O253" s="214"/>
      <c r="P253" s="214"/>
      <c r="Q253" s="214"/>
      <c r="R253" s="214"/>
      <c r="S253" s="214"/>
      <c r="T253" s="214"/>
      <c r="U253" s="214"/>
      <c r="V253" s="214"/>
      <c r="W253" s="214"/>
      <c r="X253" s="214"/>
      <c r="Y253" s="214"/>
      <c r="Z253" s="214"/>
      <c r="AA253" s="214"/>
      <c r="AB253" s="214"/>
      <c r="AC253" s="214"/>
    </row>
    <row r="254">
      <c r="A254" s="180"/>
      <c r="B254" s="214"/>
      <c r="C254" s="214"/>
      <c r="D254" s="214"/>
      <c r="E254" s="214"/>
      <c r="F254" s="214"/>
      <c r="G254" s="214"/>
      <c r="H254" s="214"/>
      <c r="I254" s="214"/>
      <c r="J254" s="214"/>
      <c r="K254" s="214"/>
      <c r="L254" s="214"/>
      <c r="M254" s="214"/>
      <c r="N254" s="214"/>
      <c r="O254" s="214"/>
      <c r="P254" s="214"/>
      <c r="Q254" s="214"/>
      <c r="R254" s="214"/>
      <c r="S254" s="214"/>
      <c r="T254" s="214"/>
      <c r="U254" s="214"/>
      <c r="V254" s="214"/>
      <c r="W254" s="214"/>
      <c r="X254" s="214"/>
      <c r="Y254" s="214"/>
      <c r="Z254" s="214"/>
      <c r="AA254" s="214"/>
      <c r="AB254" s="214"/>
      <c r="AC254" s="214"/>
    </row>
    <row r="255">
      <c r="A255" s="180"/>
      <c r="B255" s="214"/>
      <c r="C255" s="214"/>
      <c r="D255" s="214"/>
      <c r="E255" s="214"/>
      <c r="F255" s="214"/>
      <c r="G255" s="214"/>
      <c r="H255" s="214"/>
      <c r="I255" s="214"/>
      <c r="J255" s="214"/>
      <c r="K255" s="214"/>
      <c r="L255" s="214"/>
      <c r="M255" s="214"/>
      <c r="N255" s="214"/>
      <c r="O255" s="214"/>
      <c r="P255" s="214"/>
      <c r="Q255" s="214"/>
      <c r="R255" s="214"/>
      <c r="S255" s="214"/>
      <c r="T255" s="214"/>
      <c r="U255" s="214"/>
      <c r="V255" s="214"/>
      <c r="W255" s="214"/>
      <c r="X255" s="214"/>
      <c r="Y255" s="214"/>
      <c r="Z255" s="214"/>
      <c r="AA255" s="214"/>
      <c r="AB255" s="214"/>
      <c r="AC255" s="214"/>
    </row>
    <row r="256">
      <c r="A256" s="180"/>
      <c r="B256" s="214"/>
      <c r="C256" s="214"/>
      <c r="D256" s="214"/>
      <c r="E256" s="214"/>
      <c r="F256" s="214"/>
      <c r="G256" s="214"/>
      <c r="H256" s="214"/>
      <c r="I256" s="214"/>
      <c r="J256" s="214"/>
      <c r="K256" s="214"/>
      <c r="L256" s="214"/>
      <c r="M256" s="214"/>
      <c r="N256" s="214"/>
      <c r="O256" s="214"/>
      <c r="P256" s="214"/>
      <c r="Q256" s="214"/>
      <c r="R256" s="214"/>
      <c r="S256" s="214"/>
      <c r="T256" s="214"/>
      <c r="U256" s="214"/>
      <c r="V256" s="214"/>
      <c r="W256" s="214"/>
      <c r="X256" s="214"/>
      <c r="Y256" s="214"/>
      <c r="Z256" s="214"/>
      <c r="AA256" s="214"/>
      <c r="AB256" s="214"/>
      <c r="AC256" s="214"/>
    </row>
    <row r="257">
      <c r="A257" s="180"/>
      <c r="B257" s="214"/>
      <c r="C257" s="214"/>
      <c r="D257" s="214"/>
      <c r="E257" s="214"/>
      <c r="F257" s="214"/>
      <c r="G257" s="214"/>
      <c r="H257" s="214"/>
      <c r="I257" s="214"/>
      <c r="J257" s="214"/>
      <c r="K257" s="214"/>
      <c r="L257" s="214"/>
      <c r="M257" s="214"/>
      <c r="N257" s="214"/>
      <c r="O257" s="214"/>
      <c r="P257" s="214"/>
      <c r="Q257" s="214"/>
      <c r="R257" s="214"/>
      <c r="S257" s="214"/>
      <c r="T257" s="214"/>
      <c r="U257" s="214"/>
      <c r="V257" s="214"/>
      <c r="W257" s="214"/>
      <c r="X257" s="214"/>
      <c r="Y257" s="214"/>
      <c r="Z257" s="214"/>
      <c r="AA257" s="214"/>
      <c r="AB257" s="214"/>
      <c r="AC257" s="214"/>
    </row>
    <row r="258">
      <c r="A258" s="180"/>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c r="Z258" s="214"/>
      <c r="AA258" s="214"/>
      <c r="AB258" s="214"/>
      <c r="AC258" s="214"/>
    </row>
    <row r="259">
      <c r="A259" s="180"/>
      <c r="B259" s="214"/>
      <c r="C259" s="214"/>
      <c r="D259" s="214"/>
      <c r="E259" s="214"/>
      <c r="F259" s="214"/>
      <c r="G259" s="214"/>
      <c r="H259" s="214"/>
      <c r="I259" s="214"/>
      <c r="J259" s="214"/>
      <c r="K259" s="214"/>
      <c r="L259" s="214"/>
      <c r="M259" s="214"/>
      <c r="N259" s="214"/>
      <c r="O259" s="214"/>
      <c r="P259" s="214"/>
      <c r="Q259" s="214"/>
      <c r="R259" s="214"/>
      <c r="S259" s="214"/>
      <c r="T259" s="214"/>
      <c r="U259" s="214"/>
      <c r="V259" s="214"/>
      <c r="W259" s="214"/>
      <c r="X259" s="214"/>
      <c r="Y259" s="214"/>
      <c r="Z259" s="214"/>
      <c r="AA259" s="214"/>
      <c r="AB259" s="214"/>
      <c r="AC259" s="214"/>
    </row>
    <row r="260">
      <c r="A260" s="180"/>
      <c r="B260" s="214"/>
      <c r="C260" s="214"/>
      <c r="D260" s="214"/>
      <c r="E260" s="214"/>
      <c r="F260" s="214"/>
      <c r="G260" s="214"/>
      <c r="H260" s="214"/>
      <c r="I260" s="214"/>
      <c r="J260" s="214"/>
      <c r="K260" s="214"/>
      <c r="L260" s="214"/>
      <c r="M260" s="214"/>
      <c r="N260" s="214"/>
      <c r="O260" s="214"/>
      <c r="P260" s="214"/>
      <c r="Q260" s="214"/>
      <c r="R260" s="214"/>
      <c r="S260" s="214"/>
      <c r="T260" s="214"/>
      <c r="U260" s="214"/>
      <c r="V260" s="214"/>
      <c r="W260" s="214"/>
      <c r="X260" s="214"/>
      <c r="Y260" s="214"/>
      <c r="Z260" s="214"/>
      <c r="AA260" s="214"/>
      <c r="AB260" s="214"/>
      <c r="AC260" s="214"/>
    </row>
    <row r="261">
      <c r="A261" s="180"/>
      <c r="B261" s="214"/>
      <c r="C261" s="214"/>
      <c r="D261" s="214"/>
      <c r="E261" s="214"/>
      <c r="F261" s="214"/>
      <c r="G261" s="214"/>
      <c r="H261" s="214"/>
      <c r="I261" s="214"/>
      <c r="J261" s="214"/>
      <c r="K261" s="214"/>
      <c r="L261" s="214"/>
      <c r="M261" s="214"/>
      <c r="N261" s="214"/>
      <c r="O261" s="214"/>
      <c r="P261" s="214"/>
      <c r="Q261" s="214"/>
      <c r="R261" s="214"/>
      <c r="S261" s="214"/>
      <c r="T261" s="214"/>
      <c r="U261" s="214"/>
      <c r="V261" s="214"/>
      <c r="W261" s="214"/>
      <c r="X261" s="214"/>
      <c r="Y261" s="214"/>
      <c r="Z261" s="214"/>
      <c r="AA261" s="214"/>
      <c r="AB261" s="214"/>
      <c r="AC261" s="214"/>
    </row>
    <row r="262">
      <c r="A262" s="180"/>
      <c r="B262" s="214"/>
      <c r="C262" s="214"/>
      <c r="D262" s="214"/>
      <c r="E262" s="214"/>
      <c r="F262" s="214"/>
      <c r="G262" s="214"/>
      <c r="H262" s="214"/>
      <c r="I262" s="214"/>
      <c r="J262" s="214"/>
      <c r="K262" s="214"/>
      <c r="L262" s="214"/>
      <c r="M262" s="214"/>
      <c r="N262" s="214"/>
      <c r="O262" s="214"/>
      <c r="P262" s="214"/>
      <c r="Q262" s="214"/>
      <c r="R262" s="214"/>
      <c r="S262" s="214"/>
      <c r="T262" s="214"/>
      <c r="U262" s="214"/>
      <c r="V262" s="214"/>
      <c r="W262" s="214"/>
      <c r="X262" s="214"/>
      <c r="Y262" s="214"/>
      <c r="Z262" s="214"/>
      <c r="AA262" s="214"/>
      <c r="AB262" s="214"/>
      <c r="AC262" s="214"/>
    </row>
    <row r="263">
      <c r="A263" s="180"/>
      <c r="B263" s="214"/>
      <c r="C263" s="214"/>
      <c r="D263" s="214"/>
      <c r="E263" s="214"/>
      <c r="F263" s="214"/>
      <c r="G263" s="214"/>
      <c r="H263" s="214"/>
      <c r="I263" s="214"/>
      <c r="J263" s="214"/>
      <c r="K263" s="214"/>
      <c r="L263" s="214"/>
      <c r="M263" s="214"/>
      <c r="N263" s="214"/>
      <c r="O263" s="214"/>
      <c r="P263" s="214"/>
      <c r="Q263" s="214"/>
      <c r="R263" s="214"/>
      <c r="S263" s="214"/>
      <c r="T263" s="214"/>
      <c r="U263" s="214"/>
      <c r="V263" s="214"/>
      <c r="W263" s="214"/>
      <c r="X263" s="214"/>
      <c r="Y263" s="214"/>
      <c r="Z263" s="214"/>
      <c r="AA263" s="214"/>
      <c r="AB263" s="214"/>
      <c r="AC263" s="214"/>
    </row>
    <row r="264">
      <c r="A264" s="180"/>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c r="Y264" s="214"/>
      <c r="Z264" s="214"/>
      <c r="AA264" s="214"/>
      <c r="AB264" s="214"/>
      <c r="AC264" s="214"/>
    </row>
    <row r="265">
      <c r="A265" s="180"/>
      <c r="B265" s="214"/>
      <c r="C265" s="214"/>
      <c r="D265" s="214"/>
      <c r="E265" s="214"/>
      <c r="F265" s="214"/>
      <c r="G265" s="214"/>
      <c r="H265" s="214"/>
      <c r="I265" s="214"/>
      <c r="J265" s="214"/>
      <c r="K265" s="214"/>
      <c r="L265" s="214"/>
      <c r="M265" s="214"/>
      <c r="N265" s="214"/>
      <c r="O265" s="214"/>
      <c r="P265" s="214"/>
      <c r="Q265" s="214"/>
      <c r="R265" s="214"/>
      <c r="S265" s="214"/>
      <c r="T265" s="214"/>
      <c r="U265" s="214"/>
      <c r="V265" s="214"/>
      <c r="W265" s="214"/>
      <c r="X265" s="214"/>
      <c r="Y265" s="214"/>
      <c r="Z265" s="214"/>
      <c r="AA265" s="214"/>
      <c r="AB265" s="214"/>
      <c r="AC265" s="214"/>
    </row>
    <row r="266">
      <c r="A266" s="180"/>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c r="Z266" s="214"/>
      <c r="AA266" s="214"/>
      <c r="AB266" s="214"/>
      <c r="AC266" s="214"/>
    </row>
    <row r="267">
      <c r="A267" s="180"/>
      <c r="B267" s="214"/>
      <c r="C267" s="214"/>
      <c r="D267" s="214"/>
      <c r="E267" s="214"/>
      <c r="F267" s="214"/>
      <c r="G267" s="214"/>
      <c r="H267" s="214"/>
      <c r="I267" s="214"/>
      <c r="J267" s="214"/>
      <c r="K267" s="214"/>
      <c r="L267" s="214"/>
      <c r="M267" s="214"/>
      <c r="N267" s="214"/>
      <c r="O267" s="214"/>
      <c r="P267" s="214"/>
      <c r="Q267" s="214"/>
      <c r="R267" s="214"/>
      <c r="S267" s="214"/>
      <c r="T267" s="214"/>
      <c r="U267" s="214"/>
      <c r="V267" s="214"/>
      <c r="W267" s="214"/>
      <c r="X267" s="214"/>
      <c r="Y267" s="214"/>
      <c r="Z267" s="214"/>
      <c r="AA267" s="214"/>
      <c r="AB267" s="214"/>
      <c r="AC267" s="214"/>
    </row>
    <row r="268">
      <c r="A268" s="180"/>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c r="AA268" s="214"/>
      <c r="AB268" s="214"/>
      <c r="AC268" s="214"/>
    </row>
    <row r="269">
      <c r="A269" s="180"/>
      <c r="B269" s="214"/>
      <c r="C269" s="214"/>
      <c r="D269" s="214"/>
      <c r="E269" s="214"/>
      <c r="F269" s="214"/>
      <c r="G269" s="214"/>
      <c r="H269" s="214"/>
      <c r="I269" s="214"/>
      <c r="J269" s="214"/>
      <c r="K269" s="214"/>
      <c r="L269" s="214"/>
      <c r="M269" s="214"/>
      <c r="N269" s="214"/>
      <c r="O269" s="214"/>
      <c r="P269" s="214"/>
      <c r="Q269" s="214"/>
      <c r="R269" s="214"/>
      <c r="S269" s="214"/>
      <c r="T269" s="214"/>
      <c r="U269" s="214"/>
      <c r="V269" s="214"/>
      <c r="W269" s="214"/>
      <c r="X269" s="214"/>
      <c r="Y269" s="214"/>
      <c r="Z269" s="214"/>
      <c r="AA269" s="214"/>
      <c r="AB269" s="214"/>
      <c r="AC269" s="214"/>
    </row>
    <row r="270">
      <c r="A270" s="180"/>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c r="Z270" s="214"/>
      <c r="AA270" s="214"/>
      <c r="AB270" s="214"/>
      <c r="AC270" s="214"/>
    </row>
    <row r="271">
      <c r="A271" s="180"/>
      <c r="B271" s="214"/>
      <c r="C271" s="214"/>
      <c r="D271" s="214"/>
      <c r="E271" s="214"/>
      <c r="F271" s="214"/>
      <c r="G271" s="214"/>
      <c r="H271" s="214"/>
      <c r="I271" s="214"/>
      <c r="J271" s="214"/>
      <c r="K271" s="214"/>
      <c r="L271" s="214"/>
      <c r="M271" s="214"/>
      <c r="N271" s="214"/>
      <c r="O271" s="214"/>
      <c r="P271" s="214"/>
      <c r="Q271" s="214"/>
      <c r="R271" s="214"/>
      <c r="S271" s="214"/>
      <c r="T271" s="214"/>
      <c r="U271" s="214"/>
      <c r="V271" s="214"/>
      <c r="W271" s="214"/>
      <c r="X271" s="214"/>
      <c r="Y271" s="214"/>
      <c r="Z271" s="214"/>
      <c r="AA271" s="214"/>
      <c r="AB271" s="214"/>
      <c r="AC271" s="214"/>
    </row>
    <row r="272">
      <c r="A272" s="180"/>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c r="Z272" s="214"/>
      <c r="AA272" s="214"/>
      <c r="AB272" s="214"/>
      <c r="AC272" s="214"/>
    </row>
    <row r="273">
      <c r="A273" s="180"/>
      <c r="B273" s="214"/>
      <c r="C273" s="214"/>
      <c r="D273" s="214"/>
      <c r="E273" s="214"/>
      <c r="F273" s="214"/>
      <c r="G273" s="214"/>
      <c r="H273" s="214"/>
      <c r="I273" s="214"/>
      <c r="J273" s="214"/>
      <c r="K273" s="214"/>
      <c r="L273" s="214"/>
      <c r="M273" s="214"/>
      <c r="N273" s="214"/>
      <c r="O273" s="214"/>
      <c r="P273" s="214"/>
      <c r="Q273" s="214"/>
      <c r="R273" s="214"/>
      <c r="S273" s="214"/>
      <c r="T273" s="214"/>
      <c r="U273" s="214"/>
      <c r="V273" s="214"/>
      <c r="W273" s="214"/>
      <c r="X273" s="214"/>
      <c r="Y273" s="214"/>
      <c r="Z273" s="214"/>
      <c r="AA273" s="214"/>
      <c r="AB273" s="214"/>
      <c r="AC273" s="214"/>
    </row>
    <row r="274">
      <c r="A274" s="180"/>
      <c r="B274" s="214"/>
      <c r="C274" s="214"/>
      <c r="D274" s="214"/>
      <c r="E274" s="214"/>
      <c r="F274" s="214"/>
      <c r="G274" s="214"/>
      <c r="H274" s="214"/>
      <c r="I274" s="214"/>
      <c r="J274" s="214"/>
      <c r="K274" s="214"/>
      <c r="L274" s="214"/>
      <c r="M274" s="214"/>
      <c r="N274" s="214"/>
      <c r="O274" s="214"/>
      <c r="P274" s="214"/>
      <c r="Q274" s="214"/>
      <c r="R274" s="214"/>
      <c r="S274" s="214"/>
      <c r="T274" s="214"/>
      <c r="U274" s="214"/>
      <c r="V274" s="214"/>
      <c r="W274" s="214"/>
      <c r="X274" s="214"/>
      <c r="Y274" s="214"/>
      <c r="Z274" s="214"/>
      <c r="AA274" s="214"/>
      <c r="AB274" s="214"/>
      <c r="AC274" s="214"/>
    </row>
    <row r="275">
      <c r="A275" s="180"/>
      <c r="B275" s="214"/>
      <c r="C275" s="214"/>
      <c r="D275" s="214"/>
      <c r="E275" s="214"/>
      <c r="F275" s="214"/>
      <c r="G275" s="214"/>
      <c r="H275" s="214"/>
      <c r="I275" s="214"/>
      <c r="J275" s="214"/>
      <c r="K275" s="214"/>
      <c r="L275" s="214"/>
      <c r="M275" s="214"/>
      <c r="N275" s="214"/>
      <c r="O275" s="214"/>
      <c r="P275" s="214"/>
      <c r="Q275" s="214"/>
      <c r="R275" s="214"/>
      <c r="S275" s="214"/>
      <c r="T275" s="214"/>
      <c r="U275" s="214"/>
      <c r="V275" s="214"/>
      <c r="W275" s="214"/>
      <c r="X275" s="214"/>
      <c r="Y275" s="214"/>
      <c r="Z275" s="214"/>
      <c r="AA275" s="214"/>
      <c r="AB275" s="214"/>
      <c r="AC275" s="214"/>
    </row>
    <row r="276">
      <c r="A276" s="180"/>
      <c r="B276" s="214"/>
      <c r="C276" s="214"/>
      <c r="D276" s="214"/>
      <c r="E276" s="214"/>
      <c r="F276" s="214"/>
      <c r="G276" s="214"/>
      <c r="H276" s="214"/>
      <c r="I276" s="214"/>
      <c r="J276" s="214"/>
      <c r="K276" s="214"/>
      <c r="L276" s="214"/>
      <c r="M276" s="214"/>
      <c r="N276" s="214"/>
      <c r="O276" s="214"/>
      <c r="P276" s="214"/>
      <c r="Q276" s="214"/>
      <c r="R276" s="214"/>
      <c r="S276" s="214"/>
      <c r="T276" s="214"/>
      <c r="U276" s="214"/>
      <c r="V276" s="214"/>
      <c r="W276" s="214"/>
      <c r="X276" s="214"/>
      <c r="Y276" s="214"/>
      <c r="Z276" s="214"/>
      <c r="AA276" s="214"/>
      <c r="AB276" s="214"/>
      <c r="AC276" s="214"/>
    </row>
    <row r="277">
      <c r="A277" s="180"/>
      <c r="B277" s="214"/>
      <c r="C277" s="214"/>
      <c r="D277" s="214"/>
      <c r="E277" s="214"/>
      <c r="F277" s="214"/>
      <c r="G277" s="214"/>
      <c r="H277" s="214"/>
      <c r="I277" s="214"/>
      <c r="J277" s="214"/>
      <c r="K277" s="214"/>
      <c r="L277" s="214"/>
      <c r="M277" s="214"/>
      <c r="N277" s="214"/>
      <c r="O277" s="214"/>
      <c r="P277" s="214"/>
      <c r="Q277" s="214"/>
      <c r="R277" s="214"/>
      <c r="S277" s="214"/>
      <c r="T277" s="214"/>
      <c r="U277" s="214"/>
      <c r="V277" s="214"/>
      <c r="W277" s="214"/>
      <c r="X277" s="214"/>
      <c r="Y277" s="214"/>
      <c r="Z277" s="214"/>
      <c r="AA277" s="214"/>
      <c r="AB277" s="214"/>
      <c r="AC277" s="214"/>
    </row>
    <row r="278">
      <c r="A278" s="180"/>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c r="Z278" s="214"/>
      <c r="AA278" s="214"/>
      <c r="AB278" s="214"/>
      <c r="AC278" s="214"/>
    </row>
    <row r="279">
      <c r="A279" s="180"/>
      <c r="B279" s="214"/>
      <c r="C279" s="214"/>
      <c r="D279" s="214"/>
      <c r="E279" s="214"/>
      <c r="F279" s="214"/>
      <c r="G279" s="214"/>
      <c r="H279" s="214"/>
      <c r="I279" s="214"/>
      <c r="J279" s="214"/>
      <c r="K279" s="214"/>
      <c r="L279" s="214"/>
      <c r="M279" s="214"/>
      <c r="N279" s="214"/>
      <c r="O279" s="214"/>
      <c r="P279" s="214"/>
      <c r="Q279" s="214"/>
      <c r="R279" s="214"/>
      <c r="S279" s="214"/>
      <c r="T279" s="214"/>
      <c r="U279" s="214"/>
      <c r="V279" s="214"/>
      <c r="W279" s="214"/>
      <c r="X279" s="214"/>
      <c r="Y279" s="214"/>
      <c r="Z279" s="214"/>
      <c r="AA279" s="214"/>
      <c r="AB279" s="214"/>
      <c r="AC279" s="214"/>
    </row>
    <row r="280">
      <c r="A280" s="180"/>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c r="Y280" s="214"/>
      <c r="Z280" s="214"/>
      <c r="AA280" s="214"/>
      <c r="AB280" s="214"/>
      <c r="AC280" s="214"/>
    </row>
    <row r="281">
      <c r="A281" s="180"/>
      <c r="B281" s="214"/>
      <c r="C281" s="214"/>
      <c r="D281" s="214"/>
      <c r="E281" s="214"/>
      <c r="F281" s="214"/>
      <c r="G281" s="214"/>
      <c r="H281" s="214"/>
      <c r="I281" s="214"/>
      <c r="J281" s="214"/>
      <c r="K281" s="214"/>
      <c r="L281" s="214"/>
      <c r="M281" s="214"/>
      <c r="N281" s="214"/>
      <c r="O281" s="214"/>
      <c r="P281" s="214"/>
      <c r="Q281" s="214"/>
      <c r="R281" s="214"/>
      <c r="S281" s="214"/>
      <c r="T281" s="214"/>
      <c r="U281" s="214"/>
      <c r="V281" s="214"/>
      <c r="W281" s="214"/>
      <c r="X281" s="214"/>
      <c r="Y281" s="214"/>
      <c r="Z281" s="214"/>
      <c r="AA281" s="214"/>
      <c r="AB281" s="214"/>
      <c r="AC281" s="214"/>
    </row>
    <row r="282">
      <c r="A282" s="180"/>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c r="Y282" s="214"/>
      <c r="Z282" s="214"/>
      <c r="AA282" s="214"/>
      <c r="AB282" s="214"/>
      <c r="AC282" s="214"/>
    </row>
    <row r="283">
      <c r="A283" s="180"/>
      <c r="B283" s="214"/>
      <c r="C283" s="214"/>
      <c r="D283" s="214"/>
      <c r="E283" s="214"/>
      <c r="F283" s="214"/>
      <c r="G283" s="214"/>
      <c r="H283" s="214"/>
      <c r="I283" s="214"/>
      <c r="J283" s="214"/>
      <c r="K283" s="214"/>
      <c r="L283" s="214"/>
      <c r="M283" s="214"/>
      <c r="N283" s="214"/>
      <c r="O283" s="214"/>
      <c r="P283" s="214"/>
      <c r="Q283" s="214"/>
      <c r="R283" s="214"/>
      <c r="S283" s="214"/>
      <c r="T283" s="214"/>
      <c r="U283" s="214"/>
      <c r="V283" s="214"/>
      <c r="W283" s="214"/>
      <c r="X283" s="214"/>
      <c r="Y283" s="214"/>
      <c r="Z283" s="214"/>
      <c r="AA283" s="214"/>
      <c r="AB283" s="214"/>
      <c r="AC283" s="214"/>
    </row>
    <row r="284">
      <c r="A284" s="180"/>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c r="Y284" s="214"/>
      <c r="Z284" s="214"/>
      <c r="AA284" s="214"/>
      <c r="AB284" s="214"/>
      <c r="AC284" s="214"/>
    </row>
    <row r="285">
      <c r="A285" s="180"/>
      <c r="B285" s="214"/>
      <c r="C285" s="214"/>
      <c r="D285" s="214"/>
      <c r="E285" s="214"/>
      <c r="F285" s="214"/>
      <c r="G285" s="214"/>
      <c r="H285" s="214"/>
      <c r="I285" s="214"/>
      <c r="J285" s="214"/>
      <c r="K285" s="214"/>
      <c r="L285" s="214"/>
      <c r="M285" s="214"/>
      <c r="N285" s="214"/>
      <c r="O285" s="214"/>
      <c r="P285" s="214"/>
      <c r="Q285" s="214"/>
      <c r="R285" s="214"/>
      <c r="S285" s="214"/>
      <c r="T285" s="214"/>
      <c r="U285" s="214"/>
      <c r="V285" s="214"/>
      <c r="W285" s="214"/>
      <c r="X285" s="214"/>
      <c r="Y285" s="214"/>
      <c r="Z285" s="214"/>
      <c r="AA285" s="214"/>
      <c r="AB285" s="214"/>
      <c r="AC285" s="214"/>
    </row>
    <row r="286">
      <c r="A286" s="180"/>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c r="Y286" s="214"/>
      <c r="Z286" s="214"/>
      <c r="AA286" s="214"/>
      <c r="AB286" s="214"/>
      <c r="AC286" s="214"/>
    </row>
    <row r="287">
      <c r="A287" s="180"/>
      <c r="B287" s="214"/>
      <c r="C287" s="214"/>
      <c r="D287" s="214"/>
      <c r="E287" s="214"/>
      <c r="F287" s="214"/>
      <c r="G287" s="214"/>
      <c r="H287" s="214"/>
      <c r="I287" s="214"/>
      <c r="J287" s="214"/>
      <c r="K287" s="214"/>
      <c r="L287" s="214"/>
      <c r="M287" s="214"/>
      <c r="N287" s="214"/>
      <c r="O287" s="214"/>
      <c r="P287" s="214"/>
      <c r="Q287" s="214"/>
      <c r="R287" s="214"/>
      <c r="S287" s="214"/>
      <c r="T287" s="214"/>
      <c r="U287" s="214"/>
      <c r="V287" s="214"/>
      <c r="W287" s="214"/>
      <c r="X287" s="214"/>
      <c r="Y287" s="214"/>
      <c r="Z287" s="214"/>
      <c r="AA287" s="214"/>
      <c r="AB287" s="214"/>
      <c r="AC287" s="214"/>
    </row>
    <row r="288">
      <c r="A288" s="180"/>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c r="Y288" s="214"/>
      <c r="Z288" s="214"/>
      <c r="AA288" s="214"/>
      <c r="AB288" s="214"/>
      <c r="AC288" s="214"/>
    </row>
    <row r="289">
      <c r="A289" s="180"/>
      <c r="B289" s="214"/>
      <c r="C289" s="214"/>
      <c r="D289" s="214"/>
      <c r="E289" s="214"/>
      <c r="F289" s="214"/>
      <c r="G289" s="214"/>
      <c r="H289" s="214"/>
      <c r="I289" s="214"/>
      <c r="J289" s="214"/>
      <c r="K289" s="214"/>
      <c r="L289" s="214"/>
      <c r="M289" s="214"/>
      <c r="N289" s="214"/>
      <c r="O289" s="214"/>
      <c r="P289" s="214"/>
      <c r="Q289" s="214"/>
      <c r="R289" s="214"/>
      <c r="S289" s="214"/>
      <c r="T289" s="214"/>
      <c r="U289" s="214"/>
      <c r="V289" s="214"/>
      <c r="W289" s="214"/>
      <c r="X289" s="214"/>
      <c r="Y289" s="214"/>
      <c r="Z289" s="214"/>
      <c r="AA289" s="214"/>
      <c r="AB289" s="214"/>
      <c r="AC289" s="214"/>
    </row>
    <row r="290">
      <c r="A290" s="180"/>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c r="Y290" s="214"/>
      <c r="Z290" s="214"/>
      <c r="AA290" s="214"/>
      <c r="AB290" s="214"/>
      <c r="AC290" s="214"/>
    </row>
    <row r="291">
      <c r="A291" s="180"/>
      <c r="B291" s="214"/>
      <c r="C291" s="214"/>
      <c r="D291" s="214"/>
      <c r="E291" s="214"/>
      <c r="F291" s="214"/>
      <c r="G291" s="214"/>
      <c r="H291" s="214"/>
      <c r="I291" s="214"/>
      <c r="J291" s="214"/>
      <c r="K291" s="214"/>
      <c r="L291" s="214"/>
      <c r="M291" s="214"/>
      <c r="N291" s="214"/>
      <c r="O291" s="214"/>
      <c r="P291" s="214"/>
      <c r="Q291" s="214"/>
      <c r="R291" s="214"/>
      <c r="S291" s="214"/>
      <c r="T291" s="214"/>
      <c r="U291" s="214"/>
      <c r="V291" s="214"/>
      <c r="W291" s="214"/>
      <c r="X291" s="214"/>
      <c r="Y291" s="214"/>
      <c r="Z291" s="214"/>
      <c r="AA291" s="214"/>
      <c r="AB291" s="214"/>
      <c r="AC291" s="214"/>
    </row>
    <row r="292">
      <c r="A292" s="180"/>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c r="Y292" s="214"/>
      <c r="Z292" s="214"/>
      <c r="AA292" s="214"/>
      <c r="AB292" s="214"/>
      <c r="AC292" s="214"/>
    </row>
    <row r="293">
      <c r="A293" s="180"/>
      <c r="B293" s="214"/>
      <c r="C293" s="214"/>
      <c r="D293" s="214"/>
      <c r="E293" s="214"/>
      <c r="F293" s="214"/>
      <c r="G293" s="214"/>
      <c r="H293" s="214"/>
      <c r="I293" s="214"/>
      <c r="J293" s="214"/>
      <c r="K293" s="214"/>
      <c r="L293" s="214"/>
      <c r="M293" s="214"/>
      <c r="N293" s="214"/>
      <c r="O293" s="214"/>
      <c r="P293" s="214"/>
      <c r="Q293" s="214"/>
      <c r="R293" s="214"/>
      <c r="S293" s="214"/>
      <c r="T293" s="214"/>
      <c r="U293" s="214"/>
      <c r="V293" s="214"/>
      <c r="W293" s="214"/>
      <c r="X293" s="214"/>
      <c r="Y293" s="214"/>
      <c r="Z293" s="214"/>
      <c r="AA293" s="214"/>
      <c r="AB293" s="214"/>
      <c r="AC293" s="214"/>
    </row>
    <row r="294">
      <c r="A294" s="180"/>
      <c r="B294" s="214"/>
      <c r="C294" s="214"/>
      <c r="D294" s="214"/>
      <c r="E294" s="214"/>
      <c r="F294" s="214"/>
      <c r="G294" s="214"/>
      <c r="H294" s="214"/>
      <c r="I294" s="214"/>
      <c r="J294" s="214"/>
      <c r="K294" s="214"/>
      <c r="L294" s="214"/>
      <c r="M294" s="214"/>
      <c r="N294" s="214"/>
      <c r="O294" s="214"/>
      <c r="P294" s="214"/>
      <c r="Q294" s="214"/>
      <c r="R294" s="214"/>
      <c r="S294" s="214"/>
      <c r="T294" s="214"/>
      <c r="U294" s="214"/>
      <c r="V294" s="214"/>
      <c r="W294" s="214"/>
      <c r="X294" s="214"/>
      <c r="Y294" s="214"/>
      <c r="Z294" s="214"/>
      <c r="AA294" s="214"/>
      <c r="AB294" s="214"/>
      <c r="AC294" s="214"/>
    </row>
    <row r="295">
      <c r="A295" s="180"/>
      <c r="B295" s="214"/>
      <c r="C295" s="214"/>
      <c r="D295" s="214"/>
      <c r="E295" s="214"/>
      <c r="F295" s="214"/>
      <c r="G295" s="214"/>
      <c r="H295" s="214"/>
      <c r="I295" s="214"/>
      <c r="J295" s="214"/>
      <c r="K295" s="214"/>
      <c r="L295" s="214"/>
      <c r="M295" s="214"/>
      <c r="N295" s="214"/>
      <c r="O295" s="214"/>
      <c r="P295" s="214"/>
      <c r="Q295" s="214"/>
      <c r="R295" s="214"/>
      <c r="S295" s="214"/>
      <c r="T295" s="214"/>
      <c r="U295" s="214"/>
      <c r="V295" s="214"/>
      <c r="W295" s="214"/>
      <c r="X295" s="214"/>
      <c r="Y295" s="214"/>
      <c r="Z295" s="214"/>
      <c r="AA295" s="214"/>
      <c r="AB295" s="214"/>
      <c r="AC295" s="214"/>
    </row>
    <row r="296">
      <c r="A296" s="180"/>
      <c r="B296" s="214"/>
      <c r="C296" s="214"/>
      <c r="D296" s="214"/>
      <c r="E296" s="214"/>
      <c r="F296" s="214"/>
      <c r="G296" s="214"/>
      <c r="H296" s="214"/>
      <c r="I296" s="214"/>
      <c r="J296" s="214"/>
      <c r="K296" s="214"/>
      <c r="L296" s="214"/>
      <c r="M296" s="214"/>
      <c r="N296" s="214"/>
      <c r="O296" s="214"/>
      <c r="P296" s="214"/>
      <c r="Q296" s="214"/>
      <c r="R296" s="214"/>
      <c r="S296" s="214"/>
      <c r="T296" s="214"/>
      <c r="U296" s="214"/>
      <c r="V296" s="214"/>
      <c r="W296" s="214"/>
      <c r="X296" s="214"/>
      <c r="Y296" s="214"/>
      <c r="Z296" s="214"/>
      <c r="AA296" s="214"/>
      <c r="AB296" s="214"/>
      <c r="AC296" s="214"/>
    </row>
    <row r="297">
      <c r="A297" s="180"/>
      <c r="B297" s="214"/>
      <c r="C297" s="214"/>
      <c r="D297" s="214"/>
      <c r="E297" s="214"/>
      <c r="F297" s="214"/>
      <c r="G297" s="214"/>
      <c r="H297" s="214"/>
      <c r="I297" s="214"/>
      <c r="J297" s="214"/>
      <c r="K297" s="214"/>
      <c r="L297" s="214"/>
      <c r="M297" s="214"/>
      <c r="N297" s="214"/>
      <c r="O297" s="214"/>
      <c r="P297" s="214"/>
      <c r="Q297" s="214"/>
      <c r="R297" s="214"/>
      <c r="S297" s="214"/>
      <c r="T297" s="214"/>
      <c r="U297" s="214"/>
      <c r="V297" s="214"/>
      <c r="W297" s="214"/>
      <c r="X297" s="214"/>
      <c r="Y297" s="214"/>
      <c r="Z297" s="214"/>
      <c r="AA297" s="214"/>
      <c r="AB297" s="214"/>
      <c r="AC297" s="214"/>
    </row>
    <row r="298">
      <c r="A298" s="180"/>
      <c r="B298" s="214"/>
      <c r="C298" s="214"/>
      <c r="D298" s="214"/>
      <c r="E298" s="214"/>
      <c r="F298" s="214"/>
      <c r="G298" s="214"/>
      <c r="H298" s="214"/>
      <c r="I298" s="214"/>
      <c r="J298" s="214"/>
      <c r="K298" s="214"/>
      <c r="L298" s="214"/>
      <c r="M298" s="214"/>
      <c r="N298" s="214"/>
      <c r="O298" s="214"/>
      <c r="P298" s="214"/>
      <c r="Q298" s="214"/>
      <c r="R298" s="214"/>
      <c r="S298" s="214"/>
      <c r="T298" s="214"/>
      <c r="U298" s="214"/>
      <c r="V298" s="214"/>
      <c r="W298" s="214"/>
      <c r="X298" s="214"/>
      <c r="Y298" s="214"/>
      <c r="Z298" s="214"/>
      <c r="AA298" s="214"/>
      <c r="AB298" s="214"/>
      <c r="AC298" s="214"/>
    </row>
    <row r="299">
      <c r="A299" s="180"/>
      <c r="B299" s="214"/>
      <c r="C299" s="214"/>
      <c r="D299" s="214"/>
      <c r="E299" s="214"/>
      <c r="F299" s="214"/>
      <c r="G299" s="214"/>
      <c r="H299" s="214"/>
      <c r="I299" s="214"/>
      <c r="J299" s="214"/>
      <c r="K299" s="214"/>
      <c r="L299" s="214"/>
      <c r="M299" s="214"/>
      <c r="N299" s="214"/>
      <c r="O299" s="214"/>
      <c r="P299" s="214"/>
      <c r="Q299" s="214"/>
      <c r="R299" s="214"/>
      <c r="S299" s="214"/>
      <c r="T299" s="214"/>
      <c r="U299" s="214"/>
      <c r="V299" s="214"/>
      <c r="W299" s="214"/>
      <c r="X299" s="214"/>
      <c r="Y299" s="214"/>
      <c r="Z299" s="214"/>
      <c r="AA299" s="214"/>
      <c r="AB299" s="214"/>
      <c r="AC299" s="214"/>
    </row>
    <row r="300">
      <c r="A300" s="180"/>
      <c r="B300" s="214"/>
      <c r="C300" s="214"/>
      <c r="D300" s="214"/>
      <c r="E300" s="214"/>
      <c r="F300" s="214"/>
      <c r="G300" s="214"/>
      <c r="H300" s="214"/>
      <c r="I300" s="214"/>
      <c r="J300" s="214"/>
      <c r="K300" s="214"/>
      <c r="L300" s="214"/>
      <c r="M300" s="214"/>
      <c r="N300" s="214"/>
      <c r="O300" s="214"/>
      <c r="P300" s="214"/>
      <c r="Q300" s="214"/>
      <c r="R300" s="214"/>
      <c r="S300" s="214"/>
      <c r="T300" s="214"/>
      <c r="U300" s="214"/>
      <c r="V300" s="214"/>
      <c r="W300" s="214"/>
      <c r="X300" s="214"/>
      <c r="Y300" s="214"/>
      <c r="Z300" s="214"/>
      <c r="AA300" s="214"/>
      <c r="AB300" s="214"/>
      <c r="AC300" s="214"/>
    </row>
    <row r="301">
      <c r="A301" s="180"/>
      <c r="B301" s="214"/>
      <c r="C301" s="214"/>
      <c r="D301" s="214"/>
      <c r="E301" s="214"/>
      <c r="F301" s="214"/>
      <c r="G301" s="214"/>
      <c r="H301" s="214"/>
      <c r="I301" s="214"/>
      <c r="J301" s="214"/>
      <c r="K301" s="214"/>
      <c r="L301" s="214"/>
      <c r="M301" s="214"/>
      <c r="N301" s="214"/>
      <c r="O301" s="214"/>
      <c r="P301" s="214"/>
      <c r="Q301" s="214"/>
      <c r="R301" s="214"/>
      <c r="S301" s="214"/>
      <c r="T301" s="214"/>
      <c r="U301" s="214"/>
      <c r="V301" s="214"/>
      <c r="W301" s="214"/>
      <c r="X301" s="214"/>
      <c r="Y301" s="214"/>
      <c r="Z301" s="214"/>
      <c r="AA301" s="214"/>
      <c r="AB301" s="214"/>
      <c r="AC301" s="214"/>
    </row>
    <row r="302">
      <c r="A302" s="180"/>
      <c r="B302" s="214"/>
      <c r="C302" s="214"/>
      <c r="D302" s="214"/>
      <c r="E302" s="214"/>
      <c r="F302" s="214"/>
      <c r="G302" s="214"/>
      <c r="H302" s="214"/>
      <c r="I302" s="214"/>
      <c r="J302" s="214"/>
      <c r="K302" s="214"/>
      <c r="L302" s="214"/>
      <c r="M302" s="214"/>
      <c r="N302" s="214"/>
      <c r="O302" s="214"/>
      <c r="P302" s="214"/>
      <c r="Q302" s="214"/>
      <c r="R302" s="214"/>
      <c r="S302" s="214"/>
      <c r="T302" s="214"/>
      <c r="U302" s="214"/>
      <c r="V302" s="214"/>
      <c r="W302" s="214"/>
      <c r="X302" s="214"/>
      <c r="Y302" s="214"/>
      <c r="Z302" s="214"/>
      <c r="AA302" s="214"/>
      <c r="AB302" s="214"/>
      <c r="AC302" s="214"/>
    </row>
    <row r="303">
      <c r="A303" s="180"/>
      <c r="B303" s="214"/>
      <c r="C303" s="214"/>
      <c r="D303" s="214"/>
      <c r="E303" s="214"/>
      <c r="F303" s="214"/>
      <c r="G303" s="214"/>
      <c r="H303" s="214"/>
      <c r="I303" s="214"/>
      <c r="J303" s="214"/>
      <c r="K303" s="214"/>
      <c r="L303" s="214"/>
      <c r="M303" s="214"/>
      <c r="N303" s="214"/>
      <c r="O303" s="214"/>
      <c r="P303" s="214"/>
      <c r="Q303" s="214"/>
      <c r="R303" s="214"/>
      <c r="S303" s="214"/>
      <c r="T303" s="214"/>
      <c r="U303" s="214"/>
      <c r="V303" s="214"/>
      <c r="W303" s="214"/>
      <c r="X303" s="214"/>
      <c r="Y303" s="214"/>
      <c r="Z303" s="214"/>
      <c r="AA303" s="214"/>
      <c r="AB303" s="214"/>
      <c r="AC303" s="214"/>
    </row>
    <row r="304">
      <c r="A304" s="180"/>
      <c r="B304" s="214"/>
      <c r="C304" s="214"/>
      <c r="D304" s="214"/>
      <c r="E304" s="214"/>
      <c r="F304" s="214"/>
      <c r="G304" s="214"/>
      <c r="H304" s="214"/>
      <c r="I304" s="214"/>
      <c r="J304" s="214"/>
      <c r="K304" s="214"/>
      <c r="L304" s="214"/>
      <c r="M304" s="214"/>
      <c r="N304" s="214"/>
      <c r="O304" s="214"/>
      <c r="P304" s="214"/>
      <c r="Q304" s="214"/>
      <c r="R304" s="214"/>
      <c r="S304" s="214"/>
      <c r="T304" s="214"/>
      <c r="U304" s="214"/>
      <c r="V304" s="214"/>
      <c r="W304" s="214"/>
      <c r="X304" s="214"/>
      <c r="Y304" s="214"/>
      <c r="Z304" s="214"/>
      <c r="AA304" s="214"/>
      <c r="AB304" s="214"/>
      <c r="AC304" s="214"/>
    </row>
    <row r="305">
      <c r="A305" s="180"/>
      <c r="B305" s="214"/>
      <c r="C305" s="214"/>
      <c r="D305" s="214"/>
      <c r="E305" s="214"/>
      <c r="F305" s="214"/>
      <c r="G305" s="214"/>
      <c r="H305" s="214"/>
      <c r="I305" s="214"/>
      <c r="J305" s="214"/>
      <c r="K305" s="214"/>
      <c r="L305" s="214"/>
      <c r="M305" s="214"/>
      <c r="N305" s="214"/>
      <c r="O305" s="214"/>
      <c r="P305" s="214"/>
      <c r="Q305" s="214"/>
      <c r="R305" s="214"/>
      <c r="S305" s="214"/>
      <c r="T305" s="214"/>
      <c r="U305" s="214"/>
      <c r="V305" s="214"/>
      <c r="W305" s="214"/>
      <c r="X305" s="214"/>
      <c r="Y305" s="214"/>
      <c r="Z305" s="214"/>
      <c r="AA305" s="214"/>
      <c r="AB305" s="214"/>
      <c r="AC305" s="214"/>
    </row>
    <row r="306">
      <c r="A306" s="180"/>
      <c r="B306" s="214"/>
      <c r="C306" s="214"/>
      <c r="D306" s="214"/>
      <c r="E306" s="214"/>
      <c r="F306" s="214"/>
      <c r="G306" s="214"/>
      <c r="H306" s="214"/>
      <c r="I306" s="214"/>
      <c r="J306" s="214"/>
      <c r="K306" s="214"/>
      <c r="L306" s="214"/>
      <c r="M306" s="214"/>
      <c r="N306" s="214"/>
      <c r="O306" s="214"/>
      <c r="P306" s="214"/>
      <c r="Q306" s="214"/>
      <c r="R306" s="214"/>
      <c r="S306" s="214"/>
      <c r="T306" s="214"/>
      <c r="U306" s="214"/>
      <c r="V306" s="214"/>
      <c r="W306" s="214"/>
      <c r="X306" s="214"/>
      <c r="Y306" s="214"/>
      <c r="Z306" s="214"/>
      <c r="AA306" s="214"/>
      <c r="AB306" s="214"/>
      <c r="AC306" s="214"/>
    </row>
    <row r="307">
      <c r="A307" s="180"/>
      <c r="B307" s="214"/>
      <c r="C307" s="214"/>
      <c r="D307" s="214"/>
      <c r="E307" s="214"/>
      <c r="F307" s="214"/>
      <c r="G307" s="214"/>
      <c r="H307" s="214"/>
      <c r="I307" s="214"/>
      <c r="J307" s="214"/>
      <c r="K307" s="214"/>
      <c r="L307" s="214"/>
      <c r="M307" s="214"/>
      <c r="N307" s="214"/>
      <c r="O307" s="214"/>
      <c r="P307" s="214"/>
      <c r="Q307" s="214"/>
      <c r="R307" s="214"/>
      <c r="S307" s="214"/>
      <c r="T307" s="214"/>
      <c r="U307" s="214"/>
      <c r="V307" s="214"/>
      <c r="W307" s="214"/>
      <c r="X307" s="214"/>
      <c r="Y307" s="214"/>
      <c r="Z307" s="214"/>
      <c r="AA307" s="214"/>
      <c r="AB307" s="214"/>
      <c r="AC307" s="214"/>
    </row>
    <row r="308">
      <c r="A308" s="180"/>
      <c r="B308" s="214"/>
      <c r="C308" s="214"/>
      <c r="D308" s="214"/>
      <c r="E308" s="214"/>
      <c r="F308" s="214"/>
      <c r="G308" s="214"/>
      <c r="H308" s="214"/>
      <c r="I308" s="214"/>
      <c r="J308" s="214"/>
      <c r="K308" s="214"/>
      <c r="L308" s="214"/>
      <c r="M308" s="214"/>
      <c r="N308" s="214"/>
      <c r="O308" s="214"/>
      <c r="P308" s="214"/>
      <c r="Q308" s="214"/>
      <c r="R308" s="214"/>
      <c r="S308" s="214"/>
      <c r="T308" s="214"/>
      <c r="U308" s="214"/>
      <c r="V308" s="214"/>
      <c r="W308" s="214"/>
      <c r="X308" s="214"/>
      <c r="Y308" s="214"/>
      <c r="Z308" s="214"/>
      <c r="AA308" s="214"/>
      <c r="AB308" s="214"/>
      <c r="AC308" s="214"/>
    </row>
    <row r="309">
      <c r="A309" s="180"/>
      <c r="B309" s="214"/>
      <c r="C309" s="214"/>
      <c r="D309" s="214"/>
      <c r="E309" s="214"/>
      <c r="F309" s="214"/>
      <c r="G309" s="214"/>
      <c r="H309" s="214"/>
      <c r="I309" s="214"/>
      <c r="J309" s="214"/>
      <c r="K309" s="214"/>
      <c r="L309" s="214"/>
      <c r="M309" s="214"/>
      <c r="N309" s="214"/>
      <c r="O309" s="214"/>
      <c r="P309" s="214"/>
      <c r="Q309" s="214"/>
      <c r="R309" s="214"/>
      <c r="S309" s="214"/>
      <c r="T309" s="214"/>
      <c r="U309" s="214"/>
      <c r="V309" s="214"/>
      <c r="W309" s="214"/>
      <c r="X309" s="214"/>
      <c r="Y309" s="214"/>
      <c r="Z309" s="214"/>
      <c r="AA309" s="214"/>
      <c r="AB309" s="214"/>
      <c r="AC309" s="214"/>
    </row>
    <row r="310">
      <c r="A310" s="180"/>
      <c r="B310" s="214"/>
      <c r="C310" s="214"/>
      <c r="D310" s="214"/>
      <c r="E310" s="214"/>
      <c r="F310" s="214"/>
      <c r="G310" s="214"/>
      <c r="H310" s="214"/>
      <c r="I310" s="214"/>
      <c r="J310" s="214"/>
      <c r="K310" s="214"/>
      <c r="L310" s="214"/>
      <c r="M310" s="214"/>
      <c r="N310" s="214"/>
      <c r="O310" s="214"/>
      <c r="P310" s="214"/>
      <c r="Q310" s="214"/>
      <c r="R310" s="214"/>
      <c r="S310" s="214"/>
      <c r="T310" s="214"/>
      <c r="U310" s="214"/>
      <c r="V310" s="214"/>
      <c r="W310" s="214"/>
      <c r="X310" s="214"/>
      <c r="Y310" s="214"/>
      <c r="Z310" s="214"/>
      <c r="AA310" s="214"/>
      <c r="AB310" s="214"/>
      <c r="AC310" s="214"/>
    </row>
    <row r="311">
      <c r="A311" s="180"/>
      <c r="B311" s="214"/>
      <c r="C311" s="214"/>
      <c r="D311" s="214"/>
      <c r="E311" s="214"/>
      <c r="F311" s="214"/>
      <c r="G311" s="214"/>
      <c r="H311" s="214"/>
      <c r="I311" s="214"/>
      <c r="J311" s="214"/>
      <c r="K311" s="214"/>
      <c r="L311" s="214"/>
      <c r="M311" s="214"/>
      <c r="N311" s="214"/>
      <c r="O311" s="214"/>
      <c r="P311" s="214"/>
      <c r="Q311" s="214"/>
      <c r="R311" s="214"/>
      <c r="S311" s="214"/>
      <c r="T311" s="214"/>
      <c r="U311" s="214"/>
      <c r="V311" s="214"/>
      <c r="W311" s="214"/>
      <c r="X311" s="214"/>
      <c r="Y311" s="214"/>
      <c r="Z311" s="214"/>
      <c r="AA311" s="214"/>
      <c r="AB311" s="214"/>
      <c r="AC311" s="214"/>
    </row>
    <row r="312">
      <c r="A312" s="180"/>
      <c r="B312" s="214"/>
      <c r="C312" s="214"/>
      <c r="D312" s="214"/>
      <c r="E312" s="214"/>
      <c r="F312" s="214"/>
      <c r="G312" s="214"/>
      <c r="H312" s="214"/>
      <c r="I312" s="214"/>
      <c r="J312" s="214"/>
      <c r="K312" s="214"/>
      <c r="L312" s="214"/>
      <c r="M312" s="214"/>
      <c r="N312" s="214"/>
      <c r="O312" s="214"/>
      <c r="P312" s="214"/>
      <c r="Q312" s="214"/>
      <c r="R312" s="214"/>
      <c r="S312" s="214"/>
      <c r="T312" s="214"/>
      <c r="U312" s="214"/>
      <c r="V312" s="214"/>
      <c r="W312" s="214"/>
      <c r="X312" s="214"/>
      <c r="Y312" s="214"/>
      <c r="Z312" s="214"/>
      <c r="AA312" s="214"/>
      <c r="AB312" s="214"/>
      <c r="AC312" s="214"/>
    </row>
    <row r="313">
      <c r="A313" s="180"/>
      <c r="B313" s="214"/>
      <c r="C313" s="214"/>
      <c r="D313" s="214"/>
      <c r="E313" s="214"/>
      <c r="F313" s="214"/>
      <c r="G313" s="214"/>
      <c r="H313" s="214"/>
      <c r="I313" s="214"/>
      <c r="J313" s="214"/>
      <c r="K313" s="214"/>
      <c r="L313" s="214"/>
      <c r="M313" s="214"/>
      <c r="N313" s="214"/>
      <c r="O313" s="214"/>
      <c r="P313" s="214"/>
      <c r="Q313" s="214"/>
      <c r="R313" s="214"/>
      <c r="S313" s="214"/>
      <c r="T313" s="214"/>
      <c r="U313" s="214"/>
      <c r="V313" s="214"/>
      <c r="W313" s="214"/>
      <c r="X313" s="214"/>
      <c r="Y313" s="214"/>
      <c r="Z313" s="214"/>
      <c r="AA313" s="214"/>
      <c r="AB313" s="214"/>
      <c r="AC313" s="214"/>
    </row>
    <row r="314">
      <c r="A314" s="180"/>
      <c r="B314" s="214"/>
      <c r="C314" s="214"/>
      <c r="D314" s="214"/>
      <c r="E314" s="214"/>
      <c r="F314" s="214"/>
      <c r="G314" s="214"/>
      <c r="H314" s="214"/>
      <c r="I314" s="214"/>
      <c r="J314" s="214"/>
      <c r="K314" s="214"/>
      <c r="L314" s="214"/>
      <c r="M314" s="214"/>
      <c r="N314" s="214"/>
      <c r="O314" s="214"/>
      <c r="P314" s="214"/>
      <c r="Q314" s="214"/>
      <c r="R314" s="214"/>
      <c r="S314" s="214"/>
      <c r="T314" s="214"/>
      <c r="U314" s="214"/>
      <c r="V314" s="214"/>
      <c r="W314" s="214"/>
      <c r="X314" s="214"/>
      <c r="Y314" s="214"/>
      <c r="Z314" s="214"/>
      <c r="AA314" s="214"/>
      <c r="AB314" s="214"/>
      <c r="AC314" s="214"/>
    </row>
    <row r="315">
      <c r="A315" s="180"/>
      <c r="B315" s="214"/>
      <c r="C315" s="214"/>
      <c r="D315" s="214"/>
      <c r="E315" s="214"/>
      <c r="F315" s="214"/>
      <c r="G315" s="214"/>
      <c r="H315" s="214"/>
      <c r="I315" s="214"/>
      <c r="J315" s="214"/>
      <c r="K315" s="214"/>
      <c r="L315" s="214"/>
      <c r="M315" s="214"/>
      <c r="N315" s="214"/>
      <c r="O315" s="214"/>
      <c r="P315" s="214"/>
      <c r="Q315" s="214"/>
      <c r="R315" s="214"/>
      <c r="S315" s="214"/>
      <c r="T315" s="214"/>
      <c r="U315" s="214"/>
      <c r="V315" s="214"/>
      <c r="W315" s="214"/>
      <c r="X315" s="214"/>
      <c r="Y315" s="214"/>
      <c r="Z315" s="214"/>
      <c r="AA315" s="214"/>
      <c r="AB315" s="214"/>
      <c r="AC315" s="214"/>
    </row>
    <row r="316">
      <c r="A316" s="180"/>
      <c r="B316" s="214"/>
      <c r="C316" s="214"/>
      <c r="D316" s="214"/>
      <c r="E316" s="214"/>
      <c r="F316" s="214"/>
      <c r="G316" s="214"/>
      <c r="H316" s="214"/>
      <c r="I316" s="214"/>
      <c r="J316" s="214"/>
      <c r="K316" s="214"/>
      <c r="L316" s="214"/>
      <c r="M316" s="214"/>
      <c r="N316" s="214"/>
      <c r="O316" s="214"/>
      <c r="P316" s="214"/>
      <c r="Q316" s="214"/>
      <c r="R316" s="214"/>
      <c r="S316" s="214"/>
      <c r="T316" s="214"/>
      <c r="U316" s="214"/>
      <c r="V316" s="214"/>
      <c r="W316" s="214"/>
      <c r="X316" s="214"/>
      <c r="Y316" s="214"/>
      <c r="Z316" s="214"/>
      <c r="AA316" s="214"/>
      <c r="AB316" s="214"/>
      <c r="AC316" s="214"/>
    </row>
    <row r="317">
      <c r="A317" s="180"/>
      <c r="B317" s="214"/>
      <c r="C317" s="214"/>
      <c r="D317" s="214"/>
      <c r="E317" s="214"/>
      <c r="F317" s="214"/>
      <c r="G317" s="214"/>
      <c r="H317" s="214"/>
      <c r="I317" s="214"/>
      <c r="J317" s="214"/>
      <c r="K317" s="214"/>
      <c r="L317" s="214"/>
      <c r="M317" s="214"/>
      <c r="N317" s="214"/>
      <c r="O317" s="214"/>
      <c r="P317" s="214"/>
      <c r="Q317" s="214"/>
      <c r="R317" s="214"/>
      <c r="S317" s="214"/>
      <c r="T317" s="214"/>
      <c r="U317" s="214"/>
      <c r="V317" s="214"/>
      <c r="W317" s="214"/>
      <c r="X317" s="214"/>
      <c r="Y317" s="214"/>
      <c r="Z317" s="214"/>
      <c r="AA317" s="214"/>
      <c r="AB317" s="214"/>
      <c r="AC317" s="214"/>
    </row>
    <row r="318">
      <c r="A318" s="180"/>
      <c r="B318" s="214"/>
      <c r="C318" s="214"/>
      <c r="D318" s="214"/>
      <c r="E318" s="214"/>
      <c r="F318" s="214"/>
      <c r="G318" s="214"/>
      <c r="H318" s="214"/>
      <c r="I318" s="214"/>
      <c r="J318" s="214"/>
      <c r="K318" s="214"/>
      <c r="L318" s="214"/>
      <c r="M318" s="214"/>
      <c r="N318" s="214"/>
      <c r="O318" s="214"/>
      <c r="P318" s="214"/>
      <c r="Q318" s="214"/>
      <c r="R318" s="214"/>
      <c r="S318" s="214"/>
      <c r="T318" s="214"/>
      <c r="U318" s="214"/>
      <c r="V318" s="214"/>
      <c r="W318" s="214"/>
      <c r="X318" s="214"/>
      <c r="Y318" s="214"/>
      <c r="Z318" s="214"/>
      <c r="AA318" s="214"/>
      <c r="AB318" s="214"/>
      <c r="AC318" s="214"/>
    </row>
    <row r="319">
      <c r="A319" s="180"/>
      <c r="B319" s="214"/>
      <c r="C319" s="214"/>
      <c r="D319" s="214"/>
      <c r="E319" s="214"/>
      <c r="F319" s="214"/>
      <c r="G319" s="214"/>
      <c r="H319" s="214"/>
      <c r="I319" s="214"/>
      <c r="J319" s="214"/>
      <c r="K319" s="214"/>
      <c r="L319" s="214"/>
      <c r="M319" s="214"/>
      <c r="N319" s="214"/>
      <c r="O319" s="214"/>
      <c r="P319" s="214"/>
      <c r="Q319" s="214"/>
      <c r="R319" s="214"/>
      <c r="S319" s="214"/>
      <c r="T319" s="214"/>
      <c r="U319" s="214"/>
      <c r="V319" s="214"/>
      <c r="W319" s="214"/>
      <c r="X319" s="214"/>
      <c r="Y319" s="214"/>
      <c r="Z319" s="214"/>
      <c r="AA319" s="214"/>
      <c r="AB319" s="214"/>
      <c r="AC319" s="214"/>
    </row>
    <row r="320">
      <c r="A320" s="180"/>
      <c r="B320" s="214"/>
      <c r="C320" s="214"/>
      <c r="D320" s="214"/>
      <c r="E320" s="214"/>
      <c r="F320" s="214"/>
      <c r="G320" s="214"/>
      <c r="H320" s="214"/>
      <c r="I320" s="214"/>
      <c r="J320" s="214"/>
      <c r="K320" s="214"/>
      <c r="L320" s="214"/>
      <c r="M320" s="214"/>
      <c r="N320" s="214"/>
      <c r="O320" s="214"/>
      <c r="P320" s="214"/>
      <c r="Q320" s="214"/>
      <c r="R320" s="214"/>
      <c r="S320" s="214"/>
      <c r="T320" s="214"/>
      <c r="U320" s="214"/>
      <c r="V320" s="214"/>
      <c r="W320" s="214"/>
      <c r="X320" s="214"/>
      <c r="Y320" s="214"/>
      <c r="Z320" s="214"/>
      <c r="AA320" s="214"/>
      <c r="AB320" s="214"/>
      <c r="AC320" s="214"/>
    </row>
    <row r="321">
      <c r="A321" s="180"/>
      <c r="B321" s="214"/>
      <c r="C321" s="214"/>
      <c r="D321" s="214"/>
      <c r="E321" s="214"/>
      <c r="F321" s="214"/>
      <c r="G321" s="214"/>
      <c r="H321" s="214"/>
      <c r="I321" s="214"/>
      <c r="J321" s="214"/>
      <c r="K321" s="214"/>
      <c r="L321" s="214"/>
      <c r="M321" s="214"/>
      <c r="N321" s="214"/>
      <c r="O321" s="214"/>
      <c r="P321" s="214"/>
      <c r="Q321" s="214"/>
      <c r="R321" s="214"/>
      <c r="S321" s="214"/>
      <c r="T321" s="214"/>
      <c r="U321" s="214"/>
      <c r="V321" s="214"/>
      <c r="W321" s="214"/>
      <c r="X321" s="214"/>
      <c r="Y321" s="214"/>
      <c r="Z321" s="214"/>
      <c r="AA321" s="214"/>
      <c r="AB321" s="214"/>
      <c r="AC321" s="214"/>
    </row>
    <row r="322">
      <c r="A322" s="180"/>
      <c r="B322" s="214"/>
      <c r="C322" s="214"/>
      <c r="D322" s="214"/>
      <c r="E322" s="214"/>
      <c r="F322" s="214"/>
      <c r="G322" s="214"/>
      <c r="H322" s="214"/>
      <c r="I322" s="214"/>
      <c r="J322" s="214"/>
      <c r="K322" s="214"/>
      <c r="L322" s="214"/>
      <c r="M322" s="214"/>
      <c r="N322" s="214"/>
      <c r="O322" s="214"/>
      <c r="P322" s="214"/>
      <c r="Q322" s="214"/>
      <c r="R322" s="214"/>
      <c r="S322" s="214"/>
      <c r="T322" s="214"/>
      <c r="U322" s="214"/>
      <c r="V322" s="214"/>
      <c r="W322" s="214"/>
      <c r="X322" s="214"/>
      <c r="Y322" s="214"/>
      <c r="Z322" s="214"/>
      <c r="AA322" s="214"/>
      <c r="AB322" s="214"/>
      <c r="AC322" s="214"/>
    </row>
    <row r="323">
      <c r="A323" s="180"/>
      <c r="B323" s="214"/>
      <c r="C323" s="214"/>
      <c r="D323" s="214"/>
      <c r="E323" s="214"/>
      <c r="F323" s="214"/>
      <c r="G323" s="214"/>
      <c r="H323" s="214"/>
      <c r="I323" s="214"/>
      <c r="J323" s="214"/>
      <c r="K323" s="214"/>
      <c r="L323" s="214"/>
      <c r="M323" s="214"/>
      <c r="N323" s="214"/>
      <c r="O323" s="214"/>
      <c r="P323" s="214"/>
      <c r="Q323" s="214"/>
      <c r="R323" s="214"/>
      <c r="S323" s="214"/>
      <c r="T323" s="214"/>
      <c r="U323" s="214"/>
      <c r="V323" s="214"/>
      <c r="W323" s="214"/>
      <c r="X323" s="214"/>
      <c r="Y323" s="214"/>
      <c r="Z323" s="214"/>
      <c r="AA323" s="214"/>
      <c r="AB323" s="214"/>
      <c r="AC323" s="214"/>
    </row>
    <row r="324">
      <c r="A324" s="180"/>
      <c r="B324" s="214"/>
      <c r="C324" s="214"/>
      <c r="D324" s="214"/>
      <c r="E324" s="214"/>
      <c r="F324" s="214"/>
      <c r="G324" s="214"/>
      <c r="H324" s="214"/>
      <c r="I324" s="214"/>
      <c r="J324" s="214"/>
      <c r="K324" s="214"/>
      <c r="L324" s="214"/>
      <c r="M324" s="214"/>
      <c r="N324" s="214"/>
      <c r="O324" s="214"/>
      <c r="P324" s="214"/>
      <c r="Q324" s="214"/>
      <c r="R324" s="214"/>
      <c r="S324" s="214"/>
      <c r="T324" s="214"/>
      <c r="U324" s="214"/>
      <c r="V324" s="214"/>
      <c r="W324" s="214"/>
      <c r="X324" s="214"/>
      <c r="Y324" s="214"/>
      <c r="Z324" s="214"/>
      <c r="AA324" s="214"/>
      <c r="AB324" s="214"/>
      <c r="AC324" s="214"/>
    </row>
    <row r="325">
      <c r="A325" s="180"/>
      <c r="B325" s="214"/>
      <c r="C325" s="214"/>
      <c r="D325" s="214"/>
      <c r="E325" s="214"/>
      <c r="F325" s="214"/>
      <c r="G325" s="214"/>
      <c r="H325" s="214"/>
      <c r="I325" s="214"/>
      <c r="J325" s="214"/>
      <c r="K325" s="214"/>
      <c r="L325" s="214"/>
      <c r="M325" s="214"/>
      <c r="N325" s="214"/>
      <c r="O325" s="214"/>
      <c r="P325" s="214"/>
      <c r="Q325" s="214"/>
      <c r="R325" s="214"/>
      <c r="S325" s="214"/>
      <c r="T325" s="214"/>
      <c r="U325" s="214"/>
      <c r="V325" s="214"/>
      <c r="W325" s="214"/>
      <c r="X325" s="214"/>
      <c r="Y325" s="214"/>
      <c r="Z325" s="214"/>
      <c r="AA325" s="214"/>
      <c r="AB325" s="214"/>
      <c r="AC325" s="214"/>
    </row>
    <row r="326">
      <c r="A326" s="180"/>
      <c r="B326" s="214"/>
      <c r="C326" s="214"/>
      <c r="D326" s="214"/>
      <c r="E326" s="214"/>
      <c r="F326" s="214"/>
      <c r="G326" s="214"/>
      <c r="H326" s="214"/>
      <c r="I326" s="214"/>
      <c r="J326" s="214"/>
      <c r="K326" s="214"/>
      <c r="L326" s="214"/>
      <c r="M326" s="214"/>
      <c r="N326" s="214"/>
      <c r="O326" s="214"/>
      <c r="P326" s="214"/>
      <c r="Q326" s="214"/>
      <c r="R326" s="214"/>
      <c r="S326" s="214"/>
      <c r="T326" s="214"/>
      <c r="U326" s="214"/>
      <c r="V326" s="214"/>
      <c r="W326" s="214"/>
      <c r="X326" s="214"/>
      <c r="Y326" s="214"/>
      <c r="Z326" s="214"/>
      <c r="AA326" s="214"/>
      <c r="AB326" s="214"/>
      <c r="AC326" s="214"/>
    </row>
    <row r="327">
      <c r="A327" s="180"/>
      <c r="B327" s="214"/>
      <c r="C327" s="214"/>
      <c r="D327" s="214"/>
      <c r="E327" s="214"/>
      <c r="F327" s="214"/>
      <c r="G327" s="214"/>
      <c r="H327" s="214"/>
      <c r="I327" s="214"/>
      <c r="J327" s="214"/>
      <c r="K327" s="214"/>
      <c r="L327" s="214"/>
      <c r="M327" s="214"/>
      <c r="N327" s="214"/>
      <c r="O327" s="214"/>
      <c r="P327" s="214"/>
      <c r="Q327" s="214"/>
      <c r="R327" s="214"/>
      <c r="S327" s="214"/>
      <c r="T327" s="214"/>
      <c r="U327" s="214"/>
      <c r="V327" s="214"/>
      <c r="W327" s="214"/>
      <c r="X327" s="214"/>
      <c r="Y327" s="214"/>
      <c r="Z327" s="214"/>
      <c r="AA327" s="214"/>
      <c r="AB327" s="214"/>
      <c r="AC327" s="214"/>
    </row>
    <row r="328">
      <c r="A328" s="180"/>
      <c r="B328" s="214"/>
      <c r="C328" s="214"/>
      <c r="D328" s="214"/>
      <c r="E328" s="214"/>
      <c r="F328" s="214"/>
      <c r="G328" s="214"/>
      <c r="H328" s="214"/>
      <c r="I328" s="214"/>
      <c r="J328" s="214"/>
      <c r="K328" s="214"/>
      <c r="L328" s="214"/>
      <c r="M328" s="214"/>
      <c r="N328" s="214"/>
      <c r="O328" s="214"/>
      <c r="P328" s="214"/>
      <c r="Q328" s="214"/>
      <c r="R328" s="214"/>
      <c r="S328" s="214"/>
      <c r="T328" s="214"/>
      <c r="U328" s="214"/>
      <c r="V328" s="214"/>
      <c r="W328" s="214"/>
      <c r="X328" s="214"/>
      <c r="Y328" s="214"/>
      <c r="Z328" s="214"/>
      <c r="AA328" s="214"/>
      <c r="AB328" s="214"/>
      <c r="AC328" s="214"/>
    </row>
    <row r="329">
      <c r="A329" s="180"/>
      <c r="B329" s="214"/>
      <c r="C329" s="214"/>
      <c r="D329" s="214"/>
      <c r="E329" s="214"/>
      <c r="F329" s="214"/>
      <c r="G329" s="214"/>
      <c r="H329" s="214"/>
      <c r="I329" s="214"/>
      <c r="J329" s="214"/>
      <c r="K329" s="214"/>
      <c r="L329" s="214"/>
      <c r="M329" s="214"/>
      <c r="N329" s="214"/>
      <c r="O329" s="214"/>
      <c r="P329" s="214"/>
      <c r="Q329" s="214"/>
      <c r="R329" s="214"/>
      <c r="S329" s="214"/>
      <c r="T329" s="214"/>
      <c r="U329" s="214"/>
      <c r="V329" s="214"/>
      <c r="W329" s="214"/>
      <c r="X329" s="214"/>
      <c r="Y329" s="214"/>
      <c r="Z329" s="214"/>
      <c r="AA329" s="214"/>
      <c r="AB329" s="214"/>
      <c r="AC329" s="214"/>
    </row>
    <row r="330">
      <c r="A330" s="180"/>
      <c r="B330" s="214"/>
      <c r="C330" s="214"/>
      <c r="D330" s="214"/>
      <c r="E330" s="214"/>
      <c r="F330" s="214"/>
      <c r="G330" s="214"/>
      <c r="H330" s="214"/>
      <c r="I330" s="214"/>
      <c r="J330" s="214"/>
      <c r="K330" s="214"/>
      <c r="L330" s="214"/>
      <c r="M330" s="214"/>
      <c r="N330" s="214"/>
      <c r="O330" s="214"/>
      <c r="P330" s="214"/>
      <c r="Q330" s="214"/>
      <c r="R330" s="214"/>
      <c r="S330" s="214"/>
      <c r="T330" s="214"/>
      <c r="U330" s="214"/>
      <c r="V330" s="214"/>
      <c r="W330" s="214"/>
      <c r="X330" s="214"/>
      <c r="Y330" s="214"/>
      <c r="Z330" s="214"/>
      <c r="AA330" s="214"/>
      <c r="AB330" s="214"/>
      <c r="AC330" s="214"/>
    </row>
    <row r="331">
      <c r="A331" s="180"/>
      <c r="B331" s="214"/>
      <c r="C331" s="214"/>
      <c r="D331" s="214"/>
      <c r="E331" s="214"/>
      <c r="F331" s="214"/>
      <c r="G331" s="214"/>
      <c r="H331" s="214"/>
      <c r="I331" s="214"/>
      <c r="J331" s="214"/>
      <c r="K331" s="214"/>
      <c r="L331" s="214"/>
      <c r="M331" s="214"/>
      <c r="N331" s="214"/>
      <c r="O331" s="214"/>
      <c r="P331" s="214"/>
      <c r="Q331" s="214"/>
      <c r="R331" s="214"/>
      <c r="S331" s="214"/>
      <c r="T331" s="214"/>
      <c r="U331" s="214"/>
      <c r="V331" s="214"/>
      <c r="W331" s="214"/>
      <c r="X331" s="214"/>
      <c r="Y331" s="214"/>
      <c r="Z331" s="214"/>
      <c r="AA331" s="214"/>
      <c r="AB331" s="214"/>
      <c r="AC331" s="214"/>
    </row>
    <row r="332">
      <c r="A332" s="180"/>
      <c r="B332" s="214"/>
      <c r="C332" s="214"/>
      <c r="D332" s="214"/>
      <c r="E332" s="214"/>
      <c r="F332" s="214"/>
      <c r="G332" s="214"/>
      <c r="H332" s="214"/>
      <c r="I332" s="214"/>
      <c r="J332" s="214"/>
      <c r="K332" s="214"/>
      <c r="L332" s="214"/>
      <c r="M332" s="214"/>
      <c r="N332" s="214"/>
      <c r="O332" s="214"/>
      <c r="P332" s="214"/>
      <c r="Q332" s="214"/>
      <c r="R332" s="214"/>
      <c r="S332" s="214"/>
      <c r="T332" s="214"/>
      <c r="U332" s="214"/>
      <c r="V332" s="214"/>
      <c r="W332" s="214"/>
      <c r="X332" s="214"/>
      <c r="Y332" s="214"/>
      <c r="Z332" s="214"/>
      <c r="AA332" s="214"/>
      <c r="AB332" s="214"/>
      <c r="AC332" s="214"/>
    </row>
    <row r="333">
      <c r="A333" s="180"/>
      <c r="B333" s="214"/>
      <c r="C333" s="214"/>
      <c r="D333" s="214"/>
      <c r="E333" s="214"/>
      <c r="F333" s="214"/>
      <c r="G333" s="214"/>
      <c r="H333" s="214"/>
      <c r="I333" s="214"/>
      <c r="J333" s="214"/>
      <c r="K333" s="214"/>
      <c r="L333" s="214"/>
      <c r="M333" s="214"/>
      <c r="N333" s="214"/>
      <c r="O333" s="214"/>
      <c r="P333" s="214"/>
      <c r="Q333" s="214"/>
      <c r="R333" s="214"/>
      <c r="S333" s="214"/>
      <c r="T333" s="214"/>
      <c r="U333" s="214"/>
      <c r="V333" s="214"/>
      <c r="W333" s="214"/>
      <c r="X333" s="214"/>
      <c r="Y333" s="214"/>
      <c r="Z333" s="214"/>
      <c r="AA333" s="214"/>
      <c r="AB333" s="214"/>
      <c r="AC333" s="214"/>
    </row>
    <row r="334">
      <c r="A334" s="180"/>
      <c r="B334" s="214"/>
      <c r="C334" s="214"/>
      <c r="D334" s="214"/>
      <c r="E334" s="214"/>
      <c r="F334" s="214"/>
      <c r="G334" s="214"/>
      <c r="H334" s="214"/>
      <c r="I334" s="214"/>
      <c r="J334" s="214"/>
      <c r="K334" s="214"/>
      <c r="L334" s="214"/>
      <c r="M334" s="214"/>
      <c r="N334" s="214"/>
      <c r="O334" s="214"/>
      <c r="P334" s="214"/>
      <c r="Q334" s="214"/>
      <c r="R334" s="214"/>
      <c r="S334" s="214"/>
      <c r="T334" s="214"/>
      <c r="U334" s="214"/>
      <c r="V334" s="214"/>
      <c r="W334" s="214"/>
      <c r="X334" s="214"/>
      <c r="Y334" s="214"/>
      <c r="Z334" s="214"/>
      <c r="AA334" s="214"/>
      <c r="AB334" s="214"/>
      <c r="AC334" s="214"/>
    </row>
    <row r="335">
      <c r="A335" s="180"/>
      <c r="B335" s="214"/>
      <c r="C335" s="214"/>
      <c r="D335" s="214"/>
      <c r="E335" s="214"/>
      <c r="F335" s="214"/>
      <c r="G335" s="214"/>
      <c r="H335" s="214"/>
      <c r="I335" s="214"/>
      <c r="J335" s="214"/>
      <c r="K335" s="214"/>
      <c r="L335" s="214"/>
      <c r="M335" s="214"/>
      <c r="N335" s="214"/>
      <c r="O335" s="214"/>
      <c r="P335" s="214"/>
      <c r="Q335" s="214"/>
      <c r="R335" s="214"/>
      <c r="S335" s="214"/>
      <c r="T335" s="214"/>
      <c r="U335" s="214"/>
      <c r="V335" s="214"/>
      <c r="W335" s="214"/>
      <c r="X335" s="214"/>
      <c r="Y335" s="214"/>
      <c r="Z335" s="214"/>
      <c r="AA335" s="214"/>
      <c r="AB335" s="214"/>
      <c r="AC335" s="214"/>
    </row>
    <row r="336">
      <c r="A336" s="180"/>
      <c r="B336" s="214"/>
      <c r="C336" s="214"/>
      <c r="D336" s="214"/>
      <c r="E336" s="214"/>
      <c r="F336" s="214"/>
      <c r="G336" s="214"/>
      <c r="H336" s="214"/>
      <c r="I336" s="214"/>
      <c r="J336" s="214"/>
      <c r="K336" s="214"/>
      <c r="L336" s="214"/>
      <c r="M336" s="214"/>
      <c r="N336" s="214"/>
      <c r="O336" s="214"/>
      <c r="P336" s="214"/>
      <c r="Q336" s="214"/>
      <c r="R336" s="214"/>
      <c r="S336" s="214"/>
      <c r="T336" s="214"/>
      <c r="U336" s="214"/>
      <c r="V336" s="214"/>
      <c r="W336" s="214"/>
      <c r="X336" s="214"/>
      <c r="Y336" s="214"/>
      <c r="Z336" s="214"/>
      <c r="AA336" s="214"/>
      <c r="AB336" s="214"/>
      <c r="AC336" s="214"/>
    </row>
    <row r="337">
      <c r="A337" s="180"/>
      <c r="B337" s="214"/>
      <c r="C337" s="214"/>
      <c r="D337" s="214"/>
      <c r="E337" s="214"/>
      <c r="F337" s="214"/>
      <c r="G337" s="214"/>
      <c r="H337" s="214"/>
      <c r="I337" s="214"/>
      <c r="J337" s="214"/>
      <c r="K337" s="214"/>
      <c r="L337" s="214"/>
      <c r="M337" s="214"/>
      <c r="N337" s="214"/>
      <c r="O337" s="214"/>
      <c r="P337" s="214"/>
      <c r="Q337" s="214"/>
      <c r="R337" s="214"/>
      <c r="S337" s="214"/>
      <c r="T337" s="214"/>
      <c r="U337" s="214"/>
      <c r="V337" s="214"/>
      <c r="W337" s="214"/>
      <c r="X337" s="214"/>
      <c r="Y337" s="214"/>
      <c r="Z337" s="214"/>
      <c r="AA337" s="214"/>
      <c r="AB337" s="214"/>
      <c r="AC337" s="214"/>
    </row>
    <row r="338">
      <c r="A338" s="180"/>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c r="Y338" s="214"/>
      <c r="Z338" s="214"/>
      <c r="AA338" s="214"/>
      <c r="AB338" s="214"/>
      <c r="AC338" s="214"/>
    </row>
    <row r="339">
      <c r="A339" s="180"/>
      <c r="B339" s="214"/>
      <c r="C339" s="214"/>
      <c r="D339" s="214"/>
      <c r="E339" s="214"/>
      <c r="F339" s="214"/>
      <c r="G339" s="214"/>
      <c r="H339" s="214"/>
      <c r="I339" s="214"/>
      <c r="J339" s="214"/>
      <c r="K339" s="214"/>
      <c r="L339" s="214"/>
      <c r="M339" s="214"/>
      <c r="N339" s="214"/>
      <c r="O339" s="214"/>
      <c r="P339" s="214"/>
      <c r="Q339" s="214"/>
      <c r="R339" s="214"/>
      <c r="S339" s="214"/>
      <c r="T339" s="214"/>
      <c r="U339" s="214"/>
      <c r="V339" s="214"/>
      <c r="W339" s="214"/>
      <c r="X339" s="214"/>
      <c r="Y339" s="214"/>
      <c r="Z339" s="214"/>
      <c r="AA339" s="214"/>
      <c r="AB339" s="214"/>
      <c r="AC339" s="214"/>
    </row>
    <row r="340">
      <c r="A340" s="180"/>
      <c r="B340" s="214"/>
      <c r="C340" s="214"/>
      <c r="D340" s="214"/>
      <c r="E340" s="214"/>
      <c r="F340" s="214"/>
      <c r="G340" s="214"/>
      <c r="H340" s="214"/>
      <c r="I340" s="214"/>
      <c r="J340" s="214"/>
      <c r="K340" s="214"/>
      <c r="L340" s="214"/>
      <c r="M340" s="214"/>
      <c r="N340" s="214"/>
      <c r="O340" s="214"/>
      <c r="P340" s="214"/>
      <c r="Q340" s="214"/>
      <c r="R340" s="214"/>
      <c r="S340" s="214"/>
      <c r="T340" s="214"/>
      <c r="U340" s="214"/>
      <c r="V340" s="214"/>
      <c r="W340" s="214"/>
      <c r="X340" s="214"/>
      <c r="Y340" s="214"/>
      <c r="Z340" s="214"/>
      <c r="AA340" s="214"/>
      <c r="AB340" s="214"/>
      <c r="AC340" s="214"/>
    </row>
    <row r="341">
      <c r="A341" s="180"/>
      <c r="B341" s="214"/>
      <c r="C341" s="214"/>
      <c r="D341" s="214"/>
      <c r="E341" s="214"/>
      <c r="F341" s="214"/>
      <c r="G341" s="214"/>
      <c r="H341" s="214"/>
      <c r="I341" s="214"/>
      <c r="J341" s="214"/>
      <c r="K341" s="214"/>
      <c r="L341" s="214"/>
      <c r="M341" s="214"/>
      <c r="N341" s="214"/>
      <c r="O341" s="214"/>
      <c r="P341" s="214"/>
      <c r="Q341" s="214"/>
      <c r="R341" s="214"/>
      <c r="S341" s="214"/>
      <c r="T341" s="214"/>
      <c r="U341" s="214"/>
      <c r="V341" s="214"/>
      <c r="W341" s="214"/>
      <c r="X341" s="214"/>
      <c r="Y341" s="214"/>
      <c r="Z341" s="214"/>
      <c r="AA341" s="214"/>
      <c r="AB341" s="214"/>
      <c r="AC341" s="214"/>
    </row>
    <row r="342">
      <c r="A342" s="180"/>
      <c r="B342" s="214"/>
      <c r="C342" s="214"/>
      <c r="D342" s="214"/>
      <c r="E342" s="214"/>
      <c r="F342" s="214"/>
      <c r="G342" s="214"/>
      <c r="H342" s="214"/>
      <c r="I342" s="214"/>
      <c r="J342" s="214"/>
      <c r="K342" s="214"/>
      <c r="L342" s="214"/>
      <c r="M342" s="214"/>
      <c r="N342" s="214"/>
      <c r="O342" s="214"/>
      <c r="P342" s="214"/>
      <c r="Q342" s="214"/>
      <c r="R342" s="214"/>
      <c r="S342" s="214"/>
      <c r="T342" s="214"/>
      <c r="U342" s="214"/>
      <c r="V342" s="214"/>
      <c r="W342" s="214"/>
      <c r="X342" s="214"/>
      <c r="Y342" s="214"/>
      <c r="Z342" s="214"/>
      <c r="AA342" s="214"/>
      <c r="AB342" s="214"/>
      <c r="AC342" s="214"/>
    </row>
    <row r="343">
      <c r="A343" s="180"/>
      <c r="B343" s="214"/>
      <c r="C343" s="214"/>
      <c r="D343" s="214"/>
      <c r="E343" s="214"/>
      <c r="F343" s="214"/>
      <c r="G343" s="214"/>
      <c r="H343" s="214"/>
      <c r="I343" s="214"/>
      <c r="J343" s="214"/>
      <c r="K343" s="214"/>
      <c r="L343" s="214"/>
      <c r="M343" s="214"/>
      <c r="N343" s="214"/>
      <c r="O343" s="214"/>
      <c r="P343" s="214"/>
      <c r="Q343" s="214"/>
      <c r="R343" s="214"/>
      <c r="S343" s="214"/>
      <c r="T343" s="214"/>
      <c r="U343" s="214"/>
      <c r="V343" s="214"/>
      <c r="W343" s="214"/>
      <c r="X343" s="214"/>
      <c r="Y343" s="214"/>
      <c r="Z343" s="214"/>
      <c r="AA343" s="214"/>
      <c r="AB343" s="214"/>
      <c r="AC343" s="214"/>
    </row>
    <row r="344">
      <c r="A344" s="180"/>
      <c r="B344" s="214"/>
      <c r="C344" s="214"/>
      <c r="D344" s="214"/>
      <c r="E344" s="214"/>
      <c r="F344" s="214"/>
      <c r="G344" s="214"/>
      <c r="H344" s="214"/>
      <c r="I344" s="214"/>
      <c r="J344" s="214"/>
      <c r="K344" s="214"/>
      <c r="L344" s="214"/>
      <c r="M344" s="214"/>
      <c r="N344" s="214"/>
      <c r="O344" s="214"/>
      <c r="P344" s="214"/>
      <c r="Q344" s="214"/>
      <c r="R344" s="214"/>
      <c r="S344" s="214"/>
      <c r="T344" s="214"/>
      <c r="U344" s="214"/>
      <c r="V344" s="214"/>
      <c r="W344" s="214"/>
      <c r="X344" s="214"/>
      <c r="Y344" s="214"/>
      <c r="Z344" s="214"/>
      <c r="AA344" s="214"/>
      <c r="AB344" s="214"/>
      <c r="AC344" s="214"/>
    </row>
    <row r="345">
      <c r="A345" s="180"/>
      <c r="B345" s="214"/>
      <c r="C345" s="214"/>
      <c r="D345" s="214"/>
      <c r="E345" s="214"/>
      <c r="F345" s="214"/>
      <c r="G345" s="214"/>
      <c r="H345" s="214"/>
      <c r="I345" s="214"/>
      <c r="J345" s="214"/>
      <c r="K345" s="214"/>
      <c r="L345" s="214"/>
      <c r="M345" s="214"/>
      <c r="N345" s="214"/>
      <c r="O345" s="214"/>
      <c r="P345" s="214"/>
      <c r="Q345" s="214"/>
      <c r="R345" s="214"/>
      <c r="S345" s="214"/>
      <c r="T345" s="214"/>
      <c r="U345" s="214"/>
      <c r="V345" s="214"/>
      <c r="W345" s="214"/>
      <c r="X345" s="214"/>
      <c r="Y345" s="214"/>
      <c r="Z345" s="214"/>
      <c r="AA345" s="214"/>
      <c r="AB345" s="214"/>
      <c r="AC345" s="214"/>
    </row>
    <row r="346">
      <c r="A346" s="180"/>
      <c r="B346" s="214"/>
      <c r="C346" s="214"/>
      <c r="D346" s="214"/>
      <c r="E346" s="214"/>
      <c r="F346" s="214"/>
      <c r="G346" s="214"/>
      <c r="H346" s="214"/>
      <c r="I346" s="214"/>
      <c r="J346" s="214"/>
      <c r="K346" s="214"/>
      <c r="L346" s="214"/>
      <c r="M346" s="214"/>
      <c r="N346" s="214"/>
      <c r="O346" s="214"/>
      <c r="P346" s="214"/>
      <c r="Q346" s="214"/>
      <c r="R346" s="214"/>
      <c r="S346" s="214"/>
      <c r="T346" s="214"/>
      <c r="U346" s="214"/>
      <c r="V346" s="214"/>
      <c r="W346" s="214"/>
      <c r="X346" s="214"/>
      <c r="Y346" s="214"/>
      <c r="Z346" s="214"/>
      <c r="AA346" s="214"/>
      <c r="AB346" s="214"/>
      <c r="AC346" s="214"/>
    </row>
    <row r="347">
      <c r="A347" s="180"/>
      <c r="B347" s="214"/>
      <c r="C347" s="214"/>
      <c r="D347" s="214"/>
      <c r="E347" s="214"/>
      <c r="F347" s="214"/>
      <c r="G347" s="214"/>
      <c r="H347" s="214"/>
      <c r="I347" s="214"/>
      <c r="J347" s="214"/>
      <c r="K347" s="214"/>
      <c r="L347" s="214"/>
      <c r="M347" s="214"/>
      <c r="N347" s="214"/>
      <c r="O347" s="214"/>
      <c r="P347" s="214"/>
      <c r="Q347" s="214"/>
      <c r="R347" s="214"/>
      <c r="S347" s="214"/>
      <c r="T347" s="214"/>
      <c r="U347" s="214"/>
      <c r="V347" s="214"/>
      <c r="W347" s="214"/>
      <c r="X347" s="214"/>
      <c r="Y347" s="214"/>
      <c r="Z347" s="214"/>
      <c r="AA347" s="214"/>
      <c r="AB347" s="214"/>
      <c r="AC347" s="214"/>
    </row>
    <row r="348">
      <c r="A348" s="180"/>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c r="Y348" s="214"/>
      <c r="Z348" s="214"/>
      <c r="AA348" s="214"/>
      <c r="AB348" s="214"/>
      <c r="AC348" s="214"/>
    </row>
    <row r="349">
      <c r="A349" s="180"/>
      <c r="B349" s="214"/>
      <c r="C349" s="214"/>
      <c r="D349" s="214"/>
      <c r="E349" s="214"/>
      <c r="F349" s="214"/>
      <c r="G349" s="214"/>
      <c r="H349" s="214"/>
      <c r="I349" s="214"/>
      <c r="J349" s="214"/>
      <c r="K349" s="214"/>
      <c r="L349" s="214"/>
      <c r="M349" s="214"/>
      <c r="N349" s="214"/>
      <c r="O349" s="214"/>
      <c r="P349" s="214"/>
      <c r="Q349" s="214"/>
      <c r="R349" s="214"/>
      <c r="S349" s="214"/>
      <c r="T349" s="214"/>
      <c r="U349" s="214"/>
      <c r="V349" s="214"/>
      <c r="W349" s="214"/>
      <c r="X349" s="214"/>
      <c r="Y349" s="214"/>
      <c r="Z349" s="214"/>
      <c r="AA349" s="214"/>
      <c r="AB349" s="214"/>
      <c r="AC349" s="214"/>
    </row>
    <row r="350">
      <c r="A350" s="180"/>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c r="Y350" s="214"/>
      <c r="Z350" s="214"/>
      <c r="AA350" s="214"/>
      <c r="AB350" s="214"/>
      <c r="AC350" s="214"/>
    </row>
    <row r="351">
      <c r="A351" s="180"/>
      <c r="B351" s="214"/>
      <c r="C351" s="214"/>
      <c r="D351" s="214"/>
      <c r="E351" s="214"/>
      <c r="F351" s="214"/>
      <c r="G351" s="214"/>
      <c r="H351" s="214"/>
      <c r="I351" s="214"/>
      <c r="J351" s="214"/>
      <c r="K351" s="214"/>
      <c r="L351" s="214"/>
      <c r="M351" s="214"/>
      <c r="N351" s="214"/>
      <c r="O351" s="214"/>
      <c r="P351" s="214"/>
      <c r="Q351" s="214"/>
      <c r="R351" s="214"/>
      <c r="S351" s="214"/>
      <c r="T351" s="214"/>
      <c r="U351" s="214"/>
      <c r="V351" s="214"/>
      <c r="W351" s="214"/>
      <c r="X351" s="214"/>
      <c r="Y351" s="214"/>
      <c r="Z351" s="214"/>
      <c r="AA351" s="214"/>
      <c r="AB351" s="214"/>
      <c r="AC351" s="214"/>
    </row>
    <row r="352">
      <c r="A352" s="180"/>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c r="Y352" s="214"/>
      <c r="Z352" s="214"/>
      <c r="AA352" s="214"/>
      <c r="AB352" s="214"/>
      <c r="AC352" s="214"/>
    </row>
    <row r="353">
      <c r="A353" s="180"/>
      <c r="B353" s="214"/>
      <c r="C353" s="214"/>
      <c r="D353" s="214"/>
      <c r="E353" s="214"/>
      <c r="F353" s="214"/>
      <c r="G353" s="214"/>
      <c r="H353" s="214"/>
      <c r="I353" s="214"/>
      <c r="J353" s="214"/>
      <c r="K353" s="214"/>
      <c r="L353" s="214"/>
      <c r="M353" s="214"/>
      <c r="N353" s="214"/>
      <c r="O353" s="214"/>
      <c r="P353" s="214"/>
      <c r="Q353" s="214"/>
      <c r="R353" s="214"/>
      <c r="S353" s="214"/>
      <c r="T353" s="214"/>
      <c r="U353" s="214"/>
      <c r="V353" s="214"/>
      <c r="W353" s="214"/>
      <c r="X353" s="214"/>
      <c r="Y353" s="214"/>
      <c r="Z353" s="214"/>
      <c r="AA353" s="214"/>
      <c r="AB353" s="214"/>
      <c r="AC353" s="214"/>
    </row>
    <row r="354">
      <c r="A354" s="180"/>
      <c r="B354" s="214"/>
      <c r="C354" s="214"/>
      <c r="D354" s="214"/>
      <c r="E354" s="214"/>
      <c r="F354" s="214"/>
      <c r="G354" s="214"/>
      <c r="H354" s="214"/>
      <c r="I354" s="214"/>
      <c r="J354" s="214"/>
      <c r="K354" s="214"/>
      <c r="L354" s="214"/>
      <c r="M354" s="214"/>
      <c r="N354" s="214"/>
      <c r="O354" s="214"/>
      <c r="P354" s="214"/>
      <c r="Q354" s="214"/>
      <c r="R354" s="214"/>
      <c r="S354" s="214"/>
      <c r="T354" s="214"/>
      <c r="U354" s="214"/>
      <c r="V354" s="214"/>
      <c r="W354" s="214"/>
      <c r="X354" s="214"/>
      <c r="Y354" s="214"/>
      <c r="Z354" s="214"/>
      <c r="AA354" s="214"/>
      <c r="AB354" s="214"/>
      <c r="AC354" s="214"/>
    </row>
    <row r="355">
      <c r="A355" s="180"/>
      <c r="B355" s="214"/>
      <c r="C355" s="214"/>
      <c r="D355" s="214"/>
      <c r="E355" s="214"/>
      <c r="F355" s="214"/>
      <c r="G355" s="214"/>
      <c r="H355" s="214"/>
      <c r="I355" s="214"/>
      <c r="J355" s="214"/>
      <c r="K355" s="214"/>
      <c r="L355" s="214"/>
      <c r="M355" s="214"/>
      <c r="N355" s="214"/>
      <c r="O355" s="214"/>
      <c r="P355" s="214"/>
      <c r="Q355" s="214"/>
      <c r="R355" s="214"/>
      <c r="S355" s="214"/>
      <c r="T355" s="214"/>
      <c r="U355" s="214"/>
      <c r="V355" s="214"/>
      <c r="W355" s="214"/>
      <c r="X355" s="214"/>
      <c r="Y355" s="214"/>
      <c r="Z355" s="214"/>
      <c r="AA355" s="214"/>
      <c r="AB355" s="214"/>
      <c r="AC355" s="214"/>
    </row>
    <row r="356">
      <c r="A356" s="180"/>
      <c r="B356" s="214"/>
      <c r="C356" s="214"/>
      <c r="D356" s="214"/>
      <c r="E356" s="214"/>
      <c r="F356" s="214"/>
      <c r="G356" s="214"/>
      <c r="H356" s="214"/>
      <c r="I356" s="214"/>
      <c r="J356" s="214"/>
      <c r="K356" s="214"/>
      <c r="L356" s="214"/>
      <c r="M356" s="214"/>
      <c r="N356" s="214"/>
      <c r="O356" s="214"/>
      <c r="P356" s="214"/>
      <c r="Q356" s="214"/>
      <c r="R356" s="214"/>
      <c r="S356" s="214"/>
      <c r="T356" s="214"/>
      <c r="U356" s="214"/>
      <c r="V356" s="214"/>
      <c r="W356" s="214"/>
      <c r="X356" s="214"/>
      <c r="Y356" s="214"/>
      <c r="Z356" s="214"/>
      <c r="AA356" s="214"/>
      <c r="AB356" s="214"/>
      <c r="AC356" s="214"/>
    </row>
    <row r="357">
      <c r="A357" s="180"/>
      <c r="B357" s="214"/>
      <c r="C357" s="214"/>
      <c r="D357" s="214"/>
      <c r="E357" s="214"/>
      <c r="F357" s="214"/>
      <c r="G357" s="214"/>
      <c r="H357" s="214"/>
      <c r="I357" s="214"/>
      <c r="J357" s="214"/>
      <c r="K357" s="214"/>
      <c r="L357" s="214"/>
      <c r="M357" s="214"/>
      <c r="N357" s="214"/>
      <c r="O357" s="214"/>
      <c r="P357" s="214"/>
      <c r="Q357" s="214"/>
      <c r="R357" s="214"/>
      <c r="S357" s="214"/>
      <c r="T357" s="214"/>
      <c r="U357" s="214"/>
      <c r="V357" s="214"/>
      <c r="W357" s="214"/>
      <c r="X357" s="214"/>
      <c r="Y357" s="214"/>
      <c r="Z357" s="214"/>
      <c r="AA357" s="214"/>
      <c r="AB357" s="214"/>
      <c r="AC357" s="214"/>
    </row>
    <row r="358">
      <c r="A358" s="180"/>
      <c r="B358" s="214"/>
      <c r="C358" s="214"/>
      <c r="D358" s="214"/>
      <c r="E358" s="214"/>
      <c r="F358" s="214"/>
      <c r="G358" s="214"/>
      <c r="H358" s="214"/>
      <c r="I358" s="214"/>
      <c r="J358" s="214"/>
      <c r="K358" s="214"/>
      <c r="L358" s="214"/>
      <c r="M358" s="214"/>
      <c r="N358" s="214"/>
      <c r="O358" s="214"/>
      <c r="P358" s="214"/>
      <c r="Q358" s="214"/>
      <c r="R358" s="214"/>
      <c r="S358" s="214"/>
      <c r="T358" s="214"/>
      <c r="U358" s="214"/>
      <c r="V358" s="214"/>
      <c r="W358" s="214"/>
      <c r="X358" s="214"/>
      <c r="Y358" s="214"/>
      <c r="Z358" s="214"/>
      <c r="AA358" s="214"/>
      <c r="AB358" s="214"/>
      <c r="AC358" s="214"/>
    </row>
    <row r="359">
      <c r="A359" s="180"/>
      <c r="B359" s="214"/>
      <c r="C359" s="214"/>
      <c r="D359" s="214"/>
      <c r="E359" s="214"/>
      <c r="F359" s="214"/>
      <c r="G359" s="214"/>
      <c r="H359" s="214"/>
      <c r="I359" s="214"/>
      <c r="J359" s="214"/>
      <c r="K359" s="214"/>
      <c r="L359" s="214"/>
      <c r="M359" s="214"/>
      <c r="N359" s="214"/>
      <c r="O359" s="214"/>
      <c r="P359" s="214"/>
      <c r="Q359" s="214"/>
      <c r="R359" s="214"/>
      <c r="S359" s="214"/>
      <c r="T359" s="214"/>
      <c r="U359" s="214"/>
      <c r="V359" s="214"/>
      <c r="W359" s="214"/>
      <c r="X359" s="214"/>
      <c r="Y359" s="214"/>
      <c r="Z359" s="214"/>
      <c r="AA359" s="214"/>
      <c r="AB359" s="214"/>
      <c r="AC359" s="214"/>
    </row>
    <row r="360">
      <c r="A360" s="180"/>
      <c r="B360" s="214"/>
      <c r="C360" s="214"/>
      <c r="D360" s="214"/>
      <c r="E360" s="214"/>
      <c r="F360" s="214"/>
      <c r="G360" s="214"/>
      <c r="H360" s="214"/>
      <c r="I360" s="214"/>
      <c r="J360" s="214"/>
      <c r="K360" s="214"/>
      <c r="L360" s="214"/>
      <c r="M360" s="214"/>
      <c r="N360" s="214"/>
      <c r="O360" s="214"/>
      <c r="P360" s="214"/>
      <c r="Q360" s="214"/>
      <c r="R360" s="214"/>
      <c r="S360" s="214"/>
      <c r="T360" s="214"/>
      <c r="U360" s="214"/>
      <c r="V360" s="214"/>
      <c r="W360" s="214"/>
      <c r="X360" s="214"/>
      <c r="Y360" s="214"/>
      <c r="Z360" s="214"/>
      <c r="AA360" s="214"/>
      <c r="AB360" s="214"/>
      <c r="AC360" s="214"/>
    </row>
    <row r="361">
      <c r="A361" s="180"/>
      <c r="B361" s="214"/>
      <c r="C361" s="214"/>
      <c r="D361" s="214"/>
      <c r="E361" s="214"/>
      <c r="F361" s="214"/>
      <c r="G361" s="214"/>
      <c r="H361" s="214"/>
      <c r="I361" s="214"/>
      <c r="J361" s="214"/>
      <c r="K361" s="214"/>
      <c r="L361" s="214"/>
      <c r="M361" s="214"/>
      <c r="N361" s="214"/>
      <c r="O361" s="214"/>
      <c r="P361" s="214"/>
      <c r="Q361" s="214"/>
      <c r="R361" s="214"/>
      <c r="S361" s="214"/>
      <c r="T361" s="214"/>
      <c r="U361" s="214"/>
      <c r="V361" s="214"/>
      <c r="W361" s="214"/>
      <c r="X361" s="214"/>
      <c r="Y361" s="214"/>
      <c r="Z361" s="214"/>
      <c r="AA361" s="214"/>
      <c r="AB361" s="214"/>
      <c r="AC361" s="214"/>
    </row>
    <row r="362">
      <c r="A362" s="180"/>
      <c r="B362" s="214"/>
      <c r="C362" s="214"/>
      <c r="D362" s="214"/>
      <c r="E362" s="214"/>
      <c r="F362" s="214"/>
      <c r="G362" s="214"/>
      <c r="H362" s="214"/>
      <c r="I362" s="214"/>
      <c r="J362" s="214"/>
      <c r="K362" s="214"/>
      <c r="L362" s="214"/>
      <c r="M362" s="214"/>
      <c r="N362" s="214"/>
      <c r="O362" s="214"/>
      <c r="P362" s="214"/>
      <c r="Q362" s="214"/>
      <c r="R362" s="214"/>
      <c r="S362" s="214"/>
      <c r="T362" s="214"/>
      <c r="U362" s="214"/>
      <c r="V362" s="214"/>
      <c r="W362" s="214"/>
      <c r="X362" s="214"/>
      <c r="Y362" s="214"/>
      <c r="Z362" s="214"/>
      <c r="AA362" s="214"/>
      <c r="AB362" s="214"/>
      <c r="AC362" s="214"/>
    </row>
    <row r="363">
      <c r="A363" s="180"/>
      <c r="B363" s="214"/>
      <c r="C363" s="214"/>
      <c r="D363" s="214"/>
      <c r="E363" s="214"/>
      <c r="F363" s="214"/>
      <c r="G363" s="214"/>
      <c r="H363" s="214"/>
      <c r="I363" s="214"/>
      <c r="J363" s="214"/>
      <c r="K363" s="214"/>
      <c r="L363" s="214"/>
      <c r="M363" s="214"/>
      <c r="N363" s="214"/>
      <c r="O363" s="214"/>
      <c r="P363" s="214"/>
      <c r="Q363" s="214"/>
      <c r="R363" s="214"/>
      <c r="S363" s="214"/>
      <c r="T363" s="214"/>
      <c r="U363" s="214"/>
      <c r="V363" s="214"/>
      <c r="W363" s="214"/>
      <c r="X363" s="214"/>
      <c r="Y363" s="214"/>
      <c r="Z363" s="214"/>
      <c r="AA363" s="214"/>
      <c r="AB363" s="214"/>
      <c r="AC363" s="214"/>
    </row>
    <row r="364">
      <c r="A364" s="180"/>
      <c r="B364" s="214"/>
      <c r="C364" s="214"/>
      <c r="D364" s="214"/>
      <c r="E364" s="214"/>
      <c r="F364" s="214"/>
      <c r="G364" s="214"/>
      <c r="H364" s="214"/>
      <c r="I364" s="214"/>
      <c r="J364" s="214"/>
      <c r="K364" s="214"/>
      <c r="L364" s="214"/>
      <c r="M364" s="214"/>
      <c r="N364" s="214"/>
      <c r="O364" s="214"/>
      <c r="P364" s="214"/>
      <c r="Q364" s="214"/>
      <c r="R364" s="214"/>
      <c r="S364" s="214"/>
      <c r="T364" s="214"/>
      <c r="U364" s="214"/>
      <c r="V364" s="214"/>
      <c r="W364" s="214"/>
      <c r="X364" s="214"/>
      <c r="Y364" s="214"/>
      <c r="Z364" s="214"/>
      <c r="AA364" s="214"/>
      <c r="AB364" s="214"/>
      <c r="AC364" s="214"/>
    </row>
    <row r="365">
      <c r="A365" s="180"/>
      <c r="B365" s="214"/>
      <c r="C365" s="214"/>
      <c r="D365" s="214"/>
      <c r="E365" s="214"/>
      <c r="F365" s="214"/>
      <c r="G365" s="214"/>
      <c r="H365" s="214"/>
      <c r="I365" s="214"/>
      <c r="J365" s="214"/>
      <c r="K365" s="214"/>
      <c r="L365" s="214"/>
      <c r="M365" s="214"/>
      <c r="N365" s="214"/>
      <c r="O365" s="214"/>
      <c r="P365" s="214"/>
      <c r="Q365" s="214"/>
      <c r="R365" s="214"/>
      <c r="S365" s="214"/>
      <c r="T365" s="214"/>
      <c r="U365" s="214"/>
      <c r="V365" s="214"/>
      <c r="W365" s="214"/>
      <c r="X365" s="214"/>
      <c r="Y365" s="214"/>
      <c r="Z365" s="214"/>
      <c r="AA365" s="214"/>
      <c r="AB365" s="214"/>
      <c r="AC365" s="214"/>
    </row>
    <row r="366">
      <c r="A366" s="180"/>
      <c r="B366" s="214"/>
      <c r="C366" s="214"/>
      <c r="D366" s="214"/>
      <c r="E366" s="214"/>
      <c r="F366" s="214"/>
      <c r="G366" s="214"/>
      <c r="H366" s="214"/>
      <c r="I366" s="214"/>
      <c r="J366" s="214"/>
      <c r="K366" s="214"/>
      <c r="L366" s="214"/>
      <c r="M366" s="214"/>
      <c r="N366" s="214"/>
      <c r="O366" s="214"/>
      <c r="P366" s="214"/>
      <c r="Q366" s="214"/>
      <c r="R366" s="214"/>
      <c r="S366" s="214"/>
      <c r="T366" s="214"/>
      <c r="U366" s="214"/>
      <c r="V366" s="214"/>
      <c r="W366" s="214"/>
      <c r="X366" s="214"/>
      <c r="Y366" s="214"/>
      <c r="Z366" s="214"/>
      <c r="AA366" s="214"/>
      <c r="AB366" s="214"/>
      <c r="AC366" s="214"/>
    </row>
    <row r="367">
      <c r="A367" s="180"/>
      <c r="B367" s="214"/>
      <c r="C367" s="214"/>
      <c r="D367" s="214"/>
      <c r="E367" s="214"/>
      <c r="F367" s="214"/>
      <c r="G367" s="214"/>
      <c r="H367" s="214"/>
      <c r="I367" s="214"/>
      <c r="J367" s="214"/>
      <c r="K367" s="214"/>
      <c r="L367" s="214"/>
      <c r="M367" s="214"/>
      <c r="N367" s="214"/>
      <c r="O367" s="214"/>
      <c r="P367" s="214"/>
      <c r="Q367" s="214"/>
      <c r="R367" s="214"/>
      <c r="S367" s="214"/>
      <c r="T367" s="214"/>
      <c r="U367" s="214"/>
      <c r="V367" s="214"/>
      <c r="W367" s="214"/>
      <c r="X367" s="214"/>
      <c r="Y367" s="214"/>
      <c r="Z367" s="214"/>
      <c r="AA367" s="214"/>
      <c r="AB367" s="214"/>
      <c r="AC367" s="214"/>
    </row>
    <row r="368">
      <c r="A368" s="180"/>
      <c r="B368" s="214"/>
      <c r="C368" s="214"/>
      <c r="D368" s="214"/>
      <c r="E368" s="214"/>
      <c r="F368" s="214"/>
      <c r="G368" s="214"/>
      <c r="H368" s="214"/>
      <c r="I368" s="214"/>
      <c r="J368" s="214"/>
      <c r="K368" s="214"/>
      <c r="L368" s="214"/>
      <c r="M368" s="214"/>
      <c r="N368" s="214"/>
      <c r="O368" s="214"/>
      <c r="P368" s="214"/>
      <c r="Q368" s="214"/>
      <c r="R368" s="214"/>
      <c r="S368" s="214"/>
      <c r="T368" s="214"/>
      <c r="U368" s="214"/>
      <c r="V368" s="214"/>
      <c r="W368" s="214"/>
      <c r="X368" s="214"/>
      <c r="Y368" s="214"/>
      <c r="Z368" s="214"/>
      <c r="AA368" s="214"/>
      <c r="AB368" s="214"/>
      <c r="AC368" s="214"/>
    </row>
    <row r="369">
      <c r="A369" s="180"/>
      <c r="B369" s="214"/>
      <c r="C369" s="214"/>
      <c r="D369" s="214"/>
      <c r="E369" s="214"/>
      <c r="F369" s="214"/>
      <c r="G369" s="214"/>
      <c r="H369" s="214"/>
      <c r="I369" s="214"/>
      <c r="J369" s="214"/>
      <c r="K369" s="214"/>
      <c r="L369" s="214"/>
      <c r="M369" s="214"/>
      <c r="N369" s="214"/>
      <c r="O369" s="214"/>
      <c r="P369" s="214"/>
      <c r="Q369" s="214"/>
      <c r="R369" s="214"/>
      <c r="S369" s="214"/>
      <c r="T369" s="214"/>
      <c r="U369" s="214"/>
      <c r="V369" s="214"/>
      <c r="W369" s="214"/>
      <c r="X369" s="214"/>
      <c r="Y369" s="214"/>
      <c r="Z369" s="214"/>
      <c r="AA369" s="214"/>
      <c r="AB369" s="214"/>
      <c r="AC369" s="214"/>
    </row>
    <row r="370">
      <c r="A370" s="180"/>
      <c r="B370" s="214"/>
      <c r="C370" s="214"/>
      <c r="D370" s="214"/>
      <c r="E370" s="214"/>
      <c r="F370" s="214"/>
      <c r="G370" s="214"/>
      <c r="H370" s="214"/>
      <c r="I370" s="214"/>
      <c r="J370" s="214"/>
      <c r="K370" s="214"/>
      <c r="L370" s="214"/>
      <c r="M370" s="214"/>
      <c r="N370" s="214"/>
      <c r="O370" s="214"/>
      <c r="P370" s="214"/>
      <c r="Q370" s="214"/>
      <c r="R370" s="214"/>
      <c r="S370" s="214"/>
      <c r="T370" s="214"/>
      <c r="U370" s="214"/>
      <c r="V370" s="214"/>
      <c r="W370" s="214"/>
      <c r="X370" s="214"/>
      <c r="Y370" s="214"/>
      <c r="Z370" s="214"/>
      <c r="AA370" s="214"/>
      <c r="AB370" s="214"/>
      <c r="AC370" s="214"/>
    </row>
    <row r="371">
      <c r="A371" s="180"/>
      <c r="B371" s="214"/>
      <c r="C371" s="214"/>
      <c r="D371" s="214"/>
      <c r="E371" s="214"/>
      <c r="F371" s="214"/>
      <c r="G371" s="214"/>
      <c r="H371" s="214"/>
      <c r="I371" s="214"/>
      <c r="J371" s="214"/>
      <c r="K371" s="214"/>
      <c r="L371" s="214"/>
      <c r="M371" s="214"/>
      <c r="N371" s="214"/>
      <c r="O371" s="214"/>
      <c r="P371" s="214"/>
      <c r="Q371" s="214"/>
      <c r="R371" s="214"/>
      <c r="S371" s="214"/>
      <c r="T371" s="214"/>
      <c r="U371" s="214"/>
      <c r="V371" s="214"/>
      <c r="W371" s="214"/>
      <c r="X371" s="214"/>
      <c r="Y371" s="214"/>
      <c r="Z371" s="214"/>
      <c r="AA371" s="214"/>
      <c r="AB371" s="214"/>
      <c r="AC371" s="214"/>
    </row>
    <row r="372">
      <c r="A372" s="180"/>
      <c r="B372" s="214"/>
      <c r="C372" s="214"/>
      <c r="D372" s="214"/>
      <c r="E372" s="214"/>
      <c r="F372" s="214"/>
      <c r="G372" s="214"/>
      <c r="H372" s="214"/>
      <c r="I372" s="214"/>
      <c r="J372" s="214"/>
      <c r="K372" s="214"/>
      <c r="L372" s="214"/>
      <c r="M372" s="214"/>
      <c r="N372" s="214"/>
      <c r="O372" s="214"/>
      <c r="P372" s="214"/>
      <c r="Q372" s="214"/>
      <c r="R372" s="214"/>
      <c r="S372" s="214"/>
      <c r="T372" s="214"/>
      <c r="U372" s="214"/>
      <c r="V372" s="214"/>
      <c r="W372" s="214"/>
      <c r="X372" s="214"/>
      <c r="Y372" s="214"/>
      <c r="Z372" s="214"/>
      <c r="AA372" s="214"/>
      <c r="AB372" s="214"/>
      <c r="AC372" s="214"/>
    </row>
    <row r="373">
      <c r="A373" s="180"/>
      <c r="B373" s="214"/>
      <c r="C373" s="214"/>
      <c r="D373" s="214"/>
      <c r="E373" s="214"/>
      <c r="F373" s="214"/>
      <c r="G373" s="214"/>
      <c r="H373" s="214"/>
      <c r="I373" s="214"/>
      <c r="J373" s="214"/>
      <c r="K373" s="214"/>
      <c r="L373" s="214"/>
      <c r="M373" s="214"/>
      <c r="N373" s="214"/>
      <c r="O373" s="214"/>
      <c r="P373" s="214"/>
      <c r="Q373" s="214"/>
      <c r="R373" s="214"/>
      <c r="S373" s="214"/>
      <c r="T373" s="214"/>
      <c r="U373" s="214"/>
      <c r="V373" s="214"/>
      <c r="W373" s="214"/>
      <c r="X373" s="214"/>
      <c r="Y373" s="214"/>
      <c r="Z373" s="214"/>
      <c r="AA373" s="214"/>
      <c r="AB373" s="214"/>
      <c r="AC373" s="214"/>
    </row>
    <row r="374">
      <c r="A374" s="180"/>
      <c r="B374" s="214"/>
      <c r="C374" s="214"/>
      <c r="D374" s="214"/>
      <c r="E374" s="214"/>
      <c r="F374" s="214"/>
      <c r="G374" s="214"/>
      <c r="H374" s="214"/>
      <c r="I374" s="214"/>
      <c r="J374" s="214"/>
      <c r="K374" s="214"/>
      <c r="L374" s="214"/>
      <c r="M374" s="214"/>
      <c r="N374" s="214"/>
      <c r="O374" s="214"/>
      <c r="P374" s="214"/>
      <c r="Q374" s="214"/>
      <c r="R374" s="214"/>
      <c r="S374" s="214"/>
      <c r="T374" s="214"/>
      <c r="U374" s="214"/>
      <c r="V374" s="214"/>
      <c r="W374" s="214"/>
      <c r="X374" s="214"/>
      <c r="Y374" s="214"/>
      <c r="Z374" s="214"/>
      <c r="AA374" s="214"/>
      <c r="AB374" s="214"/>
      <c r="AC374" s="214"/>
    </row>
    <row r="375">
      <c r="A375" s="180"/>
      <c r="B375" s="214"/>
      <c r="C375" s="214"/>
      <c r="D375" s="214"/>
      <c r="E375" s="214"/>
      <c r="F375" s="214"/>
      <c r="G375" s="214"/>
      <c r="H375" s="214"/>
      <c r="I375" s="214"/>
      <c r="J375" s="214"/>
      <c r="K375" s="214"/>
      <c r="L375" s="214"/>
      <c r="M375" s="214"/>
      <c r="N375" s="214"/>
      <c r="O375" s="214"/>
      <c r="P375" s="214"/>
      <c r="Q375" s="214"/>
      <c r="R375" s="214"/>
      <c r="S375" s="214"/>
      <c r="T375" s="214"/>
      <c r="U375" s="214"/>
      <c r="V375" s="214"/>
      <c r="W375" s="214"/>
      <c r="X375" s="214"/>
      <c r="Y375" s="214"/>
      <c r="Z375" s="214"/>
      <c r="AA375" s="214"/>
      <c r="AB375" s="214"/>
      <c r="AC375" s="214"/>
    </row>
    <row r="376">
      <c r="A376" s="180"/>
      <c r="B376" s="214"/>
      <c r="C376" s="214"/>
      <c r="D376" s="214"/>
      <c r="E376" s="214"/>
      <c r="F376" s="214"/>
      <c r="G376" s="214"/>
      <c r="H376" s="214"/>
      <c r="I376" s="214"/>
      <c r="J376" s="214"/>
      <c r="K376" s="214"/>
      <c r="L376" s="214"/>
      <c r="M376" s="214"/>
      <c r="N376" s="214"/>
      <c r="O376" s="214"/>
      <c r="P376" s="214"/>
      <c r="Q376" s="214"/>
      <c r="R376" s="214"/>
      <c r="S376" s="214"/>
      <c r="T376" s="214"/>
      <c r="U376" s="214"/>
      <c r="V376" s="214"/>
      <c r="W376" s="214"/>
      <c r="X376" s="214"/>
      <c r="Y376" s="214"/>
      <c r="Z376" s="214"/>
      <c r="AA376" s="214"/>
      <c r="AB376" s="214"/>
      <c r="AC376" s="214"/>
    </row>
    <row r="377">
      <c r="A377" s="180"/>
      <c r="B377" s="214"/>
      <c r="C377" s="214"/>
      <c r="D377" s="214"/>
      <c r="E377" s="214"/>
      <c r="F377" s="214"/>
      <c r="G377" s="214"/>
      <c r="H377" s="214"/>
      <c r="I377" s="214"/>
      <c r="J377" s="214"/>
      <c r="K377" s="214"/>
      <c r="L377" s="214"/>
      <c r="M377" s="214"/>
      <c r="N377" s="214"/>
      <c r="O377" s="214"/>
      <c r="P377" s="214"/>
      <c r="Q377" s="214"/>
      <c r="R377" s="214"/>
      <c r="S377" s="214"/>
      <c r="T377" s="214"/>
      <c r="U377" s="214"/>
      <c r="V377" s="214"/>
      <c r="W377" s="214"/>
      <c r="X377" s="214"/>
      <c r="Y377" s="214"/>
      <c r="Z377" s="214"/>
      <c r="AA377" s="214"/>
      <c r="AB377" s="214"/>
      <c r="AC377" s="214"/>
    </row>
    <row r="378">
      <c r="A378" s="180"/>
      <c r="B378" s="214"/>
      <c r="C378" s="214"/>
      <c r="D378" s="214"/>
      <c r="E378" s="214"/>
      <c r="F378" s="214"/>
      <c r="G378" s="214"/>
      <c r="H378" s="214"/>
      <c r="I378" s="214"/>
      <c r="J378" s="214"/>
      <c r="K378" s="214"/>
      <c r="L378" s="214"/>
      <c r="M378" s="214"/>
      <c r="N378" s="214"/>
      <c r="O378" s="214"/>
      <c r="P378" s="214"/>
      <c r="Q378" s="214"/>
      <c r="R378" s="214"/>
      <c r="S378" s="214"/>
      <c r="T378" s="214"/>
      <c r="U378" s="214"/>
      <c r="V378" s="214"/>
      <c r="W378" s="214"/>
      <c r="X378" s="214"/>
      <c r="Y378" s="214"/>
      <c r="Z378" s="214"/>
      <c r="AA378" s="214"/>
      <c r="AB378" s="214"/>
      <c r="AC378" s="214"/>
    </row>
    <row r="379">
      <c r="A379" s="180"/>
      <c r="B379" s="214"/>
      <c r="C379" s="214"/>
      <c r="D379" s="214"/>
      <c r="E379" s="214"/>
      <c r="F379" s="214"/>
      <c r="G379" s="214"/>
      <c r="H379" s="214"/>
      <c r="I379" s="214"/>
      <c r="J379" s="214"/>
      <c r="K379" s="214"/>
      <c r="L379" s="214"/>
      <c r="M379" s="214"/>
      <c r="N379" s="214"/>
      <c r="O379" s="214"/>
      <c r="P379" s="214"/>
      <c r="Q379" s="214"/>
      <c r="R379" s="214"/>
      <c r="S379" s="214"/>
      <c r="T379" s="214"/>
      <c r="U379" s="214"/>
      <c r="V379" s="214"/>
      <c r="W379" s="214"/>
      <c r="X379" s="214"/>
      <c r="Y379" s="214"/>
      <c r="Z379" s="214"/>
      <c r="AA379" s="214"/>
      <c r="AB379" s="214"/>
      <c r="AC379" s="214"/>
    </row>
    <row r="380">
      <c r="A380" s="180"/>
      <c r="B380" s="214"/>
      <c r="C380" s="214"/>
      <c r="D380" s="214"/>
      <c r="E380" s="214"/>
      <c r="F380" s="214"/>
      <c r="G380" s="214"/>
      <c r="H380" s="214"/>
      <c r="I380" s="214"/>
      <c r="J380" s="214"/>
      <c r="K380" s="214"/>
      <c r="L380" s="214"/>
      <c r="M380" s="214"/>
      <c r="N380" s="214"/>
      <c r="O380" s="214"/>
      <c r="P380" s="214"/>
      <c r="Q380" s="214"/>
      <c r="R380" s="214"/>
      <c r="S380" s="214"/>
      <c r="T380" s="214"/>
      <c r="U380" s="214"/>
      <c r="V380" s="214"/>
      <c r="W380" s="214"/>
      <c r="X380" s="214"/>
      <c r="Y380" s="214"/>
      <c r="Z380" s="214"/>
      <c r="AA380" s="214"/>
      <c r="AB380" s="214"/>
      <c r="AC380" s="214"/>
    </row>
    <row r="381">
      <c r="A381" s="180"/>
      <c r="B381" s="214"/>
      <c r="C381" s="214"/>
      <c r="D381" s="214"/>
      <c r="E381" s="214"/>
      <c r="F381" s="214"/>
      <c r="G381" s="214"/>
      <c r="H381" s="214"/>
      <c r="I381" s="214"/>
      <c r="J381" s="214"/>
      <c r="K381" s="214"/>
      <c r="L381" s="214"/>
      <c r="M381" s="214"/>
      <c r="N381" s="214"/>
      <c r="O381" s="214"/>
      <c r="P381" s="214"/>
      <c r="Q381" s="214"/>
      <c r="R381" s="214"/>
      <c r="S381" s="214"/>
      <c r="T381" s="214"/>
      <c r="U381" s="214"/>
      <c r="V381" s="214"/>
      <c r="W381" s="214"/>
      <c r="X381" s="214"/>
      <c r="Y381" s="214"/>
      <c r="Z381" s="214"/>
      <c r="AA381" s="214"/>
      <c r="AB381" s="214"/>
      <c r="AC381" s="214"/>
    </row>
    <row r="382">
      <c r="A382" s="180"/>
      <c r="B382" s="214"/>
      <c r="C382" s="214"/>
      <c r="D382" s="214"/>
      <c r="E382" s="214"/>
      <c r="F382" s="214"/>
      <c r="G382" s="214"/>
      <c r="H382" s="214"/>
      <c r="I382" s="214"/>
      <c r="J382" s="214"/>
      <c r="K382" s="214"/>
      <c r="L382" s="214"/>
      <c r="M382" s="214"/>
      <c r="N382" s="214"/>
      <c r="O382" s="214"/>
      <c r="P382" s="214"/>
      <c r="Q382" s="214"/>
      <c r="R382" s="214"/>
      <c r="S382" s="214"/>
      <c r="T382" s="214"/>
      <c r="U382" s="214"/>
      <c r="V382" s="214"/>
      <c r="W382" s="214"/>
      <c r="X382" s="214"/>
      <c r="Y382" s="214"/>
      <c r="Z382" s="214"/>
      <c r="AA382" s="214"/>
      <c r="AB382" s="214"/>
      <c r="AC382" s="214"/>
    </row>
    <row r="383">
      <c r="A383" s="180"/>
      <c r="B383" s="214"/>
      <c r="C383" s="214"/>
      <c r="D383" s="214"/>
      <c r="E383" s="214"/>
      <c r="F383" s="214"/>
      <c r="G383" s="214"/>
      <c r="H383" s="214"/>
      <c r="I383" s="214"/>
      <c r="J383" s="214"/>
      <c r="K383" s="214"/>
      <c r="L383" s="214"/>
      <c r="M383" s="214"/>
      <c r="N383" s="214"/>
      <c r="O383" s="214"/>
      <c r="P383" s="214"/>
      <c r="Q383" s="214"/>
      <c r="R383" s="214"/>
      <c r="S383" s="214"/>
      <c r="T383" s="214"/>
      <c r="U383" s="214"/>
      <c r="V383" s="214"/>
      <c r="W383" s="214"/>
      <c r="X383" s="214"/>
      <c r="Y383" s="214"/>
      <c r="Z383" s="214"/>
      <c r="AA383" s="214"/>
      <c r="AB383" s="214"/>
      <c r="AC383" s="214"/>
    </row>
    <row r="384">
      <c r="A384" s="180"/>
      <c r="B384" s="214"/>
      <c r="C384" s="214"/>
      <c r="D384" s="214"/>
      <c r="E384" s="214"/>
      <c r="F384" s="214"/>
      <c r="G384" s="214"/>
      <c r="H384" s="214"/>
      <c r="I384" s="214"/>
      <c r="J384" s="214"/>
      <c r="K384" s="214"/>
      <c r="L384" s="214"/>
      <c r="M384" s="214"/>
      <c r="N384" s="214"/>
      <c r="O384" s="214"/>
      <c r="P384" s="214"/>
      <c r="Q384" s="214"/>
      <c r="R384" s="214"/>
      <c r="S384" s="214"/>
      <c r="T384" s="214"/>
      <c r="U384" s="214"/>
      <c r="V384" s="214"/>
      <c r="W384" s="214"/>
      <c r="X384" s="214"/>
      <c r="Y384" s="214"/>
      <c r="Z384" s="214"/>
      <c r="AA384" s="214"/>
      <c r="AB384" s="214"/>
      <c r="AC384" s="214"/>
    </row>
    <row r="385">
      <c r="A385" s="180"/>
      <c r="B385" s="214"/>
      <c r="C385" s="214"/>
      <c r="D385" s="214"/>
      <c r="E385" s="214"/>
      <c r="F385" s="214"/>
      <c r="G385" s="214"/>
      <c r="H385" s="214"/>
      <c r="I385" s="214"/>
      <c r="J385" s="214"/>
      <c r="K385" s="214"/>
      <c r="L385" s="214"/>
      <c r="M385" s="214"/>
      <c r="N385" s="214"/>
      <c r="O385" s="214"/>
      <c r="P385" s="214"/>
      <c r="Q385" s="214"/>
      <c r="R385" s="214"/>
      <c r="S385" s="214"/>
      <c r="T385" s="214"/>
      <c r="U385" s="214"/>
      <c r="V385" s="214"/>
      <c r="W385" s="214"/>
      <c r="X385" s="214"/>
      <c r="Y385" s="214"/>
      <c r="Z385" s="214"/>
      <c r="AA385" s="214"/>
      <c r="AB385" s="214"/>
      <c r="AC385" s="214"/>
    </row>
    <row r="386">
      <c r="A386" s="180"/>
      <c r="B386" s="214"/>
      <c r="C386" s="214"/>
      <c r="D386" s="214"/>
      <c r="E386" s="214"/>
      <c r="F386" s="214"/>
      <c r="G386" s="214"/>
      <c r="H386" s="214"/>
      <c r="I386" s="214"/>
      <c r="J386" s="214"/>
      <c r="K386" s="214"/>
      <c r="L386" s="214"/>
      <c r="M386" s="214"/>
      <c r="N386" s="214"/>
      <c r="O386" s="214"/>
      <c r="P386" s="214"/>
      <c r="Q386" s="214"/>
      <c r="R386" s="214"/>
      <c r="S386" s="214"/>
      <c r="T386" s="214"/>
      <c r="U386" s="214"/>
      <c r="V386" s="214"/>
      <c r="W386" s="214"/>
      <c r="X386" s="214"/>
      <c r="Y386" s="214"/>
      <c r="Z386" s="214"/>
      <c r="AA386" s="214"/>
      <c r="AB386" s="214"/>
      <c r="AC386" s="214"/>
    </row>
    <row r="387">
      <c r="A387" s="180"/>
      <c r="B387" s="214"/>
      <c r="C387" s="214"/>
      <c r="D387" s="214"/>
      <c r="E387" s="214"/>
      <c r="F387" s="214"/>
      <c r="G387" s="214"/>
      <c r="H387" s="214"/>
      <c r="I387" s="214"/>
      <c r="J387" s="214"/>
      <c r="K387" s="214"/>
      <c r="L387" s="214"/>
      <c r="M387" s="214"/>
      <c r="N387" s="214"/>
      <c r="O387" s="214"/>
      <c r="P387" s="214"/>
      <c r="Q387" s="214"/>
      <c r="R387" s="214"/>
      <c r="S387" s="214"/>
      <c r="T387" s="214"/>
      <c r="U387" s="214"/>
      <c r="V387" s="214"/>
      <c r="W387" s="214"/>
      <c r="X387" s="214"/>
      <c r="Y387" s="214"/>
      <c r="Z387" s="214"/>
      <c r="AA387" s="214"/>
      <c r="AB387" s="214"/>
      <c r="AC387" s="214"/>
    </row>
    <row r="388">
      <c r="A388" s="180"/>
      <c r="B388" s="214"/>
      <c r="C388" s="214"/>
      <c r="D388" s="214"/>
      <c r="E388" s="214"/>
      <c r="F388" s="214"/>
      <c r="G388" s="214"/>
      <c r="H388" s="214"/>
      <c r="I388" s="214"/>
      <c r="J388" s="214"/>
      <c r="K388" s="214"/>
      <c r="L388" s="214"/>
      <c r="M388" s="214"/>
      <c r="N388" s="214"/>
      <c r="O388" s="214"/>
      <c r="P388" s="214"/>
      <c r="Q388" s="214"/>
      <c r="R388" s="214"/>
      <c r="S388" s="214"/>
      <c r="T388" s="214"/>
      <c r="U388" s="214"/>
      <c r="V388" s="214"/>
      <c r="W388" s="214"/>
      <c r="X388" s="214"/>
      <c r="Y388" s="214"/>
      <c r="Z388" s="214"/>
      <c r="AA388" s="214"/>
      <c r="AB388" s="214"/>
      <c r="AC388" s="214"/>
    </row>
    <row r="389">
      <c r="A389" s="180"/>
      <c r="B389" s="214"/>
      <c r="C389" s="214"/>
      <c r="D389" s="214"/>
      <c r="E389" s="214"/>
      <c r="F389" s="214"/>
      <c r="G389" s="214"/>
      <c r="H389" s="214"/>
      <c r="I389" s="214"/>
      <c r="J389" s="214"/>
      <c r="K389" s="214"/>
      <c r="L389" s="214"/>
      <c r="M389" s="214"/>
      <c r="N389" s="214"/>
      <c r="O389" s="214"/>
      <c r="P389" s="214"/>
      <c r="Q389" s="214"/>
      <c r="R389" s="214"/>
      <c r="S389" s="214"/>
      <c r="T389" s="214"/>
      <c r="U389" s="214"/>
      <c r="V389" s="214"/>
      <c r="W389" s="214"/>
      <c r="X389" s="214"/>
      <c r="Y389" s="214"/>
      <c r="Z389" s="214"/>
      <c r="AA389" s="214"/>
      <c r="AB389" s="214"/>
      <c r="AC389" s="214"/>
    </row>
    <row r="390">
      <c r="A390" s="180"/>
      <c r="B390" s="214"/>
      <c r="C390" s="214"/>
      <c r="D390" s="214"/>
      <c r="E390" s="214"/>
      <c r="F390" s="214"/>
      <c r="G390" s="214"/>
      <c r="H390" s="214"/>
      <c r="I390" s="214"/>
      <c r="J390" s="214"/>
      <c r="K390" s="214"/>
      <c r="L390" s="214"/>
      <c r="M390" s="214"/>
      <c r="N390" s="214"/>
      <c r="O390" s="214"/>
      <c r="P390" s="214"/>
      <c r="Q390" s="214"/>
      <c r="R390" s="214"/>
      <c r="S390" s="214"/>
      <c r="T390" s="214"/>
      <c r="U390" s="214"/>
      <c r="V390" s="214"/>
      <c r="W390" s="214"/>
      <c r="X390" s="214"/>
      <c r="Y390" s="214"/>
      <c r="Z390" s="214"/>
      <c r="AA390" s="214"/>
      <c r="AB390" s="214"/>
      <c r="AC390" s="214"/>
    </row>
    <row r="391">
      <c r="A391" s="180"/>
      <c r="B391" s="214"/>
      <c r="C391" s="214"/>
      <c r="D391" s="214"/>
      <c r="E391" s="214"/>
      <c r="F391" s="214"/>
      <c r="G391" s="214"/>
      <c r="H391" s="214"/>
      <c r="I391" s="214"/>
      <c r="J391" s="214"/>
      <c r="K391" s="214"/>
      <c r="L391" s="214"/>
      <c r="M391" s="214"/>
      <c r="N391" s="214"/>
      <c r="O391" s="214"/>
      <c r="P391" s="214"/>
      <c r="Q391" s="214"/>
      <c r="R391" s="214"/>
      <c r="S391" s="214"/>
      <c r="T391" s="214"/>
      <c r="U391" s="214"/>
      <c r="V391" s="214"/>
      <c r="W391" s="214"/>
      <c r="X391" s="214"/>
      <c r="Y391" s="214"/>
      <c r="Z391" s="214"/>
      <c r="AA391" s="214"/>
      <c r="AB391" s="214"/>
      <c r="AC391" s="214"/>
    </row>
    <row r="392">
      <c r="A392" s="180"/>
      <c r="B392" s="214"/>
      <c r="C392" s="214"/>
      <c r="D392" s="214"/>
      <c r="E392" s="214"/>
      <c r="F392" s="214"/>
      <c r="G392" s="214"/>
      <c r="H392" s="214"/>
      <c r="I392" s="214"/>
      <c r="J392" s="214"/>
      <c r="K392" s="214"/>
      <c r="L392" s="214"/>
      <c r="M392" s="214"/>
      <c r="N392" s="214"/>
      <c r="O392" s="214"/>
      <c r="P392" s="214"/>
      <c r="Q392" s="214"/>
      <c r="R392" s="214"/>
      <c r="S392" s="214"/>
      <c r="T392" s="214"/>
      <c r="U392" s="214"/>
      <c r="V392" s="214"/>
      <c r="W392" s="214"/>
      <c r="X392" s="214"/>
      <c r="Y392" s="214"/>
      <c r="Z392" s="214"/>
      <c r="AA392" s="214"/>
      <c r="AB392" s="214"/>
      <c r="AC392" s="214"/>
    </row>
    <row r="393">
      <c r="A393" s="180"/>
      <c r="B393" s="214"/>
      <c r="C393" s="214"/>
      <c r="D393" s="214"/>
      <c r="E393" s="214"/>
      <c r="F393" s="214"/>
      <c r="G393" s="214"/>
      <c r="H393" s="214"/>
      <c r="I393" s="214"/>
      <c r="J393" s="214"/>
      <c r="K393" s="214"/>
      <c r="L393" s="214"/>
      <c r="M393" s="214"/>
      <c r="N393" s="214"/>
      <c r="O393" s="214"/>
      <c r="P393" s="214"/>
      <c r="Q393" s="214"/>
      <c r="R393" s="214"/>
      <c r="S393" s="214"/>
      <c r="T393" s="214"/>
      <c r="U393" s="214"/>
      <c r="V393" s="214"/>
      <c r="W393" s="214"/>
      <c r="X393" s="214"/>
      <c r="Y393" s="214"/>
      <c r="Z393" s="214"/>
      <c r="AA393" s="214"/>
      <c r="AB393" s="214"/>
      <c r="AC393" s="214"/>
    </row>
    <row r="394">
      <c r="A394" s="180"/>
      <c r="B394" s="214"/>
      <c r="C394" s="214"/>
      <c r="D394" s="214"/>
      <c r="E394" s="214"/>
      <c r="F394" s="214"/>
      <c r="G394" s="214"/>
      <c r="H394" s="214"/>
      <c r="I394" s="214"/>
      <c r="J394" s="214"/>
      <c r="K394" s="214"/>
      <c r="L394" s="214"/>
      <c r="M394" s="214"/>
      <c r="N394" s="214"/>
      <c r="O394" s="214"/>
      <c r="P394" s="214"/>
      <c r="Q394" s="214"/>
      <c r="R394" s="214"/>
      <c r="S394" s="214"/>
      <c r="T394" s="214"/>
      <c r="U394" s="214"/>
      <c r="V394" s="214"/>
      <c r="W394" s="214"/>
      <c r="X394" s="214"/>
      <c r="Y394" s="214"/>
      <c r="Z394" s="214"/>
      <c r="AA394" s="214"/>
      <c r="AB394" s="214"/>
      <c r="AC394" s="214"/>
    </row>
    <row r="395">
      <c r="A395" s="180"/>
      <c r="B395" s="214"/>
      <c r="C395" s="214"/>
      <c r="D395" s="214"/>
      <c r="E395" s="214"/>
      <c r="F395" s="214"/>
      <c r="G395" s="214"/>
      <c r="H395" s="214"/>
      <c r="I395" s="214"/>
      <c r="J395" s="214"/>
      <c r="K395" s="214"/>
      <c r="L395" s="214"/>
      <c r="M395" s="214"/>
      <c r="N395" s="214"/>
      <c r="O395" s="214"/>
      <c r="P395" s="214"/>
      <c r="Q395" s="214"/>
      <c r="R395" s="214"/>
      <c r="S395" s="214"/>
      <c r="T395" s="214"/>
      <c r="U395" s="214"/>
      <c r="V395" s="214"/>
      <c r="W395" s="214"/>
      <c r="X395" s="214"/>
      <c r="Y395" s="214"/>
      <c r="Z395" s="214"/>
      <c r="AA395" s="214"/>
      <c r="AB395" s="214"/>
      <c r="AC395" s="214"/>
    </row>
    <row r="396">
      <c r="A396" s="180"/>
      <c r="B396" s="214"/>
      <c r="C396" s="214"/>
      <c r="D396" s="214"/>
      <c r="E396" s="214"/>
      <c r="F396" s="214"/>
      <c r="G396" s="214"/>
      <c r="H396" s="214"/>
      <c r="I396" s="214"/>
      <c r="J396" s="214"/>
      <c r="K396" s="214"/>
      <c r="L396" s="214"/>
      <c r="M396" s="214"/>
      <c r="N396" s="214"/>
      <c r="O396" s="214"/>
      <c r="P396" s="214"/>
      <c r="Q396" s="214"/>
      <c r="R396" s="214"/>
      <c r="S396" s="214"/>
      <c r="T396" s="214"/>
      <c r="U396" s="214"/>
      <c r="V396" s="214"/>
      <c r="W396" s="214"/>
      <c r="X396" s="214"/>
      <c r="Y396" s="214"/>
      <c r="Z396" s="214"/>
      <c r="AA396" s="214"/>
      <c r="AB396" s="214"/>
      <c r="AC396" s="214"/>
    </row>
    <row r="397">
      <c r="A397" s="180"/>
      <c r="B397" s="214"/>
      <c r="C397" s="214"/>
      <c r="D397" s="214"/>
      <c r="E397" s="214"/>
      <c r="F397" s="214"/>
      <c r="G397" s="214"/>
      <c r="H397" s="214"/>
      <c r="I397" s="214"/>
      <c r="J397" s="214"/>
      <c r="K397" s="214"/>
      <c r="L397" s="214"/>
      <c r="M397" s="214"/>
      <c r="N397" s="214"/>
      <c r="O397" s="214"/>
      <c r="P397" s="214"/>
      <c r="Q397" s="214"/>
      <c r="R397" s="214"/>
      <c r="S397" s="214"/>
      <c r="T397" s="214"/>
      <c r="U397" s="214"/>
      <c r="V397" s="214"/>
      <c r="W397" s="214"/>
      <c r="X397" s="214"/>
      <c r="Y397" s="214"/>
      <c r="Z397" s="214"/>
      <c r="AA397" s="214"/>
      <c r="AB397" s="214"/>
      <c r="AC397" s="214"/>
    </row>
    <row r="398">
      <c r="A398" s="180"/>
      <c r="B398" s="214"/>
      <c r="C398" s="214"/>
      <c r="D398" s="214"/>
      <c r="E398" s="214"/>
      <c r="F398" s="214"/>
      <c r="G398" s="214"/>
      <c r="H398" s="214"/>
      <c r="I398" s="214"/>
      <c r="J398" s="214"/>
      <c r="K398" s="214"/>
      <c r="L398" s="214"/>
      <c r="M398" s="214"/>
      <c r="N398" s="214"/>
      <c r="O398" s="214"/>
      <c r="P398" s="214"/>
      <c r="Q398" s="214"/>
      <c r="R398" s="214"/>
      <c r="S398" s="214"/>
      <c r="T398" s="214"/>
      <c r="U398" s="214"/>
      <c r="V398" s="214"/>
      <c r="W398" s="214"/>
      <c r="X398" s="214"/>
      <c r="Y398" s="214"/>
      <c r="Z398" s="214"/>
      <c r="AA398" s="214"/>
      <c r="AB398" s="214"/>
      <c r="AC398" s="214"/>
    </row>
    <row r="399">
      <c r="A399" s="180"/>
      <c r="B399" s="214"/>
      <c r="C399" s="214"/>
      <c r="D399" s="214"/>
      <c r="E399" s="214"/>
      <c r="F399" s="214"/>
      <c r="G399" s="214"/>
      <c r="H399" s="214"/>
      <c r="I399" s="214"/>
      <c r="J399" s="214"/>
      <c r="K399" s="214"/>
      <c r="L399" s="214"/>
      <c r="M399" s="214"/>
      <c r="N399" s="214"/>
      <c r="O399" s="214"/>
      <c r="P399" s="214"/>
      <c r="Q399" s="214"/>
      <c r="R399" s="214"/>
      <c r="S399" s="214"/>
      <c r="T399" s="214"/>
      <c r="U399" s="214"/>
      <c r="V399" s="214"/>
      <c r="W399" s="214"/>
      <c r="X399" s="214"/>
      <c r="Y399" s="214"/>
      <c r="Z399" s="214"/>
      <c r="AA399" s="214"/>
      <c r="AB399" s="214"/>
      <c r="AC399" s="214"/>
    </row>
    <row r="400">
      <c r="A400" s="180"/>
      <c r="B400" s="214"/>
      <c r="C400" s="214"/>
      <c r="D400" s="214"/>
      <c r="E400" s="214"/>
      <c r="F400" s="214"/>
      <c r="G400" s="214"/>
      <c r="H400" s="214"/>
      <c r="I400" s="214"/>
      <c r="J400" s="214"/>
      <c r="K400" s="214"/>
      <c r="L400" s="214"/>
      <c r="M400" s="214"/>
      <c r="N400" s="214"/>
      <c r="O400" s="214"/>
      <c r="P400" s="214"/>
      <c r="Q400" s="214"/>
      <c r="R400" s="214"/>
      <c r="S400" s="214"/>
      <c r="T400" s="214"/>
      <c r="U400" s="214"/>
      <c r="V400" s="214"/>
      <c r="W400" s="214"/>
      <c r="X400" s="214"/>
      <c r="Y400" s="214"/>
      <c r="Z400" s="214"/>
      <c r="AA400" s="214"/>
      <c r="AB400" s="214"/>
      <c r="AC400" s="214"/>
    </row>
    <row r="401">
      <c r="A401" s="180"/>
      <c r="B401" s="214"/>
      <c r="C401" s="214"/>
      <c r="D401" s="214"/>
      <c r="E401" s="214"/>
      <c r="F401" s="214"/>
      <c r="G401" s="214"/>
      <c r="H401" s="214"/>
      <c r="I401" s="214"/>
      <c r="J401" s="214"/>
      <c r="K401" s="214"/>
      <c r="L401" s="214"/>
      <c r="M401" s="214"/>
      <c r="N401" s="214"/>
      <c r="O401" s="214"/>
      <c r="P401" s="214"/>
      <c r="Q401" s="214"/>
      <c r="R401" s="214"/>
      <c r="S401" s="214"/>
      <c r="T401" s="214"/>
      <c r="U401" s="214"/>
      <c r="V401" s="214"/>
      <c r="W401" s="214"/>
      <c r="X401" s="214"/>
      <c r="Y401" s="214"/>
      <c r="Z401" s="214"/>
      <c r="AA401" s="214"/>
      <c r="AB401" s="214"/>
      <c r="AC401" s="214"/>
    </row>
    <row r="402">
      <c r="A402" s="180"/>
      <c r="B402" s="214"/>
      <c r="C402" s="214"/>
      <c r="D402" s="214"/>
      <c r="E402" s="214"/>
      <c r="F402" s="214"/>
      <c r="G402" s="214"/>
      <c r="H402" s="214"/>
      <c r="I402" s="214"/>
      <c r="J402" s="214"/>
      <c r="K402" s="214"/>
      <c r="L402" s="214"/>
      <c r="M402" s="214"/>
      <c r="N402" s="214"/>
      <c r="O402" s="214"/>
      <c r="P402" s="214"/>
      <c r="Q402" s="214"/>
      <c r="R402" s="214"/>
      <c r="S402" s="214"/>
      <c r="T402" s="214"/>
      <c r="U402" s="214"/>
      <c r="V402" s="214"/>
      <c r="W402" s="214"/>
      <c r="X402" s="214"/>
      <c r="Y402" s="214"/>
      <c r="Z402" s="214"/>
      <c r="AA402" s="214"/>
      <c r="AB402" s="214"/>
      <c r="AC402" s="214"/>
    </row>
    <row r="403">
      <c r="A403" s="180"/>
      <c r="B403" s="214"/>
      <c r="C403" s="214"/>
      <c r="D403" s="214"/>
      <c r="E403" s="214"/>
      <c r="F403" s="214"/>
      <c r="G403" s="214"/>
      <c r="H403" s="214"/>
      <c r="I403" s="214"/>
      <c r="J403" s="214"/>
      <c r="K403" s="214"/>
      <c r="L403" s="214"/>
      <c r="M403" s="214"/>
      <c r="N403" s="214"/>
      <c r="O403" s="214"/>
      <c r="P403" s="214"/>
      <c r="Q403" s="214"/>
      <c r="R403" s="214"/>
      <c r="S403" s="214"/>
      <c r="T403" s="214"/>
      <c r="U403" s="214"/>
      <c r="V403" s="214"/>
      <c r="W403" s="214"/>
      <c r="X403" s="214"/>
      <c r="Y403" s="214"/>
      <c r="Z403" s="214"/>
      <c r="AA403" s="214"/>
      <c r="AB403" s="214"/>
      <c r="AC403" s="214"/>
    </row>
    <row r="404">
      <c r="A404" s="180"/>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row>
    <row r="405">
      <c r="A405" s="180"/>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row>
    <row r="406">
      <c r="A406" s="180"/>
      <c r="B406" s="214"/>
      <c r="C406" s="214"/>
      <c r="D406" s="214"/>
      <c r="E406" s="214"/>
      <c r="F406" s="214"/>
      <c r="G406" s="214"/>
      <c r="H406" s="214"/>
      <c r="I406" s="214"/>
      <c r="J406" s="214"/>
      <c r="K406" s="214"/>
      <c r="L406" s="214"/>
      <c r="M406" s="214"/>
      <c r="N406" s="214"/>
      <c r="O406" s="214"/>
      <c r="P406" s="214"/>
      <c r="Q406" s="214"/>
      <c r="R406" s="214"/>
      <c r="S406" s="214"/>
      <c r="T406" s="214"/>
      <c r="U406" s="214"/>
      <c r="V406" s="214"/>
      <c r="W406" s="214"/>
      <c r="X406" s="214"/>
      <c r="Y406" s="214"/>
      <c r="Z406" s="214"/>
      <c r="AA406" s="214"/>
      <c r="AB406" s="214"/>
      <c r="AC406" s="214"/>
    </row>
    <row r="407">
      <c r="A407" s="180"/>
      <c r="B407" s="214"/>
      <c r="C407" s="214"/>
      <c r="D407" s="214"/>
      <c r="E407" s="214"/>
      <c r="F407" s="214"/>
      <c r="G407" s="214"/>
      <c r="H407" s="214"/>
      <c r="I407" s="214"/>
      <c r="J407" s="214"/>
      <c r="K407" s="214"/>
      <c r="L407" s="214"/>
      <c r="M407" s="214"/>
      <c r="N407" s="214"/>
      <c r="O407" s="214"/>
      <c r="P407" s="214"/>
      <c r="Q407" s="214"/>
      <c r="R407" s="214"/>
      <c r="S407" s="214"/>
      <c r="T407" s="214"/>
      <c r="U407" s="214"/>
      <c r="V407" s="214"/>
      <c r="W407" s="214"/>
      <c r="X407" s="214"/>
      <c r="Y407" s="214"/>
      <c r="Z407" s="214"/>
      <c r="AA407" s="214"/>
      <c r="AB407" s="214"/>
      <c r="AC407" s="214"/>
    </row>
    <row r="408">
      <c r="A408" s="180"/>
      <c r="B408" s="214"/>
      <c r="C408" s="214"/>
      <c r="D408" s="214"/>
      <c r="E408" s="214"/>
      <c r="F408" s="214"/>
      <c r="G408" s="214"/>
      <c r="H408" s="214"/>
      <c r="I408" s="214"/>
      <c r="J408" s="214"/>
      <c r="K408" s="214"/>
      <c r="L408" s="214"/>
      <c r="M408" s="214"/>
      <c r="N408" s="214"/>
      <c r="O408" s="214"/>
      <c r="P408" s="214"/>
      <c r="Q408" s="214"/>
      <c r="R408" s="214"/>
      <c r="S408" s="214"/>
      <c r="T408" s="214"/>
      <c r="U408" s="214"/>
      <c r="V408" s="214"/>
      <c r="W408" s="214"/>
      <c r="X408" s="214"/>
      <c r="Y408" s="214"/>
      <c r="Z408" s="214"/>
      <c r="AA408" s="214"/>
      <c r="AB408" s="214"/>
      <c r="AC408" s="214"/>
    </row>
    <row r="409">
      <c r="A409" s="180"/>
      <c r="B409" s="214"/>
      <c r="C409" s="214"/>
      <c r="D409" s="214"/>
      <c r="E409" s="214"/>
      <c r="F409" s="214"/>
      <c r="G409" s="214"/>
      <c r="H409" s="214"/>
      <c r="I409" s="214"/>
      <c r="J409" s="214"/>
      <c r="K409" s="214"/>
      <c r="L409" s="214"/>
      <c r="M409" s="214"/>
      <c r="N409" s="214"/>
      <c r="O409" s="214"/>
      <c r="P409" s="214"/>
      <c r="Q409" s="214"/>
      <c r="R409" s="214"/>
      <c r="S409" s="214"/>
      <c r="T409" s="214"/>
      <c r="U409" s="214"/>
      <c r="V409" s="214"/>
      <c r="W409" s="214"/>
      <c r="X409" s="214"/>
      <c r="Y409" s="214"/>
      <c r="Z409" s="214"/>
      <c r="AA409" s="214"/>
      <c r="AB409" s="214"/>
      <c r="AC409" s="214"/>
    </row>
    <row r="410">
      <c r="A410" s="180"/>
      <c r="B410" s="214"/>
      <c r="C410" s="214"/>
      <c r="D410" s="214"/>
      <c r="E410" s="214"/>
      <c r="F410" s="214"/>
      <c r="G410" s="214"/>
      <c r="H410" s="214"/>
      <c r="I410" s="214"/>
      <c r="J410" s="214"/>
      <c r="K410" s="214"/>
      <c r="L410" s="214"/>
      <c r="M410" s="214"/>
      <c r="N410" s="214"/>
      <c r="O410" s="214"/>
      <c r="P410" s="214"/>
      <c r="Q410" s="214"/>
      <c r="R410" s="214"/>
      <c r="S410" s="214"/>
      <c r="T410" s="214"/>
      <c r="U410" s="214"/>
      <c r="V410" s="214"/>
      <c r="W410" s="214"/>
      <c r="X410" s="214"/>
      <c r="Y410" s="214"/>
      <c r="Z410" s="214"/>
      <c r="AA410" s="214"/>
      <c r="AB410" s="214"/>
      <c r="AC410" s="214"/>
    </row>
    <row r="411">
      <c r="A411" s="180"/>
      <c r="B411" s="214"/>
      <c r="C411" s="214"/>
      <c r="D411" s="214"/>
      <c r="E411" s="214"/>
      <c r="F411" s="214"/>
      <c r="G411" s="214"/>
      <c r="H411" s="214"/>
      <c r="I411" s="214"/>
      <c r="J411" s="214"/>
      <c r="K411" s="214"/>
      <c r="L411" s="214"/>
      <c r="M411" s="214"/>
      <c r="N411" s="214"/>
      <c r="O411" s="214"/>
      <c r="P411" s="214"/>
      <c r="Q411" s="214"/>
      <c r="R411" s="214"/>
      <c r="S411" s="214"/>
      <c r="T411" s="214"/>
      <c r="U411" s="214"/>
      <c r="V411" s="214"/>
      <c r="W411" s="214"/>
      <c r="X411" s="214"/>
      <c r="Y411" s="214"/>
      <c r="Z411" s="214"/>
      <c r="AA411" s="214"/>
      <c r="AB411" s="214"/>
      <c r="AC411" s="214"/>
    </row>
    <row r="412">
      <c r="A412" s="180"/>
      <c r="B412" s="214"/>
      <c r="C412" s="214"/>
      <c r="D412" s="214"/>
      <c r="E412" s="214"/>
      <c r="F412" s="214"/>
      <c r="G412" s="214"/>
      <c r="H412" s="214"/>
      <c r="I412" s="214"/>
      <c r="J412" s="214"/>
      <c r="K412" s="214"/>
      <c r="L412" s="214"/>
      <c r="M412" s="214"/>
      <c r="N412" s="214"/>
      <c r="O412" s="214"/>
      <c r="P412" s="214"/>
      <c r="Q412" s="214"/>
      <c r="R412" s="214"/>
      <c r="S412" s="214"/>
      <c r="T412" s="214"/>
      <c r="U412" s="214"/>
      <c r="V412" s="214"/>
      <c r="W412" s="214"/>
      <c r="X412" s="214"/>
      <c r="Y412" s="214"/>
      <c r="Z412" s="214"/>
      <c r="AA412" s="214"/>
      <c r="AB412" s="214"/>
      <c r="AC412" s="214"/>
    </row>
    <row r="413">
      <c r="A413" s="180"/>
      <c r="B413" s="214"/>
      <c r="C413" s="214"/>
      <c r="D413" s="214"/>
      <c r="E413" s="214"/>
      <c r="F413" s="214"/>
      <c r="G413" s="214"/>
      <c r="H413" s="214"/>
      <c r="I413" s="214"/>
      <c r="J413" s="214"/>
      <c r="K413" s="214"/>
      <c r="L413" s="214"/>
      <c r="M413" s="214"/>
      <c r="N413" s="214"/>
      <c r="O413" s="214"/>
      <c r="P413" s="214"/>
      <c r="Q413" s="214"/>
      <c r="R413" s="214"/>
      <c r="S413" s="214"/>
      <c r="T413" s="214"/>
      <c r="U413" s="214"/>
      <c r="V413" s="214"/>
      <c r="W413" s="214"/>
      <c r="X413" s="214"/>
      <c r="Y413" s="214"/>
      <c r="Z413" s="214"/>
      <c r="AA413" s="214"/>
      <c r="AB413" s="214"/>
      <c r="AC413" s="214"/>
    </row>
    <row r="414">
      <c r="A414" s="180"/>
      <c r="B414" s="214"/>
      <c r="C414" s="214"/>
      <c r="D414" s="214"/>
      <c r="E414" s="214"/>
      <c r="F414" s="214"/>
      <c r="G414" s="214"/>
      <c r="H414" s="214"/>
      <c r="I414" s="214"/>
      <c r="J414" s="214"/>
      <c r="K414" s="214"/>
      <c r="L414" s="214"/>
      <c r="M414" s="214"/>
      <c r="N414" s="214"/>
      <c r="O414" s="214"/>
      <c r="P414" s="214"/>
      <c r="Q414" s="214"/>
      <c r="R414" s="214"/>
      <c r="S414" s="214"/>
      <c r="T414" s="214"/>
      <c r="U414" s="214"/>
      <c r="V414" s="214"/>
      <c r="W414" s="214"/>
      <c r="X414" s="214"/>
      <c r="Y414" s="214"/>
      <c r="Z414" s="214"/>
      <c r="AA414" s="214"/>
      <c r="AB414" s="214"/>
      <c r="AC414" s="214"/>
    </row>
    <row r="415">
      <c r="A415" s="180"/>
      <c r="B415" s="214"/>
      <c r="C415" s="214"/>
      <c r="D415" s="214"/>
      <c r="E415" s="214"/>
      <c r="F415" s="214"/>
      <c r="G415" s="214"/>
      <c r="H415" s="214"/>
      <c r="I415" s="214"/>
      <c r="J415" s="214"/>
      <c r="K415" s="214"/>
      <c r="L415" s="214"/>
      <c r="M415" s="214"/>
      <c r="N415" s="214"/>
      <c r="O415" s="214"/>
      <c r="P415" s="214"/>
      <c r="Q415" s="214"/>
      <c r="R415" s="214"/>
      <c r="S415" s="214"/>
      <c r="T415" s="214"/>
      <c r="U415" s="214"/>
      <c r="V415" s="214"/>
      <c r="W415" s="214"/>
      <c r="X415" s="214"/>
      <c r="Y415" s="214"/>
      <c r="Z415" s="214"/>
      <c r="AA415" s="214"/>
      <c r="AB415" s="214"/>
      <c r="AC415" s="214"/>
    </row>
    <row r="416">
      <c r="A416" s="180"/>
      <c r="B416" s="214"/>
      <c r="C416" s="214"/>
      <c r="D416" s="214"/>
      <c r="E416" s="214"/>
      <c r="F416" s="214"/>
      <c r="G416" s="214"/>
      <c r="H416" s="214"/>
      <c r="I416" s="214"/>
      <c r="J416" s="214"/>
      <c r="K416" s="214"/>
      <c r="L416" s="214"/>
      <c r="M416" s="214"/>
      <c r="N416" s="214"/>
      <c r="O416" s="214"/>
      <c r="P416" s="214"/>
      <c r="Q416" s="214"/>
      <c r="R416" s="214"/>
      <c r="S416" s="214"/>
      <c r="T416" s="214"/>
      <c r="U416" s="214"/>
      <c r="V416" s="214"/>
      <c r="W416" s="214"/>
      <c r="X416" s="214"/>
      <c r="Y416" s="214"/>
      <c r="Z416" s="214"/>
      <c r="AA416" s="214"/>
      <c r="AB416" s="214"/>
      <c r="AC416" s="214"/>
    </row>
    <row r="417">
      <c r="A417" s="180"/>
      <c r="B417" s="214"/>
      <c r="C417" s="214"/>
      <c r="D417" s="214"/>
      <c r="E417" s="214"/>
      <c r="F417" s="214"/>
      <c r="G417" s="214"/>
      <c r="H417" s="214"/>
      <c r="I417" s="214"/>
      <c r="J417" s="214"/>
      <c r="K417" s="214"/>
      <c r="L417" s="214"/>
      <c r="M417" s="214"/>
      <c r="N417" s="214"/>
      <c r="O417" s="214"/>
      <c r="P417" s="214"/>
      <c r="Q417" s="214"/>
      <c r="R417" s="214"/>
      <c r="S417" s="214"/>
      <c r="T417" s="214"/>
      <c r="U417" s="214"/>
      <c r="V417" s="214"/>
      <c r="W417" s="214"/>
      <c r="X417" s="214"/>
      <c r="Y417" s="214"/>
      <c r="Z417" s="214"/>
      <c r="AA417" s="214"/>
      <c r="AB417" s="214"/>
      <c r="AC417" s="214"/>
    </row>
    <row r="418">
      <c r="A418" s="180"/>
      <c r="B418" s="214"/>
      <c r="C418" s="214"/>
      <c r="D418" s="214"/>
      <c r="E418" s="214"/>
      <c r="F418" s="214"/>
      <c r="G418" s="214"/>
      <c r="H418" s="214"/>
      <c r="I418" s="214"/>
      <c r="J418" s="214"/>
      <c r="K418" s="214"/>
      <c r="L418" s="214"/>
      <c r="M418" s="214"/>
      <c r="N418" s="214"/>
      <c r="O418" s="214"/>
      <c r="P418" s="214"/>
      <c r="Q418" s="214"/>
      <c r="R418" s="214"/>
      <c r="S418" s="214"/>
      <c r="T418" s="214"/>
      <c r="U418" s="214"/>
      <c r="V418" s="214"/>
      <c r="W418" s="214"/>
      <c r="X418" s="214"/>
      <c r="Y418" s="214"/>
      <c r="Z418" s="214"/>
      <c r="AA418" s="214"/>
      <c r="AB418" s="214"/>
      <c r="AC418" s="214"/>
    </row>
    <row r="419">
      <c r="A419" s="180"/>
      <c r="B419" s="214"/>
      <c r="C419" s="214"/>
      <c r="D419" s="214"/>
      <c r="E419" s="214"/>
      <c r="F419" s="214"/>
      <c r="G419" s="214"/>
      <c r="H419" s="214"/>
      <c r="I419" s="214"/>
      <c r="J419" s="214"/>
      <c r="K419" s="214"/>
      <c r="L419" s="214"/>
      <c r="M419" s="214"/>
      <c r="N419" s="214"/>
      <c r="O419" s="214"/>
      <c r="P419" s="214"/>
      <c r="Q419" s="214"/>
      <c r="R419" s="214"/>
      <c r="S419" s="214"/>
      <c r="T419" s="214"/>
      <c r="U419" s="214"/>
      <c r="V419" s="214"/>
      <c r="W419" s="214"/>
      <c r="X419" s="214"/>
      <c r="Y419" s="214"/>
      <c r="Z419" s="214"/>
      <c r="AA419" s="214"/>
      <c r="AB419" s="214"/>
      <c r="AC419" s="214"/>
    </row>
    <row r="420">
      <c r="A420" s="180"/>
      <c r="B420" s="214"/>
      <c r="C420" s="214"/>
      <c r="D420" s="214"/>
      <c r="E420" s="214"/>
      <c r="F420" s="214"/>
      <c r="G420" s="214"/>
      <c r="H420" s="214"/>
      <c r="I420" s="214"/>
      <c r="J420" s="214"/>
      <c r="K420" s="214"/>
      <c r="L420" s="214"/>
      <c r="M420" s="214"/>
      <c r="N420" s="214"/>
      <c r="O420" s="214"/>
      <c r="P420" s="214"/>
      <c r="Q420" s="214"/>
      <c r="R420" s="214"/>
      <c r="S420" s="214"/>
      <c r="T420" s="214"/>
      <c r="U420" s="214"/>
      <c r="V420" s="214"/>
      <c r="W420" s="214"/>
      <c r="X420" s="214"/>
      <c r="Y420" s="214"/>
      <c r="Z420" s="214"/>
      <c r="AA420" s="214"/>
      <c r="AB420" s="214"/>
      <c r="AC420" s="214"/>
    </row>
    <row r="421">
      <c r="A421" s="180"/>
      <c r="B421" s="214"/>
      <c r="C421" s="214"/>
      <c r="D421" s="214"/>
      <c r="E421" s="214"/>
      <c r="F421" s="214"/>
      <c r="G421" s="214"/>
      <c r="H421" s="214"/>
      <c r="I421" s="214"/>
      <c r="J421" s="214"/>
      <c r="K421" s="214"/>
      <c r="L421" s="214"/>
      <c r="M421" s="214"/>
      <c r="N421" s="214"/>
      <c r="O421" s="214"/>
      <c r="P421" s="214"/>
      <c r="Q421" s="214"/>
      <c r="R421" s="214"/>
      <c r="S421" s="214"/>
      <c r="T421" s="214"/>
      <c r="U421" s="214"/>
      <c r="V421" s="214"/>
      <c r="W421" s="214"/>
      <c r="X421" s="214"/>
      <c r="Y421" s="214"/>
      <c r="Z421" s="214"/>
      <c r="AA421" s="214"/>
      <c r="AB421" s="214"/>
      <c r="AC421" s="214"/>
    </row>
    <row r="422">
      <c r="A422" s="180"/>
      <c r="B422" s="214"/>
      <c r="C422" s="214"/>
      <c r="D422" s="214"/>
      <c r="E422" s="214"/>
      <c r="F422" s="214"/>
      <c r="G422" s="214"/>
      <c r="H422" s="214"/>
      <c r="I422" s="214"/>
      <c r="J422" s="214"/>
      <c r="K422" s="214"/>
      <c r="L422" s="214"/>
      <c r="M422" s="214"/>
      <c r="N422" s="214"/>
      <c r="O422" s="214"/>
      <c r="P422" s="214"/>
      <c r="Q422" s="214"/>
      <c r="R422" s="214"/>
      <c r="S422" s="214"/>
      <c r="T422" s="214"/>
      <c r="U422" s="214"/>
      <c r="V422" s="214"/>
      <c r="W422" s="214"/>
      <c r="X422" s="214"/>
      <c r="Y422" s="214"/>
      <c r="Z422" s="214"/>
      <c r="AA422" s="214"/>
      <c r="AB422" s="214"/>
      <c r="AC422" s="214"/>
    </row>
    <row r="423">
      <c r="A423" s="180"/>
      <c r="B423" s="214"/>
      <c r="C423" s="214"/>
      <c r="D423" s="214"/>
      <c r="E423" s="214"/>
      <c r="F423" s="214"/>
      <c r="G423" s="214"/>
      <c r="H423" s="214"/>
      <c r="I423" s="214"/>
      <c r="J423" s="214"/>
      <c r="K423" s="214"/>
      <c r="L423" s="214"/>
      <c r="M423" s="214"/>
      <c r="N423" s="214"/>
      <c r="O423" s="214"/>
      <c r="P423" s="214"/>
      <c r="Q423" s="214"/>
      <c r="R423" s="214"/>
      <c r="S423" s="214"/>
      <c r="T423" s="214"/>
      <c r="U423" s="214"/>
      <c r="V423" s="214"/>
      <c r="W423" s="214"/>
      <c r="X423" s="214"/>
      <c r="Y423" s="214"/>
      <c r="Z423" s="214"/>
      <c r="AA423" s="214"/>
      <c r="AB423" s="214"/>
      <c r="AC423" s="214"/>
    </row>
    <row r="424">
      <c r="A424" s="180"/>
      <c r="B424" s="214"/>
      <c r="C424" s="214"/>
      <c r="D424" s="214"/>
      <c r="E424" s="214"/>
      <c r="F424" s="214"/>
      <c r="G424" s="214"/>
      <c r="H424" s="214"/>
      <c r="I424" s="214"/>
      <c r="J424" s="214"/>
      <c r="K424" s="214"/>
      <c r="L424" s="214"/>
      <c r="M424" s="214"/>
      <c r="N424" s="214"/>
      <c r="O424" s="214"/>
      <c r="P424" s="214"/>
      <c r="Q424" s="214"/>
      <c r="R424" s="214"/>
      <c r="S424" s="214"/>
      <c r="T424" s="214"/>
      <c r="U424" s="214"/>
      <c r="V424" s="214"/>
      <c r="W424" s="214"/>
      <c r="X424" s="214"/>
      <c r="Y424" s="214"/>
      <c r="Z424" s="214"/>
      <c r="AA424" s="214"/>
      <c r="AB424" s="214"/>
      <c r="AC424" s="214"/>
    </row>
    <row r="425">
      <c r="A425" s="180"/>
      <c r="B425" s="214"/>
      <c r="C425" s="214"/>
      <c r="D425" s="214"/>
      <c r="E425" s="214"/>
      <c r="F425" s="214"/>
      <c r="G425" s="214"/>
      <c r="H425" s="214"/>
      <c r="I425" s="214"/>
      <c r="J425" s="214"/>
      <c r="K425" s="214"/>
      <c r="L425" s="214"/>
      <c r="M425" s="214"/>
      <c r="N425" s="214"/>
      <c r="O425" s="214"/>
      <c r="P425" s="214"/>
      <c r="Q425" s="214"/>
      <c r="R425" s="214"/>
      <c r="S425" s="214"/>
      <c r="T425" s="214"/>
      <c r="U425" s="214"/>
      <c r="V425" s="214"/>
      <c r="W425" s="214"/>
      <c r="X425" s="214"/>
      <c r="Y425" s="214"/>
      <c r="Z425" s="214"/>
      <c r="AA425" s="214"/>
      <c r="AB425" s="214"/>
      <c r="AC425" s="214"/>
    </row>
    <row r="426">
      <c r="A426" s="180"/>
      <c r="B426" s="214"/>
      <c r="C426" s="214"/>
      <c r="D426" s="214"/>
      <c r="E426" s="214"/>
      <c r="F426" s="214"/>
      <c r="G426" s="214"/>
      <c r="H426" s="214"/>
      <c r="I426" s="214"/>
      <c r="J426" s="214"/>
      <c r="K426" s="214"/>
      <c r="L426" s="214"/>
      <c r="M426" s="214"/>
      <c r="N426" s="214"/>
      <c r="O426" s="214"/>
      <c r="P426" s="214"/>
      <c r="Q426" s="214"/>
      <c r="R426" s="214"/>
      <c r="S426" s="214"/>
      <c r="T426" s="214"/>
      <c r="U426" s="214"/>
      <c r="V426" s="214"/>
      <c r="W426" s="214"/>
      <c r="X426" s="214"/>
      <c r="Y426" s="214"/>
      <c r="Z426" s="214"/>
      <c r="AA426" s="214"/>
      <c r="AB426" s="214"/>
      <c r="AC426" s="214"/>
    </row>
    <row r="427">
      <c r="A427" s="180"/>
      <c r="B427" s="214"/>
      <c r="C427" s="214"/>
      <c r="D427" s="214"/>
      <c r="E427" s="214"/>
      <c r="F427" s="214"/>
      <c r="G427" s="214"/>
      <c r="H427" s="214"/>
      <c r="I427" s="214"/>
      <c r="J427" s="214"/>
      <c r="K427" s="214"/>
      <c r="L427" s="214"/>
      <c r="M427" s="214"/>
      <c r="N427" s="214"/>
      <c r="O427" s="214"/>
      <c r="P427" s="214"/>
      <c r="Q427" s="214"/>
      <c r="R427" s="214"/>
      <c r="S427" s="214"/>
      <c r="T427" s="214"/>
      <c r="U427" s="214"/>
      <c r="V427" s="214"/>
      <c r="W427" s="214"/>
      <c r="X427" s="214"/>
      <c r="Y427" s="214"/>
      <c r="Z427" s="214"/>
      <c r="AA427" s="214"/>
      <c r="AB427" s="214"/>
      <c r="AC427" s="214"/>
    </row>
    <row r="428">
      <c r="A428" s="180"/>
      <c r="B428" s="214"/>
      <c r="C428" s="214"/>
      <c r="D428" s="214"/>
      <c r="E428" s="214"/>
      <c r="F428" s="214"/>
      <c r="G428" s="214"/>
      <c r="H428" s="214"/>
      <c r="I428" s="214"/>
      <c r="J428" s="214"/>
      <c r="K428" s="214"/>
      <c r="L428" s="214"/>
      <c r="M428" s="214"/>
      <c r="N428" s="214"/>
      <c r="O428" s="214"/>
      <c r="P428" s="214"/>
      <c r="Q428" s="214"/>
      <c r="R428" s="214"/>
      <c r="S428" s="214"/>
      <c r="T428" s="214"/>
      <c r="U428" s="214"/>
      <c r="V428" s="214"/>
      <c r="W428" s="214"/>
      <c r="X428" s="214"/>
      <c r="Y428" s="214"/>
      <c r="Z428" s="214"/>
      <c r="AA428" s="214"/>
      <c r="AB428" s="214"/>
      <c r="AC428" s="214"/>
    </row>
    <row r="429">
      <c r="A429" s="180"/>
      <c r="B429" s="214"/>
      <c r="C429" s="214"/>
      <c r="D429" s="214"/>
      <c r="E429" s="214"/>
      <c r="F429" s="214"/>
      <c r="G429" s="214"/>
      <c r="H429" s="214"/>
      <c r="I429" s="214"/>
      <c r="J429" s="214"/>
      <c r="K429" s="214"/>
      <c r="L429" s="214"/>
      <c r="M429" s="214"/>
      <c r="N429" s="214"/>
      <c r="O429" s="214"/>
      <c r="P429" s="214"/>
      <c r="Q429" s="214"/>
      <c r="R429" s="214"/>
      <c r="S429" s="214"/>
      <c r="T429" s="214"/>
      <c r="U429" s="214"/>
      <c r="V429" s="214"/>
      <c r="W429" s="214"/>
      <c r="X429" s="214"/>
      <c r="Y429" s="214"/>
      <c r="Z429" s="214"/>
      <c r="AA429" s="214"/>
      <c r="AB429" s="214"/>
      <c r="AC429" s="214"/>
    </row>
    <row r="430">
      <c r="A430" s="180"/>
      <c r="B430" s="214"/>
      <c r="C430" s="214"/>
      <c r="D430" s="214"/>
      <c r="E430" s="214"/>
      <c r="F430" s="214"/>
      <c r="G430" s="214"/>
      <c r="H430" s="214"/>
      <c r="I430" s="214"/>
      <c r="J430" s="214"/>
      <c r="K430" s="214"/>
      <c r="L430" s="214"/>
      <c r="M430" s="214"/>
      <c r="N430" s="214"/>
      <c r="O430" s="214"/>
      <c r="P430" s="214"/>
      <c r="Q430" s="214"/>
      <c r="R430" s="214"/>
      <c r="S430" s="214"/>
      <c r="T430" s="214"/>
      <c r="U430" s="214"/>
      <c r="V430" s="214"/>
      <c r="W430" s="214"/>
      <c r="X430" s="214"/>
      <c r="Y430" s="214"/>
      <c r="Z430" s="214"/>
      <c r="AA430" s="214"/>
      <c r="AB430" s="214"/>
      <c r="AC430" s="214"/>
    </row>
    <row r="431">
      <c r="A431" s="180"/>
      <c r="B431" s="214"/>
      <c r="C431" s="214"/>
      <c r="D431" s="214"/>
      <c r="E431" s="214"/>
      <c r="F431" s="214"/>
      <c r="G431" s="214"/>
      <c r="H431" s="214"/>
      <c r="I431" s="214"/>
      <c r="J431" s="214"/>
      <c r="K431" s="214"/>
      <c r="L431" s="214"/>
      <c r="M431" s="214"/>
      <c r="N431" s="214"/>
      <c r="O431" s="214"/>
      <c r="P431" s="214"/>
      <c r="Q431" s="214"/>
      <c r="R431" s="214"/>
      <c r="S431" s="214"/>
      <c r="T431" s="214"/>
      <c r="U431" s="214"/>
      <c r="V431" s="214"/>
      <c r="W431" s="214"/>
      <c r="X431" s="214"/>
      <c r="Y431" s="214"/>
      <c r="Z431" s="214"/>
      <c r="AA431" s="214"/>
      <c r="AB431" s="214"/>
      <c r="AC431" s="214"/>
    </row>
    <row r="432">
      <c r="A432" s="180"/>
      <c r="B432" s="214"/>
      <c r="C432" s="214"/>
      <c r="D432" s="214"/>
      <c r="E432" s="214"/>
      <c r="F432" s="214"/>
      <c r="G432" s="214"/>
      <c r="H432" s="214"/>
      <c r="I432" s="214"/>
      <c r="J432" s="214"/>
      <c r="K432" s="214"/>
      <c r="L432" s="214"/>
      <c r="M432" s="214"/>
      <c r="N432" s="214"/>
      <c r="O432" s="214"/>
      <c r="P432" s="214"/>
      <c r="Q432" s="214"/>
      <c r="R432" s="214"/>
      <c r="S432" s="214"/>
      <c r="T432" s="214"/>
      <c r="U432" s="214"/>
      <c r="V432" s="214"/>
      <c r="W432" s="214"/>
      <c r="X432" s="214"/>
      <c r="Y432" s="214"/>
      <c r="Z432" s="214"/>
      <c r="AA432" s="214"/>
      <c r="AB432" s="214"/>
      <c r="AC432" s="214"/>
    </row>
    <row r="433">
      <c r="A433" s="180"/>
      <c r="B433" s="214"/>
      <c r="C433" s="214"/>
      <c r="D433" s="214"/>
      <c r="E433" s="214"/>
      <c r="F433" s="214"/>
      <c r="G433" s="214"/>
      <c r="H433" s="214"/>
      <c r="I433" s="214"/>
      <c r="J433" s="214"/>
      <c r="K433" s="214"/>
      <c r="L433" s="214"/>
      <c r="M433" s="214"/>
      <c r="N433" s="214"/>
      <c r="O433" s="214"/>
      <c r="P433" s="214"/>
      <c r="Q433" s="214"/>
      <c r="R433" s="214"/>
      <c r="S433" s="214"/>
      <c r="T433" s="214"/>
      <c r="U433" s="214"/>
      <c r="V433" s="214"/>
      <c r="W433" s="214"/>
      <c r="X433" s="214"/>
      <c r="Y433" s="214"/>
      <c r="Z433" s="214"/>
      <c r="AA433" s="214"/>
      <c r="AB433" s="214"/>
      <c r="AC433" s="214"/>
    </row>
    <row r="434">
      <c r="A434" s="180"/>
      <c r="B434" s="214"/>
      <c r="C434" s="214"/>
      <c r="D434" s="214"/>
      <c r="E434" s="214"/>
      <c r="F434" s="214"/>
      <c r="G434" s="214"/>
      <c r="H434" s="214"/>
      <c r="I434" s="214"/>
      <c r="J434" s="214"/>
      <c r="K434" s="214"/>
      <c r="L434" s="214"/>
      <c r="M434" s="214"/>
      <c r="N434" s="214"/>
      <c r="O434" s="214"/>
      <c r="P434" s="214"/>
      <c r="Q434" s="214"/>
      <c r="R434" s="214"/>
      <c r="S434" s="214"/>
      <c r="T434" s="214"/>
      <c r="U434" s="214"/>
      <c r="V434" s="214"/>
      <c r="W434" s="214"/>
      <c r="X434" s="214"/>
      <c r="Y434" s="214"/>
      <c r="Z434" s="214"/>
      <c r="AA434" s="214"/>
      <c r="AB434" s="214"/>
      <c r="AC434" s="214"/>
    </row>
    <row r="435">
      <c r="A435" s="180"/>
      <c r="B435" s="214"/>
      <c r="C435" s="214"/>
      <c r="D435" s="214"/>
      <c r="E435" s="214"/>
      <c r="F435" s="214"/>
      <c r="G435" s="214"/>
      <c r="H435" s="214"/>
      <c r="I435" s="214"/>
      <c r="J435" s="214"/>
      <c r="K435" s="214"/>
      <c r="L435" s="214"/>
      <c r="M435" s="214"/>
      <c r="N435" s="214"/>
      <c r="O435" s="214"/>
      <c r="P435" s="214"/>
      <c r="Q435" s="214"/>
      <c r="R435" s="214"/>
      <c r="S435" s="214"/>
      <c r="T435" s="214"/>
      <c r="U435" s="214"/>
      <c r="V435" s="214"/>
      <c r="W435" s="214"/>
      <c r="X435" s="214"/>
      <c r="Y435" s="214"/>
      <c r="Z435" s="214"/>
      <c r="AA435" s="214"/>
      <c r="AB435" s="214"/>
      <c r="AC435" s="214"/>
    </row>
    <row r="436">
      <c r="A436" s="180"/>
      <c r="B436" s="214"/>
      <c r="C436" s="214"/>
      <c r="D436" s="214"/>
      <c r="E436" s="214"/>
      <c r="F436" s="214"/>
      <c r="G436" s="214"/>
      <c r="H436" s="214"/>
      <c r="I436" s="214"/>
      <c r="J436" s="214"/>
      <c r="K436" s="214"/>
      <c r="L436" s="214"/>
      <c r="M436" s="214"/>
      <c r="N436" s="214"/>
      <c r="O436" s="214"/>
      <c r="P436" s="214"/>
      <c r="Q436" s="214"/>
      <c r="R436" s="214"/>
      <c r="S436" s="214"/>
      <c r="T436" s="214"/>
      <c r="U436" s="214"/>
      <c r="V436" s="214"/>
      <c r="W436" s="214"/>
      <c r="X436" s="214"/>
      <c r="Y436" s="214"/>
      <c r="Z436" s="214"/>
      <c r="AA436" s="214"/>
      <c r="AB436" s="214"/>
      <c r="AC436" s="214"/>
    </row>
    <row r="437">
      <c r="A437" s="180"/>
      <c r="B437" s="214"/>
      <c r="C437" s="214"/>
      <c r="D437" s="214"/>
      <c r="E437" s="214"/>
      <c r="F437" s="214"/>
      <c r="G437" s="214"/>
      <c r="H437" s="214"/>
      <c r="I437" s="214"/>
      <c r="J437" s="214"/>
      <c r="K437" s="214"/>
      <c r="L437" s="214"/>
      <c r="M437" s="214"/>
      <c r="N437" s="214"/>
      <c r="O437" s="214"/>
      <c r="P437" s="214"/>
      <c r="Q437" s="214"/>
      <c r="R437" s="214"/>
      <c r="S437" s="214"/>
      <c r="T437" s="214"/>
      <c r="U437" s="214"/>
      <c r="V437" s="214"/>
      <c r="W437" s="214"/>
      <c r="X437" s="214"/>
      <c r="Y437" s="214"/>
      <c r="Z437" s="214"/>
      <c r="AA437" s="214"/>
      <c r="AB437" s="214"/>
      <c r="AC437" s="214"/>
    </row>
    <row r="438">
      <c r="A438" s="180"/>
      <c r="B438" s="214"/>
      <c r="C438" s="214"/>
      <c r="D438" s="214"/>
      <c r="E438" s="214"/>
      <c r="F438" s="214"/>
      <c r="G438" s="214"/>
      <c r="H438" s="214"/>
      <c r="I438" s="214"/>
      <c r="J438" s="214"/>
      <c r="K438" s="214"/>
      <c r="L438" s="214"/>
      <c r="M438" s="214"/>
      <c r="N438" s="214"/>
      <c r="O438" s="214"/>
      <c r="P438" s="214"/>
      <c r="Q438" s="214"/>
      <c r="R438" s="214"/>
      <c r="S438" s="214"/>
      <c r="T438" s="214"/>
      <c r="U438" s="214"/>
      <c r="V438" s="214"/>
      <c r="W438" s="214"/>
      <c r="X438" s="214"/>
      <c r="Y438" s="214"/>
      <c r="Z438" s="214"/>
      <c r="AA438" s="214"/>
      <c r="AB438" s="214"/>
      <c r="AC438" s="214"/>
    </row>
    <row r="439">
      <c r="A439" s="180"/>
      <c r="B439" s="214"/>
      <c r="C439" s="214"/>
      <c r="D439" s="214"/>
      <c r="E439" s="214"/>
      <c r="F439" s="214"/>
      <c r="G439" s="214"/>
      <c r="H439" s="214"/>
      <c r="I439" s="214"/>
      <c r="J439" s="214"/>
      <c r="K439" s="214"/>
      <c r="L439" s="214"/>
      <c r="M439" s="214"/>
      <c r="N439" s="214"/>
      <c r="O439" s="214"/>
      <c r="P439" s="214"/>
      <c r="Q439" s="214"/>
      <c r="R439" s="214"/>
      <c r="S439" s="214"/>
      <c r="T439" s="214"/>
      <c r="U439" s="214"/>
      <c r="V439" s="214"/>
      <c r="W439" s="214"/>
      <c r="X439" s="214"/>
      <c r="Y439" s="214"/>
      <c r="Z439" s="214"/>
      <c r="AA439" s="214"/>
      <c r="AB439" s="214"/>
      <c r="AC439" s="214"/>
    </row>
    <row r="440">
      <c r="A440" s="180"/>
      <c r="B440" s="214"/>
      <c r="C440" s="214"/>
      <c r="D440" s="214"/>
      <c r="E440" s="214"/>
      <c r="F440" s="214"/>
      <c r="G440" s="214"/>
      <c r="H440" s="214"/>
      <c r="I440" s="214"/>
      <c r="J440" s="214"/>
      <c r="K440" s="214"/>
      <c r="L440" s="214"/>
      <c r="M440" s="214"/>
      <c r="N440" s="214"/>
      <c r="O440" s="214"/>
      <c r="P440" s="214"/>
      <c r="Q440" s="214"/>
      <c r="R440" s="214"/>
      <c r="S440" s="214"/>
      <c r="T440" s="214"/>
      <c r="U440" s="214"/>
      <c r="V440" s="214"/>
      <c r="W440" s="214"/>
      <c r="X440" s="214"/>
      <c r="Y440" s="214"/>
      <c r="Z440" s="214"/>
      <c r="AA440" s="214"/>
      <c r="AB440" s="214"/>
      <c r="AC440" s="214"/>
    </row>
    <row r="441">
      <c r="A441" s="180"/>
      <c r="B441" s="214"/>
      <c r="C441" s="214"/>
      <c r="D441" s="214"/>
      <c r="E441" s="214"/>
      <c r="F441" s="214"/>
      <c r="G441" s="214"/>
      <c r="H441" s="214"/>
      <c r="I441" s="214"/>
      <c r="J441" s="214"/>
      <c r="K441" s="214"/>
      <c r="L441" s="214"/>
      <c r="M441" s="214"/>
      <c r="N441" s="214"/>
      <c r="O441" s="214"/>
      <c r="P441" s="214"/>
      <c r="Q441" s="214"/>
      <c r="R441" s="214"/>
      <c r="S441" s="214"/>
      <c r="T441" s="214"/>
      <c r="U441" s="214"/>
      <c r="V441" s="214"/>
      <c r="W441" s="214"/>
      <c r="X441" s="214"/>
      <c r="Y441" s="214"/>
      <c r="Z441" s="214"/>
      <c r="AA441" s="214"/>
      <c r="AB441" s="214"/>
      <c r="AC441" s="214"/>
    </row>
    <row r="442">
      <c r="A442" s="180"/>
      <c r="B442" s="214"/>
      <c r="C442" s="214"/>
      <c r="D442" s="214"/>
      <c r="E442" s="214"/>
      <c r="F442" s="214"/>
      <c r="G442" s="214"/>
      <c r="H442" s="214"/>
      <c r="I442" s="214"/>
      <c r="J442" s="214"/>
      <c r="K442" s="214"/>
      <c r="L442" s="214"/>
      <c r="M442" s="214"/>
      <c r="N442" s="214"/>
      <c r="O442" s="214"/>
      <c r="P442" s="214"/>
      <c r="Q442" s="214"/>
      <c r="R442" s="214"/>
      <c r="S442" s="214"/>
      <c r="T442" s="214"/>
      <c r="U442" s="214"/>
      <c r="V442" s="214"/>
      <c r="W442" s="214"/>
      <c r="X442" s="214"/>
      <c r="Y442" s="214"/>
      <c r="Z442" s="214"/>
      <c r="AA442" s="214"/>
      <c r="AB442" s="214"/>
      <c r="AC442" s="214"/>
    </row>
    <row r="443">
      <c r="A443" s="180"/>
      <c r="B443" s="214"/>
      <c r="C443" s="214"/>
      <c r="D443" s="214"/>
      <c r="E443" s="214"/>
      <c r="F443" s="214"/>
      <c r="G443" s="214"/>
      <c r="H443" s="214"/>
      <c r="I443" s="214"/>
      <c r="J443" s="214"/>
      <c r="K443" s="214"/>
      <c r="L443" s="214"/>
      <c r="M443" s="214"/>
      <c r="N443" s="214"/>
      <c r="O443" s="214"/>
      <c r="P443" s="214"/>
      <c r="Q443" s="214"/>
      <c r="R443" s="214"/>
      <c r="S443" s="214"/>
      <c r="T443" s="214"/>
      <c r="U443" s="214"/>
      <c r="V443" s="214"/>
      <c r="W443" s="214"/>
      <c r="X443" s="214"/>
      <c r="Y443" s="214"/>
      <c r="Z443" s="214"/>
      <c r="AA443" s="214"/>
      <c r="AB443" s="214"/>
      <c r="AC443" s="214"/>
    </row>
    <row r="444">
      <c r="A444" s="180"/>
      <c r="B444" s="214"/>
      <c r="C444" s="214"/>
      <c r="D444" s="214"/>
      <c r="E444" s="214"/>
      <c r="F444" s="214"/>
      <c r="G444" s="214"/>
      <c r="H444" s="214"/>
      <c r="I444" s="214"/>
      <c r="J444" s="214"/>
      <c r="K444" s="214"/>
      <c r="L444" s="214"/>
      <c r="M444" s="214"/>
      <c r="N444" s="214"/>
      <c r="O444" s="214"/>
      <c r="P444" s="214"/>
      <c r="Q444" s="214"/>
      <c r="R444" s="214"/>
      <c r="S444" s="214"/>
      <c r="T444" s="214"/>
      <c r="U444" s="214"/>
      <c r="V444" s="214"/>
      <c r="W444" s="214"/>
      <c r="X444" s="214"/>
      <c r="Y444" s="214"/>
      <c r="Z444" s="214"/>
      <c r="AA444" s="214"/>
      <c r="AB444" s="214"/>
      <c r="AC444" s="214"/>
    </row>
    <row r="445">
      <c r="A445" s="180"/>
      <c r="B445" s="214"/>
      <c r="C445" s="214"/>
      <c r="D445" s="214"/>
      <c r="E445" s="214"/>
      <c r="F445" s="214"/>
      <c r="G445" s="214"/>
      <c r="H445" s="214"/>
      <c r="I445" s="214"/>
      <c r="J445" s="214"/>
      <c r="K445" s="214"/>
      <c r="L445" s="214"/>
      <c r="M445" s="214"/>
      <c r="N445" s="214"/>
      <c r="O445" s="214"/>
      <c r="P445" s="214"/>
      <c r="Q445" s="214"/>
      <c r="R445" s="214"/>
      <c r="S445" s="214"/>
      <c r="T445" s="214"/>
      <c r="U445" s="214"/>
      <c r="V445" s="214"/>
      <c r="W445" s="214"/>
      <c r="X445" s="214"/>
      <c r="Y445" s="214"/>
      <c r="Z445" s="214"/>
      <c r="AA445" s="214"/>
      <c r="AB445" s="214"/>
      <c r="AC445" s="214"/>
    </row>
    <row r="446">
      <c r="A446" s="180"/>
      <c r="B446" s="214"/>
      <c r="C446" s="214"/>
      <c r="D446" s="214"/>
      <c r="E446" s="214"/>
      <c r="F446" s="214"/>
      <c r="G446" s="214"/>
      <c r="H446" s="214"/>
      <c r="I446" s="214"/>
      <c r="J446" s="214"/>
      <c r="K446" s="214"/>
      <c r="L446" s="214"/>
      <c r="M446" s="214"/>
      <c r="N446" s="214"/>
      <c r="O446" s="214"/>
      <c r="P446" s="214"/>
      <c r="Q446" s="214"/>
      <c r="R446" s="214"/>
      <c r="S446" s="214"/>
      <c r="T446" s="214"/>
      <c r="U446" s="214"/>
      <c r="V446" s="214"/>
      <c r="W446" s="214"/>
      <c r="X446" s="214"/>
      <c r="Y446" s="214"/>
      <c r="Z446" s="214"/>
      <c r="AA446" s="214"/>
      <c r="AB446" s="214"/>
      <c r="AC446" s="214"/>
    </row>
    <row r="447">
      <c r="A447" s="180"/>
      <c r="B447" s="214"/>
      <c r="C447" s="214"/>
      <c r="D447" s="214"/>
      <c r="E447" s="214"/>
      <c r="F447" s="214"/>
      <c r="G447" s="214"/>
      <c r="H447" s="214"/>
      <c r="I447" s="214"/>
      <c r="J447" s="214"/>
      <c r="K447" s="214"/>
      <c r="L447" s="214"/>
      <c r="M447" s="214"/>
      <c r="N447" s="214"/>
      <c r="O447" s="214"/>
      <c r="P447" s="214"/>
      <c r="Q447" s="214"/>
      <c r="R447" s="214"/>
      <c r="S447" s="214"/>
      <c r="T447" s="214"/>
      <c r="U447" s="214"/>
      <c r="V447" s="214"/>
      <c r="W447" s="214"/>
      <c r="X447" s="214"/>
      <c r="Y447" s="214"/>
      <c r="Z447" s="214"/>
      <c r="AA447" s="214"/>
      <c r="AB447" s="214"/>
      <c r="AC447" s="214"/>
    </row>
    <row r="448">
      <c r="A448" s="180"/>
      <c r="B448" s="214"/>
      <c r="C448" s="214"/>
      <c r="D448" s="214"/>
      <c r="E448" s="214"/>
      <c r="F448" s="214"/>
      <c r="G448" s="214"/>
      <c r="H448" s="214"/>
      <c r="I448" s="214"/>
      <c r="J448" s="214"/>
      <c r="K448" s="214"/>
      <c r="L448" s="214"/>
      <c r="M448" s="214"/>
      <c r="N448" s="214"/>
      <c r="O448" s="214"/>
      <c r="P448" s="214"/>
      <c r="Q448" s="214"/>
      <c r="R448" s="214"/>
      <c r="S448" s="214"/>
      <c r="T448" s="214"/>
      <c r="U448" s="214"/>
      <c r="V448" s="214"/>
      <c r="W448" s="214"/>
      <c r="X448" s="214"/>
      <c r="Y448" s="214"/>
      <c r="Z448" s="214"/>
      <c r="AA448" s="214"/>
      <c r="AB448" s="214"/>
      <c r="AC448" s="214"/>
    </row>
    <row r="449">
      <c r="A449" s="180"/>
      <c r="B449" s="214"/>
      <c r="C449" s="214"/>
      <c r="D449" s="214"/>
      <c r="E449" s="214"/>
      <c r="F449" s="214"/>
      <c r="G449" s="214"/>
      <c r="H449" s="214"/>
      <c r="I449" s="214"/>
      <c r="J449" s="214"/>
      <c r="K449" s="214"/>
      <c r="L449" s="214"/>
      <c r="M449" s="214"/>
      <c r="N449" s="214"/>
      <c r="O449" s="214"/>
      <c r="P449" s="214"/>
      <c r="Q449" s="214"/>
      <c r="R449" s="214"/>
      <c r="S449" s="214"/>
      <c r="T449" s="214"/>
      <c r="U449" s="214"/>
      <c r="V449" s="214"/>
      <c r="W449" s="214"/>
      <c r="X449" s="214"/>
      <c r="Y449" s="214"/>
      <c r="Z449" s="214"/>
      <c r="AA449" s="214"/>
      <c r="AB449" s="214"/>
      <c r="AC449" s="214"/>
    </row>
    <row r="450">
      <c r="A450" s="180"/>
      <c r="B450" s="214"/>
      <c r="C450" s="214"/>
      <c r="D450" s="214"/>
      <c r="E450" s="214"/>
      <c r="F450" s="214"/>
      <c r="G450" s="214"/>
      <c r="H450" s="214"/>
      <c r="I450" s="214"/>
      <c r="J450" s="214"/>
      <c r="K450" s="214"/>
      <c r="L450" s="214"/>
      <c r="M450" s="214"/>
      <c r="N450" s="214"/>
      <c r="O450" s="214"/>
      <c r="P450" s="214"/>
      <c r="Q450" s="214"/>
      <c r="R450" s="214"/>
      <c r="S450" s="214"/>
      <c r="T450" s="214"/>
      <c r="U450" s="214"/>
      <c r="V450" s="214"/>
      <c r="W450" s="214"/>
      <c r="X450" s="214"/>
      <c r="Y450" s="214"/>
      <c r="Z450" s="214"/>
      <c r="AA450" s="214"/>
      <c r="AB450" s="214"/>
      <c r="AC450" s="214"/>
    </row>
    <row r="451">
      <c r="A451" s="180"/>
      <c r="B451" s="214"/>
      <c r="C451" s="214"/>
      <c r="D451" s="214"/>
      <c r="E451" s="214"/>
      <c r="F451" s="214"/>
      <c r="G451" s="214"/>
      <c r="H451" s="214"/>
      <c r="I451" s="214"/>
      <c r="J451" s="214"/>
      <c r="K451" s="214"/>
      <c r="L451" s="214"/>
      <c r="M451" s="214"/>
      <c r="N451" s="214"/>
      <c r="O451" s="214"/>
      <c r="P451" s="214"/>
      <c r="Q451" s="214"/>
      <c r="R451" s="214"/>
      <c r="S451" s="214"/>
      <c r="T451" s="214"/>
      <c r="U451" s="214"/>
      <c r="V451" s="214"/>
      <c r="W451" s="214"/>
      <c r="X451" s="214"/>
      <c r="Y451" s="214"/>
      <c r="Z451" s="214"/>
      <c r="AA451" s="214"/>
      <c r="AB451" s="214"/>
      <c r="AC451" s="214"/>
    </row>
    <row r="452">
      <c r="A452" s="180"/>
      <c r="B452" s="214"/>
      <c r="C452" s="214"/>
      <c r="D452" s="214"/>
      <c r="E452" s="214"/>
      <c r="F452" s="214"/>
      <c r="G452" s="214"/>
      <c r="H452" s="214"/>
      <c r="I452" s="214"/>
      <c r="J452" s="214"/>
      <c r="K452" s="214"/>
      <c r="L452" s="214"/>
      <c r="M452" s="214"/>
      <c r="N452" s="214"/>
      <c r="O452" s="214"/>
      <c r="P452" s="214"/>
      <c r="Q452" s="214"/>
      <c r="R452" s="214"/>
      <c r="S452" s="214"/>
      <c r="T452" s="214"/>
      <c r="U452" s="214"/>
      <c r="V452" s="214"/>
      <c r="W452" s="214"/>
      <c r="X452" s="214"/>
      <c r="Y452" s="214"/>
      <c r="Z452" s="214"/>
      <c r="AA452" s="214"/>
      <c r="AB452" s="214"/>
      <c r="AC452" s="214"/>
    </row>
    <row r="453">
      <c r="A453" s="180"/>
      <c r="B453" s="214"/>
      <c r="C453" s="214"/>
      <c r="D453" s="214"/>
      <c r="E453" s="214"/>
      <c r="F453" s="214"/>
      <c r="G453" s="214"/>
      <c r="H453" s="214"/>
      <c r="I453" s="214"/>
      <c r="J453" s="214"/>
      <c r="K453" s="214"/>
      <c r="L453" s="214"/>
      <c r="M453" s="214"/>
      <c r="N453" s="214"/>
      <c r="O453" s="214"/>
      <c r="P453" s="214"/>
      <c r="Q453" s="214"/>
      <c r="R453" s="214"/>
      <c r="S453" s="214"/>
      <c r="T453" s="214"/>
      <c r="U453" s="214"/>
      <c r="V453" s="214"/>
      <c r="W453" s="214"/>
      <c r="X453" s="214"/>
      <c r="Y453" s="214"/>
      <c r="Z453" s="214"/>
      <c r="AA453" s="214"/>
      <c r="AB453" s="214"/>
      <c r="AC453" s="214"/>
    </row>
    <row r="454">
      <c r="A454" s="180"/>
      <c r="B454" s="214"/>
      <c r="C454" s="214"/>
      <c r="D454" s="214"/>
      <c r="E454" s="214"/>
      <c r="F454" s="214"/>
      <c r="G454" s="214"/>
      <c r="H454" s="214"/>
      <c r="I454" s="214"/>
      <c r="J454" s="214"/>
      <c r="K454" s="214"/>
      <c r="L454" s="214"/>
      <c r="M454" s="214"/>
      <c r="N454" s="214"/>
      <c r="O454" s="214"/>
      <c r="P454" s="214"/>
      <c r="Q454" s="214"/>
      <c r="R454" s="214"/>
      <c r="S454" s="214"/>
      <c r="T454" s="214"/>
      <c r="U454" s="214"/>
      <c r="V454" s="214"/>
      <c r="W454" s="214"/>
      <c r="X454" s="214"/>
      <c r="Y454" s="214"/>
      <c r="Z454" s="214"/>
      <c r="AA454" s="214"/>
      <c r="AB454" s="214"/>
      <c r="AC454" s="214"/>
    </row>
    <row r="455">
      <c r="A455" s="180"/>
      <c r="B455" s="214"/>
      <c r="C455" s="214"/>
      <c r="D455" s="214"/>
      <c r="E455" s="214"/>
      <c r="F455" s="214"/>
      <c r="G455" s="214"/>
      <c r="H455" s="214"/>
      <c r="I455" s="214"/>
      <c r="J455" s="214"/>
      <c r="K455" s="214"/>
      <c r="L455" s="214"/>
      <c r="M455" s="214"/>
      <c r="N455" s="214"/>
      <c r="O455" s="214"/>
      <c r="P455" s="214"/>
      <c r="Q455" s="214"/>
      <c r="R455" s="214"/>
      <c r="S455" s="214"/>
      <c r="T455" s="214"/>
      <c r="U455" s="214"/>
      <c r="V455" s="214"/>
      <c r="W455" s="214"/>
      <c r="X455" s="214"/>
      <c r="Y455" s="214"/>
      <c r="Z455" s="214"/>
      <c r="AA455" s="214"/>
      <c r="AB455" s="214"/>
      <c r="AC455" s="214"/>
    </row>
    <row r="456">
      <c r="A456" s="180"/>
      <c r="B456" s="214"/>
      <c r="C456" s="214"/>
      <c r="D456" s="214"/>
      <c r="E456" s="214"/>
      <c r="F456" s="214"/>
      <c r="G456" s="214"/>
      <c r="H456" s="214"/>
      <c r="I456" s="214"/>
      <c r="J456" s="214"/>
      <c r="K456" s="214"/>
      <c r="L456" s="214"/>
      <c r="M456" s="214"/>
      <c r="N456" s="214"/>
      <c r="O456" s="214"/>
      <c r="P456" s="214"/>
      <c r="Q456" s="214"/>
      <c r="R456" s="214"/>
      <c r="S456" s="214"/>
      <c r="T456" s="214"/>
      <c r="U456" s="214"/>
      <c r="V456" s="214"/>
      <c r="W456" s="214"/>
      <c r="X456" s="214"/>
      <c r="Y456" s="214"/>
      <c r="Z456" s="214"/>
      <c r="AA456" s="214"/>
      <c r="AB456" s="214"/>
      <c r="AC456" s="214"/>
    </row>
    <row r="457">
      <c r="A457" s="180"/>
      <c r="B457" s="214"/>
      <c r="C457" s="214"/>
      <c r="D457" s="214"/>
      <c r="E457" s="214"/>
      <c r="F457" s="214"/>
      <c r="G457" s="214"/>
      <c r="H457" s="214"/>
      <c r="I457" s="214"/>
      <c r="J457" s="214"/>
      <c r="K457" s="214"/>
      <c r="L457" s="214"/>
      <c r="M457" s="214"/>
      <c r="N457" s="214"/>
      <c r="O457" s="214"/>
      <c r="P457" s="214"/>
      <c r="Q457" s="214"/>
      <c r="R457" s="214"/>
      <c r="S457" s="214"/>
      <c r="T457" s="214"/>
      <c r="U457" s="214"/>
      <c r="V457" s="214"/>
      <c r="W457" s="214"/>
      <c r="X457" s="214"/>
      <c r="Y457" s="214"/>
      <c r="Z457" s="214"/>
      <c r="AA457" s="214"/>
      <c r="AB457" s="214"/>
      <c r="AC457" s="214"/>
    </row>
    <row r="458">
      <c r="A458" s="180"/>
      <c r="B458" s="214"/>
      <c r="C458" s="214"/>
      <c r="D458" s="214"/>
      <c r="E458" s="214"/>
      <c r="F458" s="214"/>
      <c r="G458" s="214"/>
      <c r="H458" s="214"/>
      <c r="I458" s="214"/>
      <c r="J458" s="214"/>
      <c r="K458" s="214"/>
      <c r="L458" s="214"/>
      <c r="M458" s="214"/>
      <c r="N458" s="214"/>
      <c r="O458" s="214"/>
      <c r="P458" s="214"/>
      <c r="Q458" s="214"/>
      <c r="R458" s="214"/>
      <c r="S458" s="214"/>
      <c r="T458" s="214"/>
      <c r="U458" s="214"/>
      <c r="V458" s="214"/>
      <c r="W458" s="214"/>
      <c r="X458" s="214"/>
      <c r="Y458" s="214"/>
      <c r="Z458" s="214"/>
      <c r="AA458" s="214"/>
      <c r="AB458" s="214"/>
      <c r="AC458" s="214"/>
    </row>
    <row r="459">
      <c r="A459" s="180"/>
      <c r="B459" s="214"/>
      <c r="C459" s="214"/>
      <c r="D459" s="214"/>
      <c r="E459" s="214"/>
      <c r="F459" s="214"/>
      <c r="G459" s="214"/>
      <c r="H459" s="214"/>
      <c r="I459" s="214"/>
      <c r="J459" s="214"/>
      <c r="K459" s="214"/>
      <c r="L459" s="214"/>
      <c r="M459" s="214"/>
      <c r="N459" s="214"/>
      <c r="O459" s="214"/>
      <c r="P459" s="214"/>
      <c r="Q459" s="214"/>
      <c r="R459" s="214"/>
      <c r="S459" s="214"/>
      <c r="T459" s="214"/>
      <c r="U459" s="214"/>
      <c r="V459" s="214"/>
      <c r="W459" s="214"/>
      <c r="X459" s="214"/>
      <c r="Y459" s="214"/>
      <c r="Z459" s="214"/>
      <c r="AA459" s="214"/>
      <c r="AB459" s="214"/>
      <c r="AC459" s="214"/>
    </row>
    <row r="460">
      <c r="A460" s="180"/>
      <c r="B460" s="214"/>
      <c r="C460" s="214"/>
      <c r="D460" s="214"/>
      <c r="E460" s="214"/>
      <c r="F460" s="214"/>
      <c r="G460" s="214"/>
      <c r="H460" s="214"/>
      <c r="I460" s="214"/>
      <c r="J460" s="214"/>
      <c r="K460" s="214"/>
      <c r="L460" s="214"/>
      <c r="M460" s="214"/>
      <c r="N460" s="214"/>
      <c r="O460" s="214"/>
      <c r="P460" s="214"/>
      <c r="Q460" s="214"/>
      <c r="R460" s="214"/>
      <c r="S460" s="214"/>
      <c r="T460" s="214"/>
      <c r="U460" s="214"/>
      <c r="V460" s="214"/>
      <c r="W460" s="214"/>
      <c r="X460" s="214"/>
      <c r="Y460" s="214"/>
      <c r="Z460" s="214"/>
      <c r="AA460" s="214"/>
      <c r="AB460" s="214"/>
      <c r="AC460" s="214"/>
    </row>
    <row r="461">
      <c r="A461" s="180"/>
      <c r="B461" s="214"/>
      <c r="C461" s="214"/>
      <c r="D461" s="214"/>
      <c r="E461" s="214"/>
      <c r="F461" s="214"/>
      <c r="G461" s="214"/>
      <c r="H461" s="214"/>
      <c r="I461" s="214"/>
      <c r="J461" s="214"/>
      <c r="K461" s="214"/>
      <c r="L461" s="214"/>
      <c r="M461" s="214"/>
      <c r="N461" s="214"/>
      <c r="O461" s="214"/>
      <c r="P461" s="214"/>
      <c r="Q461" s="214"/>
      <c r="R461" s="214"/>
      <c r="S461" s="214"/>
      <c r="T461" s="214"/>
      <c r="U461" s="214"/>
      <c r="V461" s="214"/>
      <c r="W461" s="214"/>
      <c r="X461" s="214"/>
      <c r="Y461" s="214"/>
      <c r="Z461" s="214"/>
      <c r="AA461" s="214"/>
      <c r="AB461" s="214"/>
      <c r="AC461" s="214"/>
    </row>
    <row r="462">
      <c r="A462" s="180"/>
      <c r="B462" s="214"/>
      <c r="C462" s="214"/>
      <c r="D462" s="214"/>
      <c r="E462" s="214"/>
      <c r="F462" s="214"/>
      <c r="G462" s="214"/>
      <c r="H462" s="214"/>
      <c r="I462" s="214"/>
      <c r="J462" s="214"/>
      <c r="K462" s="214"/>
      <c r="L462" s="214"/>
      <c r="M462" s="214"/>
      <c r="N462" s="214"/>
      <c r="O462" s="214"/>
      <c r="P462" s="214"/>
      <c r="Q462" s="214"/>
      <c r="R462" s="214"/>
      <c r="S462" s="214"/>
      <c r="T462" s="214"/>
      <c r="U462" s="214"/>
      <c r="V462" s="214"/>
      <c r="W462" s="214"/>
      <c r="X462" s="214"/>
      <c r="Y462" s="214"/>
      <c r="Z462" s="214"/>
      <c r="AA462" s="214"/>
      <c r="AB462" s="214"/>
      <c r="AC462" s="214"/>
    </row>
    <row r="463">
      <c r="A463" s="180"/>
      <c r="B463" s="214"/>
      <c r="C463" s="214"/>
      <c r="D463" s="214"/>
      <c r="E463" s="214"/>
      <c r="F463" s="214"/>
      <c r="G463" s="214"/>
      <c r="H463" s="214"/>
      <c r="I463" s="214"/>
      <c r="J463" s="214"/>
      <c r="K463" s="214"/>
      <c r="L463" s="214"/>
      <c r="M463" s="214"/>
      <c r="N463" s="214"/>
      <c r="O463" s="214"/>
      <c r="P463" s="214"/>
      <c r="Q463" s="214"/>
      <c r="R463" s="214"/>
      <c r="S463" s="214"/>
      <c r="T463" s="214"/>
      <c r="U463" s="214"/>
      <c r="V463" s="214"/>
      <c r="W463" s="214"/>
      <c r="X463" s="214"/>
      <c r="Y463" s="214"/>
      <c r="Z463" s="214"/>
      <c r="AA463" s="214"/>
      <c r="AB463" s="214"/>
      <c r="AC463" s="214"/>
    </row>
    <row r="464">
      <c r="A464" s="180"/>
      <c r="B464" s="214"/>
      <c r="C464" s="214"/>
      <c r="D464" s="214"/>
      <c r="E464" s="214"/>
      <c r="F464" s="214"/>
      <c r="G464" s="214"/>
      <c r="H464" s="214"/>
      <c r="I464" s="214"/>
      <c r="J464" s="214"/>
      <c r="K464" s="214"/>
      <c r="L464" s="214"/>
      <c r="M464" s="214"/>
      <c r="N464" s="214"/>
      <c r="O464" s="214"/>
      <c r="P464" s="214"/>
      <c r="Q464" s="214"/>
      <c r="R464" s="214"/>
      <c r="S464" s="214"/>
      <c r="T464" s="214"/>
      <c r="U464" s="214"/>
      <c r="V464" s="214"/>
      <c r="W464" s="214"/>
      <c r="X464" s="214"/>
      <c r="Y464" s="214"/>
      <c r="Z464" s="214"/>
      <c r="AA464" s="214"/>
      <c r="AB464" s="214"/>
      <c r="AC464" s="214"/>
    </row>
    <row r="465">
      <c r="A465" s="180"/>
      <c r="B465" s="214"/>
      <c r="C465" s="214"/>
      <c r="D465" s="214"/>
      <c r="E465" s="214"/>
      <c r="F465" s="214"/>
      <c r="G465" s="214"/>
      <c r="H465" s="214"/>
      <c r="I465" s="214"/>
      <c r="J465" s="214"/>
      <c r="K465" s="214"/>
      <c r="L465" s="214"/>
      <c r="M465" s="214"/>
      <c r="N465" s="214"/>
      <c r="O465" s="214"/>
      <c r="P465" s="214"/>
      <c r="Q465" s="214"/>
      <c r="R465" s="214"/>
      <c r="S465" s="214"/>
      <c r="T465" s="214"/>
      <c r="U465" s="214"/>
      <c r="V465" s="214"/>
      <c r="W465" s="214"/>
      <c r="X465" s="214"/>
      <c r="Y465" s="214"/>
      <c r="Z465" s="214"/>
      <c r="AA465" s="214"/>
      <c r="AB465" s="214"/>
      <c r="AC465" s="214"/>
    </row>
    <row r="466">
      <c r="A466" s="180"/>
      <c r="B466" s="214"/>
      <c r="C466" s="214"/>
      <c r="D466" s="214"/>
      <c r="E466" s="214"/>
      <c r="F466" s="214"/>
      <c r="G466" s="214"/>
      <c r="H466" s="214"/>
      <c r="I466" s="214"/>
      <c r="J466" s="214"/>
      <c r="K466" s="214"/>
      <c r="L466" s="214"/>
      <c r="M466" s="214"/>
      <c r="N466" s="214"/>
      <c r="O466" s="214"/>
      <c r="P466" s="214"/>
      <c r="Q466" s="214"/>
      <c r="R466" s="214"/>
      <c r="S466" s="214"/>
      <c r="T466" s="214"/>
      <c r="U466" s="214"/>
      <c r="V466" s="214"/>
      <c r="W466" s="214"/>
      <c r="X466" s="214"/>
      <c r="Y466" s="214"/>
      <c r="Z466" s="214"/>
      <c r="AA466" s="214"/>
      <c r="AB466" s="214"/>
      <c r="AC466" s="214"/>
    </row>
    <row r="467">
      <c r="A467" s="180"/>
      <c r="B467" s="214"/>
      <c r="C467" s="214"/>
      <c r="D467" s="214"/>
      <c r="E467" s="214"/>
      <c r="F467" s="214"/>
      <c r="G467" s="214"/>
      <c r="H467" s="214"/>
      <c r="I467" s="214"/>
      <c r="J467" s="214"/>
      <c r="K467" s="214"/>
      <c r="L467" s="214"/>
      <c r="M467" s="214"/>
      <c r="N467" s="214"/>
      <c r="O467" s="214"/>
      <c r="P467" s="214"/>
      <c r="Q467" s="214"/>
      <c r="R467" s="214"/>
      <c r="S467" s="214"/>
      <c r="T467" s="214"/>
      <c r="U467" s="214"/>
      <c r="V467" s="214"/>
      <c r="W467" s="214"/>
      <c r="X467" s="214"/>
      <c r="Y467" s="214"/>
      <c r="Z467" s="214"/>
      <c r="AA467" s="214"/>
      <c r="AB467" s="214"/>
      <c r="AC467" s="214"/>
    </row>
    <row r="468">
      <c r="A468" s="180"/>
      <c r="B468" s="214"/>
      <c r="C468" s="214"/>
      <c r="D468" s="214"/>
      <c r="E468" s="214"/>
      <c r="F468" s="214"/>
      <c r="G468" s="214"/>
      <c r="H468" s="214"/>
      <c r="I468" s="214"/>
      <c r="J468" s="214"/>
      <c r="K468" s="214"/>
      <c r="L468" s="214"/>
      <c r="M468" s="214"/>
      <c r="N468" s="214"/>
      <c r="O468" s="214"/>
      <c r="P468" s="214"/>
      <c r="Q468" s="214"/>
      <c r="R468" s="214"/>
      <c r="S468" s="214"/>
      <c r="T468" s="214"/>
      <c r="U468" s="214"/>
      <c r="V468" s="214"/>
      <c r="W468" s="214"/>
      <c r="X468" s="214"/>
      <c r="Y468" s="214"/>
      <c r="Z468" s="214"/>
      <c r="AA468" s="214"/>
      <c r="AB468" s="214"/>
      <c r="AC468" s="214"/>
    </row>
    <row r="469">
      <c r="A469" s="180"/>
      <c r="B469" s="214"/>
      <c r="C469" s="214"/>
      <c r="D469" s="214"/>
      <c r="E469" s="214"/>
      <c r="F469" s="214"/>
      <c r="G469" s="214"/>
      <c r="H469" s="214"/>
      <c r="I469" s="214"/>
      <c r="J469" s="214"/>
      <c r="K469" s="214"/>
      <c r="L469" s="214"/>
      <c r="M469" s="214"/>
      <c r="N469" s="214"/>
      <c r="O469" s="214"/>
      <c r="P469" s="214"/>
      <c r="Q469" s="214"/>
      <c r="R469" s="214"/>
      <c r="S469" s="214"/>
      <c r="T469" s="214"/>
      <c r="U469" s="214"/>
      <c r="V469" s="214"/>
      <c r="W469" s="214"/>
      <c r="X469" s="214"/>
      <c r="Y469" s="214"/>
      <c r="Z469" s="214"/>
      <c r="AA469" s="214"/>
      <c r="AB469" s="214"/>
      <c r="AC469" s="214"/>
    </row>
    <row r="470">
      <c r="A470" s="180"/>
      <c r="B470" s="214"/>
      <c r="C470" s="214"/>
      <c r="D470" s="214"/>
      <c r="E470" s="214"/>
      <c r="F470" s="214"/>
      <c r="G470" s="214"/>
      <c r="H470" s="214"/>
      <c r="I470" s="214"/>
      <c r="J470" s="214"/>
      <c r="K470" s="214"/>
      <c r="L470" s="214"/>
      <c r="M470" s="214"/>
      <c r="N470" s="214"/>
      <c r="O470" s="214"/>
      <c r="P470" s="214"/>
      <c r="Q470" s="214"/>
      <c r="R470" s="214"/>
      <c r="S470" s="214"/>
      <c r="T470" s="214"/>
      <c r="U470" s="214"/>
      <c r="V470" s="214"/>
      <c r="W470" s="214"/>
      <c r="X470" s="214"/>
      <c r="Y470" s="214"/>
      <c r="Z470" s="214"/>
      <c r="AA470" s="214"/>
      <c r="AB470" s="214"/>
      <c r="AC470" s="214"/>
    </row>
    <row r="471">
      <c r="A471" s="180"/>
      <c r="B471" s="214"/>
      <c r="C471" s="214"/>
      <c r="D471" s="214"/>
      <c r="E471" s="214"/>
      <c r="F471" s="214"/>
      <c r="G471" s="214"/>
      <c r="H471" s="214"/>
      <c r="I471" s="214"/>
      <c r="J471" s="214"/>
      <c r="K471" s="214"/>
      <c r="L471" s="214"/>
      <c r="M471" s="214"/>
      <c r="N471" s="214"/>
      <c r="O471" s="214"/>
      <c r="P471" s="214"/>
      <c r="Q471" s="214"/>
      <c r="R471" s="214"/>
      <c r="S471" s="214"/>
      <c r="T471" s="214"/>
      <c r="U471" s="214"/>
      <c r="V471" s="214"/>
      <c r="W471" s="214"/>
      <c r="X471" s="214"/>
      <c r="Y471" s="214"/>
      <c r="Z471" s="214"/>
      <c r="AA471" s="214"/>
      <c r="AB471" s="214"/>
      <c r="AC471" s="214"/>
    </row>
    <row r="472">
      <c r="A472" s="180"/>
      <c r="B472" s="214"/>
      <c r="C472" s="214"/>
      <c r="D472" s="214"/>
      <c r="E472" s="214"/>
      <c r="F472" s="214"/>
      <c r="G472" s="214"/>
      <c r="H472" s="214"/>
      <c r="I472" s="214"/>
      <c r="J472" s="214"/>
      <c r="K472" s="214"/>
      <c r="L472" s="214"/>
      <c r="M472" s="214"/>
      <c r="N472" s="214"/>
      <c r="O472" s="214"/>
      <c r="P472" s="214"/>
      <c r="Q472" s="214"/>
      <c r="R472" s="214"/>
      <c r="S472" s="214"/>
      <c r="T472" s="214"/>
      <c r="U472" s="214"/>
      <c r="V472" s="214"/>
      <c r="W472" s="214"/>
      <c r="X472" s="214"/>
      <c r="Y472" s="214"/>
      <c r="Z472" s="214"/>
      <c r="AA472" s="214"/>
      <c r="AB472" s="214"/>
      <c r="AC472" s="214"/>
    </row>
    <row r="473">
      <c r="A473" s="180"/>
      <c r="B473" s="214"/>
      <c r="C473" s="214"/>
      <c r="D473" s="214"/>
      <c r="E473" s="214"/>
      <c r="F473" s="214"/>
      <c r="G473" s="214"/>
      <c r="H473" s="214"/>
      <c r="I473" s="214"/>
      <c r="J473" s="214"/>
      <c r="K473" s="214"/>
      <c r="L473" s="214"/>
      <c r="M473" s="214"/>
      <c r="N473" s="214"/>
      <c r="O473" s="214"/>
      <c r="P473" s="214"/>
      <c r="Q473" s="214"/>
      <c r="R473" s="214"/>
      <c r="S473" s="214"/>
      <c r="T473" s="214"/>
      <c r="U473" s="214"/>
      <c r="V473" s="214"/>
      <c r="W473" s="214"/>
      <c r="X473" s="214"/>
      <c r="Y473" s="214"/>
      <c r="Z473" s="214"/>
      <c r="AA473" s="214"/>
      <c r="AB473" s="214"/>
      <c r="AC473" s="214"/>
    </row>
    <row r="474">
      <c r="A474" s="180"/>
      <c r="B474" s="214"/>
      <c r="C474" s="214"/>
      <c r="D474" s="214"/>
      <c r="E474" s="214"/>
      <c r="F474" s="214"/>
      <c r="G474" s="214"/>
      <c r="H474" s="214"/>
      <c r="I474" s="214"/>
      <c r="J474" s="214"/>
      <c r="K474" s="214"/>
      <c r="L474" s="214"/>
      <c r="M474" s="214"/>
      <c r="N474" s="214"/>
      <c r="O474" s="214"/>
      <c r="P474" s="214"/>
      <c r="Q474" s="214"/>
      <c r="R474" s="214"/>
      <c r="S474" s="214"/>
      <c r="T474" s="214"/>
      <c r="U474" s="214"/>
      <c r="V474" s="214"/>
      <c r="W474" s="214"/>
      <c r="X474" s="214"/>
      <c r="Y474" s="214"/>
      <c r="Z474" s="214"/>
      <c r="AA474" s="214"/>
      <c r="AB474" s="214"/>
      <c r="AC474" s="214"/>
    </row>
    <row r="475">
      <c r="A475" s="180"/>
      <c r="B475" s="214"/>
      <c r="C475" s="214"/>
      <c r="D475" s="214"/>
      <c r="E475" s="214"/>
      <c r="F475" s="214"/>
      <c r="G475" s="214"/>
      <c r="H475" s="214"/>
      <c r="I475" s="214"/>
      <c r="J475" s="214"/>
      <c r="K475" s="214"/>
      <c r="L475" s="214"/>
      <c r="M475" s="214"/>
      <c r="N475" s="214"/>
      <c r="O475" s="214"/>
      <c r="P475" s="214"/>
      <c r="Q475" s="214"/>
      <c r="R475" s="214"/>
      <c r="S475" s="214"/>
      <c r="T475" s="214"/>
      <c r="U475" s="214"/>
      <c r="V475" s="214"/>
      <c r="W475" s="214"/>
      <c r="X475" s="214"/>
      <c r="Y475" s="214"/>
      <c r="Z475" s="214"/>
      <c r="AA475" s="214"/>
      <c r="AB475" s="214"/>
      <c r="AC475" s="214"/>
    </row>
    <row r="476">
      <c r="A476" s="180"/>
      <c r="B476" s="214"/>
      <c r="C476" s="214"/>
      <c r="D476" s="214"/>
      <c r="E476" s="214"/>
      <c r="F476" s="214"/>
      <c r="G476" s="214"/>
      <c r="H476" s="214"/>
      <c r="I476" s="214"/>
      <c r="J476" s="214"/>
      <c r="K476" s="214"/>
      <c r="L476" s="214"/>
      <c r="M476" s="214"/>
      <c r="N476" s="214"/>
      <c r="O476" s="214"/>
      <c r="P476" s="214"/>
      <c r="Q476" s="214"/>
      <c r="R476" s="214"/>
      <c r="S476" s="214"/>
      <c r="T476" s="214"/>
      <c r="U476" s="214"/>
      <c r="V476" s="214"/>
      <c r="W476" s="214"/>
      <c r="X476" s="214"/>
      <c r="Y476" s="214"/>
      <c r="Z476" s="214"/>
      <c r="AA476" s="214"/>
      <c r="AB476" s="214"/>
      <c r="AC476" s="214"/>
    </row>
    <row r="477">
      <c r="A477" s="180"/>
      <c r="B477" s="214"/>
      <c r="C477" s="214"/>
      <c r="D477" s="214"/>
      <c r="E477" s="214"/>
      <c r="F477" s="214"/>
      <c r="G477" s="214"/>
      <c r="H477" s="214"/>
      <c r="I477" s="214"/>
      <c r="J477" s="214"/>
      <c r="K477" s="214"/>
      <c r="L477" s="214"/>
      <c r="M477" s="214"/>
      <c r="N477" s="214"/>
      <c r="O477" s="214"/>
      <c r="P477" s="214"/>
      <c r="Q477" s="214"/>
      <c r="R477" s="214"/>
      <c r="S477" s="214"/>
      <c r="T477" s="214"/>
      <c r="U477" s="214"/>
      <c r="V477" s="214"/>
      <c r="W477" s="214"/>
      <c r="X477" s="214"/>
      <c r="Y477" s="214"/>
      <c r="Z477" s="214"/>
      <c r="AA477" s="214"/>
      <c r="AB477" s="214"/>
      <c r="AC477" s="214"/>
    </row>
    <row r="478">
      <c r="A478" s="180"/>
      <c r="B478" s="214"/>
      <c r="C478" s="214"/>
      <c r="D478" s="214"/>
      <c r="E478" s="214"/>
      <c r="F478" s="214"/>
      <c r="G478" s="214"/>
      <c r="H478" s="214"/>
      <c r="I478" s="214"/>
      <c r="J478" s="214"/>
      <c r="K478" s="214"/>
      <c r="L478" s="214"/>
      <c r="M478" s="214"/>
      <c r="N478" s="214"/>
      <c r="O478" s="214"/>
      <c r="P478" s="214"/>
      <c r="Q478" s="214"/>
      <c r="R478" s="214"/>
      <c r="S478" s="214"/>
      <c r="T478" s="214"/>
      <c r="U478" s="214"/>
      <c r="V478" s="214"/>
      <c r="W478" s="214"/>
      <c r="X478" s="214"/>
      <c r="Y478" s="214"/>
      <c r="Z478" s="214"/>
      <c r="AA478" s="214"/>
      <c r="AB478" s="214"/>
      <c r="AC478" s="214"/>
    </row>
    <row r="479">
      <c r="A479" s="180"/>
      <c r="B479" s="214"/>
      <c r="C479" s="214"/>
      <c r="D479" s="214"/>
      <c r="E479" s="214"/>
      <c r="F479" s="214"/>
      <c r="G479" s="214"/>
      <c r="H479" s="214"/>
      <c r="I479" s="214"/>
      <c r="J479" s="214"/>
      <c r="K479" s="214"/>
      <c r="L479" s="214"/>
      <c r="M479" s="214"/>
      <c r="N479" s="214"/>
      <c r="O479" s="214"/>
      <c r="P479" s="214"/>
      <c r="Q479" s="214"/>
      <c r="R479" s="214"/>
      <c r="S479" s="214"/>
      <c r="T479" s="214"/>
      <c r="U479" s="214"/>
      <c r="V479" s="214"/>
      <c r="W479" s="214"/>
      <c r="X479" s="214"/>
      <c r="Y479" s="214"/>
      <c r="Z479" s="214"/>
      <c r="AA479" s="214"/>
      <c r="AB479" s="214"/>
      <c r="AC479" s="214"/>
    </row>
    <row r="480">
      <c r="A480" s="180"/>
      <c r="B480" s="214"/>
      <c r="C480" s="214"/>
      <c r="D480" s="214"/>
      <c r="E480" s="214"/>
      <c r="F480" s="214"/>
      <c r="G480" s="214"/>
      <c r="H480" s="214"/>
      <c r="I480" s="214"/>
      <c r="J480" s="214"/>
      <c r="K480" s="214"/>
      <c r="L480" s="214"/>
      <c r="M480" s="214"/>
      <c r="N480" s="214"/>
      <c r="O480" s="214"/>
      <c r="P480" s="214"/>
      <c r="Q480" s="214"/>
      <c r="R480" s="214"/>
      <c r="S480" s="214"/>
      <c r="T480" s="214"/>
      <c r="U480" s="214"/>
      <c r="V480" s="214"/>
      <c r="W480" s="214"/>
      <c r="X480" s="214"/>
      <c r="Y480" s="214"/>
      <c r="Z480" s="214"/>
      <c r="AA480" s="214"/>
      <c r="AB480" s="214"/>
      <c r="AC480" s="214"/>
    </row>
    <row r="481">
      <c r="A481" s="180"/>
      <c r="B481" s="214"/>
      <c r="C481" s="214"/>
      <c r="D481" s="214"/>
      <c r="E481" s="214"/>
      <c r="F481" s="214"/>
      <c r="G481" s="214"/>
      <c r="H481" s="214"/>
      <c r="I481" s="214"/>
      <c r="J481" s="214"/>
      <c r="K481" s="214"/>
      <c r="L481" s="214"/>
      <c r="M481" s="214"/>
      <c r="N481" s="214"/>
      <c r="O481" s="214"/>
      <c r="P481" s="214"/>
      <c r="Q481" s="214"/>
      <c r="R481" s="214"/>
      <c r="S481" s="214"/>
      <c r="T481" s="214"/>
      <c r="U481" s="214"/>
      <c r="V481" s="214"/>
      <c r="W481" s="214"/>
      <c r="X481" s="214"/>
      <c r="Y481" s="214"/>
      <c r="Z481" s="214"/>
      <c r="AA481" s="214"/>
      <c r="AB481" s="214"/>
      <c r="AC481" s="214"/>
    </row>
    <row r="482">
      <c r="A482" s="180"/>
      <c r="B482" s="214"/>
      <c r="C482" s="214"/>
      <c r="D482" s="214"/>
      <c r="E482" s="214"/>
      <c r="F482" s="214"/>
      <c r="G482" s="214"/>
      <c r="H482" s="214"/>
      <c r="I482" s="214"/>
      <c r="J482" s="214"/>
      <c r="K482" s="214"/>
      <c r="L482" s="214"/>
      <c r="M482" s="214"/>
      <c r="N482" s="214"/>
      <c r="O482" s="214"/>
      <c r="P482" s="214"/>
      <c r="Q482" s="214"/>
      <c r="R482" s="214"/>
      <c r="S482" s="214"/>
      <c r="T482" s="214"/>
      <c r="U482" s="214"/>
      <c r="V482" s="214"/>
      <c r="W482" s="214"/>
      <c r="X482" s="214"/>
      <c r="Y482" s="214"/>
      <c r="Z482" s="214"/>
      <c r="AA482" s="214"/>
      <c r="AB482" s="214"/>
      <c r="AC482" s="214"/>
    </row>
    <row r="483">
      <c r="A483" s="180"/>
      <c r="B483" s="214"/>
      <c r="C483" s="214"/>
      <c r="D483" s="214"/>
      <c r="E483" s="214"/>
      <c r="F483" s="214"/>
      <c r="G483" s="214"/>
      <c r="H483" s="214"/>
      <c r="I483" s="214"/>
      <c r="J483" s="214"/>
      <c r="K483" s="214"/>
      <c r="L483" s="214"/>
      <c r="M483" s="214"/>
      <c r="N483" s="214"/>
      <c r="O483" s="214"/>
      <c r="P483" s="214"/>
      <c r="Q483" s="214"/>
      <c r="R483" s="214"/>
      <c r="S483" s="214"/>
      <c r="T483" s="214"/>
      <c r="U483" s="214"/>
      <c r="V483" s="214"/>
      <c r="W483" s="214"/>
      <c r="X483" s="214"/>
      <c r="Y483" s="214"/>
      <c r="Z483" s="214"/>
      <c r="AA483" s="214"/>
      <c r="AB483" s="214"/>
      <c r="AC483" s="214"/>
    </row>
    <row r="484">
      <c r="A484" s="180"/>
      <c r="B484" s="214"/>
      <c r="C484" s="214"/>
      <c r="D484" s="214"/>
      <c r="E484" s="214"/>
      <c r="F484" s="214"/>
      <c r="G484" s="214"/>
      <c r="H484" s="214"/>
      <c r="I484" s="214"/>
      <c r="J484" s="214"/>
      <c r="K484" s="214"/>
      <c r="L484" s="214"/>
      <c r="M484" s="214"/>
      <c r="N484" s="214"/>
      <c r="O484" s="214"/>
      <c r="P484" s="214"/>
      <c r="Q484" s="214"/>
      <c r="R484" s="214"/>
      <c r="S484" s="214"/>
      <c r="T484" s="214"/>
      <c r="U484" s="214"/>
      <c r="V484" s="214"/>
      <c r="W484" s="214"/>
      <c r="X484" s="214"/>
      <c r="Y484" s="214"/>
      <c r="Z484" s="214"/>
      <c r="AA484" s="214"/>
      <c r="AB484" s="214"/>
      <c r="AC484" s="214"/>
    </row>
    <row r="485">
      <c r="A485" s="180"/>
      <c r="B485" s="214"/>
      <c r="C485" s="214"/>
      <c r="D485" s="214"/>
      <c r="E485" s="214"/>
      <c r="F485" s="214"/>
      <c r="G485" s="214"/>
      <c r="H485" s="214"/>
      <c r="I485" s="214"/>
      <c r="J485" s="214"/>
      <c r="K485" s="214"/>
      <c r="L485" s="214"/>
      <c r="M485" s="214"/>
      <c r="N485" s="214"/>
      <c r="O485" s="214"/>
      <c r="P485" s="214"/>
      <c r="Q485" s="214"/>
      <c r="R485" s="214"/>
      <c r="S485" s="214"/>
      <c r="T485" s="214"/>
      <c r="U485" s="214"/>
      <c r="V485" s="214"/>
      <c r="W485" s="214"/>
      <c r="X485" s="214"/>
      <c r="Y485" s="214"/>
      <c r="Z485" s="214"/>
      <c r="AA485" s="214"/>
      <c r="AB485" s="214"/>
      <c r="AC485" s="214"/>
    </row>
    <row r="486">
      <c r="A486" s="180"/>
      <c r="B486" s="214"/>
      <c r="C486" s="214"/>
      <c r="D486" s="214"/>
      <c r="E486" s="214"/>
      <c r="F486" s="214"/>
      <c r="G486" s="214"/>
      <c r="H486" s="214"/>
      <c r="I486" s="214"/>
      <c r="J486" s="214"/>
      <c r="K486" s="214"/>
      <c r="L486" s="214"/>
      <c r="M486" s="214"/>
      <c r="N486" s="214"/>
      <c r="O486" s="214"/>
      <c r="P486" s="214"/>
      <c r="Q486" s="214"/>
      <c r="R486" s="214"/>
      <c r="S486" s="214"/>
      <c r="T486" s="214"/>
      <c r="U486" s="214"/>
      <c r="V486" s="214"/>
      <c r="W486" s="214"/>
      <c r="X486" s="214"/>
      <c r="Y486" s="214"/>
      <c r="Z486" s="214"/>
      <c r="AA486" s="214"/>
      <c r="AB486" s="214"/>
      <c r="AC486" s="214"/>
    </row>
    <row r="487">
      <c r="A487" s="180"/>
      <c r="B487" s="214"/>
      <c r="C487" s="214"/>
      <c r="D487" s="214"/>
      <c r="E487" s="214"/>
      <c r="F487" s="214"/>
      <c r="G487" s="214"/>
      <c r="H487" s="214"/>
      <c r="I487" s="214"/>
      <c r="J487" s="214"/>
      <c r="K487" s="214"/>
      <c r="L487" s="214"/>
      <c r="M487" s="214"/>
      <c r="N487" s="214"/>
      <c r="O487" s="214"/>
      <c r="P487" s="214"/>
      <c r="Q487" s="214"/>
      <c r="R487" s="214"/>
      <c r="S487" s="214"/>
      <c r="T487" s="214"/>
      <c r="U487" s="214"/>
      <c r="V487" s="214"/>
      <c r="W487" s="214"/>
      <c r="X487" s="214"/>
      <c r="Y487" s="214"/>
      <c r="Z487" s="214"/>
      <c r="AA487" s="214"/>
      <c r="AB487" s="214"/>
      <c r="AC487" s="214"/>
    </row>
    <row r="488">
      <c r="A488" s="180"/>
      <c r="B488" s="214"/>
      <c r="C488" s="214"/>
      <c r="D488" s="214"/>
      <c r="E488" s="214"/>
      <c r="F488" s="214"/>
      <c r="G488" s="214"/>
      <c r="H488" s="214"/>
      <c r="I488" s="214"/>
      <c r="J488" s="214"/>
      <c r="K488" s="214"/>
      <c r="L488" s="214"/>
      <c r="M488" s="214"/>
      <c r="N488" s="214"/>
      <c r="O488" s="214"/>
      <c r="P488" s="214"/>
      <c r="Q488" s="214"/>
      <c r="R488" s="214"/>
      <c r="S488" s="214"/>
      <c r="T488" s="214"/>
      <c r="U488" s="214"/>
      <c r="V488" s="214"/>
      <c r="W488" s="214"/>
      <c r="X488" s="214"/>
      <c r="Y488" s="214"/>
      <c r="Z488" s="214"/>
      <c r="AA488" s="214"/>
      <c r="AB488" s="214"/>
      <c r="AC488" s="214"/>
    </row>
    <row r="489">
      <c r="A489" s="180"/>
      <c r="B489" s="214"/>
      <c r="C489" s="214"/>
      <c r="D489" s="214"/>
      <c r="E489" s="214"/>
      <c r="F489" s="214"/>
      <c r="G489" s="214"/>
      <c r="H489" s="214"/>
      <c r="I489" s="214"/>
      <c r="J489" s="214"/>
      <c r="K489" s="214"/>
      <c r="L489" s="214"/>
      <c r="M489" s="214"/>
      <c r="N489" s="214"/>
      <c r="O489" s="214"/>
      <c r="P489" s="214"/>
      <c r="Q489" s="214"/>
      <c r="R489" s="214"/>
      <c r="S489" s="214"/>
      <c r="T489" s="214"/>
      <c r="U489" s="214"/>
      <c r="V489" s="214"/>
      <c r="W489" s="214"/>
      <c r="X489" s="214"/>
      <c r="Y489" s="214"/>
      <c r="Z489" s="214"/>
      <c r="AA489" s="214"/>
      <c r="AB489" s="214"/>
      <c r="AC489" s="214"/>
    </row>
    <row r="490">
      <c r="A490" s="180"/>
      <c r="B490" s="214"/>
      <c r="C490" s="214"/>
      <c r="D490" s="214"/>
      <c r="E490" s="214"/>
      <c r="F490" s="214"/>
      <c r="G490" s="214"/>
      <c r="H490" s="214"/>
      <c r="I490" s="214"/>
      <c r="J490" s="214"/>
      <c r="K490" s="214"/>
      <c r="L490" s="214"/>
      <c r="M490" s="214"/>
      <c r="N490" s="214"/>
      <c r="O490" s="214"/>
      <c r="P490" s="214"/>
      <c r="Q490" s="214"/>
      <c r="R490" s="214"/>
      <c r="S490" s="214"/>
      <c r="T490" s="214"/>
      <c r="U490" s="214"/>
      <c r="V490" s="214"/>
      <c r="W490" s="214"/>
      <c r="X490" s="214"/>
      <c r="Y490" s="214"/>
      <c r="Z490" s="214"/>
      <c r="AA490" s="214"/>
      <c r="AB490" s="214"/>
      <c r="AC490" s="214"/>
    </row>
    <row r="491">
      <c r="A491" s="180"/>
      <c r="B491" s="214"/>
      <c r="C491" s="214"/>
      <c r="D491" s="214"/>
      <c r="E491" s="214"/>
      <c r="F491" s="214"/>
      <c r="G491" s="214"/>
      <c r="H491" s="214"/>
      <c r="I491" s="214"/>
      <c r="J491" s="214"/>
      <c r="K491" s="214"/>
      <c r="L491" s="214"/>
      <c r="M491" s="214"/>
      <c r="N491" s="214"/>
      <c r="O491" s="214"/>
      <c r="P491" s="214"/>
      <c r="Q491" s="214"/>
      <c r="R491" s="214"/>
      <c r="S491" s="214"/>
      <c r="T491" s="214"/>
      <c r="U491" s="214"/>
      <c r="V491" s="214"/>
      <c r="W491" s="214"/>
      <c r="X491" s="214"/>
      <c r="Y491" s="214"/>
      <c r="Z491" s="214"/>
      <c r="AA491" s="214"/>
      <c r="AB491" s="214"/>
      <c r="AC491" s="214"/>
    </row>
    <row r="492">
      <c r="A492" s="180"/>
      <c r="B492" s="214"/>
      <c r="C492" s="214"/>
      <c r="D492" s="214"/>
      <c r="E492" s="214"/>
      <c r="F492" s="214"/>
      <c r="G492" s="214"/>
      <c r="H492" s="214"/>
      <c r="I492" s="214"/>
      <c r="J492" s="214"/>
      <c r="K492" s="214"/>
      <c r="L492" s="214"/>
      <c r="M492" s="214"/>
      <c r="N492" s="214"/>
      <c r="O492" s="214"/>
      <c r="P492" s="214"/>
      <c r="Q492" s="214"/>
      <c r="R492" s="214"/>
      <c r="S492" s="214"/>
      <c r="T492" s="214"/>
      <c r="U492" s="214"/>
      <c r="V492" s="214"/>
      <c r="W492" s="214"/>
      <c r="X492" s="214"/>
      <c r="Y492" s="214"/>
      <c r="Z492" s="214"/>
      <c r="AA492" s="214"/>
      <c r="AB492" s="214"/>
      <c r="AC492" s="214"/>
    </row>
    <row r="493">
      <c r="A493" s="180"/>
      <c r="B493" s="214"/>
      <c r="C493" s="214"/>
      <c r="D493" s="214"/>
      <c r="E493" s="214"/>
      <c r="F493" s="214"/>
      <c r="G493" s="214"/>
      <c r="H493" s="214"/>
      <c r="I493" s="214"/>
      <c r="J493" s="214"/>
      <c r="K493" s="214"/>
      <c r="L493" s="214"/>
      <c r="M493" s="214"/>
      <c r="N493" s="214"/>
      <c r="O493" s="214"/>
      <c r="P493" s="214"/>
      <c r="Q493" s="214"/>
      <c r="R493" s="214"/>
      <c r="S493" s="214"/>
      <c r="T493" s="214"/>
      <c r="U493" s="214"/>
      <c r="V493" s="214"/>
      <c r="W493" s="214"/>
      <c r="X493" s="214"/>
      <c r="Y493" s="214"/>
      <c r="Z493" s="214"/>
      <c r="AA493" s="214"/>
      <c r="AB493" s="214"/>
      <c r="AC493" s="214"/>
    </row>
    <row r="494">
      <c r="A494" s="180"/>
      <c r="B494" s="214"/>
      <c r="C494" s="214"/>
      <c r="D494" s="214"/>
      <c r="E494" s="214"/>
      <c r="F494" s="214"/>
      <c r="G494" s="214"/>
      <c r="H494" s="214"/>
      <c r="I494" s="214"/>
      <c r="J494" s="214"/>
      <c r="K494" s="214"/>
      <c r="L494" s="214"/>
      <c r="M494" s="214"/>
      <c r="N494" s="214"/>
      <c r="O494" s="214"/>
      <c r="P494" s="214"/>
      <c r="Q494" s="214"/>
      <c r="R494" s="214"/>
      <c r="S494" s="214"/>
      <c r="T494" s="214"/>
      <c r="U494" s="214"/>
      <c r="V494" s="214"/>
      <c r="W494" s="214"/>
      <c r="X494" s="214"/>
      <c r="Y494" s="214"/>
      <c r="Z494" s="214"/>
      <c r="AA494" s="214"/>
      <c r="AB494" s="214"/>
      <c r="AC494" s="214"/>
    </row>
    <row r="495">
      <c r="A495" s="180"/>
      <c r="B495" s="214"/>
      <c r="C495" s="214"/>
      <c r="D495" s="214"/>
      <c r="E495" s="214"/>
      <c r="F495" s="214"/>
      <c r="G495" s="214"/>
      <c r="H495" s="214"/>
      <c r="I495" s="214"/>
      <c r="J495" s="214"/>
      <c r="K495" s="214"/>
      <c r="L495" s="214"/>
      <c r="M495" s="214"/>
      <c r="N495" s="214"/>
      <c r="O495" s="214"/>
      <c r="P495" s="214"/>
      <c r="Q495" s="214"/>
      <c r="R495" s="214"/>
      <c r="S495" s="214"/>
      <c r="T495" s="214"/>
      <c r="U495" s="214"/>
      <c r="V495" s="214"/>
      <c r="W495" s="214"/>
      <c r="X495" s="214"/>
      <c r="Y495" s="214"/>
      <c r="Z495" s="214"/>
      <c r="AA495" s="214"/>
      <c r="AB495" s="214"/>
      <c r="AC495" s="214"/>
    </row>
    <row r="496">
      <c r="A496" s="180"/>
      <c r="B496" s="214"/>
      <c r="C496" s="214"/>
      <c r="D496" s="214"/>
      <c r="E496" s="214"/>
      <c r="F496" s="214"/>
      <c r="G496" s="214"/>
      <c r="H496" s="214"/>
      <c r="I496" s="214"/>
      <c r="J496" s="214"/>
      <c r="K496" s="214"/>
      <c r="L496" s="214"/>
      <c r="M496" s="214"/>
      <c r="N496" s="214"/>
      <c r="O496" s="214"/>
      <c r="P496" s="214"/>
      <c r="Q496" s="214"/>
      <c r="R496" s="214"/>
      <c r="S496" s="214"/>
      <c r="T496" s="214"/>
      <c r="U496" s="214"/>
      <c r="V496" s="214"/>
      <c r="W496" s="214"/>
      <c r="X496" s="214"/>
      <c r="Y496" s="214"/>
      <c r="Z496" s="214"/>
      <c r="AA496" s="214"/>
      <c r="AB496" s="214"/>
      <c r="AC496" s="214"/>
    </row>
    <row r="497">
      <c r="A497" s="180"/>
      <c r="B497" s="214"/>
      <c r="C497" s="214"/>
      <c r="D497" s="214"/>
      <c r="E497" s="214"/>
      <c r="F497" s="214"/>
      <c r="G497" s="214"/>
      <c r="H497" s="214"/>
      <c r="I497" s="214"/>
      <c r="J497" s="214"/>
      <c r="K497" s="214"/>
      <c r="L497" s="214"/>
      <c r="M497" s="214"/>
      <c r="N497" s="214"/>
      <c r="O497" s="214"/>
      <c r="P497" s="214"/>
      <c r="Q497" s="214"/>
      <c r="R497" s="214"/>
      <c r="S497" s="214"/>
      <c r="T497" s="214"/>
      <c r="U497" s="214"/>
      <c r="V497" s="214"/>
      <c r="W497" s="214"/>
      <c r="X497" s="214"/>
      <c r="Y497" s="214"/>
      <c r="Z497" s="214"/>
      <c r="AA497" s="214"/>
      <c r="AB497" s="214"/>
      <c r="AC497" s="214"/>
    </row>
    <row r="498">
      <c r="A498" s="180"/>
      <c r="B498" s="214"/>
      <c r="C498" s="214"/>
      <c r="D498" s="214"/>
      <c r="E498" s="214"/>
      <c r="F498" s="214"/>
      <c r="G498" s="214"/>
      <c r="H498" s="214"/>
      <c r="I498" s="214"/>
      <c r="J498" s="214"/>
      <c r="K498" s="214"/>
      <c r="L498" s="214"/>
      <c r="M498" s="214"/>
      <c r="N498" s="214"/>
      <c r="O498" s="214"/>
      <c r="P498" s="214"/>
      <c r="Q498" s="214"/>
      <c r="R498" s="214"/>
      <c r="S498" s="214"/>
      <c r="T498" s="214"/>
      <c r="U498" s="214"/>
      <c r="V498" s="214"/>
      <c r="W498" s="214"/>
      <c r="X498" s="214"/>
      <c r="Y498" s="214"/>
      <c r="Z498" s="214"/>
      <c r="AA498" s="214"/>
      <c r="AB498" s="214"/>
      <c r="AC498" s="214"/>
    </row>
    <row r="499">
      <c r="A499" s="180"/>
      <c r="B499" s="214"/>
      <c r="C499" s="214"/>
      <c r="D499" s="214"/>
      <c r="E499" s="214"/>
      <c r="F499" s="214"/>
      <c r="G499" s="214"/>
      <c r="H499" s="214"/>
      <c r="I499" s="214"/>
      <c r="J499" s="214"/>
      <c r="K499" s="214"/>
      <c r="L499" s="214"/>
      <c r="M499" s="214"/>
      <c r="N499" s="214"/>
      <c r="O499" s="214"/>
      <c r="P499" s="214"/>
      <c r="Q499" s="214"/>
      <c r="R499" s="214"/>
      <c r="S499" s="214"/>
      <c r="T499" s="214"/>
      <c r="U499" s="214"/>
      <c r="V499" s="214"/>
      <c r="W499" s="214"/>
      <c r="X499" s="214"/>
      <c r="Y499" s="214"/>
      <c r="Z499" s="214"/>
      <c r="AA499" s="214"/>
      <c r="AB499" s="214"/>
      <c r="AC499" s="214"/>
    </row>
    <row r="500">
      <c r="A500" s="180"/>
      <c r="B500" s="214"/>
      <c r="C500" s="214"/>
      <c r="D500" s="214"/>
      <c r="E500" s="214"/>
      <c r="F500" s="214"/>
      <c r="G500" s="214"/>
      <c r="H500" s="214"/>
      <c r="I500" s="214"/>
      <c r="J500" s="214"/>
      <c r="K500" s="214"/>
      <c r="L500" s="214"/>
      <c r="M500" s="214"/>
      <c r="N500" s="214"/>
      <c r="O500" s="214"/>
      <c r="P500" s="214"/>
      <c r="Q500" s="214"/>
      <c r="R500" s="214"/>
      <c r="S500" s="214"/>
      <c r="T500" s="214"/>
      <c r="U500" s="214"/>
      <c r="V500" s="214"/>
      <c r="W500" s="214"/>
      <c r="X500" s="214"/>
      <c r="Y500" s="214"/>
      <c r="Z500" s="214"/>
      <c r="AA500" s="214"/>
      <c r="AB500" s="214"/>
      <c r="AC500" s="214"/>
    </row>
    <row r="501">
      <c r="A501" s="180"/>
      <c r="B501" s="214"/>
      <c r="C501" s="214"/>
      <c r="D501" s="214"/>
      <c r="E501" s="214"/>
      <c r="F501" s="214"/>
      <c r="G501" s="214"/>
      <c r="H501" s="214"/>
      <c r="I501" s="214"/>
      <c r="J501" s="214"/>
      <c r="K501" s="214"/>
      <c r="L501" s="214"/>
      <c r="M501" s="214"/>
      <c r="N501" s="214"/>
      <c r="O501" s="214"/>
      <c r="P501" s="214"/>
      <c r="Q501" s="214"/>
      <c r="R501" s="214"/>
      <c r="S501" s="214"/>
      <c r="T501" s="214"/>
      <c r="U501" s="214"/>
      <c r="V501" s="214"/>
      <c r="W501" s="214"/>
      <c r="X501" s="214"/>
      <c r="Y501" s="214"/>
      <c r="Z501" s="214"/>
      <c r="AA501" s="214"/>
      <c r="AB501" s="214"/>
      <c r="AC501" s="214"/>
    </row>
    <row r="502">
      <c r="A502" s="180"/>
      <c r="B502" s="214"/>
      <c r="C502" s="214"/>
      <c r="D502" s="214"/>
      <c r="E502" s="214"/>
      <c r="F502" s="214"/>
      <c r="G502" s="214"/>
      <c r="H502" s="214"/>
      <c r="I502" s="214"/>
      <c r="J502" s="214"/>
      <c r="K502" s="214"/>
      <c r="L502" s="214"/>
      <c r="M502" s="214"/>
      <c r="N502" s="214"/>
      <c r="O502" s="214"/>
      <c r="P502" s="214"/>
      <c r="Q502" s="214"/>
      <c r="R502" s="214"/>
      <c r="S502" s="214"/>
      <c r="T502" s="214"/>
      <c r="U502" s="214"/>
      <c r="V502" s="214"/>
      <c r="W502" s="214"/>
      <c r="X502" s="214"/>
      <c r="Y502" s="214"/>
      <c r="Z502" s="214"/>
      <c r="AA502" s="214"/>
      <c r="AB502" s="214"/>
      <c r="AC502" s="214"/>
    </row>
    <row r="503">
      <c r="A503" s="180"/>
      <c r="B503" s="214"/>
      <c r="C503" s="214"/>
      <c r="D503" s="214"/>
      <c r="E503" s="214"/>
      <c r="F503" s="214"/>
      <c r="G503" s="214"/>
      <c r="H503" s="214"/>
      <c r="I503" s="214"/>
      <c r="J503" s="214"/>
      <c r="K503" s="214"/>
      <c r="L503" s="214"/>
      <c r="M503" s="214"/>
      <c r="N503" s="214"/>
      <c r="O503" s="214"/>
      <c r="P503" s="214"/>
      <c r="Q503" s="214"/>
      <c r="R503" s="214"/>
      <c r="S503" s="214"/>
      <c r="T503" s="214"/>
      <c r="U503" s="214"/>
      <c r="V503" s="214"/>
      <c r="W503" s="214"/>
      <c r="X503" s="214"/>
      <c r="Y503" s="214"/>
      <c r="Z503" s="214"/>
      <c r="AA503" s="214"/>
      <c r="AB503" s="214"/>
      <c r="AC503" s="214"/>
    </row>
    <row r="504">
      <c r="A504" s="180"/>
      <c r="B504" s="214"/>
      <c r="C504" s="214"/>
      <c r="D504" s="214"/>
      <c r="E504" s="214"/>
      <c r="F504" s="214"/>
      <c r="G504" s="214"/>
      <c r="H504" s="214"/>
      <c r="I504" s="214"/>
      <c r="J504" s="214"/>
      <c r="K504" s="214"/>
      <c r="L504" s="214"/>
      <c r="M504" s="214"/>
      <c r="N504" s="214"/>
      <c r="O504" s="214"/>
      <c r="P504" s="214"/>
      <c r="Q504" s="214"/>
      <c r="R504" s="214"/>
      <c r="S504" s="214"/>
      <c r="T504" s="214"/>
      <c r="U504" s="214"/>
      <c r="V504" s="214"/>
      <c r="W504" s="214"/>
      <c r="X504" s="214"/>
      <c r="Y504" s="214"/>
      <c r="Z504" s="214"/>
      <c r="AA504" s="214"/>
      <c r="AB504" s="214"/>
      <c r="AC504" s="214"/>
    </row>
    <row r="505">
      <c r="A505" s="180"/>
      <c r="B505" s="214"/>
      <c r="C505" s="214"/>
      <c r="D505" s="214"/>
      <c r="E505" s="214"/>
      <c r="F505" s="214"/>
      <c r="G505" s="214"/>
      <c r="H505" s="214"/>
      <c r="I505" s="214"/>
      <c r="J505" s="214"/>
      <c r="K505" s="214"/>
      <c r="L505" s="214"/>
      <c r="M505" s="214"/>
      <c r="N505" s="214"/>
      <c r="O505" s="214"/>
      <c r="P505" s="214"/>
      <c r="Q505" s="214"/>
      <c r="R505" s="214"/>
      <c r="S505" s="214"/>
      <c r="T505" s="214"/>
      <c r="U505" s="214"/>
      <c r="V505" s="214"/>
      <c r="W505" s="214"/>
      <c r="X505" s="214"/>
      <c r="Y505" s="214"/>
      <c r="Z505" s="214"/>
      <c r="AA505" s="214"/>
      <c r="AB505" s="214"/>
      <c r="AC505" s="214"/>
    </row>
    <row r="506">
      <c r="A506" s="180"/>
      <c r="B506" s="214"/>
      <c r="C506" s="214"/>
      <c r="D506" s="214"/>
      <c r="E506" s="214"/>
      <c r="F506" s="214"/>
      <c r="G506" s="214"/>
      <c r="H506" s="214"/>
      <c r="I506" s="214"/>
      <c r="J506" s="214"/>
      <c r="K506" s="214"/>
      <c r="L506" s="214"/>
      <c r="M506" s="214"/>
      <c r="N506" s="214"/>
      <c r="O506" s="214"/>
      <c r="P506" s="214"/>
      <c r="Q506" s="214"/>
      <c r="R506" s="214"/>
      <c r="S506" s="214"/>
      <c r="T506" s="214"/>
      <c r="U506" s="214"/>
      <c r="V506" s="214"/>
      <c r="W506" s="214"/>
      <c r="X506" s="214"/>
      <c r="Y506" s="214"/>
      <c r="Z506" s="214"/>
      <c r="AA506" s="214"/>
      <c r="AB506" s="214"/>
      <c r="AC506" s="214"/>
    </row>
    <row r="507">
      <c r="A507" s="180"/>
      <c r="B507" s="214"/>
      <c r="C507" s="214"/>
      <c r="D507" s="214"/>
      <c r="E507" s="214"/>
      <c r="F507" s="214"/>
      <c r="G507" s="214"/>
      <c r="H507" s="214"/>
      <c r="I507" s="214"/>
      <c r="J507" s="214"/>
      <c r="K507" s="214"/>
      <c r="L507" s="214"/>
      <c r="M507" s="214"/>
      <c r="N507" s="214"/>
      <c r="O507" s="214"/>
      <c r="P507" s="214"/>
      <c r="Q507" s="214"/>
      <c r="R507" s="214"/>
      <c r="S507" s="214"/>
      <c r="T507" s="214"/>
      <c r="U507" s="214"/>
      <c r="V507" s="214"/>
      <c r="W507" s="214"/>
      <c r="X507" s="214"/>
      <c r="Y507" s="214"/>
      <c r="Z507" s="214"/>
      <c r="AA507" s="214"/>
      <c r="AB507" s="214"/>
      <c r="AC507" s="214"/>
    </row>
    <row r="508">
      <c r="A508" s="180"/>
      <c r="B508" s="214"/>
      <c r="C508" s="214"/>
      <c r="D508" s="214"/>
      <c r="E508" s="214"/>
      <c r="F508" s="214"/>
      <c r="G508" s="214"/>
      <c r="H508" s="214"/>
      <c r="I508" s="214"/>
      <c r="J508" s="214"/>
      <c r="K508" s="214"/>
      <c r="L508" s="214"/>
      <c r="M508" s="214"/>
      <c r="N508" s="214"/>
      <c r="O508" s="214"/>
      <c r="P508" s="214"/>
      <c r="Q508" s="214"/>
      <c r="R508" s="214"/>
      <c r="S508" s="214"/>
      <c r="T508" s="214"/>
      <c r="U508" s="214"/>
      <c r="V508" s="214"/>
      <c r="W508" s="214"/>
      <c r="X508" s="214"/>
      <c r="Y508" s="214"/>
      <c r="Z508" s="214"/>
      <c r="AA508" s="214"/>
      <c r="AB508" s="214"/>
      <c r="AC508" s="214"/>
    </row>
    <row r="509">
      <c r="A509" s="180"/>
      <c r="B509" s="214"/>
      <c r="C509" s="214"/>
      <c r="D509" s="214"/>
      <c r="E509" s="214"/>
      <c r="F509" s="214"/>
      <c r="G509" s="214"/>
      <c r="H509" s="214"/>
      <c r="I509" s="214"/>
      <c r="J509" s="214"/>
      <c r="K509" s="214"/>
      <c r="L509" s="214"/>
      <c r="M509" s="214"/>
      <c r="N509" s="214"/>
      <c r="O509" s="214"/>
      <c r="P509" s="214"/>
      <c r="Q509" s="214"/>
      <c r="R509" s="214"/>
      <c r="S509" s="214"/>
      <c r="T509" s="214"/>
      <c r="U509" s="214"/>
      <c r="V509" s="214"/>
      <c r="W509" s="214"/>
      <c r="X509" s="214"/>
      <c r="Y509" s="214"/>
      <c r="Z509" s="214"/>
      <c r="AA509" s="214"/>
      <c r="AB509" s="214"/>
      <c r="AC509" s="214"/>
    </row>
    <row r="510">
      <c r="A510" s="180"/>
      <c r="B510" s="214"/>
      <c r="C510" s="214"/>
      <c r="D510" s="214"/>
      <c r="E510" s="214"/>
      <c r="F510" s="214"/>
      <c r="G510" s="214"/>
      <c r="H510" s="214"/>
      <c r="I510" s="214"/>
      <c r="J510" s="214"/>
      <c r="K510" s="214"/>
      <c r="L510" s="214"/>
      <c r="M510" s="214"/>
      <c r="N510" s="214"/>
      <c r="O510" s="214"/>
      <c r="P510" s="214"/>
      <c r="Q510" s="214"/>
      <c r="R510" s="214"/>
      <c r="S510" s="214"/>
      <c r="T510" s="214"/>
      <c r="U510" s="214"/>
      <c r="V510" s="214"/>
      <c r="W510" s="214"/>
      <c r="X510" s="214"/>
      <c r="Y510" s="214"/>
      <c r="Z510" s="214"/>
      <c r="AA510" s="214"/>
      <c r="AB510" s="214"/>
      <c r="AC510" s="214"/>
    </row>
    <row r="511">
      <c r="A511" s="180"/>
      <c r="B511" s="214"/>
      <c r="C511" s="214"/>
      <c r="D511" s="214"/>
      <c r="E511" s="214"/>
      <c r="F511" s="214"/>
      <c r="G511" s="214"/>
      <c r="H511" s="214"/>
      <c r="I511" s="214"/>
      <c r="J511" s="214"/>
      <c r="K511" s="214"/>
      <c r="L511" s="214"/>
      <c r="M511" s="214"/>
      <c r="N511" s="214"/>
      <c r="O511" s="214"/>
      <c r="P511" s="214"/>
      <c r="Q511" s="214"/>
      <c r="R511" s="214"/>
      <c r="S511" s="214"/>
      <c r="T511" s="214"/>
      <c r="U511" s="214"/>
      <c r="V511" s="214"/>
      <c r="W511" s="214"/>
      <c r="X511" s="214"/>
      <c r="Y511" s="214"/>
      <c r="Z511" s="214"/>
      <c r="AA511" s="214"/>
      <c r="AB511" s="214"/>
      <c r="AC511" s="214"/>
    </row>
    <row r="512">
      <c r="A512" s="180"/>
      <c r="B512" s="214"/>
      <c r="C512" s="214"/>
      <c r="D512" s="214"/>
      <c r="E512" s="214"/>
      <c r="F512" s="214"/>
      <c r="G512" s="214"/>
      <c r="H512" s="214"/>
      <c r="I512" s="214"/>
      <c r="J512" s="214"/>
      <c r="K512" s="214"/>
      <c r="L512" s="214"/>
      <c r="M512" s="214"/>
      <c r="N512" s="214"/>
      <c r="O512" s="214"/>
      <c r="P512" s="214"/>
      <c r="Q512" s="214"/>
      <c r="R512" s="214"/>
      <c r="S512" s="214"/>
      <c r="T512" s="214"/>
      <c r="U512" s="214"/>
      <c r="V512" s="214"/>
      <c r="W512" s="214"/>
      <c r="X512" s="214"/>
      <c r="Y512" s="214"/>
      <c r="Z512" s="214"/>
      <c r="AA512" s="214"/>
      <c r="AB512" s="214"/>
      <c r="AC512" s="214"/>
    </row>
    <row r="513">
      <c r="A513" s="180"/>
      <c r="B513" s="214"/>
      <c r="C513" s="214"/>
      <c r="D513" s="214"/>
      <c r="E513" s="214"/>
      <c r="F513" s="214"/>
      <c r="G513" s="214"/>
      <c r="H513" s="214"/>
      <c r="I513" s="214"/>
      <c r="J513" s="214"/>
      <c r="K513" s="214"/>
      <c r="L513" s="214"/>
      <c r="M513" s="214"/>
      <c r="N513" s="214"/>
      <c r="O513" s="214"/>
      <c r="P513" s="214"/>
      <c r="Q513" s="214"/>
      <c r="R513" s="214"/>
      <c r="S513" s="214"/>
      <c r="T513" s="214"/>
      <c r="U513" s="214"/>
      <c r="V513" s="214"/>
      <c r="W513" s="214"/>
      <c r="X513" s="214"/>
      <c r="Y513" s="214"/>
      <c r="Z513" s="214"/>
      <c r="AA513" s="214"/>
      <c r="AB513" s="214"/>
      <c r="AC513" s="214"/>
    </row>
    <row r="514">
      <c r="A514" s="180"/>
      <c r="B514" s="214"/>
      <c r="C514" s="214"/>
      <c r="D514" s="214"/>
      <c r="E514" s="214"/>
      <c r="F514" s="214"/>
      <c r="G514" s="214"/>
      <c r="H514" s="214"/>
      <c r="I514" s="214"/>
      <c r="J514" s="214"/>
      <c r="K514" s="214"/>
      <c r="L514" s="214"/>
      <c r="M514" s="214"/>
      <c r="N514" s="214"/>
      <c r="O514" s="214"/>
      <c r="P514" s="214"/>
      <c r="Q514" s="214"/>
      <c r="R514" s="214"/>
      <c r="S514" s="214"/>
      <c r="T514" s="214"/>
      <c r="U514" s="214"/>
      <c r="V514" s="214"/>
      <c r="W514" s="214"/>
      <c r="X514" s="214"/>
      <c r="Y514" s="214"/>
      <c r="Z514" s="214"/>
      <c r="AA514" s="214"/>
      <c r="AB514" s="214"/>
      <c r="AC514" s="214"/>
    </row>
    <row r="515">
      <c r="A515" s="180"/>
      <c r="B515" s="214"/>
      <c r="C515" s="214"/>
      <c r="D515" s="214"/>
      <c r="E515" s="214"/>
      <c r="F515" s="214"/>
      <c r="G515" s="214"/>
      <c r="H515" s="214"/>
      <c r="I515" s="214"/>
      <c r="J515" s="214"/>
      <c r="K515" s="214"/>
      <c r="L515" s="214"/>
      <c r="M515" s="214"/>
      <c r="N515" s="214"/>
      <c r="O515" s="214"/>
      <c r="P515" s="214"/>
      <c r="Q515" s="214"/>
      <c r="R515" s="214"/>
      <c r="S515" s="214"/>
      <c r="T515" s="214"/>
      <c r="U515" s="214"/>
      <c r="V515" s="214"/>
      <c r="W515" s="214"/>
      <c r="X515" s="214"/>
      <c r="Y515" s="214"/>
      <c r="Z515" s="214"/>
      <c r="AA515" s="214"/>
      <c r="AB515" s="214"/>
      <c r="AC515" s="214"/>
    </row>
    <row r="516">
      <c r="A516" s="180"/>
      <c r="B516" s="214"/>
      <c r="C516" s="214"/>
      <c r="D516" s="214"/>
      <c r="E516" s="214"/>
      <c r="F516" s="214"/>
      <c r="G516" s="214"/>
      <c r="H516" s="214"/>
      <c r="I516" s="214"/>
      <c r="J516" s="214"/>
      <c r="K516" s="214"/>
      <c r="L516" s="214"/>
      <c r="M516" s="214"/>
      <c r="N516" s="214"/>
      <c r="O516" s="214"/>
      <c r="P516" s="214"/>
      <c r="Q516" s="214"/>
      <c r="R516" s="214"/>
      <c r="S516" s="214"/>
      <c r="T516" s="214"/>
      <c r="U516" s="214"/>
      <c r="V516" s="214"/>
      <c r="W516" s="214"/>
      <c r="X516" s="214"/>
      <c r="Y516" s="214"/>
      <c r="Z516" s="214"/>
      <c r="AA516" s="214"/>
      <c r="AB516" s="214"/>
      <c r="AC516" s="214"/>
    </row>
    <row r="517">
      <c r="A517" s="180"/>
      <c r="B517" s="214"/>
      <c r="C517" s="214"/>
      <c r="D517" s="214"/>
      <c r="E517" s="214"/>
      <c r="F517" s="214"/>
      <c r="G517" s="214"/>
      <c r="H517" s="214"/>
      <c r="I517" s="214"/>
      <c r="J517" s="214"/>
      <c r="K517" s="214"/>
      <c r="L517" s="214"/>
      <c r="M517" s="214"/>
      <c r="N517" s="214"/>
      <c r="O517" s="214"/>
      <c r="P517" s="214"/>
      <c r="Q517" s="214"/>
      <c r="R517" s="214"/>
      <c r="S517" s="214"/>
      <c r="T517" s="214"/>
      <c r="U517" s="214"/>
      <c r="V517" s="214"/>
      <c r="W517" s="214"/>
      <c r="X517" s="214"/>
      <c r="Y517" s="214"/>
      <c r="Z517" s="214"/>
      <c r="AA517" s="214"/>
      <c r="AB517" s="214"/>
      <c r="AC517" s="214"/>
    </row>
    <row r="518">
      <c r="A518" s="180"/>
      <c r="B518" s="214"/>
      <c r="C518" s="214"/>
      <c r="D518" s="214"/>
      <c r="E518" s="214"/>
      <c r="F518" s="214"/>
      <c r="G518" s="214"/>
      <c r="H518" s="214"/>
      <c r="I518" s="214"/>
      <c r="J518" s="214"/>
      <c r="K518" s="214"/>
      <c r="L518" s="214"/>
      <c r="M518" s="214"/>
      <c r="N518" s="214"/>
      <c r="O518" s="214"/>
      <c r="P518" s="214"/>
      <c r="Q518" s="214"/>
      <c r="R518" s="214"/>
      <c r="S518" s="214"/>
      <c r="T518" s="214"/>
      <c r="U518" s="214"/>
      <c r="V518" s="214"/>
      <c r="W518" s="214"/>
      <c r="X518" s="214"/>
      <c r="Y518" s="214"/>
      <c r="Z518" s="214"/>
      <c r="AA518" s="214"/>
      <c r="AB518" s="214"/>
      <c r="AC518" s="214"/>
    </row>
    <row r="519">
      <c r="A519" s="180"/>
      <c r="B519" s="214"/>
      <c r="C519" s="214"/>
      <c r="D519" s="214"/>
      <c r="E519" s="214"/>
      <c r="F519" s="214"/>
      <c r="G519" s="214"/>
      <c r="H519" s="214"/>
      <c r="I519" s="214"/>
      <c r="J519" s="214"/>
      <c r="K519" s="214"/>
      <c r="L519" s="214"/>
      <c r="M519" s="214"/>
      <c r="N519" s="214"/>
      <c r="O519" s="214"/>
      <c r="P519" s="214"/>
      <c r="Q519" s="214"/>
      <c r="R519" s="214"/>
      <c r="S519" s="214"/>
      <c r="T519" s="214"/>
      <c r="U519" s="214"/>
      <c r="V519" s="214"/>
      <c r="W519" s="214"/>
      <c r="X519" s="214"/>
      <c r="Y519" s="214"/>
      <c r="Z519" s="214"/>
      <c r="AA519" s="214"/>
      <c r="AB519" s="214"/>
      <c r="AC519" s="214"/>
    </row>
    <row r="520">
      <c r="A520" s="180"/>
      <c r="B520" s="214"/>
      <c r="C520" s="214"/>
      <c r="D520" s="214"/>
      <c r="E520" s="214"/>
      <c r="F520" s="214"/>
      <c r="G520" s="214"/>
      <c r="H520" s="214"/>
      <c r="I520" s="214"/>
      <c r="J520" s="214"/>
      <c r="K520" s="214"/>
      <c r="L520" s="214"/>
      <c r="M520" s="214"/>
      <c r="N520" s="214"/>
      <c r="O520" s="214"/>
      <c r="P520" s="214"/>
      <c r="Q520" s="214"/>
      <c r="R520" s="214"/>
      <c r="S520" s="214"/>
      <c r="T520" s="214"/>
      <c r="U520" s="214"/>
      <c r="V520" s="214"/>
      <c r="W520" s="214"/>
      <c r="X520" s="214"/>
      <c r="Y520" s="214"/>
      <c r="Z520" s="214"/>
      <c r="AA520" s="214"/>
      <c r="AB520" s="214"/>
      <c r="AC520" s="214"/>
    </row>
    <row r="521">
      <c r="A521" s="180"/>
      <c r="B521" s="214"/>
      <c r="C521" s="214"/>
      <c r="D521" s="214"/>
      <c r="E521" s="214"/>
      <c r="F521" s="214"/>
      <c r="G521" s="214"/>
      <c r="H521" s="214"/>
      <c r="I521" s="214"/>
      <c r="J521" s="214"/>
      <c r="K521" s="214"/>
      <c r="L521" s="214"/>
      <c r="M521" s="214"/>
      <c r="N521" s="214"/>
      <c r="O521" s="214"/>
      <c r="P521" s="214"/>
      <c r="Q521" s="214"/>
      <c r="R521" s="214"/>
      <c r="S521" s="214"/>
      <c r="T521" s="214"/>
      <c r="U521" s="214"/>
      <c r="V521" s="214"/>
      <c r="W521" s="214"/>
      <c r="X521" s="214"/>
      <c r="Y521" s="214"/>
      <c r="Z521" s="214"/>
      <c r="AA521" s="214"/>
      <c r="AB521" s="214"/>
      <c r="AC521" s="214"/>
    </row>
    <row r="522">
      <c r="A522" s="180"/>
      <c r="B522" s="214"/>
      <c r="C522" s="214"/>
      <c r="D522" s="214"/>
      <c r="E522" s="214"/>
      <c r="F522" s="214"/>
      <c r="G522" s="214"/>
      <c r="H522" s="214"/>
      <c r="I522" s="214"/>
      <c r="J522" s="214"/>
      <c r="K522" s="214"/>
      <c r="L522" s="214"/>
      <c r="M522" s="214"/>
      <c r="N522" s="214"/>
      <c r="O522" s="214"/>
      <c r="P522" s="214"/>
      <c r="Q522" s="214"/>
      <c r="R522" s="214"/>
      <c r="S522" s="214"/>
      <c r="T522" s="214"/>
      <c r="U522" s="214"/>
      <c r="V522" s="214"/>
      <c r="W522" s="214"/>
      <c r="X522" s="214"/>
      <c r="Y522" s="214"/>
      <c r="Z522" s="214"/>
      <c r="AA522" s="214"/>
      <c r="AB522" s="214"/>
      <c r="AC522" s="214"/>
    </row>
    <row r="523">
      <c r="A523" s="180"/>
      <c r="B523" s="214"/>
      <c r="C523" s="214"/>
      <c r="D523" s="214"/>
      <c r="E523" s="214"/>
      <c r="F523" s="214"/>
      <c r="G523" s="214"/>
      <c r="H523" s="214"/>
      <c r="I523" s="214"/>
      <c r="J523" s="214"/>
      <c r="K523" s="214"/>
      <c r="L523" s="214"/>
      <c r="M523" s="214"/>
      <c r="N523" s="214"/>
      <c r="O523" s="214"/>
      <c r="P523" s="214"/>
      <c r="Q523" s="214"/>
      <c r="R523" s="214"/>
      <c r="S523" s="214"/>
      <c r="T523" s="214"/>
      <c r="U523" s="214"/>
      <c r="V523" s="214"/>
      <c r="W523" s="214"/>
      <c r="X523" s="214"/>
      <c r="Y523" s="214"/>
      <c r="Z523" s="214"/>
      <c r="AA523" s="214"/>
      <c r="AB523" s="214"/>
      <c r="AC523" s="214"/>
    </row>
    <row r="524">
      <c r="A524" s="180"/>
      <c r="B524" s="214"/>
      <c r="C524" s="214"/>
      <c r="D524" s="214"/>
      <c r="E524" s="214"/>
      <c r="F524" s="214"/>
      <c r="G524" s="214"/>
      <c r="H524" s="214"/>
      <c r="I524" s="214"/>
      <c r="J524" s="214"/>
      <c r="K524" s="214"/>
      <c r="L524" s="214"/>
      <c r="M524" s="214"/>
      <c r="N524" s="214"/>
      <c r="O524" s="214"/>
      <c r="P524" s="214"/>
      <c r="Q524" s="214"/>
      <c r="R524" s="214"/>
      <c r="S524" s="214"/>
      <c r="T524" s="214"/>
      <c r="U524" s="214"/>
      <c r="V524" s="214"/>
      <c r="W524" s="214"/>
      <c r="X524" s="214"/>
      <c r="Y524" s="214"/>
      <c r="Z524" s="214"/>
      <c r="AA524" s="214"/>
      <c r="AB524" s="214"/>
      <c r="AC524" s="214"/>
    </row>
    <row r="525">
      <c r="A525" s="180"/>
      <c r="B525" s="214"/>
      <c r="C525" s="214"/>
      <c r="D525" s="214"/>
      <c r="E525" s="214"/>
      <c r="F525" s="214"/>
      <c r="G525" s="214"/>
      <c r="H525" s="214"/>
      <c r="I525" s="214"/>
      <c r="J525" s="214"/>
      <c r="K525" s="214"/>
      <c r="L525" s="214"/>
      <c r="M525" s="214"/>
      <c r="N525" s="214"/>
      <c r="O525" s="214"/>
      <c r="P525" s="214"/>
      <c r="Q525" s="214"/>
      <c r="R525" s="214"/>
      <c r="S525" s="214"/>
      <c r="T525" s="214"/>
      <c r="U525" s="214"/>
      <c r="V525" s="214"/>
      <c r="W525" s="214"/>
      <c r="X525" s="214"/>
      <c r="Y525" s="214"/>
      <c r="Z525" s="214"/>
      <c r="AA525" s="214"/>
      <c r="AB525" s="214"/>
      <c r="AC525" s="214"/>
    </row>
    <row r="526">
      <c r="A526" s="180"/>
      <c r="B526" s="214"/>
      <c r="C526" s="214"/>
      <c r="D526" s="214"/>
      <c r="E526" s="214"/>
      <c r="F526" s="214"/>
      <c r="G526" s="214"/>
      <c r="H526" s="214"/>
      <c r="I526" s="214"/>
      <c r="J526" s="214"/>
      <c r="K526" s="214"/>
      <c r="L526" s="214"/>
      <c r="M526" s="214"/>
      <c r="N526" s="214"/>
      <c r="O526" s="214"/>
      <c r="P526" s="214"/>
      <c r="Q526" s="214"/>
      <c r="R526" s="214"/>
      <c r="S526" s="214"/>
      <c r="T526" s="214"/>
      <c r="U526" s="214"/>
      <c r="V526" s="214"/>
      <c r="W526" s="214"/>
      <c r="X526" s="214"/>
      <c r="Y526" s="214"/>
      <c r="Z526" s="214"/>
      <c r="AA526" s="214"/>
      <c r="AB526" s="214"/>
      <c r="AC526" s="214"/>
    </row>
    <row r="527">
      <c r="A527" s="180"/>
      <c r="B527" s="214"/>
      <c r="C527" s="214"/>
      <c r="D527" s="214"/>
      <c r="E527" s="214"/>
      <c r="F527" s="214"/>
      <c r="G527" s="214"/>
      <c r="H527" s="214"/>
      <c r="I527" s="214"/>
      <c r="J527" s="214"/>
      <c r="K527" s="214"/>
      <c r="L527" s="214"/>
      <c r="M527" s="214"/>
      <c r="N527" s="214"/>
      <c r="O527" s="214"/>
      <c r="P527" s="214"/>
      <c r="Q527" s="214"/>
      <c r="R527" s="214"/>
      <c r="S527" s="214"/>
      <c r="T527" s="214"/>
      <c r="U527" s="214"/>
      <c r="V527" s="214"/>
      <c r="W527" s="214"/>
      <c r="X527" s="214"/>
      <c r="Y527" s="214"/>
      <c r="Z527" s="214"/>
      <c r="AA527" s="214"/>
      <c r="AB527" s="214"/>
      <c r="AC527" s="214"/>
    </row>
    <row r="528">
      <c r="A528" s="180"/>
      <c r="B528" s="214"/>
      <c r="C528" s="214"/>
      <c r="D528" s="214"/>
      <c r="E528" s="214"/>
      <c r="F528" s="214"/>
      <c r="G528" s="214"/>
      <c r="H528" s="214"/>
      <c r="I528" s="214"/>
      <c r="J528" s="214"/>
      <c r="K528" s="214"/>
      <c r="L528" s="214"/>
      <c r="M528" s="214"/>
      <c r="N528" s="214"/>
      <c r="O528" s="214"/>
      <c r="P528" s="214"/>
      <c r="Q528" s="214"/>
      <c r="R528" s="214"/>
      <c r="S528" s="214"/>
      <c r="T528" s="214"/>
      <c r="U528" s="214"/>
      <c r="V528" s="214"/>
      <c r="W528" s="214"/>
      <c r="X528" s="214"/>
      <c r="Y528" s="214"/>
      <c r="Z528" s="214"/>
      <c r="AA528" s="214"/>
      <c r="AB528" s="214"/>
      <c r="AC528" s="214"/>
    </row>
    <row r="529">
      <c r="A529" s="180"/>
      <c r="B529" s="214"/>
      <c r="C529" s="214"/>
      <c r="D529" s="214"/>
      <c r="E529" s="214"/>
      <c r="F529" s="214"/>
      <c r="G529" s="214"/>
      <c r="H529" s="214"/>
      <c r="I529" s="214"/>
      <c r="J529" s="214"/>
      <c r="K529" s="214"/>
      <c r="L529" s="214"/>
      <c r="M529" s="214"/>
      <c r="N529" s="214"/>
      <c r="O529" s="214"/>
      <c r="P529" s="214"/>
      <c r="Q529" s="214"/>
      <c r="R529" s="214"/>
      <c r="S529" s="214"/>
      <c r="T529" s="214"/>
      <c r="U529" s="214"/>
      <c r="V529" s="214"/>
      <c r="W529" s="214"/>
      <c r="X529" s="214"/>
      <c r="Y529" s="214"/>
      <c r="Z529" s="214"/>
      <c r="AA529" s="214"/>
      <c r="AB529" s="214"/>
      <c r="AC529" s="214"/>
    </row>
    <row r="530">
      <c r="A530" s="180"/>
      <c r="B530" s="214"/>
      <c r="C530" s="214"/>
      <c r="D530" s="214"/>
      <c r="E530" s="214"/>
      <c r="F530" s="214"/>
      <c r="G530" s="214"/>
      <c r="H530" s="214"/>
      <c r="I530" s="214"/>
      <c r="J530" s="214"/>
      <c r="K530" s="214"/>
      <c r="L530" s="214"/>
      <c r="M530" s="214"/>
      <c r="N530" s="214"/>
      <c r="O530" s="214"/>
      <c r="P530" s="214"/>
      <c r="Q530" s="214"/>
      <c r="R530" s="214"/>
      <c r="S530" s="214"/>
      <c r="T530" s="214"/>
      <c r="U530" s="214"/>
      <c r="V530" s="214"/>
      <c r="W530" s="214"/>
      <c r="X530" s="214"/>
      <c r="Y530" s="214"/>
      <c r="Z530" s="214"/>
      <c r="AA530" s="214"/>
      <c r="AB530" s="214"/>
      <c r="AC530" s="214"/>
    </row>
    <row r="531">
      <c r="A531" s="180"/>
      <c r="B531" s="214"/>
      <c r="C531" s="214"/>
      <c r="D531" s="214"/>
      <c r="E531" s="214"/>
      <c r="F531" s="214"/>
      <c r="G531" s="214"/>
      <c r="H531" s="214"/>
      <c r="I531" s="214"/>
      <c r="J531" s="214"/>
      <c r="K531" s="214"/>
      <c r="L531" s="214"/>
      <c r="M531" s="214"/>
      <c r="N531" s="214"/>
      <c r="O531" s="214"/>
      <c r="P531" s="214"/>
      <c r="Q531" s="214"/>
      <c r="R531" s="214"/>
      <c r="S531" s="214"/>
      <c r="T531" s="214"/>
      <c r="U531" s="214"/>
      <c r="V531" s="214"/>
      <c r="W531" s="214"/>
      <c r="X531" s="214"/>
      <c r="Y531" s="214"/>
      <c r="Z531" s="214"/>
      <c r="AA531" s="214"/>
      <c r="AB531" s="214"/>
      <c r="AC531" s="214"/>
    </row>
    <row r="532">
      <c r="A532" s="180"/>
      <c r="B532" s="214"/>
      <c r="C532" s="214"/>
      <c r="D532" s="214"/>
      <c r="E532" s="214"/>
      <c r="F532" s="214"/>
      <c r="G532" s="214"/>
      <c r="H532" s="214"/>
      <c r="I532" s="214"/>
      <c r="J532" s="214"/>
      <c r="K532" s="214"/>
      <c r="L532" s="214"/>
      <c r="M532" s="214"/>
      <c r="N532" s="214"/>
      <c r="O532" s="214"/>
      <c r="P532" s="214"/>
      <c r="Q532" s="214"/>
      <c r="R532" s="214"/>
      <c r="S532" s="214"/>
      <c r="T532" s="214"/>
      <c r="U532" s="214"/>
      <c r="V532" s="214"/>
      <c r="W532" s="214"/>
      <c r="X532" s="214"/>
      <c r="Y532" s="214"/>
      <c r="Z532" s="214"/>
      <c r="AA532" s="214"/>
      <c r="AB532" s="214"/>
      <c r="AC532" s="214"/>
    </row>
    <row r="533">
      <c r="A533" s="180"/>
      <c r="B533" s="214"/>
      <c r="C533" s="214"/>
      <c r="D533" s="214"/>
      <c r="E533" s="214"/>
      <c r="F533" s="214"/>
      <c r="G533" s="214"/>
      <c r="H533" s="214"/>
      <c r="I533" s="214"/>
      <c r="J533" s="214"/>
      <c r="K533" s="214"/>
      <c r="L533" s="214"/>
      <c r="M533" s="214"/>
      <c r="N533" s="214"/>
      <c r="O533" s="214"/>
      <c r="P533" s="214"/>
      <c r="Q533" s="214"/>
      <c r="R533" s="214"/>
      <c r="S533" s="214"/>
      <c r="T533" s="214"/>
      <c r="U533" s="214"/>
      <c r="V533" s="214"/>
      <c r="W533" s="214"/>
      <c r="X533" s="214"/>
      <c r="Y533" s="214"/>
      <c r="Z533" s="214"/>
      <c r="AA533" s="214"/>
      <c r="AB533" s="214"/>
      <c r="AC533" s="214"/>
    </row>
    <row r="534">
      <c r="A534" s="180"/>
      <c r="B534" s="214"/>
      <c r="C534" s="214"/>
      <c r="D534" s="214"/>
      <c r="E534" s="214"/>
      <c r="F534" s="214"/>
      <c r="G534" s="214"/>
      <c r="H534" s="214"/>
      <c r="I534" s="214"/>
      <c r="J534" s="214"/>
      <c r="K534" s="214"/>
      <c r="L534" s="214"/>
      <c r="M534" s="214"/>
      <c r="N534" s="214"/>
      <c r="O534" s="214"/>
      <c r="P534" s="214"/>
      <c r="Q534" s="214"/>
      <c r="R534" s="214"/>
      <c r="S534" s="214"/>
      <c r="T534" s="214"/>
      <c r="U534" s="214"/>
      <c r="V534" s="214"/>
      <c r="W534" s="214"/>
      <c r="X534" s="214"/>
      <c r="Y534" s="214"/>
      <c r="Z534" s="214"/>
      <c r="AA534" s="214"/>
      <c r="AB534" s="214"/>
      <c r="AC534" s="214"/>
    </row>
    <row r="535">
      <c r="A535" s="180"/>
      <c r="B535" s="214"/>
      <c r="C535" s="214"/>
      <c r="D535" s="214"/>
      <c r="E535" s="214"/>
      <c r="F535" s="214"/>
      <c r="G535" s="214"/>
      <c r="H535" s="214"/>
      <c r="I535" s="214"/>
      <c r="J535" s="214"/>
      <c r="K535" s="214"/>
      <c r="L535" s="214"/>
      <c r="M535" s="214"/>
      <c r="N535" s="214"/>
      <c r="O535" s="214"/>
      <c r="P535" s="214"/>
      <c r="Q535" s="214"/>
      <c r="R535" s="214"/>
      <c r="S535" s="214"/>
      <c r="T535" s="214"/>
      <c r="U535" s="214"/>
      <c r="V535" s="214"/>
      <c r="W535" s="214"/>
      <c r="X535" s="214"/>
      <c r="Y535" s="214"/>
      <c r="Z535" s="214"/>
      <c r="AA535" s="214"/>
      <c r="AB535" s="214"/>
      <c r="AC535" s="214"/>
    </row>
    <row r="536">
      <c r="A536" s="180"/>
      <c r="B536" s="214"/>
      <c r="C536" s="214"/>
      <c r="D536" s="214"/>
      <c r="E536" s="214"/>
      <c r="F536" s="214"/>
      <c r="G536" s="214"/>
      <c r="H536" s="214"/>
      <c r="I536" s="214"/>
      <c r="J536" s="214"/>
      <c r="K536" s="214"/>
      <c r="L536" s="214"/>
      <c r="M536" s="214"/>
      <c r="N536" s="214"/>
      <c r="O536" s="214"/>
      <c r="P536" s="214"/>
      <c r="Q536" s="214"/>
      <c r="R536" s="214"/>
      <c r="S536" s="214"/>
      <c r="T536" s="214"/>
      <c r="U536" s="214"/>
      <c r="V536" s="214"/>
      <c r="W536" s="214"/>
      <c r="X536" s="214"/>
      <c r="Y536" s="214"/>
      <c r="Z536" s="214"/>
      <c r="AA536" s="214"/>
      <c r="AB536" s="214"/>
      <c r="AC536" s="214"/>
    </row>
    <row r="537">
      <c r="A537" s="180"/>
      <c r="B537" s="214"/>
      <c r="C537" s="214"/>
      <c r="D537" s="214"/>
      <c r="E537" s="214"/>
      <c r="F537" s="214"/>
      <c r="G537" s="214"/>
      <c r="H537" s="214"/>
      <c r="I537" s="214"/>
      <c r="J537" s="214"/>
      <c r="K537" s="214"/>
      <c r="L537" s="214"/>
      <c r="M537" s="214"/>
      <c r="N537" s="214"/>
      <c r="O537" s="214"/>
      <c r="P537" s="214"/>
      <c r="Q537" s="214"/>
      <c r="R537" s="214"/>
      <c r="S537" s="214"/>
      <c r="T537" s="214"/>
      <c r="U537" s="214"/>
      <c r="V537" s="214"/>
      <c r="W537" s="214"/>
      <c r="X537" s="214"/>
      <c r="Y537" s="214"/>
      <c r="Z537" s="214"/>
      <c r="AA537" s="214"/>
      <c r="AB537" s="214"/>
      <c r="AC537" s="214"/>
    </row>
    <row r="538">
      <c r="A538" s="180"/>
      <c r="B538" s="214"/>
      <c r="C538" s="214"/>
      <c r="D538" s="214"/>
      <c r="E538" s="214"/>
      <c r="F538" s="214"/>
      <c r="G538" s="214"/>
      <c r="H538" s="214"/>
      <c r="I538" s="214"/>
      <c r="J538" s="214"/>
      <c r="K538" s="214"/>
      <c r="L538" s="214"/>
      <c r="M538" s="214"/>
      <c r="N538" s="214"/>
      <c r="O538" s="214"/>
      <c r="P538" s="214"/>
      <c r="Q538" s="214"/>
      <c r="R538" s="214"/>
      <c r="S538" s="214"/>
      <c r="T538" s="214"/>
      <c r="U538" s="214"/>
      <c r="V538" s="214"/>
      <c r="W538" s="214"/>
      <c r="X538" s="214"/>
      <c r="Y538" s="214"/>
      <c r="Z538" s="214"/>
      <c r="AA538" s="214"/>
      <c r="AB538" s="214"/>
      <c r="AC538" s="214"/>
    </row>
    <row r="539">
      <c r="A539" s="180"/>
      <c r="B539" s="214"/>
      <c r="C539" s="214"/>
      <c r="D539" s="214"/>
      <c r="E539" s="214"/>
      <c r="F539" s="214"/>
      <c r="G539" s="214"/>
      <c r="H539" s="214"/>
      <c r="I539" s="214"/>
      <c r="J539" s="214"/>
      <c r="K539" s="214"/>
      <c r="L539" s="214"/>
      <c r="M539" s="214"/>
      <c r="N539" s="214"/>
      <c r="O539" s="214"/>
      <c r="P539" s="214"/>
      <c r="Q539" s="214"/>
      <c r="R539" s="214"/>
      <c r="S539" s="214"/>
      <c r="T539" s="214"/>
      <c r="U539" s="214"/>
      <c r="V539" s="214"/>
      <c r="W539" s="214"/>
      <c r="X539" s="214"/>
      <c r="Y539" s="214"/>
      <c r="Z539" s="214"/>
      <c r="AA539" s="214"/>
      <c r="AB539" s="214"/>
      <c r="AC539" s="214"/>
    </row>
    <row r="540">
      <c r="A540" s="180"/>
      <c r="B540" s="214"/>
      <c r="C540" s="214"/>
      <c r="D540" s="214"/>
      <c r="E540" s="214"/>
      <c r="F540" s="214"/>
      <c r="G540" s="214"/>
      <c r="H540" s="214"/>
      <c r="I540" s="214"/>
      <c r="J540" s="214"/>
      <c r="K540" s="214"/>
      <c r="L540" s="214"/>
      <c r="M540" s="214"/>
      <c r="N540" s="214"/>
      <c r="O540" s="214"/>
      <c r="P540" s="214"/>
      <c r="Q540" s="214"/>
      <c r="R540" s="214"/>
      <c r="S540" s="214"/>
      <c r="T540" s="214"/>
      <c r="U540" s="214"/>
      <c r="V540" s="214"/>
      <c r="W540" s="214"/>
      <c r="X540" s="214"/>
      <c r="Y540" s="214"/>
      <c r="Z540" s="214"/>
      <c r="AA540" s="214"/>
      <c r="AB540" s="214"/>
      <c r="AC540" s="214"/>
    </row>
    <row r="541">
      <c r="A541" s="180"/>
      <c r="B541" s="214"/>
      <c r="C541" s="214"/>
      <c r="D541" s="214"/>
      <c r="E541" s="214"/>
      <c r="F541" s="214"/>
      <c r="G541" s="214"/>
      <c r="H541" s="214"/>
      <c r="I541" s="214"/>
      <c r="J541" s="214"/>
      <c r="K541" s="214"/>
      <c r="L541" s="214"/>
      <c r="M541" s="214"/>
      <c r="N541" s="214"/>
      <c r="O541" s="214"/>
      <c r="P541" s="214"/>
      <c r="Q541" s="214"/>
      <c r="R541" s="214"/>
      <c r="S541" s="214"/>
      <c r="T541" s="214"/>
      <c r="U541" s="214"/>
      <c r="V541" s="214"/>
      <c r="W541" s="214"/>
      <c r="X541" s="214"/>
      <c r="Y541" s="214"/>
      <c r="Z541" s="214"/>
      <c r="AA541" s="214"/>
      <c r="AB541" s="214"/>
      <c r="AC541" s="214"/>
    </row>
    <row r="542">
      <c r="A542" s="180"/>
      <c r="B542" s="214"/>
      <c r="C542" s="214"/>
      <c r="D542" s="214"/>
      <c r="E542" s="214"/>
      <c r="F542" s="214"/>
      <c r="G542" s="214"/>
      <c r="H542" s="214"/>
      <c r="I542" s="214"/>
      <c r="J542" s="214"/>
      <c r="K542" s="214"/>
      <c r="L542" s="214"/>
      <c r="M542" s="214"/>
      <c r="N542" s="214"/>
      <c r="O542" s="214"/>
      <c r="P542" s="214"/>
      <c r="Q542" s="214"/>
      <c r="R542" s="214"/>
      <c r="S542" s="214"/>
      <c r="T542" s="214"/>
      <c r="U542" s="214"/>
      <c r="V542" s="214"/>
      <c r="W542" s="214"/>
      <c r="X542" s="214"/>
      <c r="Y542" s="214"/>
      <c r="Z542" s="214"/>
      <c r="AA542" s="214"/>
      <c r="AB542" s="214"/>
      <c r="AC542" s="214"/>
    </row>
    <row r="543">
      <c r="A543" s="180"/>
      <c r="B543" s="214"/>
      <c r="C543" s="214"/>
      <c r="D543" s="214"/>
      <c r="E543" s="214"/>
      <c r="F543" s="214"/>
      <c r="G543" s="214"/>
      <c r="H543" s="214"/>
      <c r="I543" s="214"/>
      <c r="J543" s="214"/>
      <c r="K543" s="214"/>
      <c r="L543" s="214"/>
      <c r="M543" s="214"/>
      <c r="N543" s="214"/>
      <c r="O543" s="214"/>
      <c r="P543" s="214"/>
      <c r="Q543" s="214"/>
      <c r="R543" s="214"/>
      <c r="S543" s="214"/>
      <c r="T543" s="214"/>
      <c r="U543" s="214"/>
      <c r="V543" s="214"/>
      <c r="W543" s="214"/>
      <c r="X543" s="214"/>
      <c r="Y543" s="214"/>
      <c r="Z543" s="214"/>
      <c r="AA543" s="214"/>
      <c r="AB543" s="214"/>
      <c r="AC543" s="214"/>
    </row>
    <row r="544">
      <c r="A544" s="180"/>
      <c r="B544" s="214"/>
      <c r="C544" s="214"/>
      <c r="D544" s="214"/>
      <c r="E544" s="214"/>
      <c r="F544" s="214"/>
      <c r="G544" s="214"/>
      <c r="H544" s="214"/>
      <c r="I544" s="214"/>
      <c r="J544" s="214"/>
      <c r="K544" s="214"/>
      <c r="L544" s="214"/>
      <c r="M544" s="214"/>
      <c r="N544" s="214"/>
      <c r="O544" s="214"/>
      <c r="P544" s="214"/>
      <c r="Q544" s="214"/>
      <c r="R544" s="214"/>
      <c r="S544" s="214"/>
      <c r="T544" s="214"/>
      <c r="U544" s="214"/>
      <c r="V544" s="214"/>
      <c r="W544" s="214"/>
      <c r="X544" s="214"/>
      <c r="Y544" s="214"/>
      <c r="Z544" s="214"/>
      <c r="AA544" s="214"/>
      <c r="AB544" s="214"/>
      <c r="AC544" s="214"/>
    </row>
    <row r="545">
      <c r="A545" s="180"/>
      <c r="B545" s="214"/>
      <c r="C545" s="214"/>
      <c r="D545" s="214"/>
      <c r="E545" s="214"/>
      <c r="F545" s="214"/>
      <c r="G545" s="214"/>
      <c r="H545" s="214"/>
      <c r="I545" s="214"/>
      <c r="J545" s="214"/>
      <c r="K545" s="214"/>
      <c r="L545" s="214"/>
      <c r="M545" s="214"/>
      <c r="N545" s="214"/>
      <c r="O545" s="214"/>
      <c r="P545" s="214"/>
      <c r="Q545" s="214"/>
      <c r="R545" s="214"/>
      <c r="S545" s="214"/>
      <c r="T545" s="214"/>
      <c r="U545" s="214"/>
      <c r="V545" s="214"/>
      <c r="W545" s="214"/>
      <c r="X545" s="214"/>
      <c r="Y545" s="214"/>
      <c r="Z545" s="214"/>
      <c r="AA545" s="214"/>
      <c r="AB545" s="214"/>
      <c r="AC545" s="214"/>
    </row>
    <row r="546">
      <c r="A546" s="180"/>
      <c r="B546" s="214"/>
      <c r="C546" s="214"/>
      <c r="D546" s="214"/>
      <c r="E546" s="214"/>
      <c r="F546" s="214"/>
      <c r="G546" s="214"/>
      <c r="H546" s="214"/>
      <c r="I546" s="214"/>
      <c r="J546" s="214"/>
      <c r="K546" s="214"/>
      <c r="L546" s="214"/>
      <c r="M546" s="214"/>
      <c r="N546" s="214"/>
      <c r="O546" s="214"/>
      <c r="P546" s="214"/>
      <c r="Q546" s="214"/>
      <c r="R546" s="214"/>
      <c r="S546" s="214"/>
      <c r="T546" s="214"/>
      <c r="U546" s="214"/>
      <c r="V546" s="214"/>
      <c r="W546" s="214"/>
      <c r="X546" s="214"/>
      <c r="Y546" s="214"/>
      <c r="Z546" s="214"/>
      <c r="AA546" s="214"/>
      <c r="AB546" s="214"/>
      <c r="AC546" s="214"/>
    </row>
    <row r="547">
      <c r="A547" s="180"/>
      <c r="B547" s="214"/>
      <c r="C547" s="214"/>
      <c r="D547" s="214"/>
      <c r="E547" s="214"/>
      <c r="F547" s="214"/>
      <c r="G547" s="214"/>
      <c r="H547" s="214"/>
      <c r="I547" s="214"/>
      <c r="J547" s="214"/>
      <c r="K547" s="214"/>
      <c r="L547" s="214"/>
      <c r="M547" s="214"/>
      <c r="N547" s="214"/>
      <c r="O547" s="214"/>
      <c r="P547" s="214"/>
      <c r="Q547" s="214"/>
      <c r="R547" s="214"/>
      <c r="S547" s="214"/>
      <c r="T547" s="214"/>
      <c r="U547" s="214"/>
      <c r="V547" s="214"/>
      <c r="W547" s="214"/>
      <c r="X547" s="214"/>
      <c r="Y547" s="214"/>
      <c r="Z547" s="214"/>
      <c r="AA547" s="214"/>
      <c r="AB547" s="214"/>
      <c r="AC547" s="214"/>
    </row>
    <row r="548">
      <c r="A548" s="180"/>
      <c r="B548" s="214"/>
      <c r="C548" s="214"/>
      <c r="D548" s="214"/>
      <c r="E548" s="214"/>
      <c r="F548" s="214"/>
      <c r="G548" s="214"/>
      <c r="H548" s="214"/>
      <c r="I548" s="214"/>
      <c r="J548" s="214"/>
      <c r="K548" s="214"/>
      <c r="L548" s="214"/>
      <c r="M548" s="214"/>
      <c r="N548" s="214"/>
      <c r="O548" s="214"/>
      <c r="P548" s="214"/>
      <c r="Q548" s="214"/>
      <c r="R548" s="214"/>
      <c r="S548" s="214"/>
      <c r="T548" s="214"/>
      <c r="U548" s="214"/>
      <c r="V548" s="214"/>
      <c r="W548" s="214"/>
      <c r="X548" s="214"/>
      <c r="Y548" s="214"/>
      <c r="Z548" s="214"/>
      <c r="AA548" s="214"/>
      <c r="AB548" s="214"/>
      <c r="AC548" s="214"/>
    </row>
    <row r="549">
      <c r="A549" s="180"/>
      <c r="B549" s="214"/>
      <c r="C549" s="214"/>
      <c r="D549" s="214"/>
      <c r="E549" s="214"/>
      <c r="F549" s="214"/>
      <c r="G549" s="214"/>
      <c r="H549" s="214"/>
      <c r="I549" s="214"/>
      <c r="J549" s="214"/>
      <c r="K549" s="214"/>
      <c r="L549" s="214"/>
      <c r="M549" s="214"/>
      <c r="N549" s="214"/>
      <c r="O549" s="214"/>
      <c r="P549" s="214"/>
      <c r="Q549" s="214"/>
      <c r="R549" s="214"/>
      <c r="S549" s="214"/>
      <c r="T549" s="214"/>
      <c r="U549" s="214"/>
      <c r="V549" s="214"/>
      <c r="W549" s="214"/>
      <c r="X549" s="214"/>
      <c r="Y549" s="214"/>
      <c r="Z549" s="214"/>
      <c r="AA549" s="214"/>
      <c r="AB549" s="214"/>
      <c r="AC549" s="214"/>
    </row>
    <row r="550">
      <c r="A550" s="180"/>
      <c r="B550" s="214"/>
      <c r="C550" s="214"/>
      <c r="D550" s="214"/>
      <c r="E550" s="214"/>
      <c r="F550" s="214"/>
      <c r="G550" s="214"/>
      <c r="H550" s="214"/>
      <c r="I550" s="214"/>
      <c r="J550" s="214"/>
      <c r="K550" s="214"/>
      <c r="L550" s="214"/>
      <c r="M550" s="214"/>
      <c r="N550" s="214"/>
      <c r="O550" s="214"/>
      <c r="P550" s="214"/>
      <c r="Q550" s="214"/>
      <c r="R550" s="214"/>
      <c r="S550" s="214"/>
      <c r="T550" s="214"/>
      <c r="U550" s="214"/>
      <c r="V550" s="214"/>
      <c r="W550" s="214"/>
      <c r="X550" s="214"/>
      <c r="Y550" s="214"/>
      <c r="Z550" s="214"/>
      <c r="AA550" s="214"/>
      <c r="AB550" s="214"/>
      <c r="AC550" s="214"/>
    </row>
    <row r="551">
      <c r="A551" s="180"/>
      <c r="B551" s="214"/>
      <c r="C551" s="214"/>
      <c r="D551" s="214"/>
      <c r="E551" s="214"/>
      <c r="F551" s="214"/>
      <c r="G551" s="214"/>
      <c r="H551" s="214"/>
      <c r="I551" s="214"/>
      <c r="J551" s="214"/>
      <c r="K551" s="214"/>
      <c r="L551" s="214"/>
      <c r="M551" s="214"/>
      <c r="N551" s="214"/>
      <c r="O551" s="214"/>
      <c r="P551" s="214"/>
      <c r="Q551" s="214"/>
      <c r="R551" s="214"/>
      <c r="S551" s="214"/>
      <c r="T551" s="214"/>
      <c r="U551" s="214"/>
      <c r="V551" s="214"/>
      <c r="W551" s="214"/>
      <c r="X551" s="214"/>
      <c r="Y551" s="214"/>
      <c r="Z551" s="214"/>
      <c r="AA551" s="214"/>
      <c r="AB551" s="214"/>
      <c r="AC551" s="214"/>
    </row>
    <row r="552">
      <c r="A552" s="180"/>
      <c r="B552" s="214"/>
      <c r="C552" s="214"/>
      <c r="D552" s="214"/>
      <c r="E552" s="214"/>
      <c r="F552" s="214"/>
      <c r="G552" s="214"/>
      <c r="H552" s="214"/>
      <c r="I552" s="214"/>
      <c r="J552" s="214"/>
      <c r="K552" s="214"/>
      <c r="L552" s="214"/>
      <c r="M552" s="214"/>
      <c r="N552" s="214"/>
      <c r="O552" s="214"/>
      <c r="P552" s="214"/>
      <c r="Q552" s="214"/>
      <c r="R552" s="214"/>
      <c r="S552" s="214"/>
      <c r="T552" s="214"/>
      <c r="U552" s="214"/>
      <c r="V552" s="214"/>
      <c r="W552" s="214"/>
      <c r="X552" s="214"/>
      <c r="Y552" s="214"/>
      <c r="Z552" s="214"/>
      <c r="AA552" s="214"/>
      <c r="AB552" s="214"/>
      <c r="AC552" s="214"/>
    </row>
    <row r="553">
      <c r="A553" s="180"/>
      <c r="B553" s="214"/>
      <c r="C553" s="214"/>
      <c r="D553" s="214"/>
      <c r="E553" s="214"/>
      <c r="F553" s="214"/>
      <c r="G553" s="214"/>
      <c r="H553" s="214"/>
      <c r="I553" s="214"/>
      <c r="J553" s="214"/>
      <c r="K553" s="214"/>
      <c r="L553" s="214"/>
      <c r="M553" s="214"/>
      <c r="N553" s="214"/>
      <c r="O553" s="214"/>
      <c r="P553" s="214"/>
      <c r="Q553" s="214"/>
      <c r="R553" s="214"/>
      <c r="S553" s="214"/>
      <c r="T553" s="214"/>
      <c r="U553" s="214"/>
      <c r="V553" s="214"/>
      <c r="W553" s="214"/>
      <c r="X553" s="214"/>
      <c r="Y553" s="214"/>
      <c r="Z553" s="214"/>
      <c r="AA553" s="214"/>
      <c r="AB553" s="214"/>
      <c r="AC553" s="214"/>
    </row>
    <row r="554">
      <c r="A554" s="180"/>
      <c r="B554" s="214"/>
      <c r="C554" s="214"/>
      <c r="D554" s="214"/>
      <c r="E554" s="214"/>
      <c r="F554" s="214"/>
      <c r="G554" s="214"/>
      <c r="H554" s="214"/>
      <c r="I554" s="214"/>
      <c r="J554" s="214"/>
      <c r="K554" s="214"/>
      <c r="L554" s="214"/>
      <c r="M554" s="214"/>
      <c r="N554" s="214"/>
      <c r="O554" s="214"/>
      <c r="P554" s="214"/>
      <c r="Q554" s="214"/>
      <c r="R554" s="214"/>
      <c r="S554" s="214"/>
      <c r="T554" s="214"/>
      <c r="U554" s="214"/>
      <c r="V554" s="214"/>
      <c r="W554" s="214"/>
      <c r="X554" s="214"/>
      <c r="Y554" s="214"/>
      <c r="Z554" s="214"/>
      <c r="AA554" s="214"/>
      <c r="AB554" s="214"/>
      <c r="AC554" s="214"/>
    </row>
    <row r="555">
      <c r="A555" s="180"/>
      <c r="B555" s="214"/>
      <c r="C555" s="214"/>
      <c r="D555" s="214"/>
      <c r="E555" s="214"/>
      <c r="F555" s="214"/>
      <c r="G555" s="214"/>
      <c r="H555" s="214"/>
      <c r="I555" s="214"/>
      <c r="J555" s="214"/>
      <c r="K555" s="214"/>
      <c r="L555" s="214"/>
      <c r="M555" s="214"/>
      <c r="N555" s="214"/>
      <c r="O555" s="214"/>
      <c r="P555" s="214"/>
      <c r="Q555" s="214"/>
      <c r="R555" s="214"/>
      <c r="S555" s="214"/>
      <c r="T555" s="214"/>
      <c r="U555" s="214"/>
      <c r="V555" s="214"/>
      <c r="W555" s="214"/>
      <c r="X555" s="214"/>
      <c r="Y555" s="214"/>
      <c r="Z555" s="214"/>
      <c r="AA555" s="214"/>
      <c r="AB555" s="214"/>
      <c r="AC555" s="214"/>
    </row>
    <row r="556">
      <c r="A556" s="180"/>
      <c r="B556" s="214"/>
      <c r="C556" s="214"/>
      <c r="D556" s="214"/>
      <c r="E556" s="214"/>
      <c r="F556" s="214"/>
      <c r="G556" s="214"/>
      <c r="H556" s="214"/>
      <c r="I556" s="214"/>
      <c r="J556" s="214"/>
      <c r="K556" s="214"/>
      <c r="L556" s="214"/>
      <c r="M556" s="214"/>
      <c r="N556" s="214"/>
      <c r="O556" s="214"/>
      <c r="P556" s="214"/>
      <c r="Q556" s="214"/>
      <c r="R556" s="214"/>
      <c r="S556" s="214"/>
      <c r="T556" s="214"/>
      <c r="U556" s="214"/>
      <c r="V556" s="214"/>
      <c r="W556" s="214"/>
      <c r="X556" s="214"/>
      <c r="Y556" s="214"/>
      <c r="Z556" s="214"/>
      <c r="AA556" s="214"/>
      <c r="AB556" s="214"/>
      <c r="AC556" s="214"/>
    </row>
    <row r="557">
      <c r="A557" s="180"/>
      <c r="B557" s="214"/>
      <c r="C557" s="214"/>
      <c r="D557" s="214"/>
      <c r="E557" s="214"/>
      <c r="F557" s="214"/>
      <c r="G557" s="214"/>
      <c r="H557" s="214"/>
      <c r="I557" s="214"/>
      <c r="J557" s="214"/>
      <c r="K557" s="214"/>
      <c r="L557" s="214"/>
      <c r="M557" s="214"/>
      <c r="N557" s="214"/>
      <c r="O557" s="214"/>
      <c r="P557" s="214"/>
      <c r="Q557" s="214"/>
      <c r="R557" s="214"/>
      <c r="S557" s="214"/>
      <c r="T557" s="214"/>
      <c r="U557" s="214"/>
      <c r="V557" s="214"/>
      <c r="W557" s="214"/>
      <c r="X557" s="214"/>
      <c r="Y557" s="214"/>
      <c r="Z557" s="214"/>
      <c r="AA557" s="214"/>
      <c r="AB557" s="214"/>
      <c r="AC557" s="214"/>
    </row>
    <row r="558">
      <c r="A558" s="180"/>
      <c r="B558" s="214"/>
      <c r="C558" s="214"/>
      <c r="D558" s="214"/>
      <c r="E558" s="214"/>
      <c r="F558" s="214"/>
      <c r="G558" s="214"/>
      <c r="H558" s="214"/>
      <c r="I558" s="214"/>
      <c r="J558" s="214"/>
      <c r="K558" s="214"/>
      <c r="L558" s="214"/>
      <c r="M558" s="214"/>
      <c r="N558" s="214"/>
      <c r="O558" s="214"/>
      <c r="P558" s="214"/>
      <c r="Q558" s="214"/>
      <c r="R558" s="214"/>
      <c r="S558" s="214"/>
      <c r="T558" s="214"/>
      <c r="U558" s="214"/>
      <c r="V558" s="214"/>
      <c r="W558" s="214"/>
      <c r="X558" s="214"/>
      <c r="Y558" s="214"/>
      <c r="Z558" s="214"/>
      <c r="AA558" s="214"/>
      <c r="AB558" s="214"/>
      <c r="AC558" s="214"/>
    </row>
    <row r="559">
      <c r="A559" s="180"/>
      <c r="B559" s="214"/>
      <c r="C559" s="214"/>
      <c r="D559" s="214"/>
      <c r="E559" s="214"/>
      <c r="F559" s="214"/>
      <c r="G559" s="214"/>
      <c r="H559" s="214"/>
      <c r="I559" s="214"/>
      <c r="J559" s="214"/>
      <c r="K559" s="214"/>
      <c r="L559" s="214"/>
      <c r="M559" s="214"/>
      <c r="N559" s="214"/>
      <c r="O559" s="214"/>
      <c r="P559" s="214"/>
      <c r="Q559" s="214"/>
      <c r="R559" s="214"/>
      <c r="S559" s="214"/>
      <c r="T559" s="214"/>
      <c r="U559" s="214"/>
      <c r="V559" s="214"/>
      <c r="W559" s="214"/>
      <c r="X559" s="214"/>
      <c r="Y559" s="214"/>
      <c r="Z559" s="214"/>
      <c r="AA559" s="214"/>
      <c r="AB559" s="214"/>
      <c r="AC559" s="214"/>
    </row>
    <row r="560">
      <c r="A560" s="180"/>
      <c r="B560" s="214"/>
      <c r="C560" s="214"/>
      <c r="D560" s="214"/>
      <c r="E560" s="214"/>
      <c r="F560" s="214"/>
      <c r="G560" s="214"/>
      <c r="H560" s="214"/>
      <c r="I560" s="214"/>
      <c r="J560" s="214"/>
      <c r="K560" s="214"/>
      <c r="L560" s="214"/>
      <c r="M560" s="214"/>
      <c r="N560" s="214"/>
      <c r="O560" s="214"/>
      <c r="P560" s="214"/>
      <c r="Q560" s="214"/>
      <c r="R560" s="214"/>
      <c r="S560" s="214"/>
      <c r="T560" s="214"/>
      <c r="U560" s="214"/>
      <c r="V560" s="214"/>
      <c r="W560" s="214"/>
      <c r="X560" s="214"/>
      <c r="Y560" s="214"/>
      <c r="Z560" s="214"/>
      <c r="AA560" s="214"/>
      <c r="AB560" s="214"/>
      <c r="AC560" s="214"/>
    </row>
    <row r="561">
      <c r="A561" s="180"/>
      <c r="B561" s="214"/>
      <c r="C561" s="214"/>
      <c r="D561" s="214"/>
      <c r="E561" s="214"/>
      <c r="F561" s="214"/>
      <c r="G561" s="214"/>
      <c r="H561" s="214"/>
      <c r="I561" s="214"/>
      <c r="J561" s="214"/>
      <c r="K561" s="214"/>
      <c r="L561" s="214"/>
      <c r="M561" s="214"/>
      <c r="N561" s="214"/>
      <c r="O561" s="214"/>
      <c r="P561" s="214"/>
      <c r="Q561" s="214"/>
      <c r="R561" s="214"/>
      <c r="S561" s="214"/>
      <c r="T561" s="214"/>
      <c r="U561" s="214"/>
      <c r="V561" s="214"/>
      <c r="W561" s="214"/>
      <c r="X561" s="214"/>
      <c r="Y561" s="214"/>
      <c r="Z561" s="214"/>
      <c r="AA561" s="214"/>
      <c r="AB561" s="214"/>
      <c r="AC561" s="214"/>
    </row>
    <row r="562">
      <c r="A562" s="180"/>
      <c r="B562" s="214"/>
      <c r="C562" s="214"/>
      <c r="D562" s="214"/>
      <c r="E562" s="214"/>
      <c r="F562" s="214"/>
      <c r="G562" s="214"/>
      <c r="H562" s="214"/>
      <c r="I562" s="214"/>
      <c r="J562" s="214"/>
      <c r="K562" s="214"/>
      <c r="L562" s="214"/>
      <c r="M562" s="214"/>
      <c r="N562" s="214"/>
      <c r="O562" s="214"/>
      <c r="P562" s="214"/>
      <c r="Q562" s="214"/>
      <c r="R562" s="214"/>
      <c r="S562" s="214"/>
      <c r="T562" s="214"/>
      <c r="U562" s="214"/>
      <c r="V562" s="214"/>
      <c r="W562" s="214"/>
      <c r="X562" s="214"/>
      <c r="Y562" s="214"/>
      <c r="Z562" s="214"/>
      <c r="AA562" s="214"/>
      <c r="AB562" s="214"/>
      <c r="AC562" s="214"/>
    </row>
    <row r="563">
      <c r="A563" s="180"/>
      <c r="B563" s="214"/>
      <c r="C563" s="214"/>
      <c r="D563" s="214"/>
      <c r="E563" s="214"/>
      <c r="F563" s="214"/>
      <c r="G563" s="214"/>
      <c r="H563" s="214"/>
      <c r="I563" s="214"/>
      <c r="J563" s="214"/>
      <c r="K563" s="214"/>
      <c r="L563" s="214"/>
      <c r="M563" s="214"/>
      <c r="N563" s="214"/>
      <c r="O563" s="214"/>
      <c r="P563" s="214"/>
      <c r="Q563" s="214"/>
      <c r="R563" s="214"/>
      <c r="S563" s="214"/>
      <c r="T563" s="214"/>
      <c r="U563" s="214"/>
      <c r="V563" s="214"/>
      <c r="W563" s="214"/>
      <c r="X563" s="214"/>
      <c r="Y563" s="214"/>
      <c r="Z563" s="214"/>
      <c r="AA563" s="214"/>
      <c r="AB563" s="214"/>
      <c r="AC563" s="214"/>
    </row>
    <row r="564">
      <c r="A564" s="180"/>
      <c r="B564" s="214"/>
      <c r="C564" s="214"/>
      <c r="D564" s="214"/>
      <c r="E564" s="214"/>
      <c r="F564" s="214"/>
      <c r="G564" s="214"/>
      <c r="H564" s="214"/>
      <c r="I564" s="214"/>
      <c r="J564" s="214"/>
      <c r="K564" s="214"/>
      <c r="L564" s="214"/>
      <c r="M564" s="214"/>
      <c r="N564" s="214"/>
      <c r="O564" s="214"/>
      <c r="P564" s="214"/>
      <c r="Q564" s="214"/>
      <c r="R564" s="214"/>
      <c r="S564" s="214"/>
      <c r="T564" s="214"/>
      <c r="U564" s="214"/>
      <c r="V564" s="214"/>
      <c r="W564" s="214"/>
      <c r="X564" s="214"/>
      <c r="Y564" s="214"/>
      <c r="Z564" s="214"/>
      <c r="AA564" s="214"/>
      <c r="AB564" s="214"/>
      <c r="AC564" s="214"/>
    </row>
    <row r="565">
      <c r="A565" s="180"/>
      <c r="B565" s="214"/>
      <c r="C565" s="214"/>
      <c r="D565" s="214"/>
      <c r="E565" s="214"/>
      <c r="F565" s="214"/>
      <c r="G565" s="214"/>
      <c r="H565" s="214"/>
      <c r="I565" s="214"/>
      <c r="J565" s="214"/>
      <c r="K565" s="214"/>
      <c r="L565" s="214"/>
      <c r="M565" s="214"/>
      <c r="N565" s="214"/>
      <c r="O565" s="214"/>
      <c r="P565" s="214"/>
      <c r="Q565" s="214"/>
      <c r="R565" s="214"/>
      <c r="S565" s="214"/>
      <c r="T565" s="214"/>
      <c r="U565" s="214"/>
      <c r="V565" s="214"/>
      <c r="W565" s="214"/>
      <c r="X565" s="214"/>
      <c r="Y565" s="214"/>
      <c r="Z565" s="214"/>
      <c r="AA565" s="214"/>
      <c r="AB565" s="214"/>
      <c r="AC565" s="214"/>
    </row>
    <row r="566">
      <c r="A566" s="180"/>
      <c r="B566" s="214"/>
      <c r="C566" s="214"/>
      <c r="D566" s="214"/>
      <c r="E566" s="214"/>
      <c r="F566" s="214"/>
      <c r="G566" s="214"/>
      <c r="H566" s="214"/>
      <c r="I566" s="214"/>
      <c r="J566" s="214"/>
      <c r="K566" s="214"/>
      <c r="L566" s="214"/>
      <c r="M566" s="214"/>
      <c r="N566" s="214"/>
      <c r="O566" s="214"/>
      <c r="P566" s="214"/>
      <c r="Q566" s="214"/>
      <c r="R566" s="214"/>
      <c r="S566" s="214"/>
      <c r="T566" s="214"/>
      <c r="U566" s="214"/>
      <c r="V566" s="214"/>
      <c r="W566" s="214"/>
      <c r="X566" s="214"/>
      <c r="Y566" s="214"/>
      <c r="Z566" s="214"/>
      <c r="AA566" s="214"/>
      <c r="AB566" s="214"/>
      <c r="AC566" s="214"/>
    </row>
    <row r="567">
      <c r="A567" s="180"/>
      <c r="B567" s="214"/>
      <c r="C567" s="214"/>
      <c r="D567" s="214"/>
      <c r="E567" s="214"/>
      <c r="F567" s="214"/>
      <c r="G567" s="214"/>
      <c r="H567" s="214"/>
      <c r="I567" s="214"/>
      <c r="J567" s="214"/>
      <c r="K567" s="214"/>
      <c r="L567" s="214"/>
      <c r="M567" s="214"/>
      <c r="N567" s="214"/>
      <c r="O567" s="214"/>
      <c r="P567" s="214"/>
      <c r="Q567" s="214"/>
      <c r="R567" s="214"/>
      <c r="S567" s="214"/>
      <c r="T567" s="214"/>
      <c r="U567" s="214"/>
      <c r="V567" s="214"/>
      <c r="W567" s="214"/>
      <c r="X567" s="214"/>
      <c r="Y567" s="214"/>
      <c r="Z567" s="214"/>
      <c r="AA567" s="214"/>
      <c r="AB567" s="214"/>
      <c r="AC567" s="214"/>
    </row>
    <row r="568">
      <c r="A568" s="180"/>
      <c r="B568" s="214"/>
      <c r="C568" s="214"/>
      <c r="D568" s="214"/>
      <c r="E568" s="214"/>
      <c r="F568" s="214"/>
      <c r="G568" s="214"/>
      <c r="H568" s="214"/>
      <c r="I568" s="214"/>
      <c r="J568" s="214"/>
      <c r="K568" s="214"/>
      <c r="L568" s="214"/>
      <c r="M568" s="214"/>
      <c r="N568" s="214"/>
      <c r="O568" s="214"/>
      <c r="P568" s="214"/>
      <c r="Q568" s="214"/>
      <c r="R568" s="214"/>
      <c r="S568" s="214"/>
      <c r="T568" s="214"/>
      <c r="U568" s="214"/>
      <c r="V568" s="214"/>
      <c r="W568" s="214"/>
      <c r="X568" s="214"/>
      <c r="Y568" s="214"/>
      <c r="Z568" s="214"/>
      <c r="AA568" s="214"/>
      <c r="AB568" s="214"/>
      <c r="AC568" s="214"/>
    </row>
    <row r="569">
      <c r="A569" s="180"/>
      <c r="B569" s="214"/>
      <c r="C569" s="214"/>
      <c r="D569" s="214"/>
      <c r="E569" s="214"/>
      <c r="F569" s="214"/>
      <c r="G569" s="214"/>
      <c r="H569" s="214"/>
      <c r="I569" s="214"/>
      <c r="J569" s="214"/>
      <c r="K569" s="214"/>
      <c r="L569" s="214"/>
      <c r="M569" s="214"/>
      <c r="N569" s="214"/>
      <c r="O569" s="214"/>
      <c r="P569" s="214"/>
      <c r="Q569" s="214"/>
      <c r="R569" s="214"/>
      <c r="S569" s="214"/>
      <c r="T569" s="214"/>
      <c r="U569" s="214"/>
      <c r="V569" s="214"/>
      <c r="W569" s="214"/>
      <c r="X569" s="214"/>
      <c r="Y569" s="214"/>
      <c r="Z569" s="214"/>
      <c r="AA569" s="214"/>
      <c r="AB569" s="214"/>
      <c r="AC569" s="214"/>
    </row>
    <row r="570">
      <c r="A570" s="180"/>
      <c r="B570" s="214"/>
      <c r="C570" s="214"/>
      <c r="D570" s="214"/>
      <c r="E570" s="214"/>
      <c r="F570" s="214"/>
      <c r="G570" s="214"/>
      <c r="H570" s="214"/>
      <c r="I570" s="214"/>
      <c r="J570" s="214"/>
      <c r="K570" s="214"/>
      <c r="L570" s="214"/>
      <c r="M570" s="214"/>
      <c r="N570" s="214"/>
      <c r="O570" s="214"/>
      <c r="P570" s="214"/>
      <c r="Q570" s="214"/>
      <c r="R570" s="214"/>
      <c r="S570" s="214"/>
      <c r="T570" s="214"/>
      <c r="U570" s="214"/>
      <c r="V570" s="214"/>
      <c r="W570" s="214"/>
      <c r="X570" s="214"/>
      <c r="Y570" s="214"/>
      <c r="Z570" s="214"/>
      <c r="AA570" s="214"/>
      <c r="AB570" s="214"/>
      <c r="AC570" s="214"/>
    </row>
    <row r="571">
      <c r="A571" s="180"/>
      <c r="B571" s="214"/>
      <c r="C571" s="214"/>
      <c r="D571" s="214"/>
      <c r="E571" s="214"/>
      <c r="F571" s="214"/>
      <c r="G571" s="214"/>
      <c r="H571" s="214"/>
      <c r="I571" s="214"/>
      <c r="J571" s="214"/>
      <c r="K571" s="214"/>
      <c r="L571" s="214"/>
      <c r="M571" s="214"/>
      <c r="N571" s="214"/>
      <c r="O571" s="214"/>
      <c r="P571" s="214"/>
      <c r="Q571" s="214"/>
      <c r="R571" s="214"/>
      <c r="S571" s="214"/>
      <c r="T571" s="214"/>
      <c r="U571" s="214"/>
      <c r="V571" s="214"/>
      <c r="W571" s="214"/>
      <c r="X571" s="214"/>
      <c r="Y571" s="214"/>
      <c r="Z571" s="214"/>
      <c r="AA571" s="214"/>
      <c r="AB571" s="214"/>
      <c r="AC571" s="214"/>
    </row>
    <row r="572">
      <c r="A572" s="180"/>
      <c r="B572" s="214"/>
      <c r="C572" s="214"/>
      <c r="D572" s="214"/>
      <c r="E572" s="214"/>
      <c r="F572" s="214"/>
      <c r="G572" s="214"/>
      <c r="H572" s="214"/>
      <c r="I572" s="214"/>
      <c r="J572" s="214"/>
      <c r="K572" s="214"/>
      <c r="L572" s="214"/>
      <c r="M572" s="214"/>
      <c r="N572" s="214"/>
      <c r="O572" s="214"/>
      <c r="P572" s="214"/>
      <c r="Q572" s="214"/>
      <c r="R572" s="214"/>
      <c r="S572" s="214"/>
      <c r="T572" s="214"/>
      <c r="U572" s="214"/>
      <c r="V572" s="214"/>
      <c r="W572" s="214"/>
      <c r="X572" s="214"/>
      <c r="Y572" s="214"/>
      <c r="Z572" s="214"/>
      <c r="AA572" s="214"/>
      <c r="AB572" s="214"/>
      <c r="AC572" s="214"/>
    </row>
    <row r="573">
      <c r="A573" s="180"/>
      <c r="B573" s="214"/>
      <c r="C573" s="214"/>
      <c r="D573" s="214"/>
      <c r="E573" s="214"/>
      <c r="F573" s="214"/>
      <c r="G573" s="214"/>
      <c r="H573" s="214"/>
      <c r="I573" s="214"/>
      <c r="J573" s="214"/>
      <c r="K573" s="214"/>
      <c r="L573" s="214"/>
      <c r="M573" s="214"/>
      <c r="N573" s="214"/>
      <c r="O573" s="214"/>
      <c r="P573" s="214"/>
      <c r="Q573" s="214"/>
      <c r="R573" s="214"/>
      <c r="S573" s="214"/>
      <c r="T573" s="214"/>
      <c r="U573" s="214"/>
      <c r="V573" s="214"/>
      <c r="W573" s="214"/>
      <c r="X573" s="214"/>
      <c r="Y573" s="214"/>
      <c r="Z573" s="214"/>
      <c r="AA573" s="214"/>
      <c r="AB573" s="214"/>
      <c r="AC573" s="214"/>
    </row>
    <row r="574">
      <c r="A574" s="180"/>
      <c r="B574" s="214"/>
      <c r="C574" s="214"/>
      <c r="D574" s="214"/>
      <c r="E574" s="214"/>
      <c r="F574" s="214"/>
      <c r="G574" s="214"/>
      <c r="H574" s="214"/>
      <c r="I574" s="214"/>
      <c r="J574" s="214"/>
      <c r="K574" s="214"/>
      <c r="L574" s="214"/>
      <c r="M574" s="214"/>
      <c r="N574" s="214"/>
      <c r="O574" s="214"/>
      <c r="P574" s="214"/>
      <c r="Q574" s="214"/>
      <c r="R574" s="214"/>
      <c r="S574" s="214"/>
      <c r="T574" s="214"/>
      <c r="U574" s="214"/>
      <c r="V574" s="214"/>
      <c r="W574" s="214"/>
      <c r="X574" s="214"/>
      <c r="Y574" s="214"/>
      <c r="Z574" s="214"/>
      <c r="AA574" s="214"/>
      <c r="AB574" s="214"/>
      <c r="AC574" s="214"/>
    </row>
    <row r="575">
      <c r="A575" s="180"/>
      <c r="B575" s="214"/>
      <c r="C575" s="214"/>
      <c r="D575" s="214"/>
      <c r="E575" s="214"/>
      <c r="F575" s="214"/>
      <c r="G575" s="214"/>
      <c r="H575" s="214"/>
      <c r="I575" s="214"/>
      <c r="J575" s="214"/>
      <c r="K575" s="214"/>
      <c r="L575" s="214"/>
      <c r="M575" s="214"/>
      <c r="N575" s="214"/>
      <c r="O575" s="214"/>
      <c r="P575" s="214"/>
      <c r="Q575" s="214"/>
      <c r="R575" s="214"/>
      <c r="S575" s="214"/>
      <c r="T575" s="214"/>
      <c r="U575" s="214"/>
      <c r="V575" s="214"/>
      <c r="W575" s="214"/>
      <c r="X575" s="214"/>
      <c r="Y575" s="214"/>
      <c r="Z575" s="214"/>
      <c r="AA575" s="214"/>
      <c r="AB575" s="214"/>
      <c r="AC575" s="214"/>
    </row>
    <row r="576">
      <c r="A576" s="180"/>
      <c r="B576" s="214"/>
      <c r="C576" s="214"/>
      <c r="D576" s="214"/>
      <c r="E576" s="214"/>
      <c r="F576" s="214"/>
      <c r="G576" s="214"/>
      <c r="H576" s="214"/>
      <c r="I576" s="214"/>
      <c r="J576" s="214"/>
      <c r="K576" s="214"/>
      <c r="L576" s="214"/>
      <c r="M576" s="214"/>
      <c r="N576" s="214"/>
      <c r="O576" s="214"/>
      <c r="P576" s="214"/>
      <c r="Q576" s="214"/>
      <c r="R576" s="214"/>
      <c r="S576" s="214"/>
      <c r="T576" s="214"/>
      <c r="U576" s="214"/>
      <c r="V576" s="214"/>
      <c r="W576" s="214"/>
      <c r="X576" s="214"/>
      <c r="Y576" s="214"/>
      <c r="Z576" s="214"/>
      <c r="AA576" s="214"/>
      <c r="AB576" s="214"/>
      <c r="AC576" s="214"/>
    </row>
    <row r="577">
      <c r="A577" s="180"/>
      <c r="B577" s="214"/>
      <c r="C577" s="214"/>
      <c r="D577" s="214"/>
      <c r="E577" s="214"/>
      <c r="F577" s="214"/>
      <c r="G577" s="214"/>
      <c r="H577" s="214"/>
      <c r="I577" s="214"/>
      <c r="J577" s="214"/>
      <c r="K577" s="214"/>
      <c r="L577" s="214"/>
      <c r="M577" s="214"/>
      <c r="N577" s="214"/>
      <c r="O577" s="214"/>
      <c r="P577" s="214"/>
      <c r="Q577" s="214"/>
      <c r="R577" s="214"/>
      <c r="S577" s="214"/>
      <c r="T577" s="214"/>
      <c r="U577" s="214"/>
      <c r="V577" s="214"/>
      <c r="W577" s="214"/>
      <c r="X577" s="214"/>
      <c r="Y577" s="214"/>
      <c r="Z577" s="214"/>
      <c r="AA577" s="214"/>
      <c r="AB577" s="214"/>
      <c r="AC577" s="214"/>
    </row>
    <row r="578">
      <c r="A578" s="180"/>
      <c r="B578" s="214"/>
      <c r="C578" s="214"/>
      <c r="D578" s="214"/>
      <c r="E578" s="214"/>
      <c r="F578" s="214"/>
      <c r="G578" s="214"/>
      <c r="H578" s="214"/>
      <c r="I578" s="214"/>
      <c r="J578" s="214"/>
      <c r="K578" s="214"/>
      <c r="L578" s="214"/>
      <c r="M578" s="214"/>
      <c r="N578" s="214"/>
      <c r="O578" s="214"/>
      <c r="P578" s="214"/>
      <c r="Q578" s="214"/>
      <c r="R578" s="214"/>
      <c r="S578" s="214"/>
      <c r="T578" s="214"/>
      <c r="U578" s="214"/>
      <c r="V578" s="214"/>
      <c r="W578" s="214"/>
      <c r="X578" s="214"/>
      <c r="Y578" s="214"/>
      <c r="Z578" s="214"/>
      <c r="AA578" s="214"/>
      <c r="AB578" s="214"/>
      <c r="AC578" s="214"/>
    </row>
    <row r="579">
      <c r="A579" s="180"/>
      <c r="B579" s="214"/>
      <c r="C579" s="214"/>
      <c r="D579" s="214"/>
      <c r="E579" s="214"/>
      <c r="F579" s="214"/>
      <c r="G579" s="214"/>
      <c r="H579" s="214"/>
      <c r="I579" s="214"/>
      <c r="J579" s="214"/>
      <c r="K579" s="214"/>
      <c r="L579" s="214"/>
      <c r="M579" s="214"/>
      <c r="N579" s="214"/>
      <c r="O579" s="214"/>
      <c r="P579" s="214"/>
      <c r="Q579" s="214"/>
      <c r="R579" s="214"/>
      <c r="S579" s="214"/>
      <c r="T579" s="214"/>
      <c r="U579" s="214"/>
      <c r="V579" s="214"/>
      <c r="W579" s="214"/>
      <c r="X579" s="214"/>
      <c r="Y579" s="214"/>
      <c r="Z579" s="214"/>
      <c r="AA579" s="214"/>
      <c r="AB579" s="214"/>
      <c r="AC579" s="214"/>
    </row>
    <row r="580">
      <c r="A580" s="180"/>
      <c r="B580" s="214"/>
      <c r="C580" s="214"/>
      <c r="D580" s="214"/>
      <c r="E580" s="214"/>
      <c r="F580" s="214"/>
      <c r="G580" s="214"/>
      <c r="H580" s="214"/>
      <c r="I580" s="214"/>
      <c r="J580" s="214"/>
      <c r="K580" s="214"/>
      <c r="L580" s="214"/>
      <c r="M580" s="214"/>
      <c r="N580" s="214"/>
      <c r="O580" s="214"/>
      <c r="P580" s="214"/>
      <c r="Q580" s="214"/>
      <c r="R580" s="214"/>
      <c r="S580" s="214"/>
      <c r="T580" s="214"/>
      <c r="U580" s="214"/>
      <c r="V580" s="214"/>
      <c r="W580" s="214"/>
      <c r="X580" s="214"/>
      <c r="Y580" s="214"/>
      <c r="Z580" s="214"/>
      <c r="AA580" s="214"/>
      <c r="AB580" s="214"/>
      <c r="AC580" s="214"/>
    </row>
    <row r="581">
      <c r="A581" s="180"/>
      <c r="B581" s="214"/>
      <c r="C581" s="214"/>
      <c r="D581" s="214"/>
      <c r="E581" s="214"/>
      <c r="F581" s="214"/>
      <c r="G581" s="214"/>
      <c r="H581" s="214"/>
      <c r="I581" s="214"/>
      <c r="J581" s="214"/>
      <c r="K581" s="214"/>
      <c r="L581" s="214"/>
      <c r="M581" s="214"/>
      <c r="N581" s="214"/>
      <c r="O581" s="214"/>
      <c r="P581" s="214"/>
      <c r="Q581" s="214"/>
      <c r="R581" s="214"/>
      <c r="S581" s="214"/>
      <c r="T581" s="214"/>
      <c r="U581" s="214"/>
      <c r="V581" s="214"/>
      <c r="W581" s="214"/>
      <c r="X581" s="214"/>
      <c r="Y581" s="214"/>
      <c r="Z581" s="214"/>
      <c r="AA581" s="214"/>
      <c r="AB581" s="214"/>
      <c r="AC581" s="214"/>
    </row>
    <row r="582">
      <c r="A582" s="180"/>
      <c r="B582" s="214"/>
      <c r="C582" s="214"/>
      <c r="D582" s="214"/>
      <c r="E582" s="214"/>
      <c r="F582" s="214"/>
      <c r="G582" s="214"/>
      <c r="H582" s="214"/>
      <c r="I582" s="214"/>
      <c r="J582" s="214"/>
      <c r="K582" s="214"/>
      <c r="L582" s="214"/>
      <c r="M582" s="214"/>
      <c r="N582" s="214"/>
      <c r="O582" s="214"/>
      <c r="P582" s="214"/>
      <c r="Q582" s="214"/>
      <c r="R582" s="214"/>
      <c r="S582" s="214"/>
      <c r="T582" s="214"/>
      <c r="U582" s="214"/>
      <c r="V582" s="214"/>
      <c r="W582" s="214"/>
      <c r="X582" s="214"/>
      <c r="Y582" s="214"/>
      <c r="Z582" s="214"/>
      <c r="AA582" s="214"/>
      <c r="AB582" s="214"/>
      <c r="AC582" s="214"/>
    </row>
    <row r="583">
      <c r="A583" s="180"/>
      <c r="B583" s="214"/>
      <c r="C583" s="214"/>
      <c r="D583" s="214"/>
      <c r="E583" s="214"/>
      <c r="F583" s="214"/>
      <c r="G583" s="214"/>
      <c r="H583" s="214"/>
      <c r="I583" s="214"/>
      <c r="J583" s="214"/>
      <c r="K583" s="214"/>
      <c r="L583" s="214"/>
      <c r="M583" s="214"/>
      <c r="N583" s="214"/>
      <c r="O583" s="214"/>
      <c r="P583" s="214"/>
      <c r="Q583" s="214"/>
      <c r="R583" s="214"/>
      <c r="S583" s="214"/>
      <c r="T583" s="214"/>
      <c r="U583" s="214"/>
      <c r="V583" s="214"/>
      <c r="W583" s="214"/>
      <c r="X583" s="214"/>
      <c r="Y583" s="214"/>
      <c r="Z583" s="214"/>
      <c r="AA583" s="214"/>
      <c r="AB583" s="214"/>
      <c r="AC583" s="214"/>
    </row>
    <row r="584">
      <c r="A584" s="180"/>
      <c r="B584" s="214"/>
      <c r="C584" s="214"/>
      <c r="D584" s="214"/>
      <c r="E584" s="214"/>
      <c r="F584" s="214"/>
      <c r="G584" s="214"/>
      <c r="H584" s="214"/>
      <c r="I584" s="214"/>
      <c r="J584" s="214"/>
      <c r="K584" s="214"/>
      <c r="L584" s="214"/>
      <c r="M584" s="214"/>
      <c r="N584" s="214"/>
      <c r="O584" s="214"/>
      <c r="P584" s="214"/>
      <c r="Q584" s="214"/>
      <c r="R584" s="214"/>
      <c r="S584" s="214"/>
      <c r="T584" s="214"/>
      <c r="U584" s="214"/>
      <c r="V584" s="214"/>
      <c r="W584" s="214"/>
      <c r="X584" s="214"/>
      <c r="Y584" s="214"/>
      <c r="Z584" s="214"/>
      <c r="AA584" s="214"/>
      <c r="AB584" s="214"/>
      <c r="AC584" s="214"/>
    </row>
    <row r="585">
      <c r="A585" s="180"/>
      <c r="B585" s="214"/>
      <c r="C585" s="214"/>
      <c r="D585" s="214"/>
      <c r="E585" s="214"/>
      <c r="F585" s="214"/>
      <c r="G585" s="214"/>
      <c r="H585" s="214"/>
      <c r="I585" s="214"/>
      <c r="J585" s="214"/>
      <c r="K585" s="214"/>
      <c r="L585" s="214"/>
      <c r="M585" s="214"/>
      <c r="N585" s="214"/>
      <c r="O585" s="214"/>
      <c r="P585" s="214"/>
      <c r="Q585" s="214"/>
      <c r="R585" s="214"/>
      <c r="S585" s="214"/>
      <c r="T585" s="214"/>
      <c r="U585" s="214"/>
      <c r="V585" s="214"/>
      <c r="W585" s="214"/>
      <c r="X585" s="214"/>
      <c r="Y585" s="214"/>
      <c r="Z585" s="214"/>
      <c r="AA585" s="214"/>
      <c r="AB585" s="214"/>
      <c r="AC585" s="214"/>
    </row>
    <row r="586">
      <c r="A586" s="180"/>
      <c r="B586" s="214"/>
      <c r="C586" s="214"/>
      <c r="D586" s="214"/>
      <c r="E586" s="214"/>
      <c r="F586" s="214"/>
      <c r="G586" s="214"/>
      <c r="H586" s="214"/>
      <c r="I586" s="214"/>
      <c r="J586" s="214"/>
      <c r="K586" s="214"/>
      <c r="L586" s="214"/>
      <c r="M586" s="214"/>
      <c r="N586" s="214"/>
      <c r="O586" s="214"/>
      <c r="P586" s="214"/>
      <c r="Q586" s="214"/>
      <c r="R586" s="214"/>
      <c r="S586" s="214"/>
      <c r="T586" s="214"/>
      <c r="U586" s="214"/>
      <c r="V586" s="214"/>
      <c r="W586" s="214"/>
      <c r="X586" s="214"/>
      <c r="Y586" s="214"/>
      <c r="Z586" s="214"/>
      <c r="AA586" s="214"/>
      <c r="AB586" s="214"/>
      <c r="AC586" s="214"/>
    </row>
    <row r="587">
      <c r="A587" s="180"/>
      <c r="B587" s="214"/>
      <c r="C587" s="214"/>
      <c r="D587" s="214"/>
      <c r="E587" s="214"/>
      <c r="F587" s="214"/>
      <c r="G587" s="214"/>
      <c r="H587" s="214"/>
      <c r="I587" s="214"/>
      <c r="J587" s="214"/>
      <c r="K587" s="214"/>
      <c r="L587" s="214"/>
      <c r="M587" s="214"/>
      <c r="N587" s="214"/>
      <c r="O587" s="214"/>
      <c r="P587" s="214"/>
      <c r="Q587" s="214"/>
      <c r="R587" s="214"/>
      <c r="S587" s="214"/>
      <c r="T587" s="214"/>
      <c r="U587" s="214"/>
      <c r="V587" s="214"/>
      <c r="W587" s="214"/>
      <c r="X587" s="214"/>
      <c r="Y587" s="214"/>
      <c r="Z587" s="214"/>
      <c r="AA587" s="214"/>
      <c r="AB587" s="214"/>
      <c r="AC587" s="214"/>
    </row>
    <row r="588">
      <c r="A588" s="180"/>
      <c r="B588" s="214"/>
      <c r="C588" s="214"/>
      <c r="D588" s="214"/>
      <c r="E588" s="214"/>
      <c r="F588" s="214"/>
      <c r="G588" s="214"/>
      <c r="H588" s="214"/>
      <c r="I588" s="214"/>
      <c r="J588" s="214"/>
      <c r="K588" s="214"/>
      <c r="L588" s="214"/>
      <c r="M588" s="214"/>
      <c r="N588" s="214"/>
      <c r="O588" s="214"/>
      <c r="P588" s="214"/>
      <c r="Q588" s="214"/>
      <c r="R588" s="214"/>
      <c r="S588" s="214"/>
      <c r="T588" s="214"/>
      <c r="U588" s="214"/>
      <c r="V588" s="214"/>
      <c r="W588" s="214"/>
      <c r="X588" s="214"/>
      <c r="Y588" s="214"/>
      <c r="Z588" s="214"/>
      <c r="AA588" s="214"/>
      <c r="AB588" s="214"/>
      <c r="AC588" s="214"/>
    </row>
    <row r="589">
      <c r="A589" s="180"/>
      <c r="B589" s="214"/>
      <c r="C589" s="214"/>
      <c r="D589" s="214"/>
      <c r="E589" s="214"/>
      <c r="F589" s="214"/>
      <c r="G589" s="214"/>
      <c r="H589" s="214"/>
      <c r="I589" s="214"/>
      <c r="J589" s="214"/>
      <c r="K589" s="214"/>
      <c r="L589" s="214"/>
      <c r="M589" s="214"/>
      <c r="N589" s="214"/>
      <c r="O589" s="214"/>
      <c r="P589" s="214"/>
      <c r="Q589" s="214"/>
      <c r="R589" s="214"/>
      <c r="S589" s="214"/>
      <c r="T589" s="214"/>
      <c r="U589" s="214"/>
      <c r="V589" s="214"/>
      <c r="W589" s="214"/>
      <c r="X589" s="214"/>
      <c r="Y589" s="214"/>
      <c r="Z589" s="214"/>
      <c r="AA589" s="214"/>
      <c r="AB589" s="214"/>
      <c r="AC589" s="214"/>
    </row>
    <row r="590">
      <c r="A590" s="180"/>
      <c r="B590" s="214"/>
      <c r="C590" s="214"/>
      <c r="D590" s="214"/>
      <c r="E590" s="214"/>
      <c r="F590" s="214"/>
      <c r="G590" s="214"/>
      <c r="H590" s="214"/>
      <c r="I590" s="214"/>
      <c r="J590" s="214"/>
      <c r="K590" s="214"/>
      <c r="L590" s="214"/>
      <c r="M590" s="214"/>
      <c r="N590" s="214"/>
      <c r="O590" s="214"/>
      <c r="P590" s="214"/>
      <c r="Q590" s="214"/>
      <c r="R590" s="214"/>
      <c r="S590" s="214"/>
      <c r="T590" s="214"/>
      <c r="U590" s="214"/>
      <c r="V590" s="214"/>
      <c r="W590" s="214"/>
      <c r="X590" s="214"/>
      <c r="Y590" s="214"/>
      <c r="Z590" s="214"/>
      <c r="AA590" s="214"/>
      <c r="AB590" s="214"/>
      <c r="AC590" s="214"/>
    </row>
    <row r="591">
      <c r="A591" s="180"/>
      <c r="B591" s="214"/>
      <c r="C591" s="214"/>
      <c r="D591" s="214"/>
      <c r="E591" s="214"/>
      <c r="F591" s="214"/>
      <c r="G591" s="214"/>
      <c r="H591" s="214"/>
      <c r="I591" s="214"/>
      <c r="J591" s="214"/>
      <c r="K591" s="214"/>
      <c r="L591" s="214"/>
      <c r="M591" s="214"/>
      <c r="N591" s="214"/>
      <c r="O591" s="214"/>
      <c r="P591" s="214"/>
      <c r="Q591" s="214"/>
      <c r="R591" s="214"/>
      <c r="S591" s="214"/>
      <c r="T591" s="214"/>
      <c r="U591" s="214"/>
      <c r="V591" s="214"/>
      <c r="W591" s="214"/>
      <c r="X591" s="214"/>
      <c r="Y591" s="214"/>
      <c r="Z591" s="214"/>
      <c r="AA591" s="214"/>
      <c r="AB591" s="214"/>
      <c r="AC591" s="214"/>
    </row>
    <row r="592">
      <c r="A592" s="180"/>
      <c r="B592" s="214"/>
      <c r="C592" s="214"/>
      <c r="D592" s="214"/>
      <c r="E592" s="214"/>
      <c r="F592" s="214"/>
      <c r="G592" s="214"/>
      <c r="H592" s="214"/>
      <c r="I592" s="214"/>
      <c r="J592" s="214"/>
      <c r="K592" s="214"/>
      <c r="L592" s="214"/>
      <c r="M592" s="214"/>
      <c r="N592" s="214"/>
      <c r="O592" s="214"/>
      <c r="P592" s="214"/>
      <c r="Q592" s="214"/>
      <c r="R592" s="214"/>
      <c r="S592" s="214"/>
      <c r="T592" s="214"/>
      <c r="U592" s="214"/>
      <c r="V592" s="214"/>
      <c r="W592" s="214"/>
      <c r="X592" s="214"/>
      <c r="Y592" s="214"/>
      <c r="Z592" s="214"/>
      <c r="AA592" s="214"/>
      <c r="AB592" s="214"/>
      <c r="AC592" s="214"/>
    </row>
    <row r="593">
      <c r="A593" s="180"/>
      <c r="B593" s="214"/>
      <c r="C593" s="214"/>
      <c r="D593" s="214"/>
      <c r="E593" s="214"/>
      <c r="F593" s="214"/>
      <c r="G593" s="214"/>
      <c r="H593" s="214"/>
      <c r="I593" s="214"/>
      <c r="J593" s="214"/>
      <c r="K593" s="214"/>
      <c r="L593" s="214"/>
      <c r="M593" s="214"/>
      <c r="N593" s="214"/>
      <c r="O593" s="214"/>
      <c r="P593" s="214"/>
      <c r="Q593" s="214"/>
      <c r="R593" s="214"/>
      <c r="S593" s="214"/>
      <c r="T593" s="214"/>
      <c r="U593" s="214"/>
      <c r="V593" s="214"/>
      <c r="W593" s="214"/>
      <c r="X593" s="214"/>
      <c r="Y593" s="214"/>
      <c r="Z593" s="214"/>
      <c r="AA593" s="214"/>
      <c r="AB593" s="214"/>
      <c r="AC593" s="214"/>
    </row>
    <row r="594">
      <c r="A594" s="180"/>
      <c r="B594" s="214"/>
      <c r="C594" s="214"/>
      <c r="D594" s="214"/>
      <c r="E594" s="214"/>
      <c r="F594" s="214"/>
      <c r="G594" s="214"/>
      <c r="H594" s="214"/>
      <c r="I594" s="214"/>
      <c r="J594" s="214"/>
      <c r="K594" s="214"/>
      <c r="L594" s="214"/>
      <c r="M594" s="214"/>
      <c r="N594" s="214"/>
      <c r="O594" s="214"/>
      <c r="P594" s="214"/>
      <c r="Q594" s="214"/>
      <c r="R594" s="214"/>
      <c r="S594" s="214"/>
      <c r="T594" s="214"/>
      <c r="U594" s="214"/>
      <c r="V594" s="214"/>
      <c r="W594" s="214"/>
      <c r="X594" s="214"/>
      <c r="Y594" s="214"/>
      <c r="Z594" s="214"/>
      <c r="AA594" s="214"/>
      <c r="AB594" s="214"/>
      <c r="AC594" s="214"/>
    </row>
    <row r="595">
      <c r="A595" s="180"/>
      <c r="B595" s="214"/>
      <c r="C595" s="214"/>
      <c r="D595" s="214"/>
      <c r="E595" s="214"/>
      <c r="F595" s="214"/>
      <c r="G595" s="214"/>
      <c r="H595" s="214"/>
      <c r="I595" s="214"/>
      <c r="J595" s="214"/>
      <c r="K595" s="214"/>
      <c r="L595" s="214"/>
      <c r="M595" s="214"/>
      <c r="N595" s="214"/>
      <c r="O595" s="214"/>
      <c r="P595" s="214"/>
      <c r="Q595" s="214"/>
      <c r="R595" s="214"/>
      <c r="S595" s="214"/>
      <c r="T595" s="214"/>
      <c r="U595" s="214"/>
      <c r="V595" s="214"/>
      <c r="W595" s="214"/>
      <c r="X595" s="214"/>
      <c r="Y595" s="214"/>
      <c r="Z595" s="214"/>
      <c r="AA595" s="214"/>
      <c r="AB595" s="214"/>
      <c r="AC595" s="214"/>
    </row>
    <row r="596">
      <c r="A596" s="180"/>
      <c r="B596" s="214"/>
      <c r="C596" s="214"/>
      <c r="D596" s="214"/>
      <c r="E596" s="214"/>
      <c r="F596" s="214"/>
      <c r="G596" s="214"/>
      <c r="H596" s="214"/>
      <c r="I596" s="214"/>
      <c r="J596" s="214"/>
      <c r="K596" s="214"/>
      <c r="L596" s="214"/>
      <c r="M596" s="214"/>
      <c r="N596" s="214"/>
      <c r="O596" s="214"/>
      <c r="P596" s="214"/>
      <c r="Q596" s="214"/>
      <c r="R596" s="214"/>
      <c r="S596" s="214"/>
      <c r="T596" s="214"/>
      <c r="U596" s="214"/>
      <c r="V596" s="214"/>
      <c r="W596" s="214"/>
      <c r="X596" s="214"/>
      <c r="Y596" s="214"/>
      <c r="Z596" s="214"/>
      <c r="AA596" s="214"/>
      <c r="AB596" s="214"/>
      <c r="AC596" s="214"/>
    </row>
    <row r="597">
      <c r="A597" s="180"/>
      <c r="B597" s="214"/>
      <c r="C597" s="214"/>
      <c r="D597" s="214"/>
      <c r="E597" s="214"/>
      <c r="F597" s="214"/>
      <c r="G597" s="214"/>
      <c r="H597" s="214"/>
      <c r="I597" s="214"/>
      <c r="J597" s="214"/>
      <c r="K597" s="214"/>
      <c r="L597" s="214"/>
      <c r="M597" s="214"/>
      <c r="N597" s="214"/>
      <c r="O597" s="214"/>
      <c r="P597" s="214"/>
      <c r="Q597" s="214"/>
      <c r="R597" s="214"/>
      <c r="S597" s="214"/>
      <c r="T597" s="214"/>
      <c r="U597" s="214"/>
      <c r="V597" s="214"/>
      <c r="W597" s="214"/>
      <c r="X597" s="214"/>
      <c r="Y597" s="214"/>
      <c r="Z597" s="214"/>
      <c r="AA597" s="214"/>
      <c r="AB597" s="214"/>
      <c r="AC597" s="214"/>
    </row>
    <row r="598">
      <c r="A598" s="180"/>
      <c r="B598" s="214"/>
      <c r="C598" s="214"/>
      <c r="D598" s="214"/>
      <c r="E598" s="214"/>
      <c r="F598" s="214"/>
      <c r="G598" s="214"/>
      <c r="H598" s="214"/>
      <c r="I598" s="214"/>
      <c r="J598" s="214"/>
      <c r="K598" s="214"/>
      <c r="L598" s="214"/>
      <c r="M598" s="214"/>
      <c r="N598" s="214"/>
      <c r="O598" s="214"/>
      <c r="P598" s="214"/>
      <c r="Q598" s="214"/>
      <c r="R598" s="214"/>
      <c r="S598" s="214"/>
      <c r="T598" s="214"/>
      <c r="U598" s="214"/>
      <c r="V598" s="214"/>
      <c r="W598" s="214"/>
      <c r="X598" s="214"/>
      <c r="Y598" s="214"/>
      <c r="Z598" s="214"/>
      <c r="AA598" s="214"/>
      <c r="AB598" s="214"/>
      <c r="AC598" s="214"/>
    </row>
    <row r="599">
      <c r="A599" s="180"/>
      <c r="B599" s="214"/>
      <c r="C599" s="214"/>
      <c r="D599" s="214"/>
      <c r="E599" s="214"/>
      <c r="F599" s="214"/>
      <c r="G599" s="214"/>
      <c r="H599" s="214"/>
      <c r="I599" s="214"/>
      <c r="J599" s="214"/>
      <c r="K599" s="214"/>
      <c r="L599" s="214"/>
      <c r="M599" s="214"/>
      <c r="N599" s="214"/>
      <c r="O599" s="214"/>
      <c r="P599" s="214"/>
      <c r="Q599" s="214"/>
      <c r="R599" s="214"/>
      <c r="S599" s="214"/>
      <c r="T599" s="214"/>
      <c r="U599" s="214"/>
      <c r="V599" s="214"/>
      <c r="W599" s="214"/>
      <c r="X599" s="214"/>
      <c r="Y599" s="214"/>
      <c r="Z599" s="214"/>
      <c r="AA599" s="214"/>
      <c r="AB599" s="214"/>
      <c r="AC599" s="214"/>
    </row>
    <row r="600">
      <c r="A600" s="180"/>
      <c r="B600" s="214"/>
      <c r="C600" s="214"/>
      <c r="D600" s="214"/>
      <c r="E600" s="214"/>
      <c r="F600" s="214"/>
      <c r="G600" s="214"/>
      <c r="H600" s="214"/>
      <c r="I600" s="214"/>
      <c r="J600" s="214"/>
      <c r="K600" s="214"/>
      <c r="L600" s="214"/>
      <c r="M600" s="214"/>
      <c r="N600" s="214"/>
      <c r="O600" s="214"/>
      <c r="P600" s="214"/>
      <c r="Q600" s="214"/>
      <c r="R600" s="214"/>
      <c r="S600" s="214"/>
      <c r="T600" s="214"/>
      <c r="U600" s="214"/>
      <c r="V600" s="214"/>
      <c r="W600" s="214"/>
      <c r="X600" s="214"/>
      <c r="Y600" s="214"/>
      <c r="Z600" s="214"/>
      <c r="AA600" s="214"/>
      <c r="AB600" s="214"/>
      <c r="AC600" s="214"/>
    </row>
    <row r="601">
      <c r="A601" s="180"/>
      <c r="B601" s="214"/>
      <c r="C601" s="214"/>
      <c r="D601" s="214"/>
      <c r="E601" s="214"/>
      <c r="F601" s="214"/>
      <c r="G601" s="214"/>
      <c r="H601" s="214"/>
      <c r="I601" s="214"/>
      <c r="J601" s="214"/>
      <c r="K601" s="214"/>
      <c r="L601" s="214"/>
      <c r="M601" s="214"/>
      <c r="N601" s="214"/>
      <c r="O601" s="214"/>
      <c r="P601" s="214"/>
      <c r="Q601" s="214"/>
      <c r="R601" s="214"/>
      <c r="S601" s="214"/>
      <c r="T601" s="214"/>
      <c r="U601" s="214"/>
      <c r="V601" s="214"/>
      <c r="W601" s="214"/>
      <c r="X601" s="214"/>
      <c r="Y601" s="214"/>
      <c r="Z601" s="214"/>
      <c r="AA601" s="214"/>
      <c r="AB601" s="214"/>
      <c r="AC601" s="214"/>
    </row>
    <row r="602">
      <c r="A602" s="180"/>
      <c r="B602" s="214"/>
      <c r="C602" s="214"/>
      <c r="D602" s="214"/>
      <c r="E602" s="214"/>
      <c r="F602" s="214"/>
      <c r="G602" s="214"/>
      <c r="H602" s="214"/>
      <c r="I602" s="214"/>
      <c r="J602" s="214"/>
      <c r="K602" s="214"/>
      <c r="L602" s="214"/>
      <c r="M602" s="214"/>
      <c r="N602" s="214"/>
      <c r="O602" s="214"/>
      <c r="P602" s="214"/>
      <c r="Q602" s="214"/>
      <c r="R602" s="214"/>
      <c r="S602" s="214"/>
      <c r="T602" s="214"/>
      <c r="U602" s="214"/>
      <c r="V602" s="214"/>
      <c r="W602" s="214"/>
      <c r="X602" s="214"/>
      <c r="Y602" s="214"/>
      <c r="Z602" s="214"/>
      <c r="AA602" s="214"/>
      <c r="AB602" s="214"/>
      <c r="AC602" s="214"/>
    </row>
    <row r="603">
      <c r="A603" s="180"/>
      <c r="B603" s="214"/>
      <c r="C603" s="214"/>
      <c r="D603" s="214"/>
      <c r="E603" s="214"/>
      <c r="F603" s="214"/>
      <c r="G603" s="214"/>
      <c r="H603" s="214"/>
      <c r="I603" s="214"/>
      <c r="J603" s="214"/>
      <c r="K603" s="214"/>
      <c r="L603" s="214"/>
      <c r="M603" s="214"/>
      <c r="N603" s="214"/>
      <c r="O603" s="214"/>
      <c r="P603" s="214"/>
      <c r="Q603" s="214"/>
      <c r="R603" s="214"/>
      <c r="S603" s="214"/>
      <c r="T603" s="214"/>
      <c r="U603" s="214"/>
      <c r="V603" s="214"/>
      <c r="W603" s="214"/>
      <c r="X603" s="214"/>
      <c r="Y603" s="214"/>
      <c r="Z603" s="214"/>
      <c r="AA603" s="214"/>
      <c r="AB603" s="214"/>
      <c r="AC603" s="214"/>
    </row>
    <row r="604">
      <c r="A604" s="180"/>
      <c r="B604" s="214"/>
      <c r="C604" s="214"/>
      <c r="D604" s="214"/>
      <c r="E604" s="214"/>
      <c r="F604" s="214"/>
      <c r="G604" s="214"/>
      <c r="H604" s="214"/>
      <c r="I604" s="214"/>
      <c r="J604" s="214"/>
      <c r="K604" s="214"/>
      <c r="L604" s="214"/>
      <c r="M604" s="214"/>
      <c r="N604" s="214"/>
      <c r="O604" s="214"/>
      <c r="P604" s="214"/>
      <c r="Q604" s="214"/>
      <c r="R604" s="214"/>
      <c r="S604" s="214"/>
      <c r="T604" s="214"/>
      <c r="U604" s="214"/>
      <c r="V604" s="214"/>
      <c r="W604" s="214"/>
      <c r="X604" s="214"/>
      <c r="Y604" s="214"/>
      <c r="Z604" s="214"/>
      <c r="AA604" s="214"/>
      <c r="AB604" s="214"/>
      <c r="AC604" s="214"/>
    </row>
    <row r="605">
      <c r="A605" s="180"/>
      <c r="B605" s="214"/>
      <c r="C605" s="214"/>
      <c r="D605" s="214"/>
      <c r="E605" s="214"/>
      <c r="F605" s="214"/>
      <c r="G605" s="214"/>
      <c r="H605" s="214"/>
      <c r="I605" s="214"/>
      <c r="J605" s="214"/>
      <c r="K605" s="214"/>
      <c r="L605" s="214"/>
      <c r="M605" s="214"/>
      <c r="N605" s="214"/>
      <c r="O605" s="214"/>
      <c r="P605" s="214"/>
      <c r="Q605" s="214"/>
      <c r="R605" s="214"/>
      <c r="S605" s="214"/>
      <c r="T605" s="214"/>
      <c r="U605" s="214"/>
      <c r="V605" s="214"/>
      <c r="W605" s="214"/>
      <c r="X605" s="214"/>
      <c r="Y605" s="214"/>
      <c r="Z605" s="214"/>
      <c r="AA605" s="214"/>
      <c r="AB605" s="214"/>
      <c r="AC605" s="214"/>
    </row>
    <row r="606">
      <c r="A606" s="180"/>
      <c r="B606" s="214"/>
      <c r="C606" s="214"/>
      <c r="D606" s="214"/>
      <c r="E606" s="214"/>
      <c r="F606" s="214"/>
      <c r="G606" s="214"/>
      <c r="H606" s="214"/>
      <c r="I606" s="214"/>
      <c r="J606" s="214"/>
      <c r="K606" s="214"/>
      <c r="L606" s="214"/>
      <c r="M606" s="214"/>
      <c r="N606" s="214"/>
      <c r="O606" s="214"/>
      <c r="P606" s="214"/>
      <c r="Q606" s="214"/>
      <c r="R606" s="214"/>
      <c r="S606" s="214"/>
      <c r="T606" s="214"/>
      <c r="U606" s="214"/>
      <c r="V606" s="214"/>
      <c r="W606" s="214"/>
      <c r="X606" s="214"/>
      <c r="Y606" s="214"/>
      <c r="Z606" s="214"/>
      <c r="AA606" s="214"/>
      <c r="AB606" s="214"/>
      <c r="AC606" s="214"/>
    </row>
    <row r="607">
      <c r="A607" s="180"/>
      <c r="B607" s="214"/>
      <c r="C607" s="214"/>
      <c r="D607" s="214"/>
      <c r="E607" s="214"/>
      <c r="F607" s="214"/>
      <c r="G607" s="214"/>
      <c r="H607" s="214"/>
      <c r="I607" s="214"/>
      <c r="J607" s="214"/>
      <c r="K607" s="214"/>
      <c r="L607" s="214"/>
      <c r="M607" s="214"/>
      <c r="N607" s="214"/>
      <c r="O607" s="214"/>
      <c r="P607" s="214"/>
      <c r="Q607" s="214"/>
      <c r="R607" s="214"/>
      <c r="S607" s="214"/>
      <c r="T607" s="214"/>
      <c r="U607" s="214"/>
      <c r="V607" s="214"/>
      <c r="W607" s="214"/>
      <c r="X607" s="214"/>
      <c r="Y607" s="214"/>
      <c r="Z607" s="214"/>
      <c r="AA607" s="214"/>
      <c r="AB607" s="214"/>
      <c r="AC607" s="214"/>
    </row>
    <row r="608">
      <c r="A608" s="180"/>
      <c r="B608" s="214"/>
      <c r="C608" s="214"/>
      <c r="D608" s="214"/>
      <c r="E608" s="214"/>
      <c r="F608" s="214"/>
      <c r="G608" s="214"/>
      <c r="H608" s="214"/>
      <c r="I608" s="214"/>
      <c r="J608" s="214"/>
      <c r="K608" s="214"/>
      <c r="L608" s="214"/>
      <c r="M608" s="214"/>
      <c r="N608" s="214"/>
      <c r="O608" s="214"/>
      <c r="P608" s="214"/>
      <c r="Q608" s="214"/>
      <c r="R608" s="214"/>
      <c r="S608" s="214"/>
      <c r="T608" s="214"/>
      <c r="U608" s="214"/>
      <c r="V608" s="214"/>
      <c r="W608" s="214"/>
      <c r="X608" s="214"/>
      <c r="Y608" s="214"/>
      <c r="Z608" s="214"/>
      <c r="AA608" s="214"/>
      <c r="AB608" s="214"/>
      <c r="AC608" s="214"/>
    </row>
    <row r="609">
      <c r="A609" s="180"/>
      <c r="B609" s="214"/>
      <c r="C609" s="214"/>
      <c r="D609" s="214"/>
      <c r="E609" s="214"/>
      <c r="F609" s="214"/>
      <c r="G609" s="214"/>
      <c r="H609" s="214"/>
      <c r="I609" s="214"/>
      <c r="J609" s="214"/>
      <c r="K609" s="214"/>
      <c r="L609" s="214"/>
      <c r="M609" s="214"/>
      <c r="N609" s="214"/>
      <c r="O609" s="214"/>
      <c r="P609" s="214"/>
      <c r="Q609" s="214"/>
      <c r="R609" s="214"/>
      <c r="S609" s="214"/>
      <c r="T609" s="214"/>
      <c r="U609" s="214"/>
      <c r="V609" s="214"/>
      <c r="W609" s="214"/>
      <c r="X609" s="214"/>
      <c r="Y609" s="214"/>
      <c r="Z609" s="214"/>
      <c r="AA609" s="214"/>
      <c r="AB609" s="214"/>
      <c r="AC609" s="214"/>
    </row>
    <row r="610">
      <c r="A610" s="180"/>
      <c r="B610" s="214"/>
      <c r="C610" s="214"/>
      <c r="D610" s="214"/>
      <c r="E610" s="214"/>
      <c r="F610" s="214"/>
      <c r="G610" s="214"/>
      <c r="H610" s="214"/>
      <c r="I610" s="214"/>
      <c r="J610" s="214"/>
      <c r="K610" s="214"/>
      <c r="L610" s="214"/>
      <c r="M610" s="214"/>
      <c r="N610" s="214"/>
      <c r="O610" s="214"/>
      <c r="P610" s="214"/>
      <c r="Q610" s="214"/>
      <c r="R610" s="214"/>
      <c r="S610" s="214"/>
      <c r="T610" s="214"/>
      <c r="U610" s="214"/>
      <c r="V610" s="214"/>
      <c r="W610" s="214"/>
      <c r="X610" s="214"/>
      <c r="Y610" s="214"/>
      <c r="Z610" s="214"/>
      <c r="AA610" s="214"/>
      <c r="AB610" s="214"/>
      <c r="AC610" s="214"/>
    </row>
    <row r="611">
      <c r="A611" s="180"/>
      <c r="B611" s="214"/>
      <c r="C611" s="214"/>
      <c r="D611" s="214"/>
      <c r="E611" s="214"/>
      <c r="F611" s="214"/>
      <c r="G611" s="214"/>
      <c r="H611" s="214"/>
      <c r="I611" s="214"/>
      <c r="J611" s="214"/>
      <c r="K611" s="214"/>
      <c r="L611" s="214"/>
      <c r="M611" s="214"/>
      <c r="N611" s="214"/>
      <c r="O611" s="214"/>
      <c r="P611" s="214"/>
      <c r="Q611" s="214"/>
      <c r="R611" s="214"/>
      <c r="S611" s="214"/>
      <c r="T611" s="214"/>
      <c r="U611" s="214"/>
      <c r="V611" s="214"/>
      <c r="W611" s="214"/>
      <c r="X611" s="214"/>
      <c r="Y611" s="214"/>
      <c r="Z611" s="214"/>
      <c r="AA611" s="214"/>
      <c r="AB611" s="214"/>
      <c r="AC611" s="214"/>
    </row>
    <row r="612">
      <c r="A612" s="180"/>
      <c r="B612" s="214"/>
      <c r="C612" s="214"/>
      <c r="D612" s="214"/>
      <c r="E612" s="214"/>
      <c r="F612" s="214"/>
      <c r="G612" s="214"/>
      <c r="H612" s="214"/>
      <c r="I612" s="214"/>
      <c r="J612" s="214"/>
      <c r="K612" s="214"/>
      <c r="L612" s="214"/>
      <c r="M612" s="214"/>
      <c r="N612" s="214"/>
      <c r="O612" s="214"/>
      <c r="P612" s="214"/>
      <c r="Q612" s="214"/>
      <c r="R612" s="214"/>
      <c r="S612" s="214"/>
      <c r="T612" s="214"/>
      <c r="U612" s="214"/>
      <c r="V612" s="214"/>
      <c r="W612" s="214"/>
      <c r="X612" s="214"/>
      <c r="Y612" s="214"/>
      <c r="Z612" s="214"/>
      <c r="AA612" s="214"/>
      <c r="AB612" s="214"/>
      <c r="AC612" s="214"/>
    </row>
    <row r="613">
      <c r="A613" s="180"/>
      <c r="B613" s="214"/>
      <c r="C613" s="214"/>
      <c r="D613" s="214"/>
      <c r="E613" s="214"/>
      <c r="F613" s="214"/>
      <c r="G613" s="214"/>
      <c r="H613" s="214"/>
      <c r="I613" s="214"/>
      <c r="J613" s="214"/>
      <c r="K613" s="214"/>
      <c r="L613" s="214"/>
      <c r="M613" s="214"/>
      <c r="N613" s="214"/>
      <c r="O613" s="214"/>
      <c r="P613" s="214"/>
      <c r="Q613" s="214"/>
      <c r="R613" s="214"/>
      <c r="S613" s="214"/>
      <c r="T613" s="214"/>
      <c r="U613" s="214"/>
      <c r="V613" s="214"/>
      <c r="W613" s="214"/>
      <c r="X613" s="214"/>
      <c r="Y613" s="214"/>
      <c r="Z613" s="214"/>
      <c r="AA613" s="214"/>
      <c r="AB613" s="214"/>
      <c r="AC613" s="214"/>
    </row>
    <row r="614">
      <c r="A614" s="180"/>
      <c r="B614" s="214"/>
      <c r="C614" s="214"/>
      <c r="D614" s="214"/>
      <c r="E614" s="214"/>
      <c r="F614" s="214"/>
      <c r="G614" s="214"/>
      <c r="H614" s="214"/>
      <c r="I614" s="214"/>
      <c r="J614" s="214"/>
      <c r="K614" s="214"/>
      <c r="L614" s="214"/>
      <c r="M614" s="214"/>
      <c r="N614" s="214"/>
      <c r="O614" s="214"/>
      <c r="P614" s="214"/>
      <c r="Q614" s="214"/>
      <c r="R614" s="214"/>
      <c r="S614" s="214"/>
      <c r="T614" s="214"/>
      <c r="U614" s="214"/>
      <c r="V614" s="214"/>
      <c r="W614" s="214"/>
      <c r="X614" s="214"/>
      <c r="Y614" s="214"/>
      <c r="Z614" s="214"/>
      <c r="AA614" s="214"/>
      <c r="AB614" s="214"/>
      <c r="AC614" s="214"/>
    </row>
    <row r="615">
      <c r="A615" s="180"/>
      <c r="B615" s="214"/>
      <c r="C615" s="214"/>
      <c r="D615" s="214"/>
      <c r="E615" s="214"/>
      <c r="F615" s="214"/>
      <c r="G615" s="214"/>
      <c r="H615" s="214"/>
      <c r="I615" s="214"/>
      <c r="J615" s="214"/>
      <c r="K615" s="214"/>
      <c r="L615" s="214"/>
      <c r="M615" s="214"/>
      <c r="N615" s="214"/>
      <c r="O615" s="214"/>
      <c r="P615" s="214"/>
      <c r="Q615" s="214"/>
      <c r="R615" s="214"/>
      <c r="S615" s="214"/>
      <c r="T615" s="214"/>
      <c r="U615" s="214"/>
      <c r="V615" s="214"/>
      <c r="W615" s="214"/>
      <c r="X615" s="214"/>
      <c r="Y615" s="214"/>
      <c r="Z615" s="214"/>
      <c r="AA615" s="214"/>
      <c r="AB615" s="214"/>
      <c r="AC615" s="214"/>
    </row>
    <row r="616">
      <c r="A616" s="180"/>
      <c r="B616" s="214"/>
      <c r="C616" s="214"/>
      <c r="D616" s="214"/>
      <c r="E616" s="214"/>
      <c r="F616" s="214"/>
      <c r="G616" s="214"/>
      <c r="H616" s="214"/>
      <c r="I616" s="214"/>
      <c r="J616" s="214"/>
      <c r="K616" s="214"/>
      <c r="L616" s="214"/>
      <c r="M616" s="214"/>
      <c r="N616" s="214"/>
      <c r="O616" s="214"/>
      <c r="P616" s="214"/>
      <c r="Q616" s="214"/>
      <c r="R616" s="214"/>
      <c r="S616" s="214"/>
      <c r="T616" s="214"/>
      <c r="U616" s="214"/>
      <c r="V616" s="214"/>
      <c r="W616" s="214"/>
      <c r="X616" s="214"/>
      <c r="Y616" s="214"/>
      <c r="Z616" s="214"/>
      <c r="AA616" s="214"/>
      <c r="AB616" s="214"/>
      <c r="AC616" s="214"/>
    </row>
    <row r="617">
      <c r="A617" s="180"/>
      <c r="B617" s="214"/>
      <c r="C617" s="214"/>
      <c r="D617" s="214"/>
      <c r="E617" s="214"/>
      <c r="F617" s="214"/>
      <c r="G617" s="214"/>
      <c r="H617" s="214"/>
      <c r="I617" s="214"/>
      <c r="J617" s="214"/>
      <c r="K617" s="214"/>
      <c r="L617" s="214"/>
      <c r="M617" s="214"/>
      <c r="N617" s="214"/>
      <c r="O617" s="214"/>
      <c r="P617" s="214"/>
      <c r="Q617" s="214"/>
      <c r="R617" s="214"/>
      <c r="S617" s="214"/>
      <c r="T617" s="214"/>
      <c r="U617" s="214"/>
      <c r="V617" s="214"/>
      <c r="W617" s="214"/>
      <c r="X617" s="214"/>
      <c r="Y617" s="214"/>
      <c r="Z617" s="214"/>
      <c r="AA617" s="214"/>
      <c r="AB617" s="214"/>
      <c r="AC617" s="214"/>
    </row>
    <row r="618">
      <c r="A618" s="180"/>
      <c r="B618" s="214"/>
      <c r="C618" s="214"/>
      <c r="D618" s="214"/>
      <c r="E618" s="214"/>
      <c r="F618" s="214"/>
      <c r="G618" s="214"/>
      <c r="H618" s="214"/>
      <c r="I618" s="214"/>
      <c r="J618" s="214"/>
      <c r="K618" s="214"/>
      <c r="L618" s="214"/>
      <c r="M618" s="214"/>
      <c r="N618" s="214"/>
      <c r="O618" s="214"/>
      <c r="P618" s="214"/>
      <c r="Q618" s="214"/>
      <c r="R618" s="214"/>
      <c r="S618" s="214"/>
      <c r="T618" s="214"/>
      <c r="U618" s="214"/>
      <c r="V618" s="214"/>
      <c r="W618" s="214"/>
      <c r="X618" s="214"/>
      <c r="Y618" s="214"/>
      <c r="Z618" s="214"/>
      <c r="AA618" s="214"/>
      <c r="AB618" s="214"/>
      <c r="AC618" s="214"/>
    </row>
    <row r="619">
      <c r="A619" s="180"/>
      <c r="B619" s="214"/>
      <c r="C619" s="214"/>
      <c r="D619" s="214"/>
      <c r="E619" s="214"/>
      <c r="F619" s="214"/>
      <c r="G619" s="214"/>
      <c r="H619" s="214"/>
      <c r="I619" s="214"/>
      <c r="J619" s="214"/>
      <c r="K619" s="214"/>
      <c r="L619" s="214"/>
      <c r="M619" s="214"/>
      <c r="N619" s="214"/>
      <c r="O619" s="214"/>
      <c r="P619" s="214"/>
      <c r="Q619" s="214"/>
      <c r="R619" s="214"/>
      <c r="S619" s="214"/>
      <c r="T619" s="214"/>
      <c r="U619" s="214"/>
      <c r="V619" s="214"/>
      <c r="W619" s="214"/>
      <c r="X619" s="214"/>
      <c r="Y619" s="214"/>
      <c r="Z619" s="214"/>
      <c r="AA619" s="214"/>
      <c r="AB619" s="214"/>
      <c r="AC619" s="214"/>
    </row>
    <row r="620">
      <c r="A620" s="180"/>
      <c r="B620" s="214"/>
      <c r="C620" s="214"/>
      <c r="D620" s="214"/>
      <c r="E620" s="214"/>
      <c r="F620" s="214"/>
      <c r="G620" s="214"/>
      <c r="H620" s="214"/>
      <c r="I620" s="214"/>
      <c r="J620" s="214"/>
      <c r="K620" s="214"/>
      <c r="L620" s="214"/>
      <c r="M620" s="214"/>
      <c r="N620" s="214"/>
      <c r="O620" s="214"/>
      <c r="P620" s="214"/>
      <c r="Q620" s="214"/>
      <c r="R620" s="214"/>
      <c r="S620" s="214"/>
      <c r="T620" s="214"/>
      <c r="U620" s="214"/>
      <c r="V620" s="214"/>
      <c r="W620" s="214"/>
      <c r="X620" s="214"/>
      <c r="Y620" s="214"/>
      <c r="Z620" s="214"/>
      <c r="AA620" s="214"/>
      <c r="AB620" s="214"/>
      <c r="AC620" s="214"/>
    </row>
    <row r="621">
      <c r="A621" s="180"/>
      <c r="B621" s="214"/>
      <c r="C621" s="214"/>
      <c r="D621" s="214"/>
      <c r="E621" s="214"/>
      <c r="F621" s="214"/>
      <c r="G621" s="214"/>
      <c r="H621" s="214"/>
      <c r="I621" s="214"/>
      <c r="J621" s="214"/>
      <c r="K621" s="214"/>
      <c r="L621" s="214"/>
      <c r="M621" s="214"/>
      <c r="N621" s="214"/>
      <c r="O621" s="214"/>
      <c r="P621" s="214"/>
      <c r="Q621" s="214"/>
      <c r="R621" s="214"/>
      <c r="S621" s="214"/>
      <c r="T621" s="214"/>
      <c r="U621" s="214"/>
      <c r="V621" s="214"/>
      <c r="W621" s="214"/>
      <c r="X621" s="214"/>
      <c r="Y621" s="214"/>
      <c r="Z621" s="214"/>
      <c r="AA621" s="214"/>
      <c r="AB621" s="214"/>
      <c r="AC621" s="214"/>
    </row>
    <row r="622">
      <c r="A622" s="180"/>
      <c r="B622" s="214"/>
      <c r="C622" s="214"/>
      <c r="D622" s="214"/>
      <c r="E622" s="214"/>
      <c r="F622" s="214"/>
      <c r="G622" s="214"/>
      <c r="H622" s="214"/>
      <c r="I622" s="214"/>
      <c r="J622" s="214"/>
      <c r="K622" s="214"/>
      <c r="L622" s="214"/>
      <c r="M622" s="214"/>
      <c r="N622" s="214"/>
      <c r="O622" s="214"/>
      <c r="P622" s="214"/>
      <c r="Q622" s="214"/>
      <c r="R622" s="214"/>
      <c r="S622" s="214"/>
      <c r="T622" s="214"/>
      <c r="U622" s="214"/>
      <c r="V622" s="214"/>
      <c r="W622" s="214"/>
      <c r="X622" s="214"/>
      <c r="Y622" s="214"/>
      <c r="Z622" s="214"/>
      <c r="AA622" s="214"/>
      <c r="AB622" s="214"/>
      <c r="AC622" s="214"/>
    </row>
    <row r="623">
      <c r="A623" s="180"/>
      <c r="B623" s="214"/>
      <c r="C623" s="214"/>
      <c r="D623" s="214"/>
      <c r="E623" s="214"/>
      <c r="F623" s="214"/>
      <c r="G623" s="214"/>
      <c r="H623" s="214"/>
      <c r="I623" s="214"/>
      <c r="J623" s="214"/>
      <c r="K623" s="214"/>
      <c r="L623" s="214"/>
      <c r="M623" s="214"/>
      <c r="N623" s="214"/>
      <c r="O623" s="214"/>
      <c r="P623" s="214"/>
      <c r="Q623" s="214"/>
      <c r="R623" s="214"/>
      <c r="S623" s="214"/>
      <c r="T623" s="214"/>
      <c r="U623" s="214"/>
      <c r="V623" s="214"/>
      <c r="W623" s="214"/>
      <c r="X623" s="214"/>
      <c r="Y623" s="214"/>
      <c r="Z623" s="214"/>
      <c r="AA623" s="214"/>
      <c r="AB623" s="214"/>
      <c r="AC623" s="214"/>
    </row>
    <row r="624">
      <c r="A624" s="180"/>
      <c r="B624" s="214"/>
      <c r="C624" s="214"/>
      <c r="D624" s="214"/>
      <c r="E624" s="214"/>
      <c r="F624" s="214"/>
      <c r="G624" s="214"/>
      <c r="H624" s="214"/>
      <c r="I624" s="214"/>
      <c r="J624" s="214"/>
      <c r="K624" s="214"/>
      <c r="L624" s="214"/>
      <c r="M624" s="214"/>
      <c r="N624" s="214"/>
      <c r="O624" s="214"/>
      <c r="P624" s="214"/>
      <c r="Q624" s="214"/>
      <c r="R624" s="214"/>
      <c r="S624" s="214"/>
      <c r="T624" s="214"/>
      <c r="U624" s="214"/>
      <c r="V624" s="214"/>
      <c r="W624" s="214"/>
      <c r="X624" s="214"/>
      <c r="Y624" s="214"/>
      <c r="Z624" s="214"/>
      <c r="AA624" s="214"/>
      <c r="AB624" s="214"/>
      <c r="AC624" s="214"/>
    </row>
    <row r="625">
      <c r="A625" s="180"/>
      <c r="B625" s="214"/>
      <c r="C625" s="214"/>
      <c r="D625" s="214"/>
      <c r="E625" s="214"/>
      <c r="F625" s="214"/>
      <c r="G625" s="214"/>
      <c r="H625" s="214"/>
      <c r="I625" s="214"/>
      <c r="J625" s="214"/>
      <c r="K625" s="214"/>
      <c r="L625" s="214"/>
      <c r="M625" s="214"/>
      <c r="N625" s="214"/>
      <c r="O625" s="214"/>
      <c r="P625" s="214"/>
      <c r="Q625" s="214"/>
      <c r="R625" s="214"/>
      <c r="S625" s="214"/>
      <c r="T625" s="214"/>
      <c r="U625" s="214"/>
      <c r="V625" s="214"/>
      <c r="W625" s="214"/>
      <c r="X625" s="214"/>
      <c r="Y625" s="214"/>
      <c r="Z625" s="214"/>
      <c r="AA625" s="214"/>
      <c r="AB625" s="214"/>
      <c r="AC625" s="214"/>
    </row>
    <row r="626">
      <c r="A626" s="180"/>
      <c r="B626" s="214"/>
      <c r="C626" s="214"/>
      <c r="D626" s="214"/>
      <c r="E626" s="214"/>
      <c r="F626" s="214"/>
      <c r="G626" s="214"/>
      <c r="H626" s="214"/>
      <c r="I626" s="214"/>
      <c r="J626" s="214"/>
      <c r="K626" s="214"/>
      <c r="L626" s="214"/>
      <c r="M626" s="214"/>
      <c r="N626" s="214"/>
      <c r="O626" s="214"/>
      <c r="P626" s="214"/>
      <c r="Q626" s="214"/>
      <c r="R626" s="214"/>
      <c r="S626" s="214"/>
      <c r="T626" s="214"/>
      <c r="U626" s="214"/>
      <c r="V626" s="214"/>
      <c r="W626" s="214"/>
      <c r="X626" s="214"/>
      <c r="Y626" s="214"/>
      <c r="Z626" s="214"/>
      <c r="AA626" s="214"/>
      <c r="AB626" s="214"/>
      <c r="AC626" s="214"/>
    </row>
    <row r="627">
      <c r="A627" s="180"/>
      <c r="B627" s="214"/>
      <c r="C627" s="214"/>
      <c r="D627" s="214"/>
      <c r="E627" s="214"/>
      <c r="F627" s="214"/>
      <c r="G627" s="214"/>
      <c r="H627" s="214"/>
      <c r="I627" s="214"/>
      <c r="J627" s="214"/>
      <c r="K627" s="214"/>
      <c r="L627" s="214"/>
      <c r="M627" s="214"/>
      <c r="N627" s="214"/>
      <c r="O627" s="214"/>
      <c r="P627" s="214"/>
      <c r="Q627" s="214"/>
      <c r="R627" s="214"/>
      <c r="S627" s="214"/>
      <c r="T627" s="214"/>
      <c r="U627" s="214"/>
      <c r="V627" s="214"/>
      <c r="W627" s="214"/>
      <c r="X627" s="214"/>
      <c r="Y627" s="214"/>
      <c r="Z627" s="214"/>
      <c r="AA627" s="214"/>
      <c r="AB627" s="214"/>
      <c r="AC627" s="214"/>
    </row>
    <row r="628">
      <c r="A628" s="180"/>
      <c r="B628" s="214"/>
      <c r="C628" s="214"/>
      <c r="D628" s="214"/>
      <c r="E628" s="214"/>
      <c r="F628" s="214"/>
      <c r="G628" s="214"/>
      <c r="H628" s="214"/>
      <c r="I628" s="214"/>
      <c r="J628" s="214"/>
      <c r="K628" s="214"/>
      <c r="L628" s="214"/>
      <c r="M628" s="214"/>
      <c r="N628" s="214"/>
      <c r="O628" s="214"/>
      <c r="P628" s="214"/>
      <c r="Q628" s="214"/>
      <c r="R628" s="214"/>
      <c r="S628" s="214"/>
      <c r="T628" s="214"/>
      <c r="U628" s="214"/>
      <c r="V628" s="214"/>
      <c r="W628" s="214"/>
      <c r="X628" s="214"/>
      <c r="Y628" s="214"/>
      <c r="Z628" s="214"/>
      <c r="AA628" s="214"/>
      <c r="AB628" s="214"/>
      <c r="AC628" s="214"/>
    </row>
    <row r="629">
      <c r="A629" s="180"/>
      <c r="B629" s="214"/>
      <c r="C629" s="214"/>
      <c r="D629" s="214"/>
      <c r="E629" s="214"/>
      <c r="F629" s="214"/>
      <c r="G629" s="214"/>
      <c r="H629" s="214"/>
      <c r="I629" s="214"/>
      <c r="J629" s="214"/>
      <c r="K629" s="214"/>
      <c r="L629" s="214"/>
      <c r="M629" s="214"/>
      <c r="N629" s="214"/>
      <c r="O629" s="214"/>
      <c r="P629" s="214"/>
      <c r="Q629" s="214"/>
      <c r="R629" s="214"/>
      <c r="S629" s="214"/>
      <c r="T629" s="214"/>
      <c r="U629" s="214"/>
      <c r="V629" s="214"/>
      <c r="W629" s="214"/>
      <c r="X629" s="214"/>
      <c r="Y629" s="214"/>
      <c r="Z629" s="214"/>
      <c r="AA629" s="214"/>
      <c r="AB629" s="214"/>
      <c r="AC629" s="214"/>
    </row>
    <row r="630">
      <c r="A630" s="180"/>
      <c r="B630" s="214"/>
      <c r="C630" s="214"/>
      <c r="D630" s="214"/>
      <c r="E630" s="214"/>
      <c r="F630" s="214"/>
      <c r="G630" s="214"/>
      <c r="H630" s="214"/>
      <c r="I630" s="214"/>
      <c r="J630" s="214"/>
      <c r="K630" s="214"/>
      <c r="L630" s="214"/>
      <c r="M630" s="214"/>
      <c r="N630" s="214"/>
      <c r="O630" s="214"/>
      <c r="P630" s="214"/>
      <c r="Q630" s="214"/>
      <c r="R630" s="214"/>
      <c r="S630" s="214"/>
      <c r="T630" s="214"/>
      <c r="U630" s="214"/>
      <c r="V630" s="214"/>
      <c r="W630" s="214"/>
      <c r="X630" s="214"/>
      <c r="Y630" s="214"/>
      <c r="Z630" s="214"/>
      <c r="AA630" s="214"/>
      <c r="AB630" s="214"/>
      <c r="AC630" s="214"/>
    </row>
    <row r="631">
      <c r="A631" s="180"/>
      <c r="B631" s="214"/>
      <c r="C631" s="214"/>
      <c r="D631" s="214"/>
      <c r="E631" s="214"/>
      <c r="F631" s="214"/>
      <c r="G631" s="214"/>
      <c r="H631" s="214"/>
      <c r="I631" s="214"/>
      <c r="J631" s="214"/>
      <c r="K631" s="214"/>
      <c r="L631" s="214"/>
      <c r="M631" s="214"/>
      <c r="N631" s="214"/>
      <c r="O631" s="214"/>
      <c r="P631" s="214"/>
      <c r="Q631" s="214"/>
      <c r="R631" s="214"/>
      <c r="S631" s="214"/>
      <c r="T631" s="214"/>
      <c r="U631" s="214"/>
      <c r="V631" s="214"/>
      <c r="W631" s="214"/>
      <c r="X631" s="214"/>
      <c r="Y631" s="214"/>
      <c r="Z631" s="214"/>
      <c r="AA631" s="214"/>
      <c r="AB631" s="214"/>
      <c r="AC631" s="214"/>
    </row>
    <row r="632">
      <c r="A632" s="180"/>
      <c r="B632" s="214"/>
      <c r="C632" s="214"/>
      <c r="D632" s="214"/>
      <c r="E632" s="214"/>
      <c r="F632" s="214"/>
      <c r="G632" s="214"/>
      <c r="H632" s="214"/>
      <c r="I632" s="214"/>
      <c r="J632" s="214"/>
      <c r="K632" s="214"/>
      <c r="L632" s="214"/>
      <c r="M632" s="214"/>
      <c r="N632" s="214"/>
      <c r="O632" s="214"/>
      <c r="P632" s="214"/>
      <c r="Q632" s="214"/>
      <c r="R632" s="214"/>
      <c r="S632" s="214"/>
      <c r="T632" s="214"/>
      <c r="U632" s="214"/>
      <c r="V632" s="214"/>
      <c r="W632" s="214"/>
      <c r="X632" s="214"/>
      <c r="Y632" s="214"/>
      <c r="Z632" s="214"/>
      <c r="AA632" s="214"/>
      <c r="AB632" s="214"/>
      <c r="AC632" s="214"/>
    </row>
    <row r="633">
      <c r="A633" s="180"/>
      <c r="B633" s="214"/>
      <c r="C633" s="214"/>
      <c r="D633" s="214"/>
      <c r="E633" s="214"/>
      <c r="F633" s="214"/>
      <c r="G633" s="214"/>
      <c r="H633" s="214"/>
      <c r="I633" s="214"/>
      <c r="J633" s="214"/>
      <c r="K633" s="214"/>
      <c r="L633" s="214"/>
      <c r="M633" s="214"/>
      <c r="N633" s="214"/>
      <c r="O633" s="214"/>
      <c r="P633" s="214"/>
      <c r="Q633" s="214"/>
      <c r="R633" s="214"/>
      <c r="S633" s="214"/>
      <c r="T633" s="214"/>
      <c r="U633" s="214"/>
      <c r="V633" s="214"/>
      <c r="W633" s="214"/>
      <c r="X633" s="214"/>
      <c r="Y633" s="214"/>
      <c r="Z633" s="214"/>
      <c r="AA633" s="214"/>
      <c r="AB633" s="214"/>
      <c r="AC633" s="214"/>
    </row>
    <row r="634">
      <c r="A634" s="180"/>
      <c r="B634" s="214"/>
      <c r="C634" s="214"/>
      <c r="D634" s="214"/>
      <c r="E634" s="214"/>
      <c r="F634" s="214"/>
      <c r="G634" s="214"/>
      <c r="H634" s="214"/>
      <c r="I634" s="214"/>
      <c r="J634" s="214"/>
      <c r="K634" s="214"/>
      <c r="L634" s="214"/>
      <c r="M634" s="214"/>
      <c r="N634" s="214"/>
      <c r="O634" s="214"/>
      <c r="P634" s="214"/>
      <c r="Q634" s="214"/>
      <c r="R634" s="214"/>
      <c r="S634" s="214"/>
      <c r="T634" s="214"/>
      <c r="U634" s="214"/>
      <c r="V634" s="214"/>
      <c r="W634" s="214"/>
      <c r="X634" s="214"/>
      <c r="Y634" s="214"/>
      <c r="Z634" s="214"/>
      <c r="AA634" s="214"/>
      <c r="AB634" s="214"/>
      <c r="AC634" s="214"/>
    </row>
    <row r="635">
      <c r="A635" s="180"/>
      <c r="B635" s="214"/>
      <c r="C635" s="214"/>
      <c r="D635" s="214"/>
      <c r="E635" s="214"/>
      <c r="F635" s="214"/>
      <c r="G635" s="214"/>
      <c r="H635" s="214"/>
      <c r="I635" s="214"/>
      <c r="J635" s="214"/>
      <c r="K635" s="214"/>
      <c r="L635" s="214"/>
      <c r="M635" s="214"/>
      <c r="N635" s="214"/>
      <c r="O635" s="214"/>
      <c r="P635" s="214"/>
      <c r="Q635" s="214"/>
      <c r="R635" s="214"/>
      <c r="S635" s="214"/>
      <c r="T635" s="214"/>
      <c r="U635" s="214"/>
      <c r="V635" s="214"/>
      <c r="W635" s="214"/>
      <c r="X635" s="214"/>
      <c r="Y635" s="214"/>
      <c r="Z635" s="214"/>
      <c r="AA635" s="214"/>
      <c r="AB635" s="214"/>
      <c r="AC635" s="214"/>
    </row>
    <row r="636">
      <c r="A636" s="180"/>
      <c r="B636" s="214"/>
      <c r="C636" s="214"/>
      <c r="D636" s="214"/>
      <c r="E636" s="214"/>
      <c r="F636" s="214"/>
      <c r="G636" s="214"/>
      <c r="H636" s="214"/>
      <c r="I636" s="214"/>
      <c r="J636" s="214"/>
      <c r="K636" s="214"/>
      <c r="L636" s="214"/>
      <c r="M636" s="214"/>
      <c r="N636" s="214"/>
      <c r="O636" s="214"/>
      <c r="P636" s="214"/>
      <c r="Q636" s="214"/>
      <c r="R636" s="214"/>
      <c r="S636" s="214"/>
      <c r="T636" s="214"/>
      <c r="U636" s="214"/>
      <c r="V636" s="214"/>
      <c r="W636" s="214"/>
      <c r="X636" s="214"/>
      <c r="Y636" s="214"/>
      <c r="Z636" s="214"/>
      <c r="AA636" s="214"/>
      <c r="AB636" s="214"/>
      <c r="AC636" s="214"/>
    </row>
    <row r="637">
      <c r="A637" s="180"/>
      <c r="B637" s="214"/>
      <c r="C637" s="214"/>
      <c r="D637" s="214"/>
      <c r="E637" s="214"/>
      <c r="F637" s="214"/>
      <c r="G637" s="214"/>
      <c r="H637" s="214"/>
      <c r="I637" s="214"/>
      <c r="J637" s="214"/>
      <c r="K637" s="214"/>
      <c r="L637" s="214"/>
      <c r="M637" s="214"/>
      <c r="N637" s="214"/>
      <c r="O637" s="214"/>
      <c r="P637" s="214"/>
      <c r="Q637" s="214"/>
      <c r="R637" s="214"/>
      <c r="S637" s="214"/>
      <c r="T637" s="214"/>
      <c r="U637" s="214"/>
      <c r="V637" s="214"/>
      <c r="W637" s="214"/>
      <c r="X637" s="214"/>
      <c r="Y637" s="214"/>
      <c r="Z637" s="214"/>
      <c r="AA637" s="214"/>
      <c r="AB637" s="214"/>
      <c r="AC637" s="214"/>
    </row>
    <row r="638">
      <c r="A638" s="180"/>
      <c r="B638" s="214"/>
      <c r="C638" s="214"/>
      <c r="D638" s="214"/>
      <c r="E638" s="214"/>
      <c r="F638" s="214"/>
      <c r="G638" s="214"/>
      <c r="H638" s="214"/>
      <c r="I638" s="214"/>
      <c r="J638" s="214"/>
      <c r="K638" s="214"/>
      <c r="L638" s="214"/>
      <c r="M638" s="214"/>
      <c r="N638" s="214"/>
      <c r="O638" s="214"/>
      <c r="P638" s="214"/>
      <c r="Q638" s="214"/>
      <c r="R638" s="214"/>
      <c r="S638" s="214"/>
      <c r="T638" s="214"/>
      <c r="U638" s="214"/>
      <c r="V638" s="214"/>
      <c r="W638" s="214"/>
      <c r="X638" s="214"/>
      <c r="Y638" s="214"/>
      <c r="Z638" s="214"/>
      <c r="AA638" s="214"/>
      <c r="AB638" s="214"/>
      <c r="AC638" s="214"/>
    </row>
    <row r="639">
      <c r="A639" s="180"/>
      <c r="B639" s="214"/>
      <c r="C639" s="214"/>
      <c r="D639" s="214"/>
      <c r="E639" s="214"/>
      <c r="F639" s="214"/>
      <c r="G639" s="214"/>
      <c r="H639" s="214"/>
      <c r="I639" s="214"/>
      <c r="J639" s="214"/>
      <c r="K639" s="214"/>
      <c r="L639" s="214"/>
      <c r="M639" s="214"/>
      <c r="N639" s="214"/>
      <c r="O639" s="214"/>
      <c r="P639" s="214"/>
      <c r="Q639" s="214"/>
      <c r="R639" s="214"/>
      <c r="S639" s="214"/>
      <c r="T639" s="214"/>
      <c r="U639" s="214"/>
      <c r="V639" s="214"/>
      <c r="W639" s="214"/>
      <c r="X639" s="214"/>
      <c r="Y639" s="214"/>
      <c r="Z639" s="214"/>
      <c r="AA639" s="214"/>
      <c r="AB639" s="214"/>
      <c r="AC639" s="214"/>
    </row>
    <row r="640">
      <c r="A640" s="180"/>
      <c r="B640" s="214"/>
      <c r="C640" s="214"/>
      <c r="D640" s="214"/>
      <c r="E640" s="214"/>
      <c r="F640" s="214"/>
      <c r="G640" s="214"/>
      <c r="H640" s="214"/>
      <c r="I640" s="214"/>
      <c r="J640" s="214"/>
      <c r="K640" s="214"/>
      <c r="L640" s="214"/>
      <c r="M640" s="214"/>
      <c r="N640" s="214"/>
      <c r="O640" s="214"/>
      <c r="P640" s="214"/>
      <c r="Q640" s="214"/>
      <c r="R640" s="214"/>
      <c r="S640" s="214"/>
      <c r="T640" s="214"/>
      <c r="U640" s="214"/>
      <c r="V640" s="214"/>
      <c r="W640" s="214"/>
      <c r="X640" s="214"/>
      <c r="Y640" s="214"/>
      <c r="Z640" s="214"/>
      <c r="AA640" s="214"/>
      <c r="AB640" s="214"/>
      <c r="AC640" s="214"/>
    </row>
    <row r="641">
      <c r="A641" s="180"/>
      <c r="B641" s="214"/>
      <c r="C641" s="214"/>
      <c r="D641" s="214"/>
      <c r="E641" s="214"/>
      <c r="F641" s="214"/>
      <c r="G641" s="214"/>
      <c r="H641" s="214"/>
      <c r="I641" s="214"/>
      <c r="J641" s="214"/>
      <c r="K641" s="214"/>
      <c r="L641" s="214"/>
      <c r="M641" s="214"/>
      <c r="N641" s="214"/>
      <c r="O641" s="214"/>
      <c r="P641" s="214"/>
      <c r="Q641" s="214"/>
      <c r="R641" s="214"/>
      <c r="S641" s="214"/>
      <c r="T641" s="214"/>
      <c r="U641" s="214"/>
      <c r="V641" s="214"/>
      <c r="W641" s="214"/>
      <c r="X641" s="214"/>
      <c r="Y641" s="214"/>
      <c r="Z641" s="214"/>
      <c r="AA641" s="214"/>
      <c r="AB641" s="214"/>
      <c r="AC641" s="214"/>
    </row>
    <row r="642">
      <c r="A642" s="180"/>
      <c r="B642" s="214"/>
      <c r="C642" s="214"/>
      <c r="D642" s="214"/>
      <c r="E642" s="214"/>
      <c r="F642" s="214"/>
      <c r="G642" s="214"/>
      <c r="H642" s="214"/>
      <c r="I642" s="214"/>
      <c r="J642" s="214"/>
      <c r="K642" s="214"/>
      <c r="L642" s="214"/>
      <c r="M642" s="214"/>
      <c r="N642" s="214"/>
      <c r="O642" s="214"/>
      <c r="P642" s="214"/>
      <c r="Q642" s="214"/>
      <c r="R642" s="214"/>
      <c r="S642" s="214"/>
      <c r="T642" s="214"/>
      <c r="U642" s="214"/>
      <c r="V642" s="214"/>
      <c r="W642" s="214"/>
      <c r="X642" s="214"/>
      <c r="Y642" s="214"/>
      <c r="Z642" s="214"/>
      <c r="AA642" s="214"/>
      <c r="AB642" s="214"/>
      <c r="AC642" s="214"/>
    </row>
    <row r="643">
      <c r="A643" s="180"/>
      <c r="B643" s="214"/>
      <c r="C643" s="214"/>
      <c r="D643" s="214"/>
      <c r="E643" s="214"/>
      <c r="F643" s="214"/>
      <c r="G643" s="214"/>
      <c r="H643" s="214"/>
      <c r="I643" s="214"/>
      <c r="J643" s="214"/>
      <c r="K643" s="214"/>
      <c r="L643" s="214"/>
      <c r="M643" s="214"/>
      <c r="N643" s="214"/>
      <c r="O643" s="214"/>
      <c r="P643" s="214"/>
      <c r="Q643" s="214"/>
      <c r="R643" s="214"/>
      <c r="S643" s="214"/>
      <c r="T643" s="214"/>
      <c r="U643" s="214"/>
      <c r="V643" s="214"/>
      <c r="W643" s="214"/>
      <c r="X643" s="214"/>
      <c r="Y643" s="214"/>
      <c r="Z643" s="214"/>
      <c r="AA643" s="214"/>
      <c r="AB643" s="214"/>
      <c r="AC643" s="214"/>
    </row>
    <row r="644">
      <c r="A644" s="180"/>
      <c r="B644" s="214"/>
      <c r="C644" s="214"/>
      <c r="D644" s="214"/>
      <c r="E644" s="214"/>
      <c r="F644" s="214"/>
      <c r="G644" s="214"/>
      <c r="H644" s="214"/>
      <c r="I644" s="214"/>
      <c r="J644" s="214"/>
      <c r="K644" s="214"/>
      <c r="L644" s="214"/>
      <c r="M644" s="214"/>
      <c r="N644" s="214"/>
      <c r="O644" s="214"/>
      <c r="P644" s="214"/>
      <c r="Q644" s="214"/>
      <c r="R644" s="214"/>
      <c r="S644" s="214"/>
      <c r="T644" s="214"/>
      <c r="U644" s="214"/>
      <c r="V644" s="214"/>
      <c r="W644" s="214"/>
      <c r="X644" s="214"/>
      <c r="Y644" s="214"/>
      <c r="Z644" s="214"/>
      <c r="AA644" s="214"/>
      <c r="AB644" s="214"/>
      <c r="AC644" s="214"/>
    </row>
    <row r="645">
      <c r="A645" s="180"/>
      <c r="B645" s="214"/>
      <c r="C645" s="214"/>
      <c r="D645" s="214"/>
      <c r="E645" s="214"/>
      <c r="F645" s="214"/>
      <c r="G645" s="214"/>
      <c r="H645" s="214"/>
      <c r="I645" s="214"/>
      <c r="J645" s="214"/>
      <c r="K645" s="214"/>
      <c r="L645" s="214"/>
      <c r="M645" s="214"/>
      <c r="N645" s="214"/>
      <c r="O645" s="214"/>
      <c r="P645" s="214"/>
      <c r="Q645" s="214"/>
      <c r="R645" s="214"/>
      <c r="S645" s="214"/>
      <c r="T645" s="214"/>
      <c r="U645" s="214"/>
      <c r="V645" s="214"/>
      <c r="W645" s="214"/>
      <c r="X645" s="214"/>
      <c r="Y645" s="214"/>
      <c r="Z645" s="214"/>
      <c r="AA645" s="214"/>
      <c r="AB645" s="214"/>
      <c r="AC645" s="214"/>
    </row>
    <row r="646">
      <c r="A646" s="180"/>
      <c r="B646" s="214"/>
      <c r="C646" s="214"/>
      <c r="D646" s="214"/>
      <c r="E646" s="214"/>
      <c r="F646" s="214"/>
      <c r="G646" s="214"/>
      <c r="H646" s="214"/>
      <c r="I646" s="214"/>
      <c r="J646" s="214"/>
      <c r="K646" s="214"/>
      <c r="L646" s="214"/>
      <c r="M646" s="214"/>
      <c r="N646" s="214"/>
      <c r="O646" s="214"/>
      <c r="P646" s="214"/>
      <c r="Q646" s="214"/>
      <c r="R646" s="214"/>
      <c r="S646" s="214"/>
      <c r="T646" s="214"/>
      <c r="U646" s="214"/>
      <c r="V646" s="214"/>
      <c r="W646" s="214"/>
      <c r="X646" s="214"/>
      <c r="Y646" s="214"/>
      <c r="Z646" s="214"/>
      <c r="AA646" s="214"/>
      <c r="AB646" s="214"/>
      <c r="AC646" s="214"/>
    </row>
    <row r="647">
      <c r="A647" s="180"/>
      <c r="B647" s="214"/>
      <c r="C647" s="214"/>
      <c r="D647" s="214"/>
      <c r="E647" s="214"/>
      <c r="F647" s="214"/>
      <c r="G647" s="214"/>
      <c r="H647" s="214"/>
      <c r="I647" s="214"/>
      <c r="J647" s="214"/>
      <c r="K647" s="214"/>
      <c r="L647" s="214"/>
      <c r="M647" s="214"/>
      <c r="N647" s="214"/>
      <c r="O647" s="214"/>
      <c r="P647" s="214"/>
      <c r="Q647" s="214"/>
      <c r="R647" s="214"/>
      <c r="S647" s="214"/>
      <c r="T647" s="214"/>
      <c r="U647" s="214"/>
      <c r="V647" s="214"/>
      <c r="W647" s="214"/>
      <c r="X647" s="214"/>
      <c r="Y647" s="214"/>
      <c r="Z647" s="214"/>
      <c r="AA647" s="214"/>
      <c r="AB647" s="214"/>
      <c r="AC647" s="214"/>
    </row>
    <row r="648">
      <c r="A648" s="180"/>
      <c r="B648" s="214"/>
      <c r="C648" s="214"/>
      <c r="D648" s="214"/>
      <c r="E648" s="214"/>
      <c r="F648" s="214"/>
      <c r="G648" s="214"/>
      <c r="H648" s="214"/>
      <c r="I648" s="214"/>
      <c r="J648" s="214"/>
      <c r="K648" s="214"/>
      <c r="L648" s="214"/>
      <c r="M648" s="214"/>
      <c r="N648" s="214"/>
      <c r="O648" s="214"/>
      <c r="P648" s="214"/>
      <c r="Q648" s="214"/>
      <c r="R648" s="214"/>
      <c r="S648" s="214"/>
      <c r="T648" s="214"/>
      <c r="U648" s="214"/>
      <c r="V648" s="214"/>
      <c r="W648" s="214"/>
      <c r="X648" s="214"/>
      <c r="Y648" s="214"/>
      <c r="Z648" s="214"/>
      <c r="AA648" s="214"/>
      <c r="AB648" s="214"/>
      <c r="AC648" s="214"/>
    </row>
    <row r="649">
      <c r="A649" s="180"/>
      <c r="B649" s="214"/>
      <c r="C649" s="214"/>
      <c r="D649" s="214"/>
      <c r="E649" s="214"/>
      <c r="F649" s="214"/>
      <c r="G649" s="214"/>
      <c r="H649" s="214"/>
      <c r="I649" s="214"/>
      <c r="J649" s="214"/>
      <c r="K649" s="214"/>
      <c r="L649" s="214"/>
      <c r="M649" s="214"/>
      <c r="N649" s="214"/>
      <c r="O649" s="214"/>
      <c r="P649" s="214"/>
      <c r="Q649" s="214"/>
      <c r="R649" s="214"/>
      <c r="S649" s="214"/>
      <c r="T649" s="214"/>
      <c r="U649" s="214"/>
      <c r="V649" s="214"/>
      <c r="W649" s="214"/>
      <c r="X649" s="214"/>
      <c r="Y649" s="214"/>
      <c r="Z649" s="214"/>
      <c r="AA649" s="214"/>
      <c r="AB649" s="214"/>
      <c r="AC649" s="214"/>
    </row>
    <row r="650">
      <c r="A650" s="180"/>
      <c r="B650" s="214"/>
      <c r="C650" s="214"/>
      <c r="D650" s="214"/>
      <c r="E650" s="214"/>
      <c r="F650" s="214"/>
      <c r="G650" s="214"/>
      <c r="H650" s="214"/>
      <c r="I650" s="214"/>
      <c r="J650" s="214"/>
      <c r="K650" s="214"/>
      <c r="L650" s="214"/>
      <c r="M650" s="214"/>
      <c r="N650" s="214"/>
      <c r="O650" s="214"/>
      <c r="P650" s="214"/>
      <c r="Q650" s="214"/>
      <c r="R650" s="214"/>
      <c r="S650" s="214"/>
      <c r="T650" s="214"/>
      <c r="U650" s="214"/>
      <c r="V650" s="214"/>
      <c r="W650" s="214"/>
      <c r="X650" s="214"/>
      <c r="Y650" s="214"/>
      <c r="Z650" s="214"/>
      <c r="AA650" s="214"/>
      <c r="AB650" s="214"/>
      <c r="AC650" s="214"/>
    </row>
    <row r="651">
      <c r="A651" s="180"/>
      <c r="B651" s="214"/>
      <c r="C651" s="214"/>
      <c r="D651" s="214"/>
      <c r="E651" s="214"/>
      <c r="F651" s="214"/>
      <c r="G651" s="214"/>
      <c r="H651" s="214"/>
      <c r="I651" s="214"/>
      <c r="J651" s="214"/>
      <c r="K651" s="214"/>
      <c r="L651" s="214"/>
      <c r="M651" s="214"/>
      <c r="N651" s="214"/>
      <c r="O651" s="214"/>
      <c r="P651" s="214"/>
      <c r="Q651" s="214"/>
      <c r="R651" s="214"/>
      <c r="S651" s="214"/>
      <c r="T651" s="214"/>
      <c r="U651" s="214"/>
      <c r="V651" s="214"/>
      <c r="W651" s="214"/>
      <c r="X651" s="214"/>
      <c r="Y651" s="214"/>
      <c r="Z651" s="214"/>
      <c r="AA651" s="214"/>
      <c r="AB651" s="214"/>
      <c r="AC651" s="214"/>
    </row>
    <row r="652">
      <c r="A652" s="180"/>
      <c r="B652" s="214"/>
      <c r="C652" s="214"/>
      <c r="D652" s="214"/>
      <c r="E652" s="214"/>
      <c r="F652" s="214"/>
      <c r="G652" s="214"/>
      <c r="H652" s="214"/>
      <c r="I652" s="214"/>
      <c r="J652" s="214"/>
      <c r="K652" s="214"/>
      <c r="L652" s="214"/>
      <c r="M652" s="214"/>
      <c r="N652" s="214"/>
      <c r="O652" s="214"/>
      <c r="P652" s="214"/>
      <c r="Q652" s="214"/>
      <c r="R652" s="214"/>
      <c r="S652" s="214"/>
      <c r="T652" s="214"/>
      <c r="U652" s="214"/>
      <c r="V652" s="214"/>
      <c r="W652" s="214"/>
      <c r="X652" s="214"/>
      <c r="Y652" s="214"/>
      <c r="Z652" s="214"/>
      <c r="AA652" s="214"/>
      <c r="AB652" s="214"/>
      <c r="AC652" s="214"/>
    </row>
    <row r="653">
      <c r="A653" s="180"/>
      <c r="B653" s="214"/>
      <c r="C653" s="214"/>
      <c r="D653" s="214"/>
      <c r="E653" s="214"/>
      <c r="F653" s="214"/>
      <c r="G653" s="214"/>
      <c r="H653" s="214"/>
      <c r="I653" s="214"/>
      <c r="J653" s="214"/>
      <c r="K653" s="214"/>
      <c r="L653" s="214"/>
      <c r="M653" s="214"/>
      <c r="N653" s="214"/>
      <c r="O653" s="214"/>
      <c r="P653" s="214"/>
      <c r="Q653" s="214"/>
      <c r="R653" s="214"/>
      <c r="S653" s="214"/>
      <c r="T653" s="214"/>
      <c r="U653" s="214"/>
      <c r="V653" s="214"/>
      <c r="W653" s="214"/>
      <c r="X653" s="214"/>
      <c r="Y653" s="214"/>
      <c r="Z653" s="214"/>
      <c r="AA653" s="214"/>
      <c r="AB653" s="214"/>
      <c r="AC653" s="214"/>
    </row>
    <row r="654">
      <c r="A654" s="180"/>
      <c r="B654" s="214"/>
      <c r="C654" s="214"/>
      <c r="D654" s="214"/>
      <c r="E654" s="214"/>
      <c r="F654" s="214"/>
      <c r="G654" s="214"/>
      <c r="H654" s="214"/>
      <c r="I654" s="214"/>
      <c r="J654" s="214"/>
      <c r="K654" s="214"/>
      <c r="L654" s="214"/>
      <c r="M654" s="214"/>
      <c r="N654" s="214"/>
      <c r="O654" s="214"/>
      <c r="P654" s="214"/>
      <c r="Q654" s="214"/>
      <c r="R654" s="214"/>
      <c r="S654" s="214"/>
      <c r="T654" s="214"/>
      <c r="U654" s="214"/>
      <c r="V654" s="214"/>
      <c r="W654" s="214"/>
      <c r="X654" s="214"/>
      <c r="Y654" s="214"/>
      <c r="Z654" s="214"/>
      <c r="AA654" s="214"/>
      <c r="AB654" s="214"/>
      <c r="AC654" s="214"/>
    </row>
    <row r="655">
      <c r="A655" s="180"/>
      <c r="B655" s="214"/>
      <c r="C655" s="214"/>
      <c r="D655" s="214"/>
      <c r="E655" s="214"/>
      <c r="F655" s="214"/>
      <c r="G655" s="214"/>
      <c r="H655" s="214"/>
      <c r="I655" s="214"/>
      <c r="J655" s="214"/>
      <c r="K655" s="214"/>
      <c r="L655" s="214"/>
      <c r="M655" s="214"/>
      <c r="N655" s="214"/>
      <c r="O655" s="214"/>
      <c r="P655" s="214"/>
      <c r="Q655" s="214"/>
      <c r="R655" s="214"/>
      <c r="S655" s="214"/>
      <c r="T655" s="214"/>
      <c r="U655" s="214"/>
      <c r="V655" s="214"/>
      <c r="W655" s="214"/>
      <c r="X655" s="214"/>
      <c r="Y655" s="214"/>
      <c r="Z655" s="214"/>
      <c r="AA655" s="214"/>
      <c r="AB655" s="214"/>
      <c r="AC655" s="214"/>
    </row>
    <row r="656">
      <c r="A656" s="180"/>
      <c r="B656" s="214"/>
      <c r="C656" s="214"/>
      <c r="D656" s="214"/>
      <c r="E656" s="214"/>
      <c r="F656" s="214"/>
      <c r="G656" s="214"/>
      <c r="H656" s="214"/>
      <c r="I656" s="214"/>
      <c r="J656" s="214"/>
      <c r="K656" s="214"/>
      <c r="L656" s="214"/>
      <c r="M656" s="214"/>
      <c r="N656" s="214"/>
      <c r="O656" s="214"/>
      <c r="P656" s="214"/>
      <c r="Q656" s="214"/>
      <c r="R656" s="214"/>
      <c r="S656" s="214"/>
      <c r="T656" s="214"/>
      <c r="U656" s="214"/>
      <c r="V656" s="214"/>
      <c r="W656" s="214"/>
      <c r="X656" s="214"/>
      <c r="Y656" s="214"/>
      <c r="Z656" s="214"/>
      <c r="AA656" s="214"/>
      <c r="AB656" s="214"/>
      <c r="AC656" s="214"/>
    </row>
    <row r="657">
      <c r="A657" s="180"/>
      <c r="B657" s="214"/>
      <c r="C657" s="214"/>
      <c r="D657" s="214"/>
      <c r="E657" s="214"/>
      <c r="F657" s="214"/>
      <c r="G657" s="214"/>
      <c r="H657" s="214"/>
      <c r="I657" s="214"/>
      <c r="J657" s="214"/>
      <c r="K657" s="214"/>
      <c r="L657" s="214"/>
      <c r="M657" s="214"/>
      <c r="N657" s="214"/>
      <c r="O657" s="214"/>
      <c r="P657" s="214"/>
      <c r="Q657" s="214"/>
      <c r="R657" s="214"/>
      <c r="S657" s="214"/>
      <c r="T657" s="214"/>
      <c r="U657" s="214"/>
      <c r="V657" s="214"/>
      <c r="W657" s="214"/>
      <c r="X657" s="214"/>
      <c r="Y657" s="214"/>
      <c r="Z657" s="214"/>
      <c r="AA657" s="214"/>
      <c r="AB657" s="214"/>
      <c r="AC657" s="214"/>
    </row>
    <row r="658">
      <c r="A658" s="180"/>
      <c r="B658" s="214"/>
      <c r="C658" s="214"/>
      <c r="D658" s="214"/>
      <c r="E658" s="214"/>
      <c r="F658" s="214"/>
      <c r="G658" s="214"/>
      <c r="H658" s="214"/>
      <c r="I658" s="214"/>
      <c r="J658" s="214"/>
      <c r="K658" s="214"/>
      <c r="L658" s="214"/>
      <c r="M658" s="214"/>
      <c r="N658" s="214"/>
      <c r="O658" s="214"/>
      <c r="P658" s="214"/>
      <c r="Q658" s="214"/>
      <c r="R658" s="214"/>
      <c r="S658" s="214"/>
      <c r="T658" s="214"/>
      <c r="U658" s="214"/>
      <c r="V658" s="214"/>
      <c r="W658" s="214"/>
      <c r="X658" s="214"/>
      <c r="Y658" s="214"/>
      <c r="Z658" s="214"/>
      <c r="AA658" s="214"/>
      <c r="AB658" s="214"/>
      <c r="AC658" s="214"/>
    </row>
    <row r="659">
      <c r="A659" s="180"/>
      <c r="B659" s="214"/>
      <c r="C659" s="214"/>
      <c r="D659" s="214"/>
      <c r="E659" s="214"/>
      <c r="F659" s="214"/>
      <c r="G659" s="214"/>
      <c r="H659" s="214"/>
      <c r="I659" s="214"/>
      <c r="J659" s="214"/>
      <c r="K659" s="214"/>
      <c r="L659" s="214"/>
      <c r="M659" s="214"/>
      <c r="N659" s="214"/>
      <c r="O659" s="214"/>
      <c r="P659" s="214"/>
      <c r="Q659" s="214"/>
      <c r="R659" s="214"/>
      <c r="S659" s="214"/>
      <c r="T659" s="214"/>
      <c r="U659" s="214"/>
      <c r="V659" s="214"/>
      <c r="W659" s="214"/>
      <c r="X659" s="214"/>
      <c r="Y659" s="214"/>
      <c r="Z659" s="214"/>
      <c r="AA659" s="214"/>
      <c r="AB659" s="214"/>
      <c r="AC659" s="214"/>
    </row>
    <row r="660">
      <c r="A660" s="180"/>
      <c r="B660" s="214"/>
      <c r="C660" s="214"/>
      <c r="D660" s="214"/>
      <c r="E660" s="214"/>
      <c r="F660" s="214"/>
      <c r="G660" s="214"/>
      <c r="H660" s="214"/>
      <c r="I660" s="214"/>
      <c r="J660" s="214"/>
      <c r="K660" s="214"/>
      <c r="L660" s="214"/>
      <c r="M660" s="214"/>
      <c r="N660" s="214"/>
      <c r="O660" s="214"/>
      <c r="P660" s="214"/>
      <c r="Q660" s="214"/>
      <c r="R660" s="214"/>
      <c r="S660" s="214"/>
      <c r="T660" s="214"/>
      <c r="U660" s="214"/>
      <c r="V660" s="214"/>
      <c r="W660" s="214"/>
      <c r="X660" s="214"/>
      <c r="Y660" s="214"/>
      <c r="Z660" s="214"/>
      <c r="AA660" s="214"/>
      <c r="AB660" s="214"/>
      <c r="AC660" s="214"/>
    </row>
    <row r="661">
      <c r="A661" s="180"/>
      <c r="B661" s="214"/>
      <c r="C661" s="214"/>
      <c r="D661" s="214"/>
      <c r="E661" s="214"/>
      <c r="F661" s="214"/>
      <c r="G661" s="214"/>
      <c r="H661" s="214"/>
      <c r="I661" s="214"/>
      <c r="J661" s="214"/>
      <c r="K661" s="214"/>
      <c r="L661" s="214"/>
      <c r="M661" s="214"/>
      <c r="N661" s="214"/>
      <c r="O661" s="214"/>
      <c r="P661" s="214"/>
      <c r="Q661" s="214"/>
      <c r="R661" s="214"/>
      <c r="S661" s="214"/>
      <c r="T661" s="214"/>
      <c r="U661" s="214"/>
      <c r="V661" s="214"/>
      <c r="W661" s="214"/>
      <c r="X661" s="214"/>
      <c r="Y661" s="214"/>
      <c r="Z661" s="214"/>
      <c r="AA661" s="214"/>
      <c r="AB661" s="214"/>
      <c r="AC661" s="214"/>
    </row>
    <row r="662">
      <c r="A662" s="180"/>
      <c r="B662" s="214"/>
      <c r="C662" s="214"/>
      <c r="D662" s="214"/>
      <c r="E662" s="214"/>
      <c r="F662" s="214"/>
      <c r="G662" s="214"/>
      <c r="H662" s="214"/>
      <c r="I662" s="214"/>
      <c r="J662" s="214"/>
      <c r="K662" s="214"/>
      <c r="L662" s="214"/>
      <c r="M662" s="214"/>
      <c r="N662" s="214"/>
      <c r="O662" s="214"/>
      <c r="P662" s="214"/>
      <c r="Q662" s="214"/>
      <c r="R662" s="214"/>
      <c r="S662" s="214"/>
      <c r="T662" s="214"/>
      <c r="U662" s="214"/>
      <c r="V662" s="214"/>
      <c r="W662" s="214"/>
      <c r="X662" s="214"/>
      <c r="Y662" s="214"/>
      <c r="Z662" s="214"/>
      <c r="AA662" s="214"/>
      <c r="AB662" s="214"/>
      <c r="AC662" s="214"/>
    </row>
    <row r="663">
      <c r="A663" s="180"/>
      <c r="B663" s="214"/>
      <c r="C663" s="214"/>
      <c r="D663" s="214"/>
      <c r="E663" s="214"/>
      <c r="F663" s="214"/>
      <c r="G663" s="214"/>
      <c r="H663" s="214"/>
      <c r="I663" s="214"/>
      <c r="J663" s="214"/>
      <c r="K663" s="214"/>
      <c r="L663" s="214"/>
      <c r="M663" s="214"/>
      <c r="N663" s="214"/>
      <c r="O663" s="214"/>
      <c r="P663" s="214"/>
      <c r="Q663" s="214"/>
      <c r="R663" s="214"/>
      <c r="S663" s="214"/>
      <c r="T663" s="214"/>
      <c r="U663" s="214"/>
      <c r="V663" s="214"/>
      <c r="W663" s="214"/>
      <c r="X663" s="214"/>
      <c r="Y663" s="214"/>
      <c r="Z663" s="214"/>
      <c r="AA663" s="214"/>
      <c r="AB663" s="214"/>
      <c r="AC663" s="214"/>
    </row>
    <row r="664">
      <c r="A664" s="180"/>
      <c r="B664" s="214"/>
      <c r="C664" s="214"/>
      <c r="D664" s="214"/>
      <c r="E664" s="214"/>
      <c r="F664" s="214"/>
      <c r="G664" s="214"/>
      <c r="H664" s="214"/>
      <c r="I664" s="214"/>
      <c r="J664" s="214"/>
      <c r="K664" s="214"/>
      <c r="L664" s="214"/>
      <c r="M664" s="214"/>
      <c r="N664" s="214"/>
      <c r="O664" s="214"/>
      <c r="P664" s="214"/>
      <c r="Q664" s="214"/>
      <c r="R664" s="214"/>
      <c r="S664" s="214"/>
      <c r="T664" s="214"/>
      <c r="U664" s="214"/>
      <c r="V664" s="214"/>
      <c r="W664" s="214"/>
      <c r="X664" s="214"/>
      <c r="Y664" s="214"/>
      <c r="Z664" s="214"/>
      <c r="AA664" s="214"/>
      <c r="AB664" s="214"/>
      <c r="AC664" s="214"/>
    </row>
    <row r="665">
      <c r="A665" s="180"/>
      <c r="B665" s="214"/>
      <c r="C665" s="214"/>
      <c r="D665" s="214"/>
      <c r="E665" s="214"/>
      <c r="F665" s="214"/>
      <c r="G665" s="214"/>
      <c r="H665" s="214"/>
      <c r="I665" s="214"/>
      <c r="J665" s="214"/>
      <c r="K665" s="214"/>
      <c r="L665" s="214"/>
      <c r="M665" s="214"/>
      <c r="N665" s="214"/>
      <c r="O665" s="214"/>
      <c r="P665" s="214"/>
      <c r="Q665" s="214"/>
      <c r="R665" s="214"/>
      <c r="S665" s="214"/>
      <c r="T665" s="214"/>
      <c r="U665" s="214"/>
      <c r="V665" s="214"/>
      <c r="W665" s="214"/>
      <c r="X665" s="214"/>
      <c r="Y665" s="214"/>
      <c r="Z665" s="214"/>
      <c r="AA665" s="214"/>
      <c r="AB665" s="214"/>
      <c r="AC665" s="214"/>
    </row>
    <row r="666">
      <c r="A666" s="180"/>
      <c r="B666" s="214"/>
      <c r="C666" s="214"/>
      <c r="D666" s="214"/>
      <c r="E666" s="214"/>
      <c r="F666" s="214"/>
      <c r="G666" s="214"/>
      <c r="H666" s="214"/>
      <c r="I666" s="214"/>
      <c r="J666" s="214"/>
      <c r="K666" s="214"/>
      <c r="L666" s="214"/>
      <c r="M666" s="214"/>
      <c r="N666" s="214"/>
      <c r="O666" s="214"/>
      <c r="P666" s="214"/>
      <c r="Q666" s="214"/>
      <c r="R666" s="214"/>
      <c r="S666" s="214"/>
      <c r="T666" s="214"/>
      <c r="U666" s="214"/>
      <c r="V666" s="214"/>
      <c r="W666" s="214"/>
      <c r="X666" s="214"/>
      <c r="Y666" s="214"/>
      <c r="Z666" s="214"/>
      <c r="AA666" s="214"/>
      <c r="AB666" s="214"/>
      <c r="AC666" s="214"/>
    </row>
    <row r="667">
      <c r="A667" s="180"/>
      <c r="B667" s="214"/>
      <c r="C667" s="214"/>
      <c r="D667" s="214"/>
      <c r="E667" s="214"/>
      <c r="F667" s="214"/>
      <c r="G667" s="214"/>
      <c r="H667" s="214"/>
      <c r="I667" s="214"/>
      <c r="J667" s="214"/>
      <c r="K667" s="214"/>
      <c r="L667" s="214"/>
      <c r="M667" s="214"/>
      <c r="N667" s="214"/>
      <c r="O667" s="214"/>
      <c r="P667" s="214"/>
      <c r="Q667" s="214"/>
      <c r="R667" s="214"/>
      <c r="S667" s="214"/>
      <c r="T667" s="214"/>
      <c r="U667" s="214"/>
      <c r="V667" s="214"/>
      <c r="W667" s="214"/>
      <c r="X667" s="214"/>
      <c r="Y667" s="214"/>
      <c r="Z667" s="214"/>
      <c r="AA667" s="214"/>
      <c r="AB667" s="214"/>
      <c r="AC667" s="214"/>
    </row>
    <row r="668">
      <c r="A668" s="180"/>
      <c r="B668" s="214"/>
      <c r="C668" s="214"/>
      <c r="D668" s="214"/>
      <c r="E668" s="214"/>
      <c r="F668" s="214"/>
      <c r="G668" s="214"/>
      <c r="H668" s="214"/>
      <c r="I668" s="214"/>
      <c r="J668" s="214"/>
      <c r="K668" s="214"/>
      <c r="L668" s="214"/>
      <c r="M668" s="214"/>
      <c r="N668" s="214"/>
      <c r="O668" s="214"/>
      <c r="P668" s="214"/>
      <c r="Q668" s="214"/>
      <c r="R668" s="214"/>
      <c r="S668" s="214"/>
      <c r="T668" s="214"/>
      <c r="U668" s="214"/>
      <c r="V668" s="214"/>
      <c r="W668" s="214"/>
      <c r="X668" s="214"/>
      <c r="Y668" s="214"/>
      <c r="Z668" s="214"/>
      <c r="AA668" s="214"/>
      <c r="AB668" s="214"/>
      <c r="AC668" s="214"/>
    </row>
    <row r="669">
      <c r="A669" s="180"/>
      <c r="B669" s="214"/>
      <c r="C669" s="214"/>
      <c r="D669" s="214"/>
      <c r="E669" s="214"/>
      <c r="F669" s="214"/>
      <c r="G669" s="214"/>
      <c r="H669" s="214"/>
      <c r="I669" s="214"/>
      <c r="J669" s="214"/>
      <c r="K669" s="214"/>
      <c r="L669" s="214"/>
      <c r="M669" s="214"/>
      <c r="N669" s="214"/>
      <c r="O669" s="214"/>
      <c r="P669" s="214"/>
      <c r="Q669" s="214"/>
      <c r="R669" s="214"/>
      <c r="S669" s="214"/>
      <c r="T669" s="214"/>
      <c r="U669" s="214"/>
      <c r="V669" s="214"/>
      <c r="W669" s="214"/>
      <c r="X669" s="214"/>
      <c r="Y669" s="214"/>
      <c r="Z669" s="214"/>
      <c r="AA669" s="214"/>
      <c r="AB669" s="214"/>
      <c r="AC669" s="214"/>
    </row>
    <row r="670">
      <c r="A670" s="180"/>
      <c r="B670" s="214"/>
      <c r="C670" s="214"/>
      <c r="D670" s="214"/>
      <c r="E670" s="214"/>
      <c r="F670" s="214"/>
      <c r="G670" s="214"/>
      <c r="H670" s="214"/>
      <c r="I670" s="214"/>
      <c r="J670" s="214"/>
      <c r="K670" s="214"/>
      <c r="L670" s="214"/>
      <c r="M670" s="214"/>
      <c r="N670" s="214"/>
      <c r="O670" s="214"/>
      <c r="P670" s="214"/>
      <c r="Q670" s="214"/>
      <c r="R670" s="214"/>
      <c r="S670" s="214"/>
      <c r="T670" s="214"/>
      <c r="U670" s="214"/>
      <c r="V670" s="214"/>
      <c r="W670" s="214"/>
      <c r="X670" s="214"/>
      <c r="Y670" s="214"/>
      <c r="Z670" s="214"/>
      <c r="AA670" s="214"/>
      <c r="AB670" s="214"/>
      <c r="AC670" s="214"/>
    </row>
    <row r="671">
      <c r="A671" s="180"/>
      <c r="B671" s="214"/>
      <c r="C671" s="214"/>
      <c r="D671" s="214"/>
      <c r="E671" s="214"/>
      <c r="F671" s="214"/>
      <c r="G671" s="214"/>
      <c r="H671" s="214"/>
      <c r="I671" s="214"/>
      <c r="J671" s="214"/>
      <c r="K671" s="214"/>
      <c r="L671" s="214"/>
      <c r="M671" s="214"/>
      <c r="N671" s="214"/>
      <c r="O671" s="214"/>
      <c r="P671" s="214"/>
      <c r="Q671" s="214"/>
      <c r="R671" s="214"/>
      <c r="S671" s="214"/>
      <c r="T671" s="214"/>
      <c r="U671" s="214"/>
      <c r="V671" s="214"/>
      <c r="W671" s="214"/>
      <c r="X671" s="214"/>
      <c r="Y671" s="214"/>
      <c r="Z671" s="214"/>
      <c r="AA671" s="214"/>
      <c r="AB671" s="214"/>
      <c r="AC671" s="214"/>
    </row>
    <row r="672">
      <c r="A672" s="180"/>
      <c r="B672" s="214"/>
      <c r="C672" s="214"/>
      <c r="D672" s="214"/>
      <c r="E672" s="214"/>
      <c r="F672" s="214"/>
      <c r="G672" s="214"/>
      <c r="H672" s="214"/>
      <c r="I672" s="214"/>
      <c r="J672" s="214"/>
      <c r="K672" s="214"/>
      <c r="L672" s="214"/>
      <c r="M672" s="214"/>
      <c r="N672" s="214"/>
      <c r="O672" s="214"/>
      <c r="P672" s="214"/>
      <c r="Q672" s="214"/>
      <c r="R672" s="214"/>
      <c r="S672" s="214"/>
      <c r="T672" s="214"/>
      <c r="U672" s="214"/>
      <c r="V672" s="214"/>
      <c r="W672" s="214"/>
      <c r="X672" s="214"/>
      <c r="Y672" s="214"/>
      <c r="Z672" s="214"/>
      <c r="AA672" s="214"/>
      <c r="AB672" s="214"/>
      <c r="AC672" s="214"/>
    </row>
    <row r="673">
      <c r="A673" s="180"/>
      <c r="B673" s="214"/>
      <c r="C673" s="214"/>
      <c r="D673" s="214"/>
      <c r="E673" s="214"/>
      <c r="F673" s="214"/>
      <c r="G673" s="214"/>
      <c r="H673" s="214"/>
      <c r="I673" s="214"/>
      <c r="J673" s="214"/>
      <c r="K673" s="214"/>
      <c r="L673" s="214"/>
      <c r="M673" s="214"/>
      <c r="N673" s="214"/>
      <c r="O673" s="214"/>
      <c r="P673" s="214"/>
      <c r="Q673" s="214"/>
      <c r="R673" s="214"/>
      <c r="S673" s="214"/>
      <c r="T673" s="214"/>
      <c r="U673" s="214"/>
      <c r="V673" s="214"/>
      <c r="W673" s="214"/>
      <c r="X673" s="214"/>
      <c r="Y673" s="214"/>
      <c r="Z673" s="214"/>
      <c r="AA673" s="214"/>
      <c r="AB673" s="214"/>
      <c r="AC673" s="214"/>
    </row>
    <row r="674">
      <c r="A674" s="180"/>
      <c r="B674" s="214"/>
      <c r="C674" s="214"/>
      <c r="D674" s="214"/>
      <c r="E674" s="214"/>
      <c r="F674" s="214"/>
      <c r="G674" s="214"/>
      <c r="H674" s="214"/>
      <c r="I674" s="214"/>
      <c r="J674" s="214"/>
      <c r="K674" s="214"/>
      <c r="L674" s="214"/>
      <c r="M674" s="214"/>
      <c r="N674" s="214"/>
      <c r="O674" s="214"/>
      <c r="P674" s="214"/>
      <c r="Q674" s="214"/>
      <c r="R674" s="214"/>
      <c r="S674" s="214"/>
      <c r="T674" s="214"/>
      <c r="U674" s="214"/>
      <c r="V674" s="214"/>
      <c r="W674" s="214"/>
      <c r="X674" s="214"/>
      <c r="Y674" s="214"/>
      <c r="Z674" s="214"/>
      <c r="AA674" s="214"/>
      <c r="AB674" s="214"/>
      <c r="AC674" s="214"/>
    </row>
    <row r="675">
      <c r="A675" s="180"/>
      <c r="B675" s="214"/>
      <c r="C675" s="214"/>
      <c r="D675" s="214"/>
      <c r="E675" s="214"/>
      <c r="F675" s="214"/>
      <c r="G675" s="214"/>
      <c r="H675" s="214"/>
      <c r="I675" s="214"/>
      <c r="J675" s="214"/>
      <c r="K675" s="214"/>
      <c r="L675" s="214"/>
      <c r="M675" s="214"/>
      <c r="N675" s="214"/>
      <c r="O675" s="214"/>
      <c r="P675" s="214"/>
      <c r="Q675" s="214"/>
      <c r="R675" s="214"/>
      <c r="S675" s="214"/>
      <c r="T675" s="214"/>
      <c r="U675" s="214"/>
      <c r="V675" s="214"/>
      <c r="W675" s="214"/>
      <c r="X675" s="214"/>
      <c r="Y675" s="214"/>
      <c r="Z675" s="214"/>
      <c r="AA675" s="214"/>
      <c r="AB675" s="214"/>
      <c r="AC675" s="214"/>
    </row>
    <row r="676">
      <c r="A676" s="180"/>
      <c r="B676" s="214"/>
      <c r="C676" s="214"/>
      <c r="D676" s="214"/>
      <c r="E676" s="214"/>
      <c r="F676" s="214"/>
      <c r="G676" s="214"/>
      <c r="H676" s="214"/>
      <c r="I676" s="214"/>
      <c r="J676" s="214"/>
      <c r="K676" s="214"/>
      <c r="L676" s="214"/>
      <c r="M676" s="214"/>
      <c r="N676" s="214"/>
      <c r="O676" s="214"/>
      <c r="P676" s="214"/>
      <c r="Q676" s="214"/>
      <c r="R676" s="214"/>
      <c r="S676" s="214"/>
      <c r="T676" s="214"/>
      <c r="U676" s="214"/>
      <c r="V676" s="214"/>
      <c r="W676" s="214"/>
      <c r="X676" s="214"/>
      <c r="Y676" s="214"/>
      <c r="Z676" s="214"/>
      <c r="AA676" s="214"/>
      <c r="AB676" s="214"/>
      <c r="AC676" s="214"/>
    </row>
    <row r="677">
      <c r="A677" s="180"/>
      <c r="B677" s="214"/>
      <c r="C677" s="214"/>
      <c r="D677" s="214"/>
      <c r="E677" s="214"/>
      <c r="F677" s="214"/>
      <c r="G677" s="214"/>
      <c r="H677" s="214"/>
      <c r="I677" s="214"/>
      <c r="J677" s="214"/>
      <c r="K677" s="214"/>
      <c r="L677" s="214"/>
      <c r="M677" s="214"/>
      <c r="N677" s="214"/>
      <c r="O677" s="214"/>
      <c r="P677" s="214"/>
      <c r="Q677" s="214"/>
      <c r="R677" s="214"/>
      <c r="S677" s="214"/>
      <c r="T677" s="214"/>
      <c r="U677" s="214"/>
      <c r="V677" s="214"/>
      <c r="W677" s="214"/>
      <c r="X677" s="214"/>
      <c r="Y677" s="214"/>
      <c r="Z677" s="214"/>
      <c r="AA677" s="214"/>
      <c r="AB677" s="214"/>
      <c r="AC677" s="214"/>
    </row>
    <row r="678">
      <c r="A678" s="180"/>
      <c r="B678" s="214"/>
      <c r="C678" s="214"/>
      <c r="D678" s="214"/>
      <c r="E678" s="214"/>
      <c r="F678" s="214"/>
      <c r="G678" s="214"/>
      <c r="H678" s="214"/>
      <c r="I678" s="214"/>
      <c r="J678" s="214"/>
      <c r="K678" s="214"/>
      <c r="L678" s="214"/>
      <c r="M678" s="214"/>
      <c r="N678" s="214"/>
      <c r="O678" s="214"/>
      <c r="P678" s="214"/>
      <c r="Q678" s="214"/>
      <c r="R678" s="214"/>
      <c r="S678" s="214"/>
      <c r="T678" s="214"/>
      <c r="U678" s="214"/>
      <c r="V678" s="214"/>
      <c r="W678" s="214"/>
      <c r="X678" s="214"/>
      <c r="Y678" s="214"/>
      <c r="Z678" s="214"/>
      <c r="AA678" s="214"/>
      <c r="AB678" s="214"/>
      <c r="AC678" s="214"/>
    </row>
    <row r="679">
      <c r="A679" s="180"/>
      <c r="B679" s="214"/>
      <c r="C679" s="214"/>
      <c r="D679" s="214"/>
      <c r="E679" s="214"/>
      <c r="F679" s="214"/>
      <c r="G679" s="214"/>
      <c r="H679" s="214"/>
      <c r="I679" s="214"/>
      <c r="J679" s="214"/>
      <c r="K679" s="214"/>
      <c r="L679" s="214"/>
      <c r="M679" s="214"/>
      <c r="N679" s="214"/>
      <c r="O679" s="214"/>
      <c r="P679" s="214"/>
      <c r="Q679" s="214"/>
      <c r="R679" s="214"/>
      <c r="S679" s="214"/>
      <c r="T679" s="214"/>
      <c r="U679" s="214"/>
      <c r="V679" s="214"/>
      <c r="W679" s="214"/>
      <c r="X679" s="214"/>
      <c r="Y679" s="214"/>
      <c r="Z679" s="214"/>
      <c r="AA679" s="214"/>
      <c r="AB679" s="214"/>
      <c r="AC679" s="214"/>
    </row>
    <row r="680">
      <c r="A680" s="180"/>
      <c r="B680" s="214"/>
      <c r="C680" s="214"/>
      <c r="D680" s="214"/>
      <c r="E680" s="214"/>
      <c r="F680" s="214"/>
      <c r="G680" s="214"/>
      <c r="H680" s="214"/>
      <c r="I680" s="214"/>
      <c r="J680" s="214"/>
      <c r="K680" s="214"/>
      <c r="L680" s="214"/>
      <c r="M680" s="214"/>
      <c r="N680" s="214"/>
      <c r="O680" s="214"/>
      <c r="P680" s="214"/>
      <c r="Q680" s="214"/>
      <c r="R680" s="214"/>
      <c r="S680" s="214"/>
      <c r="T680" s="214"/>
      <c r="U680" s="214"/>
      <c r="V680" s="214"/>
      <c r="W680" s="214"/>
      <c r="X680" s="214"/>
      <c r="Y680" s="214"/>
      <c r="Z680" s="214"/>
      <c r="AA680" s="214"/>
      <c r="AB680" s="214"/>
      <c r="AC680" s="214"/>
    </row>
    <row r="681">
      <c r="A681" s="180"/>
      <c r="B681" s="214"/>
      <c r="C681" s="214"/>
      <c r="D681" s="214"/>
      <c r="E681" s="214"/>
      <c r="F681" s="214"/>
      <c r="G681" s="214"/>
      <c r="H681" s="214"/>
      <c r="I681" s="214"/>
      <c r="J681" s="214"/>
      <c r="K681" s="214"/>
      <c r="L681" s="214"/>
      <c r="M681" s="214"/>
      <c r="N681" s="214"/>
      <c r="O681" s="214"/>
      <c r="P681" s="214"/>
      <c r="Q681" s="214"/>
      <c r="R681" s="214"/>
      <c r="S681" s="214"/>
      <c r="T681" s="214"/>
      <c r="U681" s="214"/>
      <c r="V681" s="214"/>
      <c r="W681" s="214"/>
      <c r="X681" s="214"/>
      <c r="Y681" s="214"/>
      <c r="Z681" s="214"/>
      <c r="AA681" s="214"/>
      <c r="AB681" s="214"/>
      <c r="AC681" s="214"/>
    </row>
    <row r="682">
      <c r="A682" s="180"/>
      <c r="B682" s="214"/>
      <c r="C682" s="214"/>
      <c r="D682" s="214"/>
      <c r="E682" s="214"/>
      <c r="F682" s="214"/>
      <c r="G682" s="214"/>
      <c r="H682" s="214"/>
      <c r="I682" s="214"/>
      <c r="J682" s="214"/>
      <c r="K682" s="214"/>
      <c r="L682" s="214"/>
      <c r="M682" s="214"/>
      <c r="N682" s="214"/>
      <c r="O682" s="214"/>
      <c r="P682" s="214"/>
      <c r="Q682" s="214"/>
      <c r="R682" s="214"/>
      <c r="S682" s="214"/>
      <c r="T682" s="214"/>
      <c r="U682" s="214"/>
      <c r="V682" s="214"/>
      <c r="W682" s="214"/>
      <c r="X682" s="214"/>
      <c r="Y682" s="214"/>
      <c r="Z682" s="214"/>
      <c r="AA682" s="214"/>
      <c r="AB682" s="214"/>
      <c r="AC682" s="214"/>
    </row>
    <row r="683">
      <c r="A683" s="180"/>
      <c r="B683" s="214"/>
      <c r="C683" s="214"/>
      <c r="D683" s="214"/>
      <c r="E683" s="214"/>
      <c r="F683" s="214"/>
      <c r="G683" s="214"/>
      <c r="H683" s="214"/>
      <c r="I683" s="214"/>
      <c r="J683" s="214"/>
      <c r="K683" s="214"/>
      <c r="L683" s="214"/>
      <c r="M683" s="214"/>
      <c r="N683" s="214"/>
      <c r="O683" s="214"/>
      <c r="P683" s="214"/>
      <c r="Q683" s="214"/>
      <c r="R683" s="214"/>
      <c r="S683" s="214"/>
      <c r="T683" s="214"/>
      <c r="U683" s="214"/>
      <c r="V683" s="214"/>
      <c r="W683" s="214"/>
      <c r="X683" s="214"/>
      <c r="Y683" s="214"/>
      <c r="Z683" s="214"/>
      <c r="AA683" s="214"/>
      <c r="AB683" s="214"/>
      <c r="AC683" s="214"/>
    </row>
    <row r="684">
      <c r="A684" s="180"/>
      <c r="B684" s="214"/>
      <c r="C684" s="214"/>
      <c r="D684" s="214"/>
      <c r="E684" s="214"/>
      <c r="F684" s="214"/>
      <c r="G684" s="214"/>
      <c r="H684" s="214"/>
      <c r="I684" s="214"/>
      <c r="J684" s="214"/>
      <c r="K684" s="214"/>
      <c r="L684" s="214"/>
      <c r="M684" s="214"/>
      <c r="N684" s="214"/>
      <c r="O684" s="214"/>
      <c r="P684" s="214"/>
      <c r="Q684" s="214"/>
      <c r="R684" s="214"/>
      <c r="S684" s="214"/>
      <c r="T684" s="214"/>
      <c r="U684" s="214"/>
      <c r="V684" s="214"/>
      <c r="W684" s="214"/>
      <c r="X684" s="214"/>
      <c r="Y684" s="214"/>
      <c r="Z684" s="214"/>
      <c r="AA684" s="214"/>
      <c r="AB684" s="214"/>
      <c r="AC684" s="214"/>
    </row>
    <row r="685">
      <c r="A685" s="180"/>
      <c r="B685" s="214"/>
      <c r="C685" s="214"/>
      <c r="D685" s="214"/>
      <c r="E685" s="214"/>
      <c r="F685" s="214"/>
      <c r="G685" s="214"/>
      <c r="H685" s="214"/>
      <c r="I685" s="214"/>
      <c r="J685" s="214"/>
      <c r="K685" s="214"/>
      <c r="L685" s="214"/>
      <c r="M685" s="214"/>
      <c r="N685" s="214"/>
      <c r="O685" s="214"/>
      <c r="P685" s="214"/>
      <c r="Q685" s="214"/>
      <c r="R685" s="214"/>
      <c r="S685" s="214"/>
      <c r="T685" s="214"/>
      <c r="U685" s="214"/>
      <c r="V685" s="214"/>
      <c r="W685" s="214"/>
      <c r="X685" s="214"/>
      <c r="Y685" s="214"/>
      <c r="Z685" s="214"/>
      <c r="AA685" s="214"/>
      <c r="AB685" s="214"/>
      <c r="AC685" s="214"/>
    </row>
    <row r="686">
      <c r="A686" s="180"/>
      <c r="B686" s="214"/>
      <c r="C686" s="214"/>
      <c r="D686" s="214"/>
      <c r="E686" s="214"/>
      <c r="F686" s="214"/>
      <c r="G686" s="214"/>
      <c r="H686" s="214"/>
      <c r="I686" s="214"/>
      <c r="J686" s="214"/>
      <c r="K686" s="214"/>
      <c r="L686" s="214"/>
      <c r="M686" s="214"/>
      <c r="N686" s="214"/>
      <c r="O686" s="214"/>
      <c r="P686" s="214"/>
      <c r="Q686" s="214"/>
      <c r="R686" s="214"/>
      <c r="S686" s="214"/>
      <c r="T686" s="214"/>
      <c r="U686" s="214"/>
      <c r="V686" s="214"/>
      <c r="W686" s="214"/>
      <c r="X686" s="214"/>
      <c r="Y686" s="214"/>
      <c r="Z686" s="214"/>
      <c r="AA686" s="214"/>
      <c r="AB686" s="214"/>
      <c r="AC686" s="214"/>
    </row>
    <row r="687">
      <c r="A687" s="180"/>
      <c r="B687" s="214"/>
      <c r="C687" s="214"/>
      <c r="D687" s="214"/>
      <c r="E687" s="214"/>
      <c r="F687" s="214"/>
      <c r="G687" s="214"/>
      <c r="H687" s="214"/>
      <c r="I687" s="214"/>
      <c r="J687" s="214"/>
      <c r="K687" s="214"/>
      <c r="L687" s="214"/>
      <c r="M687" s="214"/>
      <c r="N687" s="214"/>
      <c r="O687" s="214"/>
      <c r="P687" s="214"/>
      <c r="Q687" s="214"/>
      <c r="R687" s="214"/>
      <c r="S687" s="214"/>
      <c r="T687" s="214"/>
      <c r="U687" s="214"/>
      <c r="V687" s="214"/>
      <c r="W687" s="214"/>
      <c r="X687" s="214"/>
      <c r="Y687" s="214"/>
      <c r="Z687" s="214"/>
      <c r="AA687" s="214"/>
      <c r="AB687" s="214"/>
      <c r="AC687" s="214"/>
    </row>
    <row r="688">
      <c r="A688" s="180"/>
      <c r="B688" s="214"/>
      <c r="C688" s="214"/>
      <c r="D688" s="214"/>
      <c r="E688" s="214"/>
      <c r="F688" s="214"/>
      <c r="G688" s="214"/>
      <c r="H688" s="214"/>
      <c r="I688" s="214"/>
      <c r="J688" s="214"/>
      <c r="K688" s="214"/>
      <c r="L688" s="214"/>
      <c r="M688" s="214"/>
      <c r="N688" s="214"/>
      <c r="O688" s="214"/>
      <c r="P688" s="214"/>
      <c r="Q688" s="214"/>
      <c r="R688" s="214"/>
      <c r="S688" s="214"/>
      <c r="T688" s="214"/>
      <c r="U688" s="214"/>
      <c r="V688" s="214"/>
      <c r="W688" s="214"/>
      <c r="X688" s="214"/>
      <c r="Y688" s="214"/>
      <c r="Z688" s="214"/>
      <c r="AA688" s="214"/>
      <c r="AB688" s="214"/>
      <c r="AC688" s="214"/>
    </row>
    <row r="689">
      <c r="A689" s="180"/>
      <c r="B689" s="214"/>
      <c r="C689" s="214"/>
      <c r="D689" s="214"/>
      <c r="E689" s="214"/>
      <c r="F689" s="214"/>
      <c r="G689" s="214"/>
      <c r="H689" s="214"/>
      <c r="I689" s="214"/>
      <c r="J689" s="214"/>
      <c r="K689" s="214"/>
      <c r="L689" s="214"/>
      <c r="M689" s="214"/>
      <c r="N689" s="214"/>
      <c r="O689" s="214"/>
      <c r="P689" s="214"/>
      <c r="Q689" s="214"/>
      <c r="R689" s="214"/>
      <c r="S689" s="214"/>
      <c r="T689" s="214"/>
      <c r="U689" s="214"/>
      <c r="V689" s="214"/>
      <c r="W689" s="214"/>
      <c r="X689" s="214"/>
      <c r="Y689" s="214"/>
      <c r="Z689" s="214"/>
      <c r="AA689" s="214"/>
      <c r="AB689" s="214"/>
      <c r="AC689" s="214"/>
    </row>
    <row r="690">
      <c r="A690" s="180"/>
      <c r="B690" s="214"/>
      <c r="C690" s="214"/>
      <c r="D690" s="214"/>
      <c r="E690" s="214"/>
      <c r="F690" s="214"/>
      <c r="G690" s="214"/>
      <c r="H690" s="214"/>
      <c r="I690" s="214"/>
      <c r="J690" s="214"/>
      <c r="K690" s="214"/>
      <c r="L690" s="214"/>
      <c r="M690" s="214"/>
      <c r="N690" s="214"/>
      <c r="O690" s="214"/>
      <c r="P690" s="214"/>
      <c r="Q690" s="214"/>
      <c r="R690" s="214"/>
      <c r="S690" s="214"/>
      <c r="T690" s="214"/>
      <c r="U690" s="214"/>
      <c r="V690" s="214"/>
      <c r="W690" s="214"/>
      <c r="X690" s="214"/>
      <c r="Y690" s="214"/>
      <c r="Z690" s="214"/>
      <c r="AA690" s="214"/>
      <c r="AB690" s="214"/>
      <c r="AC690" s="214"/>
    </row>
    <row r="691">
      <c r="A691" s="180"/>
      <c r="B691" s="214"/>
      <c r="C691" s="214"/>
      <c r="D691" s="214"/>
      <c r="E691" s="214"/>
      <c r="F691" s="214"/>
      <c r="G691" s="214"/>
      <c r="H691" s="214"/>
      <c r="I691" s="214"/>
      <c r="J691" s="214"/>
      <c r="K691" s="214"/>
      <c r="L691" s="214"/>
      <c r="M691" s="214"/>
      <c r="N691" s="214"/>
      <c r="O691" s="214"/>
      <c r="P691" s="214"/>
      <c r="Q691" s="214"/>
      <c r="R691" s="214"/>
      <c r="S691" s="214"/>
      <c r="T691" s="214"/>
      <c r="U691" s="214"/>
      <c r="V691" s="214"/>
      <c r="W691" s="214"/>
      <c r="X691" s="214"/>
      <c r="Y691" s="214"/>
      <c r="Z691" s="214"/>
      <c r="AA691" s="214"/>
      <c r="AB691" s="214"/>
      <c r="AC691" s="214"/>
    </row>
    <row r="692">
      <c r="A692" s="180"/>
      <c r="B692" s="214"/>
      <c r="C692" s="214"/>
      <c r="D692" s="214"/>
      <c r="E692" s="214"/>
      <c r="F692" s="214"/>
      <c r="G692" s="214"/>
      <c r="H692" s="214"/>
      <c r="I692" s="214"/>
      <c r="J692" s="214"/>
      <c r="K692" s="214"/>
      <c r="L692" s="214"/>
      <c r="M692" s="214"/>
      <c r="N692" s="214"/>
      <c r="O692" s="214"/>
      <c r="P692" s="214"/>
      <c r="Q692" s="214"/>
      <c r="R692" s="214"/>
      <c r="S692" s="214"/>
      <c r="T692" s="214"/>
      <c r="U692" s="214"/>
      <c r="V692" s="214"/>
      <c r="W692" s="214"/>
      <c r="X692" s="214"/>
      <c r="Y692" s="214"/>
      <c r="Z692" s="214"/>
      <c r="AA692" s="214"/>
      <c r="AB692" s="214"/>
      <c r="AC692" s="214"/>
    </row>
    <row r="693">
      <c r="A693" s="180"/>
      <c r="B693" s="214"/>
      <c r="C693" s="214"/>
      <c r="D693" s="214"/>
      <c r="E693" s="214"/>
      <c r="F693" s="214"/>
      <c r="G693" s="214"/>
      <c r="H693" s="214"/>
      <c r="I693" s="214"/>
      <c r="J693" s="214"/>
      <c r="K693" s="214"/>
      <c r="L693" s="214"/>
      <c r="M693" s="214"/>
      <c r="N693" s="214"/>
      <c r="O693" s="214"/>
      <c r="P693" s="214"/>
      <c r="Q693" s="214"/>
      <c r="R693" s="214"/>
      <c r="S693" s="214"/>
      <c r="T693" s="214"/>
      <c r="U693" s="214"/>
      <c r="V693" s="214"/>
      <c r="W693" s="214"/>
      <c r="X693" s="214"/>
      <c r="Y693" s="214"/>
      <c r="Z693" s="214"/>
      <c r="AA693" s="214"/>
      <c r="AB693" s="214"/>
      <c r="AC693" s="214"/>
    </row>
    <row r="694">
      <c r="A694" s="180"/>
      <c r="B694" s="214"/>
      <c r="C694" s="214"/>
      <c r="D694" s="214"/>
      <c r="E694" s="214"/>
      <c r="F694" s="214"/>
      <c r="G694" s="214"/>
      <c r="H694" s="214"/>
      <c r="I694" s="214"/>
      <c r="J694" s="214"/>
      <c r="K694" s="214"/>
      <c r="L694" s="214"/>
      <c r="M694" s="214"/>
      <c r="N694" s="214"/>
      <c r="O694" s="214"/>
      <c r="P694" s="214"/>
      <c r="Q694" s="214"/>
      <c r="R694" s="214"/>
      <c r="S694" s="214"/>
      <c r="T694" s="214"/>
      <c r="U694" s="214"/>
      <c r="V694" s="214"/>
      <c r="W694" s="214"/>
      <c r="X694" s="214"/>
      <c r="Y694" s="214"/>
      <c r="Z694" s="214"/>
      <c r="AA694" s="214"/>
      <c r="AB694" s="214"/>
      <c r="AC694" s="214"/>
    </row>
    <row r="695">
      <c r="A695" s="180"/>
      <c r="B695" s="214"/>
      <c r="C695" s="214"/>
      <c r="D695" s="214"/>
      <c r="E695" s="214"/>
      <c r="F695" s="214"/>
      <c r="G695" s="214"/>
      <c r="H695" s="214"/>
      <c r="I695" s="214"/>
      <c r="J695" s="214"/>
      <c r="K695" s="214"/>
      <c r="L695" s="214"/>
      <c r="M695" s="214"/>
      <c r="N695" s="214"/>
      <c r="O695" s="214"/>
      <c r="P695" s="214"/>
      <c r="Q695" s="214"/>
      <c r="R695" s="214"/>
      <c r="S695" s="214"/>
      <c r="T695" s="214"/>
      <c r="U695" s="214"/>
      <c r="V695" s="214"/>
      <c r="W695" s="214"/>
      <c r="X695" s="214"/>
      <c r="Y695" s="214"/>
      <c r="Z695" s="214"/>
      <c r="AA695" s="214"/>
      <c r="AB695" s="214"/>
      <c r="AC695" s="214"/>
    </row>
    <row r="696">
      <c r="A696" s="180"/>
      <c r="B696" s="214"/>
      <c r="C696" s="214"/>
      <c r="D696" s="214"/>
      <c r="E696" s="214"/>
      <c r="F696" s="214"/>
      <c r="G696" s="214"/>
      <c r="H696" s="214"/>
      <c r="I696" s="214"/>
      <c r="J696" s="214"/>
      <c r="K696" s="214"/>
      <c r="L696" s="214"/>
      <c r="M696" s="214"/>
      <c r="N696" s="214"/>
      <c r="O696" s="214"/>
      <c r="P696" s="214"/>
      <c r="Q696" s="214"/>
      <c r="R696" s="214"/>
      <c r="S696" s="214"/>
      <c r="T696" s="214"/>
      <c r="U696" s="214"/>
      <c r="V696" s="214"/>
      <c r="W696" s="214"/>
      <c r="X696" s="214"/>
      <c r="Y696" s="214"/>
      <c r="Z696" s="214"/>
      <c r="AA696" s="214"/>
      <c r="AB696" s="214"/>
      <c r="AC696" s="214"/>
    </row>
    <row r="697">
      <c r="A697" s="180"/>
      <c r="B697" s="214"/>
      <c r="C697" s="214"/>
      <c r="D697" s="214"/>
      <c r="E697" s="214"/>
      <c r="F697" s="214"/>
      <c r="G697" s="214"/>
      <c r="H697" s="214"/>
      <c r="I697" s="214"/>
      <c r="J697" s="214"/>
      <c r="K697" s="214"/>
      <c r="L697" s="214"/>
      <c r="M697" s="214"/>
      <c r="N697" s="214"/>
      <c r="O697" s="214"/>
      <c r="P697" s="214"/>
      <c r="Q697" s="214"/>
      <c r="R697" s="214"/>
      <c r="S697" s="214"/>
      <c r="T697" s="214"/>
      <c r="U697" s="214"/>
      <c r="V697" s="214"/>
      <c r="W697" s="214"/>
      <c r="X697" s="214"/>
      <c r="Y697" s="214"/>
      <c r="Z697" s="214"/>
      <c r="AA697" s="214"/>
      <c r="AB697" s="214"/>
      <c r="AC697" s="214"/>
    </row>
    <row r="698">
      <c r="A698" s="180"/>
      <c r="B698" s="214"/>
      <c r="C698" s="214"/>
      <c r="D698" s="214"/>
      <c r="E698" s="214"/>
      <c r="F698" s="214"/>
      <c r="G698" s="214"/>
      <c r="H698" s="214"/>
      <c r="I698" s="214"/>
      <c r="J698" s="214"/>
      <c r="K698" s="214"/>
      <c r="L698" s="214"/>
      <c r="M698" s="214"/>
      <c r="N698" s="214"/>
      <c r="O698" s="214"/>
      <c r="P698" s="214"/>
      <c r="Q698" s="214"/>
      <c r="R698" s="214"/>
      <c r="S698" s="214"/>
      <c r="T698" s="214"/>
      <c r="U698" s="214"/>
      <c r="V698" s="214"/>
      <c r="W698" s="214"/>
      <c r="X698" s="214"/>
      <c r="Y698" s="214"/>
      <c r="Z698" s="214"/>
      <c r="AA698" s="214"/>
      <c r="AB698" s="214"/>
      <c r="AC698" s="214"/>
    </row>
    <row r="699">
      <c r="A699" s="180"/>
      <c r="B699" s="214"/>
      <c r="C699" s="214"/>
      <c r="D699" s="214"/>
      <c r="E699" s="214"/>
      <c r="F699" s="214"/>
      <c r="G699" s="214"/>
      <c r="H699" s="214"/>
      <c r="I699" s="214"/>
      <c r="J699" s="214"/>
      <c r="K699" s="214"/>
      <c r="L699" s="214"/>
      <c r="M699" s="214"/>
      <c r="N699" s="214"/>
      <c r="O699" s="214"/>
      <c r="P699" s="214"/>
      <c r="Q699" s="214"/>
      <c r="R699" s="214"/>
      <c r="S699" s="214"/>
      <c r="T699" s="214"/>
      <c r="U699" s="214"/>
      <c r="V699" s="214"/>
      <c r="W699" s="214"/>
      <c r="X699" s="214"/>
      <c r="Y699" s="214"/>
      <c r="Z699" s="214"/>
      <c r="AA699" s="214"/>
      <c r="AB699" s="214"/>
      <c r="AC699" s="214"/>
    </row>
    <row r="700">
      <c r="A700" s="180"/>
      <c r="B700" s="214"/>
      <c r="C700" s="214"/>
      <c r="D700" s="214"/>
      <c r="E700" s="214"/>
      <c r="F700" s="214"/>
      <c r="G700" s="214"/>
      <c r="H700" s="214"/>
      <c r="I700" s="214"/>
      <c r="J700" s="214"/>
      <c r="K700" s="214"/>
      <c r="L700" s="214"/>
      <c r="M700" s="214"/>
      <c r="N700" s="214"/>
      <c r="O700" s="214"/>
      <c r="P700" s="214"/>
      <c r="Q700" s="214"/>
      <c r="R700" s="214"/>
      <c r="S700" s="214"/>
      <c r="T700" s="214"/>
      <c r="U700" s="214"/>
      <c r="V700" s="214"/>
      <c r="W700" s="214"/>
      <c r="X700" s="214"/>
      <c r="Y700" s="214"/>
      <c r="Z700" s="214"/>
      <c r="AA700" s="214"/>
      <c r="AB700" s="214"/>
      <c r="AC700" s="214"/>
    </row>
    <row r="701">
      <c r="A701" s="180"/>
      <c r="B701" s="214"/>
      <c r="C701" s="214"/>
      <c r="D701" s="214"/>
      <c r="E701" s="214"/>
      <c r="F701" s="214"/>
      <c r="G701" s="214"/>
      <c r="H701" s="214"/>
      <c r="I701" s="214"/>
      <c r="J701" s="214"/>
      <c r="K701" s="214"/>
      <c r="L701" s="214"/>
      <c r="M701" s="214"/>
      <c r="N701" s="214"/>
      <c r="O701" s="214"/>
      <c r="P701" s="214"/>
      <c r="Q701" s="214"/>
      <c r="R701" s="214"/>
      <c r="S701" s="214"/>
      <c r="T701" s="214"/>
      <c r="U701" s="214"/>
      <c r="V701" s="214"/>
      <c r="W701" s="214"/>
      <c r="X701" s="214"/>
      <c r="Y701" s="214"/>
      <c r="Z701" s="214"/>
      <c r="AA701" s="214"/>
      <c r="AB701" s="214"/>
      <c r="AC701" s="214"/>
    </row>
    <row r="702">
      <c r="A702" s="180"/>
      <c r="B702" s="214"/>
      <c r="C702" s="214"/>
      <c r="D702" s="214"/>
      <c r="E702" s="214"/>
      <c r="F702" s="214"/>
      <c r="G702" s="214"/>
      <c r="H702" s="214"/>
      <c r="I702" s="214"/>
      <c r="J702" s="214"/>
      <c r="K702" s="214"/>
      <c r="L702" s="214"/>
      <c r="M702" s="214"/>
      <c r="N702" s="214"/>
      <c r="O702" s="214"/>
      <c r="P702" s="214"/>
      <c r="Q702" s="214"/>
      <c r="R702" s="214"/>
      <c r="S702" s="214"/>
      <c r="T702" s="214"/>
      <c r="U702" s="214"/>
      <c r="V702" s="214"/>
      <c r="W702" s="214"/>
      <c r="X702" s="214"/>
      <c r="Y702" s="214"/>
      <c r="Z702" s="214"/>
      <c r="AA702" s="214"/>
      <c r="AB702" s="214"/>
      <c r="AC702" s="214"/>
    </row>
    <row r="703">
      <c r="A703" s="180"/>
      <c r="B703" s="214"/>
      <c r="C703" s="214"/>
      <c r="D703" s="214"/>
      <c r="E703" s="214"/>
      <c r="F703" s="214"/>
      <c r="G703" s="214"/>
      <c r="H703" s="214"/>
      <c r="I703" s="214"/>
      <c r="J703" s="214"/>
      <c r="K703" s="214"/>
      <c r="L703" s="214"/>
      <c r="M703" s="214"/>
      <c r="N703" s="214"/>
      <c r="O703" s="214"/>
      <c r="P703" s="214"/>
      <c r="Q703" s="214"/>
      <c r="R703" s="214"/>
      <c r="S703" s="214"/>
      <c r="T703" s="214"/>
      <c r="U703" s="214"/>
      <c r="V703" s="214"/>
      <c r="W703" s="214"/>
      <c r="X703" s="214"/>
      <c r="Y703" s="214"/>
      <c r="Z703" s="214"/>
      <c r="AA703" s="214"/>
      <c r="AB703" s="214"/>
      <c r="AC703" s="214"/>
    </row>
    <row r="704">
      <c r="A704" s="180"/>
      <c r="B704" s="214"/>
      <c r="C704" s="214"/>
      <c r="D704" s="214"/>
      <c r="E704" s="214"/>
      <c r="F704" s="214"/>
      <c r="G704" s="214"/>
      <c r="H704" s="214"/>
      <c r="I704" s="214"/>
      <c r="J704" s="214"/>
      <c r="K704" s="214"/>
      <c r="L704" s="214"/>
      <c r="M704" s="214"/>
      <c r="N704" s="214"/>
      <c r="O704" s="214"/>
      <c r="P704" s="214"/>
      <c r="Q704" s="214"/>
      <c r="R704" s="214"/>
      <c r="S704" s="214"/>
      <c r="T704" s="214"/>
      <c r="U704" s="214"/>
      <c r="V704" s="214"/>
      <c r="W704" s="214"/>
      <c r="X704" s="214"/>
      <c r="Y704" s="214"/>
      <c r="Z704" s="214"/>
      <c r="AA704" s="214"/>
      <c r="AB704" s="214"/>
      <c r="AC704" s="214"/>
    </row>
    <row r="705">
      <c r="A705" s="180"/>
      <c r="B705" s="214"/>
      <c r="C705" s="214"/>
      <c r="D705" s="214"/>
      <c r="E705" s="214"/>
      <c r="F705" s="214"/>
      <c r="G705" s="214"/>
      <c r="H705" s="214"/>
      <c r="I705" s="214"/>
      <c r="J705" s="214"/>
      <c r="K705" s="214"/>
      <c r="L705" s="214"/>
      <c r="M705" s="214"/>
      <c r="N705" s="214"/>
      <c r="O705" s="214"/>
      <c r="P705" s="214"/>
      <c r="Q705" s="214"/>
      <c r="R705" s="214"/>
      <c r="S705" s="214"/>
      <c r="T705" s="214"/>
      <c r="U705" s="214"/>
      <c r="V705" s="214"/>
      <c r="W705" s="214"/>
      <c r="X705" s="214"/>
      <c r="Y705" s="214"/>
      <c r="Z705" s="214"/>
      <c r="AA705" s="214"/>
      <c r="AB705" s="214"/>
      <c r="AC705" s="214"/>
    </row>
    <row r="706">
      <c r="A706" s="180"/>
      <c r="B706" s="214"/>
      <c r="C706" s="214"/>
      <c r="D706" s="214"/>
      <c r="E706" s="214"/>
      <c r="F706" s="214"/>
      <c r="G706" s="214"/>
      <c r="H706" s="214"/>
      <c r="I706" s="214"/>
      <c r="J706" s="214"/>
      <c r="K706" s="214"/>
      <c r="L706" s="214"/>
      <c r="M706" s="214"/>
      <c r="N706" s="214"/>
      <c r="O706" s="214"/>
      <c r="P706" s="214"/>
      <c r="Q706" s="214"/>
      <c r="R706" s="214"/>
      <c r="S706" s="214"/>
      <c r="T706" s="214"/>
      <c r="U706" s="214"/>
      <c r="V706" s="214"/>
      <c r="W706" s="214"/>
      <c r="X706" s="214"/>
      <c r="Y706" s="214"/>
      <c r="Z706" s="214"/>
      <c r="AA706" s="214"/>
      <c r="AB706" s="214"/>
      <c r="AC706" s="214"/>
    </row>
    <row r="707">
      <c r="A707" s="180"/>
      <c r="B707" s="214"/>
      <c r="C707" s="214"/>
      <c r="D707" s="214"/>
      <c r="E707" s="214"/>
      <c r="F707" s="214"/>
      <c r="G707" s="214"/>
      <c r="H707" s="214"/>
      <c r="I707" s="214"/>
      <c r="J707" s="214"/>
      <c r="K707" s="214"/>
      <c r="L707" s="214"/>
      <c r="M707" s="214"/>
      <c r="N707" s="214"/>
      <c r="O707" s="214"/>
      <c r="P707" s="214"/>
      <c r="Q707" s="214"/>
      <c r="R707" s="214"/>
      <c r="S707" s="214"/>
      <c r="T707" s="214"/>
      <c r="U707" s="214"/>
      <c r="V707" s="214"/>
      <c r="W707" s="214"/>
      <c r="X707" s="214"/>
      <c r="Y707" s="214"/>
      <c r="Z707" s="214"/>
      <c r="AA707" s="214"/>
      <c r="AB707" s="214"/>
      <c r="AC707" s="214"/>
    </row>
    <row r="708">
      <c r="A708" s="180"/>
      <c r="B708" s="214"/>
      <c r="C708" s="214"/>
      <c r="D708" s="214"/>
      <c r="E708" s="214"/>
      <c r="F708" s="214"/>
      <c r="G708" s="214"/>
      <c r="H708" s="214"/>
      <c r="I708" s="214"/>
      <c r="J708" s="214"/>
      <c r="K708" s="214"/>
      <c r="L708" s="214"/>
      <c r="M708" s="214"/>
      <c r="N708" s="214"/>
      <c r="O708" s="214"/>
      <c r="P708" s="214"/>
      <c r="Q708" s="214"/>
      <c r="R708" s="214"/>
      <c r="S708" s="214"/>
      <c r="T708" s="214"/>
      <c r="U708" s="214"/>
      <c r="V708" s="214"/>
      <c r="W708" s="214"/>
      <c r="X708" s="214"/>
      <c r="Y708" s="214"/>
      <c r="Z708" s="214"/>
      <c r="AA708" s="214"/>
      <c r="AB708" s="214"/>
      <c r="AC708" s="214"/>
    </row>
    <row r="709">
      <c r="A709" s="180"/>
      <c r="B709" s="214"/>
      <c r="C709" s="214"/>
      <c r="D709" s="214"/>
      <c r="E709" s="214"/>
      <c r="F709" s="214"/>
      <c r="G709" s="214"/>
      <c r="H709" s="214"/>
      <c r="I709" s="214"/>
      <c r="J709" s="214"/>
      <c r="K709" s="214"/>
      <c r="L709" s="214"/>
      <c r="M709" s="214"/>
      <c r="N709" s="214"/>
      <c r="O709" s="214"/>
      <c r="P709" s="214"/>
      <c r="Q709" s="214"/>
      <c r="R709" s="214"/>
      <c r="S709" s="214"/>
      <c r="T709" s="214"/>
      <c r="U709" s="214"/>
      <c r="V709" s="214"/>
      <c r="W709" s="214"/>
      <c r="X709" s="214"/>
      <c r="Y709" s="214"/>
      <c r="Z709" s="214"/>
      <c r="AA709" s="214"/>
      <c r="AB709" s="214"/>
      <c r="AC709" s="214"/>
    </row>
    <row r="710">
      <c r="A710" s="180"/>
      <c r="B710" s="214"/>
      <c r="C710" s="214"/>
      <c r="D710" s="214"/>
      <c r="E710" s="214"/>
      <c r="F710" s="214"/>
      <c r="G710" s="214"/>
      <c r="H710" s="214"/>
      <c r="I710" s="214"/>
      <c r="J710" s="214"/>
      <c r="K710" s="214"/>
      <c r="L710" s="214"/>
      <c r="M710" s="214"/>
      <c r="N710" s="214"/>
      <c r="O710" s="214"/>
      <c r="P710" s="214"/>
      <c r="Q710" s="214"/>
      <c r="R710" s="214"/>
      <c r="S710" s="214"/>
      <c r="T710" s="214"/>
      <c r="U710" s="214"/>
      <c r="V710" s="214"/>
      <c r="W710" s="214"/>
      <c r="X710" s="214"/>
      <c r="Y710" s="214"/>
      <c r="Z710" s="214"/>
      <c r="AA710" s="214"/>
      <c r="AB710" s="214"/>
      <c r="AC710" s="214"/>
    </row>
    <row r="711">
      <c r="A711" s="180"/>
      <c r="B711" s="214"/>
      <c r="C711" s="214"/>
      <c r="D711" s="214"/>
      <c r="E711" s="214"/>
      <c r="F711" s="214"/>
      <c r="G711" s="214"/>
      <c r="H711" s="214"/>
      <c r="I711" s="214"/>
      <c r="J711" s="214"/>
      <c r="K711" s="214"/>
      <c r="L711" s="214"/>
      <c r="M711" s="214"/>
      <c r="N711" s="214"/>
      <c r="O711" s="214"/>
      <c r="P711" s="214"/>
      <c r="Q711" s="214"/>
      <c r="R711" s="214"/>
      <c r="S711" s="214"/>
      <c r="T711" s="214"/>
      <c r="U711" s="214"/>
      <c r="V711" s="214"/>
      <c r="W711" s="214"/>
      <c r="X711" s="214"/>
      <c r="Y711" s="214"/>
      <c r="Z711" s="214"/>
      <c r="AA711" s="214"/>
      <c r="AB711" s="214"/>
      <c r="AC711" s="214"/>
    </row>
    <row r="712">
      <c r="A712" s="180"/>
      <c r="B712" s="214"/>
      <c r="C712" s="214"/>
      <c r="D712" s="214"/>
      <c r="E712" s="214"/>
      <c r="F712" s="214"/>
      <c r="G712" s="214"/>
      <c r="H712" s="214"/>
      <c r="I712" s="214"/>
      <c r="J712" s="214"/>
      <c r="K712" s="214"/>
      <c r="L712" s="214"/>
      <c r="M712" s="214"/>
      <c r="N712" s="214"/>
      <c r="O712" s="214"/>
      <c r="P712" s="214"/>
      <c r="Q712" s="214"/>
      <c r="R712" s="214"/>
      <c r="S712" s="214"/>
      <c r="T712" s="214"/>
      <c r="U712" s="214"/>
      <c r="V712" s="214"/>
      <c r="W712" s="214"/>
      <c r="X712" s="214"/>
      <c r="Y712" s="214"/>
      <c r="Z712" s="214"/>
      <c r="AA712" s="214"/>
      <c r="AB712" s="214"/>
      <c r="AC712" s="214"/>
    </row>
    <row r="713">
      <c r="A713" s="180"/>
      <c r="B713" s="214"/>
      <c r="C713" s="214"/>
      <c r="D713" s="214"/>
      <c r="E713" s="214"/>
      <c r="F713" s="214"/>
      <c r="G713" s="214"/>
      <c r="H713" s="214"/>
      <c r="I713" s="214"/>
      <c r="J713" s="214"/>
      <c r="K713" s="214"/>
      <c r="L713" s="214"/>
      <c r="M713" s="214"/>
      <c r="N713" s="214"/>
      <c r="O713" s="214"/>
      <c r="P713" s="214"/>
      <c r="Q713" s="214"/>
      <c r="R713" s="214"/>
      <c r="S713" s="214"/>
      <c r="T713" s="214"/>
      <c r="U713" s="214"/>
      <c r="V713" s="214"/>
      <c r="W713" s="214"/>
      <c r="X713" s="214"/>
      <c r="Y713" s="214"/>
      <c r="Z713" s="214"/>
      <c r="AA713" s="214"/>
      <c r="AB713" s="214"/>
      <c r="AC713" s="214"/>
    </row>
    <row r="714">
      <c r="A714" s="180"/>
      <c r="B714" s="214"/>
      <c r="C714" s="214"/>
      <c r="D714" s="214"/>
      <c r="E714" s="214"/>
      <c r="F714" s="214"/>
      <c r="G714" s="214"/>
      <c r="H714" s="214"/>
      <c r="I714" s="214"/>
      <c r="J714" s="214"/>
      <c r="K714" s="214"/>
      <c r="L714" s="214"/>
      <c r="M714" s="214"/>
      <c r="N714" s="214"/>
      <c r="O714" s="214"/>
      <c r="P714" s="214"/>
      <c r="Q714" s="214"/>
      <c r="R714" s="214"/>
      <c r="S714" s="214"/>
      <c r="T714" s="214"/>
      <c r="U714" s="214"/>
      <c r="V714" s="214"/>
      <c r="W714" s="214"/>
      <c r="X714" s="214"/>
      <c r="Y714" s="214"/>
      <c r="Z714" s="214"/>
      <c r="AA714" s="214"/>
      <c r="AB714" s="214"/>
      <c r="AC714" s="214"/>
    </row>
    <row r="715">
      <c r="A715" s="180"/>
      <c r="B715" s="214"/>
      <c r="C715" s="214"/>
      <c r="D715" s="214"/>
      <c r="E715" s="214"/>
      <c r="F715" s="214"/>
      <c r="G715" s="214"/>
      <c r="H715" s="214"/>
      <c r="I715" s="214"/>
      <c r="J715" s="214"/>
      <c r="K715" s="214"/>
      <c r="L715" s="214"/>
      <c r="M715" s="214"/>
      <c r="N715" s="214"/>
      <c r="O715" s="214"/>
      <c r="P715" s="214"/>
      <c r="Q715" s="214"/>
      <c r="R715" s="214"/>
      <c r="S715" s="214"/>
      <c r="T715" s="214"/>
      <c r="U715" s="214"/>
      <c r="V715" s="214"/>
      <c r="W715" s="214"/>
      <c r="X715" s="214"/>
      <c r="Y715" s="214"/>
      <c r="Z715" s="214"/>
      <c r="AA715" s="214"/>
      <c r="AB715" s="214"/>
      <c r="AC715" s="214"/>
    </row>
    <row r="716">
      <c r="A716" s="180"/>
      <c r="B716" s="214"/>
      <c r="C716" s="214"/>
      <c r="D716" s="214"/>
      <c r="E716" s="214"/>
      <c r="F716" s="214"/>
      <c r="G716" s="214"/>
      <c r="H716" s="214"/>
      <c r="I716" s="214"/>
      <c r="J716" s="214"/>
      <c r="K716" s="214"/>
      <c r="L716" s="214"/>
      <c r="M716" s="214"/>
      <c r="N716" s="214"/>
      <c r="O716" s="214"/>
      <c r="P716" s="214"/>
      <c r="Q716" s="214"/>
      <c r="R716" s="214"/>
      <c r="S716" s="214"/>
      <c r="T716" s="214"/>
      <c r="U716" s="214"/>
      <c r="V716" s="214"/>
      <c r="W716" s="214"/>
      <c r="X716" s="214"/>
      <c r="Y716" s="214"/>
      <c r="Z716" s="214"/>
      <c r="AA716" s="214"/>
      <c r="AB716" s="214"/>
      <c r="AC716" s="214"/>
    </row>
    <row r="717">
      <c r="A717" s="180"/>
      <c r="B717" s="214"/>
      <c r="C717" s="214"/>
      <c r="D717" s="214"/>
      <c r="E717" s="214"/>
      <c r="F717" s="214"/>
      <c r="G717" s="214"/>
      <c r="H717" s="214"/>
      <c r="I717" s="214"/>
      <c r="J717" s="214"/>
      <c r="K717" s="214"/>
      <c r="L717" s="214"/>
      <c r="M717" s="214"/>
      <c r="N717" s="214"/>
      <c r="O717" s="214"/>
      <c r="P717" s="214"/>
      <c r="Q717" s="214"/>
      <c r="R717" s="214"/>
      <c r="S717" s="214"/>
      <c r="T717" s="214"/>
      <c r="U717" s="214"/>
      <c r="V717" s="214"/>
      <c r="W717" s="214"/>
      <c r="X717" s="214"/>
      <c r="Y717" s="214"/>
      <c r="Z717" s="214"/>
      <c r="AA717" s="214"/>
      <c r="AB717" s="214"/>
      <c r="AC717" s="214"/>
    </row>
    <row r="718">
      <c r="A718" s="180"/>
      <c r="B718" s="214"/>
      <c r="C718" s="214"/>
      <c r="D718" s="214"/>
      <c r="E718" s="214"/>
      <c r="F718" s="214"/>
      <c r="G718" s="214"/>
      <c r="H718" s="214"/>
      <c r="I718" s="214"/>
      <c r="J718" s="214"/>
      <c r="K718" s="214"/>
      <c r="L718" s="214"/>
      <c r="M718" s="214"/>
      <c r="N718" s="214"/>
      <c r="O718" s="214"/>
      <c r="P718" s="214"/>
      <c r="Q718" s="214"/>
      <c r="R718" s="214"/>
      <c r="S718" s="214"/>
      <c r="T718" s="214"/>
      <c r="U718" s="214"/>
      <c r="V718" s="214"/>
      <c r="W718" s="214"/>
      <c r="X718" s="214"/>
      <c r="Y718" s="214"/>
      <c r="Z718" s="214"/>
      <c r="AA718" s="214"/>
      <c r="AB718" s="214"/>
      <c r="AC718" s="214"/>
    </row>
    <row r="719">
      <c r="A719" s="180"/>
      <c r="B719" s="214"/>
      <c r="C719" s="214"/>
      <c r="D719" s="214"/>
      <c r="E719" s="214"/>
      <c r="F719" s="214"/>
      <c r="G719" s="214"/>
      <c r="H719" s="214"/>
      <c r="I719" s="214"/>
      <c r="J719" s="214"/>
      <c r="K719" s="214"/>
      <c r="L719" s="214"/>
      <c r="M719" s="214"/>
      <c r="N719" s="214"/>
      <c r="O719" s="214"/>
      <c r="P719" s="214"/>
      <c r="Q719" s="214"/>
      <c r="R719" s="214"/>
      <c r="S719" s="214"/>
      <c r="T719" s="214"/>
      <c r="U719" s="214"/>
      <c r="V719" s="214"/>
      <c r="W719" s="214"/>
      <c r="X719" s="214"/>
      <c r="Y719" s="214"/>
      <c r="Z719" s="214"/>
      <c r="AA719" s="214"/>
      <c r="AB719" s="214"/>
      <c r="AC719" s="214"/>
    </row>
    <row r="720">
      <c r="A720" s="180"/>
      <c r="B720" s="214"/>
      <c r="C720" s="214"/>
      <c r="D720" s="214"/>
      <c r="E720" s="214"/>
      <c r="F720" s="214"/>
      <c r="G720" s="214"/>
      <c r="H720" s="214"/>
      <c r="I720" s="214"/>
      <c r="J720" s="214"/>
      <c r="K720" s="214"/>
      <c r="L720" s="214"/>
      <c r="M720" s="214"/>
      <c r="N720" s="214"/>
      <c r="O720" s="214"/>
      <c r="P720" s="214"/>
      <c r="Q720" s="214"/>
      <c r="R720" s="214"/>
      <c r="S720" s="214"/>
      <c r="T720" s="214"/>
      <c r="U720" s="214"/>
      <c r="V720" s="214"/>
      <c r="W720" s="214"/>
      <c r="X720" s="214"/>
      <c r="Y720" s="214"/>
      <c r="Z720" s="214"/>
      <c r="AA720" s="214"/>
      <c r="AB720" s="214"/>
      <c r="AC720" s="214"/>
    </row>
    <row r="721">
      <c r="A721" s="180"/>
      <c r="B721" s="214"/>
      <c r="C721" s="214"/>
      <c r="D721" s="214"/>
      <c r="E721" s="214"/>
      <c r="F721" s="214"/>
      <c r="G721" s="214"/>
      <c r="H721" s="214"/>
      <c r="I721" s="214"/>
      <c r="J721" s="214"/>
      <c r="K721" s="214"/>
      <c r="L721" s="214"/>
      <c r="M721" s="214"/>
      <c r="N721" s="214"/>
      <c r="O721" s="214"/>
      <c r="P721" s="214"/>
      <c r="Q721" s="214"/>
      <c r="R721" s="214"/>
      <c r="S721" s="214"/>
      <c r="T721" s="214"/>
      <c r="U721" s="214"/>
      <c r="V721" s="214"/>
      <c r="W721" s="214"/>
      <c r="X721" s="214"/>
      <c r="Y721" s="214"/>
      <c r="Z721" s="214"/>
      <c r="AA721" s="214"/>
      <c r="AB721" s="214"/>
      <c r="AC721" s="214"/>
    </row>
    <row r="722">
      <c r="A722" s="180"/>
      <c r="B722" s="214"/>
      <c r="C722" s="214"/>
      <c r="D722" s="214"/>
      <c r="E722" s="214"/>
      <c r="F722" s="214"/>
      <c r="G722" s="214"/>
      <c r="H722" s="214"/>
      <c r="I722" s="214"/>
      <c r="J722" s="214"/>
      <c r="K722" s="214"/>
      <c r="L722" s="214"/>
      <c r="M722" s="214"/>
      <c r="N722" s="214"/>
      <c r="O722" s="214"/>
      <c r="P722" s="214"/>
      <c r="Q722" s="214"/>
      <c r="R722" s="214"/>
      <c r="S722" s="214"/>
      <c r="T722" s="214"/>
      <c r="U722" s="214"/>
      <c r="V722" s="214"/>
      <c r="W722" s="214"/>
      <c r="X722" s="214"/>
      <c r="Y722" s="214"/>
      <c r="Z722" s="214"/>
      <c r="AA722" s="214"/>
      <c r="AB722" s="214"/>
      <c r="AC722" s="214"/>
    </row>
    <row r="723">
      <c r="A723" s="180"/>
      <c r="B723" s="214"/>
      <c r="C723" s="214"/>
      <c r="D723" s="214"/>
      <c r="E723" s="214"/>
      <c r="F723" s="214"/>
      <c r="G723" s="214"/>
      <c r="H723" s="214"/>
      <c r="I723" s="214"/>
      <c r="J723" s="214"/>
      <c r="K723" s="214"/>
      <c r="L723" s="214"/>
      <c r="M723" s="214"/>
      <c r="N723" s="214"/>
      <c r="O723" s="214"/>
      <c r="P723" s="214"/>
      <c r="Q723" s="214"/>
      <c r="R723" s="214"/>
      <c r="S723" s="214"/>
      <c r="T723" s="214"/>
      <c r="U723" s="214"/>
      <c r="V723" s="214"/>
      <c r="W723" s="214"/>
      <c r="X723" s="214"/>
      <c r="Y723" s="214"/>
      <c r="Z723" s="214"/>
      <c r="AA723" s="214"/>
      <c r="AB723" s="214"/>
      <c r="AC723" s="214"/>
    </row>
    <row r="724">
      <c r="A724" s="180"/>
      <c r="B724" s="214"/>
      <c r="C724" s="214"/>
      <c r="D724" s="214"/>
      <c r="E724" s="214"/>
      <c r="F724" s="214"/>
      <c r="G724" s="214"/>
      <c r="H724" s="214"/>
      <c r="I724" s="214"/>
      <c r="J724" s="214"/>
      <c r="K724" s="214"/>
      <c r="L724" s="214"/>
      <c r="M724" s="214"/>
      <c r="N724" s="214"/>
      <c r="O724" s="214"/>
      <c r="P724" s="214"/>
      <c r="Q724" s="214"/>
      <c r="R724" s="214"/>
      <c r="S724" s="214"/>
      <c r="T724" s="214"/>
      <c r="U724" s="214"/>
      <c r="V724" s="214"/>
      <c r="W724" s="214"/>
      <c r="X724" s="214"/>
      <c r="Y724" s="214"/>
      <c r="Z724" s="214"/>
      <c r="AA724" s="214"/>
      <c r="AB724" s="214"/>
      <c r="AC724" s="214"/>
    </row>
    <row r="725">
      <c r="A725" s="180"/>
      <c r="B725" s="214"/>
      <c r="C725" s="214"/>
      <c r="D725" s="214"/>
      <c r="E725" s="214"/>
      <c r="F725" s="214"/>
      <c r="G725" s="214"/>
      <c r="H725" s="214"/>
      <c r="I725" s="214"/>
      <c r="J725" s="214"/>
      <c r="K725" s="214"/>
      <c r="L725" s="214"/>
      <c r="M725" s="214"/>
      <c r="N725" s="214"/>
      <c r="O725" s="214"/>
      <c r="P725" s="214"/>
      <c r="Q725" s="214"/>
      <c r="R725" s="214"/>
      <c r="S725" s="214"/>
      <c r="T725" s="214"/>
      <c r="U725" s="214"/>
      <c r="V725" s="214"/>
      <c r="W725" s="214"/>
      <c r="X725" s="214"/>
      <c r="Y725" s="214"/>
      <c r="Z725" s="214"/>
      <c r="AA725" s="214"/>
      <c r="AB725" s="214"/>
      <c r="AC725" s="214"/>
    </row>
    <row r="726">
      <c r="A726" s="180"/>
      <c r="B726" s="214"/>
      <c r="C726" s="214"/>
      <c r="D726" s="214"/>
      <c r="E726" s="214"/>
      <c r="F726" s="214"/>
      <c r="G726" s="214"/>
      <c r="H726" s="214"/>
      <c r="I726" s="214"/>
      <c r="J726" s="214"/>
      <c r="K726" s="214"/>
      <c r="L726" s="214"/>
      <c r="M726" s="214"/>
      <c r="N726" s="214"/>
      <c r="O726" s="214"/>
      <c r="P726" s="214"/>
      <c r="Q726" s="214"/>
      <c r="R726" s="214"/>
      <c r="S726" s="214"/>
      <c r="T726" s="214"/>
      <c r="U726" s="214"/>
      <c r="V726" s="214"/>
      <c r="W726" s="214"/>
      <c r="X726" s="214"/>
      <c r="Y726" s="214"/>
      <c r="Z726" s="214"/>
      <c r="AA726" s="214"/>
      <c r="AB726" s="214"/>
      <c r="AC726" s="214"/>
    </row>
    <row r="727">
      <c r="A727" s="180"/>
      <c r="B727" s="214"/>
      <c r="C727" s="214"/>
      <c r="D727" s="214"/>
      <c r="E727" s="214"/>
      <c r="F727" s="214"/>
      <c r="G727" s="214"/>
      <c r="H727" s="214"/>
      <c r="I727" s="214"/>
      <c r="J727" s="214"/>
      <c r="K727" s="214"/>
      <c r="L727" s="214"/>
      <c r="M727" s="214"/>
      <c r="N727" s="214"/>
      <c r="O727" s="214"/>
      <c r="P727" s="214"/>
      <c r="Q727" s="214"/>
      <c r="R727" s="214"/>
      <c r="S727" s="214"/>
      <c r="T727" s="214"/>
      <c r="U727" s="214"/>
      <c r="V727" s="214"/>
      <c r="W727" s="214"/>
      <c r="X727" s="214"/>
      <c r="Y727" s="214"/>
      <c r="Z727" s="214"/>
      <c r="AA727" s="214"/>
      <c r="AB727" s="214"/>
      <c r="AC727" s="214"/>
    </row>
    <row r="728">
      <c r="A728" s="180"/>
      <c r="B728" s="214"/>
      <c r="C728" s="214"/>
      <c r="D728" s="214"/>
      <c r="E728" s="214"/>
      <c r="F728" s="214"/>
      <c r="G728" s="214"/>
      <c r="H728" s="214"/>
      <c r="I728" s="214"/>
      <c r="J728" s="214"/>
      <c r="K728" s="214"/>
      <c r="L728" s="214"/>
      <c r="M728" s="214"/>
      <c r="N728" s="214"/>
      <c r="O728" s="214"/>
      <c r="P728" s="214"/>
      <c r="Q728" s="214"/>
      <c r="R728" s="214"/>
      <c r="S728" s="214"/>
      <c r="T728" s="214"/>
      <c r="U728" s="214"/>
      <c r="V728" s="214"/>
      <c r="W728" s="214"/>
      <c r="X728" s="214"/>
      <c r="Y728" s="214"/>
      <c r="Z728" s="214"/>
      <c r="AA728" s="214"/>
      <c r="AB728" s="214"/>
      <c r="AC728" s="214"/>
    </row>
    <row r="729">
      <c r="A729" s="180"/>
      <c r="B729" s="214"/>
      <c r="C729" s="214"/>
      <c r="D729" s="214"/>
      <c r="E729" s="214"/>
      <c r="F729" s="214"/>
      <c r="G729" s="214"/>
      <c r="H729" s="214"/>
      <c r="I729" s="214"/>
      <c r="J729" s="214"/>
      <c r="K729" s="214"/>
      <c r="L729" s="214"/>
      <c r="M729" s="214"/>
      <c r="N729" s="214"/>
      <c r="O729" s="214"/>
      <c r="P729" s="214"/>
      <c r="Q729" s="214"/>
      <c r="R729" s="214"/>
      <c r="S729" s="214"/>
      <c r="T729" s="214"/>
      <c r="U729" s="214"/>
      <c r="V729" s="214"/>
      <c r="W729" s="214"/>
      <c r="X729" s="214"/>
      <c r="Y729" s="214"/>
      <c r="Z729" s="214"/>
      <c r="AA729" s="214"/>
      <c r="AB729" s="214"/>
      <c r="AC729" s="214"/>
    </row>
    <row r="730">
      <c r="A730" s="180"/>
      <c r="B730" s="214"/>
      <c r="C730" s="214"/>
      <c r="D730" s="214"/>
      <c r="E730" s="214"/>
      <c r="F730" s="214"/>
      <c r="G730" s="214"/>
      <c r="H730" s="214"/>
      <c r="I730" s="214"/>
      <c r="J730" s="214"/>
      <c r="K730" s="214"/>
      <c r="L730" s="214"/>
      <c r="M730" s="214"/>
      <c r="N730" s="214"/>
      <c r="O730" s="214"/>
      <c r="P730" s="214"/>
      <c r="Q730" s="214"/>
      <c r="R730" s="214"/>
      <c r="S730" s="214"/>
      <c r="T730" s="214"/>
      <c r="U730" s="214"/>
      <c r="V730" s="214"/>
      <c r="W730" s="214"/>
      <c r="X730" s="214"/>
      <c r="Y730" s="214"/>
      <c r="Z730" s="214"/>
      <c r="AA730" s="214"/>
      <c r="AB730" s="214"/>
      <c r="AC730" s="214"/>
    </row>
    <row r="731">
      <c r="A731" s="180"/>
      <c r="B731" s="214"/>
      <c r="C731" s="214"/>
      <c r="D731" s="214"/>
      <c r="E731" s="214"/>
      <c r="F731" s="214"/>
      <c r="G731" s="214"/>
      <c r="H731" s="214"/>
      <c r="I731" s="214"/>
      <c r="J731" s="214"/>
      <c r="K731" s="214"/>
      <c r="L731" s="214"/>
      <c r="M731" s="214"/>
      <c r="N731" s="214"/>
      <c r="O731" s="214"/>
      <c r="P731" s="214"/>
      <c r="Q731" s="214"/>
      <c r="R731" s="214"/>
      <c r="S731" s="214"/>
      <c r="T731" s="214"/>
      <c r="U731" s="214"/>
      <c r="V731" s="214"/>
      <c r="W731" s="214"/>
      <c r="X731" s="214"/>
      <c r="Y731" s="214"/>
      <c r="Z731" s="214"/>
      <c r="AA731" s="214"/>
      <c r="AB731" s="214"/>
      <c r="AC731" s="214"/>
    </row>
    <row r="732">
      <c r="A732" s="180"/>
      <c r="B732" s="214"/>
      <c r="C732" s="214"/>
      <c r="D732" s="214"/>
      <c r="E732" s="214"/>
      <c r="F732" s="214"/>
      <c r="G732" s="214"/>
      <c r="H732" s="214"/>
      <c r="I732" s="214"/>
      <c r="J732" s="214"/>
      <c r="K732" s="214"/>
      <c r="L732" s="214"/>
      <c r="M732" s="214"/>
      <c r="N732" s="214"/>
      <c r="O732" s="214"/>
      <c r="P732" s="214"/>
      <c r="Q732" s="214"/>
      <c r="R732" s="214"/>
      <c r="S732" s="214"/>
      <c r="T732" s="214"/>
      <c r="U732" s="214"/>
      <c r="V732" s="214"/>
      <c r="W732" s="214"/>
      <c r="X732" s="214"/>
      <c r="Y732" s="214"/>
      <c r="Z732" s="214"/>
      <c r="AA732" s="214"/>
      <c r="AB732" s="214"/>
      <c r="AC732" s="214"/>
    </row>
    <row r="733">
      <c r="A733" s="180"/>
      <c r="B733" s="214"/>
      <c r="C733" s="214"/>
      <c r="D733" s="214"/>
      <c r="E733" s="214"/>
      <c r="F733" s="214"/>
      <c r="G733" s="214"/>
      <c r="H733" s="214"/>
      <c r="I733" s="214"/>
      <c r="J733" s="214"/>
      <c r="K733" s="214"/>
      <c r="L733" s="214"/>
      <c r="M733" s="214"/>
      <c r="N733" s="214"/>
      <c r="O733" s="214"/>
      <c r="P733" s="214"/>
      <c r="Q733" s="214"/>
      <c r="R733" s="214"/>
      <c r="S733" s="214"/>
      <c r="T733" s="214"/>
      <c r="U733" s="214"/>
      <c r="V733" s="214"/>
      <c r="W733" s="214"/>
      <c r="X733" s="214"/>
      <c r="Y733" s="214"/>
      <c r="Z733" s="214"/>
      <c r="AA733" s="214"/>
      <c r="AB733" s="214"/>
      <c r="AC733" s="214"/>
    </row>
    <row r="734">
      <c r="A734" s="180"/>
      <c r="B734" s="214"/>
      <c r="C734" s="214"/>
      <c r="D734" s="214"/>
      <c r="E734" s="214"/>
      <c r="F734" s="214"/>
      <c r="G734" s="214"/>
      <c r="H734" s="214"/>
      <c r="I734" s="214"/>
      <c r="J734" s="214"/>
      <c r="K734" s="214"/>
      <c r="L734" s="214"/>
      <c r="M734" s="214"/>
      <c r="N734" s="214"/>
      <c r="O734" s="214"/>
      <c r="P734" s="214"/>
      <c r="Q734" s="214"/>
      <c r="R734" s="214"/>
      <c r="S734" s="214"/>
      <c r="T734" s="214"/>
      <c r="U734" s="214"/>
      <c r="V734" s="214"/>
      <c r="W734" s="214"/>
      <c r="X734" s="214"/>
      <c r="Y734" s="214"/>
      <c r="Z734" s="214"/>
      <c r="AA734" s="214"/>
      <c r="AB734" s="214"/>
      <c r="AC734" s="214"/>
    </row>
    <row r="735">
      <c r="A735" s="180"/>
      <c r="B735" s="214"/>
      <c r="C735" s="214"/>
      <c r="D735" s="214"/>
      <c r="E735" s="214"/>
      <c r="F735" s="214"/>
      <c r="G735" s="214"/>
      <c r="H735" s="214"/>
      <c r="I735" s="214"/>
      <c r="J735" s="214"/>
      <c r="K735" s="214"/>
      <c r="L735" s="214"/>
      <c r="M735" s="214"/>
      <c r="N735" s="214"/>
      <c r="O735" s="214"/>
      <c r="P735" s="214"/>
      <c r="Q735" s="214"/>
      <c r="R735" s="214"/>
      <c r="S735" s="214"/>
      <c r="T735" s="214"/>
      <c r="U735" s="214"/>
      <c r="V735" s="214"/>
      <c r="W735" s="214"/>
      <c r="X735" s="214"/>
      <c r="Y735" s="214"/>
      <c r="Z735" s="214"/>
      <c r="AA735" s="214"/>
      <c r="AB735" s="214"/>
      <c r="AC735" s="214"/>
    </row>
    <row r="736">
      <c r="A736" s="180"/>
      <c r="B736" s="214"/>
      <c r="C736" s="214"/>
      <c r="D736" s="214"/>
      <c r="E736" s="214"/>
      <c r="F736" s="214"/>
      <c r="G736" s="214"/>
      <c r="H736" s="214"/>
      <c r="I736" s="214"/>
      <c r="J736" s="214"/>
      <c r="K736" s="214"/>
      <c r="L736" s="214"/>
      <c r="M736" s="214"/>
      <c r="N736" s="214"/>
      <c r="O736" s="214"/>
      <c r="P736" s="214"/>
      <c r="Q736" s="214"/>
      <c r="R736" s="214"/>
      <c r="S736" s="214"/>
      <c r="T736" s="214"/>
      <c r="U736" s="214"/>
      <c r="V736" s="214"/>
      <c r="W736" s="214"/>
      <c r="X736" s="214"/>
      <c r="Y736" s="214"/>
      <c r="Z736" s="214"/>
      <c r="AA736" s="214"/>
      <c r="AB736" s="214"/>
      <c r="AC736" s="214"/>
    </row>
    <row r="737">
      <c r="A737" s="180"/>
      <c r="B737" s="214"/>
      <c r="C737" s="214"/>
      <c r="D737" s="214"/>
      <c r="E737" s="214"/>
      <c r="F737" s="214"/>
      <c r="G737" s="214"/>
      <c r="H737" s="214"/>
      <c r="I737" s="214"/>
      <c r="J737" s="214"/>
      <c r="K737" s="214"/>
      <c r="L737" s="214"/>
      <c r="M737" s="214"/>
      <c r="N737" s="214"/>
      <c r="O737" s="214"/>
      <c r="P737" s="214"/>
      <c r="Q737" s="214"/>
      <c r="R737" s="214"/>
      <c r="S737" s="214"/>
      <c r="T737" s="214"/>
      <c r="U737" s="214"/>
      <c r="V737" s="214"/>
      <c r="W737" s="214"/>
      <c r="X737" s="214"/>
      <c r="Y737" s="214"/>
      <c r="Z737" s="214"/>
      <c r="AA737" s="214"/>
      <c r="AB737" s="214"/>
      <c r="AC737" s="214"/>
    </row>
    <row r="738">
      <c r="A738" s="180"/>
      <c r="B738" s="214"/>
      <c r="C738" s="214"/>
      <c r="D738" s="214"/>
      <c r="E738" s="214"/>
      <c r="F738" s="214"/>
      <c r="G738" s="214"/>
      <c r="H738" s="214"/>
      <c r="I738" s="214"/>
      <c r="J738" s="214"/>
      <c r="K738" s="214"/>
      <c r="L738" s="214"/>
      <c r="M738" s="214"/>
      <c r="N738" s="214"/>
      <c r="O738" s="214"/>
      <c r="P738" s="214"/>
      <c r="Q738" s="214"/>
      <c r="R738" s="214"/>
      <c r="S738" s="214"/>
      <c r="T738" s="214"/>
      <c r="U738" s="214"/>
      <c r="V738" s="214"/>
      <c r="W738" s="214"/>
      <c r="X738" s="214"/>
      <c r="Y738" s="214"/>
      <c r="Z738" s="214"/>
      <c r="AA738" s="214"/>
      <c r="AB738" s="214"/>
      <c r="AC738" s="214"/>
    </row>
    <row r="739">
      <c r="A739" s="180"/>
      <c r="B739" s="214"/>
      <c r="C739" s="214"/>
      <c r="D739" s="214"/>
      <c r="E739" s="214"/>
      <c r="F739" s="214"/>
      <c r="G739" s="214"/>
      <c r="H739" s="214"/>
      <c r="I739" s="214"/>
      <c r="J739" s="214"/>
      <c r="K739" s="214"/>
      <c r="L739" s="214"/>
      <c r="M739" s="214"/>
      <c r="N739" s="214"/>
      <c r="O739" s="214"/>
      <c r="P739" s="214"/>
      <c r="Q739" s="214"/>
      <c r="R739" s="214"/>
      <c r="S739" s="214"/>
      <c r="T739" s="214"/>
      <c r="U739" s="214"/>
      <c r="V739" s="214"/>
      <c r="W739" s="214"/>
      <c r="X739" s="214"/>
      <c r="Y739" s="214"/>
      <c r="Z739" s="214"/>
      <c r="AA739" s="214"/>
      <c r="AB739" s="214"/>
      <c r="AC739" s="214"/>
    </row>
    <row r="740">
      <c r="A740" s="180"/>
      <c r="B740" s="214"/>
      <c r="C740" s="214"/>
      <c r="D740" s="214"/>
      <c r="E740" s="214"/>
      <c r="F740" s="214"/>
      <c r="G740" s="214"/>
      <c r="H740" s="214"/>
      <c r="I740" s="214"/>
      <c r="J740" s="214"/>
      <c r="K740" s="214"/>
      <c r="L740" s="214"/>
      <c r="M740" s="214"/>
      <c r="N740" s="214"/>
      <c r="O740" s="214"/>
      <c r="P740" s="214"/>
      <c r="Q740" s="214"/>
      <c r="R740" s="214"/>
      <c r="S740" s="214"/>
      <c r="T740" s="214"/>
      <c r="U740" s="214"/>
      <c r="V740" s="214"/>
      <c r="W740" s="214"/>
      <c r="X740" s="214"/>
      <c r="Y740" s="214"/>
      <c r="Z740" s="214"/>
      <c r="AA740" s="214"/>
      <c r="AB740" s="214"/>
      <c r="AC740" s="214"/>
    </row>
    <row r="741">
      <c r="A741" s="180"/>
      <c r="B741" s="214"/>
      <c r="C741" s="214"/>
      <c r="D741" s="214"/>
      <c r="E741" s="214"/>
      <c r="F741" s="214"/>
      <c r="G741" s="214"/>
      <c r="H741" s="214"/>
      <c r="I741" s="214"/>
      <c r="J741" s="214"/>
      <c r="K741" s="214"/>
      <c r="L741" s="214"/>
      <c r="M741" s="214"/>
      <c r="N741" s="214"/>
      <c r="O741" s="214"/>
      <c r="P741" s="214"/>
      <c r="Q741" s="214"/>
      <c r="R741" s="214"/>
      <c r="S741" s="214"/>
      <c r="T741" s="214"/>
      <c r="U741" s="214"/>
      <c r="V741" s="214"/>
      <c r="W741" s="214"/>
      <c r="X741" s="214"/>
      <c r="Y741" s="214"/>
      <c r="Z741" s="214"/>
      <c r="AA741" s="214"/>
      <c r="AB741" s="214"/>
      <c r="AC741" s="214"/>
    </row>
    <row r="742">
      <c r="A742" s="180"/>
      <c r="B742" s="214"/>
      <c r="C742" s="214"/>
      <c r="D742" s="214"/>
      <c r="E742" s="214"/>
      <c r="F742" s="214"/>
      <c r="G742" s="214"/>
      <c r="H742" s="214"/>
      <c r="I742" s="214"/>
      <c r="J742" s="214"/>
      <c r="K742" s="214"/>
      <c r="L742" s="214"/>
      <c r="M742" s="214"/>
      <c r="N742" s="214"/>
      <c r="O742" s="214"/>
      <c r="P742" s="214"/>
      <c r="Q742" s="214"/>
      <c r="R742" s="214"/>
      <c r="S742" s="214"/>
      <c r="T742" s="214"/>
      <c r="U742" s="214"/>
      <c r="V742" s="214"/>
      <c r="W742" s="214"/>
      <c r="X742" s="214"/>
      <c r="Y742" s="214"/>
      <c r="Z742" s="214"/>
      <c r="AA742" s="214"/>
      <c r="AB742" s="214"/>
      <c r="AC742" s="214"/>
    </row>
    <row r="743">
      <c r="A743" s="180"/>
      <c r="B743" s="214"/>
      <c r="C743" s="214"/>
      <c r="D743" s="214"/>
      <c r="E743" s="214"/>
      <c r="F743" s="214"/>
      <c r="G743" s="214"/>
      <c r="H743" s="214"/>
      <c r="I743" s="214"/>
      <c r="J743" s="214"/>
      <c r="K743" s="214"/>
      <c r="L743" s="214"/>
      <c r="M743" s="214"/>
      <c r="N743" s="214"/>
      <c r="O743" s="214"/>
      <c r="P743" s="214"/>
      <c r="Q743" s="214"/>
      <c r="R743" s="214"/>
      <c r="S743" s="214"/>
      <c r="T743" s="214"/>
      <c r="U743" s="214"/>
      <c r="V743" s="214"/>
      <c r="W743" s="214"/>
      <c r="X743" s="214"/>
      <c r="Y743" s="214"/>
      <c r="Z743" s="214"/>
      <c r="AA743" s="214"/>
      <c r="AB743" s="214"/>
      <c r="AC743" s="214"/>
    </row>
    <row r="744">
      <c r="A744" s="180"/>
      <c r="B744" s="214"/>
      <c r="C744" s="214"/>
      <c r="D744" s="214"/>
      <c r="E744" s="214"/>
      <c r="F744" s="214"/>
      <c r="G744" s="214"/>
      <c r="H744" s="214"/>
      <c r="I744" s="214"/>
      <c r="J744" s="214"/>
      <c r="K744" s="214"/>
      <c r="L744" s="214"/>
      <c r="M744" s="214"/>
      <c r="N744" s="214"/>
      <c r="O744" s="214"/>
      <c r="P744" s="214"/>
      <c r="Q744" s="214"/>
      <c r="R744" s="214"/>
      <c r="S744" s="214"/>
      <c r="T744" s="214"/>
      <c r="U744" s="214"/>
      <c r="V744" s="214"/>
      <c r="W744" s="214"/>
      <c r="X744" s="214"/>
      <c r="Y744" s="214"/>
      <c r="Z744" s="214"/>
      <c r="AA744" s="214"/>
      <c r="AB744" s="214"/>
      <c r="AC744" s="214"/>
    </row>
    <row r="745">
      <c r="A745" s="180"/>
      <c r="B745" s="214"/>
      <c r="C745" s="214"/>
      <c r="D745" s="214"/>
      <c r="E745" s="214"/>
      <c r="F745" s="214"/>
      <c r="G745" s="214"/>
      <c r="H745" s="214"/>
      <c r="I745" s="214"/>
      <c r="J745" s="214"/>
      <c r="K745" s="214"/>
      <c r="L745" s="214"/>
      <c r="M745" s="214"/>
      <c r="N745" s="214"/>
      <c r="O745" s="214"/>
      <c r="P745" s="214"/>
      <c r="Q745" s="214"/>
      <c r="R745" s="214"/>
      <c r="S745" s="214"/>
      <c r="T745" s="214"/>
      <c r="U745" s="214"/>
      <c r="V745" s="214"/>
      <c r="W745" s="214"/>
      <c r="X745" s="214"/>
      <c r="Y745" s="214"/>
      <c r="Z745" s="214"/>
      <c r="AA745" s="214"/>
      <c r="AB745" s="214"/>
      <c r="AC745" s="214"/>
    </row>
    <row r="746">
      <c r="A746" s="180"/>
      <c r="B746" s="214"/>
      <c r="C746" s="214"/>
      <c r="D746" s="214"/>
      <c r="E746" s="214"/>
      <c r="F746" s="214"/>
      <c r="G746" s="214"/>
      <c r="H746" s="214"/>
      <c r="I746" s="214"/>
      <c r="J746" s="214"/>
      <c r="K746" s="214"/>
      <c r="L746" s="214"/>
      <c r="M746" s="214"/>
      <c r="N746" s="214"/>
      <c r="O746" s="214"/>
      <c r="P746" s="214"/>
      <c r="Q746" s="214"/>
      <c r="R746" s="214"/>
      <c r="S746" s="214"/>
      <c r="T746" s="214"/>
      <c r="U746" s="214"/>
      <c r="V746" s="214"/>
      <c r="W746" s="214"/>
      <c r="X746" s="214"/>
      <c r="Y746" s="214"/>
      <c r="Z746" s="214"/>
      <c r="AA746" s="214"/>
      <c r="AB746" s="214"/>
      <c r="AC746" s="214"/>
    </row>
    <row r="747">
      <c r="A747" s="180"/>
      <c r="B747" s="214"/>
      <c r="C747" s="214"/>
      <c r="D747" s="214"/>
      <c r="E747" s="214"/>
      <c r="F747" s="214"/>
      <c r="G747" s="214"/>
      <c r="H747" s="214"/>
      <c r="I747" s="214"/>
      <c r="J747" s="214"/>
      <c r="K747" s="214"/>
      <c r="L747" s="214"/>
      <c r="M747" s="214"/>
      <c r="N747" s="214"/>
      <c r="O747" s="214"/>
      <c r="P747" s="214"/>
      <c r="Q747" s="214"/>
      <c r="R747" s="214"/>
      <c r="S747" s="214"/>
      <c r="T747" s="214"/>
      <c r="U747" s="214"/>
      <c r="V747" s="214"/>
      <c r="W747" s="214"/>
      <c r="X747" s="214"/>
      <c r="Y747" s="214"/>
      <c r="Z747" s="214"/>
      <c r="AA747" s="214"/>
      <c r="AB747" s="214"/>
      <c r="AC747" s="214"/>
    </row>
    <row r="748">
      <c r="A748" s="180"/>
      <c r="B748" s="214"/>
      <c r="C748" s="214"/>
      <c r="D748" s="214"/>
      <c r="E748" s="214"/>
      <c r="F748" s="214"/>
      <c r="G748" s="214"/>
      <c r="H748" s="214"/>
      <c r="I748" s="214"/>
      <c r="J748" s="214"/>
      <c r="K748" s="214"/>
      <c r="L748" s="214"/>
      <c r="M748" s="214"/>
      <c r="N748" s="214"/>
      <c r="O748" s="214"/>
      <c r="P748" s="214"/>
      <c r="Q748" s="214"/>
      <c r="R748" s="214"/>
      <c r="S748" s="214"/>
      <c r="T748" s="214"/>
      <c r="U748" s="214"/>
      <c r="V748" s="214"/>
      <c r="W748" s="214"/>
      <c r="X748" s="214"/>
      <c r="Y748" s="214"/>
      <c r="Z748" s="214"/>
      <c r="AA748" s="214"/>
      <c r="AB748" s="214"/>
      <c r="AC748" s="214"/>
    </row>
    <row r="749">
      <c r="A749" s="180"/>
      <c r="B749" s="214"/>
      <c r="C749" s="214"/>
      <c r="D749" s="214"/>
      <c r="E749" s="214"/>
      <c r="F749" s="214"/>
      <c r="G749" s="214"/>
      <c r="H749" s="214"/>
      <c r="I749" s="214"/>
      <c r="J749" s="214"/>
      <c r="K749" s="214"/>
      <c r="L749" s="214"/>
      <c r="M749" s="214"/>
      <c r="N749" s="214"/>
      <c r="O749" s="214"/>
      <c r="P749" s="214"/>
      <c r="Q749" s="214"/>
      <c r="R749" s="214"/>
      <c r="S749" s="214"/>
      <c r="T749" s="214"/>
      <c r="U749" s="214"/>
      <c r="V749" s="214"/>
      <c r="W749" s="214"/>
      <c r="X749" s="214"/>
      <c r="Y749" s="214"/>
      <c r="Z749" s="214"/>
      <c r="AA749" s="214"/>
      <c r="AB749" s="214"/>
      <c r="AC749" s="214"/>
    </row>
    <row r="750">
      <c r="A750" s="180"/>
      <c r="B750" s="214"/>
      <c r="C750" s="214"/>
      <c r="D750" s="214"/>
      <c r="E750" s="214"/>
      <c r="F750" s="214"/>
      <c r="G750" s="214"/>
      <c r="H750" s="214"/>
      <c r="I750" s="214"/>
      <c r="J750" s="214"/>
      <c r="K750" s="214"/>
      <c r="L750" s="214"/>
      <c r="M750" s="214"/>
      <c r="N750" s="214"/>
      <c r="O750" s="214"/>
      <c r="P750" s="214"/>
      <c r="Q750" s="214"/>
      <c r="R750" s="214"/>
      <c r="S750" s="214"/>
      <c r="T750" s="214"/>
      <c r="U750" s="214"/>
      <c r="V750" s="214"/>
      <c r="W750" s="214"/>
      <c r="X750" s="214"/>
      <c r="Y750" s="214"/>
      <c r="Z750" s="214"/>
      <c r="AA750" s="214"/>
      <c r="AB750" s="214"/>
      <c r="AC750" s="214"/>
    </row>
    <row r="751">
      <c r="A751" s="180"/>
      <c r="B751" s="214"/>
      <c r="C751" s="214"/>
      <c r="D751" s="214"/>
      <c r="E751" s="214"/>
      <c r="F751" s="214"/>
      <c r="G751" s="214"/>
      <c r="H751" s="214"/>
      <c r="I751" s="214"/>
      <c r="J751" s="214"/>
      <c r="K751" s="214"/>
      <c r="L751" s="214"/>
      <c r="M751" s="214"/>
      <c r="N751" s="214"/>
      <c r="O751" s="214"/>
      <c r="P751" s="214"/>
      <c r="Q751" s="214"/>
      <c r="R751" s="214"/>
      <c r="S751" s="214"/>
      <c r="T751" s="214"/>
      <c r="U751" s="214"/>
      <c r="V751" s="214"/>
      <c r="W751" s="214"/>
      <c r="X751" s="214"/>
      <c r="Y751" s="214"/>
      <c r="Z751" s="214"/>
      <c r="AA751" s="214"/>
      <c r="AB751" s="214"/>
      <c r="AC751" s="214"/>
    </row>
    <row r="752">
      <c r="A752" s="180"/>
      <c r="B752" s="214"/>
      <c r="C752" s="214"/>
      <c r="D752" s="214"/>
      <c r="E752" s="214"/>
      <c r="F752" s="214"/>
      <c r="G752" s="214"/>
      <c r="H752" s="214"/>
      <c r="I752" s="214"/>
      <c r="J752" s="214"/>
      <c r="K752" s="214"/>
      <c r="L752" s="214"/>
      <c r="M752" s="214"/>
      <c r="N752" s="214"/>
      <c r="O752" s="214"/>
      <c r="P752" s="214"/>
      <c r="Q752" s="214"/>
      <c r="R752" s="214"/>
      <c r="S752" s="214"/>
      <c r="T752" s="214"/>
      <c r="U752" s="214"/>
      <c r="V752" s="214"/>
      <c r="W752" s="214"/>
      <c r="X752" s="214"/>
      <c r="Y752" s="214"/>
      <c r="Z752" s="214"/>
      <c r="AA752" s="214"/>
      <c r="AB752" s="214"/>
      <c r="AC752" s="214"/>
    </row>
    <row r="753">
      <c r="A753" s="180"/>
      <c r="B753" s="214"/>
      <c r="C753" s="214"/>
      <c r="D753" s="214"/>
      <c r="E753" s="214"/>
      <c r="F753" s="214"/>
      <c r="G753" s="214"/>
      <c r="H753" s="214"/>
      <c r="I753" s="214"/>
      <c r="J753" s="214"/>
      <c r="K753" s="214"/>
      <c r="L753" s="214"/>
      <c r="M753" s="214"/>
      <c r="N753" s="214"/>
      <c r="O753" s="214"/>
      <c r="P753" s="214"/>
      <c r="Q753" s="214"/>
      <c r="R753" s="214"/>
      <c r="S753" s="214"/>
      <c r="T753" s="214"/>
      <c r="U753" s="214"/>
      <c r="V753" s="214"/>
      <c r="W753" s="214"/>
      <c r="X753" s="214"/>
      <c r="Y753" s="214"/>
      <c r="Z753" s="214"/>
      <c r="AA753" s="214"/>
      <c r="AB753" s="214"/>
      <c r="AC753" s="214"/>
    </row>
    <row r="754">
      <c r="A754" s="180"/>
      <c r="B754" s="214"/>
      <c r="C754" s="214"/>
      <c r="D754" s="214"/>
      <c r="E754" s="214"/>
      <c r="F754" s="214"/>
      <c r="G754" s="214"/>
      <c r="H754" s="214"/>
      <c r="I754" s="214"/>
      <c r="J754" s="214"/>
      <c r="K754" s="214"/>
      <c r="L754" s="214"/>
      <c r="M754" s="214"/>
      <c r="N754" s="214"/>
      <c r="O754" s="214"/>
      <c r="P754" s="214"/>
      <c r="Q754" s="214"/>
      <c r="R754" s="214"/>
      <c r="S754" s="214"/>
      <c r="T754" s="214"/>
      <c r="U754" s="214"/>
      <c r="V754" s="214"/>
      <c r="W754" s="214"/>
      <c r="X754" s="214"/>
      <c r="Y754" s="214"/>
      <c r="Z754" s="214"/>
      <c r="AA754" s="214"/>
      <c r="AB754" s="214"/>
      <c r="AC754" s="214"/>
    </row>
    <row r="755">
      <c r="A755" s="180"/>
      <c r="B755" s="214"/>
      <c r="C755" s="214"/>
      <c r="D755" s="214"/>
      <c r="E755" s="214"/>
      <c r="F755" s="214"/>
      <c r="G755" s="214"/>
      <c r="H755" s="214"/>
      <c r="I755" s="214"/>
      <c r="J755" s="214"/>
      <c r="K755" s="214"/>
      <c r="L755" s="214"/>
      <c r="M755" s="214"/>
      <c r="N755" s="214"/>
      <c r="O755" s="214"/>
      <c r="P755" s="214"/>
      <c r="Q755" s="214"/>
      <c r="R755" s="214"/>
      <c r="S755" s="214"/>
      <c r="T755" s="214"/>
      <c r="U755" s="214"/>
      <c r="V755" s="214"/>
      <c r="W755" s="214"/>
      <c r="X755" s="214"/>
      <c r="Y755" s="214"/>
      <c r="Z755" s="214"/>
      <c r="AA755" s="214"/>
      <c r="AB755" s="214"/>
      <c r="AC755" s="214"/>
    </row>
    <row r="756">
      <c r="A756" s="180"/>
      <c r="B756" s="214"/>
      <c r="C756" s="214"/>
      <c r="D756" s="214"/>
      <c r="E756" s="214"/>
      <c r="F756" s="214"/>
      <c r="G756" s="214"/>
      <c r="H756" s="214"/>
      <c r="I756" s="214"/>
      <c r="J756" s="214"/>
      <c r="K756" s="214"/>
      <c r="L756" s="214"/>
      <c r="M756" s="214"/>
      <c r="N756" s="214"/>
      <c r="O756" s="214"/>
      <c r="P756" s="214"/>
      <c r="Q756" s="214"/>
      <c r="R756" s="214"/>
      <c r="S756" s="214"/>
      <c r="T756" s="214"/>
      <c r="U756" s="214"/>
      <c r="V756" s="214"/>
      <c r="W756" s="214"/>
      <c r="X756" s="214"/>
      <c r="Y756" s="214"/>
      <c r="Z756" s="214"/>
      <c r="AA756" s="214"/>
      <c r="AB756" s="214"/>
      <c r="AC756" s="214"/>
    </row>
    <row r="757">
      <c r="A757" s="180"/>
      <c r="B757" s="214"/>
      <c r="C757" s="214"/>
      <c r="D757" s="214"/>
      <c r="E757" s="214"/>
      <c r="F757" s="214"/>
      <c r="G757" s="214"/>
      <c r="H757" s="214"/>
      <c r="I757" s="214"/>
      <c r="J757" s="214"/>
      <c r="K757" s="214"/>
      <c r="L757" s="214"/>
      <c r="M757" s="214"/>
      <c r="N757" s="214"/>
      <c r="O757" s="214"/>
      <c r="P757" s="214"/>
      <c r="Q757" s="214"/>
      <c r="R757" s="214"/>
      <c r="S757" s="214"/>
      <c r="T757" s="214"/>
      <c r="U757" s="214"/>
      <c r="V757" s="214"/>
      <c r="W757" s="214"/>
      <c r="X757" s="214"/>
      <c r="Y757" s="214"/>
      <c r="Z757" s="214"/>
      <c r="AA757" s="214"/>
      <c r="AB757" s="214"/>
      <c r="AC757" s="214"/>
    </row>
    <row r="758">
      <c r="A758" s="180"/>
      <c r="B758" s="214"/>
      <c r="C758" s="214"/>
      <c r="D758" s="214"/>
      <c r="E758" s="214"/>
      <c r="F758" s="214"/>
      <c r="G758" s="214"/>
      <c r="H758" s="214"/>
      <c r="I758" s="214"/>
      <c r="J758" s="214"/>
      <c r="K758" s="214"/>
      <c r="L758" s="214"/>
      <c r="M758" s="214"/>
      <c r="N758" s="214"/>
      <c r="O758" s="214"/>
      <c r="P758" s="214"/>
      <c r="Q758" s="214"/>
      <c r="R758" s="214"/>
      <c r="S758" s="214"/>
      <c r="T758" s="214"/>
      <c r="U758" s="214"/>
      <c r="V758" s="214"/>
      <c r="W758" s="214"/>
      <c r="X758" s="214"/>
      <c r="Y758" s="214"/>
      <c r="Z758" s="214"/>
      <c r="AA758" s="214"/>
      <c r="AB758" s="214"/>
      <c r="AC758" s="214"/>
    </row>
    <row r="759">
      <c r="A759" s="180"/>
      <c r="B759" s="214"/>
      <c r="C759" s="214"/>
      <c r="D759" s="214"/>
      <c r="E759" s="214"/>
      <c r="F759" s="214"/>
      <c r="G759" s="214"/>
      <c r="H759" s="214"/>
      <c r="I759" s="214"/>
      <c r="J759" s="214"/>
      <c r="K759" s="214"/>
      <c r="L759" s="214"/>
      <c r="M759" s="214"/>
      <c r="N759" s="214"/>
      <c r="O759" s="214"/>
      <c r="P759" s="214"/>
      <c r="Q759" s="214"/>
      <c r="R759" s="214"/>
      <c r="S759" s="214"/>
      <c r="T759" s="214"/>
      <c r="U759" s="214"/>
      <c r="V759" s="214"/>
      <c r="W759" s="214"/>
      <c r="X759" s="214"/>
      <c r="Y759" s="214"/>
      <c r="Z759" s="214"/>
      <c r="AA759" s="214"/>
      <c r="AB759" s="214"/>
      <c r="AC759" s="214"/>
    </row>
    <row r="760">
      <c r="A760" s="180"/>
      <c r="B760" s="214"/>
      <c r="C760" s="214"/>
      <c r="D760" s="214"/>
      <c r="E760" s="214"/>
      <c r="F760" s="214"/>
      <c r="G760" s="214"/>
      <c r="H760" s="214"/>
      <c r="I760" s="214"/>
      <c r="J760" s="214"/>
      <c r="K760" s="214"/>
      <c r="L760" s="214"/>
      <c r="M760" s="214"/>
      <c r="N760" s="214"/>
      <c r="O760" s="214"/>
      <c r="P760" s="214"/>
      <c r="Q760" s="214"/>
      <c r="R760" s="214"/>
      <c r="S760" s="214"/>
      <c r="T760" s="214"/>
      <c r="U760" s="214"/>
      <c r="V760" s="214"/>
      <c r="W760" s="214"/>
      <c r="X760" s="214"/>
      <c r="Y760" s="214"/>
      <c r="Z760" s="214"/>
      <c r="AA760" s="214"/>
      <c r="AB760" s="214"/>
      <c r="AC760" s="214"/>
    </row>
    <row r="761">
      <c r="A761" s="180"/>
      <c r="B761" s="214"/>
      <c r="C761" s="214"/>
      <c r="D761" s="214"/>
      <c r="E761" s="214"/>
      <c r="F761" s="214"/>
      <c r="G761" s="214"/>
      <c r="H761" s="214"/>
      <c r="I761" s="214"/>
      <c r="J761" s="214"/>
      <c r="K761" s="214"/>
      <c r="L761" s="214"/>
      <c r="M761" s="214"/>
      <c r="N761" s="214"/>
      <c r="O761" s="214"/>
      <c r="P761" s="214"/>
      <c r="Q761" s="214"/>
      <c r="R761" s="214"/>
      <c r="S761" s="214"/>
      <c r="T761" s="214"/>
      <c r="U761" s="214"/>
      <c r="V761" s="214"/>
      <c r="W761" s="214"/>
      <c r="X761" s="214"/>
      <c r="Y761" s="214"/>
      <c r="Z761" s="214"/>
      <c r="AA761" s="214"/>
      <c r="AB761" s="214"/>
      <c r="AC761" s="214"/>
    </row>
    <row r="762">
      <c r="A762" s="180"/>
      <c r="B762" s="214"/>
      <c r="C762" s="214"/>
      <c r="D762" s="214"/>
      <c r="E762" s="214"/>
      <c r="F762" s="214"/>
      <c r="G762" s="214"/>
      <c r="H762" s="214"/>
      <c r="I762" s="214"/>
      <c r="J762" s="214"/>
      <c r="K762" s="214"/>
      <c r="L762" s="214"/>
      <c r="M762" s="214"/>
      <c r="N762" s="214"/>
      <c r="O762" s="214"/>
      <c r="P762" s="214"/>
      <c r="Q762" s="214"/>
      <c r="R762" s="214"/>
      <c r="S762" s="214"/>
      <c r="T762" s="214"/>
      <c r="U762" s="214"/>
      <c r="V762" s="214"/>
      <c r="W762" s="214"/>
      <c r="X762" s="214"/>
      <c r="Y762" s="214"/>
      <c r="Z762" s="214"/>
      <c r="AA762" s="214"/>
      <c r="AB762" s="214"/>
      <c r="AC762" s="214"/>
    </row>
    <row r="763">
      <c r="A763" s="180"/>
      <c r="B763" s="214"/>
      <c r="C763" s="214"/>
      <c r="D763" s="214"/>
      <c r="E763" s="214"/>
      <c r="F763" s="214"/>
      <c r="G763" s="214"/>
      <c r="H763" s="214"/>
      <c r="I763" s="214"/>
      <c r="J763" s="214"/>
      <c r="K763" s="214"/>
      <c r="L763" s="214"/>
      <c r="M763" s="214"/>
      <c r="N763" s="214"/>
      <c r="O763" s="214"/>
      <c r="P763" s="214"/>
      <c r="Q763" s="214"/>
      <c r="R763" s="214"/>
      <c r="S763" s="214"/>
      <c r="T763" s="214"/>
      <c r="U763" s="214"/>
      <c r="V763" s="214"/>
      <c r="W763" s="214"/>
      <c r="X763" s="214"/>
      <c r="Y763" s="214"/>
      <c r="Z763" s="214"/>
      <c r="AA763" s="214"/>
      <c r="AB763" s="214"/>
      <c r="AC763" s="214"/>
    </row>
    <row r="764">
      <c r="A764" s="180"/>
      <c r="B764" s="214"/>
      <c r="C764" s="214"/>
      <c r="D764" s="214"/>
      <c r="E764" s="214"/>
      <c r="F764" s="214"/>
      <c r="G764" s="214"/>
      <c r="H764" s="214"/>
      <c r="I764" s="214"/>
      <c r="J764" s="214"/>
      <c r="K764" s="214"/>
      <c r="L764" s="214"/>
      <c r="M764" s="214"/>
      <c r="N764" s="214"/>
      <c r="O764" s="214"/>
      <c r="P764" s="214"/>
      <c r="Q764" s="214"/>
      <c r="R764" s="214"/>
      <c r="S764" s="214"/>
      <c r="T764" s="214"/>
      <c r="U764" s="214"/>
      <c r="V764" s="214"/>
      <c r="W764" s="214"/>
      <c r="X764" s="214"/>
      <c r="Y764" s="214"/>
      <c r="Z764" s="214"/>
      <c r="AA764" s="214"/>
      <c r="AB764" s="214"/>
      <c r="AC764" s="214"/>
    </row>
    <row r="765">
      <c r="A765" s="180"/>
      <c r="B765" s="214"/>
      <c r="C765" s="214"/>
      <c r="D765" s="214"/>
      <c r="E765" s="214"/>
      <c r="F765" s="214"/>
      <c r="G765" s="214"/>
      <c r="H765" s="214"/>
      <c r="I765" s="214"/>
      <c r="J765" s="214"/>
      <c r="K765" s="214"/>
      <c r="L765" s="214"/>
      <c r="M765" s="214"/>
      <c r="N765" s="214"/>
      <c r="O765" s="214"/>
      <c r="P765" s="214"/>
      <c r="Q765" s="214"/>
      <c r="R765" s="214"/>
      <c r="S765" s="214"/>
      <c r="T765" s="214"/>
      <c r="U765" s="214"/>
      <c r="V765" s="214"/>
      <c r="W765" s="214"/>
      <c r="X765" s="214"/>
      <c r="Y765" s="214"/>
      <c r="Z765" s="214"/>
      <c r="AA765" s="214"/>
      <c r="AB765" s="214"/>
      <c r="AC765" s="214"/>
    </row>
    <row r="766">
      <c r="A766" s="180"/>
      <c r="B766" s="214"/>
      <c r="C766" s="214"/>
      <c r="D766" s="214"/>
      <c r="E766" s="214"/>
      <c r="F766" s="214"/>
      <c r="G766" s="214"/>
      <c r="H766" s="214"/>
      <c r="I766" s="214"/>
      <c r="J766" s="214"/>
      <c r="K766" s="214"/>
      <c r="L766" s="214"/>
      <c r="M766" s="214"/>
      <c r="N766" s="214"/>
      <c r="O766" s="214"/>
      <c r="P766" s="214"/>
      <c r="Q766" s="214"/>
      <c r="R766" s="214"/>
      <c r="S766" s="214"/>
      <c r="T766" s="214"/>
      <c r="U766" s="214"/>
      <c r="V766" s="214"/>
      <c r="W766" s="214"/>
      <c r="X766" s="214"/>
      <c r="Y766" s="214"/>
      <c r="Z766" s="214"/>
      <c r="AA766" s="214"/>
      <c r="AB766" s="214"/>
      <c r="AC766" s="214"/>
    </row>
    <row r="767">
      <c r="A767" s="180"/>
      <c r="B767" s="214"/>
      <c r="C767" s="214"/>
      <c r="D767" s="214"/>
      <c r="E767" s="214"/>
      <c r="F767" s="214"/>
      <c r="G767" s="214"/>
      <c r="H767" s="214"/>
      <c r="I767" s="214"/>
      <c r="J767" s="214"/>
      <c r="K767" s="214"/>
      <c r="L767" s="214"/>
      <c r="M767" s="214"/>
      <c r="N767" s="214"/>
      <c r="O767" s="214"/>
      <c r="P767" s="214"/>
      <c r="Q767" s="214"/>
      <c r="R767" s="214"/>
      <c r="S767" s="214"/>
      <c r="T767" s="214"/>
      <c r="U767" s="214"/>
      <c r="V767" s="214"/>
      <c r="W767" s="214"/>
      <c r="X767" s="214"/>
      <c r="Y767" s="214"/>
      <c r="Z767" s="214"/>
      <c r="AA767" s="214"/>
      <c r="AB767" s="214"/>
      <c r="AC767" s="214"/>
    </row>
    <row r="768">
      <c r="A768" s="180"/>
      <c r="B768" s="214"/>
      <c r="C768" s="214"/>
      <c r="D768" s="214"/>
      <c r="E768" s="214"/>
      <c r="F768" s="214"/>
      <c r="G768" s="214"/>
      <c r="H768" s="214"/>
      <c r="I768" s="214"/>
      <c r="J768" s="214"/>
      <c r="K768" s="214"/>
      <c r="L768" s="214"/>
      <c r="M768" s="214"/>
      <c r="N768" s="214"/>
      <c r="O768" s="214"/>
      <c r="P768" s="214"/>
      <c r="Q768" s="214"/>
      <c r="R768" s="214"/>
      <c r="S768" s="214"/>
      <c r="T768" s="214"/>
      <c r="U768" s="214"/>
      <c r="V768" s="214"/>
      <c r="W768" s="214"/>
      <c r="X768" s="214"/>
      <c r="Y768" s="214"/>
      <c r="Z768" s="214"/>
      <c r="AA768" s="214"/>
      <c r="AB768" s="214"/>
      <c r="AC768" s="214"/>
    </row>
    <row r="769">
      <c r="A769" s="180"/>
      <c r="B769" s="214"/>
      <c r="C769" s="214"/>
      <c r="D769" s="214"/>
      <c r="E769" s="214"/>
      <c r="F769" s="214"/>
      <c r="G769" s="214"/>
      <c r="H769" s="214"/>
      <c r="I769" s="214"/>
      <c r="J769" s="214"/>
      <c r="K769" s="214"/>
      <c r="L769" s="214"/>
      <c r="M769" s="214"/>
      <c r="N769" s="214"/>
      <c r="O769" s="214"/>
      <c r="P769" s="214"/>
      <c r="Q769" s="214"/>
      <c r="R769" s="214"/>
      <c r="S769" s="214"/>
      <c r="T769" s="214"/>
      <c r="U769" s="214"/>
      <c r="V769" s="214"/>
      <c r="W769" s="214"/>
      <c r="X769" s="214"/>
      <c r="Y769" s="214"/>
      <c r="Z769" s="214"/>
      <c r="AA769" s="214"/>
      <c r="AB769" s="214"/>
      <c r="AC769" s="214"/>
    </row>
    <row r="770">
      <c r="A770" s="180"/>
      <c r="B770" s="214"/>
      <c r="C770" s="214"/>
      <c r="D770" s="214"/>
      <c r="E770" s="214"/>
      <c r="F770" s="214"/>
      <c r="G770" s="214"/>
      <c r="H770" s="214"/>
      <c r="I770" s="214"/>
      <c r="J770" s="214"/>
      <c r="K770" s="214"/>
      <c r="L770" s="214"/>
      <c r="M770" s="214"/>
      <c r="N770" s="214"/>
      <c r="O770" s="214"/>
      <c r="P770" s="214"/>
      <c r="Q770" s="214"/>
      <c r="R770" s="214"/>
      <c r="S770" s="214"/>
      <c r="T770" s="214"/>
      <c r="U770" s="214"/>
      <c r="V770" s="214"/>
      <c r="W770" s="214"/>
      <c r="X770" s="214"/>
      <c r="Y770" s="214"/>
      <c r="Z770" s="214"/>
      <c r="AA770" s="214"/>
      <c r="AB770" s="214"/>
      <c r="AC770" s="214"/>
    </row>
    <row r="771">
      <c r="A771" s="180"/>
      <c r="B771" s="214"/>
      <c r="C771" s="214"/>
      <c r="D771" s="214"/>
      <c r="E771" s="214"/>
      <c r="F771" s="214"/>
      <c r="G771" s="214"/>
      <c r="H771" s="214"/>
      <c r="I771" s="214"/>
      <c r="J771" s="214"/>
      <c r="K771" s="214"/>
      <c r="L771" s="214"/>
      <c r="M771" s="214"/>
      <c r="N771" s="214"/>
      <c r="O771" s="214"/>
      <c r="P771" s="214"/>
      <c r="Q771" s="214"/>
      <c r="R771" s="214"/>
      <c r="S771" s="214"/>
      <c r="T771" s="214"/>
      <c r="U771" s="214"/>
      <c r="V771" s="214"/>
      <c r="W771" s="214"/>
      <c r="X771" s="214"/>
      <c r="Y771" s="214"/>
      <c r="Z771" s="214"/>
      <c r="AA771" s="214"/>
      <c r="AB771" s="214"/>
      <c r="AC771" s="214"/>
    </row>
    <row r="772">
      <c r="A772" s="180"/>
      <c r="B772" s="214"/>
      <c r="C772" s="214"/>
      <c r="D772" s="214"/>
      <c r="E772" s="214"/>
      <c r="F772" s="214"/>
      <c r="G772" s="214"/>
      <c r="H772" s="214"/>
      <c r="I772" s="214"/>
      <c r="J772" s="214"/>
      <c r="K772" s="214"/>
      <c r="L772" s="214"/>
      <c r="M772" s="214"/>
      <c r="N772" s="214"/>
      <c r="O772" s="214"/>
      <c r="P772" s="214"/>
      <c r="Q772" s="214"/>
      <c r="R772" s="214"/>
      <c r="S772" s="214"/>
      <c r="T772" s="214"/>
      <c r="U772" s="214"/>
      <c r="V772" s="214"/>
      <c r="W772" s="214"/>
      <c r="X772" s="214"/>
      <c r="Y772" s="214"/>
      <c r="Z772" s="214"/>
      <c r="AA772" s="214"/>
      <c r="AB772" s="214"/>
      <c r="AC772" s="214"/>
    </row>
    <row r="773">
      <c r="A773" s="180"/>
      <c r="B773" s="214"/>
      <c r="C773" s="214"/>
      <c r="D773" s="214"/>
      <c r="E773" s="214"/>
      <c r="F773" s="214"/>
      <c r="G773" s="214"/>
      <c r="H773" s="214"/>
      <c r="I773" s="214"/>
      <c r="J773" s="214"/>
      <c r="K773" s="214"/>
      <c r="L773" s="214"/>
      <c r="M773" s="214"/>
      <c r="N773" s="214"/>
      <c r="O773" s="214"/>
      <c r="P773" s="214"/>
      <c r="Q773" s="214"/>
      <c r="R773" s="214"/>
      <c r="S773" s="214"/>
      <c r="T773" s="214"/>
      <c r="U773" s="214"/>
      <c r="V773" s="214"/>
      <c r="W773" s="214"/>
      <c r="X773" s="214"/>
      <c r="Y773" s="214"/>
      <c r="Z773" s="214"/>
      <c r="AA773" s="214"/>
      <c r="AB773" s="214"/>
      <c r="AC773" s="214"/>
    </row>
    <row r="774">
      <c r="A774" s="180"/>
      <c r="B774" s="214"/>
      <c r="C774" s="214"/>
      <c r="D774" s="214"/>
      <c r="E774" s="214"/>
      <c r="F774" s="214"/>
      <c r="G774" s="214"/>
      <c r="H774" s="214"/>
      <c r="I774" s="214"/>
      <c r="J774" s="214"/>
      <c r="K774" s="214"/>
      <c r="L774" s="214"/>
      <c r="M774" s="214"/>
      <c r="N774" s="214"/>
      <c r="O774" s="214"/>
      <c r="P774" s="214"/>
      <c r="Q774" s="214"/>
      <c r="R774" s="214"/>
      <c r="S774" s="214"/>
      <c r="T774" s="214"/>
      <c r="U774" s="214"/>
      <c r="V774" s="214"/>
      <c r="W774" s="214"/>
      <c r="X774" s="214"/>
      <c r="Y774" s="214"/>
      <c r="Z774" s="214"/>
      <c r="AA774" s="214"/>
      <c r="AB774" s="214"/>
      <c r="AC774" s="214"/>
    </row>
    <row r="775">
      <c r="A775" s="180"/>
      <c r="B775" s="214"/>
      <c r="C775" s="214"/>
      <c r="D775" s="214"/>
      <c r="E775" s="214"/>
      <c r="F775" s="214"/>
      <c r="G775" s="214"/>
      <c r="H775" s="214"/>
      <c r="I775" s="214"/>
      <c r="J775" s="214"/>
      <c r="K775" s="214"/>
      <c r="L775" s="214"/>
      <c r="M775" s="214"/>
      <c r="N775" s="214"/>
      <c r="O775" s="214"/>
      <c r="P775" s="214"/>
      <c r="Q775" s="214"/>
      <c r="R775" s="214"/>
      <c r="S775" s="214"/>
      <c r="T775" s="214"/>
      <c r="U775" s="214"/>
      <c r="V775" s="214"/>
      <c r="W775" s="214"/>
      <c r="X775" s="214"/>
      <c r="Y775" s="214"/>
      <c r="Z775" s="214"/>
      <c r="AA775" s="214"/>
      <c r="AB775" s="214"/>
      <c r="AC775" s="214"/>
    </row>
    <row r="776">
      <c r="A776" s="180"/>
      <c r="B776" s="214"/>
      <c r="C776" s="214"/>
      <c r="D776" s="214"/>
      <c r="E776" s="214"/>
      <c r="F776" s="214"/>
      <c r="G776" s="214"/>
      <c r="H776" s="214"/>
      <c r="I776" s="214"/>
      <c r="J776" s="214"/>
      <c r="K776" s="214"/>
      <c r="L776" s="214"/>
      <c r="M776" s="214"/>
      <c r="N776" s="214"/>
      <c r="O776" s="214"/>
      <c r="P776" s="214"/>
      <c r="Q776" s="214"/>
      <c r="R776" s="214"/>
      <c r="S776" s="214"/>
      <c r="T776" s="214"/>
      <c r="U776" s="214"/>
      <c r="V776" s="214"/>
      <c r="W776" s="214"/>
      <c r="X776" s="214"/>
      <c r="Y776" s="214"/>
      <c r="Z776" s="214"/>
      <c r="AA776" s="214"/>
      <c r="AB776" s="214"/>
      <c r="AC776" s="214"/>
    </row>
    <row r="777">
      <c r="A777" s="180"/>
      <c r="B777" s="214"/>
      <c r="C777" s="214"/>
      <c r="D777" s="214"/>
      <c r="E777" s="214"/>
      <c r="F777" s="214"/>
      <c r="G777" s="214"/>
      <c r="H777" s="214"/>
      <c r="I777" s="214"/>
      <c r="J777" s="214"/>
      <c r="K777" s="214"/>
      <c r="L777" s="214"/>
      <c r="M777" s="214"/>
      <c r="N777" s="214"/>
      <c r="O777" s="214"/>
      <c r="P777" s="214"/>
      <c r="Q777" s="214"/>
      <c r="R777" s="214"/>
      <c r="S777" s="214"/>
      <c r="T777" s="214"/>
      <c r="U777" s="214"/>
      <c r="V777" s="214"/>
      <c r="W777" s="214"/>
      <c r="X777" s="214"/>
      <c r="Y777" s="214"/>
      <c r="Z777" s="214"/>
      <c r="AA777" s="214"/>
      <c r="AB777" s="214"/>
      <c r="AC777" s="214"/>
    </row>
    <row r="778">
      <c r="A778" s="180"/>
      <c r="B778" s="214"/>
      <c r="C778" s="214"/>
      <c r="D778" s="214"/>
      <c r="E778" s="214"/>
      <c r="F778" s="214"/>
      <c r="G778" s="214"/>
      <c r="H778" s="214"/>
      <c r="I778" s="214"/>
      <c r="J778" s="214"/>
      <c r="K778" s="214"/>
      <c r="L778" s="214"/>
      <c r="M778" s="214"/>
      <c r="N778" s="214"/>
      <c r="O778" s="214"/>
      <c r="P778" s="214"/>
      <c r="Q778" s="214"/>
      <c r="R778" s="214"/>
      <c r="S778" s="214"/>
      <c r="T778" s="214"/>
      <c r="U778" s="214"/>
      <c r="V778" s="214"/>
      <c r="W778" s="214"/>
      <c r="X778" s="214"/>
      <c r="Y778" s="214"/>
      <c r="Z778" s="214"/>
      <c r="AA778" s="214"/>
      <c r="AB778" s="214"/>
      <c r="AC778" s="214"/>
    </row>
    <row r="779">
      <c r="A779" s="180"/>
      <c r="B779" s="214"/>
      <c r="C779" s="214"/>
      <c r="D779" s="214"/>
      <c r="E779" s="214"/>
      <c r="F779" s="214"/>
      <c r="G779" s="214"/>
      <c r="H779" s="214"/>
      <c r="I779" s="214"/>
      <c r="J779" s="214"/>
      <c r="K779" s="214"/>
      <c r="L779" s="214"/>
      <c r="M779" s="214"/>
      <c r="N779" s="214"/>
      <c r="O779" s="214"/>
      <c r="P779" s="214"/>
      <c r="Q779" s="214"/>
      <c r="R779" s="214"/>
      <c r="S779" s="214"/>
      <c r="T779" s="214"/>
      <c r="U779" s="214"/>
      <c r="V779" s="214"/>
      <c r="W779" s="214"/>
      <c r="X779" s="214"/>
      <c r="Y779" s="214"/>
      <c r="Z779" s="214"/>
      <c r="AA779" s="214"/>
      <c r="AB779" s="214"/>
      <c r="AC779" s="214"/>
    </row>
    <row r="780">
      <c r="A780" s="180"/>
      <c r="B780" s="214"/>
      <c r="C780" s="214"/>
      <c r="D780" s="214"/>
      <c r="E780" s="214"/>
      <c r="F780" s="214"/>
      <c r="G780" s="214"/>
      <c r="H780" s="214"/>
      <c r="I780" s="214"/>
      <c r="J780" s="214"/>
      <c r="K780" s="214"/>
      <c r="L780" s="214"/>
      <c r="M780" s="214"/>
      <c r="N780" s="214"/>
      <c r="O780" s="214"/>
      <c r="P780" s="214"/>
      <c r="Q780" s="214"/>
      <c r="R780" s="214"/>
      <c r="S780" s="214"/>
      <c r="T780" s="214"/>
      <c r="U780" s="214"/>
      <c r="V780" s="214"/>
      <c r="W780" s="214"/>
      <c r="X780" s="214"/>
      <c r="Y780" s="214"/>
      <c r="Z780" s="214"/>
      <c r="AA780" s="214"/>
      <c r="AB780" s="214"/>
      <c r="AC780" s="214"/>
    </row>
    <row r="781">
      <c r="A781" s="180"/>
      <c r="B781" s="214"/>
      <c r="C781" s="214"/>
      <c r="D781" s="214"/>
      <c r="E781" s="214"/>
      <c r="F781" s="214"/>
      <c r="G781" s="214"/>
      <c r="H781" s="214"/>
      <c r="I781" s="214"/>
      <c r="J781" s="214"/>
      <c r="K781" s="214"/>
      <c r="L781" s="214"/>
      <c r="M781" s="214"/>
      <c r="N781" s="214"/>
      <c r="O781" s="214"/>
      <c r="P781" s="214"/>
      <c r="Q781" s="214"/>
      <c r="R781" s="214"/>
      <c r="S781" s="214"/>
      <c r="T781" s="214"/>
      <c r="U781" s="214"/>
      <c r="V781" s="214"/>
      <c r="W781" s="214"/>
      <c r="X781" s="214"/>
      <c r="Y781" s="214"/>
      <c r="Z781" s="214"/>
      <c r="AA781" s="214"/>
      <c r="AB781" s="214"/>
      <c r="AC781" s="214"/>
    </row>
    <row r="782">
      <c r="A782" s="180"/>
      <c r="B782" s="214"/>
      <c r="C782" s="214"/>
      <c r="D782" s="214"/>
      <c r="E782" s="214"/>
      <c r="F782" s="214"/>
      <c r="G782" s="214"/>
      <c r="H782" s="214"/>
      <c r="I782" s="214"/>
      <c r="J782" s="214"/>
      <c r="K782" s="214"/>
      <c r="L782" s="214"/>
      <c r="M782" s="214"/>
      <c r="N782" s="214"/>
      <c r="O782" s="214"/>
      <c r="P782" s="214"/>
      <c r="Q782" s="214"/>
      <c r="R782" s="214"/>
      <c r="S782" s="214"/>
      <c r="T782" s="214"/>
      <c r="U782" s="214"/>
      <c r="V782" s="214"/>
      <c r="W782" s="214"/>
      <c r="X782" s="214"/>
      <c r="Y782" s="214"/>
      <c r="Z782" s="214"/>
      <c r="AA782" s="214"/>
      <c r="AB782" s="214"/>
      <c r="AC782" s="214"/>
    </row>
    <row r="783">
      <c r="A783" s="180"/>
      <c r="B783" s="214"/>
      <c r="C783" s="214"/>
      <c r="D783" s="214"/>
      <c r="E783" s="214"/>
      <c r="F783" s="214"/>
      <c r="G783" s="214"/>
      <c r="H783" s="214"/>
      <c r="I783" s="214"/>
      <c r="J783" s="214"/>
      <c r="K783" s="214"/>
      <c r="L783" s="214"/>
      <c r="M783" s="214"/>
      <c r="N783" s="214"/>
      <c r="O783" s="214"/>
      <c r="P783" s="214"/>
      <c r="Q783" s="214"/>
      <c r="R783" s="214"/>
      <c r="S783" s="214"/>
      <c r="T783" s="214"/>
      <c r="U783" s="214"/>
      <c r="V783" s="214"/>
      <c r="W783" s="214"/>
      <c r="X783" s="214"/>
      <c r="Y783" s="214"/>
      <c r="Z783" s="214"/>
      <c r="AA783" s="214"/>
      <c r="AB783" s="214"/>
      <c r="AC783" s="214"/>
    </row>
    <row r="784">
      <c r="A784" s="180"/>
      <c r="B784" s="214"/>
      <c r="C784" s="214"/>
      <c r="D784" s="214"/>
      <c r="E784" s="214"/>
      <c r="F784" s="214"/>
      <c r="G784" s="214"/>
      <c r="H784" s="214"/>
      <c r="I784" s="214"/>
      <c r="J784" s="214"/>
      <c r="K784" s="214"/>
      <c r="L784" s="214"/>
      <c r="M784" s="214"/>
      <c r="N784" s="214"/>
      <c r="O784" s="214"/>
      <c r="P784" s="214"/>
      <c r="Q784" s="214"/>
      <c r="R784" s="214"/>
      <c r="S784" s="214"/>
      <c r="T784" s="214"/>
      <c r="U784" s="214"/>
      <c r="V784" s="214"/>
      <c r="W784" s="214"/>
      <c r="X784" s="214"/>
      <c r="Y784" s="214"/>
      <c r="Z784" s="214"/>
      <c r="AA784" s="214"/>
      <c r="AB784" s="214"/>
      <c r="AC784" s="214"/>
    </row>
    <row r="785">
      <c r="A785" s="180"/>
      <c r="B785" s="214"/>
      <c r="C785" s="214"/>
      <c r="D785" s="214"/>
      <c r="E785" s="214"/>
      <c r="F785" s="214"/>
      <c r="G785" s="214"/>
      <c r="H785" s="214"/>
      <c r="I785" s="214"/>
      <c r="J785" s="214"/>
      <c r="K785" s="214"/>
      <c r="L785" s="214"/>
      <c r="M785" s="214"/>
      <c r="N785" s="214"/>
      <c r="O785" s="214"/>
      <c r="P785" s="214"/>
      <c r="Q785" s="214"/>
      <c r="R785" s="214"/>
      <c r="S785" s="214"/>
      <c r="T785" s="214"/>
      <c r="U785" s="214"/>
      <c r="V785" s="214"/>
      <c r="W785" s="214"/>
      <c r="X785" s="214"/>
      <c r="Y785" s="214"/>
      <c r="Z785" s="214"/>
      <c r="AA785" s="214"/>
      <c r="AB785" s="214"/>
      <c r="AC785" s="214"/>
    </row>
    <row r="786">
      <c r="A786" s="180"/>
      <c r="B786" s="214"/>
      <c r="C786" s="214"/>
      <c r="D786" s="214"/>
      <c r="E786" s="214"/>
      <c r="F786" s="214"/>
      <c r="G786" s="214"/>
      <c r="H786" s="214"/>
      <c r="I786" s="214"/>
      <c r="J786" s="214"/>
      <c r="K786" s="214"/>
      <c r="L786" s="214"/>
      <c r="M786" s="214"/>
      <c r="N786" s="214"/>
      <c r="O786" s="214"/>
      <c r="P786" s="214"/>
      <c r="Q786" s="214"/>
      <c r="R786" s="214"/>
      <c r="S786" s="214"/>
      <c r="T786" s="214"/>
      <c r="U786" s="214"/>
      <c r="V786" s="214"/>
      <c r="W786" s="214"/>
      <c r="X786" s="214"/>
      <c r="Y786" s="214"/>
      <c r="Z786" s="214"/>
      <c r="AA786" s="214"/>
      <c r="AB786" s="214"/>
      <c r="AC786" s="214"/>
    </row>
    <row r="787">
      <c r="A787" s="180"/>
      <c r="B787" s="214"/>
      <c r="C787" s="214"/>
      <c r="D787" s="214"/>
      <c r="E787" s="214"/>
      <c r="F787" s="214"/>
      <c r="G787" s="214"/>
      <c r="H787" s="214"/>
      <c r="I787" s="214"/>
      <c r="J787" s="214"/>
      <c r="K787" s="214"/>
      <c r="L787" s="214"/>
      <c r="M787" s="214"/>
      <c r="N787" s="214"/>
      <c r="O787" s="214"/>
      <c r="P787" s="214"/>
      <c r="Q787" s="214"/>
      <c r="R787" s="214"/>
      <c r="S787" s="214"/>
      <c r="T787" s="214"/>
      <c r="U787" s="214"/>
      <c r="V787" s="214"/>
      <c r="W787" s="214"/>
      <c r="X787" s="214"/>
      <c r="Y787" s="214"/>
      <c r="Z787" s="214"/>
      <c r="AA787" s="214"/>
      <c r="AB787" s="214"/>
      <c r="AC787" s="214"/>
    </row>
    <row r="788">
      <c r="A788" s="180"/>
      <c r="B788" s="214"/>
      <c r="C788" s="214"/>
      <c r="D788" s="214"/>
      <c r="E788" s="214"/>
      <c r="F788" s="214"/>
      <c r="G788" s="214"/>
      <c r="H788" s="214"/>
      <c r="I788" s="214"/>
      <c r="J788" s="214"/>
      <c r="K788" s="214"/>
      <c r="L788" s="214"/>
      <c r="M788" s="214"/>
      <c r="N788" s="214"/>
      <c r="O788" s="214"/>
      <c r="P788" s="214"/>
      <c r="Q788" s="214"/>
      <c r="R788" s="214"/>
      <c r="S788" s="214"/>
      <c r="T788" s="214"/>
      <c r="U788" s="214"/>
      <c r="V788" s="214"/>
      <c r="W788" s="214"/>
      <c r="X788" s="214"/>
      <c r="Y788" s="214"/>
      <c r="Z788" s="214"/>
      <c r="AA788" s="214"/>
      <c r="AB788" s="214"/>
      <c r="AC788" s="214"/>
    </row>
    <row r="789">
      <c r="A789" s="180"/>
      <c r="B789" s="214"/>
      <c r="C789" s="214"/>
      <c r="D789" s="214"/>
      <c r="E789" s="214"/>
      <c r="F789" s="214"/>
      <c r="G789" s="214"/>
      <c r="H789" s="214"/>
      <c r="I789" s="214"/>
      <c r="J789" s="214"/>
      <c r="K789" s="214"/>
      <c r="L789" s="214"/>
      <c r="M789" s="214"/>
      <c r="N789" s="214"/>
      <c r="O789" s="214"/>
      <c r="P789" s="214"/>
      <c r="Q789" s="214"/>
      <c r="R789" s="214"/>
      <c r="S789" s="214"/>
      <c r="T789" s="214"/>
      <c r="U789" s="214"/>
      <c r="V789" s="214"/>
      <c r="W789" s="214"/>
      <c r="X789" s="214"/>
      <c r="Y789" s="214"/>
      <c r="Z789" s="214"/>
      <c r="AA789" s="214"/>
      <c r="AB789" s="214"/>
      <c r="AC789" s="214"/>
    </row>
    <row r="790">
      <c r="A790" s="180"/>
      <c r="B790" s="214"/>
      <c r="C790" s="214"/>
      <c r="D790" s="214"/>
      <c r="E790" s="214"/>
      <c r="F790" s="214"/>
      <c r="G790" s="214"/>
      <c r="H790" s="214"/>
      <c r="I790" s="214"/>
      <c r="J790" s="214"/>
      <c r="K790" s="214"/>
      <c r="L790" s="214"/>
      <c r="M790" s="214"/>
      <c r="N790" s="214"/>
      <c r="O790" s="214"/>
      <c r="P790" s="214"/>
      <c r="Q790" s="214"/>
      <c r="R790" s="214"/>
      <c r="S790" s="214"/>
      <c r="T790" s="214"/>
      <c r="U790" s="214"/>
      <c r="V790" s="214"/>
      <c r="W790" s="214"/>
      <c r="X790" s="214"/>
      <c r="Y790" s="214"/>
      <c r="Z790" s="214"/>
      <c r="AA790" s="214"/>
      <c r="AB790" s="214"/>
      <c r="AC790" s="214"/>
    </row>
    <row r="791">
      <c r="A791" s="180"/>
      <c r="B791" s="214"/>
      <c r="C791" s="214"/>
      <c r="D791" s="214"/>
      <c r="E791" s="214"/>
      <c r="F791" s="214"/>
      <c r="G791" s="214"/>
      <c r="H791" s="214"/>
      <c r="I791" s="214"/>
      <c r="J791" s="214"/>
      <c r="K791" s="214"/>
      <c r="L791" s="214"/>
      <c r="M791" s="214"/>
      <c r="N791" s="214"/>
      <c r="O791" s="214"/>
      <c r="P791" s="214"/>
      <c r="Q791" s="214"/>
      <c r="R791" s="214"/>
      <c r="S791" s="214"/>
      <c r="T791" s="214"/>
      <c r="U791" s="214"/>
      <c r="V791" s="214"/>
      <c r="W791" s="214"/>
      <c r="X791" s="214"/>
      <c r="Y791" s="214"/>
      <c r="Z791" s="214"/>
      <c r="AA791" s="214"/>
      <c r="AB791" s="214"/>
      <c r="AC791" s="214"/>
    </row>
    <row r="792">
      <c r="A792" s="180"/>
      <c r="B792" s="214"/>
      <c r="C792" s="214"/>
      <c r="D792" s="214"/>
      <c r="E792" s="214"/>
      <c r="F792" s="214"/>
      <c r="G792" s="214"/>
      <c r="H792" s="214"/>
      <c r="I792" s="214"/>
      <c r="J792" s="214"/>
      <c r="K792" s="214"/>
      <c r="L792" s="214"/>
      <c r="M792" s="214"/>
      <c r="N792" s="214"/>
      <c r="O792" s="214"/>
      <c r="P792" s="214"/>
      <c r="Q792" s="214"/>
      <c r="R792" s="214"/>
      <c r="S792" s="214"/>
      <c r="T792" s="214"/>
      <c r="U792" s="214"/>
      <c r="V792" s="214"/>
      <c r="W792" s="214"/>
      <c r="X792" s="214"/>
      <c r="Y792" s="214"/>
      <c r="Z792" s="214"/>
      <c r="AA792" s="214"/>
      <c r="AB792" s="214"/>
      <c r="AC792" s="214"/>
    </row>
    <row r="793">
      <c r="A793" s="180"/>
      <c r="B793" s="214"/>
      <c r="C793" s="214"/>
      <c r="D793" s="214"/>
      <c r="E793" s="214"/>
      <c r="F793" s="214"/>
      <c r="G793" s="214"/>
      <c r="H793" s="214"/>
      <c r="I793" s="214"/>
      <c r="J793" s="214"/>
      <c r="K793" s="214"/>
      <c r="L793" s="214"/>
      <c r="M793" s="214"/>
      <c r="N793" s="214"/>
      <c r="O793" s="214"/>
      <c r="P793" s="214"/>
      <c r="Q793" s="214"/>
      <c r="R793" s="214"/>
      <c r="S793" s="214"/>
      <c r="T793" s="214"/>
      <c r="U793" s="214"/>
      <c r="V793" s="214"/>
      <c r="W793" s="214"/>
      <c r="X793" s="214"/>
      <c r="Y793" s="214"/>
      <c r="Z793" s="214"/>
      <c r="AA793" s="214"/>
      <c r="AB793" s="214"/>
      <c r="AC793" s="214"/>
    </row>
    <row r="794">
      <c r="A794" s="180"/>
      <c r="B794" s="214"/>
      <c r="C794" s="214"/>
      <c r="D794" s="214"/>
      <c r="E794" s="214"/>
      <c r="F794" s="214"/>
      <c r="G794" s="214"/>
      <c r="H794" s="214"/>
      <c r="I794" s="214"/>
      <c r="J794" s="214"/>
      <c r="K794" s="214"/>
      <c r="L794" s="214"/>
      <c r="M794" s="214"/>
      <c r="N794" s="214"/>
      <c r="O794" s="214"/>
      <c r="P794" s="214"/>
      <c r="Q794" s="214"/>
      <c r="R794" s="214"/>
      <c r="S794" s="214"/>
      <c r="T794" s="214"/>
      <c r="U794" s="214"/>
      <c r="V794" s="214"/>
      <c r="W794" s="214"/>
      <c r="X794" s="214"/>
      <c r="Y794" s="214"/>
      <c r="Z794" s="214"/>
      <c r="AA794" s="214"/>
      <c r="AB794" s="214"/>
      <c r="AC794" s="214"/>
    </row>
    <row r="795">
      <c r="A795" s="180"/>
      <c r="B795" s="214"/>
      <c r="C795" s="214"/>
      <c r="D795" s="214"/>
      <c r="E795" s="214"/>
      <c r="F795" s="214"/>
      <c r="G795" s="214"/>
      <c r="H795" s="214"/>
      <c r="I795" s="214"/>
      <c r="J795" s="214"/>
      <c r="K795" s="214"/>
      <c r="L795" s="214"/>
      <c r="M795" s="214"/>
      <c r="N795" s="214"/>
      <c r="O795" s="214"/>
      <c r="P795" s="214"/>
      <c r="Q795" s="214"/>
      <c r="R795" s="214"/>
      <c r="S795" s="214"/>
      <c r="T795" s="214"/>
      <c r="U795" s="214"/>
      <c r="V795" s="214"/>
      <c r="W795" s="214"/>
      <c r="X795" s="214"/>
      <c r="Y795" s="214"/>
      <c r="Z795" s="214"/>
      <c r="AA795" s="214"/>
      <c r="AB795" s="214"/>
      <c r="AC795" s="214"/>
    </row>
    <row r="796">
      <c r="A796" s="180"/>
      <c r="B796" s="214"/>
      <c r="C796" s="214"/>
      <c r="D796" s="214"/>
      <c r="E796" s="214"/>
      <c r="F796" s="214"/>
      <c r="G796" s="214"/>
      <c r="H796" s="214"/>
      <c r="I796" s="214"/>
      <c r="J796" s="214"/>
      <c r="K796" s="214"/>
      <c r="L796" s="214"/>
      <c r="M796" s="214"/>
      <c r="N796" s="214"/>
      <c r="O796" s="214"/>
      <c r="P796" s="214"/>
      <c r="Q796" s="214"/>
      <c r="R796" s="214"/>
      <c r="S796" s="214"/>
      <c r="T796" s="214"/>
      <c r="U796" s="214"/>
      <c r="V796" s="214"/>
      <c r="W796" s="214"/>
      <c r="X796" s="214"/>
      <c r="Y796" s="214"/>
      <c r="Z796" s="214"/>
      <c r="AA796" s="214"/>
      <c r="AB796" s="214"/>
      <c r="AC796" s="214"/>
    </row>
    <row r="797">
      <c r="A797" s="180"/>
      <c r="B797" s="214"/>
      <c r="C797" s="214"/>
      <c r="D797" s="214"/>
      <c r="E797" s="214"/>
      <c r="F797" s="214"/>
      <c r="G797" s="214"/>
      <c r="H797" s="214"/>
      <c r="I797" s="214"/>
      <c r="J797" s="214"/>
      <c r="K797" s="214"/>
      <c r="L797" s="214"/>
      <c r="M797" s="214"/>
      <c r="N797" s="214"/>
      <c r="O797" s="214"/>
      <c r="P797" s="214"/>
      <c r="Q797" s="214"/>
      <c r="R797" s="214"/>
      <c r="S797" s="214"/>
      <c r="T797" s="214"/>
      <c r="U797" s="214"/>
      <c r="V797" s="214"/>
      <c r="W797" s="214"/>
      <c r="X797" s="214"/>
      <c r="Y797" s="214"/>
      <c r="Z797" s="214"/>
      <c r="AA797" s="214"/>
      <c r="AB797" s="214"/>
      <c r="AC797" s="214"/>
    </row>
    <row r="798">
      <c r="A798" s="180"/>
      <c r="B798" s="214"/>
      <c r="C798" s="214"/>
      <c r="D798" s="214"/>
      <c r="E798" s="214"/>
      <c r="F798" s="214"/>
      <c r="G798" s="214"/>
      <c r="H798" s="214"/>
      <c r="I798" s="214"/>
      <c r="J798" s="214"/>
      <c r="K798" s="214"/>
      <c r="L798" s="214"/>
      <c r="M798" s="214"/>
      <c r="N798" s="214"/>
      <c r="O798" s="214"/>
      <c r="P798" s="214"/>
      <c r="Q798" s="214"/>
      <c r="R798" s="214"/>
      <c r="S798" s="214"/>
      <c r="T798" s="214"/>
      <c r="U798" s="214"/>
      <c r="V798" s="214"/>
      <c r="W798" s="214"/>
      <c r="X798" s="214"/>
      <c r="Y798" s="214"/>
      <c r="Z798" s="214"/>
      <c r="AA798" s="214"/>
      <c r="AB798" s="214"/>
      <c r="AC798" s="214"/>
    </row>
    <row r="799">
      <c r="A799" s="180"/>
      <c r="B799" s="214"/>
      <c r="C799" s="214"/>
      <c r="D799" s="214"/>
      <c r="E799" s="214"/>
      <c r="F799" s="214"/>
      <c r="G799" s="214"/>
      <c r="H799" s="214"/>
      <c r="I799" s="214"/>
      <c r="J799" s="214"/>
      <c r="K799" s="214"/>
      <c r="L799" s="214"/>
      <c r="M799" s="214"/>
      <c r="N799" s="214"/>
      <c r="O799" s="214"/>
      <c r="P799" s="214"/>
      <c r="Q799" s="214"/>
      <c r="R799" s="214"/>
      <c r="S799" s="214"/>
      <c r="T799" s="214"/>
      <c r="U799" s="214"/>
      <c r="V799" s="214"/>
      <c r="W799" s="214"/>
      <c r="X799" s="214"/>
      <c r="Y799" s="214"/>
      <c r="Z799" s="214"/>
      <c r="AA799" s="214"/>
      <c r="AB799" s="214"/>
      <c r="AC799" s="214"/>
    </row>
    <row r="800">
      <c r="A800" s="180"/>
      <c r="B800" s="214"/>
      <c r="C800" s="214"/>
      <c r="D800" s="214"/>
      <c r="E800" s="214"/>
      <c r="F800" s="214"/>
      <c r="G800" s="214"/>
      <c r="H800" s="214"/>
      <c r="I800" s="214"/>
      <c r="J800" s="214"/>
      <c r="K800" s="214"/>
      <c r="L800" s="214"/>
      <c r="M800" s="214"/>
      <c r="N800" s="214"/>
      <c r="O800" s="214"/>
      <c r="P800" s="214"/>
      <c r="Q800" s="214"/>
      <c r="R800" s="214"/>
      <c r="S800" s="214"/>
      <c r="T800" s="214"/>
      <c r="U800" s="214"/>
      <c r="V800" s="214"/>
      <c r="W800" s="214"/>
      <c r="X800" s="214"/>
      <c r="Y800" s="214"/>
      <c r="Z800" s="214"/>
      <c r="AA800" s="214"/>
      <c r="AB800" s="214"/>
      <c r="AC800" s="214"/>
    </row>
    <row r="801">
      <c r="A801" s="180"/>
      <c r="B801" s="214"/>
      <c r="C801" s="214"/>
      <c r="D801" s="214"/>
      <c r="E801" s="214"/>
      <c r="F801" s="214"/>
      <c r="G801" s="214"/>
      <c r="H801" s="214"/>
      <c r="I801" s="214"/>
      <c r="J801" s="214"/>
      <c r="K801" s="214"/>
      <c r="L801" s="214"/>
      <c r="M801" s="214"/>
      <c r="N801" s="214"/>
      <c r="O801" s="214"/>
      <c r="P801" s="214"/>
      <c r="Q801" s="214"/>
      <c r="R801" s="214"/>
      <c r="S801" s="214"/>
      <c r="T801" s="214"/>
      <c r="U801" s="214"/>
      <c r="V801" s="214"/>
      <c r="W801" s="214"/>
      <c r="X801" s="214"/>
      <c r="Y801" s="214"/>
      <c r="Z801" s="214"/>
      <c r="AA801" s="214"/>
      <c r="AB801" s="214"/>
      <c r="AC801" s="214"/>
    </row>
    <row r="802">
      <c r="A802" s="180"/>
      <c r="B802" s="214"/>
      <c r="C802" s="214"/>
      <c r="D802" s="214"/>
      <c r="E802" s="214"/>
      <c r="F802" s="214"/>
      <c r="G802" s="214"/>
      <c r="H802" s="214"/>
      <c r="I802" s="214"/>
      <c r="J802" s="214"/>
      <c r="K802" s="214"/>
      <c r="L802" s="214"/>
      <c r="M802" s="214"/>
      <c r="N802" s="214"/>
      <c r="O802" s="214"/>
      <c r="P802" s="214"/>
      <c r="Q802" s="214"/>
      <c r="R802" s="214"/>
      <c r="S802" s="214"/>
      <c r="T802" s="214"/>
      <c r="U802" s="214"/>
      <c r="V802" s="214"/>
      <c r="W802" s="214"/>
      <c r="X802" s="214"/>
      <c r="Y802" s="214"/>
      <c r="Z802" s="214"/>
      <c r="AA802" s="214"/>
      <c r="AB802" s="214"/>
      <c r="AC802" s="214"/>
    </row>
    <row r="803">
      <c r="A803" s="180"/>
      <c r="B803" s="214"/>
      <c r="C803" s="214"/>
      <c r="D803" s="214"/>
      <c r="E803" s="214"/>
      <c r="F803" s="214"/>
      <c r="G803" s="214"/>
      <c r="H803" s="214"/>
      <c r="I803" s="214"/>
      <c r="J803" s="214"/>
      <c r="K803" s="214"/>
      <c r="L803" s="214"/>
      <c r="M803" s="214"/>
      <c r="N803" s="214"/>
      <c r="O803" s="214"/>
      <c r="P803" s="214"/>
      <c r="Q803" s="214"/>
      <c r="R803" s="214"/>
      <c r="S803" s="214"/>
      <c r="T803" s="214"/>
      <c r="U803" s="214"/>
      <c r="V803" s="214"/>
      <c r="W803" s="214"/>
      <c r="X803" s="214"/>
      <c r="Y803" s="214"/>
      <c r="Z803" s="214"/>
      <c r="AA803" s="214"/>
      <c r="AB803" s="214"/>
      <c r="AC803" s="214"/>
    </row>
    <row r="804">
      <c r="A804" s="180"/>
      <c r="B804" s="214"/>
      <c r="C804" s="214"/>
      <c r="D804" s="214"/>
      <c r="E804" s="214"/>
      <c r="F804" s="214"/>
      <c r="G804" s="214"/>
      <c r="H804" s="214"/>
      <c r="I804" s="214"/>
      <c r="J804" s="214"/>
      <c r="K804" s="214"/>
      <c r="L804" s="214"/>
      <c r="M804" s="214"/>
      <c r="N804" s="214"/>
      <c r="O804" s="214"/>
      <c r="P804" s="214"/>
      <c r="Q804" s="214"/>
      <c r="R804" s="214"/>
      <c r="S804" s="214"/>
      <c r="T804" s="214"/>
      <c r="U804" s="214"/>
      <c r="V804" s="214"/>
      <c r="W804" s="214"/>
      <c r="X804" s="214"/>
      <c r="Y804" s="214"/>
      <c r="Z804" s="214"/>
      <c r="AA804" s="214"/>
      <c r="AB804" s="214"/>
      <c r="AC804" s="214"/>
    </row>
    <row r="805">
      <c r="A805" s="180"/>
      <c r="B805" s="214"/>
      <c r="C805" s="214"/>
      <c r="D805" s="214"/>
      <c r="E805" s="214"/>
      <c r="F805" s="214"/>
      <c r="G805" s="214"/>
      <c r="H805" s="214"/>
      <c r="I805" s="214"/>
      <c r="J805" s="214"/>
      <c r="K805" s="214"/>
      <c r="L805" s="214"/>
      <c r="M805" s="214"/>
      <c r="N805" s="214"/>
      <c r="O805" s="214"/>
      <c r="P805" s="214"/>
      <c r="Q805" s="214"/>
      <c r="R805" s="214"/>
      <c r="S805" s="214"/>
      <c r="T805" s="214"/>
      <c r="U805" s="214"/>
      <c r="V805" s="214"/>
      <c r="W805" s="214"/>
      <c r="X805" s="214"/>
      <c r="Y805" s="214"/>
      <c r="Z805" s="214"/>
      <c r="AA805" s="214"/>
      <c r="AB805" s="214"/>
      <c r="AC805" s="214"/>
    </row>
    <row r="806">
      <c r="A806" s="180"/>
      <c r="B806" s="214"/>
      <c r="C806" s="214"/>
      <c r="D806" s="214"/>
      <c r="E806" s="214"/>
      <c r="F806" s="214"/>
      <c r="G806" s="214"/>
      <c r="H806" s="214"/>
      <c r="I806" s="214"/>
      <c r="J806" s="214"/>
      <c r="K806" s="214"/>
      <c r="L806" s="214"/>
      <c r="M806" s="214"/>
      <c r="N806" s="214"/>
      <c r="O806" s="214"/>
      <c r="P806" s="214"/>
      <c r="Q806" s="214"/>
      <c r="R806" s="214"/>
      <c r="S806" s="214"/>
      <c r="T806" s="214"/>
      <c r="U806" s="214"/>
      <c r="V806" s="214"/>
      <c r="W806" s="214"/>
      <c r="X806" s="214"/>
      <c r="Y806" s="214"/>
      <c r="Z806" s="214"/>
      <c r="AA806" s="214"/>
      <c r="AB806" s="214"/>
      <c r="AC806" s="214"/>
    </row>
    <row r="807">
      <c r="A807" s="180"/>
      <c r="B807" s="214"/>
      <c r="C807" s="214"/>
      <c r="D807" s="214"/>
      <c r="E807" s="214"/>
      <c r="F807" s="214"/>
      <c r="G807" s="214"/>
      <c r="H807" s="214"/>
      <c r="I807" s="214"/>
      <c r="J807" s="214"/>
      <c r="K807" s="214"/>
      <c r="L807" s="214"/>
      <c r="M807" s="214"/>
      <c r="N807" s="214"/>
      <c r="O807" s="214"/>
      <c r="P807" s="214"/>
      <c r="Q807" s="214"/>
      <c r="R807" s="214"/>
      <c r="S807" s="214"/>
      <c r="T807" s="214"/>
      <c r="U807" s="214"/>
      <c r="V807" s="214"/>
      <c r="W807" s="214"/>
      <c r="X807" s="214"/>
      <c r="Y807" s="214"/>
      <c r="Z807" s="214"/>
      <c r="AA807" s="214"/>
      <c r="AB807" s="214"/>
      <c r="AC807" s="214"/>
    </row>
    <row r="808">
      <c r="A808" s="180"/>
      <c r="B808" s="214"/>
      <c r="C808" s="214"/>
      <c r="D808" s="214"/>
      <c r="E808" s="214"/>
      <c r="F808" s="214"/>
      <c r="G808" s="214"/>
      <c r="H808" s="214"/>
      <c r="I808" s="214"/>
      <c r="J808" s="214"/>
      <c r="K808" s="214"/>
      <c r="L808" s="214"/>
      <c r="M808" s="214"/>
      <c r="N808" s="214"/>
      <c r="O808" s="214"/>
      <c r="P808" s="214"/>
      <c r="Q808" s="214"/>
      <c r="R808" s="214"/>
      <c r="S808" s="214"/>
      <c r="T808" s="214"/>
      <c r="U808" s="214"/>
      <c r="V808" s="214"/>
      <c r="W808" s="214"/>
      <c r="X808" s="214"/>
      <c r="Y808" s="214"/>
      <c r="Z808" s="214"/>
      <c r="AA808" s="214"/>
      <c r="AB808" s="214"/>
      <c r="AC808" s="214"/>
    </row>
    <row r="809">
      <c r="A809" s="180"/>
      <c r="B809" s="214"/>
      <c r="C809" s="214"/>
      <c r="D809" s="214"/>
      <c r="E809" s="214"/>
      <c r="F809" s="214"/>
      <c r="G809" s="214"/>
      <c r="H809" s="214"/>
      <c r="I809" s="214"/>
      <c r="J809" s="214"/>
      <c r="K809" s="214"/>
      <c r="L809" s="214"/>
      <c r="M809" s="214"/>
      <c r="N809" s="214"/>
      <c r="O809" s="214"/>
      <c r="P809" s="214"/>
      <c r="Q809" s="214"/>
      <c r="R809" s="214"/>
      <c r="S809" s="214"/>
      <c r="T809" s="214"/>
      <c r="U809" s="214"/>
      <c r="V809" s="214"/>
      <c r="W809" s="214"/>
      <c r="X809" s="214"/>
      <c r="Y809" s="214"/>
      <c r="Z809" s="214"/>
      <c r="AA809" s="214"/>
      <c r="AB809" s="214"/>
      <c r="AC809" s="214"/>
    </row>
    <row r="810">
      <c r="A810" s="180"/>
      <c r="B810" s="214"/>
      <c r="C810" s="214"/>
      <c r="D810" s="214"/>
      <c r="E810" s="214"/>
      <c r="F810" s="214"/>
      <c r="G810" s="214"/>
      <c r="H810" s="214"/>
      <c r="I810" s="214"/>
      <c r="J810" s="214"/>
      <c r="K810" s="214"/>
      <c r="L810" s="214"/>
      <c r="M810" s="214"/>
      <c r="N810" s="214"/>
      <c r="O810" s="214"/>
      <c r="P810" s="214"/>
      <c r="Q810" s="214"/>
      <c r="R810" s="214"/>
      <c r="S810" s="214"/>
      <c r="T810" s="214"/>
      <c r="U810" s="214"/>
      <c r="V810" s="214"/>
      <c r="W810" s="214"/>
      <c r="X810" s="214"/>
      <c r="Y810" s="214"/>
      <c r="Z810" s="214"/>
      <c r="AA810" s="214"/>
      <c r="AB810" s="214"/>
      <c r="AC810" s="214"/>
    </row>
    <row r="811">
      <c r="A811" s="180"/>
      <c r="B811" s="214"/>
      <c r="C811" s="214"/>
      <c r="D811" s="214"/>
      <c r="E811" s="214"/>
      <c r="F811" s="214"/>
      <c r="G811" s="214"/>
      <c r="H811" s="214"/>
      <c r="I811" s="214"/>
      <c r="J811" s="214"/>
      <c r="K811" s="214"/>
      <c r="L811" s="214"/>
      <c r="M811" s="214"/>
      <c r="N811" s="214"/>
      <c r="O811" s="214"/>
      <c r="P811" s="214"/>
      <c r="Q811" s="214"/>
      <c r="R811" s="214"/>
      <c r="S811" s="214"/>
      <c r="T811" s="214"/>
      <c r="U811" s="214"/>
      <c r="V811" s="214"/>
      <c r="W811" s="214"/>
      <c r="X811" s="214"/>
      <c r="Y811" s="214"/>
      <c r="Z811" s="214"/>
      <c r="AA811" s="214"/>
      <c r="AB811" s="214"/>
      <c r="AC811" s="214"/>
    </row>
    <row r="812">
      <c r="A812" s="180"/>
      <c r="B812" s="214"/>
      <c r="C812" s="214"/>
      <c r="D812" s="214"/>
      <c r="E812" s="214"/>
      <c r="F812" s="214"/>
      <c r="G812" s="214"/>
      <c r="H812" s="214"/>
      <c r="I812" s="214"/>
      <c r="J812" s="214"/>
      <c r="K812" s="214"/>
      <c r="L812" s="214"/>
      <c r="M812" s="214"/>
      <c r="N812" s="214"/>
      <c r="O812" s="214"/>
      <c r="P812" s="214"/>
      <c r="Q812" s="214"/>
      <c r="R812" s="214"/>
      <c r="S812" s="214"/>
      <c r="T812" s="214"/>
      <c r="U812" s="214"/>
      <c r="V812" s="214"/>
      <c r="W812" s="214"/>
      <c r="X812" s="214"/>
      <c r="Y812" s="214"/>
      <c r="Z812" s="214"/>
      <c r="AA812" s="214"/>
      <c r="AB812" s="214"/>
      <c r="AC812" s="214"/>
    </row>
    <row r="813">
      <c r="A813" s="180"/>
      <c r="B813" s="214"/>
      <c r="C813" s="214"/>
      <c r="D813" s="214"/>
      <c r="E813" s="214"/>
      <c r="F813" s="214"/>
      <c r="G813" s="214"/>
      <c r="H813" s="214"/>
      <c r="I813" s="214"/>
      <c r="J813" s="214"/>
      <c r="K813" s="214"/>
      <c r="L813" s="214"/>
      <c r="M813" s="214"/>
      <c r="N813" s="214"/>
      <c r="O813" s="214"/>
      <c r="P813" s="214"/>
      <c r="Q813" s="214"/>
      <c r="R813" s="214"/>
      <c r="S813" s="214"/>
      <c r="T813" s="214"/>
      <c r="U813" s="214"/>
      <c r="V813" s="214"/>
      <c r="W813" s="214"/>
      <c r="X813" s="214"/>
      <c r="Y813" s="214"/>
      <c r="Z813" s="214"/>
      <c r="AA813" s="214"/>
      <c r="AB813" s="214"/>
      <c r="AC813" s="214"/>
    </row>
    <row r="814">
      <c r="A814" s="180"/>
      <c r="B814" s="214"/>
      <c r="C814" s="214"/>
      <c r="D814" s="214"/>
      <c r="E814" s="214"/>
      <c r="F814" s="214"/>
      <c r="G814" s="214"/>
      <c r="H814" s="214"/>
      <c r="I814" s="214"/>
      <c r="J814" s="214"/>
      <c r="K814" s="214"/>
      <c r="L814" s="214"/>
      <c r="M814" s="214"/>
      <c r="N814" s="214"/>
      <c r="O814" s="214"/>
      <c r="P814" s="214"/>
      <c r="Q814" s="214"/>
      <c r="R814" s="214"/>
      <c r="S814" s="214"/>
      <c r="T814" s="214"/>
      <c r="U814" s="214"/>
      <c r="V814" s="214"/>
      <c r="W814" s="214"/>
      <c r="X814" s="214"/>
      <c r="Y814" s="214"/>
      <c r="Z814" s="214"/>
      <c r="AA814" s="214"/>
      <c r="AB814" s="214"/>
      <c r="AC814" s="214"/>
    </row>
    <row r="815">
      <c r="A815" s="180"/>
      <c r="B815" s="214"/>
      <c r="C815" s="214"/>
      <c r="D815" s="214"/>
      <c r="E815" s="214"/>
      <c r="F815" s="214"/>
      <c r="G815" s="214"/>
      <c r="H815" s="214"/>
      <c r="I815" s="214"/>
      <c r="J815" s="214"/>
      <c r="K815" s="214"/>
      <c r="L815" s="214"/>
      <c r="M815" s="214"/>
      <c r="N815" s="214"/>
      <c r="O815" s="214"/>
      <c r="P815" s="214"/>
      <c r="Q815" s="214"/>
      <c r="R815" s="214"/>
      <c r="S815" s="214"/>
      <c r="T815" s="214"/>
      <c r="U815" s="214"/>
      <c r="V815" s="214"/>
      <c r="W815" s="214"/>
      <c r="X815" s="214"/>
      <c r="Y815" s="214"/>
      <c r="Z815" s="214"/>
      <c r="AA815" s="214"/>
      <c r="AB815" s="214"/>
      <c r="AC815" s="214"/>
    </row>
    <row r="816">
      <c r="A816" s="180"/>
      <c r="B816" s="214"/>
      <c r="C816" s="214"/>
      <c r="D816" s="214"/>
      <c r="E816" s="214"/>
      <c r="F816" s="214"/>
      <c r="G816" s="214"/>
      <c r="H816" s="214"/>
      <c r="I816" s="214"/>
      <c r="J816" s="214"/>
      <c r="K816" s="214"/>
      <c r="L816" s="214"/>
      <c r="M816" s="214"/>
      <c r="N816" s="214"/>
      <c r="O816" s="214"/>
      <c r="P816" s="214"/>
      <c r="Q816" s="214"/>
      <c r="R816" s="214"/>
      <c r="S816" s="214"/>
      <c r="T816" s="214"/>
      <c r="U816" s="214"/>
      <c r="V816" s="214"/>
      <c r="W816" s="214"/>
      <c r="X816" s="214"/>
      <c r="Y816" s="214"/>
      <c r="Z816" s="214"/>
      <c r="AA816" s="214"/>
      <c r="AB816" s="214"/>
      <c r="AC816" s="214"/>
    </row>
    <row r="817">
      <c r="A817" s="180"/>
      <c r="B817" s="214"/>
      <c r="C817" s="214"/>
      <c r="D817" s="214"/>
      <c r="E817" s="214"/>
      <c r="F817" s="214"/>
      <c r="G817" s="214"/>
      <c r="H817" s="214"/>
      <c r="I817" s="214"/>
      <c r="J817" s="214"/>
      <c r="K817" s="214"/>
      <c r="L817" s="214"/>
      <c r="M817" s="214"/>
      <c r="N817" s="214"/>
      <c r="O817" s="214"/>
      <c r="P817" s="214"/>
      <c r="Q817" s="214"/>
      <c r="R817" s="214"/>
      <c r="S817" s="214"/>
      <c r="T817" s="214"/>
      <c r="U817" s="214"/>
      <c r="V817" s="214"/>
      <c r="W817" s="214"/>
      <c r="X817" s="214"/>
      <c r="Y817" s="214"/>
      <c r="Z817" s="214"/>
      <c r="AA817" s="214"/>
      <c r="AB817" s="214"/>
      <c r="AC817" s="214"/>
    </row>
    <row r="818">
      <c r="A818" s="180"/>
      <c r="B818" s="214"/>
      <c r="C818" s="214"/>
      <c r="D818" s="214"/>
      <c r="E818" s="214"/>
      <c r="F818" s="214"/>
      <c r="G818" s="214"/>
      <c r="H818" s="214"/>
      <c r="I818" s="214"/>
      <c r="J818" s="214"/>
      <c r="K818" s="214"/>
      <c r="L818" s="214"/>
      <c r="M818" s="214"/>
      <c r="N818" s="214"/>
      <c r="O818" s="214"/>
      <c r="P818" s="214"/>
      <c r="Q818" s="214"/>
      <c r="R818" s="214"/>
      <c r="S818" s="214"/>
      <c r="T818" s="214"/>
      <c r="U818" s="214"/>
      <c r="V818" s="214"/>
      <c r="W818" s="214"/>
      <c r="X818" s="214"/>
      <c r="Y818" s="214"/>
      <c r="Z818" s="214"/>
      <c r="AA818" s="214"/>
      <c r="AB818" s="214"/>
      <c r="AC818" s="214"/>
    </row>
    <row r="819">
      <c r="A819" s="180"/>
      <c r="B819" s="214"/>
      <c r="C819" s="214"/>
      <c r="D819" s="214"/>
      <c r="E819" s="214"/>
      <c r="F819" s="214"/>
      <c r="G819" s="214"/>
      <c r="H819" s="214"/>
      <c r="I819" s="214"/>
      <c r="J819" s="214"/>
      <c r="K819" s="214"/>
      <c r="L819" s="214"/>
      <c r="M819" s="214"/>
      <c r="N819" s="214"/>
      <c r="O819" s="214"/>
      <c r="P819" s="214"/>
      <c r="Q819" s="214"/>
      <c r="R819" s="214"/>
      <c r="S819" s="214"/>
      <c r="T819" s="214"/>
      <c r="U819" s="214"/>
      <c r="V819" s="214"/>
      <c r="W819" s="214"/>
      <c r="X819" s="214"/>
      <c r="Y819" s="214"/>
      <c r="Z819" s="214"/>
      <c r="AA819" s="214"/>
      <c r="AB819" s="214"/>
      <c r="AC819" s="214"/>
    </row>
    <row r="820">
      <c r="A820" s="180"/>
      <c r="B820" s="214"/>
      <c r="C820" s="214"/>
      <c r="D820" s="214"/>
      <c r="E820" s="214"/>
      <c r="F820" s="214"/>
      <c r="G820" s="214"/>
      <c r="H820" s="214"/>
      <c r="I820" s="214"/>
      <c r="J820" s="214"/>
      <c r="K820" s="214"/>
      <c r="L820" s="214"/>
      <c r="M820" s="214"/>
      <c r="N820" s="214"/>
      <c r="O820" s="214"/>
      <c r="P820" s="214"/>
      <c r="Q820" s="214"/>
      <c r="R820" s="214"/>
      <c r="S820" s="214"/>
      <c r="T820" s="214"/>
      <c r="U820" s="214"/>
      <c r="V820" s="214"/>
      <c r="W820" s="214"/>
      <c r="X820" s="214"/>
      <c r="Y820" s="214"/>
      <c r="Z820" s="214"/>
      <c r="AA820" s="214"/>
      <c r="AB820" s="214"/>
      <c r="AC820" s="214"/>
    </row>
    <row r="821">
      <c r="A821" s="180"/>
      <c r="B821" s="214"/>
      <c r="C821" s="214"/>
      <c r="D821" s="214"/>
      <c r="E821" s="214"/>
      <c r="F821" s="214"/>
      <c r="G821" s="214"/>
      <c r="H821" s="214"/>
      <c r="I821" s="214"/>
      <c r="J821" s="214"/>
      <c r="K821" s="214"/>
      <c r="L821" s="214"/>
      <c r="M821" s="214"/>
      <c r="N821" s="214"/>
      <c r="O821" s="214"/>
      <c r="P821" s="214"/>
      <c r="Q821" s="214"/>
      <c r="R821" s="214"/>
      <c r="S821" s="214"/>
      <c r="T821" s="214"/>
      <c r="U821" s="214"/>
      <c r="V821" s="214"/>
      <c r="W821" s="214"/>
      <c r="X821" s="214"/>
      <c r="Y821" s="214"/>
      <c r="Z821" s="214"/>
      <c r="AA821" s="214"/>
      <c r="AB821" s="214"/>
      <c r="AC821" s="214"/>
    </row>
    <row r="822">
      <c r="A822" s="180"/>
      <c r="B822" s="214"/>
      <c r="C822" s="214"/>
      <c r="D822" s="214"/>
      <c r="E822" s="214"/>
      <c r="F822" s="214"/>
      <c r="G822" s="214"/>
      <c r="H822" s="214"/>
      <c r="I822" s="214"/>
      <c r="J822" s="214"/>
      <c r="K822" s="214"/>
      <c r="L822" s="214"/>
      <c r="M822" s="214"/>
      <c r="N822" s="214"/>
      <c r="O822" s="214"/>
      <c r="P822" s="214"/>
      <c r="Q822" s="214"/>
      <c r="R822" s="214"/>
      <c r="S822" s="214"/>
      <c r="T822" s="214"/>
      <c r="U822" s="214"/>
      <c r="V822" s="214"/>
      <c r="W822" s="214"/>
      <c r="X822" s="214"/>
      <c r="Y822" s="214"/>
      <c r="Z822" s="214"/>
      <c r="AA822" s="214"/>
      <c r="AB822" s="214"/>
      <c r="AC822" s="214"/>
    </row>
    <row r="823">
      <c r="A823" s="180"/>
      <c r="B823" s="214"/>
      <c r="C823" s="214"/>
      <c r="D823" s="214"/>
      <c r="E823" s="214"/>
      <c r="F823" s="214"/>
      <c r="G823" s="214"/>
      <c r="H823" s="214"/>
      <c r="I823" s="214"/>
      <c r="J823" s="214"/>
      <c r="K823" s="214"/>
      <c r="L823" s="214"/>
      <c r="M823" s="214"/>
      <c r="N823" s="214"/>
      <c r="O823" s="214"/>
      <c r="P823" s="214"/>
      <c r="Q823" s="214"/>
      <c r="R823" s="214"/>
      <c r="S823" s="214"/>
      <c r="T823" s="214"/>
      <c r="U823" s="214"/>
      <c r="V823" s="214"/>
      <c r="W823" s="214"/>
      <c r="X823" s="214"/>
      <c r="Y823" s="214"/>
      <c r="Z823" s="214"/>
      <c r="AA823" s="214"/>
      <c r="AB823" s="214"/>
      <c r="AC823" s="214"/>
    </row>
    <row r="824">
      <c r="A824" s="180"/>
      <c r="B824" s="214"/>
      <c r="C824" s="214"/>
      <c r="D824" s="214"/>
      <c r="E824" s="214"/>
      <c r="F824" s="214"/>
      <c r="G824" s="214"/>
      <c r="H824" s="214"/>
      <c r="I824" s="214"/>
      <c r="J824" s="214"/>
      <c r="K824" s="214"/>
      <c r="L824" s="214"/>
      <c r="M824" s="214"/>
      <c r="N824" s="214"/>
      <c r="O824" s="214"/>
      <c r="P824" s="214"/>
      <c r="Q824" s="214"/>
      <c r="R824" s="214"/>
      <c r="S824" s="214"/>
      <c r="T824" s="214"/>
      <c r="U824" s="214"/>
      <c r="V824" s="214"/>
      <c r="W824" s="214"/>
      <c r="X824" s="214"/>
      <c r="Y824" s="214"/>
      <c r="Z824" s="214"/>
      <c r="AA824" s="214"/>
      <c r="AB824" s="214"/>
      <c r="AC824" s="214"/>
    </row>
    <row r="825">
      <c r="A825" s="180"/>
      <c r="B825" s="214"/>
      <c r="C825" s="214"/>
      <c r="D825" s="214"/>
      <c r="E825" s="214"/>
      <c r="F825" s="214"/>
      <c r="G825" s="214"/>
      <c r="H825" s="214"/>
      <c r="I825" s="214"/>
      <c r="J825" s="214"/>
      <c r="K825" s="214"/>
      <c r="L825" s="214"/>
      <c r="M825" s="214"/>
      <c r="N825" s="214"/>
      <c r="O825" s="214"/>
      <c r="P825" s="214"/>
      <c r="Q825" s="214"/>
      <c r="R825" s="214"/>
      <c r="S825" s="214"/>
      <c r="T825" s="214"/>
      <c r="U825" s="214"/>
      <c r="V825" s="214"/>
      <c r="W825" s="214"/>
      <c r="X825" s="214"/>
      <c r="Y825" s="214"/>
      <c r="Z825" s="214"/>
      <c r="AA825" s="214"/>
      <c r="AB825" s="214"/>
      <c r="AC825" s="214"/>
    </row>
    <row r="826">
      <c r="A826" s="180"/>
      <c r="B826" s="214"/>
      <c r="C826" s="214"/>
      <c r="D826" s="214"/>
      <c r="E826" s="214"/>
      <c r="F826" s="214"/>
      <c r="G826" s="214"/>
      <c r="H826" s="214"/>
      <c r="I826" s="214"/>
      <c r="J826" s="214"/>
      <c r="K826" s="214"/>
      <c r="L826" s="214"/>
      <c r="M826" s="214"/>
      <c r="N826" s="214"/>
      <c r="O826" s="214"/>
      <c r="P826" s="214"/>
      <c r="Q826" s="214"/>
      <c r="R826" s="214"/>
      <c r="S826" s="214"/>
      <c r="T826" s="214"/>
      <c r="U826" s="214"/>
      <c r="V826" s="214"/>
      <c r="W826" s="214"/>
      <c r="X826" s="214"/>
      <c r="Y826" s="214"/>
      <c r="Z826" s="214"/>
      <c r="AA826" s="214"/>
      <c r="AB826" s="214"/>
      <c r="AC826" s="214"/>
    </row>
    <row r="827">
      <c r="A827" s="180"/>
      <c r="B827" s="214"/>
      <c r="C827" s="214"/>
      <c r="D827" s="214"/>
      <c r="E827" s="214"/>
      <c r="F827" s="214"/>
      <c r="G827" s="214"/>
      <c r="H827" s="214"/>
      <c r="I827" s="214"/>
      <c r="J827" s="214"/>
      <c r="K827" s="214"/>
      <c r="L827" s="214"/>
      <c r="M827" s="214"/>
      <c r="N827" s="214"/>
      <c r="O827" s="214"/>
      <c r="P827" s="214"/>
      <c r="Q827" s="214"/>
      <c r="R827" s="214"/>
      <c r="S827" s="214"/>
      <c r="T827" s="214"/>
      <c r="U827" s="214"/>
      <c r="V827" s="214"/>
      <c r="W827" s="214"/>
      <c r="X827" s="214"/>
      <c r="Y827" s="214"/>
      <c r="Z827" s="214"/>
      <c r="AA827" s="214"/>
      <c r="AB827" s="214"/>
      <c r="AC827" s="214"/>
    </row>
    <row r="828">
      <c r="A828" s="180"/>
      <c r="B828" s="214"/>
      <c r="C828" s="214"/>
      <c r="D828" s="214"/>
      <c r="E828" s="214"/>
      <c r="F828" s="214"/>
      <c r="G828" s="214"/>
      <c r="H828" s="214"/>
      <c r="I828" s="214"/>
      <c r="J828" s="214"/>
      <c r="K828" s="214"/>
      <c r="L828" s="214"/>
      <c r="M828" s="214"/>
      <c r="N828" s="214"/>
      <c r="O828" s="214"/>
      <c r="P828" s="214"/>
      <c r="Q828" s="214"/>
      <c r="R828" s="214"/>
      <c r="S828" s="214"/>
      <c r="T828" s="214"/>
      <c r="U828" s="214"/>
      <c r="V828" s="214"/>
      <c r="W828" s="214"/>
      <c r="X828" s="214"/>
      <c r="Y828" s="214"/>
      <c r="Z828" s="214"/>
      <c r="AA828" s="214"/>
      <c r="AB828" s="214"/>
      <c r="AC828" s="214"/>
    </row>
    <row r="829">
      <c r="A829" s="180"/>
      <c r="B829" s="214"/>
      <c r="C829" s="214"/>
      <c r="D829" s="214"/>
      <c r="E829" s="214"/>
      <c r="F829" s="214"/>
      <c r="G829" s="214"/>
      <c r="H829" s="214"/>
      <c r="I829" s="214"/>
      <c r="J829" s="214"/>
      <c r="K829" s="214"/>
      <c r="L829" s="214"/>
      <c r="M829" s="214"/>
      <c r="N829" s="214"/>
      <c r="O829" s="214"/>
      <c r="P829" s="214"/>
      <c r="Q829" s="214"/>
      <c r="R829" s="214"/>
      <c r="S829" s="214"/>
      <c r="T829" s="214"/>
      <c r="U829" s="214"/>
      <c r="V829" s="214"/>
      <c r="W829" s="214"/>
      <c r="X829" s="214"/>
      <c r="Y829" s="214"/>
      <c r="Z829" s="214"/>
      <c r="AA829" s="214"/>
      <c r="AB829" s="214"/>
      <c r="AC829" s="214"/>
    </row>
    <row r="830">
      <c r="A830" s="180"/>
      <c r="B830" s="214"/>
      <c r="C830" s="214"/>
      <c r="D830" s="214"/>
      <c r="E830" s="214"/>
      <c r="F830" s="214"/>
      <c r="G830" s="214"/>
      <c r="H830" s="214"/>
      <c r="I830" s="214"/>
      <c r="J830" s="214"/>
      <c r="K830" s="214"/>
      <c r="L830" s="214"/>
      <c r="M830" s="214"/>
      <c r="N830" s="214"/>
      <c r="O830" s="214"/>
      <c r="P830" s="214"/>
      <c r="Q830" s="214"/>
      <c r="R830" s="214"/>
      <c r="S830" s="214"/>
      <c r="T830" s="214"/>
      <c r="U830" s="214"/>
      <c r="V830" s="214"/>
      <c r="W830" s="214"/>
      <c r="X830" s="214"/>
      <c r="Y830" s="214"/>
      <c r="Z830" s="214"/>
      <c r="AA830" s="214"/>
      <c r="AB830" s="214"/>
      <c r="AC830" s="214"/>
    </row>
    <row r="831">
      <c r="A831" s="180"/>
      <c r="B831" s="214"/>
      <c r="C831" s="214"/>
      <c r="D831" s="214"/>
      <c r="E831" s="214"/>
      <c r="F831" s="214"/>
      <c r="G831" s="214"/>
      <c r="H831" s="214"/>
      <c r="I831" s="214"/>
      <c r="J831" s="214"/>
      <c r="K831" s="214"/>
      <c r="L831" s="214"/>
      <c r="M831" s="214"/>
      <c r="N831" s="214"/>
      <c r="O831" s="214"/>
      <c r="P831" s="214"/>
      <c r="Q831" s="214"/>
      <c r="R831" s="214"/>
      <c r="S831" s="214"/>
      <c r="T831" s="214"/>
      <c r="U831" s="214"/>
      <c r="V831" s="214"/>
      <c r="W831" s="214"/>
      <c r="X831" s="214"/>
      <c r="Y831" s="214"/>
      <c r="Z831" s="214"/>
      <c r="AA831" s="214"/>
      <c r="AB831" s="214"/>
      <c r="AC831" s="214"/>
    </row>
    <row r="832">
      <c r="A832" s="180"/>
      <c r="B832" s="214"/>
      <c r="C832" s="214"/>
      <c r="D832" s="214"/>
      <c r="E832" s="214"/>
      <c r="F832" s="214"/>
      <c r="G832" s="214"/>
      <c r="H832" s="214"/>
      <c r="I832" s="214"/>
      <c r="J832" s="214"/>
      <c r="K832" s="214"/>
      <c r="L832" s="214"/>
      <c r="M832" s="214"/>
      <c r="N832" s="214"/>
      <c r="O832" s="214"/>
      <c r="P832" s="214"/>
      <c r="Q832" s="214"/>
      <c r="R832" s="214"/>
      <c r="S832" s="214"/>
      <c r="T832" s="214"/>
      <c r="U832" s="214"/>
      <c r="V832" s="214"/>
      <c r="W832" s="214"/>
      <c r="X832" s="214"/>
      <c r="Y832" s="214"/>
      <c r="Z832" s="214"/>
      <c r="AA832" s="214"/>
      <c r="AB832" s="214"/>
      <c r="AC832" s="214"/>
    </row>
    <row r="833">
      <c r="A833" s="180"/>
      <c r="B833" s="214"/>
      <c r="C833" s="214"/>
      <c r="D833" s="214"/>
      <c r="E833" s="214"/>
      <c r="F833" s="214"/>
      <c r="G833" s="214"/>
      <c r="H833" s="214"/>
      <c r="I833" s="214"/>
      <c r="J833" s="214"/>
      <c r="K833" s="214"/>
      <c r="L833" s="214"/>
      <c r="M833" s="214"/>
      <c r="N833" s="214"/>
      <c r="O833" s="214"/>
      <c r="P833" s="214"/>
      <c r="Q833" s="214"/>
      <c r="R833" s="214"/>
      <c r="S833" s="214"/>
      <c r="T833" s="214"/>
      <c r="U833" s="214"/>
      <c r="V833" s="214"/>
      <c r="W833" s="214"/>
      <c r="X833" s="214"/>
      <c r="Y833" s="214"/>
      <c r="Z833" s="214"/>
      <c r="AA833" s="214"/>
      <c r="AB833" s="214"/>
      <c r="AC833" s="214"/>
    </row>
    <row r="834">
      <c r="A834" s="180"/>
      <c r="B834" s="214"/>
      <c r="C834" s="214"/>
      <c r="D834" s="214"/>
      <c r="E834" s="214"/>
      <c r="F834" s="214"/>
      <c r="G834" s="214"/>
      <c r="H834" s="214"/>
      <c r="I834" s="214"/>
      <c r="J834" s="214"/>
      <c r="K834" s="214"/>
      <c r="L834" s="214"/>
      <c r="M834" s="214"/>
      <c r="N834" s="214"/>
      <c r="O834" s="214"/>
      <c r="P834" s="214"/>
      <c r="Q834" s="214"/>
      <c r="R834" s="214"/>
      <c r="S834" s="214"/>
      <c r="T834" s="214"/>
      <c r="U834" s="214"/>
      <c r="V834" s="214"/>
      <c r="W834" s="214"/>
      <c r="X834" s="214"/>
      <c r="Y834" s="214"/>
      <c r="Z834" s="214"/>
      <c r="AA834" s="214"/>
      <c r="AB834" s="214"/>
      <c r="AC834" s="214"/>
    </row>
    <row r="835">
      <c r="A835" s="180"/>
      <c r="B835" s="214"/>
      <c r="C835" s="214"/>
      <c r="D835" s="214"/>
      <c r="E835" s="214"/>
      <c r="F835" s="214"/>
      <c r="G835" s="214"/>
      <c r="H835" s="214"/>
      <c r="I835" s="214"/>
      <c r="J835" s="214"/>
      <c r="K835" s="214"/>
      <c r="L835" s="214"/>
      <c r="M835" s="214"/>
      <c r="N835" s="214"/>
      <c r="O835" s="214"/>
      <c r="P835" s="214"/>
      <c r="Q835" s="214"/>
      <c r="R835" s="214"/>
      <c r="S835" s="214"/>
      <c r="T835" s="214"/>
      <c r="U835" s="214"/>
      <c r="V835" s="214"/>
      <c r="W835" s="214"/>
      <c r="X835" s="214"/>
      <c r="Y835" s="214"/>
      <c r="Z835" s="214"/>
      <c r="AA835" s="214"/>
      <c r="AB835" s="214"/>
      <c r="AC835" s="214"/>
    </row>
    <row r="836">
      <c r="A836" s="180"/>
      <c r="B836" s="214"/>
      <c r="C836" s="214"/>
      <c r="D836" s="214"/>
      <c r="E836" s="214"/>
      <c r="F836" s="214"/>
      <c r="G836" s="214"/>
      <c r="H836" s="214"/>
      <c r="I836" s="214"/>
      <c r="J836" s="214"/>
      <c r="K836" s="214"/>
      <c r="L836" s="214"/>
      <c r="M836" s="214"/>
      <c r="N836" s="214"/>
      <c r="O836" s="214"/>
      <c r="P836" s="214"/>
      <c r="Q836" s="214"/>
      <c r="R836" s="214"/>
      <c r="S836" s="214"/>
      <c r="T836" s="214"/>
      <c r="U836" s="214"/>
      <c r="V836" s="214"/>
      <c r="W836" s="214"/>
      <c r="X836" s="214"/>
      <c r="Y836" s="214"/>
      <c r="Z836" s="214"/>
      <c r="AA836" s="214"/>
      <c r="AB836" s="214"/>
      <c r="AC836" s="214"/>
    </row>
    <row r="837">
      <c r="A837" s="180"/>
      <c r="B837" s="214"/>
      <c r="C837" s="214"/>
      <c r="D837" s="214"/>
      <c r="E837" s="214"/>
      <c r="F837" s="214"/>
      <c r="G837" s="214"/>
      <c r="H837" s="214"/>
      <c r="I837" s="214"/>
      <c r="J837" s="214"/>
      <c r="K837" s="214"/>
      <c r="L837" s="214"/>
      <c r="M837" s="214"/>
      <c r="N837" s="214"/>
      <c r="O837" s="214"/>
      <c r="P837" s="214"/>
      <c r="Q837" s="214"/>
      <c r="R837" s="214"/>
      <c r="S837" s="214"/>
      <c r="T837" s="214"/>
      <c r="U837" s="214"/>
      <c r="V837" s="214"/>
      <c r="W837" s="214"/>
      <c r="X837" s="214"/>
      <c r="Y837" s="214"/>
      <c r="Z837" s="214"/>
      <c r="AA837" s="214"/>
      <c r="AB837" s="214"/>
      <c r="AC837" s="214"/>
    </row>
    <row r="838">
      <c r="A838" s="180"/>
      <c r="B838" s="214"/>
      <c r="C838" s="214"/>
      <c r="D838" s="214"/>
      <c r="E838" s="214"/>
      <c r="F838" s="214"/>
      <c r="G838" s="214"/>
      <c r="H838" s="214"/>
      <c r="I838" s="214"/>
      <c r="J838" s="214"/>
      <c r="K838" s="214"/>
      <c r="L838" s="214"/>
      <c r="M838" s="214"/>
      <c r="N838" s="214"/>
      <c r="O838" s="214"/>
      <c r="P838" s="214"/>
      <c r="Q838" s="214"/>
      <c r="R838" s="214"/>
      <c r="S838" s="214"/>
      <c r="T838" s="214"/>
      <c r="U838" s="214"/>
      <c r="V838" s="214"/>
      <c r="W838" s="214"/>
      <c r="X838" s="214"/>
      <c r="Y838" s="214"/>
      <c r="Z838" s="214"/>
      <c r="AA838" s="214"/>
      <c r="AB838" s="214"/>
      <c r="AC838" s="214"/>
    </row>
    <row r="839">
      <c r="A839" s="180"/>
      <c r="B839" s="214"/>
      <c r="C839" s="214"/>
      <c r="D839" s="214"/>
      <c r="E839" s="214"/>
      <c r="F839" s="214"/>
      <c r="G839" s="214"/>
      <c r="H839" s="214"/>
      <c r="I839" s="214"/>
      <c r="J839" s="214"/>
      <c r="K839" s="214"/>
      <c r="L839" s="214"/>
      <c r="M839" s="214"/>
      <c r="N839" s="214"/>
      <c r="O839" s="214"/>
      <c r="P839" s="214"/>
      <c r="Q839" s="214"/>
      <c r="R839" s="214"/>
      <c r="S839" s="214"/>
      <c r="T839" s="214"/>
      <c r="U839" s="214"/>
      <c r="V839" s="214"/>
      <c r="W839" s="214"/>
      <c r="X839" s="214"/>
      <c r="Y839" s="214"/>
      <c r="Z839" s="214"/>
      <c r="AA839" s="214"/>
      <c r="AB839" s="214"/>
      <c r="AC839" s="214"/>
    </row>
    <row r="840">
      <c r="A840" s="180"/>
      <c r="B840" s="214"/>
      <c r="C840" s="214"/>
      <c r="D840" s="214"/>
      <c r="E840" s="214"/>
      <c r="F840" s="214"/>
      <c r="G840" s="214"/>
      <c r="H840" s="214"/>
      <c r="I840" s="214"/>
      <c r="J840" s="214"/>
      <c r="K840" s="214"/>
      <c r="L840" s="214"/>
      <c r="M840" s="214"/>
      <c r="N840" s="214"/>
      <c r="O840" s="214"/>
      <c r="P840" s="214"/>
      <c r="Q840" s="214"/>
      <c r="R840" s="214"/>
      <c r="S840" s="214"/>
      <c r="T840" s="214"/>
      <c r="U840" s="214"/>
      <c r="V840" s="214"/>
      <c r="W840" s="214"/>
      <c r="X840" s="214"/>
      <c r="Y840" s="214"/>
      <c r="Z840" s="214"/>
      <c r="AA840" s="214"/>
      <c r="AB840" s="214"/>
      <c r="AC840" s="214"/>
    </row>
    <row r="841">
      <c r="A841" s="180"/>
      <c r="B841" s="214"/>
      <c r="C841" s="214"/>
      <c r="D841" s="214"/>
      <c r="E841" s="214"/>
      <c r="F841" s="214"/>
      <c r="G841" s="214"/>
      <c r="H841" s="214"/>
      <c r="I841" s="214"/>
      <c r="J841" s="214"/>
      <c r="K841" s="214"/>
      <c r="L841" s="214"/>
      <c r="M841" s="214"/>
      <c r="N841" s="214"/>
      <c r="O841" s="214"/>
      <c r="P841" s="214"/>
      <c r="Q841" s="214"/>
      <c r="R841" s="214"/>
      <c r="S841" s="214"/>
      <c r="T841" s="214"/>
      <c r="U841" s="214"/>
      <c r="V841" s="214"/>
      <c r="W841" s="214"/>
      <c r="X841" s="214"/>
      <c r="Y841" s="214"/>
      <c r="Z841" s="214"/>
      <c r="AA841" s="214"/>
      <c r="AB841" s="214"/>
      <c r="AC841" s="214"/>
    </row>
    <row r="842">
      <c r="A842" s="180"/>
      <c r="B842" s="214"/>
      <c r="C842" s="214"/>
      <c r="D842" s="214"/>
      <c r="E842" s="214"/>
      <c r="F842" s="214"/>
      <c r="G842" s="214"/>
      <c r="H842" s="214"/>
      <c r="I842" s="214"/>
      <c r="J842" s="214"/>
      <c r="K842" s="214"/>
      <c r="L842" s="214"/>
      <c r="M842" s="214"/>
      <c r="N842" s="214"/>
      <c r="O842" s="214"/>
      <c r="P842" s="214"/>
      <c r="Q842" s="214"/>
      <c r="R842" s="214"/>
      <c r="S842" s="214"/>
      <c r="T842" s="214"/>
      <c r="U842" s="214"/>
      <c r="V842" s="214"/>
      <c r="W842" s="214"/>
      <c r="X842" s="214"/>
      <c r="Y842" s="214"/>
      <c r="Z842" s="214"/>
      <c r="AA842" s="214"/>
      <c r="AB842" s="214"/>
      <c r="AC842" s="214"/>
    </row>
    <row r="843">
      <c r="A843" s="180"/>
      <c r="B843" s="214"/>
      <c r="C843" s="214"/>
      <c r="D843" s="214"/>
      <c r="E843" s="214"/>
      <c r="F843" s="214"/>
      <c r="G843" s="214"/>
      <c r="H843" s="214"/>
      <c r="I843" s="214"/>
      <c r="J843" s="214"/>
      <c r="K843" s="214"/>
      <c r="L843" s="214"/>
      <c r="M843" s="214"/>
      <c r="N843" s="214"/>
      <c r="O843" s="214"/>
      <c r="P843" s="214"/>
      <c r="Q843" s="214"/>
      <c r="R843" s="214"/>
      <c r="S843" s="214"/>
      <c r="T843" s="214"/>
      <c r="U843" s="214"/>
      <c r="V843" s="214"/>
      <c r="W843" s="214"/>
      <c r="X843" s="214"/>
      <c r="Y843" s="214"/>
      <c r="Z843" s="214"/>
      <c r="AA843" s="214"/>
      <c r="AB843" s="214"/>
      <c r="AC843" s="214"/>
    </row>
    <row r="844">
      <c r="A844" s="180"/>
      <c r="B844" s="214"/>
      <c r="C844" s="214"/>
      <c r="D844" s="214"/>
      <c r="E844" s="214"/>
      <c r="F844" s="214"/>
      <c r="G844" s="214"/>
      <c r="H844" s="214"/>
      <c r="I844" s="214"/>
      <c r="J844" s="214"/>
      <c r="K844" s="214"/>
      <c r="L844" s="214"/>
      <c r="M844" s="214"/>
      <c r="N844" s="214"/>
      <c r="O844" s="214"/>
      <c r="P844" s="214"/>
      <c r="Q844" s="214"/>
      <c r="R844" s="214"/>
      <c r="S844" s="214"/>
      <c r="T844" s="214"/>
      <c r="U844" s="214"/>
      <c r="V844" s="214"/>
      <c r="W844" s="214"/>
      <c r="X844" s="214"/>
      <c r="Y844" s="214"/>
      <c r="Z844" s="214"/>
      <c r="AA844" s="214"/>
      <c r="AB844" s="214"/>
      <c r="AC844" s="214"/>
    </row>
    <row r="845">
      <c r="A845" s="180"/>
      <c r="B845" s="214"/>
      <c r="C845" s="214"/>
      <c r="D845" s="214"/>
      <c r="E845" s="214"/>
      <c r="F845" s="214"/>
      <c r="G845" s="214"/>
      <c r="H845" s="214"/>
      <c r="I845" s="214"/>
      <c r="J845" s="214"/>
      <c r="K845" s="214"/>
      <c r="L845" s="214"/>
      <c r="M845" s="214"/>
      <c r="N845" s="214"/>
      <c r="O845" s="214"/>
      <c r="P845" s="214"/>
      <c r="Q845" s="214"/>
      <c r="R845" s="214"/>
      <c r="S845" s="214"/>
      <c r="T845" s="214"/>
      <c r="U845" s="214"/>
      <c r="V845" s="214"/>
      <c r="W845" s="214"/>
      <c r="X845" s="214"/>
      <c r="Y845" s="214"/>
      <c r="Z845" s="214"/>
      <c r="AA845" s="214"/>
      <c r="AB845" s="214"/>
      <c r="AC845" s="214"/>
    </row>
    <row r="846">
      <c r="A846" s="180"/>
      <c r="B846" s="214"/>
      <c r="C846" s="214"/>
      <c r="D846" s="214"/>
      <c r="E846" s="214"/>
      <c r="F846" s="214"/>
      <c r="G846" s="214"/>
      <c r="H846" s="214"/>
      <c r="I846" s="214"/>
      <c r="J846" s="214"/>
      <c r="K846" s="214"/>
      <c r="L846" s="214"/>
      <c r="M846" s="214"/>
      <c r="N846" s="214"/>
      <c r="O846" s="214"/>
      <c r="P846" s="214"/>
      <c r="Q846" s="214"/>
      <c r="R846" s="214"/>
      <c r="S846" s="214"/>
      <c r="T846" s="214"/>
      <c r="U846" s="214"/>
      <c r="V846" s="214"/>
      <c r="W846" s="214"/>
      <c r="X846" s="214"/>
      <c r="Y846" s="214"/>
      <c r="Z846" s="214"/>
      <c r="AA846" s="214"/>
      <c r="AB846" s="214"/>
      <c r="AC846" s="214"/>
    </row>
    <row r="847">
      <c r="A847" s="180"/>
      <c r="B847" s="214"/>
      <c r="C847" s="214"/>
      <c r="D847" s="214"/>
      <c r="E847" s="214"/>
      <c r="F847" s="214"/>
      <c r="G847" s="214"/>
      <c r="H847" s="214"/>
      <c r="I847" s="214"/>
      <c r="J847" s="214"/>
      <c r="K847" s="214"/>
      <c r="L847" s="214"/>
      <c r="M847" s="214"/>
      <c r="N847" s="214"/>
      <c r="O847" s="214"/>
      <c r="P847" s="214"/>
      <c r="Q847" s="214"/>
      <c r="R847" s="214"/>
      <c r="S847" s="214"/>
      <c r="T847" s="214"/>
      <c r="U847" s="214"/>
      <c r="V847" s="214"/>
      <c r="W847" s="214"/>
      <c r="X847" s="214"/>
      <c r="Y847" s="214"/>
      <c r="Z847" s="214"/>
      <c r="AA847" s="214"/>
      <c r="AB847" s="214"/>
      <c r="AC847" s="214"/>
    </row>
    <row r="848">
      <c r="A848" s="180"/>
      <c r="B848" s="214"/>
      <c r="C848" s="214"/>
      <c r="D848" s="214"/>
      <c r="E848" s="214"/>
      <c r="F848" s="214"/>
      <c r="G848" s="214"/>
      <c r="H848" s="214"/>
      <c r="I848" s="214"/>
      <c r="J848" s="214"/>
      <c r="K848" s="214"/>
      <c r="L848" s="214"/>
      <c r="M848" s="214"/>
      <c r="N848" s="214"/>
      <c r="O848" s="214"/>
      <c r="P848" s="214"/>
      <c r="Q848" s="214"/>
      <c r="R848" s="214"/>
      <c r="S848" s="214"/>
      <c r="T848" s="214"/>
      <c r="U848" s="214"/>
      <c r="V848" s="214"/>
      <c r="W848" s="214"/>
      <c r="X848" s="214"/>
      <c r="Y848" s="214"/>
      <c r="Z848" s="214"/>
      <c r="AA848" s="214"/>
      <c r="AB848" s="214"/>
      <c r="AC848" s="214"/>
    </row>
    <row r="849">
      <c r="A849" s="180"/>
      <c r="B849" s="214"/>
      <c r="C849" s="214"/>
      <c r="D849" s="214"/>
      <c r="E849" s="214"/>
      <c r="F849" s="214"/>
      <c r="G849" s="214"/>
      <c r="H849" s="214"/>
      <c r="I849" s="214"/>
      <c r="J849" s="214"/>
      <c r="K849" s="214"/>
      <c r="L849" s="214"/>
      <c r="M849" s="214"/>
      <c r="N849" s="214"/>
      <c r="O849" s="214"/>
      <c r="P849" s="214"/>
      <c r="Q849" s="214"/>
      <c r="R849" s="214"/>
      <c r="S849" s="214"/>
      <c r="T849" s="214"/>
      <c r="U849" s="214"/>
      <c r="V849" s="214"/>
      <c r="W849" s="214"/>
      <c r="X849" s="214"/>
      <c r="Y849" s="214"/>
      <c r="Z849" s="214"/>
      <c r="AA849" s="214"/>
      <c r="AB849" s="214"/>
      <c r="AC849" s="214"/>
    </row>
    <row r="850">
      <c r="A850" s="180"/>
      <c r="B850" s="214"/>
      <c r="C850" s="214"/>
      <c r="D850" s="214"/>
      <c r="E850" s="214"/>
      <c r="F850" s="214"/>
      <c r="G850" s="214"/>
      <c r="H850" s="214"/>
      <c r="I850" s="214"/>
      <c r="J850" s="214"/>
      <c r="K850" s="214"/>
      <c r="L850" s="214"/>
      <c r="M850" s="214"/>
      <c r="N850" s="214"/>
      <c r="O850" s="214"/>
      <c r="P850" s="214"/>
      <c r="Q850" s="214"/>
      <c r="R850" s="214"/>
      <c r="S850" s="214"/>
      <c r="T850" s="214"/>
      <c r="U850" s="214"/>
      <c r="V850" s="214"/>
      <c r="W850" s="214"/>
      <c r="X850" s="214"/>
      <c r="Y850" s="214"/>
      <c r="Z850" s="214"/>
      <c r="AA850" s="214"/>
      <c r="AB850" s="214"/>
      <c r="AC850" s="214"/>
    </row>
    <row r="851">
      <c r="A851" s="180"/>
      <c r="B851" s="214"/>
      <c r="C851" s="214"/>
      <c r="D851" s="214"/>
      <c r="E851" s="214"/>
      <c r="F851" s="214"/>
      <c r="G851" s="214"/>
      <c r="H851" s="214"/>
      <c r="I851" s="214"/>
      <c r="J851" s="214"/>
      <c r="K851" s="214"/>
      <c r="L851" s="214"/>
      <c r="M851" s="214"/>
      <c r="N851" s="214"/>
      <c r="O851" s="214"/>
      <c r="P851" s="214"/>
      <c r="Q851" s="214"/>
      <c r="R851" s="214"/>
      <c r="S851" s="214"/>
      <c r="T851" s="214"/>
      <c r="U851" s="214"/>
      <c r="V851" s="214"/>
      <c r="W851" s="214"/>
      <c r="X851" s="214"/>
      <c r="Y851" s="214"/>
      <c r="Z851" s="214"/>
      <c r="AA851" s="214"/>
      <c r="AB851" s="214"/>
      <c r="AC851" s="214"/>
    </row>
    <row r="852">
      <c r="A852" s="180"/>
      <c r="B852" s="214"/>
      <c r="C852" s="214"/>
      <c r="D852" s="214"/>
      <c r="E852" s="214"/>
      <c r="F852" s="214"/>
      <c r="G852" s="214"/>
      <c r="H852" s="214"/>
      <c r="I852" s="214"/>
      <c r="J852" s="214"/>
      <c r="K852" s="214"/>
      <c r="L852" s="214"/>
      <c r="M852" s="214"/>
      <c r="N852" s="214"/>
      <c r="O852" s="214"/>
      <c r="P852" s="214"/>
      <c r="Q852" s="214"/>
      <c r="R852" s="214"/>
      <c r="S852" s="214"/>
      <c r="T852" s="214"/>
      <c r="U852" s="214"/>
      <c r="V852" s="214"/>
      <c r="W852" s="214"/>
      <c r="X852" s="214"/>
      <c r="Y852" s="214"/>
      <c r="Z852" s="214"/>
      <c r="AA852" s="214"/>
      <c r="AB852" s="214"/>
      <c r="AC852" s="214"/>
    </row>
    <row r="853">
      <c r="A853" s="180"/>
      <c r="B853" s="214"/>
      <c r="C853" s="214"/>
      <c r="D853" s="214"/>
      <c r="E853" s="214"/>
      <c r="F853" s="214"/>
      <c r="G853" s="214"/>
      <c r="H853" s="214"/>
      <c r="I853" s="214"/>
      <c r="J853" s="214"/>
      <c r="K853" s="214"/>
      <c r="L853" s="214"/>
      <c r="M853" s="214"/>
      <c r="N853" s="214"/>
      <c r="O853" s="214"/>
      <c r="P853" s="214"/>
      <c r="Q853" s="214"/>
      <c r="R853" s="214"/>
      <c r="S853" s="214"/>
      <c r="T853" s="214"/>
      <c r="U853" s="214"/>
      <c r="V853" s="214"/>
      <c r="W853" s="214"/>
      <c r="X853" s="214"/>
      <c r="Y853" s="214"/>
      <c r="Z853" s="214"/>
      <c r="AA853" s="214"/>
      <c r="AB853" s="214"/>
      <c r="AC853" s="214"/>
    </row>
    <row r="854">
      <c r="A854" s="180"/>
      <c r="B854" s="214"/>
      <c r="C854" s="214"/>
      <c r="D854" s="214"/>
      <c r="E854" s="214"/>
      <c r="F854" s="214"/>
      <c r="G854" s="214"/>
      <c r="H854" s="214"/>
      <c r="I854" s="214"/>
      <c r="J854" s="214"/>
      <c r="K854" s="214"/>
      <c r="L854" s="214"/>
      <c r="M854" s="214"/>
      <c r="N854" s="214"/>
      <c r="O854" s="214"/>
      <c r="P854" s="214"/>
      <c r="Q854" s="214"/>
      <c r="R854" s="214"/>
      <c r="S854" s="214"/>
      <c r="T854" s="214"/>
      <c r="U854" s="214"/>
      <c r="V854" s="214"/>
      <c r="W854" s="214"/>
      <c r="X854" s="214"/>
      <c r="Y854" s="214"/>
      <c r="Z854" s="214"/>
      <c r="AA854" s="214"/>
      <c r="AB854" s="214"/>
      <c r="AC854" s="214"/>
    </row>
    <row r="855">
      <c r="A855" s="180"/>
      <c r="B855" s="214"/>
      <c r="C855" s="214"/>
      <c r="D855" s="214"/>
      <c r="E855" s="214"/>
      <c r="F855" s="214"/>
      <c r="G855" s="214"/>
      <c r="H855" s="214"/>
      <c r="I855" s="214"/>
      <c r="J855" s="214"/>
      <c r="K855" s="214"/>
      <c r="L855" s="214"/>
      <c r="M855" s="214"/>
      <c r="N855" s="214"/>
      <c r="O855" s="214"/>
      <c r="P855" s="214"/>
      <c r="Q855" s="214"/>
      <c r="R855" s="214"/>
      <c r="S855" s="214"/>
      <c r="T855" s="214"/>
      <c r="U855" s="214"/>
      <c r="V855" s="214"/>
      <c r="W855" s="214"/>
      <c r="X855" s="214"/>
      <c r="Y855" s="214"/>
      <c r="Z855" s="214"/>
      <c r="AA855" s="214"/>
      <c r="AB855" s="214"/>
      <c r="AC855" s="214"/>
    </row>
    <row r="856">
      <c r="A856" s="180"/>
      <c r="B856" s="214"/>
      <c r="C856" s="214"/>
      <c r="D856" s="214"/>
      <c r="E856" s="214"/>
      <c r="F856" s="214"/>
      <c r="G856" s="214"/>
      <c r="H856" s="214"/>
      <c r="I856" s="214"/>
      <c r="J856" s="214"/>
      <c r="K856" s="214"/>
      <c r="L856" s="214"/>
      <c r="M856" s="214"/>
      <c r="N856" s="214"/>
      <c r="O856" s="214"/>
      <c r="P856" s="214"/>
      <c r="Q856" s="214"/>
      <c r="R856" s="214"/>
      <c r="S856" s="214"/>
      <c r="T856" s="214"/>
      <c r="U856" s="214"/>
      <c r="V856" s="214"/>
      <c r="W856" s="214"/>
      <c r="X856" s="214"/>
      <c r="Y856" s="214"/>
      <c r="Z856" s="214"/>
      <c r="AA856" s="214"/>
      <c r="AB856" s="214"/>
      <c r="AC856" s="214"/>
    </row>
    <row r="857">
      <c r="A857" s="180"/>
      <c r="B857" s="214"/>
      <c r="C857" s="214"/>
      <c r="D857" s="214"/>
      <c r="E857" s="214"/>
      <c r="F857" s="214"/>
      <c r="G857" s="214"/>
      <c r="H857" s="214"/>
      <c r="I857" s="214"/>
      <c r="J857" s="214"/>
      <c r="K857" s="214"/>
      <c r="L857" s="214"/>
      <c r="M857" s="214"/>
      <c r="N857" s="214"/>
      <c r="O857" s="214"/>
      <c r="P857" s="214"/>
      <c r="Q857" s="214"/>
      <c r="R857" s="214"/>
      <c r="S857" s="214"/>
      <c r="T857" s="214"/>
      <c r="U857" s="214"/>
      <c r="V857" s="214"/>
      <c r="W857" s="214"/>
      <c r="X857" s="214"/>
      <c r="Y857" s="214"/>
      <c r="Z857" s="214"/>
      <c r="AA857" s="214"/>
      <c r="AB857" s="214"/>
      <c r="AC857" s="214"/>
    </row>
    <row r="858">
      <c r="A858" s="180"/>
      <c r="B858" s="214"/>
      <c r="C858" s="214"/>
      <c r="D858" s="214"/>
      <c r="E858" s="214"/>
      <c r="F858" s="214"/>
      <c r="G858" s="214"/>
      <c r="H858" s="214"/>
      <c r="I858" s="214"/>
      <c r="J858" s="214"/>
      <c r="K858" s="214"/>
      <c r="L858" s="214"/>
      <c r="M858" s="214"/>
      <c r="N858" s="214"/>
      <c r="O858" s="214"/>
      <c r="P858" s="214"/>
      <c r="Q858" s="214"/>
      <c r="R858" s="214"/>
      <c r="S858" s="214"/>
      <c r="T858" s="214"/>
      <c r="U858" s="214"/>
      <c r="V858" s="214"/>
      <c r="W858" s="214"/>
      <c r="X858" s="214"/>
      <c r="Y858" s="214"/>
      <c r="Z858" s="214"/>
      <c r="AA858" s="214"/>
      <c r="AB858" s="214"/>
      <c r="AC858" s="214"/>
    </row>
    <row r="859">
      <c r="A859" s="180"/>
      <c r="B859" s="214"/>
      <c r="C859" s="214"/>
      <c r="D859" s="214"/>
      <c r="E859" s="214"/>
      <c r="F859" s="214"/>
      <c r="G859" s="214"/>
      <c r="H859" s="214"/>
      <c r="I859" s="214"/>
      <c r="J859" s="214"/>
      <c r="K859" s="214"/>
      <c r="L859" s="214"/>
      <c r="M859" s="214"/>
      <c r="N859" s="214"/>
      <c r="O859" s="214"/>
      <c r="P859" s="214"/>
      <c r="Q859" s="214"/>
      <c r="R859" s="214"/>
      <c r="S859" s="214"/>
      <c r="T859" s="214"/>
      <c r="U859" s="214"/>
      <c r="V859" s="214"/>
      <c r="W859" s="214"/>
      <c r="X859" s="214"/>
      <c r="Y859" s="214"/>
      <c r="Z859" s="214"/>
      <c r="AA859" s="214"/>
      <c r="AB859" s="214"/>
      <c r="AC859" s="214"/>
    </row>
    <row r="860">
      <c r="A860" s="180"/>
      <c r="B860" s="214"/>
      <c r="C860" s="214"/>
      <c r="D860" s="214"/>
      <c r="E860" s="214"/>
      <c r="F860" s="214"/>
      <c r="G860" s="214"/>
      <c r="H860" s="214"/>
      <c r="I860" s="214"/>
      <c r="J860" s="214"/>
      <c r="K860" s="214"/>
      <c r="L860" s="214"/>
      <c r="M860" s="214"/>
      <c r="N860" s="214"/>
      <c r="O860" s="214"/>
      <c r="P860" s="214"/>
      <c r="Q860" s="214"/>
      <c r="R860" s="214"/>
      <c r="S860" s="214"/>
      <c r="T860" s="214"/>
      <c r="U860" s="214"/>
      <c r="V860" s="214"/>
      <c r="W860" s="214"/>
      <c r="X860" s="214"/>
      <c r="Y860" s="214"/>
      <c r="Z860" s="214"/>
      <c r="AA860" s="214"/>
      <c r="AB860" s="214"/>
      <c r="AC860" s="214"/>
    </row>
    <row r="861">
      <c r="A861" s="180"/>
      <c r="B861" s="214"/>
      <c r="C861" s="214"/>
      <c r="D861" s="214"/>
      <c r="E861" s="214"/>
      <c r="F861" s="214"/>
      <c r="G861" s="214"/>
      <c r="H861" s="214"/>
      <c r="I861" s="214"/>
      <c r="J861" s="214"/>
      <c r="K861" s="214"/>
      <c r="L861" s="214"/>
      <c r="M861" s="214"/>
      <c r="N861" s="214"/>
      <c r="O861" s="214"/>
      <c r="P861" s="214"/>
      <c r="Q861" s="214"/>
      <c r="R861" s="214"/>
      <c r="S861" s="214"/>
      <c r="T861" s="214"/>
      <c r="U861" s="214"/>
      <c r="V861" s="214"/>
      <c r="W861" s="214"/>
      <c r="X861" s="214"/>
      <c r="Y861" s="214"/>
      <c r="Z861" s="214"/>
      <c r="AA861" s="214"/>
      <c r="AB861" s="214"/>
      <c r="AC861" s="214"/>
    </row>
    <row r="862">
      <c r="A862" s="180"/>
      <c r="B862" s="214"/>
      <c r="C862" s="214"/>
      <c r="D862" s="214"/>
      <c r="E862" s="214"/>
      <c r="F862" s="214"/>
      <c r="G862" s="214"/>
      <c r="H862" s="214"/>
      <c r="I862" s="214"/>
      <c r="J862" s="214"/>
      <c r="K862" s="214"/>
      <c r="L862" s="214"/>
      <c r="M862" s="214"/>
      <c r="N862" s="214"/>
      <c r="O862" s="214"/>
      <c r="P862" s="214"/>
      <c r="Q862" s="214"/>
      <c r="R862" s="214"/>
      <c r="S862" s="214"/>
      <c r="T862" s="214"/>
      <c r="U862" s="214"/>
      <c r="V862" s="214"/>
      <c r="W862" s="214"/>
      <c r="X862" s="214"/>
      <c r="Y862" s="214"/>
      <c r="Z862" s="214"/>
      <c r="AA862" s="214"/>
      <c r="AB862" s="214"/>
      <c r="AC862" s="214"/>
    </row>
    <row r="863">
      <c r="A863" s="180"/>
      <c r="B863" s="214"/>
      <c r="C863" s="214"/>
      <c r="D863" s="214"/>
      <c r="E863" s="214"/>
      <c r="F863" s="214"/>
      <c r="G863" s="214"/>
      <c r="H863" s="214"/>
      <c r="I863" s="214"/>
      <c r="J863" s="214"/>
      <c r="K863" s="214"/>
      <c r="L863" s="214"/>
      <c r="M863" s="214"/>
      <c r="N863" s="214"/>
      <c r="O863" s="214"/>
      <c r="P863" s="214"/>
      <c r="Q863" s="214"/>
      <c r="R863" s="214"/>
      <c r="S863" s="214"/>
      <c r="T863" s="214"/>
      <c r="U863" s="214"/>
      <c r="V863" s="214"/>
      <c r="W863" s="214"/>
      <c r="X863" s="214"/>
      <c r="Y863" s="214"/>
      <c r="Z863" s="214"/>
      <c r="AA863" s="214"/>
      <c r="AB863" s="214"/>
      <c r="AC863" s="214"/>
    </row>
    <row r="864">
      <c r="A864" s="180"/>
      <c r="B864" s="214"/>
      <c r="C864" s="214"/>
      <c r="D864" s="214"/>
      <c r="E864" s="214"/>
      <c r="F864" s="214"/>
      <c r="G864" s="214"/>
      <c r="H864" s="214"/>
      <c r="I864" s="214"/>
      <c r="J864" s="214"/>
      <c r="K864" s="214"/>
      <c r="L864" s="214"/>
      <c r="M864" s="214"/>
      <c r="N864" s="214"/>
      <c r="O864" s="214"/>
      <c r="P864" s="214"/>
      <c r="Q864" s="214"/>
      <c r="R864" s="214"/>
      <c r="S864" s="214"/>
      <c r="T864" s="214"/>
      <c r="U864" s="214"/>
      <c r="V864" s="214"/>
      <c r="W864" s="214"/>
      <c r="X864" s="214"/>
      <c r="Y864" s="214"/>
      <c r="Z864" s="214"/>
      <c r="AA864" s="214"/>
      <c r="AB864" s="214"/>
      <c r="AC864" s="214"/>
    </row>
    <row r="865">
      <c r="A865" s="180"/>
      <c r="B865" s="214"/>
      <c r="C865" s="214"/>
      <c r="D865" s="214"/>
      <c r="E865" s="214"/>
      <c r="F865" s="214"/>
      <c r="G865" s="214"/>
      <c r="H865" s="214"/>
      <c r="I865" s="214"/>
      <c r="J865" s="214"/>
      <c r="K865" s="214"/>
      <c r="L865" s="214"/>
      <c r="M865" s="214"/>
      <c r="N865" s="214"/>
      <c r="O865" s="214"/>
      <c r="P865" s="214"/>
      <c r="Q865" s="214"/>
      <c r="R865" s="214"/>
      <c r="S865" s="214"/>
      <c r="T865" s="214"/>
      <c r="U865" s="214"/>
      <c r="V865" s="214"/>
      <c r="W865" s="214"/>
      <c r="X865" s="214"/>
      <c r="Y865" s="214"/>
      <c r="Z865" s="214"/>
      <c r="AA865" s="214"/>
      <c r="AB865" s="214"/>
      <c r="AC865" s="214"/>
    </row>
    <row r="866">
      <c r="A866" s="180"/>
      <c r="B866" s="214"/>
      <c r="C866" s="214"/>
      <c r="D866" s="214"/>
      <c r="E866" s="214"/>
      <c r="F866" s="214"/>
      <c r="G866" s="214"/>
      <c r="H866" s="214"/>
      <c r="I866" s="214"/>
      <c r="J866" s="214"/>
      <c r="K866" s="214"/>
      <c r="L866" s="214"/>
      <c r="M866" s="214"/>
      <c r="N866" s="214"/>
      <c r="O866" s="214"/>
      <c r="P866" s="214"/>
      <c r="Q866" s="214"/>
      <c r="R866" s="214"/>
      <c r="S866" s="214"/>
      <c r="T866" s="214"/>
      <c r="U866" s="214"/>
      <c r="V866" s="214"/>
      <c r="W866" s="214"/>
      <c r="X866" s="214"/>
      <c r="Y866" s="214"/>
      <c r="Z866" s="214"/>
      <c r="AA866" s="214"/>
      <c r="AB866" s="214"/>
      <c r="AC866" s="214"/>
    </row>
    <row r="867">
      <c r="A867" s="180"/>
      <c r="B867" s="214"/>
      <c r="C867" s="214"/>
      <c r="D867" s="214"/>
      <c r="E867" s="214"/>
      <c r="F867" s="214"/>
      <c r="G867" s="214"/>
      <c r="H867" s="214"/>
      <c r="I867" s="214"/>
      <c r="J867" s="214"/>
      <c r="K867" s="214"/>
      <c r="L867" s="214"/>
      <c r="M867" s="214"/>
      <c r="N867" s="214"/>
      <c r="O867" s="214"/>
      <c r="P867" s="214"/>
      <c r="Q867" s="214"/>
      <c r="R867" s="214"/>
      <c r="S867" s="214"/>
      <c r="T867" s="214"/>
      <c r="U867" s="214"/>
      <c r="V867" s="214"/>
      <c r="W867" s="214"/>
      <c r="X867" s="214"/>
      <c r="Y867" s="214"/>
      <c r="Z867" s="214"/>
      <c r="AA867" s="214"/>
      <c r="AB867" s="214"/>
      <c r="AC867" s="214"/>
    </row>
    <row r="868">
      <c r="A868" s="180"/>
      <c r="B868" s="214"/>
      <c r="C868" s="214"/>
      <c r="D868" s="214"/>
      <c r="E868" s="214"/>
      <c r="F868" s="214"/>
      <c r="G868" s="214"/>
      <c r="H868" s="214"/>
      <c r="I868" s="214"/>
      <c r="J868" s="214"/>
      <c r="K868" s="214"/>
      <c r="L868" s="214"/>
      <c r="M868" s="214"/>
      <c r="N868" s="214"/>
      <c r="O868" s="214"/>
      <c r="P868" s="214"/>
      <c r="Q868" s="214"/>
      <c r="R868" s="214"/>
      <c r="S868" s="214"/>
      <c r="T868" s="214"/>
      <c r="U868" s="214"/>
      <c r="V868" s="214"/>
      <c r="W868" s="214"/>
      <c r="X868" s="214"/>
      <c r="Y868" s="214"/>
      <c r="Z868" s="214"/>
      <c r="AA868" s="214"/>
      <c r="AB868" s="214"/>
      <c r="AC868" s="214"/>
    </row>
    <row r="869">
      <c r="A869" s="180"/>
      <c r="B869" s="214"/>
      <c r="C869" s="214"/>
      <c r="D869" s="214"/>
      <c r="E869" s="214"/>
      <c r="F869" s="214"/>
      <c r="G869" s="214"/>
      <c r="H869" s="214"/>
      <c r="I869" s="214"/>
      <c r="J869" s="214"/>
      <c r="K869" s="214"/>
      <c r="L869" s="214"/>
      <c r="M869" s="214"/>
      <c r="N869" s="214"/>
      <c r="O869" s="214"/>
      <c r="P869" s="214"/>
      <c r="Q869" s="214"/>
      <c r="R869" s="214"/>
      <c r="S869" s="214"/>
      <c r="T869" s="214"/>
      <c r="U869" s="214"/>
      <c r="V869" s="214"/>
      <c r="W869" s="214"/>
      <c r="X869" s="214"/>
      <c r="Y869" s="214"/>
      <c r="Z869" s="214"/>
      <c r="AA869" s="214"/>
      <c r="AB869" s="214"/>
      <c r="AC869" s="214"/>
    </row>
    <row r="870">
      <c r="A870" s="180"/>
      <c r="B870" s="214"/>
      <c r="C870" s="214"/>
      <c r="D870" s="214"/>
      <c r="E870" s="214"/>
      <c r="F870" s="214"/>
      <c r="G870" s="214"/>
      <c r="H870" s="214"/>
      <c r="I870" s="214"/>
      <c r="J870" s="214"/>
      <c r="K870" s="214"/>
      <c r="L870" s="214"/>
      <c r="M870" s="214"/>
      <c r="N870" s="214"/>
      <c r="O870" s="214"/>
      <c r="P870" s="214"/>
      <c r="Q870" s="214"/>
      <c r="R870" s="214"/>
      <c r="S870" s="214"/>
      <c r="T870" s="214"/>
      <c r="U870" s="214"/>
      <c r="V870" s="214"/>
      <c r="W870" s="214"/>
      <c r="X870" s="214"/>
      <c r="Y870" s="214"/>
      <c r="Z870" s="214"/>
      <c r="AA870" s="214"/>
      <c r="AB870" s="214"/>
      <c r="AC870" s="214"/>
    </row>
    <row r="871">
      <c r="A871" s="180"/>
      <c r="B871" s="214"/>
      <c r="C871" s="214"/>
      <c r="D871" s="214"/>
      <c r="E871" s="214"/>
      <c r="F871" s="214"/>
      <c r="G871" s="214"/>
      <c r="H871" s="214"/>
      <c r="I871" s="214"/>
      <c r="J871" s="214"/>
      <c r="K871" s="214"/>
      <c r="L871" s="214"/>
      <c r="M871" s="214"/>
      <c r="N871" s="214"/>
      <c r="O871" s="214"/>
      <c r="P871" s="214"/>
      <c r="Q871" s="214"/>
      <c r="R871" s="214"/>
      <c r="S871" s="214"/>
      <c r="T871" s="214"/>
      <c r="U871" s="214"/>
      <c r="V871" s="214"/>
      <c r="W871" s="214"/>
      <c r="X871" s="214"/>
      <c r="Y871" s="214"/>
      <c r="Z871" s="214"/>
      <c r="AA871" s="214"/>
      <c r="AB871" s="214"/>
      <c r="AC871" s="214"/>
    </row>
    <row r="872">
      <c r="A872" s="180"/>
      <c r="B872" s="214"/>
      <c r="C872" s="214"/>
      <c r="D872" s="214"/>
      <c r="E872" s="214"/>
      <c r="F872" s="214"/>
      <c r="G872" s="214"/>
      <c r="H872" s="214"/>
      <c r="I872" s="214"/>
      <c r="J872" s="214"/>
      <c r="K872" s="214"/>
      <c r="L872" s="214"/>
      <c r="M872" s="214"/>
      <c r="N872" s="214"/>
      <c r="O872" s="214"/>
      <c r="P872" s="214"/>
      <c r="Q872" s="214"/>
      <c r="R872" s="214"/>
      <c r="S872" s="214"/>
      <c r="T872" s="214"/>
      <c r="U872" s="214"/>
      <c r="V872" s="214"/>
      <c r="W872" s="214"/>
      <c r="X872" s="214"/>
      <c r="Y872" s="214"/>
      <c r="Z872" s="214"/>
      <c r="AA872" s="214"/>
      <c r="AB872" s="214"/>
      <c r="AC872" s="214"/>
    </row>
    <row r="873">
      <c r="A873" s="180"/>
      <c r="B873" s="214"/>
      <c r="C873" s="214"/>
      <c r="D873" s="214"/>
      <c r="E873" s="214"/>
      <c r="F873" s="214"/>
      <c r="G873" s="214"/>
      <c r="H873" s="214"/>
      <c r="I873" s="214"/>
      <c r="J873" s="214"/>
      <c r="K873" s="214"/>
      <c r="L873" s="214"/>
      <c r="M873" s="214"/>
      <c r="N873" s="214"/>
      <c r="O873" s="214"/>
      <c r="P873" s="214"/>
      <c r="Q873" s="214"/>
      <c r="R873" s="214"/>
      <c r="S873" s="214"/>
      <c r="T873" s="214"/>
      <c r="U873" s="214"/>
      <c r="V873" s="214"/>
      <c r="W873" s="214"/>
      <c r="X873" s="214"/>
      <c r="Y873" s="214"/>
      <c r="Z873" s="214"/>
      <c r="AA873" s="214"/>
      <c r="AB873" s="214"/>
      <c r="AC873" s="214"/>
    </row>
    <row r="874">
      <c r="A874" s="180"/>
      <c r="B874" s="214"/>
      <c r="C874" s="214"/>
      <c r="D874" s="214"/>
      <c r="E874" s="214"/>
      <c r="F874" s="214"/>
      <c r="G874" s="214"/>
      <c r="H874" s="214"/>
      <c r="I874" s="214"/>
      <c r="J874" s="214"/>
      <c r="K874" s="214"/>
      <c r="L874" s="214"/>
      <c r="M874" s="214"/>
      <c r="N874" s="214"/>
      <c r="O874" s="214"/>
      <c r="P874" s="214"/>
      <c r="Q874" s="214"/>
      <c r="R874" s="214"/>
      <c r="S874" s="214"/>
      <c r="T874" s="214"/>
      <c r="U874" s="214"/>
      <c r="V874" s="214"/>
      <c r="W874" s="214"/>
      <c r="X874" s="214"/>
      <c r="Y874" s="214"/>
      <c r="Z874" s="214"/>
      <c r="AA874" s="214"/>
      <c r="AB874" s="214"/>
      <c r="AC874" s="214"/>
    </row>
    <row r="875">
      <c r="A875" s="180"/>
      <c r="B875" s="214"/>
      <c r="C875" s="214"/>
      <c r="D875" s="214"/>
      <c r="E875" s="214"/>
      <c r="F875" s="214"/>
      <c r="G875" s="214"/>
      <c r="H875" s="214"/>
      <c r="I875" s="214"/>
      <c r="J875" s="214"/>
      <c r="K875" s="214"/>
      <c r="L875" s="214"/>
      <c r="M875" s="214"/>
      <c r="N875" s="214"/>
      <c r="O875" s="214"/>
      <c r="P875" s="214"/>
      <c r="Q875" s="214"/>
      <c r="R875" s="214"/>
      <c r="S875" s="214"/>
      <c r="T875" s="214"/>
      <c r="U875" s="214"/>
      <c r="V875" s="214"/>
      <c r="W875" s="214"/>
      <c r="X875" s="214"/>
      <c r="Y875" s="214"/>
      <c r="Z875" s="214"/>
      <c r="AA875" s="214"/>
      <c r="AB875" s="214"/>
      <c r="AC875" s="214"/>
    </row>
    <row r="876">
      <c r="A876" s="180"/>
      <c r="B876" s="214"/>
      <c r="C876" s="214"/>
      <c r="D876" s="214"/>
      <c r="E876" s="214"/>
      <c r="F876" s="214"/>
      <c r="G876" s="214"/>
      <c r="H876" s="214"/>
      <c r="I876" s="214"/>
      <c r="J876" s="214"/>
      <c r="K876" s="214"/>
      <c r="L876" s="214"/>
      <c r="M876" s="214"/>
      <c r="N876" s="214"/>
      <c r="O876" s="214"/>
      <c r="P876" s="214"/>
      <c r="Q876" s="214"/>
      <c r="R876" s="214"/>
      <c r="S876" s="214"/>
      <c r="T876" s="214"/>
      <c r="U876" s="214"/>
      <c r="V876" s="214"/>
      <c r="W876" s="214"/>
      <c r="X876" s="214"/>
      <c r="Y876" s="214"/>
      <c r="Z876" s="214"/>
      <c r="AA876" s="214"/>
      <c r="AB876" s="214"/>
      <c r="AC876" s="214"/>
    </row>
    <row r="877">
      <c r="A877" s="180"/>
      <c r="B877" s="214"/>
      <c r="C877" s="214"/>
      <c r="D877" s="214"/>
      <c r="E877" s="214"/>
      <c r="F877" s="214"/>
      <c r="G877" s="214"/>
      <c r="H877" s="214"/>
      <c r="I877" s="214"/>
      <c r="J877" s="214"/>
      <c r="K877" s="214"/>
      <c r="L877" s="214"/>
      <c r="M877" s="214"/>
      <c r="N877" s="214"/>
      <c r="O877" s="214"/>
      <c r="P877" s="214"/>
      <c r="Q877" s="214"/>
      <c r="R877" s="214"/>
      <c r="S877" s="214"/>
      <c r="T877" s="214"/>
      <c r="U877" s="214"/>
      <c r="V877" s="214"/>
      <c r="W877" s="214"/>
      <c r="X877" s="214"/>
      <c r="Y877" s="214"/>
      <c r="Z877" s="214"/>
      <c r="AA877" s="214"/>
      <c r="AB877" s="214"/>
      <c r="AC877" s="214"/>
    </row>
    <row r="878">
      <c r="A878" s="180"/>
      <c r="B878" s="214"/>
      <c r="C878" s="214"/>
      <c r="D878" s="214"/>
      <c r="E878" s="214"/>
      <c r="F878" s="214"/>
      <c r="G878" s="214"/>
      <c r="H878" s="214"/>
      <c r="I878" s="214"/>
      <c r="J878" s="214"/>
      <c r="K878" s="214"/>
      <c r="L878" s="214"/>
      <c r="M878" s="214"/>
      <c r="N878" s="214"/>
      <c r="O878" s="214"/>
      <c r="P878" s="214"/>
      <c r="Q878" s="214"/>
      <c r="R878" s="214"/>
      <c r="S878" s="214"/>
      <c r="T878" s="214"/>
      <c r="U878" s="214"/>
      <c r="V878" s="214"/>
      <c r="W878" s="214"/>
      <c r="X878" s="214"/>
      <c r="Y878" s="214"/>
      <c r="Z878" s="214"/>
      <c r="AA878" s="214"/>
      <c r="AB878" s="214"/>
      <c r="AC878" s="214"/>
    </row>
    <row r="879">
      <c r="A879" s="180"/>
      <c r="B879" s="214"/>
      <c r="C879" s="214"/>
      <c r="D879" s="214"/>
      <c r="E879" s="214"/>
      <c r="F879" s="214"/>
      <c r="G879" s="214"/>
      <c r="H879" s="214"/>
      <c r="I879" s="214"/>
      <c r="J879" s="214"/>
      <c r="K879" s="214"/>
      <c r="L879" s="214"/>
      <c r="M879" s="214"/>
      <c r="N879" s="214"/>
      <c r="O879" s="214"/>
      <c r="P879" s="214"/>
      <c r="Q879" s="214"/>
      <c r="R879" s="214"/>
      <c r="S879" s="214"/>
      <c r="T879" s="214"/>
      <c r="U879" s="214"/>
      <c r="V879" s="214"/>
      <c r="W879" s="214"/>
      <c r="X879" s="214"/>
      <c r="Y879" s="214"/>
      <c r="Z879" s="214"/>
      <c r="AA879" s="214"/>
      <c r="AB879" s="214"/>
      <c r="AC879" s="214"/>
    </row>
    <row r="880">
      <c r="A880" s="180"/>
      <c r="B880" s="214"/>
      <c r="C880" s="214"/>
      <c r="D880" s="214"/>
      <c r="E880" s="214"/>
      <c r="F880" s="214"/>
      <c r="G880" s="214"/>
      <c r="H880" s="214"/>
      <c r="I880" s="214"/>
      <c r="J880" s="214"/>
      <c r="K880" s="214"/>
      <c r="L880" s="214"/>
      <c r="M880" s="214"/>
      <c r="N880" s="214"/>
      <c r="O880" s="214"/>
      <c r="P880" s="214"/>
      <c r="Q880" s="214"/>
      <c r="R880" s="214"/>
      <c r="S880" s="214"/>
      <c r="T880" s="214"/>
      <c r="U880" s="214"/>
      <c r="V880" s="214"/>
      <c r="W880" s="214"/>
      <c r="X880" s="214"/>
      <c r="Y880" s="214"/>
      <c r="Z880" s="214"/>
      <c r="AA880" s="214"/>
      <c r="AB880" s="214"/>
      <c r="AC880" s="214"/>
    </row>
    <row r="881">
      <c r="A881" s="180"/>
      <c r="B881" s="214"/>
      <c r="C881" s="214"/>
      <c r="D881" s="214"/>
      <c r="E881" s="214"/>
      <c r="F881" s="214"/>
      <c r="G881" s="214"/>
      <c r="H881" s="214"/>
      <c r="I881" s="214"/>
      <c r="J881" s="214"/>
      <c r="K881" s="214"/>
      <c r="L881" s="214"/>
      <c r="M881" s="214"/>
      <c r="N881" s="214"/>
      <c r="O881" s="214"/>
      <c r="P881" s="214"/>
      <c r="Q881" s="214"/>
      <c r="R881" s="214"/>
      <c r="S881" s="214"/>
      <c r="T881" s="214"/>
      <c r="U881" s="214"/>
      <c r="V881" s="214"/>
      <c r="W881" s="214"/>
      <c r="X881" s="214"/>
      <c r="Y881" s="214"/>
      <c r="Z881" s="214"/>
      <c r="AA881" s="214"/>
      <c r="AB881" s="214"/>
      <c r="AC881" s="214"/>
    </row>
    <row r="882">
      <c r="A882" s="180"/>
      <c r="B882" s="214"/>
      <c r="C882" s="214"/>
      <c r="D882" s="214"/>
      <c r="E882" s="214"/>
      <c r="F882" s="214"/>
      <c r="G882" s="214"/>
      <c r="H882" s="214"/>
      <c r="I882" s="214"/>
      <c r="J882" s="214"/>
      <c r="K882" s="214"/>
      <c r="L882" s="214"/>
      <c r="M882" s="214"/>
      <c r="N882" s="214"/>
      <c r="O882" s="214"/>
      <c r="P882" s="214"/>
      <c r="Q882" s="214"/>
      <c r="R882" s="214"/>
      <c r="S882" s="214"/>
      <c r="T882" s="214"/>
      <c r="U882" s="214"/>
      <c r="V882" s="214"/>
      <c r="W882" s="214"/>
      <c r="X882" s="214"/>
      <c r="Y882" s="214"/>
      <c r="Z882" s="214"/>
      <c r="AA882" s="214"/>
      <c r="AB882" s="214"/>
      <c r="AC882" s="214"/>
    </row>
    <row r="883">
      <c r="A883" s="180"/>
      <c r="B883" s="214"/>
      <c r="C883" s="214"/>
      <c r="D883" s="214"/>
      <c r="E883" s="214"/>
      <c r="F883" s="214"/>
      <c r="G883" s="214"/>
      <c r="H883" s="214"/>
      <c r="I883" s="214"/>
      <c r="J883" s="214"/>
      <c r="K883" s="214"/>
      <c r="L883" s="214"/>
      <c r="M883" s="214"/>
      <c r="N883" s="214"/>
      <c r="O883" s="214"/>
      <c r="P883" s="214"/>
      <c r="Q883" s="214"/>
      <c r="R883" s="214"/>
      <c r="S883" s="214"/>
      <c r="T883" s="214"/>
      <c r="U883" s="214"/>
      <c r="V883" s="214"/>
      <c r="W883" s="214"/>
      <c r="X883" s="214"/>
      <c r="Y883" s="214"/>
      <c r="Z883" s="214"/>
      <c r="AA883" s="214"/>
      <c r="AB883" s="214"/>
      <c r="AC883" s="214"/>
    </row>
    <row r="884">
      <c r="A884" s="180"/>
      <c r="B884" s="214"/>
      <c r="C884" s="214"/>
      <c r="D884" s="214"/>
      <c r="E884" s="214"/>
      <c r="F884" s="214"/>
      <c r="G884" s="214"/>
      <c r="H884" s="214"/>
      <c r="I884" s="214"/>
      <c r="J884" s="214"/>
      <c r="K884" s="214"/>
      <c r="L884" s="214"/>
      <c r="M884" s="214"/>
      <c r="N884" s="214"/>
      <c r="O884" s="214"/>
      <c r="P884" s="214"/>
      <c r="Q884" s="214"/>
      <c r="R884" s="214"/>
      <c r="S884" s="214"/>
      <c r="T884" s="214"/>
      <c r="U884" s="214"/>
      <c r="V884" s="214"/>
      <c r="W884" s="214"/>
      <c r="X884" s="214"/>
      <c r="Y884" s="214"/>
      <c r="Z884" s="214"/>
      <c r="AA884" s="214"/>
      <c r="AB884" s="214"/>
      <c r="AC884" s="214"/>
    </row>
    <row r="885">
      <c r="A885" s="180"/>
      <c r="B885" s="214"/>
      <c r="C885" s="214"/>
      <c r="D885" s="214"/>
      <c r="E885" s="214"/>
      <c r="F885" s="214"/>
      <c r="G885" s="214"/>
      <c r="H885" s="214"/>
      <c r="I885" s="214"/>
      <c r="J885" s="214"/>
      <c r="K885" s="214"/>
      <c r="L885" s="214"/>
      <c r="M885" s="214"/>
      <c r="N885" s="214"/>
      <c r="O885" s="214"/>
      <c r="P885" s="214"/>
      <c r="Q885" s="214"/>
      <c r="R885" s="214"/>
      <c r="S885" s="214"/>
      <c r="T885" s="214"/>
      <c r="U885" s="214"/>
      <c r="V885" s="214"/>
      <c r="W885" s="214"/>
      <c r="X885" s="214"/>
      <c r="Y885" s="214"/>
      <c r="Z885" s="214"/>
      <c r="AA885" s="214"/>
      <c r="AB885" s="214"/>
      <c r="AC885" s="214"/>
    </row>
    <row r="886">
      <c r="A886" s="180"/>
      <c r="B886" s="214"/>
      <c r="C886" s="214"/>
      <c r="D886" s="214"/>
      <c r="E886" s="214"/>
      <c r="F886" s="214"/>
      <c r="G886" s="214"/>
      <c r="H886" s="214"/>
      <c r="I886" s="214"/>
      <c r="J886" s="214"/>
      <c r="K886" s="214"/>
      <c r="L886" s="214"/>
      <c r="M886" s="214"/>
      <c r="N886" s="214"/>
      <c r="O886" s="214"/>
      <c r="P886" s="214"/>
      <c r="Q886" s="214"/>
      <c r="R886" s="214"/>
      <c r="S886" s="214"/>
      <c r="T886" s="214"/>
      <c r="U886" s="214"/>
      <c r="V886" s="214"/>
      <c r="W886" s="214"/>
      <c r="X886" s="214"/>
      <c r="Y886" s="214"/>
      <c r="Z886" s="214"/>
      <c r="AA886" s="214"/>
      <c r="AB886" s="214"/>
      <c r="AC886" s="214"/>
    </row>
    <row r="887">
      <c r="A887" s="180"/>
      <c r="B887" s="214"/>
      <c r="C887" s="214"/>
      <c r="D887" s="214"/>
      <c r="E887" s="214"/>
      <c r="F887" s="214"/>
      <c r="G887" s="214"/>
      <c r="H887" s="214"/>
      <c r="I887" s="214"/>
      <c r="J887" s="214"/>
      <c r="K887" s="214"/>
      <c r="L887" s="214"/>
      <c r="M887" s="214"/>
      <c r="N887" s="214"/>
      <c r="O887" s="214"/>
      <c r="P887" s="214"/>
      <c r="Q887" s="214"/>
      <c r="R887" s="214"/>
      <c r="S887" s="214"/>
      <c r="T887" s="214"/>
      <c r="U887" s="214"/>
      <c r="V887" s="214"/>
      <c r="W887" s="214"/>
      <c r="X887" s="214"/>
      <c r="Y887" s="214"/>
      <c r="Z887" s="214"/>
      <c r="AA887" s="214"/>
      <c r="AB887" s="214"/>
      <c r="AC887" s="214"/>
    </row>
    <row r="888">
      <c r="A888" s="180"/>
      <c r="B888" s="214"/>
      <c r="C888" s="214"/>
      <c r="D888" s="214"/>
      <c r="E888" s="214"/>
      <c r="F888" s="214"/>
      <c r="G888" s="214"/>
      <c r="H888" s="214"/>
      <c r="I888" s="214"/>
      <c r="J888" s="214"/>
      <c r="K888" s="214"/>
      <c r="L888" s="214"/>
      <c r="M888" s="214"/>
      <c r="N888" s="214"/>
      <c r="O888" s="214"/>
      <c r="P888" s="214"/>
      <c r="Q888" s="214"/>
      <c r="R888" s="214"/>
      <c r="S888" s="214"/>
      <c r="T888" s="214"/>
      <c r="U888" s="214"/>
      <c r="V888" s="214"/>
      <c r="W888" s="214"/>
      <c r="X888" s="214"/>
      <c r="Y888" s="214"/>
      <c r="Z888" s="214"/>
      <c r="AA888" s="214"/>
      <c r="AB888" s="214"/>
      <c r="AC888" s="214"/>
    </row>
    <row r="889">
      <c r="A889" s="180"/>
      <c r="B889" s="214"/>
      <c r="C889" s="214"/>
      <c r="D889" s="214"/>
      <c r="E889" s="214"/>
      <c r="F889" s="214"/>
      <c r="G889" s="214"/>
      <c r="H889" s="214"/>
      <c r="I889" s="214"/>
      <c r="J889" s="214"/>
      <c r="K889" s="214"/>
      <c r="L889" s="214"/>
      <c r="M889" s="214"/>
      <c r="N889" s="214"/>
      <c r="O889" s="214"/>
      <c r="P889" s="214"/>
      <c r="Q889" s="214"/>
      <c r="R889" s="214"/>
      <c r="S889" s="214"/>
      <c r="T889" s="214"/>
      <c r="U889" s="214"/>
      <c r="V889" s="214"/>
      <c r="W889" s="214"/>
      <c r="X889" s="214"/>
      <c r="Y889" s="214"/>
      <c r="Z889" s="214"/>
      <c r="AA889" s="214"/>
      <c r="AB889" s="214"/>
      <c r="AC889" s="214"/>
    </row>
    <row r="890">
      <c r="A890" s="180"/>
      <c r="B890" s="214"/>
      <c r="C890" s="214"/>
      <c r="D890" s="214"/>
      <c r="E890" s="214"/>
      <c r="F890" s="214"/>
      <c r="G890" s="214"/>
      <c r="H890" s="214"/>
      <c r="I890" s="214"/>
      <c r="J890" s="214"/>
      <c r="K890" s="214"/>
      <c r="L890" s="214"/>
      <c r="M890" s="214"/>
      <c r="N890" s="214"/>
      <c r="O890" s="214"/>
      <c r="P890" s="214"/>
      <c r="Q890" s="214"/>
      <c r="R890" s="214"/>
      <c r="S890" s="214"/>
      <c r="T890" s="214"/>
      <c r="U890" s="214"/>
      <c r="V890" s="214"/>
      <c r="W890" s="214"/>
      <c r="X890" s="214"/>
      <c r="Y890" s="214"/>
      <c r="Z890" s="214"/>
      <c r="AA890" s="214"/>
      <c r="AB890" s="214"/>
      <c r="AC890" s="214"/>
    </row>
    <row r="891">
      <c r="A891" s="180"/>
      <c r="B891" s="214"/>
      <c r="C891" s="214"/>
      <c r="D891" s="214"/>
      <c r="E891" s="214"/>
      <c r="F891" s="214"/>
      <c r="G891" s="214"/>
      <c r="H891" s="214"/>
      <c r="I891" s="214"/>
      <c r="J891" s="214"/>
      <c r="K891" s="214"/>
      <c r="L891" s="214"/>
      <c r="M891" s="214"/>
      <c r="N891" s="214"/>
      <c r="O891" s="214"/>
      <c r="P891" s="214"/>
      <c r="Q891" s="214"/>
      <c r="R891" s="214"/>
      <c r="S891" s="214"/>
      <c r="T891" s="214"/>
      <c r="U891" s="214"/>
      <c r="V891" s="214"/>
      <c r="W891" s="214"/>
      <c r="X891" s="214"/>
      <c r="Y891" s="214"/>
      <c r="Z891" s="214"/>
      <c r="AA891" s="214"/>
      <c r="AB891" s="214"/>
      <c r="AC891" s="214"/>
    </row>
    <row r="892">
      <c r="A892" s="180"/>
      <c r="B892" s="214"/>
      <c r="C892" s="214"/>
      <c r="D892" s="214"/>
      <c r="E892" s="214"/>
      <c r="F892" s="214"/>
      <c r="G892" s="214"/>
      <c r="H892" s="214"/>
      <c r="I892" s="214"/>
      <c r="J892" s="214"/>
      <c r="K892" s="214"/>
      <c r="L892" s="214"/>
      <c r="M892" s="214"/>
      <c r="N892" s="214"/>
      <c r="O892" s="214"/>
      <c r="P892" s="214"/>
      <c r="Q892" s="214"/>
      <c r="R892" s="214"/>
      <c r="S892" s="214"/>
      <c r="T892" s="214"/>
      <c r="U892" s="214"/>
      <c r="V892" s="214"/>
      <c r="W892" s="214"/>
      <c r="X892" s="214"/>
      <c r="Y892" s="214"/>
      <c r="Z892" s="214"/>
      <c r="AA892" s="214"/>
      <c r="AB892" s="214"/>
      <c r="AC892" s="214"/>
    </row>
    <row r="893">
      <c r="A893" s="180"/>
      <c r="B893" s="214"/>
      <c r="C893" s="214"/>
      <c r="D893" s="214"/>
      <c r="E893" s="214"/>
      <c r="F893" s="214"/>
      <c r="G893" s="214"/>
      <c r="H893" s="214"/>
      <c r="I893" s="214"/>
      <c r="J893" s="214"/>
      <c r="K893" s="214"/>
      <c r="L893" s="214"/>
      <c r="M893" s="214"/>
      <c r="N893" s="214"/>
      <c r="O893" s="214"/>
      <c r="P893" s="214"/>
      <c r="Q893" s="214"/>
      <c r="R893" s="214"/>
      <c r="S893" s="214"/>
      <c r="T893" s="214"/>
      <c r="U893" s="214"/>
      <c r="V893" s="214"/>
      <c r="W893" s="214"/>
      <c r="X893" s="214"/>
      <c r="Y893" s="214"/>
      <c r="Z893" s="214"/>
      <c r="AA893" s="214"/>
      <c r="AB893" s="214"/>
      <c r="AC893" s="214"/>
    </row>
    <row r="894">
      <c r="A894" s="180"/>
      <c r="B894" s="214"/>
      <c r="C894" s="214"/>
      <c r="D894" s="214"/>
      <c r="E894" s="214"/>
      <c r="F894" s="214"/>
      <c r="G894" s="214"/>
      <c r="H894" s="214"/>
      <c r="I894" s="214"/>
      <c r="J894" s="214"/>
      <c r="K894" s="214"/>
      <c r="L894" s="214"/>
      <c r="M894" s="214"/>
      <c r="N894" s="214"/>
      <c r="O894" s="214"/>
      <c r="P894" s="214"/>
      <c r="Q894" s="214"/>
      <c r="R894" s="214"/>
      <c r="S894" s="214"/>
      <c r="T894" s="214"/>
      <c r="U894" s="214"/>
      <c r="V894" s="214"/>
      <c r="W894" s="214"/>
      <c r="X894" s="214"/>
      <c r="Y894" s="214"/>
      <c r="Z894" s="214"/>
      <c r="AA894" s="214"/>
      <c r="AB894" s="214"/>
      <c r="AC894" s="214"/>
    </row>
    <row r="895">
      <c r="A895" s="180"/>
      <c r="B895" s="214"/>
      <c r="C895" s="214"/>
      <c r="D895" s="214"/>
      <c r="E895" s="214"/>
      <c r="F895" s="214"/>
      <c r="G895" s="214"/>
      <c r="H895" s="214"/>
      <c r="I895" s="214"/>
      <c r="J895" s="214"/>
      <c r="K895" s="214"/>
      <c r="L895" s="214"/>
      <c r="M895" s="214"/>
      <c r="N895" s="214"/>
      <c r="O895" s="214"/>
      <c r="P895" s="214"/>
      <c r="Q895" s="214"/>
      <c r="R895" s="214"/>
      <c r="S895" s="214"/>
      <c r="T895" s="214"/>
      <c r="U895" s="214"/>
      <c r="V895" s="214"/>
      <c r="W895" s="214"/>
      <c r="X895" s="214"/>
      <c r="Y895" s="214"/>
      <c r="Z895" s="214"/>
      <c r="AA895" s="214"/>
      <c r="AB895" s="214"/>
      <c r="AC895" s="214"/>
    </row>
    <row r="896">
      <c r="A896" s="180"/>
      <c r="B896" s="214"/>
      <c r="C896" s="214"/>
      <c r="D896" s="214"/>
      <c r="E896" s="214"/>
      <c r="F896" s="214"/>
      <c r="G896" s="214"/>
      <c r="H896" s="214"/>
      <c r="I896" s="214"/>
      <c r="J896" s="214"/>
      <c r="K896" s="214"/>
      <c r="L896" s="214"/>
      <c r="M896" s="214"/>
      <c r="N896" s="214"/>
      <c r="O896" s="214"/>
      <c r="P896" s="214"/>
      <c r="Q896" s="214"/>
      <c r="R896" s="214"/>
      <c r="S896" s="214"/>
      <c r="T896" s="214"/>
      <c r="U896" s="214"/>
      <c r="V896" s="214"/>
      <c r="W896" s="214"/>
      <c r="X896" s="214"/>
      <c r="Y896" s="214"/>
      <c r="Z896" s="214"/>
      <c r="AA896" s="214"/>
      <c r="AB896" s="214"/>
      <c r="AC896" s="214"/>
    </row>
    <row r="897">
      <c r="A897" s="180"/>
      <c r="B897" s="214"/>
      <c r="C897" s="214"/>
      <c r="D897" s="214"/>
      <c r="E897" s="214"/>
      <c r="F897" s="214"/>
      <c r="G897" s="214"/>
      <c r="H897" s="214"/>
      <c r="I897" s="214"/>
      <c r="J897" s="214"/>
      <c r="K897" s="214"/>
      <c r="L897" s="214"/>
      <c r="M897" s="214"/>
      <c r="N897" s="214"/>
      <c r="O897" s="214"/>
      <c r="P897" s="214"/>
      <c r="Q897" s="214"/>
      <c r="R897" s="214"/>
      <c r="S897" s="214"/>
      <c r="T897" s="214"/>
      <c r="U897" s="214"/>
      <c r="V897" s="214"/>
      <c r="W897" s="214"/>
      <c r="X897" s="214"/>
      <c r="Y897" s="214"/>
      <c r="Z897" s="214"/>
      <c r="AA897" s="214"/>
      <c r="AB897" s="214"/>
      <c r="AC897" s="214"/>
    </row>
    <row r="898">
      <c r="A898" s="180"/>
      <c r="B898" s="214"/>
      <c r="C898" s="214"/>
      <c r="D898" s="214"/>
      <c r="E898" s="214"/>
      <c r="F898" s="214"/>
      <c r="G898" s="214"/>
      <c r="H898" s="214"/>
      <c r="I898" s="214"/>
      <c r="J898" s="214"/>
      <c r="K898" s="214"/>
      <c r="L898" s="214"/>
      <c r="M898" s="214"/>
      <c r="N898" s="214"/>
      <c r="O898" s="214"/>
      <c r="P898" s="214"/>
      <c r="Q898" s="214"/>
      <c r="R898" s="214"/>
      <c r="S898" s="214"/>
      <c r="T898" s="214"/>
      <c r="U898" s="214"/>
      <c r="V898" s="214"/>
      <c r="W898" s="214"/>
      <c r="X898" s="214"/>
      <c r="Y898" s="214"/>
      <c r="Z898" s="214"/>
      <c r="AA898" s="214"/>
      <c r="AB898" s="214"/>
      <c r="AC898" s="214"/>
    </row>
    <row r="899">
      <c r="A899" s="180"/>
      <c r="B899" s="214"/>
      <c r="C899" s="214"/>
      <c r="D899" s="214"/>
      <c r="E899" s="214"/>
      <c r="F899" s="214"/>
      <c r="G899" s="214"/>
      <c r="H899" s="214"/>
      <c r="I899" s="214"/>
      <c r="J899" s="214"/>
      <c r="K899" s="214"/>
      <c r="L899" s="214"/>
      <c r="M899" s="214"/>
      <c r="N899" s="214"/>
      <c r="O899" s="214"/>
      <c r="P899" s="214"/>
      <c r="Q899" s="214"/>
      <c r="R899" s="214"/>
      <c r="S899" s="214"/>
      <c r="T899" s="214"/>
      <c r="U899" s="214"/>
      <c r="V899" s="214"/>
      <c r="W899" s="214"/>
      <c r="X899" s="214"/>
      <c r="Y899" s="214"/>
      <c r="Z899" s="214"/>
      <c r="AA899" s="214"/>
      <c r="AB899" s="214"/>
      <c r="AC899" s="214"/>
    </row>
    <row r="900">
      <c r="A900" s="180"/>
      <c r="B900" s="214"/>
      <c r="C900" s="214"/>
      <c r="D900" s="214"/>
      <c r="E900" s="214"/>
      <c r="F900" s="214"/>
      <c r="G900" s="214"/>
      <c r="H900" s="214"/>
      <c r="I900" s="214"/>
      <c r="J900" s="214"/>
      <c r="K900" s="214"/>
      <c r="L900" s="214"/>
      <c r="M900" s="214"/>
      <c r="N900" s="214"/>
      <c r="O900" s="214"/>
      <c r="P900" s="214"/>
      <c r="Q900" s="214"/>
      <c r="R900" s="214"/>
      <c r="S900" s="214"/>
      <c r="T900" s="214"/>
      <c r="U900" s="214"/>
      <c r="V900" s="214"/>
      <c r="W900" s="214"/>
      <c r="X900" s="214"/>
      <c r="Y900" s="214"/>
      <c r="Z900" s="214"/>
      <c r="AA900" s="214"/>
      <c r="AB900" s="214"/>
      <c r="AC900" s="214"/>
    </row>
    <row r="901">
      <c r="A901" s="180"/>
      <c r="B901" s="214"/>
      <c r="C901" s="214"/>
      <c r="D901" s="214"/>
      <c r="E901" s="214"/>
      <c r="F901" s="214"/>
      <c r="G901" s="214"/>
      <c r="H901" s="214"/>
      <c r="I901" s="214"/>
      <c r="J901" s="214"/>
      <c r="K901" s="214"/>
      <c r="L901" s="214"/>
      <c r="M901" s="214"/>
      <c r="N901" s="214"/>
      <c r="O901" s="214"/>
      <c r="P901" s="214"/>
      <c r="Q901" s="214"/>
      <c r="R901" s="214"/>
      <c r="S901" s="214"/>
      <c r="T901" s="214"/>
      <c r="U901" s="214"/>
      <c r="V901" s="214"/>
      <c r="W901" s="214"/>
      <c r="X901" s="214"/>
      <c r="Y901" s="214"/>
      <c r="Z901" s="214"/>
      <c r="AA901" s="214"/>
      <c r="AB901" s="214"/>
      <c r="AC901" s="214"/>
    </row>
    <row r="902">
      <c r="A902" s="180"/>
      <c r="B902" s="214"/>
      <c r="C902" s="214"/>
      <c r="D902" s="214"/>
      <c r="E902" s="214"/>
      <c r="F902" s="214"/>
      <c r="G902" s="214"/>
      <c r="H902" s="214"/>
      <c r="I902" s="214"/>
      <c r="J902" s="214"/>
      <c r="K902" s="214"/>
      <c r="L902" s="214"/>
      <c r="M902" s="214"/>
      <c r="N902" s="214"/>
      <c r="O902" s="214"/>
      <c r="P902" s="214"/>
      <c r="Q902" s="214"/>
      <c r="R902" s="214"/>
      <c r="S902" s="214"/>
      <c r="T902" s="214"/>
      <c r="U902" s="214"/>
      <c r="V902" s="214"/>
      <c r="W902" s="214"/>
      <c r="X902" s="214"/>
      <c r="Y902" s="214"/>
      <c r="Z902" s="214"/>
      <c r="AA902" s="214"/>
      <c r="AB902" s="214"/>
      <c r="AC902" s="214"/>
    </row>
    <row r="903">
      <c r="A903" s="180"/>
      <c r="B903" s="214"/>
      <c r="C903" s="214"/>
      <c r="D903" s="214"/>
      <c r="E903" s="214"/>
      <c r="F903" s="214"/>
      <c r="G903" s="214"/>
      <c r="H903" s="214"/>
      <c r="I903" s="214"/>
      <c r="J903" s="214"/>
      <c r="K903" s="214"/>
      <c r="L903" s="214"/>
      <c r="M903" s="214"/>
      <c r="N903" s="214"/>
      <c r="O903" s="214"/>
      <c r="P903" s="214"/>
      <c r="Q903" s="214"/>
      <c r="R903" s="214"/>
      <c r="S903" s="214"/>
      <c r="T903" s="214"/>
      <c r="U903" s="214"/>
      <c r="V903" s="214"/>
      <c r="W903" s="214"/>
      <c r="X903" s="214"/>
      <c r="Y903" s="214"/>
      <c r="Z903" s="214"/>
      <c r="AA903" s="214"/>
      <c r="AB903" s="214"/>
      <c r="AC903" s="214"/>
    </row>
    <row r="904">
      <c r="A904" s="180"/>
      <c r="B904" s="214"/>
      <c r="C904" s="214"/>
      <c r="D904" s="214"/>
      <c r="E904" s="214"/>
      <c r="F904" s="214"/>
      <c r="G904" s="214"/>
      <c r="H904" s="214"/>
      <c r="I904" s="214"/>
      <c r="J904" s="214"/>
      <c r="K904" s="214"/>
      <c r="L904" s="214"/>
      <c r="M904" s="214"/>
      <c r="N904" s="214"/>
      <c r="O904" s="214"/>
      <c r="P904" s="214"/>
      <c r="Q904" s="214"/>
      <c r="R904" s="214"/>
      <c r="S904" s="214"/>
      <c r="T904" s="214"/>
      <c r="U904" s="214"/>
      <c r="V904" s="214"/>
      <c r="W904" s="214"/>
      <c r="X904" s="214"/>
      <c r="Y904" s="214"/>
      <c r="Z904" s="214"/>
      <c r="AA904" s="214"/>
      <c r="AB904" s="214"/>
      <c r="AC904" s="214"/>
    </row>
    <row r="905">
      <c r="A905" s="180"/>
      <c r="B905" s="214"/>
      <c r="C905" s="214"/>
      <c r="D905" s="214"/>
      <c r="E905" s="214"/>
      <c r="F905" s="214"/>
      <c r="G905" s="214"/>
      <c r="H905" s="214"/>
      <c r="I905" s="214"/>
      <c r="J905" s="214"/>
      <c r="K905" s="214"/>
      <c r="L905" s="214"/>
      <c r="M905" s="214"/>
      <c r="N905" s="214"/>
      <c r="O905" s="214"/>
      <c r="P905" s="214"/>
      <c r="Q905" s="214"/>
      <c r="R905" s="214"/>
      <c r="S905" s="214"/>
      <c r="T905" s="214"/>
      <c r="U905" s="214"/>
      <c r="V905" s="214"/>
      <c r="W905" s="214"/>
      <c r="X905" s="214"/>
      <c r="Y905" s="214"/>
      <c r="Z905" s="214"/>
      <c r="AA905" s="214"/>
      <c r="AB905" s="214"/>
      <c r="AC905" s="214"/>
    </row>
    <row r="906">
      <c r="A906" s="180"/>
      <c r="B906" s="214"/>
      <c r="C906" s="214"/>
      <c r="D906" s="214"/>
      <c r="E906" s="214"/>
      <c r="F906" s="214"/>
      <c r="G906" s="214"/>
      <c r="H906" s="214"/>
      <c r="I906" s="214"/>
      <c r="J906" s="214"/>
      <c r="K906" s="214"/>
      <c r="L906" s="214"/>
      <c r="M906" s="214"/>
      <c r="N906" s="214"/>
      <c r="O906" s="214"/>
      <c r="P906" s="214"/>
      <c r="Q906" s="214"/>
      <c r="R906" s="214"/>
      <c r="S906" s="214"/>
      <c r="T906" s="214"/>
      <c r="U906" s="214"/>
      <c r="V906" s="214"/>
      <c r="W906" s="214"/>
      <c r="X906" s="214"/>
      <c r="Y906" s="214"/>
      <c r="Z906" s="214"/>
      <c r="AA906" s="214"/>
      <c r="AB906" s="214"/>
      <c r="AC906" s="214"/>
    </row>
    <row r="907">
      <c r="A907" s="180"/>
      <c r="B907" s="214"/>
      <c r="C907" s="214"/>
      <c r="D907" s="214"/>
      <c r="E907" s="214"/>
      <c r="F907" s="214"/>
      <c r="G907" s="214"/>
      <c r="H907" s="214"/>
      <c r="I907" s="214"/>
      <c r="J907" s="214"/>
      <c r="K907" s="214"/>
      <c r="L907" s="214"/>
      <c r="M907" s="214"/>
      <c r="N907" s="214"/>
      <c r="O907" s="214"/>
      <c r="P907" s="214"/>
      <c r="Q907" s="214"/>
      <c r="R907" s="214"/>
      <c r="S907" s="214"/>
      <c r="T907" s="214"/>
      <c r="U907" s="214"/>
      <c r="V907" s="214"/>
      <c r="W907" s="214"/>
      <c r="X907" s="214"/>
      <c r="Y907" s="214"/>
      <c r="Z907" s="214"/>
      <c r="AA907" s="214"/>
      <c r="AB907" s="214"/>
      <c r="AC907" s="214"/>
    </row>
    <row r="908">
      <c r="A908" s="180"/>
      <c r="B908" s="214"/>
      <c r="C908" s="214"/>
      <c r="D908" s="214"/>
      <c r="E908" s="214"/>
      <c r="F908" s="214"/>
      <c r="G908" s="214"/>
      <c r="H908" s="214"/>
      <c r="I908" s="214"/>
      <c r="J908" s="214"/>
      <c r="K908" s="214"/>
      <c r="L908" s="214"/>
      <c r="M908" s="214"/>
      <c r="N908" s="214"/>
      <c r="O908" s="214"/>
      <c r="P908" s="214"/>
      <c r="Q908" s="214"/>
      <c r="R908" s="214"/>
      <c r="S908" s="214"/>
      <c r="T908" s="214"/>
      <c r="U908" s="214"/>
      <c r="V908" s="214"/>
      <c r="W908" s="214"/>
      <c r="X908" s="214"/>
      <c r="Y908" s="214"/>
      <c r="Z908" s="214"/>
      <c r="AA908" s="214"/>
      <c r="AB908" s="214"/>
      <c r="AC908" s="214"/>
    </row>
    <row r="909">
      <c r="A909" s="180"/>
      <c r="B909" s="214"/>
      <c r="C909" s="214"/>
      <c r="D909" s="214"/>
      <c r="E909" s="214"/>
      <c r="F909" s="214"/>
      <c r="G909" s="214"/>
      <c r="H909" s="214"/>
      <c r="I909" s="214"/>
      <c r="J909" s="214"/>
      <c r="K909" s="214"/>
      <c r="L909" s="214"/>
      <c r="M909" s="214"/>
      <c r="N909" s="214"/>
      <c r="O909" s="214"/>
      <c r="P909" s="214"/>
      <c r="Q909" s="214"/>
      <c r="R909" s="214"/>
      <c r="S909" s="214"/>
      <c r="T909" s="214"/>
      <c r="U909" s="214"/>
      <c r="V909" s="214"/>
      <c r="W909" s="214"/>
      <c r="X909" s="214"/>
      <c r="Y909" s="214"/>
      <c r="Z909" s="214"/>
      <c r="AA909" s="214"/>
      <c r="AB909" s="214"/>
      <c r="AC909" s="214"/>
    </row>
    <row r="910">
      <c r="A910" s="180"/>
      <c r="B910" s="214"/>
      <c r="C910" s="214"/>
      <c r="D910" s="214"/>
      <c r="E910" s="214"/>
      <c r="F910" s="214"/>
      <c r="G910" s="214"/>
      <c r="H910" s="214"/>
      <c r="I910" s="214"/>
      <c r="J910" s="214"/>
      <c r="K910" s="214"/>
      <c r="L910" s="214"/>
      <c r="M910" s="214"/>
      <c r="N910" s="214"/>
      <c r="O910" s="214"/>
      <c r="P910" s="214"/>
      <c r="Q910" s="214"/>
      <c r="R910" s="214"/>
      <c r="S910" s="214"/>
      <c r="T910" s="214"/>
      <c r="U910" s="214"/>
      <c r="V910" s="214"/>
      <c r="W910" s="214"/>
      <c r="X910" s="214"/>
      <c r="Y910" s="214"/>
      <c r="Z910" s="214"/>
      <c r="AA910" s="214"/>
      <c r="AB910" s="214"/>
      <c r="AC910" s="214"/>
    </row>
    <row r="911">
      <c r="A911" s="180"/>
      <c r="B911" s="214"/>
      <c r="C911" s="214"/>
      <c r="D911" s="214"/>
      <c r="E911" s="214"/>
      <c r="F911" s="214"/>
      <c r="G911" s="214"/>
      <c r="H911" s="214"/>
      <c r="I911" s="214"/>
      <c r="J911" s="214"/>
      <c r="K911" s="214"/>
      <c r="L911" s="214"/>
      <c r="M911" s="214"/>
      <c r="N911" s="214"/>
      <c r="O911" s="214"/>
      <c r="P911" s="214"/>
      <c r="Q911" s="214"/>
      <c r="R911" s="214"/>
      <c r="S911" s="214"/>
      <c r="T911" s="214"/>
      <c r="U911" s="214"/>
      <c r="V911" s="214"/>
      <c r="W911" s="214"/>
      <c r="X911" s="214"/>
      <c r="Y911" s="214"/>
      <c r="Z911" s="214"/>
      <c r="AA911" s="214"/>
      <c r="AB911" s="214"/>
      <c r="AC911" s="214"/>
    </row>
    <row r="912">
      <c r="A912" s="180"/>
      <c r="B912" s="214"/>
      <c r="C912" s="214"/>
      <c r="D912" s="214"/>
      <c r="E912" s="214"/>
      <c r="F912" s="214"/>
      <c r="G912" s="214"/>
      <c r="H912" s="214"/>
      <c r="I912" s="214"/>
      <c r="J912" s="214"/>
      <c r="K912" s="214"/>
      <c r="L912" s="214"/>
      <c r="M912" s="214"/>
      <c r="N912" s="214"/>
      <c r="O912" s="214"/>
      <c r="P912" s="214"/>
      <c r="Q912" s="214"/>
      <c r="R912" s="214"/>
      <c r="S912" s="214"/>
      <c r="T912" s="214"/>
      <c r="U912" s="214"/>
      <c r="V912" s="214"/>
      <c r="W912" s="214"/>
      <c r="X912" s="214"/>
      <c r="Y912" s="214"/>
      <c r="Z912" s="214"/>
      <c r="AA912" s="214"/>
      <c r="AB912" s="214"/>
      <c r="AC912" s="214"/>
    </row>
    <row r="913">
      <c r="A913" s="180"/>
      <c r="B913" s="214"/>
      <c r="C913" s="214"/>
      <c r="D913" s="214"/>
      <c r="E913" s="214"/>
      <c r="F913" s="214"/>
      <c r="G913" s="214"/>
      <c r="H913" s="214"/>
      <c r="I913" s="214"/>
      <c r="J913" s="214"/>
      <c r="K913" s="214"/>
      <c r="L913" s="214"/>
      <c r="M913" s="214"/>
      <c r="N913" s="214"/>
      <c r="O913" s="214"/>
      <c r="P913" s="214"/>
      <c r="Q913" s="214"/>
      <c r="R913" s="214"/>
      <c r="S913" s="214"/>
      <c r="T913" s="214"/>
      <c r="U913" s="214"/>
      <c r="V913" s="214"/>
      <c r="W913" s="214"/>
      <c r="X913" s="214"/>
      <c r="Y913" s="214"/>
      <c r="Z913" s="214"/>
      <c r="AA913" s="214"/>
      <c r="AB913" s="214"/>
      <c r="AC913" s="214"/>
    </row>
    <row r="914">
      <c r="A914" s="180"/>
      <c r="B914" s="214"/>
      <c r="C914" s="214"/>
      <c r="D914" s="214"/>
      <c r="E914" s="214"/>
      <c r="F914" s="214"/>
      <c r="G914" s="214"/>
      <c r="H914" s="214"/>
      <c r="I914" s="214"/>
      <c r="J914" s="214"/>
      <c r="K914" s="214"/>
      <c r="L914" s="214"/>
      <c r="M914" s="214"/>
      <c r="N914" s="214"/>
      <c r="O914" s="214"/>
      <c r="P914" s="214"/>
      <c r="Q914" s="214"/>
      <c r="R914" s="214"/>
      <c r="S914" s="214"/>
      <c r="T914" s="214"/>
      <c r="U914" s="214"/>
      <c r="V914" s="214"/>
      <c r="W914" s="214"/>
      <c r="X914" s="214"/>
      <c r="Y914" s="214"/>
      <c r="Z914" s="214"/>
      <c r="AA914" s="214"/>
      <c r="AB914" s="214"/>
      <c r="AC914" s="214"/>
    </row>
    <row r="915">
      <c r="A915" s="180"/>
      <c r="B915" s="214"/>
      <c r="C915" s="214"/>
      <c r="D915" s="214"/>
      <c r="E915" s="214"/>
      <c r="F915" s="214"/>
      <c r="G915" s="214"/>
      <c r="H915" s="214"/>
      <c r="I915" s="214"/>
      <c r="J915" s="214"/>
      <c r="K915" s="214"/>
      <c r="L915" s="214"/>
      <c r="M915" s="214"/>
      <c r="N915" s="214"/>
      <c r="O915" s="214"/>
      <c r="P915" s="214"/>
      <c r="Q915" s="214"/>
      <c r="R915" s="214"/>
      <c r="S915" s="214"/>
      <c r="T915" s="214"/>
      <c r="U915" s="214"/>
      <c r="V915" s="214"/>
      <c r="W915" s="214"/>
      <c r="X915" s="214"/>
      <c r="Y915" s="214"/>
      <c r="Z915" s="214"/>
      <c r="AA915" s="214"/>
      <c r="AB915" s="214"/>
      <c r="AC915" s="214"/>
    </row>
    <row r="916">
      <c r="A916" s="180"/>
      <c r="B916" s="214"/>
      <c r="C916" s="214"/>
      <c r="D916" s="214"/>
      <c r="E916" s="214"/>
      <c r="F916" s="214"/>
      <c r="G916" s="214"/>
      <c r="H916" s="214"/>
      <c r="I916" s="214"/>
      <c r="J916" s="214"/>
      <c r="K916" s="214"/>
      <c r="L916" s="214"/>
      <c r="M916" s="214"/>
      <c r="N916" s="214"/>
      <c r="O916" s="214"/>
      <c r="P916" s="214"/>
      <c r="Q916" s="214"/>
      <c r="R916" s="214"/>
      <c r="S916" s="214"/>
      <c r="T916" s="214"/>
      <c r="U916" s="214"/>
      <c r="V916" s="214"/>
      <c r="W916" s="214"/>
      <c r="X916" s="214"/>
      <c r="Y916" s="214"/>
      <c r="Z916" s="214"/>
      <c r="AA916" s="214"/>
      <c r="AB916" s="214"/>
      <c r="AC916" s="214"/>
    </row>
    <row r="917">
      <c r="A917" s="180"/>
      <c r="B917" s="214"/>
      <c r="C917" s="214"/>
      <c r="D917" s="214"/>
      <c r="E917" s="214"/>
      <c r="F917" s="214"/>
      <c r="G917" s="214"/>
      <c r="H917" s="214"/>
      <c r="I917" s="214"/>
      <c r="J917" s="214"/>
      <c r="K917" s="214"/>
      <c r="L917" s="214"/>
      <c r="M917" s="214"/>
      <c r="N917" s="214"/>
      <c r="O917" s="214"/>
      <c r="P917" s="214"/>
      <c r="Q917" s="214"/>
      <c r="R917" s="214"/>
      <c r="S917" s="214"/>
      <c r="T917" s="214"/>
      <c r="U917" s="214"/>
      <c r="V917" s="214"/>
      <c r="W917" s="214"/>
      <c r="X917" s="214"/>
      <c r="Y917" s="214"/>
      <c r="Z917" s="214"/>
      <c r="AA917" s="214"/>
      <c r="AB917" s="214"/>
      <c r="AC917" s="214"/>
    </row>
    <row r="918">
      <c r="A918" s="180"/>
      <c r="B918" s="214"/>
      <c r="C918" s="214"/>
      <c r="D918" s="214"/>
      <c r="E918" s="214"/>
      <c r="F918" s="214"/>
      <c r="G918" s="214"/>
      <c r="H918" s="214"/>
      <c r="I918" s="214"/>
      <c r="J918" s="214"/>
      <c r="K918" s="214"/>
      <c r="L918" s="214"/>
      <c r="M918" s="214"/>
      <c r="N918" s="214"/>
      <c r="O918" s="214"/>
      <c r="P918" s="214"/>
      <c r="Q918" s="214"/>
      <c r="R918" s="214"/>
      <c r="S918" s="214"/>
      <c r="T918" s="214"/>
      <c r="U918" s="214"/>
      <c r="V918" s="214"/>
      <c r="W918" s="214"/>
      <c r="X918" s="214"/>
      <c r="Y918" s="214"/>
      <c r="Z918" s="214"/>
      <c r="AA918" s="214"/>
      <c r="AB918" s="214"/>
      <c r="AC918" s="214"/>
    </row>
    <row r="919">
      <c r="A919" s="180"/>
      <c r="B919" s="214"/>
      <c r="C919" s="214"/>
      <c r="D919" s="214"/>
      <c r="E919" s="214"/>
      <c r="F919" s="214"/>
      <c r="G919" s="214"/>
      <c r="H919" s="214"/>
      <c r="I919" s="214"/>
      <c r="J919" s="214"/>
      <c r="K919" s="214"/>
      <c r="L919" s="214"/>
      <c r="M919" s="214"/>
      <c r="N919" s="214"/>
      <c r="O919" s="214"/>
      <c r="P919" s="214"/>
      <c r="Q919" s="214"/>
      <c r="R919" s="214"/>
      <c r="S919" s="214"/>
      <c r="T919" s="214"/>
      <c r="U919" s="214"/>
      <c r="V919" s="214"/>
      <c r="W919" s="214"/>
      <c r="X919" s="214"/>
      <c r="Y919" s="214"/>
      <c r="Z919" s="214"/>
      <c r="AA919" s="214"/>
      <c r="AB919" s="214"/>
      <c r="AC919" s="214"/>
    </row>
    <row r="920">
      <c r="A920" s="180"/>
      <c r="B920" s="214"/>
      <c r="C920" s="214"/>
      <c r="D920" s="214"/>
      <c r="E920" s="214"/>
      <c r="F920" s="214"/>
      <c r="G920" s="214"/>
      <c r="H920" s="214"/>
      <c r="I920" s="214"/>
      <c r="J920" s="214"/>
      <c r="K920" s="214"/>
      <c r="L920" s="214"/>
      <c r="M920" s="214"/>
      <c r="N920" s="214"/>
      <c r="O920" s="214"/>
      <c r="P920" s="214"/>
      <c r="Q920" s="214"/>
      <c r="R920" s="214"/>
      <c r="S920" s="214"/>
      <c r="T920" s="214"/>
      <c r="U920" s="214"/>
      <c r="V920" s="214"/>
      <c r="W920" s="214"/>
      <c r="X920" s="214"/>
      <c r="Y920" s="214"/>
      <c r="Z920" s="214"/>
      <c r="AA920" s="214"/>
      <c r="AB920" s="214"/>
      <c r="AC920" s="214"/>
    </row>
    <row r="921">
      <c r="A921" s="180"/>
      <c r="B921" s="214"/>
      <c r="C921" s="214"/>
      <c r="D921" s="214"/>
      <c r="E921" s="214"/>
      <c r="F921" s="214"/>
      <c r="G921" s="214"/>
      <c r="H921" s="214"/>
      <c r="I921" s="214"/>
      <c r="J921" s="214"/>
      <c r="K921" s="214"/>
      <c r="L921" s="214"/>
      <c r="M921" s="214"/>
      <c r="N921" s="214"/>
      <c r="O921" s="214"/>
      <c r="P921" s="214"/>
      <c r="Q921" s="214"/>
      <c r="R921" s="214"/>
      <c r="S921" s="214"/>
      <c r="T921" s="214"/>
      <c r="U921" s="214"/>
      <c r="V921" s="214"/>
      <c r="W921" s="214"/>
      <c r="X921" s="214"/>
      <c r="Y921" s="214"/>
      <c r="Z921" s="214"/>
      <c r="AA921" s="214"/>
      <c r="AB921" s="214"/>
      <c r="AC921" s="214"/>
    </row>
    <row r="922">
      <c r="A922" s="180"/>
      <c r="B922" s="214"/>
      <c r="C922" s="214"/>
      <c r="D922" s="214"/>
      <c r="E922" s="214"/>
      <c r="F922" s="214"/>
      <c r="G922" s="214"/>
      <c r="H922" s="214"/>
      <c r="I922" s="214"/>
      <c r="J922" s="214"/>
      <c r="K922" s="214"/>
      <c r="L922" s="214"/>
      <c r="M922" s="214"/>
      <c r="N922" s="214"/>
      <c r="O922" s="214"/>
      <c r="P922" s="214"/>
      <c r="Q922" s="214"/>
      <c r="R922" s="214"/>
      <c r="S922" s="214"/>
      <c r="T922" s="214"/>
      <c r="U922" s="214"/>
      <c r="V922" s="214"/>
      <c r="W922" s="214"/>
      <c r="X922" s="214"/>
      <c r="Y922" s="214"/>
      <c r="Z922" s="214"/>
      <c r="AA922" s="214"/>
      <c r="AB922" s="214"/>
      <c r="AC922" s="214"/>
    </row>
    <row r="923">
      <c r="A923" s="180"/>
      <c r="B923" s="214"/>
      <c r="C923" s="214"/>
      <c r="D923" s="214"/>
      <c r="E923" s="214"/>
      <c r="F923" s="214"/>
      <c r="G923" s="214"/>
      <c r="H923" s="214"/>
      <c r="I923" s="214"/>
      <c r="J923" s="214"/>
      <c r="K923" s="214"/>
      <c r="L923" s="214"/>
      <c r="M923" s="214"/>
      <c r="N923" s="214"/>
      <c r="O923" s="214"/>
      <c r="P923" s="214"/>
      <c r="Q923" s="214"/>
      <c r="R923" s="214"/>
      <c r="S923" s="214"/>
      <c r="T923" s="214"/>
      <c r="U923" s="214"/>
      <c r="V923" s="214"/>
      <c r="W923" s="214"/>
      <c r="X923" s="214"/>
      <c r="Y923" s="214"/>
      <c r="Z923" s="214"/>
      <c r="AA923" s="214"/>
      <c r="AB923" s="214"/>
      <c r="AC923" s="214"/>
    </row>
    <row r="924">
      <c r="A924" s="180"/>
      <c r="B924" s="214"/>
      <c r="C924" s="214"/>
      <c r="D924" s="214"/>
      <c r="E924" s="214"/>
      <c r="F924" s="214"/>
      <c r="G924" s="214"/>
      <c r="H924" s="214"/>
      <c r="I924" s="214"/>
      <c r="J924" s="214"/>
      <c r="K924" s="214"/>
      <c r="L924" s="214"/>
      <c r="M924" s="214"/>
      <c r="N924" s="214"/>
      <c r="O924" s="214"/>
      <c r="P924" s="214"/>
      <c r="Q924" s="214"/>
      <c r="R924" s="214"/>
      <c r="S924" s="214"/>
      <c r="T924" s="214"/>
      <c r="U924" s="214"/>
      <c r="V924" s="214"/>
      <c r="W924" s="214"/>
      <c r="X924" s="214"/>
      <c r="Y924" s="214"/>
      <c r="Z924" s="214"/>
      <c r="AA924" s="214"/>
      <c r="AB924" s="214"/>
      <c r="AC924" s="214"/>
    </row>
    <row r="925">
      <c r="A925" s="180"/>
      <c r="B925" s="214"/>
      <c r="C925" s="214"/>
      <c r="D925" s="214"/>
      <c r="E925" s="214"/>
      <c r="F925" s="214"/>
      <c r="G925" s="214"/>
      <c r="H925" s="214"/>
      <c r="I925" s="214"/>
      <c r="J925" s="214"/>
      <c r="K925" s="214"/>
      <c r="L925" s="214"/>
      <c r="M925" s="214"/>
      <c r="N925" s="214"/>
      <c r="O925" s="214"/>
      <c r="P925" s="214"/>
      <c r="Q925" s="214"/>
      <c r="R925" s="214"/>
      <c r="S925" s="214"/>
      <c r="T925" s="214"/>
      <c r="U925" s="214"/>
      <c r="V925" s="214"/>
      <c r="W925" s="214"/>
      <c r="X925" s="214"/>
      <c r="Y925" s="214"/>
      <c r="Z925" s="214"/>
      <c r="AA925" s="214"/>
      <c r="AB925" s="214"/>
      <c r="AC925" s="214"/>
    </row>
    <row r="926">
      <c r="A926" s="180"/>
      <c r="B926" s="214"/>
      <c r="C926" s="214"/>
      <c r="D926" s="214"/>
      <c r="E926" s="214"/>
      <c r="F926" s="214"/>
      <c r="G926" s="214"/>
      <c r="H926" s="214"/>
      <c r="I926" s="214"/>
      <c r="J926" s="214"/>
      <c r="K926" s="214"/>
      <c r="L926" s="214"/>
      <c r="M926" s="214"/>
      <c r="N926" s="214"/>
      <c r="O926" s="214"/>
      <c r="P926" s="214"/>
      <c r="Q926" s="214"/>
      <c r="R926" s="214"/>
      <c r="S926" s="214"/>
      <c r="T926" s="214"/>
      <c r="U926" s="214"/>
      <c r="V926" s="214"/>
      <c r="W926" s="214"/>
      <c r="X926" s="214"/>
      <c r="Y926" s="214"/>
      <c r="Z926" s="214"/>
      <c r="AA926" s="214"/>
      <c r="AB926" s="214"/>
      <c r="AC926" s="214"/>
    </row>
    <row r="927">
      <c r="A927" s="180"/>
      <c r="B927" s="214"/>
      <c r="C927" s="214"/>
      <c r="D927" s="214"/>
      <c r="E927" s="214"/>
      <c r="F927" s="214"/>
      <c r="G927" s="214"/>
      <c r="H927" s="214"/>
      <c r="I927" s="214"/>
      <c r="J927" s="214"/>
      <c r="K927" s="214"/>
      <c r="L927" s="214"/>
      <c r="M927" s="214"/>
      <c r="N927" s="214"/>
      <c r="O927" s="214"/>
      <c r="P927" s="214"/>
      <c r="Q927" s="214"/>
      <c r="R927" s="214"/>
      <c r="S927" s="214"/>
      <c r="T927" s="214"/>
      <c r="U927" s="214"/>
      <c r="V927" s="214"/>
      <c r="W927" s="214"/>
      <c r="X927" s="214"/>
      <c r="Y927" s="214"/>
      <c r="Z927" s="214"/>
      <c r="AA927" s="214"/>
      <c r="AB927" s="214"/>
      <c r="AC927" s="214"/>
    </row>
    <row r="928">
      <c r="A928" s="180"/>
      <c r="B928" s="214"/>
      <c r="C928" s="214"/>
      <c r="D928" s="214"/>
      <c r="E928" s="214"/>
      <c r="F928" s="214"/>
      <c r="G928" s="214"/>
      <c r="H928" s="214"/>
      <c r="I928" s="214"/>
      <c r="J928" s="214"/>
      <c r="K928" s="214"/>
      <c r="L928" s="214"/>
      <c r="M928" s="214"/>
      <c r="N928" s="214"/>
      <c r="O928" s="214"/>
      <c r="P928" s="214"/>
      <c r="Q928" s="214"/>
      <c r="R928" s="214"/>
      <c r="S928" s="214"/>
      <c r="T928" s="214"/>
      <c r="U928" s="214"/>
      <c r="V928" s="214"/>
      <c r="W928" s="214"/>
      <c r="X928" s="214"/>
      <c r="Y928" s="214"/>
      <c r="Z928" s="214"/>
      <c r="AA928" s="214"/>
      <c r="AB928" s="214"/>
      <c r="AC928" s="214"/>
    </row>
    <row r="929">
      <c r="A929" s="180"/>
      <c r="B929" s="214"/>
      <c r="C929" s="214"/>
      <c r="D929" s="214"/>
      <c r="E929" s="214"/>
      <c r="F929" s="214"/>
      <c r="G929" s="214"/>
      <c r="H929" s="214"/>
      <c r="I929" s="214"/>
      <c r="J929" s="214"/>
      <c r="K929" s="214"/>
      <c r="L929" s="214"/>
      <c r="M929" s="214"/>
      <c r="N929" s="214"/>
      <c r="O929" s="214"/>
      <c r="P929" s="214"/>
      <c r="Q929" s="214"/>
      <c r="R929" s="214"/>
      <c r="S929" s="214"/>
      <c r="T929" s="214"/>
      <c r="U929" s="214"/>
      <c r="V929" s="214"/>
      <c r="W929" s="214"/>
      <c r="X929" s="214"/>
      <c r="Y929" s="214"/>
      <c r="Z929" s="214"/>
      <c r="AA929" s="214"/>
      <c r="AB929" s="214"/>
      <c r="AC929" s="214"/>
    </row>
    <row r="930">
      <c r="A930" s="180"/>
      <c r="B930" s="214"/>
      <c r="C930" s="214"/>
      <c r="D930" s="214"/>
      <c r="E930" s="214"/>
      <c r="F930" s="214"/>
      <c r="G930" s="214"/>
      <c r="H930" s="214"/>
      <c r="I930" s="214"/>
      <c r="J930" s="214"/>
      <c r="K930" s="214"/>
      <c r="L930" s="214"/>
      <c r="M930" s="214"/>
      <c r="N930" s="214"/>
      <c r="O930" s="214"/>
      <c r="P930" s="214"/>
      <c r="Q930" s="214"/>
      <c r="R930" s="214"/>
      <c r="S930" s="214"/>
      <c r="T930" s="214"/>
      <c r="U930" s="214"/>
      <c r="V930" s="214"/>
      <c r="W930" s="214"/>
      <c r="X930" s="214"/>
      <c r="Y930" s="214"/>
      <c r="Z930" s="214"/>
      <c r="AA930" s="214"/>
      <c r="AB930" s="214"/>
      <c r="AC930" s="214"/>
    </row>
    <row r="931">
      <c r="A931" s="180"/>
      <c r="B931" s="214"/>
      <c r="C931" s="214"/>
      <c r="D931" s="214"/>
      <c r="E931" s="214"/>
      <c r="F931" s="214"/>
      <c r="G931" s="214"/>
      <c r="H931" s="214"/>
      <c r="I931" s="214"/>
      <c r="J931" s="214"/>
      <c r="K931" s="214"/>
      <c r="L931" s="214"/>
      <c r="M931" s="214"/>
      <c r="N931" s="214"/>
      <c r="O931" s="214"/>
      <c r="P931" s="214"/>
      <c r="Q931" s="214"/>
      <c r="R931" s="214"/>
      <c r="S931" s="214"/>
      <c r="T931" s="214"/>
      <c r="U931" s="214"/>
      <c r="V931" s="214"/>
      <c r="W931" s="214"/>
      <c r="X931" s="214"/>
      <c r="Y931" s="214"/>
      <c r="Z931" s="214"/>
      <c r="AA931" s="214"/>
      <c r="AB931" s="214"/>
      <c r="AC931" s="214"/>
    </row>
    <row r="932">
      <c r="A932" s="180"/>
      <c r="B932" s="214"/>
      <c r="C932" s="214"/>
      <c r="D932" s="214"/>
      <c r="E932" s="214"/>
      <c r="F932" s="214"/>
      <c r="G932" s="214"/>
      <c r="H932" s="214"/>
      <c r="I932" s="214"/>
      <c r="J932" s="214"/>
      <c r="K932" s="214"/>
      <c r="L932" s="214"/>
      <c r="M932" s="214"/>
      <c r="N932" s="214"/>
      <c r="O932" s="214"/>
      <c r="P932" s="214"/>
      <c r="Q932" s="214"/>
      <c r="R932" s="214"/>
      <c r="S932" s="214"/>
      <c r="T932" s="214"/>
      <c r="U932" s="214"/>
      <c r="V932" s="214"/>
      <c r="W932" s="214"/>
      <c r="X932" s="214"/>
      <c r="Y932" s="214"/>
      <c r="Z932" s="214"/>
      <c r="AA932" s="214"/>
      <c r="AB932" s="214"/>
      <c r="AC932" s="214"/>
    </row>
    <row r="933">
      <c r="A933" s="180"/>
      <c r="B933" s="214"/>
      <c r="C933" s="214"/>
      <c r="D933" s="214"/>
      <c r="E933" s="214"/>
      <c r="F933" s="214"/>
      <c r="G933" s="214"/>
      <c r="H933" s="214"/>
      <c r="I933" s="214"/>
      <c r="J933" s="214"/>
      <c r="K933" s="214"/>
      <c r="L933" s="214"/>
      <c r="M933" s="214"/>
      <c r="N933" s="214"/>
      <c r="O933" s="214"/>
      <c r="P933" s="214"/>
      <c r="Q933" s="214"/>
      <c r="R933" s="214"/>
      <c r="S933" s="214"/>
      <c r="T933" s="214"/>
      <c r="U933" s="214"/>
      <c r="V933" s="214"/>
      <c r="W933" s="214"/>
      <c r="X933" s="214"/>
      <c r="Y933" s="214"/>
      <c r="Z933" s="214"/>
      <c r="AA933" s="214"/>
      <c r="AB933" s="214"/>
      <c r="AC933" s="214"/>
    </row>
    <row r="934">
      <c r="A934" s="180"/>
      <c r="B934" s="214"/>
      <c r="C934" s="214"/>
      <c r="D934" s="214"/>
      <c r="E934" s="214"/>
      <c r="F934" s="214"/>
      <c r="G934" s="214"/>
      <c r="H934" s="214"/>
      <c r="I934" s="214"/>
      <c r="J934" s="214"/>
      <c r="K934" s="214"/>
      <c r="L934" s="214"/>
      <c r="M934" s="214"/>
      <c r="N934" s="214"/>
      <c r="O934" s="214"/>
      <c r="P934" s="214"/>
      <c r="Q934" s="214"/>
      <c r="R934" s="214"/>
      <c r="S934" s="214"/>
      <c r="T934" s="214"/>
      <c r="U934" s="214"/>
      <c r="V934" s="214"/>
      <c r="W934" s="214"/>
      <c r="X934" s="214"/>
      <c r="Y934" s="214"/>
      <c r="Z934" s="214"/>
      <c r="AA934" s="214"/>
      <c r="AB934" s="214"/>
      <c r="AC934" s="214"/>
    </row>
    <row r="935">
      <c r="A935" s="180"/>
      <c r="B935" s="214"/>
      <c r="C935" s="214"/>
      <c r="D935" s="214"/>
      <c r="E935" s="214"/>
      <c r="F935" s="214"/>
      <c r="G935" s="214"/>
      <c r="H935" s="214"/>
      <c r="I935" s="214"/>
      <c r="J935" s="214"/>
      <c r="K935" s="214"/>
      <c r="L935" s="214"/>
      <c r="M935" s="214"/>
      <c r="N935" s="214"/>
      <c r="O935" s="214"/>
      <c r="P935" s="214"/>
      <c r="Q935" s="214"/>
      <c r="R935" s="214"/>
      <c r="S935" s="214"/>
      <c r="T935" s="214"/>
      <c r="U935" s="214"/>
      <c r="V935" s="214"/>
      <c r="W935" s="214"/>
      <c r="X935" s="214"/>
      <c r="Y935" s="214"/>
      <c r="Z935" s="214"/>
      <c r="AA935" s="214"/>
      <c r="AB935" s="214"/>
      <c r="AC935" s="214"/>
    </row>
    <row r="936">
      <c r="A936" s="180"/>
      <c r="B936" s="214"/>
      <c r="C936" s="214"/>
      <c r="D936" s="214"/>
      <c r="E936" s="214"/>
      <c r="F936" s="214"/>
      <c r="G936" s="214"/>
      <c r="H936" s="214"/>
      <c r="I936" s="214"/>
      <c r="J936" s="214"/>
      <c r="K936" s="214"/>
      <c r="L936" s="214"/>
      <c r="M936" s="214"/>
      <c r="N936" s="214"/>
      <c r="O936" s="214"/>
      <c r="P936" s="214"/>
      <c r="Q936" s="214"/>
      <c r="R936" s="214"/>
      <c r="S936" s="214"/>
      <c r="T936" s="214"/>
      <c r="U936" s="214"/>
      <c r="V936" s="214"/>
      <c r="W936" s="214"/>
      <c r="X936" s="214"/>
      <c r="Y936" s="214"/>
      <c r="Z936" s="214"/>
      <c r="AA936" s="214"/>
      <c r="AB936" s="214"/>
      <c r="AC936" s="214"/>
    </row>
    <row r="937">
      <c r="A937" s="180"/>
      <c r="B937" s="214"/>
      <c r="C937" s="214"/>
      <c r="D937" s="214"/>
      <c r="E937" s="214"/>
      <c r="F937" s="214"/>
      <c r="G937" s="214"/>
      <c r="H937" s="214"/>
      <c r="I937" s="214"/>
      <c r="J937" s="214"/>
      <c r="K937" s="214"/>
      <c r="L937" s="214"/>
      <c r="M937" s="214"/>
      <c r="N937" s="214"/>
      <c r="O937" s="214"/>
      <c r="P937" s="214"/>
      <c r="Q937" s="214"/>
      <c r="R937" s="214"/>
      <c r="S937" s="214"/>
      <c r="T937" s="214"/>
      <c r="U937" s="214"/>
      <c r="V937" s="214"/>
      <c r="W937" s="214"/>
      <c r="X937" s="214"/>
      <c r="Y937" s="214"/>
      <c r="Z937" s="214"/>
      <c r="AA937" s="214"/>
      <c r="AB937" s="214"/>
      <c r="AC937" s="214"/>
    </row>
    <row r="938">
      <c r="A938" s="180"/>
      <c r="B938" s="214"/>
      <c r="C938" s="214"/>
      <c r="D938" s="214"/>
      <c r="E938" s="214"/>
      <c r="F938" s="214"/>
      <c r="G938" s="214"/>
      <c r="H938" s="214"/>
      <c r="I938" s="214"/>
      <c r="J938" s="214"/>
      <c r="K938" s="214"/>
      <c r="L938" s="214"/>
      <c r="M938" s="214"/>
      <c r="N938" s="214"/>
      <c r="O938" s="214"/>
      <c r="P938" s="214"/>
      <c r="Q938" s="214"/>
      <c r="R938" s="214"/>
      <c r="S938" s="214"/>
      <c r="T938" s="214"/>
      <c r="U938" s="214"/>
      <c r="V938" s="214"/>
      <c r="W938" s="214"/>
      <c r="X938" s="214"/>
      <c r="Y938" s="214"/>
      <c r="Z938" s="214"/>
      <c r="AA938" s="214"/>
      <c r="AB938" s="214"/>
      <c r="AC938" s="214"/>
    </row>
    <row r="939">
      <c r="A939" s="180"/>
      <c r="B939" s="214"/>
      <c r="C939" s="214"/>
      <c r="D939" s="214"/>
      <c r="E939" s="214"/>
      <c r="F939" s="214"/>
      <c r="G939" s="214"/>
      <c r="H939" s="214"/>
      <c r="I939" s="214"/>
      <c r="J939" s="214"/>
      <c r="K939" s="214"/>
      <c r="L939" s="214"/>
      <c r="M939" s="214"/>
      <c r="N939" s="214"/>
      <c r="O939" s="214"/>
      <c r="P939" s="214"/>
      <c r="Q939" s="214"/>
      <c r="R939" s="214"/>
      <c r="S939" s="214"/>
      <c r="T939" s="214"/>
      <c r="U939" s="214"/>
      <c r="V939" s="214"/>
      <c r="W939" s="214"/>
      <c r="X939" s="214"/>
      <c r="Y939" s="214"/>
      <c r="Z939" s="214"/>
      <c r="AA939" s="214"/>
      <c r="AB939" s="214"/>
      <c r="AC939" s="214"/>
    </row>
    <row r="940">
      <c r="A940" s="180"/>
      <c r="B940" s="214"/>
      <c r="C940" s="214"/>
      <c r="D940" s="214"/>
      <c r="E940" s="214"/>
      <c r="F940" s="214"/>
      <c r="G940" s="214"/>
      <c r="H940" s="214"/>
      <c r="I940" s="214"/>
      <c r="J940" s="214"/>
      <c r="K940" s="214"/>
      <c r="L940" s="214"/>
      <c r="M940" s="214"/>
      <c r="N940" s="214"/>
      <c r="O940" s="214"/>
      <c r="P940" s="214"/>
      <c r="Q940" s="214"/>
      <c r="R940" s="214"/>
      <c r="S940" s="214"/>
      <c r="T940" s="214"/>
      <c r="U940" s="214"/>
      <c r="V940" s="214"/>
      <c r="W940" s="214"/>
      <c r="X940" s="214"/>
      <c r="Y940" s="214"/>
      <c r="Z940" s="214"/>
      <c r="AA940" s="214"/>
      <c r="AB940" s="214"/>
      <c r="AC940" s="214"/>
    </row>
    <row r="941">
      <c r="A941" s="180"/>
      <c r="B941" s="214"/>
      <c r="C941" s="214"/>
      <c r="D941" s="214"/>
      <c r="E941" s="214"/>
      <c r="F941" s="214"/>
      <c r="G941" s="214"/>
      <c r="H941" s="214"/>
      <c r="I941" s="214"/>
      <c r="J941" s="214"/>
      <c r="K941" s="214"/>
      <c r="L941" s="214"/>
      <c r="M941" s="214"/>
      <c r="N941" s="214"/>
      <c r="O941" s="214"/>
      <c r="P941" s="214"/>
      <c r="Q941" s="214"/>
      <c r="R941" s="214"/>
      <c r="S941" s="214"/>
      <c r="T941" s="214"/>
      <c r="U941" s="214"/>
      <c r="V941" s="214"/>
      <c r="W941" s="214"/>
      <c r="X941" s="214"/>
      <c r="Y941" s="214"/>
      <c r="Z941" s="214"/>
      <c r="AA941" s="214"/>
      <c r="AB941" s="214"/>
      <c r="AC941" s="214"/>
    </row>
    <row r="942">
      <c r="A942" s="180"/>
      <c r="B942" s="214"/>
      <c r="C942" s="214"/>
      <c r="D942" s="214"/>
      <c r="E942" s="214"/>
      <c r="F942" s="214"/>
      <c r="G942" s="214"/>
      <c r="H942" s="214"/>
      <c r="I942" s="214"/>
      <c r="J942" s="214"/>
      <c r="K942" s="214"/>
      <c r="L942" s="214"/>
      <c r="M942" s="214"/>
      <c r="N942" s="214"/>
      <c r="O942" s="214"/>
      <c r="P942" s="214"/>
      <c r="Q942" s="214"/>
      <c r="R942" s="214"/>
      <c r="S942" s="214"/>
      <c r="T942" s="214"/>
      <c r="U942" s="214"/>
      <c r="V942" s="214"/>
      <c r="W942" s="214"/>
      <c r="X942" s="214"/>
      <c r="Y942" s="214"/>
      <c r="Z942" s="214"/>
      <c r="AA942" s="214"/>
      <c r="AB942" s="214"/>
      <c r="AC942" s="214"/>
    </row>
    <row r="943">
      <c r="A943" s="180"/>
      <c r="B943" s="214"/>
      <c r="C943" s="214"/>
      <c r="D943" s="214"/>
      <c r="E943" s="214"/>
      <c r="F943" s="214"/>
      <c r="G943" s="214"/>
      <c r="H943" s="214"/>
      <c r="I943" s="214"/>
      <c r="J943" s="214"/>
      <c r="K943" s="214"/>
      <c r="L943" s="214"/>
      <c r="M943" s="214"/>
      <c r="N943" s="214"/>
      <c r="O943" s="214"/>
      <c r="P943" s="214"/>
      <c r="Q943" s="214"/>
      <c r="R943" s="214"/>
      <c r="S943" s="214"/>
      <c r="T943" s="214"/>
      <c r="U943" s="214"/>
      <c r="V943" s="214"/>
      <c r="W943" s="214"/>
      <c r="X943" s="214"/>
      <c r="Y943" s="214"/>
      <c r="Z943" s="214"/>
      <c r="AA943" s="214"/>
      <c r="AB943" s="214"/>
      <c r="AC943" s="214"/>
    </row>
    <row r="944">
      <c r="A944" s="180"/>
      <c r="B944" s="214"/>
      <c r="C944" s="214"/>
      <c r="D944" s="214"/>
      <c r="E944" s="214"/>
      <c r="F944" s="214"/>
      <c r="G944" s="214"/>
      <c r="H944" s="214"/>
      <c r="I944" s="214"/>
      <c r="J944" s="214"/>
      <c r="K944" s="214"/>
      <c r="L944" s="214"/>
      <c r="M944" s="214"/>
      <c r="N944" s="214"/>
      <c r="O944" s="214"/>
      <c r="P944" s="214"/>
      <c r="Q944" s="214"/>
      <c r="R944" s="214"/>
      <c r="S944" s="214"/>
      <c r="T944" s="214"/>
      <c r="U944" s="214"/>
      <c r="V944" s="214"/>
      <c r="W944" s="214"/>
      <c r="X944" s="214"/>
      <c r="Y944" s="214"/>
      <c r="Z944" s="214"/>
      <c r="AA944" s="214"/>
      <c r="AB944" s="214"/>
      <c r="AC944" s="214"/>
    </row>
    <row r="945">
      <c r="A945" s="180"/>
      <c r="B945" s="214"/>
      <c r="C945" s="214"/>
      <c r="D945" s="214"/>
      <c r="E945" s="214"/>
      <c r="F945" s="214"/>
      <c r="G945" s="214"/>
      <c r="H945" s="214"/>
      <c r="I945" s="214"/>
      <c r="J945" s="214"/>
      <c r="K945" s="214"/>
      <c r="L945" s="214"/>
      <c r="M945" s="214"/>
      <c r="N945" s="214"/>
      <c r="O945" s="214"/>
      <c r="P945" s="214"/>
      <c r="Q945" s="214"/>
      <c r="R945" s="214"/>
      <c r="S945" s="214"/>
      <c r="T945" s="214"/>
      <c r="U945" s="214"/>
      <c r="V945" s="214"/>
      <c r="W945" s="214"/>
      <c r="X945" s="214"/>
      <c r="Y945" s="214"/>
      <c r="Z945" s="214"/>
      <c r="AA945" s="214"/>
      <c r="AB945" s="214"/>
      <c r="AC945" s="214"/>
    </row>
    <row r="946">
      <c r="A946" s="180"/>
      <c r="B946" s="214"/>
      <c r="C946" s="214"/>
      <c r="D946" s="214"/>
      <c r="E946" s="214"/>
      <c r="F946" s="214"/>
      <c r="G946" s="214"/>
      <c r="H946" s="214"/>
      <c r="I946" s="214"/>
      <c r="J946" s="214"/>
      <c r="K946" s="214"/>
      <c r="L946" s="214"/>
      <c r="M946" s="214"/>
      <c r="N946" s="214"/>
      <c r="O946" s="214"/>
      <c r="P946" s="214"/>
      <c r="Q946" s="214"/>
      <c r="R946" s="214"/>
      <c r="S946" s="214"/>
      <c r="T946" s="214"/>
      <c r="U946" s="214"/>
      <c r="V946" s="214"/>
      <c r="W946" s="214"/>
      <c r="X946" s="214"/>
      <c r="Y946" s="214"/>
      <c r="Z946" s="214"/>
      <c r="AA946" s="214"/>
      <c r="AB946" s="214"/>
      <c r="AC946" s="214"/>
    </row>
    <row r="947">
      <c r="A947" s="180"/>
      <c r="B947" s="214"/>
      <c r="C947" s="214"/>
      <c r="D947" s="214"/>
      <c r="E947" s="214"/>
      <c r="F947" s="214"/>
      <c r="G947" s="214"/>
      <c r="H947" s="214"/>
      <c r="I947" s="214"/>
      <c r="J947" s="214"/>
      <c r="K947" s="214"/>
      <c r="L947" s="214"/>
      <c r="M947" s="214"/>
      <c r="N947" s="214"/>
      <c r="O947" s="214"/>
      <c r="P947" s="214"/>
      <c r="Q947" s="214"/>
      <c r="R947" s="214"/>
      <c r="S947" s="214"/>
      <c r="T947" s="214"/>
      <c r="U947" s="214"/>
      <c r="V947" s="214"/>
      <c r="W947" s="214"/>
      <c r="X947" s="214"/>
      <c r="Y947" s="214"/>
      <c r="Z947" s="214"/>
      <c r="AA947" s="214"/>
      <c r="AB947" s="214"/>
      <c r="AC947" s="214"/>
    </row>
    <row r="948">
      <c r="A948" s="180"/>
      <c r="B948" s="214"/>
      <c r="C948" s="214"/>
      <c r="D948" s="214"/>
      <c r="E948" s="214"/>
      <c r="F948" s="214"/>
      <c r="G948" s="214"/>
      <c r="H948" s="214"/>
      <c r="I948" s="214"/>
      <c r="J948" s="214"/>
      <c r="K948" s="214"/>
      <c r="L948" s="214"/>
      <c r="M948" s="214"/>
      <c r="N948" s="214"/>
      <c r="O948" s="214"/>
      <c r="P948" s="214"/>
      <c r="Q948" s="214"/>
      <c r="R948" s="214"/>
      <c r="S948" s="214"/>
      <c r="T948" s="214"/>
      <c r="U948" s="214"/>
      <c r="V948" s="214"/>
      <c r="W948" s="214"/>
      <c r="X948" s="214"/>
      <c r="Y948" s="214"/>
      <c r="Z948" s="214"/>
      <c r="AA948" s="214"/>
      <c r="AB948" s="214"/>
      <c r="AC948" s="214"/>
    </row>
    <row r="949">
      <c r="A949" s="180"/>
      <c r="B949" s="214"/>
      <c r="C949" s="214"/>
      <c r="D949" s="214"/>
      <c r="E949" s="214"/>
      <c r="F949" s="214"/>
      <c r="G949" s="214"/>
      <c r="H949" s="214"/>
      <c r="I949" s="214"/>
      <c r="J949" s="214"/>
      <c r="K949" s="214"/>
      <c r="L949" s="214"/>
      <c r="M949" s="214"/>
      <c r="N949" s="214"/>
      <c r="O949" s="214"/>
      <c r="P949" s="214"/>
      <c r="Q949" s="214"/>
      <c r="R949" s="214"/>
      <c r="S949" s="214"/>
      <c r="T949" s="214"/>
      <c r="U949" s="214"/>
      <c r="V949" s="214"/>
      <c r="W949" s="214"/>
      <c r="X949" s="214"/>
      <c r="Y949" s="214"/>
      <c r="Z949" s="214"/>
      <c r="AA949" s="214"/>
      <c r="AB949" s="214"/>
      <c r="AC949" s="214"/>
    </row>
    <row r="950">
      <c r="A950" s="180"/>
      <c r="B950" s="214"/>
      <c r="C950" s="214"/>
      <c r="D950" s="214"/>
      <c r="E950" s="214"/>
      <c r="F950" s="214"/>
      <c r="G950" s="214"/>
      <c r="H950" s="214"/>
      <c r="I950" s="214"/>
      <c r="J950" s="214"/>
      <c r="K950" s="214"/>
      <c r="L950" s="214"/>
      <c r="M950" s="214"/>
      <c r="N950" s="214"/>
      <c r="O950" s="214"/>
      <c r="P950" s="214"/>
      <c r="Q950" s="214"/>
      <c r="R950" s="214"/>
      <c r="S950" s="214"/>
      <c r="T950" s="214"/>
      <c r="U950" s="214"/>
      <c r="V950" s="214"/>
      <c r="W950" s="214"/>
      <c r="X950" s="214"/>
      <c r="Y950" s="214"/>
      <c r="Z950" s="214"/>
      <c r="AA950" s="214"/>
      <c r="AB950" s="214"/>
      <c r="AC950" s="214"/>
    </row>
    <row r="951">
      <c r="A951" s="180"/>
      <c r="B951" s="214"/>
      <c r="C951" s="214"/>
      <c r="D951" s="214"/>
      <c r="E951" s="214"/>
      <c r="F951" s="214"/>
      <c r="G951" s="214"/>
      <c r="H951" s="214"/>
      <c r="I951" s="214"/>
      <c r="J951" s="214"/>
      <c r="K951" s="214"/>
      <c r="L951" s="214"/>
      <c r="M951" s="214"/>
      <c r="N951" s="214"/>
      <c r="O951" s="214"/>
      <c r="P951" s="214"/>
      <c r="Q951" s="214"/>
      <c r="R951" s="214"/>
      <c r="S951" s="214"/>
      <c r="T951" s="214"/>
      <c r="U951" s="214"/>
      <c r="V951" s="214"/>
      <c r="W951" s="214"/>
      <c r="X951" s="214"/>
      <c r="Y951" s="214"/>
      <c r="Z951" s="214"/>
      <c r="AA951" s="214"/>
      <c r="AB951" s="214"/>
      <c r="AC951" s="214"/>
    </row>
    <row r="952">
      <c r="A952" s="180"/>
      <c r="B952" s="214"/>
      <c r="C952" s="214"/>
      <c r="D952" s="214"/>
      <c r="E952" s="214"/>
      <c r="F952" s="214"/>
      <c r="G952" s="214"/>
      <c r="H952" s="214"/>
      <c r="I952" s="214"/>
      <c r="J952" s="214"/>
      <c r="K952" s="214"/>
      <c r="L952" s="214"/>
      <c r="M952" s="214"/>
      <c r="N952" s="214"/>
      <c r="O952" s="214"/>
      <c r="P952" s="214"/>
      <c r="Q952" s="214"/>
      <c r="R952" s="214"/>
      <c r="S952" s="214"/>
      <c r="T952" s="214"/>
      <c r="U952" s="214"/>
      <c r="V952" s="214"/>
      <c r="W952" s="214"/>
      <c r="X952" s="214"/>
      <c r="Y952" s="214"/>
      <c r="Z952" s="214"/>
      <c r="AA952" s="214"/>
      <c r="AB952" s="214"/>
      <c r="AC952" s="214"/>
    </row>
    <row r="953">
      <c r="A953" s="180"/>
      <c r="B953" s="214"/>
      <c r="C953" s="214"/>
      <c r="D953" s="214"/>
      <c r="E953" s="214"/>
      <c r="F953" s="214"/>
      <c r="G953" s="214"/>
      <c r="H953" s="214"/>
      <c r="I953" s="214"/>
      <c r="J953" s="214"/>
      <c r="K953" s="214"/>
      <c r="L953" s="214"/>
      <c r="M953" s="214"/>
      <c r="N953" s="214"/>
      <c r="O953" s="214"/>
      <c r="P953" s="214"/>
      <c r="Q953" s="214"/>
      <c r="R953" s="214"/>
      <c r="S953" s="214"/>
      <c r="T953" s="214"/>
      <c r="U953" s="214"/>
      <c r="V953" s="214"/>
      <c r="W953" s="214"/>
      <c r="X953" s="214"/>
      <c r="Y953" s="214"/>
      <c r="Z953" s="214"/>
      <c r="AA953" s="214"/>
      <c r="AB953" s="214"/>
      <c r="AC953" s="214"/>
    </row>
    <row r="954">
      <c r="A954" s="180"/>
      <c r="B954" s="214"/>
      <c r="C954" s="214"/>
      <c r="D954" s="214"/>
      <c r="E954" s="214"/>
      <c r="F954" s="214"/>
      <c r="G954" s="214"/>
      <c r="H954" s="214"/>
      <c r="I954" s="214"/>
      <c r="J954" s="214"/>
      <c r="K954" s="214"/>
      <c r="L954" s="214"/>
      <c r="M954" s="214"/>
      <c r="N954" s="214"/>
      <c r="O954" s="214"/>
      <c r="P954" s="214"/>
      <c r="Q954" s="214"/>
      <c r="R954" s="214"/>
      <c r="S954" s="214"/>
      <c r="T954" s="214"/>
      <c r="U954" s="214"/>
      <c r="V954" s="214"/>
      <c r="W954" s="214"/>
      <c r="X954" s="214"/>
      <c r="Y954" s="214"/>
      <c r="Z954" s="214"/>
      <c r="AA954" s="214"/>
      <c r="AB954" s="214"/>
      <c r="AC954" s="214"/>
    </row>
    <row r="955">
      <c r="A955" s="180"/>
      <c r="B955" s="214"/>
      <c r="C955" s="214"/>
      <c r="D955" s="214"/>
      <c r="E955" s="214"/>
      <c r="F955" s="214"/>
      <c r="G955" s="214"/>
      <c r="H955" s="214"/>
      <c r="I955" s="214"/>
      <c r="J955" s="214"/>
      <c r="K955" s="214"/>
      <c r="L955" s="214"/>
      <c r="M955" s="214"/>
      <c r="N955" s="214"/>
      <c r="O955" s="214"/>
      <c r="P955" s="214"/>
      <c r="Q955" s="214"/>
      <c r="R955" s="214"/>
      <c r="S955" s="214"/>
      <c r="T955" s="214"/>
      <c r="U955" s="214"/>
      <c r="V955" s="214"/>
      <c r="W955" s="214"/>
      <c r="X955" s="214"/>
      <c r="Y955" s="214"/>
      <c r="Z955" s="214"/>
      <c r="AA955" s="214"/>
      <c r="AB955" s="214"/>
      <c r="AC955" s="214"/>
    </row>
    <row r="956">
      <c r="A956" s="180"/>
      <c r="B956" s="214"/>
      <c r="C956" s="214"/>
      <c r="D956" s="214"/>
      <c r="E956" s="214"/>
      <c r="F956" s="214"/>
      <c r="G956" s="214"/>
      <c r="H956" s="214"/>
      <c r="I956" s="214"/>
      <c r="J956" s="214"/>
      <c r="K956" s="214"/>
      <c r="L956" s="214"/>
      <c r="M956" s="214"/>
      <c r="N956" s="214"/>
      <c r="O956" s="214"/>
      <c r="P956" s="214"/>
      <c r="Q956" s="214"/>
      <c r="R956" s="214"/>
      <c r="S956" s="214"/>
      <c r="T956" s="214"/>
      <c r="U956" s="214"/>
      <c r="V956" s="214"/>
      <c r="W956" s="214"/>
      <c r="X956" s="214"/>
      <c r="Y956" s="214"/>
      <c r="Z956" s="214"/>
      <c r="AA956" s="214"/>
      <c r="AB956" s="214"/>
      <c r="AC956" s="214"/>
    </row>
    <row r="957">
      <c r="A957" s="180"/>
      <c r="B957" s="214"/>
      <c r="C957" s="214"/>
      <c r="D957" s="214"/>
      <c r="E957" s="214"/>
      <c r="F957" s="214"/>
      <c r="G957" s="214"/>
      <c r="H957" s="214"/>
      <c r="I957" s="214"/>
      <c r="J957" s="214"/>
      <c r="K957" s="214"/>
      <c r="L957" s="214"/>
      <c r="M957" s="214"/>
      <c r="N957" s="214"/>
      <c r="O957" s="214"/>
      <c r="P957" s="214"/>
      <c r="Q957" s="214"/>
      <c r="R957" s="214"/>
      <c r="S957" s="214"/>
      <c r="T957" s="214"/>
      <c r="U957" s="214"/>
      <c r="V957" s="214"/>
      <c r="W957" s="214"/>
      <c r="X957" s="214"/>
      <c r="Y957" s="214"/>
      <c r="Z957" s="214"/>
      <c r="AA957" s="214"/>
      <c r="AB957" s="214"/>
      <c r="AC957" s="214"/>
    </row>
    <row r="958">
      <c r="A958" s="180"/>
      <c r="B958" s="214"/>
      <c r="C958" s="214"/>
      <c r="D958" s="214"/>
      <c r="E958" s="214"/>
      <c r="F958" s="214"/>
      <c r="G958" s="214"/>
      <c r="H958" s="214"/>
      <c r="I958" s="214"/>
      <c r="J958" s="214"/>
      <c r="K958" s="214"/>
      <c r="L958" s="214"/>
      <c r="M958" s="214"/>
      <c r="N958" s="214"/>
      <c r="O958" s="214"/>
      <c r="P958" s="214"/>
      <c r="Q958" s="214"/>
      <c r="R958" s="214"/>
      <c r="S958" s="214"/>
      <c r="T958" s="214"/>
      <c r="U958" s="214"/>
      <c r="V958" s="214"/>
      <c r="W958" s="214"/>
      <c r="X958" s="214"/>
      <c r="Y958" s="214"/>
      <c r="Z958" s="214"/>
      <c r="AA958" s="214"/>
      <c r="AB958" s="214"/>
      <c r="AC958" s="214"/>
    </row>
    <row r="959">
      <c r="A959" s="180"/>
      <c r="B959" s="214"/>
      <c r="C959" s="214"/>
      <c r="D959" s="214"/>
      <c r="E959" s="214"/>
      <c r="F959" s="214"/>
      <c r="G959" s="214"/>
      <c r="H959" s="214"/>
      <c r="I959" s="214"/>
      <c r="J959" s="214"/>
      <c r="K959" s="214"/>
      <c r="L959" s="214"/>
      <c r="M959" s="214"/>
      <c r="N959" s="214"/>
      <c r="O959" s="214"/>
      <c r="P959" s="214"/>
      <c r="Q959" s="214"/>
      <c r="R959" s="214"/>
      <c r="S959" s="214"/>
      <c r="T959" s="214"/>
      <c r="U959" s="214"/>
      <c r="V959" s="214"/>
      <c r="W959" s="214"/>
      <c r="X959" s="214"/>
      <c r="Y959" s="214"/>
      <c r="Z959" s="214"/>
      <c r="AA959" s="214"/>
      <c r="AB959" s="214"/>
      <c r="AC959" s="214"/>
    </row>
    <row r="960">
      <c r="A960" s="180"/>
      <c r="B960" s="214"/>
      <c r="C960" s="214"/>
      <c r="D960" s="214"/>
      <c r="E960" s="214"/>
      <c r="F960" s="214"/>
      <c r="G960" s="214"/>
      <c r="H960" s="214"/>
      <c r="I960" s="214"/>
      <c r="J960" s="214"/>
      <c r="K960" s="214"/>
      <c r="L960" s="214"/>
      <c r="M960" s="214"/>
      <c r="N960" s="214"/>
      <c r="O960" s="214"/>
      <c r="P960" s="214"/>
      <c r="Q960" s="214"/>
      <c r="R960" s="214"/>
      <c r="S960" s="214"/>
      <c r="T960" s="214"/>
      <c r="U960" s="214"/>
      <c r="V960" s="214"/>
      <c r="W960" s="214"/>
      <c r="X960" s="214"/>
      <c r="Y960" s="214"/>
      <c r="Z960" s="214"/>
      <c r="AA960" s="214"/>
      <c r="AB960" s="214"/>
      <c r="AC960" s="214"/>
    </row>
    <row r="961">
      <c r="A961" s="180"/>
      <c r="B961" s="214"/>
      <c r="C961" s="214"/>
      <c r="D961" s="214"/>
      <c r="E961" s="214"/>
      <c r="F961" s="214"/>
      <c r="G961" s="214"/>
      <c r="H961" s="214"/>
      <c r="I961" s="214"/>
      <c r="J961" s="214"/>
      <c r="K961" s="214"/>
      <c r="L961" s="214"/>
      <c r="M961" s="214"/>
      <c r="N961" s="214"/>
      <c r="O961" s="214"/>
      <c r="P961" s="214"/>
      <c r="Q961" s="214"/>
      <c r="R961" s="214"/>
      <c r="S961" s="214"/>
      <c r="T961" s="214"/>
      <c r="U961" s="214"/>
      <c r="V961" s="214"/>
      <c r="W961" s="214"/>
      <c r="X961" s="214"/>
      <c r="Y961" s="214"/>
      <c r="Z961" s="214"/>
      <c r="AA961" s="214"/>
      <c r="AB961" s="214"/>
      <c r="AC961" s="214"/>
    </row>
    <row r="962">
      <c r="A962" s="180"/>
      <c r="B962" s="214"/>
      <c r="C962" s="214"/>
      <c r="D962" s="214"/>
      <c r="E962" s="214"/>
      <c r="F962" s="214"/>
      <c r="G962" s="214"/>
      <c r="H962" s="214"/>
      <c r="I962" s="214"/>
      <c r="J962" s="214"/>
      <c r="K962" s="214"/>
      <c r="L962" s="214"/>
      <c r="M962" s="214"/>
      <c r="N962" s="214"/>
      <c r="O962" s="214"/>
      <c r="P962" s="214"/>
      <c r="Q962" s="214"/>
      <c r="R962" s="214"/>
      <c r="S962" s="214"/>
      <c r="T962" s="214"/>
      <c r="U962" s="214"/>
      <c r="V962" s="214"/>
      <c r="W962" s="214"/>
      <c r="X962" s="214"/>
      <c r="Y962" s="214"/>
      <c r="Z962" s="214"/>
      <c r="AA962" s="214"/>
      <c r="AB962" s="214"/>
      <c r="AC962" s="214"/>
    </row>
    <row r="963">
      <c r="A963" s="180"/>
      <c r="B963" s="214"/>
      <c r="C963" s="214"/>
      <c r="D963" s="214"/>
      <c r="E963" s="214"/>
      <c r="F963" s="214"/>
      <c r="G963" s="214"/>
      <c r="H963" s="214"/>
      <c r="I963" s="214"/>
      <c r="J963" s="214"/>
      <c r="K963" s="214"/>
      <c r="L963" s="214"/>
      <c r="M963" s="214"/>
      <c r="N963" s="214"/>
      <c r="O963" s="214"/>
      <c r="P963" s="214"/>
      <c r="Q963" s="214"/>
      <c r="R963" s="214"/>
      <c r="S963" s="214"/>
      <c r="T963" s="214"/>
      <c r="U963" s="214"/>
      <c r="V963" s="214"/>
      <c r="W963" s="214"/>
      <c r="X963" s="214"/>
      <c r="Y963" s="214"/>
      <c r="Z963" s="214"/>
      <c r="AA963" s="214"/>
      <c r="AB963" s="214"/>
      <c r="AC963" s="214"/>
    </row>
    <row r="964">
      <c r="A964" s="180"/>
      <c r="B964" s="214"/>
      <c r="C964" s="214"/>
      <c r="D964" s="214"/>
      <c r="E964" s="214"/>
      <c r="F964" s="214"/>
      <c r="G964" s="214"/>
      <c r="H964" s="214"/>
      <c r="I964" s="214"/>
      <c r="J964" s="214"/>
      <c r="K964" s="214"/>
      <c r="L964" s="214"/>
      <c r="M964" s="214"/>
      <c r="N964" s="214"/>
      <c r="O964" s="214"/>
      <c r="P964" s="214"/>
      <c r="Q964" s="214"/>
      <c r="R964" s="214"/>
      <c r="S964" s="214"/>
      <c r="T964" s="214"/>
      <c r="U964" s="214"/>
      <c r="V964" s="214"/>
      <c r="W964" s="214"/>
      <c r="X964" s="214"/>
      <c r="Y964" s="214"/>
      <c r="Z964" s="214"/>
      <c r="AA964" s="214"/>
      <c r="AB964" s="214"/>
      <c r="AC964" s="214"/>
    </row>
    <row r="965">
      <c r="A965" s="180"/>
      <c r="B965" s="214"/>
      <c r="C965" s="214"/>
      <c r="D965" s="214"/>
      <c r="E965" s="214"/>
      <c r="F965" s="214"/>
      <c r="G965" s="214"/>
      <c r="H965" s="214"/>
      <c r="I965" s="214"/>
      <c r="J965" s="214"/>
      <c r="K965" s="214"/>
      <c r="L965" s="214"/>
      <c r="M965" s="214"/>
      <c r="N965" s="214"/>
      <c r="O965" s="214"/>
      <c r="P965" s="214"/>
      <c r="Q965" s="214"/>
      <c r="R965" s="214"/>
      <c r="S965" s="214"/>
      <c r="T965" s="214"/>
      <c r="U965" s="214"/>
      <c r="V965" s="214"/>
      <c r="W965" s="214"/>
      <c r="X965" s="214"/>
      <c r="Y965" s="214"/>
      <c r="Z965" s="214"/>
      <c r="AA965" s="214"/>
      <c r="AB965" s="214"/>
      <c r="AC965" s="214"/>
    </row>
    <row r="966">
      <c r="A966" s="180"/>
      <c r="B966" s="214"/>
      <c r="C966" s="214"/>
      <c r="D966" s="214"/>
      <c r="E966" s="214"/>
      <c r="F966" s="214"/>
      <c r="G966" s="214"/>
      <c r="H966" s="214"/>
      <c r="I966" s="214"/>
      <c r="J966" s="214"/>
      <c r="K966" s="214"/>
      <c r="L966" s="214"/>
      <c r="M966" s="214"/>
      <c r="N966" s="214"/>
      <c r="O966" s="214"/>
      <c r="P966" s="214"/>
      <c r="Q966" s="214"/>
      <c r="R966" s="214"/>
      <c r="S966" s="214"/>
      <c r="T966" s="214"/>
      <c r="U966" s="214"/>
      <c r="V966" s="214"/>
      <c r="W966" s="214"/>
      <c r="X966" s="214"/>
      <c r="Y966" s="214"/>
      <c r="Z966" s="214"/>
      <c r="AA966" s="214"/>
      <c r="AB966" s="214"/>
      <c r="AC966" s="214"/>
    </row>
    <row r="967">
      <c r="A967" s="180"/>
      <c r="B967" s="214"/>
      <c r="C967" s="214"/>
      <c r="D967" s="214"/>
      <c r="E967" s="214"/>
      <c r="F967" s="214"/>
      <c r="G967" s="214"/>
      <c r="H967" s="214"/>
      <c r="I967" s="214"/>
      <c r="J967" s="214"/>
      <c r="K967" s="214"/>
      <c r="L967" s="214"/>
      <c r="M967" s="214"/>
      <c r="N967" s="214"/>
      <c r="O967" s="214"/>
      <c r="P967" s="214"/>
      <c r="Q967" s="214"/>
      <c r="R967" s="214"/>
      <c r="S967" s="214"/>
      <c r="T967" s="214"/>
      <c r="U967" s="214"/>
      <c r="V967" s="214"/>
      <c r="W967" s="214"/>
      <c r="X967" s="214"/>
      <c r="Y967" s="214"/>
      <c r="Z967" s="214"/>
      <c r="AA967" s="214"/>
      <c r="AB967" s="214"/>
      <c r="AC967" s="214"/>
    </row>
    <row r="968">
      <c r="A968" s="180"/>
      <c r="B968" s="214"/>
      <c r="C968" s="214"/>
      <c r="D968" s="214"/>
      <c r="E968" s="214"/>
      <c r="F968" s="214"/>
      <c r="G968" s="214"/>
      <c r="H968" s="214"/>
      <c r="I968" s="214"/>
      <c r="J968" s="214"/>
      <c r="K968" s="214"/>
      <c r="L968" s="214"/>
      <c r="M968" s="214"/>
      <c r="N968" s="214"/>
      <c r="O968" s="214"/>
      <c r="P968" s="214"/>
      <c r="Q968" s="214"/>
      <c r="R968" s="214"/>
      <c r="S968" s="214"/>
      <c r="T968" s="214"/>
      <c r="U968" s="214"/>
      <c r="V968" s="214"/>
      <c r="W968" s="214"/>
      <c r="X968" s="214"/>
      <c r="Y968" s="214"/>
      <c r="Z968" s="214"/>
      <c r="AA968" s="214"/>
      <c r="AB968" s="214"/>
      <c r="AC968" s="214"/>
    </row>
    <row r="969">
      <c r="A969" s="180"/>
      <c r="B969" s="214"/>
      <c r="C969" s="214"/>
      <c r="D969" s="214"/>
      <c r="E969" s="214"/>
      <c r="F969" s="214"/>
      <c r="G969" s="214"/>
      <c r="H969" s="214"/>
      <c r="I969" s="214"/>
      <c r="J969" s="214"/>
      <c r="K969" s="214"/>
      <c r="L969" s="214"/>
      <c r="M969" s="214"/>
      <c r="N969" s="214"/>
      <c r="O969" s="214"/>
      <c r="P969" s="214"/>
      <c r="Q969" s="214"/>
      <c r="R969" s="214"/>
      <c r="S969" s="214"/>
      <c r="T969" s="214"/>
      <c r="U969" s="214"/>
      <c r="V969" s="214"/>
      <c r="W969" s="214"/>
      <c r="X969" s="214"/>
      <c r="Y969" s="214"/>
      <c r="Z969" s="214"/>
      <c r="AA969" s="214"/>
      <c r="AB969" s="214"/>
      <c r="AC969" s="214"/>
    </row>
    <row r="970">
      <c r="A970" s="180"/>
      <c r="B970" s="214"/>
      <c r="C970" s="214"/>
      <c r="D970" s="214"/>
      <c r="E970" s="214"/>
      <c r="F970" s="214"/>
      <c r="G970" s="214"/>
      <c r="H970" s="214"/>
      <c r="I970" s="214"/>
      <c r="J970" s="214"/>
      <c r="K970" s="214"/>
      <c r="L970" s="214"/>
      <c r="M970" s="214"/>
      <c r="N970" s="214"/>
      <c r="O970" s="214"/>
      <c r="P970" s="214"/>
      <c r="Q970" s="214"/>
      <c r="R970" s="214"/>
      <c r="S970" s="214"/>
      <c r="T970" s="214"/>
      <c r="U970" s="214"/>
      <c r="V970" s="214"/>
      <c r="W970" s="214"/>
      <c r="X970" s="214"/>
      <c r="Y970" s="214"/>
      <c r="Z970" s="214"/>
      <c r="AA970" s="214"/>
      <c r="AB970" s="214"/>
      <c r="AC970" s="214"/>
    </row>
    <row r="971">
      <c r="A971" s="180"/>
      <c r="B971" s="214"/>
      <c r="C971" s="214"/>
      <c r="D971" s="214"/>
      <c r="E971" s="214"/>
      <c r="F971" s="214"/>
      <c r="G971" s="214"/>
      <c r="H971" s="214"/>
      <c r="I971" s="214"/>
      <c r="J971" s="214"/>
      <c r="K971" s="214"/>
      <c r="L971" s="214"/>
      <c r="M971" s="214"/>
      <c r="N971" s="214"/>
      <c r="O971" s="214"/>
      <c r="P971" s="214"/>
      <c r="Q971" s="214"/>
      <c r="R971" s="214"/>
      <c r="S971" s="214"/>
      <c r="T971" s="214"/>
      <c r="U971" s="214"/>
      <c r="V971" s="214"/>
      <c r="W971" s="214"/>
      <c r="X971" s="214"/>
      <c r="Y971" s="214"/>
      <c r="Z971" s="214"/>
      <c r="AA971" s="214"/>
      <c r="AB971" s="214"/>
      <c r="AC971" s="214"/>
    </row>
    <row r="972">
      <c r="A972" s="180"/>
      <c r="B972" s="214"/>
      <c r="C972" s="214"/>
      <c r="D972" s="214"/>
      <c r="E972" s="214"/>
      <c r="F972" s="214"/>
      <c r="G972" s="214"/>
      <c r="H972" s="214"/>
      <c r="I972" s="214"/>
      <c r="J972" s="214"/>
      <c r="K972" s="214"/>
      <c r="L972" s="214"/>
      <c r="M972" s="214"/>
      <c r="N972" s="214"/>
      <c r="O972" s="214"/>
      <c r="P972" s="214"/>
      <c r="Q972" s="214"/>
      <c r="R972" s="214"/>
      <c r="S972" s="214"/>
      <c r="T972" s="214"/>
      <c r="U972" s="214"/>
      <c r="V972" s="214"/>
      <c r="W972" s="214"/>
      <c r="X972" s="214"/>
      <c r="Y972" s="214"/>
      <c r="Z972" s="214"/>
      <c r="AA972" s="214"/>
      <c r="AB972" s="214"/>
      <c r="AC972" s="214"/>
    </row>
    <row r="973">
      <c r="A973" s="180"/>
      <c r="B973" s="214"/>
      <c r="C973" s="214"/>
      <c r="D973" s="214"/>
      <c r="E973" s="214"/>
      <c r="F973" s="214"/>
      <c r="G973" s="214"/>
      <c r="H973" s="214"/>
      <c r="I973" s="214"/>
      <c r="J973" s="214"/>
      <c r="K973" s="214"/>
      <c r="L973" s="214"/>
      <c r="M973" s="214"/>
      <c r="N973" s="214"/>
      <c r="O973" s="214"/>
      <c r="P973" s="214"/>
      <c r="Q973" s="214"/>
      <c r="R973" s="214"/>
      <c r="S973" s="214"/>
      <c r="T973" s="214"/>
      <c r="U973" s="214"/>
      <c r="V973" s="214"/>
      <c r="W973" s="214"/>
      <c r="X973" s="214"/>
      <c r="Y973" s="214"/>
      <c r="Z973" s="214"/>
      <c r="AA973" s="214"/>
      <c r="AB973" s="214"/>
      <c r="AC973" s="214"/>
    </row>
    <row r="974">
      <c r="A974" s="180"/>
      <c r="B974" s="214"/>
      <c r="C974" s="214"/>
      <c r="D974" s="214"/>
      <c r="E974" s="214"/>
      <c r="F974" s="214"/>
      <c r="G974" s="214"/>
      <c r="H974" s="214"/>
      <c r="I974" s="214"/>
      <c r="J974" s="214"/>
      <c r="K974" s="214"/>
      <c r="L974" s="214"/>
      <c r="M974" s="214"/>
      <c r="N974" s="214"/>
      <c r="O974" s="214"/>
      <c r="P974" s="214"/>
      <c r="Q974" s="214"/>
      <c r="R974" s="214"/>
      <c r="S974" s="214"/>
      <c r="T974" s="214"/>
      <c r="U974" s="214"/>
      <c r="V974" s="214"/>
      <c r="W974" s="214"/>
      <c r="X974" s="214"/>
      <c r="Y974" s="214"/>
      <c r="Z974" s="214"/>
      <c r="AA974" s="214"/>
      <c r="AB974" s="214"/>
      <c r="AC974" s="214"/>
    </row>
    <row r="975">
      <c r="A975" s="180"/>
      <c r="B975" s="214"/>
      <c r="C975" s="214"/>
      <c r="D975" s="214"/>
      <c r="E975" s="214"/>
      <c r="F975" s="214"/>
      <c r="G975" s="214"/>
      <c r="H975" s="214"/>
      <c r="I975" s="214"/>
      <c r="J975" s="214"/>
      <c r="K975" s="214"/>
      <c r="L975" s="214"/>
      <c r="M975" s="214"/>
      <c r="N975" s="214"/>
      <c r="O975" s="214"/>
      <c r="P975" s="214"/>
      <c r="Q975" s="214"/>
      <c r="R975" s="214"/>
      <c r="S975" s="214"/>
      <c r="T975" s="214"/>
      <c r="U975" s="214"/>
      <c r="V975" s="214"/>
      <c r="W975" s="214"/>
      <c r="X975" s="214"/>
      <c r="Y975" s="214"/>
      <c r="Z975" s="214"/>
      <c r="AA975" s="214"/>
      <c r="AB975" s="214"/>
      <c r="AC975" s="214"/>
    </row>
    <row r="976">
      <c r="A976" s="180"/>
      <c r="B976" s="214"/>
      <c r="C976" s="214"/>
      <c r="D976" s="214"/>
      <c r="E976" s="214"/>
      <c r="F976" s="214"/>
      <c r="G976" s="214"/>
      <c r="H976" s="214"/>
      <c r="I976" s="214"/>
      <c r="J976" s="214"/>
      <c r="K976" s="214"/>
      <c r="L976" s="214"/>
      <c r="M976" s="214"/>
      <c r="N976" s="214"/>
      <c r="O976" s="214"/>
      <c r="P976" s="214"/>
      <c r="Q976" s="214"/>
      <c r="R976" s="214"/>
      <c r="S976" s="214"/>
      <c r="T976" s="214"/>
      <c r="U976" s="214"/>
      <c r="V976" s="214"/>
      <c r="W976" s="214"/>
      <c r="X976" s="214"/>
      <c r="Y976" s="214"/>
      <c r="Z976" s="214"/>
      <c r="AA976" s="214"/>
      <c r="AB976" s="214"/>
      <c r="AC976" s="214"/>
    </row>
    <row r="977">
      <c r="A977" s="180"/>
      <c r="B977" s="214"/>
      <c r="C977" s="214"/>
      <c r="D977" s="214"/>
      <c r="E977" s="214"/>
      <c r="F977" s="214"/>
      <c r="G977" s="214"/>
      <c r="H977" s="214"/>
      <c r="I977" s="214"/>
      <c r="J977" s="214"/>
      <c r="K977" s="214"/>
      <c r="L977" s="214"/>
      <c r="M977" s="214"/>
      <c r="N977" s="214"/>
      <c r="O977" s="214"/>
      <c r="P977" s="214"/>
      <c r="Q977" s="214"/>
      <c r="R977" s="214"/>
      <c r="S977" s="214"/>
      <c r="T977" s="214"/>
      <c r="U977" s="214"/>
      <c r="V977" s="214"/>
      <c r="W977" s="214"/>
      <c r="X977" s="214"/>
      <c r="Y977" s="214"/>
      <c r="Z977" s="214"/>
      <c r="AA977" s="214"/>
      <c r="AB977" s="214"/>
      <c r="AC977" s="214"/>
    </row>
    <row r="978">
      <c r="A978" s="180"/>
      <c r="B978" s="214"/>
      <c r="C978" s="214"/>
      <c r="D978" s="214"/>
      <c r="E978" s="214"/>
      <c r="F978" s="214"/>
      <c r="G978" s="214"/>
      <c r="H978" s="214"/>
      <c r="I978" s="214"/>
      <c r="J978" s="214"/>
      <c r="K978" s="214"/>
      <c r="L978" s="214"/>
      <c r="M978" s="214"/>
      <c r="N978" s="214"/>
      <c r="O978" s="214"/>
      <c r="P978" s="214"/>
      <c r="Q978" s="214"/>
      <c r="R978" s="214"/>
      <c r="S978" s="214"/>
      <c r="T978" s="214"/>
      <c r="U978" s="214"/>
      <c r="V978" s="214"/>
      <c r="W978" s="214"/>
      <c r="X978" s="214"/>
      <c r="Y978" s="214"/>
      <c r="Z978" s="214"/>
      <c r="AA978" s="214"/>
      <c r="AB978" s="214"/>
      <c r="AC978" s="214"/>
    </row>
    <row r="979">
      <c r="A979" s="180"/>
      <c r="B979" s="214"/>
      <c r="C979" s="214"/>
      <c r="D979" s="214"/>
      <c r="E979" s="214"/>
      <c r="F979" s="214"/>
      <c r="G979" s="214"/>
      <c r="H979" s="214"/>
      <c r="I979" s="214"/>
      <c r="J979" s="214"/>
      <c r="K979" s="214"/>
      <c r="L979" s="214"/>
      <c r="M979" s="214"/>
      <c r="N979" s="214"/>
      <c r="O979" s="214"/>
      <c r="P979" s="214"/>
      <c r="Q979" s="214"/>
      <c r="R979" s="214"/>
      <c r="S979" s="214"/>
      <c r="T979" s="214"/>
      <c r="U979" s="214"/>
      <c r="V979" s="214"/>
      <c r="W979" s="214"/>
      <c r="X979" s="214"/>
      <c r="Y979" s="214"/>
      <c r="Z979" s="214"/>
      <c r="AA979" s="214"/>
      <c r="AB979" s="214"/>
      <c r="AC979" s="214"/>
    </row>
    <row r="980">
      <c r="A980" s="180"/>
      <c r="B980" s="214"/>
      <c r="C980" s="214"/>
      <c r="D980" s="214"/>
      <c r="E980" s="214"/>
      <c r="F980" s="214"/>
      <c r="G980" s="214"/>
      <c r="H980" s="214"/>
      <c r="I980" s="214"/>
      <c r="J980" s="214"/>
      <c r="K980" s="214"/>
      <c r="L980" s="214"/>
      <c r="M980" s="214"/>
      <c r="N980" s="214"/>
      <c r="O980" s="214"/>
      <c r="P980" s="214"/>
      <c r="Q980" s="214"/>
      <c r="R980" s="214"/>
      <c r="S980" s="214"/>
      <c r="T980" s="214"/>
      <c r="U980" s="214"/>
      <c r="V980" s="214"/>
      <c r="W980" s="214"/>
      <c r="X980" s="214"/>
      <c r="Y980" s="214"/>
      <c r="Z980" s="214"/>
      <c r="AA980" s="214"/>
      <c r="AB980" s="214"/>
      <c r="AC980" s="214"/>
    </row>
    <row r="981">
      <c r="A981" s="180"/>
      <c r="B981" s="214"/>
      <c r="C981" s="214"/>
      <c r="D981" s="214"/>
      <c r="E981" s="214"/>
      <c r="F981" s="214"/>
      <c r="G981" s="214"/>
      <c r="H981" s="214"/>
      <c r="I981" s="214"/>
      <c r="J981" s="214"/>
      <c r="K981" s="214"/>
      <c r="L981" s="214"/>
      <c r="M981" s="214"/>
      <c r="N981" s="214"/>
      <c r="O981" s="214"/>
      <c r="P981" s="214"/>
      <c r="Q981" s="214"/>
      <c r="R981" s="214"/>
      <c r="S981" s="214"/>
      <c r="T981" s="214"/>
      <c r="U981" s="214"/>
      <c r="V981" s="214"/>
      <c r="W981" s="214"/>
      <c r="X981" s="214"/>
      <c r="Y981" s="214"/>
      <c r="Z981" s="214"/>
      <c r="AA981" s="214"/>
      <c r="AB981" s="214"/>
      <c r="AC981" s="214"/>
    </row>
    <row r="982">
      <c r="A982" s="180"/>
      <c r="B982" s="214"/>
      <c r="C982" s="214"/>
      <c r="D982" s="214"/>
      <c r="E982" s="214"/>
      <c r="F982" s="214"/>
      <c r="G982" s="214"/>
      <c r="H982" s="214"/>
      <c r="I982" s="214"/>
      <c r="J982" s="214"/>
      <c r="K982" s="214"/>
      <c r="L982" s="214"/>
      <c r="M982" s="214"/>
      <c r="N982" s="214"/>
      <c r="O982" s="214"/>
      <c r="P982" s="214"/>
      <c r="Q982" s="214"/>
      <c r="R982" s="214"/>
      <c r="S982" s="214"/>
      <c r="T982" s="214"/>
      <c r="U982" s="214"/>
      <c r="V982" s="214"/>
      <c r="W982" s="214"/>
      <c r="X982" s="214"/>
      <c r="Y982" s="214"/>
      <c r="Z982" s="214"/>
      <c r="AA982" s="214"/>
      <c r="AB982" s="214"/>
      <c r="AC982" s="214"/>
    </row>
    <row r="983">
      <c r="A983" s="180"/>
      <c r="B983" s="214"/>
      <c r="C983" s="214"/>
      <c r="D983" s="214"/>
      <c r="E983" s="214"/>
      <c r="F983" s="214"/>
      <c r="G983" s="214"/>
      <c r="H983" s="214"/>
      <c r="I983" s="214"/>
      <c r="J983" s="214"/>
      <c r="K983" s="214"/>
      <c r="L983" s="214"/>
      <c r="M983" s="214"/>
      <c r="N983" s="214"/>
      <c r="O983" s="214"/>
      <c r="P983" s="214"/>
      <c r="Q983" s="214"/>
      <c r="R983" s="214"/>
      <c r="S983" s="214"/>
      <c r="T983" s="214"/>
      <c r="U983" s="214"/>
      <c r="V983" s="214"/>
      <c r="W983" s="214"/>
      <c r="X983" s="214"/>
      <c r="Y983" s="214"/>
      <c r="Z983" s="214"/>
      <c r="AA983" s="214"/>
      <c r="AB983" s="214"/>
      <c r="AC983" s="214"/>
    </row>
    <row r="984">
      <c r="A984" s="180"/>
      <c r="B984" s="214"/>
      <c r="C984" s="214"/>
      <c r="D984" s="214"/>
      <c r="E984" s="214"/>
      <c r="F984" s="214"/>
      <c r="G984" s="214"/>
      <c r="H984" s="214"/>
      <c r="I984" s="214"/>
      <c r="J984" s="214"/>
      <c r="K984" s="214"/>
      <c r="L984" s="214"/>
      <c r="M984" s="214"/>
      <c r="N984" s="214"/>
      <c r="O984" s="214"/>
      <c r="P984" s="214"/>
      <c r="Q984" s="214"/>
      <c r="R984" s="214"/>
      <c r="S984" s="214"/>
      <c r="T984" s="214"/>
      <c r="U984" s="214"/>
      <c r="V984" s="214"/>
      <c r="W984" s="214"/>
      <c r="X984" s="214"/>
      <c r="Y984" s="214"/>
      <c r="Z984" s="214"/>
      <c r="AA984" s="214"/>
      <c r="AB984" s="214"/>
      <c r="AC984" s="214"/>
    </row>
    <row r="985">
      <c r="A985" s="180"/>
      <c r="B985" s="214"/>
      <c r="C985" s="214"/>
      <c r="D985" s="214"/>
      <c r="E985" s="214"/>
      <c r="F985" s="214"/>
      <c r="G985" s="214"/>
      <c r="H985" s="214"/>
      <c r="I985" s="214"/>
      <c r="J985" s="214"/>
      <c r="K985" s="214"/>
      <c r="L985" s="214"/>
      <c r="M985" s="214"/>
      <c r="N985" s="214"/>
      <c r="O985" s="214"/>
      <c r="P985" s="214"/>
      <c r="Q985" s="214"/>
      <c r="R985" s="214"/>
      <c r="S985" s="214"/>
      <c r="T985" s="214"/>
      <c r="U985" s="214"/>
      <c r="V985" s="214"/>
      <c r="W985" s="214"/>
      <c r="X985" s="214"/>
      <c r="Y985" s="214"/>
      <c r="Z985" s="214"/>
      <c r="AA985" s="214"/>
      <c r="AB985" s="214"/>
      <c r="AC985" s="214"/>
    </row>
    <row r="986">
      <c r="A986" s="180"/>
      <c r="B986" s="214"/>
      <c r="C986" s="214"/>
      <c r="D986" s="214"/>
      <c r="E986" s="214"/>
      <c r="F986" s="214"/>
      <c r="G986" s="214"/>
      <c r="H986" s="214"/>
      <c r="I986" s="214"/>
      <c r="J986" s="214"/>
      <c r="K986" s="214"/>
      <c r="L986" s="214"/>
      <c r="M986" s="214"/>
      <c r="N986" s="214"/>
      <c r="O986" s="214"/>
      <c r="P986" s="214"/>
      <c r="Q986" s="214"/>
      <c r="R986" s="214"/>
      <c r="S986" s="214"/>
      <c r="T986" s="214"/>
      <c r="U986" s="214"/>
      <c r="V986" s="214"/>
      <c r="W986" s="214"/>
      <c r="X986" s="214"/>
      <c r="Y986" s="214"/>
      <c r="Z986" s="214"/>
      <c r="AA986" s="214"/>
      <c r="AB986" s="214"/>
      <c r="AC986" s="214"/>
    </row>
    <row r="987">
      <c r="A987" s="180"/>
      <c r="B987" s="214"/>
      <c r="C987" s="214"/>
      <c r="D987" s="214"/>
      <c r="E987" s="214"/>
      <c r="F987" s="214"/>
      <c r="G987" s="214"/>
      <c r="H987" s="214"/>
      <c r="I987" s="214"/>
      <c r="J987" s="214"/>
      <c r="K987" s="214"/>
      <c r="L987" s="214"/>
      <c r="M987" s="214"/>
      <c r="N987" s="214"/>
      <c r="O987" s="214"/>
      <c r="P987" s="214"/>
      <c r="Q987" s="214"/>
      <c r="R987" s="214"/>
      <c r="S987" s="214"/>
      <c r="T987" s="214"/>
      <c r="U987" s="214"/>
      <c r="V987" s="214"/>
      <c r="W987" s="214"/>
      <c r="X987" s="214"/>
      <c r="Y987" s="214"/>
      <c r="Z987" s="214"/>
      <c r="AA987" s="214"/>
      <c r="AB987" s="214"/>
      <c r="AC987" s="214"/>
    </row>
    <row r="988">
      <c r="A988" s="180"/>
      <c r="B988" s="214"/>
      <c r="C988" s="214"/>
      <c r="D988" s="214"/>
      <c r="E988" s="214"/>
      <c r="F988" s="214"/>
      <c r="G988" s="214"/>
      <c r="H988" s="214"/>
      <c r="I988" s="214"/>
      <c r="J988" s="214"/>
      <c r="K988" s="214"/>
      <c r="L988" s="214"/>
      <c r="M988" s="214"/>
      <c r="N988" s="214"/>
      <c r="O988" s="214"/>
      <c r="P988" s="214"/>
      <c r="Q988" s="214"/>
      <c r="R988" s="214"/>
      <c r="S988" s="214"/>
      <c r="T988" s="214"/>
      <c r="U988" s="214"/>
      <c r="V988" s="214"/>
      <c r="W988" s="214"/>
      <c r="X988" s="214"/>
      <c r="Y988" s="214"/>
      <c r="Z988" s="214"/>
      <c r="AA988" s="214"/>
      <c r="AB988" s="214"/>
      <c r="AC988" s="214"/>
    </row>
    <row r="989">
      <c r="A989" s="180"/>
      <c r="B989" s="214"/>
      <c r="C989" s="214"/>
      <c r="D989" s="214"/>
      <c r="E989" s="214"/>
      <c r="F989" s="214"/>
      <c r="G989" s="214"/>
      <c r="H989" s="214"/>
      <c r="I989" s="214"/>
      <c r="J989" s="214"/>
      <c r="K989" s="214"/>
      <c r="L989" s="214"/>
      <c r="M989" s="214"/>
      <c r="N989" s="214"/>
      <c r="O989" s="214"/>
      <c r="P989" s="214"/>
      <c r="Q989" s="214"/>
      <c r="R989" s="214"/>
      <c r="S989" s="214"/>
      <c r="T989" s="214"/>
      <c r="U989" s="214"/>
      <c r="V989" s="214"/>
      <c r="W989" s="214"/>
      <c r="X989" s="214"/>
      <c r="Y989" s="214"/>
      <c r="Z989" s="214"/>
      <c r="AA989" s="214"/>
      <c r="AB989" s="214"/>
      <c r="AC989" s="214"/>
    </row>
    <row r="990">
      <c r="A990" s="180"/>
      <c r="B990" s="214"/>
      <c r="C990" s="214"/>
      <c r="D990" s="214"/>
      <c r="E990" s="214"/>
      <c r="F990" s="214"/>
      <c r="G990" s="214"/>
      <c r="H990" s="214"/>
      <c r="I990" s="214"/>
      <c r="J990" s="214"/>
      <c r="K990" s="214"/>
      <c r="L990" s="214"/>
      <c r="M990" s="214"/>
      <c r="N990" s="214"/>
      <c r="O990" s="214"/>
      <c r="P990" s="214"/>
      <c r="Q990" s="214"/>
      <c r="R990" s="214"/>
      <c r="S990" s="214"/>
      <c r="T990" s="214"/>
      <c r="U990" s="214"/>
      <c r="V990" s="214"/>
      <c r="W990" s="214"/>
      <c r="X990" s="214"/>
      <c r="Y990" s="214"/>
      <c r="Z990" s="214"/>
      <c r="AA990" s="214"/>
      <c r="AB990" s="214"/>
      <c r="AC990" s="214"/>
    </row>
    <row r="991">
      <c r="A991" s="180"/>
      <c r="B991" s="214"/>
      <c r="C991" s="214"/>
      <c r="D991" s="214"/>
      <c r="E991" s="214"/>
      <c r="F991" s="214"/>
      <c r="G991" s="214"/>
      <c r="H991" s="214"/>
      <c r="I991" s="214"/>
      <c r="J991" s="214"/>
      <c r="K991" s="214"/>
      <c r="L991" s="214"/>
      <c r="M991" s="214"/>
      <c r="N991" s="214"/>
      <c r="O991" s="214"/>
      <c r="P991" s="214"/>
      <c r="Q991" s="214"/>
      <c r="R991" s="214"/>
      <c r="S991" s="214"/>
      <c r="T991" s="214"/>
      <c r="U991" s="214"/>
      <c r="V991" s="214"/>
      <c r="W991" s="214"/>
      <c r="X991" s="214"/>
      <c r="Y991" s="214"/>
      <c r="Z991" s="214"/>
      <c r="AA991" s="214"/>
      <c r="AB991" s="214"/>
      <c r="AC991" s="214"/>
    </row>
    <row r="992">
      <c r="A992" s="180"/>
      <c r="B992" s="214"/>
      <c r="C992" s="214"/>
      <c r="D992" s="214"/>
      <c r="E992" s="214"/>
      <c r="F992" s="214"/>
      <c r="G992" s="214"/>
      <c r="H992" s="214"/>
      <c r="I992" s="214"/>
      <c r="J992" s="214"/>
      <c r="K992" s="214"/>
      <c r="L992" s="214"/>
      <c r="M992" s="214"/>
      <c r="N992" s="214"/>
      <c r="O992" s="214"/>
      <c r="P992" s="214"/>
      <c r="Q992" s="214"/>
      <c r="R992" s="214"/>
      <c r="S992" s="214"/>
      <c r="T992" s="214"/>
      <c r="U992" s="214"/>
      <c r="V992" s="214"/>
      <c r="W992" s="214"/>
      <c r="X992" s="214"/>
      <c r="Y992" s="214"/>
      <c r="Z992" s="214"/>
      <c r="AA992" s="214"/>
      <c r="AB992" s="214"/>
      <c r="AC992" s="214"/>
    </row>
    <row r="993">
      <c r="A993" s="180"/>
      <c r="B993" s="214"/>
      <c r="C993" s="214"/>
      <c r="D993" s="214"/>
      <c r="E993" s="214"/>
      <c r="F993" s="214"/>
      <c r="G993" s="214"/>
      <c r="H993" s="214"/>
      <c r="I993" s="214"/>
      <c r="J993" s="214"/>
      <c r="K993" s="214"/>
      <c r="L993" s="214"/>
      <c r="M993" s="214"/>
      <c r="N993" s="214"/>
      <c r="O993" s="214"/>
      <c r="P993" s="214"/>
      <c r="Q993" s="214"/>
      <c r="R993" s="214"/>
      <c r="S993" s="214"/>
      <c r="T993" s="214"/>
      <c r="U993" s="214"/>
      <c r="V993" s="214"/>
      <c r="W993" s="214"/>
      <c r="X993" s="214"/>
      <c r="Y993" s="214"/>
      <c r="Z993" s="214"/>
      <c r="AA993" s="214"/>
      <c r="AB993" s="214"/>
      <c r="AC993" s="214"/>
    </row>
    <row r="994">
      <c r="A994" s="180"/>
      <c r="B994" s="214"/>
      <c r="C994" s="214"/>
      <c r="D994" s="214"/>
      <c r="E994" s="214"/>
      <c r="F994" s="214"/>
      <c r="G994" s="214"/>
      <c r="H994" s="214"/>
      <c r="I994" s="214"/>
      <c r="J994" s="214"/>
      <c r="K994" s="214"/>
      <c r="L994" s="214"/>
      <c r="M994" s="214"/>
      <c r="N994" s="214"/>
      <c r="O994" s="214"/>
      <c r="P994" s="214"/>
      <c r="Q994" s="214"/>
      <c r="R994" s="214"/>
      <c r="S994" s="214"/>
      <c r="T994" s="214"/>
      <c r="U994" s="214"/>
      <c r="V994" s="214"/>
      <c r="W994" s="214"/>
      <c r="X994" s="214"/>
      <c r="Y994" s="214"/>
      <c r="Z994" s="214"/>
      <c r="AA994" s="214"/>
      <c r="AB994" s="214"/>
      <c r="AC994" s="214"/>
    </row>
    <row r="995">
      <c r="A995" s="180"/>
      <c r="B995" s="214"/>
      <c r="C995" s="214"/>
      <c r="D995" s="214"/>
      <c r="E995" s="214"/>
      <c r="F995" s="214"/>
      <c r="G995" s="214"/>
      <c r="H995" s="214"/>
      <c r="I995" s="214"/>
      <c r="J995" s="214"/>
      <c r="K995" s="214"/>
      <c r="L995" s="214"/>
      <c r="M995" s="214"/>
      <c r="N995" s="214"/>
      <c r="O995" s="214"/>
      <c r="P995" s="214"/>
      <c r="Q995" s="214"/>
      <c r="R995" s="214"/>
      <c r="S995" s="214"/>
      <c r="T995" s="214"/>
      <c r="U995" s="214"/>
      <c r="V995" s="214"/>
      <c r="W995" s="214"/>
      <c r="X995" s="214"/>
      <c r="Y995" s="214"/>
      <c r="Z995" s="214"/>
      <c r="AA995" s="214"/>
      <c r="AB995" s="214"/>
      <c r="AC995" s="214"/>
    </row>
    <row r="996">
      <c r="A996" s="180"/>
      <c r="B996" s="214"/>
      <c r="C996" s="214"/>
      <c r="D996" s="214"/>
      <c r="E996" s="214"/>
      <c r="F996" s="214"/>
      <c r="G996" s="214"/>
      <c r="H996" s="214"/>
      <c r="I996" s="214"/>
      <c r="J996" s="214"/>
      <c r="K996" s="214"/>
      <c r="L996" s="214"/>
      <c r="M996" s="214"/>
      <c r="N996" s="214"/>
      <c r="O996" s="214"/>
      <c r="P996" s="214"/>
      <c r="Q996" s="214"/>
      <c r="R996" s="214"/>
      <c r="S996" s="214"/>
      <c r="T996" s="214"/>
      <c r="U996" s="214"/>
      <c r="V996" s="214"/>
      <c r="W996" s="214"/>
      <c r="X996" s="214"/>
      <c r="Y996" s="214"/>
      <c r="Z996" s="214"/>
      <c r="AA996" s="214"/>
      <c r="AB996" s="214"/>
      <c r="AC996" s="214"/>
    </row>
    <row r="997">
      <c r="A997" s="180"/>
      <c r="B997" s="214"/>
      <c r="C997" s="214"/>
      <c r="D997" s="214"/>
      <c r="E997" s="214"/>
      <c r="F997" s="214"/>
      <c r="G997" s="214"/>
      <c r="H997" s="214"/>
      <c r="I997" s="214"/>
      <c r="J997" s="214"/>
      <c r="K997" s="214"/>
      <c r="L997" s="214"/>
      <c r="M997" s="214"/>
      <c r="N997" s="214"/>
      <c r="O997" s="214"/>
      <c r="P997" s="214"/>
      <c r="Q997" s="214"/>
      <c r="R997" s="214"/>
      <c r="S997" s="214"/>
      <c r="T997" s="214"/>
      <c r="U997" s="214"/>
      <c r="V997" s="214"/>
      <c r="W997" s="214"/>
      <c r="X997" s="214"/>
      <c r="Y997" s="214"/>
      <c r="Z997" s="214"/>
      <c r="AA997" s="214"/>
      <c r="AB997" s="214"/>
      <c r="AC997" s="214"/>
    </row>
    <row r="998">
      <c r="A998" s="180"/>
      <c r="B998" s="214"/>
      <c r="C998" s="214"/>
      <c r="D998" s="214"/>
      <c r="E998" s="214"/>
      <c r="F998" s="214"/>
      <c r="G998" s="214"/>
      <c r="H998" s="214"/>
      <c r="I998" s="214"/>
      <c r="J998" s="214"/>
      <c r="K998" s="214"/>
      <c r="L998" s="214"/>
      <c r="M998" s="214"/>
      <c r="N998" s="214"/>
      <c r="O998" s="214"/>
      <c r="P998" s="214"/>
      <c r="Q998" s="214"/>
      <c r="R998" s="214"/>
      <c r="S998" s="214"/>
      <c r="T998" s="214"/>
      <c r="U998" s="214"/>
      <c r="V998" s="214"/>
      <c r="W998" s="214"/>
      <c r="X998" s="214"/>
      <c r="Y998" s="214"/>
      <c r="Z998" s="214"/>
      <c r="AA998" s="214"/>
      <c r="AB998" s="214"/>
      <c r="AC998" s="214"/>
    </row>
    <row r="999">
      <c r="A999" s="180"/>
      <c r="B999" s="214"/>
      <c r="C999" s="214"/>
      <c r="D999" s="214"/>
      <c r="E999" s="214"/>
      <c r="F999" s="214"/>
      <c r="G999" s="214"/>
      <c r="H999" s="214"/>
      <c r="I999" s="214"/>
      <c r="J999" s="214"/>
      <c r="K999" s="214"/>
      <c r="L999" s="214"/>
      <c r="M999" s="214"/>
      <c r="N999" s="214"/>
      <c r="O999" s="214"/>
      <c r="P999" s="214"/>
      <c r="Q999" s="214"/>
      <c r="R999" s="214"/>
      <c r="S999" s="214"/>
      <c r="T999" s="214"/>
      <c r="U999" s="214"/>
      <c r="V999" s="214"/>
      <c r="W999" s="214"/>
      <c r="X999" s="214"/>
      <c r="Y999" s="214"/>
      <c r="Z999" s="214"/>
      <c r="AA999" s="214"/>
      <c r="AB999" s="214"/>
      <c r="AC999" s="214"/>
    </row>
    <row r="1000">
      <c r="A1000" s="180"/>
      <c r="B1000" s="214"/>
      <c r="C1000" s="214"/>
      <c r="D1000" s="214"/>
      <c r="E1000" s="214"/>
      <c r="F1000" s="214"/>
      <c r="G1000" s="214"/>
      <c r="H1000" s="214"/>
      <c r="I1000" s="214"/>
      <c r="J1000" s="214"/>
      <c r="K1000" s="214"/>
      <c r="L1000" s="214"/>
      <c r="M1000" s="214"/>
      <c r="N1000" s="214"/>
      <c r="O1000" s="214"/>
      <c r="P1000" s="214"/>
      <c r="Q1000" s="214"/>
      <c r="R1000" s="214"/>
      <c r="S1000" s="214"/>
      <c r="T1000" s="214"/>
      <c r="U1000" s="214"/>
      <c r="V1000" s="214"/>
      <c r="W1000" s="214"/>
      <c r="X1000" s="214"/>
      <c r="Y1000" s="214"/>
      <c r="Z1000" s="214"/>
      <c r="AA1000" s="214"/>
      <c r="AB1000" s="214"/>
      <c r="AC1000" s="214"/>
    </row>
    <row r="1001">
      <c r="A1001" s="180"/>
      <c r="B1001" s="214"/>
      <c r="C1001" s="214"/>
      <c r="D1001" s="214"/>
      <c r="E1001" s="214"/>
      <c r="F1001" s="214"/>
      <c r="G1001" s="214"/>
      <c r="H1001" s="214"/>
      <c r="I1001" s="214"/>
      <c r="J1001" s="214"/>
      <c r="K1001" s="214"/>
      <c r="L1001" s="214"/>
      <c r="M1001" s="214"/>
      <c r="N1001" s="214"/>
      <c r="O1001" s="214"/>
      <c r="P1001" s="214"/>
      <c r="Q1001" s="214"/>
      <c r="R1001" s="214"/>
      <c r="S1001" s="214"/>
      <c r="T1001" s="214"/>
      <c r="U1001" s="214"/>
      <c r="V1001" s="214"/>
      <c r="W1001" s="214"/>
      <c r="X1001" s="214"/>
      <c r="Y1001" s="214"/>
      <c r="Z1001" s="214"/>
      <c r="AA1001" s="214"/>
      <c r="AB1001" s="214"/>
      <c r="AC1001" s="214"/>
    </row>
    <row r="1002">
      <c r="A1002" s="180"/>
      <c r="B1002" s="214"/>
      <c r="C1002" s="214"/>
      <c r="D1002" s="214"/>
      <c r="E1002" s="214"/>
      <c r="F1002" s="214"/>
      <c r="G1002" s="214"/>
      <c r="H1002" s="214"/>
      <c r="I1002" s="214"/>
      <c r="J1002" s="214"/>
      <c r="K1002" s="214"/>
      <c r="L1002" s="214"/>
      <c r="M1002" s="214"/>
      <c r="N1002" s="214"/>
      <c r="O1002" s="214"/>
      <c r="P1002" s="214"/>
      <c r="Q1002" s="214"/>
      <c r="R1002" s="214"/>
      <c r="S1002" s="214"/>
      <c r="T1002" s="214"/>
      <c r="U1002" s="214"/>
      <c r="V1002" s="214"/>
      <c r="W1002" s="214"/>
      <c r="X1002" s="214"/>
      <c r="Y1002" s="214"/>
      <c r="Z1002" s="214"/>
      <c r="AA1002" s="214"/>
      <c r="AB1002" s="214"/>
      <c r="AC1002" s="214"/>
    </row>
    <row r="1003">
      <c r="A1003" s="180"/>
      <c r="B1003" s="214"/>
      <c r="C1003" s="214"/>
      <c r="D1003" s="214"/>
      <c r="E1003" s="214"/>
      <c r="F1003" s="214"/>
      <c r="G1003" s="214"/>
      <c r="H1003" s="214"/>
      <c r="I1003" s="214"/>
      <c r="J1003" s="214"/>
      <c r="K1003" s="214"/>
      <c r="L1003" s="214"/>
      <c r="M1003" s="214"/>
      <c r="N1003" s="214"/>
      <c r="O1003" s="214"/>
      <c r="P1003" s="214"/>
      <c r="Q1003" s="214"/>
      <c r="R1003" s="214"/>
      <c r="S1003" s="214"/>
      <c r="T1003" s="214"/>
      <c r="U1003" s="214"/>
      <c r="V1003" s="214"/>
      <c r="W1003" s="214"/>
      <c r="X1003" s="214"/>
      <c r="Y1003" s="214"/>
      <c r="Z1003" s="214"/>
      <c r="AA1003" s="214"/>
      <c r="AB1003" s="214"/>
      <c r="AC1003" s="214"/>
    </row>
    <row r="1004">
      <c r="A1004" s="180"/>
      <c r="B1004" s="214"/>
      <c r="C1004" s="214"/>
      <c r="D1004" s="214"/>
      <c r="E1004" s="214"/>
      <c r="F1004" s="214"/>
      <c r="G1004" s="214"/>
      <c r="H1004" s="214"/>
      <c r="I1004" s="214"/>
      <c r="J1004" s="214"/>
      <c r="K1004" s="214"/>
      <c r="L1004" s="214"/>
      <c r="M1004" s="214"/>
      <c r="N1004" s="214"/>
      <c r="O1004" s="214"/>
      <c r="P1004" s="214"/>
      <c r="Q1004" s="214"/>
      <c r="R1004" s="214"/>
      <c r="S1004" s="214"/>
      <c r="T1004" s="214"/>
      <c r="U1004" s="214"/>
      <c r="V1004" s="214"/>
      <c r="W1004" s="214"/>
      <c r="X1004" s="214"/>
      <c r="Y1004" s="214"/>
      <c r="Z1004" s="214"/>
      <c r="AA1004" s="214"/>
      <c r="AB1004" s="214"/>
      <c r="AC1004" s="214"/>
    </row>
    <row r="1005">
      <c r="A1005" s="180"/>
      <c r="B1005" s="214"/>
      <c r="C1005" s="214"/>
      <c r="D1005" s="214"/>
      <c r="E1005" s="214"/>
      <c r="F1005" s="214"/>
      <c r="G1005" s="214"/>
      <c r="H1005" s="214"/>
      <c r="I1005" s="214"/>
      <c r="J1005" s="214"/>
      <c r="K1005" s="214"/>
      <c r="L1005" s="214"/>
      <c r="M1005" s="214"/>
      <c r="N1005" s="214"/>
      <c r="O1005" s="214"/>
      <c r="P1005" s="214"/>
      <c r="Q1005" s="214"/>
      <c r="R1005" s="214"/>
      <c r="S1005" s="214"/>
      <c r="T1005" s="214"/>
      <c r="U1005" s="214"/>
      <c r="V1005" s="214"/>
      <c r="W1005" s="214"/>
      <c r="X1005" s="214"/>
      <c r="Y1005" s="214"/>
      <c r="Z1005" s="214"/>
      <c r="AA1005" s="214"/>
      <c r="AB1005" s="214"/>
      <c r="AC1005" s="214"/>
    </row>
    <row r="1006">
      <c r="A1006" s="180"/>
      <c r="B1006" s="214"/>
      <c r="C1006" s="214"/>
      <c r="D1006" s="214"/>
      <c r="E1006" s="214"/>
      <c r="F1006" s="214"/>
      <c r="G1006" s="214"/>
      <c r="H1006" s="214"/>
      <c r="I1006" s="214"/>
      <c r="J1006" s="214"/>
      <c r="K1006" s="214"/>
      <c r="L1006" s="214"/>
      <c r="M1006" s="214"/>
      <c r="N1006" s="214"/>
      <c r="O1006" s="214"/>
      <c r="P1006" s="214"/>
      <c r="Q1006" s="214"/>
      <c r="R1006" s="214"/>
      <c r="S1006" s="214"/>
      <c r="T1006" s="214"/>
      <c r="U1006" s="214"/>
      <c r="V1006" s="214"/>
      <c r="W1006" s="214"/>
      <c r="X1006" s="214"/>
      <c r="Y1006" s="214"/>
      <c r="Z1006" s="214"/>
      <c r="AA1006" s="214"/>
      <c r="AB1006" s="214"/>
      <c r="AC1006" s="214"/>
    </row>
    <row r="1007">
      <c r="A1007" s="180"/>
      <c r="B1007" s="214"/>
      <c r="C1007" s="214"/>
      <c r="D1007" s="214"/>
      <c r="E1007" s="214"/>
      <c r="F1007" s="214"/>
      <c r="G1007" s="214"/>
      <c r="H1007" s="214"/>
      <c r="I1007" s="214"/>
      <c r="J1007" s="214"/>
      <c r="K1007" s="214"/>
      <c r="L1007" s="214"/>
      <c r="M1007" s="214"/>
      <c r="N1007" s="214"/>
      <c r="O1007" s="214"/>
      <c r="P1007" s="214"/>
      <c r="Q1007" s="214"/>
      <c r="R1007" s="214"/>
      <c r="S1007" s="214"/>
      <c r="T1007" s="214"/>
      <c r="U1007" s="214"/>
      <c r="V1007" s="214"/>
      <c r="W1007" s="214"/>
      <c r="X1007" s="214"/>
      <c r="Y1007" s="214"/>
      <c r="Z1007" s="214"/>
      <c r="AA1007" s="214"/>
      <c r="AB1007" s="214"/>
      <c r="AC1007" s="214"/>
    </row>
    <row r="1008">
      <c r="A1008" s="180"/>
      <c r="B1008" s="214"/>
      <c r="C1008" s="214"/>
      <c r="D1008" s="214"/>
      <c r="E1008" s="214"/>
      <c r="F1008" s="214"/>
      <c r="G1008" s="214"/>
      <c r="H1008" s="214"/>
      <c r="I1008" s="214"/>
      <c r="J1008" s="214"/>
      <c r="K1008" s="214"/>
      <c r="L1008" s="214"/>
      <c r="M1008" s="214"/>
      <c r="N1008" s="214"/>
      <c r="O1008" s="214"/>
      <c r="P1008" s="214"/>
      <c r="Q1008" s="214"/>
      <c r="R1008" s="214"/>
      <c r="S1008" s="214"/>
      <c r="T1008" s="214"/>
      <c r="U1008" s="214"/>
      <c r="V1008" s="214"/>
      <c r="W1008" s="214"/>
      <c r="X1008" s="214"/>
      <c r="Y1008" s="214"/>
      <c r="Z1008" s="214"/>
      <c r="AA1008" s="214"/>
      <c r="AB1008" s="214"/>
      <c r="AC1008" s="214"/>
    </row>
    <row r="1009">
      <c r="A1009" s="180"/>
      <c r="B1009" s="214"/>
      <c r="C1009" s="214"/>
      <c r="D1009" s="214"/>
      <c r="E1009" s="214"/>
      <c r="F1009" s="214"/>
      <c r="G1009" s="214"/>
      <c r="H1009" s="214"/>
      <c r="I1009" s="214"/>
      <c r="J1009" s="214"/>
      <c r="K1009" s="214"/>
      <c r="L1009" s="214"/>
      <c r="M1009" s="214"/>
      <c r="N1009" s="214"/>
      <c r="O1009" s="214"/>
      <c r="P1009" s="214"/>
      <c r="Q1009" s="214"/>
      <c r="R1009" s="214"/>
      <c r="S1009" s="214"/>
      <c r="T1009" s="214"/>
      <c r="U1009" s="214"/>
      <c r="V1009" s="214"/>
      <c r="W1009" s="214"/>
      <c r="X1009" s="214"/>
      <c r="Y1009" s="214"/>
      <c r="Z1009" s="214"/>
      <c r="AA1009" s="214"/>
      <c r="AB1009" s="214"/>
      <c r="AC1009" s="214"/>
    </row>
    <row r="1010">
      <c r="A1010" s="180"/>
      <c r="B1010" s="214"/>
      <c r="C1010" s="214"/>
      <c r="D1010" s="214"/>
      <c r="E1010" s="214"/>
      <c r="F1010" s="214"/>
      <c r="G1010" s="214"/>
      <c r="H1010" s="214"/>
      <c r="I1010" s="214"/>
      <c r="J1010" s="214"/>
      <c r="K1010" s="214"/>
      <c r="L1010" s="214"/>
      <c r="M1010" s="214"/>
      <c r="N1010" s="214"/>
      <c r="O1010" s="214"/>
      <c r="P1010" s="214"/>
      <c r="Q1010" s="214"/>
      <c r="R1010" s="214"/>
      <c r="S1010" s="214"/>
      <c r="T1010" s="214"/>
      <c r="U1010" s="214"/>
      <c r="V1010" s="214"/>
      <c r="W1010" s="214"/>
      <c r="X1010" s="214"/>
      <c r="Y1010" s="214"/>
      <c r="Z1010" s="214"/>
      <c r="AA1010" s="214"/>
      <c r="AB1010" s="214"/>
      <c r="AC1010" s="214"/>
    </row>
    <row r="1011">
      <c r="A1011" s="180"/>
      <c r="B1011" s="214"/>
      <c r="C1011" s="214"/>
      <c r="D1011" s="214"/>
      <c r="E1011" s="214"/>
      <c r="F1011" s="214"/>
      <c r="G1011" s="214"/>
      <c r="H1011" s="214"/>
      <c r="I1011" s="214"/>
      <c r="J1011" s="214"/>
      <c r="K1011" s="214"/>
      <c r="L1011" s="214"/>
      <c r="M1011" s="214"/>
      <c r="N1011" s="214"/>
      <c r="O1011" s="214"/>
      <c r="P1011" s="214"/>
      <c r="Q1011" s="214"/>
      <c r="R1011" s="214"/>
      <c r="S1011" s="214"/>
      <c r="T1011" s="214"/>
      <c r="U1011" s="214"/>
      <c r="V1011" s="214"/>
      <c r="W1011" s="214"/>
      <c r="X1011" s="214"/>
      <c r="Y1011" s="214"/>
      <c r="Z1011" s="214"/>
      <c r="AA1011" s="214"/>
      <c r="AB1011" s="214"/>
      <c r="AC1011" s="214"/>
    </row>
    <row r="1012">
      <c r="A1012" s="180"/>
      <c r="B1012" s="214"/>
      <c r="C1012" s="214"/>
      <c r="D1012" s="214"/>
      <c r="E1012" s="214"/>
      <c r="F1012" s="214"/>
      <c r="G1012" s="214"/>
      <c r="H1012" s="214"/>
      <c r="I1012" s="214"/>
      <c r="J1012" s="214"/>
      <c r="K1012" s="214"/>
      <c r="L1012" s="214"/>
      <c r="M1012" s="214"/>
      <c r="N1012" s="214"/>
      <c r="O1012" s="214"/>
      <c r="P1012" s="214"/>
      <c r="Q1012" s="214"/>
      <c r="R1012" s="214"/>
      <c r="S1012" s="214"/>
      <c r="T1012" s="214"/>
      <c r="U1012" s="214"/>
      <c r="V1012" s="214"/>
      <c r="W1012" s="214"/>
      <c r="X1012" s="214"/>
      <c r="Y1012" s="214"/>
      <c r="Z1012" s="214"/>
      <c r="AA1012" s="214"/>
      <c r="AB1012" s="214"/>
      <c r="AC1012" s="214"/>
    </row>
    <row r="1013">
      <c r="A1013" s="180"/>
      <c r="B1013" s="214"/>
      <c r="C1013" s="214"/>
      <c r="D1013" s="214"/>
      <c r="E1013" s="214"/>
      <c r="F1013" s="214"/>
      <c r="G1013" s="214"/>
      <c r="H1013" s="214"/>
      <c r="I1013" s="214"/>
      <c r="J1013" s="214"/>
      <c r="K1013" s="214"/>
      <c r="L1013" s="214"/>
      <c r="M1013" s="214"/>
      <c r="N1013" s="214"/>
      <c r="O1013" s="214"/>
      <c r="P1013" s="214"/>
      <c r="Q1013" s="214"/>
      <c r="R1013" s="214"/>
      <c r="S1013" s="214"/>
      <c r="T1013" s="214"/>
      <c r="U1013" s="214"/>
      <c r="V1013" s="214"/>
      <c r="W1013" s="214"/>
      <c r="X1013" s="214"/>
      <c r="Y1013" s="214"/>
      <c r="Z1013" s="214"/>
      <c r="AA1013" s="214"/>
      <c r="AB1013" s="214"/>
      <c r="AC1013" s="214"/>
    </row>
    <row r="1014">
      <c r="A1014" s="180"/>
      <c r="B1014" s="214"/>
      <c r="C1014" s="214"/>
      <c r="D1014" s="214"/>
      <c r="E1014" s="214"/>
      <c r="F1014" s="214"/>
      <c r="G1014" s="214"/>
      <c r="H1014" s="214"/>
      <c r="I1014" s="214"/>
      <c r="J1014" s="214"/>
      <c r="K1014" s="214"/>
      <c r="L1014" s="214"/>
      <c r="M1014" s="214"/>
      <c r="N1014" s="214"/>
      <c r="O1014" s="214"/>
      <c r="P1014" s="214"/>
      <c r="Q1014" s="214"/>
      <c r="R1014" s="214"/>
      <c r="S1014" s="214"/>
      <c r="T1014" s="214"/>
      <c r="U1014" s="214"/>
      <c r="V1014" s="214"/>
      <c r="W1014" s="214"/>
      <c r="X1014" s="214"/>
      <c r="Y1014" s="214"/>
      <c r="Z1014" s="214"/>
      <c r="AA1014" s="214"/>
      <c r="AB1014" s="214"/>
      <c r="AC1014" s="214"/>
    </row>
    <row r="1015">
      <c r="A1015" s="180"/>
      <c r="B1015" s="214"/>
      <c r="C1015" s="214"/>
      <c r="D1015" s="214"/>
      <c r="E1015" s="214"/>
      <c r="F1015" s="214"/>
      <c r="G1015" s="214"/>
      <c r="H1015" s="214"/>
      <c r="I1015" s="214"/>
      <c r="J1015" s="214"/>
      <c r="K1015" s="214"/>
      <c r="L1015" s="214"/>
      <c r="M1015" s="214"/>
      <c r="N1015" s="214"/>
      <c r="O1015" s="214"/>
      <c r="P1015" s="214"/>
      <c r="Q1015" s="214"/>
      <c r="R1015" s="214"/>
      <c r="S1015" s="214"/>
      <c r="T1015" s="214"/>
      <c r="U1015" s="214"/>
      <c r="V1015" s="214"/>
      <c r="W1015" s="214"/>
      <c r="X1015" s="214"/>
      <c r="Y1015" s="214"/>
      <c r="Z1015" s="214"/>
      <c r="AA1015" s="214"/>
      <c r="AB1015" s="214"/>
      <c r="AC1015" s="214"/>
    </row>
    <row r="1016">
      <c r="A1016" s="180"/>
      <c r="B1016" s="214"/>
      <c r="C1016" s="214"/>
      <c r="D1016" s="214"/>
      <c r="E1016" s="214"/>
      <c r="F1016" s="214"/>
      <c r="G1016" s="214"/>
      <c r="H1016" s="214"/>
      <c r="I1016" s="214"/>
      <c r="J1016" s="214"/>
      <c r="K1016" s="214"/>
      <c r="L1016" s="214"/>
      <c r="M1016" s="214"/>
      <c r="N1016" s="214"/>
      <c r="O1016" s="214"/>
      <c r="P1016" s="214"/>
      <c r="Q1016" s="214"/>
      <c r="R1016" s="214"/>
      <c r="S1016" s="214"/>
      <c r="T1016" s="214"/>
      <c r="U1016" s="214"/>
      <c r="V1016" s="214"/>
      <c r="W1016" s="214"/>
      <c r="X1016" s="214"/>
      <c r="Y1016" s="214"/>
      <c r="Z1016" s="214"/>
      <c r="AA1016" s="214"/>
      <c r="AB1016" s="214"/>
      <c r="AC1016" s="214"/>
    </row>
    <row r="1017">
      <c r="A1017" s="180"/>
      <c r="B1017" s="214"/>
      <c r="C1017" s="214"/>
      <c r="D1017" s="214"/>
      <c r="E1017" s="214"/>
      <c r="F1017" s="214"/>
      <c r="G1017" s="214"/>
      <c r="H1017" s="214"/>
      <c r="I1017" s="214"/>
      <c r="J1017" s="214"/>
      <c r="K1017" s="214"/>
      <c r="L1017" s="214"/>
      <c r="M1017" s="214"/>
      <c r="N1017" s="214"/>
      <c r="O1017" s="214"/>
      <c r="P1017" s="214"/>
      <c r="Q1017" s="214"/>
      <c r="R1017" s="214"/>
      <c r="S1017" s="214"/>
      <c r="T1017" s="214"/>
      <c r="U1017" s="214"/>
      <c r="V1017" s="214"/>
      <c r="W1017" s="214"/>
      <c r="X1017" s="214"/>
      <c r="Y1017" s="214"/>
      <c r="Z1017" s="214"/>
      <c r="AA1017" s="214"/>
      <c r="AB1017" s="214"/>
      <c r="AC1017" s="214"/>
    </row>
    <row r="1018">
      <c r="A1018" s="180"/>
      <c r="B1018" s="214"/>
      <c r="C1018" s="214"/>
      <c r="D1018" s="214"/>
      <c r="E1018" s="214"/>
      <c r="F1018" s="214"/>
      <c r="G1018" s="214"/>
      <c r="H1018" s="214"/>
      <c r="I1018" s="214"/>
      <c r="J1018" s="214"/>
      <c r="K1018" s="214"/>
      <c r="L1018" s="214"/>
      <c r="M1018" s="214"/>
      <c r="N1018" s="214"/>
      <c r="O1018" s="214"/>
      <c r="P1018" s="214"/>
      <c r="Q1018" s="214"/>
      <c r="R1018" s="214"/>
      <c r="S1018" s="214"/>
      <c r="T1018" s="214"/>
      <c r="U1018" s="214"/>
      <c r="V1018" s="214"/>
      <c r="W1018" s="214"/>
      <c r="X1018" s="214"/>
      <c r="Y1018" s="214"/>
      <c r="Z1018" s="214"/>
      <c r="AA1018" s="214"/>
      <c r="AB1018" s="214"/>
      <c r="AC1018" s="214"/>
    </row>
    <row r="1019">
      <c r="A1019" s="180"/>
      <c r="B1019" s="214"/>
      <c r="C1019" s="214"/>
      <c r="D1019" s="214"/>
      <c r="E1019" s="214"/>
      <c r="F1019" s="214"/>
      <c r="G1019" s="214"/>
      <c r="H1019" s="214"/>
      <c r="I1019" s="214"/>
      <c r="J1019" s="214"/>
      <c r="K1019" s="214"/>
      <c r="L1019" s="214"/>
      <c r="M1019" s="214"/>
      <c r="N1019" s="214"/>
      <c r="O1019" s="214"/>
      <c r="P1019" s="214"/>
      <c r="Q1019" s="214"/>
      <c r="R1019" s="214"/>
      <c r="S1019" s="214"/>
      <c r="T1019" s="214"/>
      <c r="U1019" s="214"/>
      <c r="V1019" s="214"/>
      <c r="W1019" s="214"/>
      <c r="X1019" s="214"/>
      <c r="Y1019" s="214"/>
      <c r="Z1019" s="214"/>
      <c r="AA1019" s="214"/>
      <c r="AB1019" s="214"/>
      <c r="AC1019" s="214"/>
    </row>
    <row r="1020">
      <c r="A1020" s="180"/>
      <c r="B1020" s="214"/>
      <c r="C1020" s="214"/>
      <c r="D1020" s="214"/>
      <c r="E1020" s="214"/>
      <c r="F1020" s="214"/>
      <c r="G1020" s="214"/>
      <c r="H1020" s="214"/>
      <c r="I1020" s="214"/>
      <c r="J1020" s="214"/>
      <c r="K1020" s="214"/>
      <c r="L1020" s="214"/>
      <c r="M1020" s="214"/>
      <c r="N1020" s="214"/>
      <c r="O1020" s="214"/>
      <c r="P1020" s="214"/>
      <c r="Q1020" s="214"/>
      <c r="R1020" s="214"/>
      <c r="S1020" s="214"/>
      <c r="T1020" s="214"/>
      <c r="U1020" s="214"/>
      <c r="V1020" s="214"/>
      <c r="W1020" s="214"/>
      <c r="X1020" s="214"/>
      <c r="Y1020" s="214"/>
      <c r="Z1020" s="214"/>
      <c r="AA1020" s="214"/>
      <c r="AB1020" s="214"/>
      <c r="AC1020" s="214"/>
    </row>
    <row r="1021">
      <c r="A1021" s="180"/>
      <c r="B1021" s="214"/>
      <c r="C1021" s="214"/>
      <c r="D1021" s="214"/>
      <c r="E1021" s="214"/>
      <c r="F1021" s="214"/>
      <c r="G1021" s="214"/>
      <c r="H1021" s="214"/>
      <c r="I1021" s="214"/>
      <c r="J1021" s="214"/>
      <c r="K1021" s="214"/>
      <c r="L1021" s="214"/>
      <c r="M1021" s="214"/>
      <c r="N1021" s="214"/>
      <c r="O1021" s="214"/>
      <c r="P1021" s="214"/>
      <c r="Q1021" s="214"/>
      <c r="R1021" s="214"/>
      <c r="S1021" s="214"/>
      <c r="T1021" s="214"/>
      <c r="U1021" s="214"/>
      <c r="V1021" s="214"/>
      <c r="W1021" s="214"/>
      <c r="X1021" s="214"/>
      <c r="Y1021" s="214"/>
      <c r="Z1021" s="214"/>
      <c r="AA1021" s="214"/>
      <c r="AB1021" s="214"/>
      <c r="AC1021" s="214"/>
    </row>
    <row r="1022">
      <c r="A1022" s="180"/>
      <c r="B1022" s="214"/>
      <c r="C1022" s="214"/>
      <c r="D1022" s="214"/>
      <c r="E1022" s="214"/>
      <c r="F1022" s="214"/>
      <c r="G1022" s="214"/>
      <c r="H1022" s="214"/>
      <c r="I1022" s="214"/>
      <c r="J1022" s="214"/>
      <c r="K1022" s="214"/>
      <c r="L1022" s="214"/>
      <c r="M1022" s="214"/>
      <c r="N1022" s="214"/>
      <c r="O1022" s="214"/>
      <c r="P1022" s="214"/>
      <c r="Q1022" s="214"/>
      <c r="R1022" s="214"/>
      <c r="S1022" s="214"/>
      <c r="T1022" s="214"/>
      <c r="U1022" s="214"/>
      <c r="V1022" s="214"/>
      <c r="W1022" s="214"/>
      <c r="X1022" s="214"/>
      <c r="Y1022" s="214"/>
      <c r="Z1022" s="214"/>
      <c r="AA1022" s="214"/>
      <c r="AB1022" s="214"/>
      <c r="AC1022" s="214"/>
    </row>
    <row r="1023">
      <c r="A1023" s="180"/>
      <c r="B1023" s="214"/>
      <c r="C1023" s="214"/>
      <c r="D1023" s="214"/>
      <c r="E1023" s="214"/>
      <c r="F1023" s="214"/>
      <c r="G1023" s="214"/>
      <c r="H1023" s="214"/>
      <c r="I1023" s="214"/>
      <c r="J1023" s="214"/>
      <c r="K1023" s="214"/>
      <c r="L1023" s="214"/>
      <c r="M1023" s="214"/>
      <c r="N1023" s="214"/>
      <c r="O1023" s="214"/>
      <c r="P1023" s="214"/>
      <c r="Q1023" s="214"/>
      <c r="R1023" s="214"/>
      <c r="S1023" s="214"/>
      <c r="T1023" s="214"/>
      <c r="U1023" s="214"/>
      <c r="V1023" s="214"/>
      <c r="W1023" s="214"/>
      <c r="X1023" s="214"/>
      <c r="Y1023" s="214"/>
      <c r="Z1023" s="214"/>
      <c r="AA1023" s="214"/>
      <c r="AB1023" s="214"/>
      <c r="AC1023" s="214"/>
    </row>
    <row r="1024">
      <c r="A1024" s="180"/>
      <c r="B1024" s="214"/>
      <c r="C1024" s="214"/>
      <c r="D1024" s="214"/>
      <c r="E1024" s="214"/>
      <c r="F1024" s="214"/>
      <c r="G1024" s="214"/>
      <c r="H1024" s="214"/>
      <c r="I1024" s="214"/>
      <c r="J1024" s="214"/>
      <c r="K1024" s="214"/>
      <c r="L1024" s="214"/>
      <c r="M1024" s="214"/>
      <c r="N1024" s="214"/>
      <c r="O1024" s="214"/>
      <c r="P1024" s="214"/>
      <c r="Q1024" s="214"/>
      <c r="R1024" s="214"/>
      <c r="S1024" s="214"/>
      <c r="T1024" s="214"/>
      <c r="U1024" s="214"/>
      <c r="V1024" s="214"/>
      <c r="W1024" s="214"/>
      <c r="X1024" s="214"/>
      <c r="Y1024" s="214"/>
      <c r="Z1024" s="214"/>
      <c r="AA1024" s="214"/>
      <c r="AB1024" s="214"/>
      <c r="AC1024" s="214"/>
    </row>
    <row r="1025">
      <c r="A1025" s="180"/>
      <c r="B1025" s="214"/>
      <c r="C1025" s="214"/>
      <c r="D1025" s="214"/>
      <c r="E1025" s="214"/>
      <c r="F1025" s="214"/>
      <c r="G1025" s="214"/>
      <c r="H1025" s="214"/>
      <c r="I1025" s="214"/>
      <c r="J1025" s="214"/>
      <c r="K1025" s="214"/>
      <c r="L1025" s="214"/>
      <c r="M1025" s="214"/>
      <c r="N1025" s="214"/>
      <c r="O1025" s="214"/>
      <c r="P1025" s="214"/>
      <c r="Q1025" s="214"/>
      <c r="R1025" s="214"/>
      <c r="S1025" s="214"/>
      <c r="T1025" s="214"/>
      <c r="U1025" s="214"/>
      <c r="V1025" s="214"/>
      <c r="W1025" s="214"/>
      <c r="X1025" s="214"/>
      <c r="Y1025" s="214"/>
      <c r="Z1025" s="214"/>
      <c r="AA1025" s="214"/>
      <c r="AB1025" s="214"/>
      <c r="AC1025" s="214"/>
    </row>
    <row r="1026">
      <c r="A1026" s="180"/>
      <c r="B1026" s="214"/>
      <c r="C1026" s="214"/>
      <c r="D1026" s="214"/>
      <c r="E1026" s="214"/>
      <c r="F1026" s="214"/>
      <c r="G1026" s="214"/>
      <c r="H1026" s="214"/>
      <c r="I1026" s="214"/>
      <c r="J1026" s="214"/>
      <c r="K1026" s="214"/>
      <c r="L1026" s="214"/>
      <c r="M1026" s="214"/>
      <c r="N1026" s="214"/>
      <c r="O1026" s="214"/>
      <c r="P1026" s="214"/>
      <c r="Q1026" s="214"/>
      <c r="R1026" s="214"/>
      <c r="S1026" s="214"/>
      <c r="T1026" s="214"/>
      <c r="U1026" s="214"/>
      <c r="V1026" s="214"/>
      <c r="W1026" s="214"/>
      <c r="X1026" s="214"/>
      <c r="Y1026" s="214"/>
      <c r="Z1026" s="214"/>
      <c r="AA1026" s="214"/>
      <c r="AB1026" s="214"/>
      <c r="AC1026" s="214"/>
    </row>
    <row r="1027">
      <c r="A1027" s="180"/>
      <c r="B1027" s="214"/>
      <c r="C1027" s="214"/>
      <c r="D1027" s="214"/>
      <c r="E1027" s="214"/>
      <c r="F1027" s="214"/>
      <c r="G1027" s="214"/>
      <c r="H1027" s="214"/>
      <c r="I1027" s="214"/>
      <c r="J1027" s="214"/>
      <c r="K1027" s="214"/>
      <c r="L1027" s="214"/>
      <c r="M1027" s="214"/>
      <c r="N1027" s="214"/>
      <c r="O1027" s="214"/>
      <c r="P1027" s="214"/>
      <c r="Q1027" s="214"/>
      <c r="R1027" s="214"/>
      <c r="S1027" s="214"/>
      <c r="T1027" s="214"/>
      <c r="U1027" s="214"/>
      <c r="V1027" s="214"/>
      <c r="W1027" s="214"/>
      <c r="X1027" s="214"/>
      <c r="Y1027" s="214"/>
      <c r="Z1027" s="214"/>
      <c r="AA1027" s="214"/>
      <c r="AB1027" s="214"/>
      <c r="AC1027" s="214"/>
    </row>
    <row r="1028">
      <c r="A1028" s="180"/>
      <c r="B1028" s="214"/>
      <c r="C1028" s="214"/>
      <c r="D1028" s="214"/>
      <c r="E1028" s="214"/>
      <c r="F1028" s="214"/>
      <c r="G1028" s="214"/>
      <c r="H1028" s="214"/>
      <c r="I1028" s="214"/>
      <c r="J1028" s="214"/>
      <c r="K1028" s="214"/>
      <c r="L1028" s="214"/>
      <c r="M1028" s="214"/>
      <c r="N1028" s="214"/>
      <c r="O1028" s="214"/>
      <c r="P1028" s="214"/>
      <c r="Q1028" s="214"/>
      <c r="R1028" s="214"/>
      <c r="S1028" s="214"/>
      <c r="T1028" s="214"/>
      <c r="U1028" s="214"/>
      <c r="V1028" s="214"/>
      <c r="W1028" s="214"/>
      <c r="X1028" s="214"/>
      <c r="Y1028" s="214"/>
      <c r="Z1028" s="214"/>
      <c r="AA1028" s="214"/>
      <c r="AB1028" s="214"/>
      <c r="AC1028" s="214"/>
    </row>
    <row r="1029">
      <c r="A1029" s="180"/>
      <c r="B1029" s="214"/>
      <c r="C1029" s="214"/>
      <c r="D1029" s="214"/>
      <c r="E1029" s="214"/>
      <c r="F1029" s="214"/>
      <c r="G1029" s="214"/>
      <c r="H1029" s="214"/>
      <c r="I1029" s="214"/>
      <c r="J1029" s="214"/>
      <c r="K1029" s="214"/>
      <c r="L1029" s="214"/>
      <c r="M1029" s="214"/>
      <c r="N1029" s="214"/>
      <c r="O1029" s="214"/>
      <c r="P1029" s="214"/>
      <c r="Q1029" s="214"/>
      <c r="R1029" s="214"/>
      <c r="S1029" s="214"/>
      <c r="T1029" s="214"/>
      <c r="U1029" s="214"/>
      <c r="V1029" s="214"/>
      <c r="W1029" s="214"/>
      <c r="X1029" s="214"/>
      <c r="Y1029" s="214"/>
      <c r="Z1029" s="214"/>
      <c r="AA1029" s="214"/>
      <c r="AB1029" s="214"/>
      <c r="AC1029" s="214"/>
    </row>
    <row r="1030">
      <c r="A1030" s="180"/>
      <c r="B1030" s="214"/>
      <c r="C1030" s="214"/>
      <c r="D1030" s="214"/>
      <c r="E1030" s="214"/>
      <c r="F1030" s="214"/>
      <c r="G1030" s="214"/>
      <c r="H1030" s="214"/>
      <c r="I1030" s="214"/>
      <c r="J1030" s="214"/>
      <c r="K1030" s="214"/>
      <c r="L1030" s="214"/>
      <c r="M1030" s="214"/>
      <c r="N1030" s="214"/>
      <c r="O1030" s="214"/>
      <c r="P1030" s="214"/>
      <c r="Q1030" s="214"/>
      <c r="R1030" s="214"/>
      <c r="S1030" s="214"/>
      <c r="T1030" s="214"/>
      <c r="U1030" s="214"/>
      <c r="V1030" s="214"/>
      <c r="W1030" s="214"/>
      <c r="X1030" s="214"/>
      <c r="Y1030" s="214"/>
      <c r="Z1030" s="214"/>
      <c r="AA1030" s="214"/>
      <c r="AB1030" s="214"/>
      <c r="AC1030" s="214"/>
    </row>
    <row r="1031">
      <c r="A1031" s="180"/>
      <c r="B1031" s="214"/>
      <c r="C1031" s="214"/>
      <c r="D1031" s="214"/>
      <c r="E1031" s="214"/>
      <c r="F1031" s="214"/>
      <c r="G1031" s="214"/>
      <c r="H1031" s="214"/>
      <c r="I1031" s="214"/>
      <c r="J1031" s="214"/>
      <c r="K1031" s="214"/>
      <c r="L1031" s="214"/>
      <c r="M1031" s="214"/>
      <c r="N1031" s="214"/>
      <c r="O1031" s="214"/>
      <c r="P1031" s="214"/>
      <c r="Q1031" s="214"/>
      <c r="R1031" s="214"/>
      <c r="S1031" s="214"/>
      <c r="T1031" s="214"/>
      <c r="U1031" s="214"/>
      <c r="V1031" s="214"/>
      <c r="W1031" s="214"/>
      <c r="X1031" s="214"/>
      <c r="Y1031" s="214"/>
      <c r="Z1031" s="214"/>
      <c r="AA1031" s="214"/>
      <c r="AB1031" s="214"/>
      <c r="AC1031" s="214"/>
    </row>
    <row r="1032">
      <c r="A1032" s="180"/>
      <c r="B1032" s="214"/>
      <c r="C1032" s="214"/>
      <c r="D1032" s="214"/>
      <c r="E1032" s="214"/>
      <c r="F1032" s="214"/>
      <c r="G1032" s="214"/>
      <c r="H1032" s="214"/>
      <c r="I1032" s="214"/>
      <c r="J1032" s="214"/>
      <c r="K1032" s="214"/>
      <c r="L1032" s="214"/>
      <c r="M1032" s="214"/>
      <c r="N1032" s="214"/>
      <c r="O1032" s="214"/>
      <c r="P1032" s="214"/>
      <c r="Q1032" s="214"/>
      <c r="R1032" s="214"/>
      <c r="S1032" s="214"/>
      <c r="T1032" s="214"/>
      <c r="U1032" s="214"/>
      <c r="V1032" s="214"/>
      <c r="W1032" s="214"/>
      <c r="X1032" s="214"/>
      <c r="Y1032" s="214"/>
      <c r="Z1032" s="214"/>
      <c r="AA1032" s="214"/>
      <c r="AB1032" s="214"/>
      <c r="AC1032" s="214"/>
    </row>
    <row r="1033">
      <c r="A1033" s="180"/>
      <c r="B1033" s="214"/>
      <c r="C1033" s="214"/>
      <c r="D1033" s="214"/>
      <c r="E1033" s="214"/>
      <c r="F1033" s="214"/>
      <c r="G1033" s="214"/>
      <c r="H1033" s="214"/>
      <c r="I1033" s="214"/>
      <c r="J1033" s="214"/>
      <c r="K1033" s="214"/>
      <c r="L1033" s="214"/>
      <c r="M1033" s="214"/>
      <c r="N1033" s="214"/>
      <c r="O1033" s="214"/>
      <c r="P1033" s="214"/>
      <c r="Q1033" s="214"/>
      <c r="R1033" s="214"/>
      <c r="S1033" s="214"/>
      <c r="T1033" s="214"/>
      <c r="U1033" s="214"/>
      <c r="V1033" s="214"/>
      <c r="W1033" s="214"/>
      <c r="X1033" s="214"/>
      <c r="Y1033" s="214"/>
      <c r="Z1033" s="214"/>
      <c r="AA1033" s="214"/>
      <c r="AB1033" s="214"/>
      <c r="AC1033" s="214"/>
    </row>
    <row r="1034">
      <c r="A1034" s="180"/>
      <c r="B1034" s="214"/>
      <c r="C1034" s="214"/>
      <c r="D1034" s="214"/>
      <c r="E1034" s="214"/>
      <c r="F1034" s="214"/>
      <c r="G1034" s="214"/>
      <c r="H1034" s="214"/>
      <c r="I1034" s="214"/>
      <c r="J1034" s="214"/>
      <c r="K1034" s="214"/>
      <c r="L1034" s="214"/>
      <c r="M1034" s="214"/>
      <c r="N1034" s="214"/>
      <c r="O1034" s="214"/>
      <c r="P1034" s="214"/>
      <c r="Q1034" s="214"/>
      <c r="R1034" s="214"/>
      <c r="S1034" s="214"/>
      <c r="T1034" s="214"/>
      <c r="U1034" s="214"/>
      <c r="V1034" s="214"/>
      <c r="W1034" s="214"/>
      <c r="X1034" s="214"/>
      <c r="Y1034" s="214"/>
      <c r="Z1034" s="214"/>
      <c r="AA1034" s="214"/>
      <c r="AB1034" s="214"/>
      <c r="AC1034" s="214"/>
    </row>
    <row r="1035">
      <c r="A1035" s="180"/>
      <c r="B1035" s="214"/>
      <c r="C1035" s="214"/>
      <c r="D1035" s="214"/>
      <c r="E1035" s="214"/>
      <c r="F1035" s="214"/>
      <c r="G1035" s="214"/>
      <c r="H1035" s="214"/>
      <c r="I1035" s="214"/>
      <c r="J1035" s="214"/>
      <c r="K1035" s="214"/>
      <c r="L1035" s="214"/>
      <c r="M1035" s="214"/>
      <c r="N1035" s="214"/>
      <c r="O1035" s="214"/>
      <c r="P1035" s="214"/>
      <c r="Q1035" s="214"/>
      <c r="R1035" s="214"/>
      <c r="S1035" s="214"/>
      <c r="T1035" s="214"/>
      <c r="U1035" s="214"/>
      <c r="V1035" s="214"/>
      <c r="W1035" s="214"/>
      <c r="X1035" s="214"/>
      <c r="Y1035" s="214"/>
      <c r="Z1035" s="214"/>
      <c r="AA1035" s="214"/>
      <c r="AB1035" s="214"/>
      <c r="AC1035" s="214"/>
    </row>
    <row r="1036">
      <c r="A1036" s="180"/>
      <c r="B1036" s="214"/>
      <c r="C1036" s="214"/>
      <c r="D1036" s="214"/>
      <c r="E1036" s="214"/>
      <c r="F1036" s="214"/>
      <c r="G1036" s="214"/>
      <c r="H1036" s="214"/>
      <c r="I1036" s="214"/>
      <c r="J1036" s="214"/>
      <c r="K1036" s="214"/>
      <c r="L1036" s="214"/>
      <c r="M1036" s="214"/>
      <c r="N1036" s="214"/>
      <c r="O1036" s="214"/>
      <c r="P1036" s="214"/>
      <c r="Q1036" s="214"/>
      <c r="R1036" s="214"/>
      <c r="S1036" s="214"/>
      <c r="T1036" s="214"/>
      <c r="U1036" s="214"/>
      <c r="V1036" s="214"/>
      <c r="W1036" s="214"/>
      <c r="X1036" s="214"/>
      <c r="Y1036" s="214"/>
      <c r="Z1036" s="214"/>
      <c r="AA1036" s="214"/>
      <c r="AB1036" s="214"/>
      <c r="AC1036" s="214"/>
    </row>
    <row r="1037">
      <c r="A1037" s="180"/>
      <c r="B1037" s="214"/>
      <c r="C1037" s="214"/>
      <c r="D1037" s="214"/>
      <c r="E1037" s="214"/>
      <c r="F1037" s="214"/>
      <c r="G1037" s="214"/>
      <c r="H1037" s="214"/>
      <c r="I1037" s="214"/>
      <c r="J1037" s="214"/>
      <c r="K1037" s="214"/>
      <c r="L1037" s="214"/>
      <c r="M1037" s="214"/>
      <c r="N1037" s="214"/>
      <c r="O1037" s="214"/>
      <c r="P1037" s="214"/>
      <c r="Q1037" s="214"/>
      <c r="R1037" s="214"/>
      <c r="S1037" s="214"/>
      <c r="T1037" s="214"/>
      <c r="U1037" s="214"/>
      <c r="V1037" s="214"/>
      <c r="W1037" s="214"/>
      <c r="X1037" s="214"/>
      <c r="Y1037" s="214"/>
      <c r="Z1037" s="214"/>
      <c r="AA1037" s="214"/>
      <c r="AB1037" s="214"/>
      <c r="AC1037" s="214"/>
    </row>
    <row r="1038">
      <c r="A1038" s="180"/>
      <c r="B1038" s="214"/>
      <c r="C1038" s="214"/>
      <c r="D1038" s="214"/>
      <c r="E1038" s="214"/>
      <c r="F1038" s="214"/>
      <c r="G1038" s="214"/>
      <c r="H1038" s="214"/>
      <c r="I1038" s="214"/>
      <c r="J1038" s="214"/>
      <c r="K1038" s="214"/>
      <c r="L1038" s="214"/>
      <c r="M1038" s="214"/>
      <c r="N1038" s="214"/>
      <c r="O1038" s="214"/>
      <c r="P1038" s="214"/>
      <c r="Q1038" s="214"/>
      <c r="R1038" s="214"/>
      <c r="S1038" s="214"/>
      <c r="T1038" s="214"/>
      <c r="U1038" s="214"/>
      <c r="V1038" s="214"/>
      <c r="W1038" s="214"/>
      <c r="X1038" s="214"/>
      <c r="Y1038" s="214"/>
      <c r="Z1038" s="214"/>
      <c r="AA1038" s="214"/>
      <c r="AB1038" s="214"/>
      <c r="AC1038" s="214"/>
    </row>
    <row r="1039">
      <c r="A1039" s="180"/>
      <c r="B1039" s="214"/>
      <c r="C1039" s="214"/>
      <c r="D1039" s="214"/>
      <c r="E1039" s="214"/>
      <c r="F1039" s="214"/>
      <c r="G1039" s="214"/>
      <c r="H1039" s="214"/>
      <c r="I1039" s="214"/>
      <c r="J1039" s="214"/>
      <c r="K1039" s="214"/>
      <c r="L1039" s="214"/>
      <c r="M1039" s="214"/>
      <c r="N1039" s="214"/>
      <c r="O1039" s="214"/>
      <c r="P1039" s="214"/>
      <c r="Q1039" s="214"/>
      <c r="R1039" s="214"/>
      <c r="S1039" s="214"/>
      <c r="T1039" s="214"/>
      <c r="U1039" s="214"/>
      <c r="V1039" s="214"/>
      <c r="W1039" s="214"/>
      <c r="X1039" s="214"/>
      <c r="Y1039" s="214"/>
      <c r="Z1039" s="214"/>
      <c r="AA1039" s="214"/>
      <c r="AB1039" s="214"/>
      <c r="AC1039" s="214"/>
    </row>
    <row r="1040">
      <c r="A1040" s="180"/>
      <c r="B1040" s="214"/>
      <c r="C1040" s="214"/>
      <c r="D1040" s="214"/>
      <c r="E1040" s="214"/>
      <c r="F1040" s="214"/>
      <c r="G1040" s="214"/>
      <c r="H1040" s="214"/>
      <c r="I1040" s="214"/>
      <c r="J1040" s="214"/>
      <c r="K1040" s="214"/>
      <c r="L1040" s="214"/>
      <c r="M1040" s="214"/>
      <c r="N1040" s="214"/>
      <c r="O1040" s="214"/>
      <c r="P1040" s="214"/>
      <c r="Q1040" s="214"/>
      <c r="R1040" s="214"/>
      <c r="S1040" s="214"/>
      <c r="T1040" s="214"/>
      <c r="U1040" s="214"/>
      <c r="V1040" s="214"/>
      <c r="W1040" s="214"/>
      <c r="X1040" s="214"/>
      <c r="Y1040" s="214"/>
      <c r="Z1040" s="214"/>
      <c r="AA1040" s="214"/>
      <c r="AB1040" s="214"/>
      <c r="AC1040" s="214"/>
    </row>
    <row r="1041">
      <c r="A1041" s="180"/>
      <c r="B1041" s="214"/>
      <c r="C1041" s="214"/>
      <c r="D1041" s="214"/>
      <c r="E1041" s="214"/>
      <c r="F1041" s="214"/>
      <c r="G1041" s="214"/>
      <c r="H1041" s="214"/>
      <c r="I1041" s="214"/>
      <c r="J1041" s="214"/>
      <c r="K1041" s="214"/>
      <c r="L1041" s="214"/>
      <c r="M1041" s="214"/>
      <c r="N1041" s="214"/>
      <c r="O1041" s="214"/>
      <c r="P1041" s="214"/>
      <c r="Q1041" s="214"/>
      <c r="R1041" s="214"/>
      <c r="S1041" s="214"/>
      <c r="T1041" s="214"/>
      <c r="U1041" s="214"/>
      <c r="V1041" s="214"/>
      <c r="W1041" s="214"/>
      <c r="X1041" s="214"/>
      <c r="Y1041" s="214"/>
      <c r="Z1041" s="214"/>
      <c r="AA1041" s="214"/>
      <c r="AB1041" s="214"/>
      <c r="AC1041" s="214"/>
    </row>
    <row r="1042">
      <c r="A1042" s="180"/>
      <c r="B1042" s="214"/>
      <c r="C1042" s="214"/>
      <c r="D1042" s="214"/>
      <c r="E1042" s="214"/>
      <c r="F1042" s="214"/>
      <c r="G1042" s="214"/>
      <c r="H1042" s="214"/>
      <c r="I1042" s="214"/>
      <c r="J1042" s="214"/>
      <c r="K1042" s="214"/>
      <c r="L1042" s="214"/>
      <c r="M1042" s="214"/>
      <c r="N1042" s="214"/>
      <c r="O1042" s="214"/>
      <c r="P1042" s="214"/>
      <c r="Q1042" s="214"/>
      <c r="R1042" s="214"/>
      <c r="S1042" s="214"/>
      <c r="T1042" s="214"/>
      <c r="U1042" s="214"/>
      <c r="V1042" s="214"/>
      <c r="W1042" s="214"/>
      <c r="X1042" s="214"/>
      <c r="Y1042" s="214"/>
      <c r="Z1042" s="214"/>
      <c r="AA1042" s="214"/>
      <c r="AB1042" s="214"/>
      <c r="AC1042" s="214"/>
    </row>
    <row r="1043">
      <c r="A1043" s="180"/>
      <c r="B1043" s="214"/>
      <c r="C1043" s="214"/>
      <c r="D1043" s="214"/>
      <c r="E1043" s="214"/>
      <c r="F1043" s="214"/>
      <c r="G1043" s="214"/>
      <c r="H1043" s="214"/>
      <c r="I1043" s="214"/>
      <c r="J1043" s="214"/>
      <c r="K1043" s="214"/>
      <c r="L1043" s="214"/>
      <c r="M1043" s="214"/>
      <c r="N1043" s="214"/>
      <c r="O1043" s="214"/>
      <c r="P1043" s="214"/>
      <c r="Q1043" s="214"/>
      <c r="R1043" s="214"/>
      <c r="S1043" s="214"/>
      <c r="T1043" s="214"/>
      <c r="U1043" s="214"/>
      <c r="V1043" s="214"/>
      <c r="W1043" s="214"/>
      <c r="X1043" s="214"/>
      <c r="Y1043" s="214"/>
      <c r="Z1043" s="214"/>
      <c r="AA1043" s="214"/>
      <c r="AB1043" s="214"/>
      <c r="AC1043" s="214"/>
    </row>
    <row r="1044">
      <c r="A1044" s="180"/>
      <c r="B1044" s="214"/>
      <c r="C1044" s="214"/>
      <c r="D1044" s="214"/>
      <c r="E1044" s="214"/>
      <c r="F1044" s="214"/>
      <c r="G1044" s="214"/>
      <c r="H1044" s="214"/>
      <c r="I1044" s="214"/>
      <c r="J1044" s="214"/>
      <c r="K1044" s="214"/>
      <c r="L1044" s="214"/>
      <c r="M1044" s="214"/>
      <c r="N1044" s="214"/>
      <c r="O1044" s="214"/>
      <c r="P1044" s="214"/>
      <c r="Q1044" s="214"/>
      <c r="R1044" s="214"/>
      <c r="S1044" s="214"/>
      <c r="T1044" s="214"/>
      <c r="U1044" s="214"/>
      <c r="V1044" s="214"/>
      <c r="W1044" s="214"/>
      <c r="X1044" s="214"/>
      <c r="Y1044" s="214"/>
      <c r="Z1044" s="214"/>
      <c r="AA1044" s="214"/>
      <c r="AB1044" s="214"/>
      <c r="AC1044" s="214"/>
    </row>
    <row r="1045">
      <c r="A1045" s="180"/>
      <c r="B1045" s="214"/>
      <c r="C1045" s="214"/>
      <c r="D1045" s="214"/>
      <c r="E1045" s="214"/>
      <c r="F1045" s="214"/>
      <c r="G1045" s="214"/>
      <c r="H1045" s="214"/>
      <c r="I1045" s="214"/>
      <c r="J1045" s="214"/>
      <c r="K1045" s="214"/>
      <c r="L1045" s="214"/>
      <c r="M1045" s="214"/>
      <c r="N1045" s="214"/>
      <c r="O1045" s="214"/>
      <c r="P1045" s="214"/>
      <c r="Q1045" s="214"/>
      <c r="R1045" s="214"/>
      <c r="S1045" s="214"/>
      <c r="T1045" s="214"/>
      <c r="U1045" s="214"/>
      <c r="V1045" s="214"/>
      <c r="W1045" s="214"/>
      <c r="X1045" s="214"/>
      <c r="Y1045" s="214"/>
      <c r="Z1045" s="214"/>
      <c r="AA1045" s="214"/>
      <c r="AB1045" s="214"/>
      <c r="AC1045" s="214"/>
    </row>
    <row r="1046">
      <c r="A1046" s="180"/>
      <c r="B1046" s="214"/>
      <c r="C1046" s="214"/>
      <c r="D1046" s="214"/>
      <c r="E1046" s="214"/>
      <c r="F1046" s="214"/>
      <c r="G1046" s="214"/>
      <c r="H1046" s="214"/>
      <c r="I1046" s="214"/>
      <c r="J1046" s="214"/>
      <c r="K1046" s="214"/>
      <c r="L1046" s="214"/>
      <c r="M1046" s="214"/>
      <c r="N1046" s="214"/>
      <c r="O1046" s="214"/>
      <c r="P1046" s="214"/>
      <c r="Q1046" s="214"/>
      <c r="R1046" s="214"/>
      <c r="S1046" s="214"/>
      <c r="T1046" s="214"/>
      <c r="U1046" s="214"/>
      <c r="V1046" s="214"/>
      <c r="W1046" s="214"/>
      <c r="X1046" s="214"/>
      <c r="Y1046" s="214"/>
      <c r="Z1046" s="214"/>
      <c r="AA1046" s="214"/>
      <c r="AB1046" s="214"/>
      <c r="AC1046" s="214"/>
    </row>
    <row r="1047">
      <c r="A1047" s="180"/>
      <c r="B1047" s="214"/>
      <c r="C1047" s="214"/>
      <c r="D1047" s="214"/>
      <c r="E1047" s="214"/>
      <c r="F1047" s="214"/>
      <c r="G1047" s="214"/>
      <c r="H1047" s="214"/>
      <c r="I1047" s="214"/>
      <c r="J1047" s="214"/>
      <c r="K1047" s="214"/>
      <c r="L1047" s="214"/>
      <c r="M1047" s="214"/>
      <c r="N1047" s="214"/>
      <c r="O1047" s="214"/>
      <c r="P1047" s="214"/>
      <c r="Q1047" s="214"/>
      <c r="R1047" s="214"/>
      <c r="S1047" s="214"/>
      <c r="T1047" s="214"/>
      <c r="U1047" s="214"/>
      <c r="V1047" s="214"/>
      <c r="W1047" s="214"/>
      <c r="X1047" s="214"/>
      <c r="Y1047" s="214"/>
      <c r="Z1047" s="214"/>
      <c r="AA1047" s="214"/>
      <c r="AB1047" s="214"/>
      <c r="AC1047" s="214"/>
    </row>
    <row r="1048">
      <c r="A1048" s="180"/>
      <c r="B1048" s="214"/>
      <c r="C1048" s="214"/>
      <c r="D1048" s="214"/>
      <c r="E1048" s="214"/>
      <c r="F1048" s="214"/>
      <c r="G1048" s="214"/>
      <c r="H1048" s="214"/>
      <c r="I1048" s="214"/>
      <c r="J1048" s="214"/>
      <c r="K1048" s="214"/>
      <c r="L1048" s="214"/>
      <c r="M1048" s="214"/>
      <c r="N1048" s="214"/>
      <c r="O1048" s="214"/>
      <c r="P1048" s="214"/>
      <c r="Q1048" s="214"/>
      <c r="R1048" s="214"/>
      <c r="S1048" s="214"/>
      <c r="T1048" s="214"/>
      <c r="U1048" s="214"/>
      <c r="V1048" s="214"/>
      <c r="W1048" s="214"/>
      <c r="X1048" s="214"/>
      <c r="Y1048" s="214"/>
      <c r="Z1048" s="214"/>
      <c r="AA1048" s="214"/>
      <c r="AB1048" s="214"/>
      <c r="AC1048" s="214"/>
    </row>
    <row r="1049">
      <c r="A1049" s="180"/>
      <c r="B1049" s="214"/>
      <c r="C1049" s="214"/>
      <c r="D1049" s="214"/>
      <c r="E1049" s="214"/>
      <c r="F1049" s="214"/>
      <c r="G1049" s="214"/>
      <c r="H1049" s="214"/>
      <c r="I1049" s="214"/>
      <c r="J1049" s="214"/>
      <c r="K1049" s="214"/>
      <c r="L1049" s="214"/>
      <c r="M1049" s="214"/>
      <c r="N1049" s="214"/>
      <c r="O1049" s="214"/>
      <c r="P1049" s="214"/>
      <c r="Q1049" s="214"/>
      <c r="R1049" s="214"/>
      <c r="S1049" s="214"/>
      <c r="T1049" s="214"/>
      <c r="U1049" s="214"/>
      <c r="V1049" s="214"/>
      <c r="W1049" s="214"/>
      <c r="X1049" s="214"/>
      <c r="Y1049" s="214"/>
      <c r="Z1049" s="214"/>
      <c r="AA1049" s="214"/>
      <c r="AB1049" s="214"/>
      <c r="AC1049" s="214"/>
    </row>
    <row r="1050">
      <c r="A1050" s="180"/>
      <c r="B1050" s="214"/>
      <c r="C1050" s="214"/>
      <c r="D1050" s="214"/>
      <c r="E1050" s="214"/>
      <c r="F1050" s="214"/>
      <c r="G1050" s="214"/>
      <c r="H1050" s="214"/>
      <c r="I1050" s="214"/>
      <c r="J1050" s="214"/>
      <c r="K1050" s="214"/>
      <c r="L1050" s="214"/>
      <c r="M1050" s="214"/>
      <c r="N1050" s="214"/>
      <c r="O1050" s="214"/>
      <c r="P1050" s="214"/>
      <c r="Q1050" s="214"/>
      <c r="R1050" s="214"/>
      <c r="S1050" s="214"/>
      <c r="T1050" s="214"/>
      <c r="U1050" s="214"/>
      <c r="V1050" s="214"/>
      <c r="W1050" s="214"/>
      <c r="X1050" s="214"/>
      <c r="Y1050" s="214"/>
      <c r="Z1050" s="214"/>
      <c r="AA1050" s="214"/>
      <c r="AB1050" s="214"/>
      <c r="AC1050" s="214"/>
    </row>
    <row r="1051">
      <c r="A1051" s="180"/>
      <c r="B1051" s="214"/>
      <c r="C1051" s="214"/>
      <c r="D1051" s="214"/>
      <c r="E1051" s="214"/>
      <c r="F1051" s="214"/>
      <c r="G1051" s="214"/>
      <c r="H1051" s="214"/>
      <c r="I1051" s="214"/>
      <c r="J1051" s="214"/>
      <c r="K1051" s="214"/>
      <c r="L1051" s="214"/>
      <c r="M1051" s="214"/>
      <c r="N1051" s="214"/>
      <c r="O1051" s="214"/>
      <c r="P1051" s="214"/>
      <c r="Q1051" s="214"/>
      <c r="R1051" s="214"/>
      <c r="S1051" s="214"/>
      <c r="T1051" s="214"/>
      <c r="U1051" s="214"/>
      <c r="V1051" s="214"/>
      <c r="W1051" s="214"/>
      <c r="X1051" s="214"/>
      <c r="Y1051" s="214"/>
      <c r="Z1051" s="214"/>
      <c r="AA1051" s="214"/>
      <c r="AB1051" s="214"/>
      <c r="AC1051" s="214"/>
    </row>
    <row r="1052">
      <c r="A1052" s="180"/>
      <c r="B1052" s="214"/>
      <c r="C1052" s="214"/>
      <c r="D1052" s="214"/>
      <c r="E1052" s="214"/>
      <c r="F1052" s="214"/>
      <c r="G1052" s="214"/>
      <c r="H1052" s="214"/>
      <c r="I1052" s="214"/>
      <c r="J1052" s="214"/>
      <c r="K1052" s="214"/>
      <c r="L1052" s="214"/>
      <c r="M1052" s="214"/>
      <c r="N1052" s="214"/>
      <c r="O1052" s="214"/>
      <c r="P1052" s="214"/>
      <c r="Q1052" s="214"/>
      <c r="R1052" s="214"/>
      <c r="S1052" s="214"/>
      <c r="T1052" s="214"/>
      <c r="U1052" s="214"/>
      <c r="V1052" s="214"/>
      <c r="W1052" s="214"/>
      <c r="X1052" s="214"/>
      <c r="Y1052" s="214"/>
      <c r="Z1052" s="214"/>
      <c r="AA1052" s="214"/>
      <c r="AB1052" s="214"/>
      <c r="AC1052" s="214"/>
    </row>
    <row r="1053">
      <c r="A1053" s="180"/>
      <c r="B1053" s="214"/>
      <c r="C1053" s="214"/>
      <c r="D1053" s="214"/>
      <c r="E1053" s="214"/>
      <c r="F1053" s="214"/>
      <c r="G1053" s="214"/>
      <c r="H1053" s="214"/>
      <c r="I1053" s="214"/>
      <c r="J1053" s="214"/>
      <c r="K1053" s="214"/>
      <c r="L1053" s="214"/>
      <c r="M1053" s="214"/>
      <c r="N1053" s="214"/>
      <c r="O1053" s="214"/>
      <c r="P1053" s="214"/>
      <c r="Q1053" s="214"/>
      <c r="R1053" s="214"/>
      <c r="S1053" s="214"/>
      <c r="T1053" s="214"/>
      <c r="U1053" s="214"/>
      <c r="V1053" s="214"/>
      <c r="W1053" s="214"/>
      <c r="X1053" s="214"/>
      <c r="Y1053" s="214"/>
      <c r="Z1053" s="214"/>
      <c r="AA1053" s="214"/>
      <c r="AB1053" s="214"/>
      <c r="AC1053" s="214"/>
    </row>
    <row r="1054">
      <c r="A1054" s="180"/>
      <c r="B1054" s="214"/>
      <c r="C1054" s="214"/>
      <c r="D1054" s="214"/>
      <c r="E1054" s="214"/>
      <c r="F1054" s="214"/>
      <c r="G1054" s="214"/>
      <c r="H1054" s="214"/>
      <c r="I1054" s="214"/>
      <c r="J1054" s="214"/>
      <c r="K1054" s="214"/>
      <c r="L1054" s="214"/>
      <c r="M1054" s="214"/>
      <c r="N1054" s="214"/>
      <c r="O1054" s="214"/>
      <c r="P1054" s="214"/>
      <c r="Q1054" s="214"/>
      <c r="R1054" s="214"/>
      <c r="S1054" s="214"/>
      <c r="T1054" s="214"/>
      <c r="U1054" s="214"/>
      <c r="V1054" s="214"/>
      <c r="W1054" s="214"/>
      <c r="X1054" s="214"/>
      <c r="Y1054" s="214"/>
      <c r="Z1054" s="214"/>
      <c r="AA1054" s="214"/>
      <c r="AB1054" s="214"/>
      <c r="AC1054" s="214"/>
    </row>
    <row r="1055">
      <c r="A1055" s="180"/>
      <c r="B1055" s="214"/>
      <c r="C1055" s="214"/>
      <c r="D1055" s="214"/>
      <c r="E1055" s="214"/>
      <c r="F1055" s="214"/>
      <c r="G1055" s="214"/>
      <c r="H1055" s="214"/>
      <c r="I1055" s="214"/>
      <c r="J1055" s="214"/>
      <c r="K1055" s="214"/>
      <c r="L1055" s="214"/>
      <c r="M1055" s="214"/>
      <c r="N1055" s="214"/>
      <c r="O1055" s="214"/>
      <c r="P1055" s="214"/>
      <c r="Q1055" s="214"/>
      <c r="R1055" s="214"/>
      <c r="S1055" s="214"/>
      <c r="T1055" s="214"/>
      <c r="U1055" s="214"/>
      <c r="V1055" s="214"/>
      <c r="W1055" s="214"/>
      <c r="X1055" s="214"/>
      <c r="Y1055" s="214"/>
      <c r="Z1055" s="214"/>
      <c r="AA1055" s="214"/>
      <c r="AB1055" s="214"/>
      <c r="AC1055" s="214"/>
    </row>
    <row r="1056">
      <c r="A1056" s="180"/>
      <c r="B1056" s="214"/>
      <c r="C1056" s="214"/>
      <c r="D1056" s="214"/>
      <c r="E1056" s="214"/>
      <c r="F1056" s="214"/>
      <c r="G1056" s="214"/>
      <c r="H1056" s="214"/>
      <c r="I1056" s="214"/>
      <c r="J1056" s="214"/>
      <c r="K1056" s="214"/>
      <c r="L1056" s="214"/>
      <c r="M1056" s="214"/>
      <c r="N1056" s="214"/>
      <c r="O1056" s="214"/>
      <c r="P1056" s="214"/>
      <c r="Q1056" s="214"/>
      <c r="R1056" s="214"/>
      <c r="S1056" s="214"/>
      <c r="T1056" s="214"/>
      <c r="U1056" s="214"/>
      <c r="V1056" s="214"/>
      <c r="W1056" s="214"/>
      <c r="X1056" s="214"/>
      <c r="Y1056" s="214"/>
      <c r="Z1056" s="214"/>
      <c r="AA1056" s="214"/>
      <c r="AB1056" s="214"/>
      <c r="AC1056" s="214"/>
    </row>
    <row r="1057">
      <c r="A1057" s="180"/>
      <c r="B1057" s="214"/>
      <c r="C1057" s="214"/>
      <c r="D1057" s="214"/>
      <c r="E1057" s="214"/>
      <c r="F1057" s="214"/>
      <c r="G1057" s="214"/>
      <c r="H1057" s="214"/>
      <c r="I1057" s="214"/>
      <c r="J1057" s="214"/>
      <c r="K1057" s="214"/>
      <c r="L1057" s="214"/>
      <c r="M1057" s="214"/>
      <c r="N1057" s="214"/>
      <c r="O1057" s="214"/>
      <c r="P1057" s="214"/>
      <c r="Q1057" s="214"/>
      <c r="R1057" s="214"/>
      <c r="S1057" s="214"/>
      <c r="T1057" s="214"/>
      <c r="U1057" s="214"/>
      <c r="V1057" s="214"/>
      <c r="W1057" s="214"/>
      <c r="X1057" s="214"/>
      <c r="Y1057" s="214"/>
      <c r="Z1057" s="214"/>
      <c r="AA1057" s="214"/>
      <c r="AB1057" s="214"/>
      <c r="AC1057" s="214"/>
    </row>
    <row r="1058">
      <c r="A1058" s="180"/>
      <c r="B1058" s="214"/>
      <c r="C1058" s="214"/>
      <c r="D1058" s="214"/>
      <c r="E1058" s="214"/>
      <c r="F1058" s="214"/>
      <c r="G1058" s="214"/>
      <c r="H1058" s="214"/>
      <c r="I1058" s="214"/>
      <c r="J1058" s="214"/>
      <c r="K1058" s="214"/>
      <c r="L1058" s="214"/>
      <c r="M1058" s="214"/>
      <c r="N1058" s="214"/>
      <c r="O1058" s="214"/>
      <c r="P1058" s="214"/>
      <c r="Q1058" s="214"/>
      <c r="R1058" s="214"/>
      <c r="S1058" s="214"/>
      <c r="T1058" s="214"/>
      <c r="U1058" s="214"/>
      <c r="V1058" s="214"/>
      <c r="W1058" s="214"/>
      <c r="X1058" s="214"/>
      <c r="Y1058" s="214"/>
      <c r="Z1058" s="214"/>
      <c r="AA1058" s="214"/>
      <c r="AB1058" s="214"/>
      <c r="AC1058" s="214"/>
    </row>
    <row r="1059">
      <c r="A1059" s="180"/>
      <c r="B1059" s="214"/>
      <c r="C1059" s="214"/>
      <c r="D1059" s="214"/>
      <c r="E1059" s="214"/>
      <c r="F1059" s="214"/>
      <c r="G1059" s="214"/>
      <c r="H1059" s="214"/>
      <c r="I1059" s="214"/>
      <c r="J1059" s="214"/>
      <c r="K1059" s="214"/>
      <c r="L1059" s="214"/>
      <c r="M1059" s="214"/>
      <c r="N1059" s="214"/>
      <c r="O1059" s="214"/>
      <c r="P1059" s="214"/>
      <c r="Q1059" s="214"/>
      <c r="R1059" s="214"/>
      <c r="S1059" s="214"/>
      <c r="T1059" s="214"/>
      <c r="U1059" s="214"/>
      <c r="V1059" s="214"/>
      <c r="W1059" s="214"/>
      <c r="X1059" s="214"/>
      <c r="Y1059" s="214"/>
      <c r="Z1059" s="214"/>
      <c r="AA1059" s="214"/>
      <c r="AB1059" s="214"/>
      <c r="AC1059" s="214"/>
    </row>
    <row r="1060">
      <c r="A1060" s="180"/>
      <c r="B1060" s="214"/>
      <c r="C1060" s="214"/>
      <c r="D1060" s="214"/>
      <c r="E1060" s="214"/>
      <c r="F1060" s="214"/>
      <c r="G1060" s="214"/>
      <c r="H1060" s="214"/>
      <c r="I1060" s="214"/>
      <c r="J1060" s="214"/>
      <c r="K1060" s="214"/>
      <c r="L1060" s="214"/>
      <c r="M1060" s="214"/>
      <c r="N1060" s="214"/>
      <c r="O1060" s="214"/>
      <c r="P1060" s="214"/>
      <c r="Q1060" s="214"/>
      <c r="R1060" s="214"/>
      <c r="S1060" s="214"/>
      <c r="T1060" s="214"/>
      <c r="U1060" s="214"/>
      <c r="V1060" s="214"/>
      <c r="W1060" s="214"/>
      <c r="X1060" s="214"/>
      <c r="Y1060" s="214"/>
      <c r="Z1060" s="214"/>
      <c r="AA1060" s="214"/>
      <c r="AB1060" s="214"/>
      <c r="AC1060" s="214"/>
    </row>
    <row r="1061">
      <c r="A1061" s="180"/>
      <c r="B1061" s="214"/>
      <c r="C1061" s="214"/>
      <c r="D1061" s="214"/>
      <c r="E1061" s="214"/>
      <c r="F1061" s="214"/>
      <c r="G1061" s="214"/>
      <c r="H1061" s="214"/>
      <c r="I1061" s="214"/>
      <c r="J1061" s="214"/>
      <c r="K1061" s="214"/>
      <c r="L1061" s="214"/>
      <c r="M1061" s="214"/>
      <c r="N1061" s="214"/>
      <c r="O1061" s="214"/>
      <c r="P1061" s="214"/>
      <c r="Q1061" s="214"/>
      <c r="R1061" s="214"/>
      <c r="S1061" s="214"/>
      <c r="T1061" s="214"/>
      <c r="U1061" s="214"/>
      <c r="V1061" s="214"/>
      <c r="W1061" s="214"/>
      <c r="X1061" s="214"/>
      <c r="Y1061" s="214"/>
      <c r="Z1061" s="214"/>
      <c r="AA1061" s="214"/>
      <c r="AB1061" s="214"/>
      <c r="AC1061" s="214"/>
    </row>
    <row r="1062">
      <c r="A1062" s="180"/>
      <c r="B1062" s="214"/>
      <c r="C1062" s="214"/>
      <c r="D1062" s="214"/>
      <c r="E1062" s="214"/>
      <c r="F1062" s="214"/>
      <c r="G1062" s="214"/>
      <c r="H1062" s="214"/>
      <c r="I1062" s="214"/>
      <c r="J1062" s="214"/>
      <c r="K1062" s="214"/>
      <c r="L1062" s="214"/>
      <c r="M1062" s="214"/>
      <c r="N1062" s="214"/>
      <c r="O1062" s="214"/>
      <c r="P1062" s="214"/>
      <c r="Q1062" s="214"/>
      <c r="R1062" s="214"/>
      <c r="S1062" s="214"/>
      <c r="T1062" s="214"/>
      <c r="U1062" s="214"/>
      <c r="V1062" s="214"/>
      <c r="W1062" s="214"/>
      <c r="X1062" s="214"/>
      <c r="Y1062" s="214"/>
      <c r="Z1062" s="214"/>
      <c r="AA1062" s="214"/>
      <c r="AB1062" s="214"/>
      <c r="AC1062" s="214"/>
    </row>
    <row r="1063">
      <c r="A1063" s="180"/>
      <c r="B1063" s="214"/>
      <c r="C1063" s="214"/>
      <c r="D1063" s="214"/>
      <c r="E1063" s="214"/>
      <c r="F1063" s="214"/>
      <c r="G1063" s="214"/>
      <c r="H1063" s="214"/>
      <c r="I1063" s="214"/>
      <c r="J1063" s="214"/>
      <c r="K1063" s="214"/>
      <c r="L1063" s="214"/>
      <c r="M1063" s="214"/>
      <c r="N1063" s="214"/>
      <c r="O1063" s="214"/>
      <c r="P1063" s="214"/>
      <c r="Q1063" s="214"/>
      <c r="R1063" s="214"/>
      <c r="S1063" s="214"/>
      <c r="T1063" s="214"/>
      <c r="U1063" s="214"/>
      <c r="V1063" s="214"/>
      <c r="W1063" s="214"/>
      <c r="X1063" s="214"/>
      <c r="Y1063" s="214"/>
      <c r="Z1063" s="214"/>
      <c r="AA1063" s="214"/>
      <c r="AB1063" s="214"/>
      <c r="AC1063" s="214"/>
    </row>
    <row r="1064">
      <c r="A1064" s="180"/>
      <c r="B1064" s="214"/>
      <c r="C1064" s="214"/>
      <c r="D1064" s="214"/>
      <c r="E1064" s="214"/>
      <c r="F1064" s="214"/>
      <c r="G1064" s="214"/>
      <c r="H1064" s="214"/>
      <c r="I1064" s="214"/>
      <c r="J1064" s="214"/>
      <c r="K1064" s="214"/>
      <c r="L1064" s="214"/>
      <c r="M1064" s="214"/>
      <c r="N1064" s="214"/>
      <c r="O1064" s="214"/>
      <c r="P1064" s="214"/>
      <c r="Q1064" s="214"/>
      <c r="R1064" s="214"/>
      <c r="S1064" s="214"/>
      <c r="T1064" s="214"/>
      <c r="U1064" s="214"/>
      <c r="V1064" s="214"/>
      <c r="W1064" s="214"/>
      <c r="X1064" s="214"/>
      <c r="Y1064" s="214"/>
      <c r="Z1064" s="214"/>
      <c r="AA1064" s="214"/>
      <c r="AB1064" s="214"/>
      <c r="AC1064" s="214"/>
    </row>
    <row r="1065">
      <c r="A1065" s="180"/>
      <c r="B1065" s="214"/>
      <c r="C1065" s="214"/>
      <c r="D1065" s="214"/>
      <c r="E1065" s="214"/>
      <c r="F1065" s="214"/>
      <c r="G1065" s="214"/>
      <c r="H1065" s="214"/>
      <c r="I1065" s="214"/>
      <c r="J1065" s="214"/>
      <c r="K1065" s="214"/>
      <c r="L1065" s="214"/>
      <c r="M1065" s="214"/>
      <c r="N1065" s="214"/>
      <c r="O1065" s="214"/>
      <c r="P1065" s="214"/>
      <c r="Q1065" s="214"/>
      <c r="R1065" s="214"/>
      <c r="S1065" s="214"/>
      <c r="T1065" s="214"/>
      <c r="U1065" s="214"/>
      <c r="V1065" s="214"/>
      <c r="W1065" s="214"/>
      <c r="X1065" s="214"/>
      <c r="Y1065" s="214"/>
      <c r="Z1065" s="214"/>
      <c r="AA1065" s="214"/>
      <c r="AB1065" s="214"/>
      <c r="AC1065" s="214"/>
    </row>
    <row r="1066">
      <c r="A1066" s="180"/>
      <c r="B1066" s="214"/>
      <c r="C1066" s="214"/>
      <c r="D1066" s="214"/>
      <c r="E1066" s="214"/>
      <c r="F1066" s="214"/>
      <c r="G1066" s="214"/>
      <c r="H1066" s="214"/>
      <c r="I1066" s="214"/>
      <c r="J1066" s="214"/>
      <c r="K1066" s="214"/>
      <c r="L1066" s="214"/>
      <c r="M1066" s="214"/>
      <c r="N1066" s="214"/>
      <c r="O1066" s="214"/>
      <c r="P1066" s="214"/>
      <c r="Q1066" s="214"/>
      <c r="R1066" s="214"/>
      <c r="S1066" s="214"/>
      <c r="T1066" s="214"/>
      <c r="U1066" s="214"/>
      <c r="V1066" s="214"/>
      <c r="W1066" s="214"/>
      <c r="X1066" s="214"/>
      <c r="Y1066" s="214"/>
      <c r="Z1066" s="214"/>
      <c r="AA1066" s="214"/>
      <c r="AB1066" s="214"/>
      <c r="AC1066" s="214"/>
    </row>
    <row r="1067">
      <c r="A1067" s="180"/>
      <c r="B1067" s="214"/>
      <c r="C1067" s="214"/>
      <c r="D1067" s="214"/>
      <c r="E1067" s="214"/>
      <c r="F1067" s="214"/>
      <c r="G1067" s="214"/>
      <c r="H1067" s="214"/>
      <c r="I1067" s="214"/>
      <c r="J1067" s="214"/>
      <c r="K1067" s="214"/>
      <c r="L1067" s="214"/>
      <c r="M1067" s="214"/>
      <c r="N1067" s="214"/>
      <c r="O1067" s="214"/>
      <c r="P1067" s="214"/>
      <c r="Q1067" s="214"/>
      <c r="R1067" s="214"/>
      <c r="S1067" s="214"/>
      <c r="T1067" s="214"/>
      <c r="U1067" s="214"/>
      <c r="V1067" s="214"/>
      <c r="W1067" s="214"/>
      <c r="X1067" s="214"/>
      <c r="Y1067" s="214"/>
      <c r="Z1067" s="214"/>
      <c r="AA1067" s="214"/>
      <c r="AB1067" s="214"/>
      <c r="AC1067" s="214"/>
    </row>
    <row r="1068">
      <c r="A1068" s="180"/>
      <c r="B1068" s="214"/>
      <c r="C1068" s="214"/>
      <c r="D1068" s="214"/>
      <c r="E1068" s="214"/>
      <c r="F1068" s="214"/>
      <c r="G1068" s="214"/>
      <c r="H1068" s="214"/>
      <c r="I1068" s="214"/>
      <c r="J1068" s="214"/>
      <c r="K1068" s="214"/>
      <c r="L1068" s="214"/>
      <c r="M1068" s="214"/>
      <c r="N1068" s="214"/>
      <c r="O1068" s="214"/>
      <c r="P1068" s="214"/>
      <c r="Q1068" s="214"/>
      <c r="R1068" s="214"/>
      <c r="S1068" s="214"/>
      <c r="T1068" s="214"/>
      <c r="U1068" s="214"/>
      <c r="V1068" s="214"/>
      <c r="W1068" s="214"/>
      <c r="X1068" s="214"/>
      <c r="Y1068" s="214"/>
      <c r="Z1068" s="214"/>
      <c r="AA1068" s="214"/>
      <c r="AB1068" s="214"/>
      <c r="AC1068" s="214"/>
    </row>
    <row r="1069">
      <c r="A1069" s="180"/>
      <c r="B1069" s="214"/>
      <c r="C1069" s="214"/>
      <c r="D1069" s="214"/>
      <c r="E1069" s="214"/>
      <c r="F1069" s="214"/>
      <c r="G1069" s="214"/>
      <c r="H1069" s="214"/>
      <c r="I1069" s="214"/>
      <c r="J1069" s="214"/>
      <c r="K1069" s="214"/>
      <c r="L1069" s="214"/>
      <c r="M1069" s="214"/>
      <c r="N1069" s="214"/>
      <c r="O1069" s="214"/>
      <c r="P1069" s="214"/>
      <c r="Q1069" s="214"/>
      <c r="R1069" s="214"/>
      <c r="S1069" s="214"/>
      <c r="T1069" s="214"/>
      <c r="U1069" s="214"/>
      <c r="V1069" s="214"/>
      <c r="W1069" s="214"/>
      <c r="X1069" s="214"/>
      <c r="Y1069" s="214"/>
      <c r="Z1069" s="214"/>
      <c r="AA1069" s="214"/>
      <c r="AB1069" s="214"/>
      <c r="AC1069" s="214"/>
    </row>
    <row r="1070">
      <c r="A1070" s="180"/>
      <c r="B1070" s="214"/>
      <c r="C1070" s="214"/>
      <c r="D1070" s="214"/>
      <c r="E1070" s="214"/>
      <c r="F1070" s="214"/>
      <c r="G1070" s="214"/>
      <c r="H1070" s="214"/>
      <c r="I1070" s="214"/>
      <c r="J1070" s="214"/>
      <c r="K1070" s="214"/>
      <c r="L1070" s="214"/>
      <c r="M1070" s="214"/>
      <c r="N1070" s="214"/>
      <c r="O1070" s="214"/>
      <c r="P1070" s="214"/>
      <c r="Q1070" s="214"/>
      <c r="R1070" s="214"/>
      <c r="S1070" s="214"/>
      <c r="T1070" s="214"/>
      <c r="U1070" s="214"/>
      <c r="V1070" s="214"/>
      <c r="W1070" s="214"/>
      <c r="X1070" s="214"/>
      <c r="Y1070" s="214"/>
      <c r="Z1070" s="214"/>
      <c r="AA1070" s="214"/>
      <c r="AB1070" s="214"/>
      <c r="AC1070" s="214"/>
    </row>
    <row r="1071">
      <c r="A1071" s="180"/>
      <c r="B1071" s="214"/>
      <c r="C1071" s="214"/>
      <c r="D1071" s="214"/>
      <c r="E1071" s="214"/>
      <c r="F1071" s="214"/>
      <c r="G1071" s="214"/>
      <c r="H1071" s="214"/>
      <c r="I1071" s="214"/>
      <c r="J1071" s="214"/>
      <c r="K1071" s="214"/>
      <c r="L1071" s="214"/>
      <c r="M1071" s="214"/>
      <c r="N1071" s="214"/>
      <c r="O1071" s="214"/>
      <c r="P1071" s="214"/>
      <c r="Q1071" s="214"/>
      <c r="R1071" s="214"/>
      <c r="S1071" s="214"/>
      <c r="T1071" s="214"/>
      <c r="U1071" s="214"/>
      <c r="V1071" s="214"/>
      <c r="W1071" s="214"/>
      <c r="X1071" s="214"/>
      <c r="Y1071" s="214"/>
      <c r="Z1071" s="214"/>
      <c r="AA1071" s="214"/>
      <c r="AB1071" s="214"/>
      <c r="AC1071" s="214"/>
    </row>
    <row r="1072">
      <c r="A1072" s="180"/>
      <c r="B1072" s="214"/>
      <c r="C1072" s="214"/>
      <c r="D1072" s="214"/>
      <c r="E1072" s="214"/>
      <c r="F1072" s="214"/>
      <c r="G1072" s="214"/>
      <c r="H1072" s="214"/>
      <c r="I1072" s="214"/>
      <c r="J1072" s="214"/>
      <c r="K1072" s="214"/>
      <c r="L1072" s="214"/>
      <c r="M1072" s="214"/>
      <c r="N1072" s="214"/>
      <c r="O1072" s="214"/>
      <c r="P1072" s="214"/>
      <c r="Q1072" s="214"/>
      <c r="R1072" s="214"/>
      <c r="S1072" s="214"/>
      <c r="T1072" s="214"/>
      <c r="U1072" s="214"/>
      <c r="V1072" s="214"/>
      <c r="W1072" s="214"/>
      <c r="X1072" s="214"/>
      <c r="Y1072" s="214"/>
      <c r="Z1072" s="214"/>
      <c r="AA1072" s="214"/>
      <c r="AB1072" s="214"/>
      <c r="AC1072" s="214"/>
    </row>
  </sheetData>
  <autoFilter ref="$A$5:$Y$170"/>
  <mergeCells count="3">
    <mergeCell ref="A2:C2"/>
    <mergeCell ref="A126:K126"/>
    <mergeCell ref="A127:K127"/>
  </mergeCells>
  <dataValidations>
    <dataValidation type="list" allowBlank="1" showErrorMessage="1" sqref="N6:N30">
      <formula1>"Facebook,Instagram,LINE OA,OPA,หาเอง,Call"</formula1>
    </dataValidation>
    <dataValidation type="list" allowBlank="1" showErrorMessage="1" sqref="P6:P17 P19:P30">
      <formula1>"Curtain,wallcovering,Loose furniture,Built-in,Electric appliance,Design ,Design&amp;turnkey,ready ,EQ ซ่อมแผ่นดินไหว"</formula1>
    </dataValidation>
    <dataValidation type="list" allowBlank="1" showErrorMessage="1" sqref="Q6:Q168">
      <formula1>"Starter set (S),Investor Pro(M),Fully design(L)"</formula1>
    </dataValidation>
    <dataValidation type="list" allowBlank="1" showErrorMessage="1" sqref="W6:W14 W20">
      <formula1>"เบอร์ผิด/เบอร์นี้ไม่สามารถติดต่อได้ แต่ยังมีข้อมูลช่องทาง Email/Line/Facebook caht,ไม่มีคนตอบแชท facebook / instagram รอบที่ 1 &gt;&gt; start conversation,ไม่มีคนตอบแชท facebook / instagram รอบที่ 2 &gt;&gt; next day,ไม่มีคนตอบแชท facebook / instagram รอบที่ 3 &gt;&gt; เว้"&amp;"นสองวัน (วันที่ 5 หลังจากทักแชทรอบที่ 1),ไม่มีคนรับสาย/สายไม่ว่าง สาย 1 &gt;&gt; วันแรกที่ลูกค้าให้โทร หรือ วันที่ลูกค้าแจ้งเบอร์มา,ไม่มีคนรับสาย/สายไม่ว่าง สาย 2 &gt;&gt; 3 วัน นับจากวันแรก,ไม่มีคนรับสาย/สายไม่ว่าง สาย 3 &gt;&gt; 7 วัน นับจากวันแรก,ลูกค้าชำระเงินเรียบร้อย"&amp;",ส่งใบราคาหรือ ข้อมูลแพ็คเกจให้กับลูกค้าแล้ว,สอบถามสินค้าอื่นที่ไม่มีในโชว์รูม,เสนอราคาแล้ว แต่ขอเวลาตัดสินใจก่อน7,เสนอราคาแล้ว ทำนัดลูกค้าอีกรอบ,เสนอราคาแล้ว รอตัดสินใจ เปรียบเทียบกับคู่แข่ง,เสนอราคาแล้ว รอลูกค้าเลือกวันเข้าเลือกวัสดุ,เสนอราคาแล้ว รอส่วน"&amp;"ลด,เสนอราคาแล้ว หรือ พอร์ตบริษัทแล้วรอทำนัดลูกค้าแล้ว รอลูกค้าไปสำรวจหน้าSite,ออกแบบในเสนอราคาให้ลูกค้าเรียบร้อยแล้ว,ระหว่างคุยรายละเอียด"</formula1>
    </dataValidation>
    <dataValidation type="list" allowBlank="1" showErrorMessage="1" sqref="R6:R14 R20">
      <formula1>"20%,50%,90%"</formula1>
    </dataValidation>
    <dataValidation type="list" allowBlank="1" showErrorMessage="1" sqref="E6:E125 E128:E168">
      <formula1>"Customers,Office Building,Origin,Hotel,Retail"</formula1>
    </dataValidation>
    <dataValidation type="list" allowBlank="1" showErrorMessage="1" sqref="T6:T14 T20 J6:J28 J53">
      <formula1>"Briefing,Contract,Lead,Quotation,Closed"</formula1>
    </dataValidation>
    <dataValidation type="list" allowBlank="1" showErrorMessage="1" sqref="V6:V168 X6:X173">
      <formula1>"Call,Line,E-mail"</formula1>
    </dataValidation>
    <dataValidation type="list" allowBlank="1" showErrorMessage="1" sqref="S6:S168">
      <formula1>"PON,AUN,Yingying"</formula1>
    </dataValidation>
    <dataValidation type="list" allowBlank="1" showErrorMessage="1" sqref="Y6:Y15">
      <formula1>"เบอร์ผิด/เบอร์นี้ไม่สามารถติดต่อได้ แต่ยังมีข้อมูลช่องทาง Email/Line/Facebook caht,ไม่มีคนตอบแชท facebook / instagram รอบที่ 1 &gt;&gt; start conversation,ไม่มีคนตอบแชท facebook / instagram รอบที่ 2 &gt;&gt; next day,ไม่มีคนตอบแชท facebook / instagram รอบที่ 3 &gt;&gt; เว้"&amp;"นสองวัน (วันที่ 5 หลังจากทักแชทรอบที่ 1),ไม่มีคนรับสาย/สายไม่ว่าง สาย 1 &gt;&gt; วันแรกที่ลูกค้าให้โทร หรือ วันที่ลูกค้าแจ้งเบอร์มา,ไม่มีคนรับสาย/สายไม่ว่าง สาย 2 &gt;&gt; 3 วัน นับจากวันแรก,ไม่มีคนรับสาย/สายไม่ว่าง สาย 3 &gt;&gt; 7 วัน นับจากวันแรก,ลูกค้าชำระเงินเรียบร้อย"&amp;",ส่งใบราคาหรือ ข้อมูลแพ็คเกจให้กับลูกค้าแล้ว,สอบถามสินค้าอื่นที่ไม่มีในโชว์รูม,เสนอราคาแล้ว แต่ขอเวลาตัดสินใจก่อน7,เสนอราคาแล้ว ทำนัดลูกค้าอีกรอบ,เสนอราคาแล้ว รอตัดสินใจ เปรียบเทียบกับคู่แข่ง,เสนอราคาแล้ว รอลูกค้าเลือกวันเข้าเลือกวัสดุ,เสนอราคาแล้ว รอส่วน"&amp;"ลด,เสนอราคาแล้ว หรือ พอร์ตบริษัทแล้วรอทำนัดลูกค้าแล้ว รอลูกค้าไปสำรวจหน้าSite,ออกแบบในเสนอราคาให้ลูกค้าเรียบร้อยแล้ว"</formula1>
    </dataValidation>
    <dataValidation type="list" allowBlank="1" showErrorMessage="1" sqref="I6:I30 I32:I125 I128:I168 N31:N168">
      <formula1>"สถานะลูกค้า,ลูกค้าในBacklog,ลูกค้าใหม่ยังไม่จอง,ลูกค้าตามซื้อเพิ่ม,ลููกค้าไม่ซื้อแล้ว"</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0.5"/>
    <col customWidth="1" min="3" max="3" width="11.88"/>
    <col customWidth="1" min="4" max="4" width="13.38"/>
    <col customWidth="1" hidden="1" min="5" max="5" width="26.38"/>
    <col customWidth="1" min="6" max="6" width="29.75"/>
    <col customWidth="1" min="7" max="7" width="14.38"/>
    <col customWidth="1" min="8" max="8" width="28.88"/>
    <col customWidth="1" min="9" max="9" width="68.75"/>
    <col customWidth="1" min="10" max="10" width="16.75"/>
    <col customWidth="1" min="11" max="11" width="21.38"/>
    <col customWidth="1" min="12" max="12" width="16.75"/>
    <col customWidth="1" min="13" max="13" width="13.13"/>
    <col customWidth="1" min="14" max="14" width="17.5"/>
    <col customWidth="1" min="15" max="15" width="17.38"/>
    <col customWidth="1" min="16" max="16" width="11.5"/>
    <col customWidth="1" min="17" max="17" width="13.88"/>
    <col customWidth="1" min="18" max="18" width="10.5"/>
    <col customWidth="1" min="19" max="19" width="80.63"/>
    <col customWidth="1" min="20" max="20" width="17.25"/>
    <col customWidth="1" min="21" max="21" width="17.5"/>
  </cols>
  <sheetData>
    <row r="1">
      <c r="A1" s="205" t="s">
        <v>866</v>
      </c>
      <c r="B1" s="206" t="s">
        <v>1109</v>
      </c>
      <c r="C1" s="206" t="s">
        <v>1244</v>
      </c>
      <c r="D1" s="206" t="s">
        <v>1245</v>
      </c>
      <c r="E1" s="206" t="s">
        <v>1706</v>
      </c>
      <c r="F1" s="205" t="s">
        <v>52</v>
      </c>
      <c r="G1" s="205" t="s">
        <v>1247</v>
      </c>
      <c r="H1" s="206" t="s">
        <v>1111</v>
      </c>
      <c r="I1" s="1076" t="s">
        <v>2913</v>
      </c>
      <c r="J1" s="205" t="s">
        <v>2914</v>
      </c>
      <c r="K1" s="205" t="s">
        <v>1113</v>
      </c>
      <c r="L1" s="205" t="s">
        <v>34</v>
      </c>
      <c r="M1" s="725" t="s">
        <v>1709</v>
      </c>
      <c r="N1" s="205" t="s">
        <v>1249</v>
      </c>
      <c r="O1" s="206" t="s">
        <v>874</v>
      </c>
      <c r="P1" s="206" t="s">
        <v>1250</v>
      </c>
      <c r="Q1" s="206" t="s">
        <v>1710</v>
      </c>
      <c r="R1" s="206" t="s">
        <v>1711</v>
      </c>
      <c r="S1" s="206" t="s">
        <v>1251</v>
      </c>
      <c r="T1" s="205" t="s">
        <v>1708</v>
      </c>
      <c r="U1" s="205"/>
      <c r="V1" s="207"/>
      <c r="W1" s="207"/>
      <c r="X1" s="207"/>
      <c r="Y1" s="207"/>
      <c r="Z1" s="207"/>
      <c r="AA1" s="207"/>
      <c r="AB1" s="207"/>
    </row>
    <row r="2">
      <c r="A2" s="208">
        <v>1.0</v>
      </c>
      <c r="B2" s="1077">
        <v>46096.0</v>
      </c>
      <c r="C2" s="213"/>
      <c r="D2" s="213" t="s">
        <v>852</v>
      </c>
      <c r="E2" s="213"/>
      <c r="F2" s="219"/>
      <c r="G2" s="219"/>
      <c r="H2" s="219"/>
      <c r="I2" s="265"/>
      <c r="J2" s="212"/>
      <c r="K2" s="250">
        <v>0.5</v>
      </c>
      <c r="L2" s="212"/>
      <c r="M2" s="990" t="s">
        <v>2915</v>
      </c>
      <c r="N2" s="212" t="s">
        <v>1733</v>
      </c>
      <c r="O2" s="213" t="s">
        <v>2846</v>
      </c>
      <c r="P2" s="211" t="s">
        <v>840</v>
      </c>
      <c r="Q2" s="213" t="str">
        <f>iferror(vlookup(S2,'Back up'!$B$2:$C$18,2,0),"")</f>
        <v>Inprogress</v>
      </c>
      <c r="R2" s="213" t="s">
        <v>120</v>
      </c>
      <c r="S2" s="734" t="s">
        <v>1730</v>
      </c>
      <c r="T2" s="213"/>
      <c r="U2" s="213"/>
      <c r="V2" s="214"/>
      <c r="W2" s="214"/>
      <c r="X2" s="214"/>
      <c r="Y2" s="214"/>
      <c r="Z2" s="214"/>
      <c r="AA2" s="214"/>
      <c r="AB2" s="214"/>
    </row>
    <row r="3">
      <c r="A3" s="208">
        <v>2.0</v>
      </c>
      <c r="B3" s="213"/>
      <c r="C3" s="213"/>
      <c r="D3" s="213" t="s">
        <v>852</v>
      </c>
      <c r="E3" s="213"/>
      <c r="F3" s="219"/>
      <c r="G3" s="219"/>
      <c r="H3" s="219"/>
      <c r="I3" s="265"/>
      <c r="J3" s="219"/>
      <c r="K3" s="250"/>
      <c r="L3" s="213"/>
      <c r="M3" s="990" t="s">
        <v>2916</v>
      </c>
      <c r="N3" s="212"/>
      <c r="O3" s="213" t="s">
        <v>2846</v>
      </c>
      <c r="P3" s="211" t="s">
        <v>2917</v>
      </c>
      <c r="Q3" s="213" t="str">
        <f>iferror(vlookup(S3,'Back up'!$B$2:$C$18,2,0),"")</f>
        <v>Inprogress</v>
      </c>
      <c r="R3" s="213" t="s">
        <v>1722</v>
      </c>
      <c r="S3" s="734" t="s">
        <v>2859</v>
      </c>
      <c r="T3" s="213"/>
      <c r="U3" s="213"/>
      <c r="V3" s="214"/>
      <c r="W3" s="214"/>
      <c r="X3" s="214"/>
      <c r="Y3" s="214"/>
      <c r="Z3" s="214"/>
      <c r="AA3" s="214"/>
      <c r="AB3" s="214"/>
    </row>
    <row r="4">
      <c r="A4" s="208">
        <v>3.0</v>
      </c>
      <c r="B4" s="213"/>
      <c r="C4" s="213"/>
      <c r="D4" s="213" t="s">
        <v>850</v>
      </c>
      <c r="E4" s="213"/>
      <c r="F4" s="219"/>
      <c r="G4" s="219"/>
      <c r="H4" s="219"/>
      <c r="I4" s="265"/>
      <c r="J4" s="219"/>
      <c r="K4" s="250"/>
      <c r="L4" s="213"/>
      <c r="M4" s="990" t="s">
        <v>1729</v>
      </c>
      <c r="N4" s="212"/>
      <c r="O4" s="213" t="s">
        <v>2918</v>
      </c>
      <c r="P4" s="213" t="s">
        <v>840</v>
      </c>
      <c r="Q4" s="213" t="str">
        <f>iferror(vlookup(S4,'Back up'!$B$2:$C$18,2,0),"")</f>
        <v>Inprogress</v>
      </c>
      <c r="R4" s="213" t="s">
        <v>2919</v>
      </c>
      <c r="S4" s="734" t="s">
        <v>2920</v>
      </c>
      <c r="T4" s="213"/>
      <c r="U4" s="213"/>
      <c r="V4" s="214"/>
      <c r="W4" s="214"/>
      <c r="X4" s="214"/>
      <c r="Y4" s="214"/>
      <c r="Z4" s="214"/>
      <c r="AA4" s="214"/>
      <c r="AB4" s="214"/>
    </row>
    <row r="5">
      <c r="A5" s="208">
        <v>4.0</v>
      </c>
      <c r="B5" s="213"/>
      <c r="C5" s="213"/>
      <c r="D5" s="213" t="s">
        <v>851</v>
      </c>
      <c r="E5" s="213"/>
      <c r="F5" s="219"/>
      <c r="G5" s="219"/>
      <c r="H5" s="219"/>
      <c r="I5" s="265"/>
      <c r="J5" s="219"/>
      <c r="K5" s="250"/>
      <c r="L5" s="213"/>
      <c r="M5" s="990" t="s">
        <v>1721</v>
      </c>
      <c r="N5" s="212"/>
      <c r="O5" s="213" t="s">
        <v>2846</v>
      </c>
      <c r="P5" s="213" t="s">
        <v>840</v>
      </c>
      <c r="Q5" s="213" t="str">
        <f>iferror(vlookup(S5,'Back up'!$B$2:$C$18,2,0),"")</f>
        <v>Inprogress</v>
      </c>
      <c r="R5" s="213"/>
      <c r="S5" s="734" t="s">
        <v>2847</v>
      </c>
      <c r="T5" s="213"/>
      <c r="U5" s="213"/>
      <c r="V5" s="214"/>
      <c r="W5" s="214"/>
      <c r="X5" s="214"/>
      <c r="Y5" s="214"/>
      <c r="Z5" s="214"/>
      <c r="AA5" s="214"/>
      <c r="AB5" s="214"/>
    </row>
    <row r="6">
      <c r="A6" s="208">
        <v>5.0</v>
      </c>
      <c r="B6" s="213"/>
      <c r="C6" s="213"/>
      <c r="D6" s="213" t="s">
        <v>853</v>
      </c>
      <c r="E6" s="213"/>
      <c r="F6" s="219"/>
      <c r="G6" s="219"/>
      <c r="H6" s="219"/>
      <c r="I6" s="265"/>
      <c r="J6" s="219"/>
      <c r="K6" s="250"/>
      <c r="L6" s="213"/>
      <c r="M6" s="990" t="s">
        <v>1736</v>
      </c>
      <c r="N6" s="212"/>
      <c r="O6" s="213" t="s">
        <v>2842</v>
      </c>
      <c r="P6" s="213" t="s">
        <v>840</v>
      </c>
      <c r="Q6" s="213" t="str">
        <f>iferror(vlookup(S6,'Back up'!$B$2:$C$18,2,0),"")</f>
        <v>Inprogress</v>
      </c>
      <c r="R6" s="213"/>
      <c r="S6" s="734" t="s">
        <v>2921</v>
      </c>
      <c r="T6" s="213"/>
      <c r="U6" s="213"/>
      <c r="V6" s="214"/>
      <c r="W6" s="214"/>
      <c r="X6" s="214"/>
      <c r="Y6" s="214"/>
      <c r="Z6" s="214"/>
      <c r="AA6" s="214"/>
      <c r="AB6" s="214"/>
    </row>
    <row r="7">
      <c r="A7" s="208">
        <v>6.0</v>
      </c>
      <c r="B7" s="213"/>
      <c r="C7" s="213"/>
      <c r="D7" s="213" t="s">
        <v>854</v>
      </c>
      <c r="E7" s="213"/>
      <c r="F7" s="219"/>
      <c r="G7" s="219"/>
      <c r="H7" s="219"/>
      <c r="I7" s="265"/>
      <c r="J7" s="219"/>
      <c r="K7" s="250"/>
      <c r="L7" s="213"/>
      <c r="M7" s="213"/>
      <c r="N7" s="212"/>
      <c r="O7" s="213" t="s">
        <v>2918</v>
      </c>
      <c r="P7" s="213" t="s">
        <v>840</v>
      </c>
      <c r="Q7" s="213" t="str">
        <f>iferror(vlookup(S7,'Back up'!$B$2:$C$18,2,0),"")</f>
        <v>Inprogress</v>
      </c>
      <c r="R7" s="213"/>
      <c r="S7" s="734" t="s">
        <v>2844</v>
      </c>
      <c r="T7" s="213"/>
      <c r="U7" s="213"/>
      <c r="V7" s="214"/>
      <c r="W7" s="214"/>
      <c r="X7" s="214"/>
      <c r="Y7" s="214"/>
      <c r="Z7" s="214"/>
      <c r="AA7" s="214"/>
      <c r="AB7" s="214"/>
    </row>
    <row r="8">
      <c r="A8" s="208">
        <v>7.0</v>
      </c>
      <c r="B8" s="213"/>
      <c r="C8" s="213"/>
      <c r="D8" s="213"/>
      <c r="E8" s="213"/>
      <c r="F8" s="219"/>
      <c r="G8" s="219"/>
      <c r="H8" s="219"/>
      <c r="I8" s="265"/>
      <c r="J8" s="219"/>
      <c r="K8" s="250"/>
      <c r="L8" s="213"/>
      <c r="M8" s="213"/>
      <c r="N8" s="212"/>
      <c r="O8" s="213"/>
      <c r="P8" s="211" t="s">
        <v>133</v>
      </c>
      <c r="Q8" s="213" t="str">
        <f>iferror(vlookup(S8,'Back up'!$B$2:$C$18,2,0),"")</f>
        <v>Inprogress</v>
      </c>
      <c r="R8" s="213"/>
      <c r="S8" s="734" t="s">
        <v>2922</v>
      </c>
      <c r="T8" s="213"/>
      <c r="U8" s="213"/>
      <c r="V8" s="214"/>
      <c r="W8" s="214"/>
      <c r="X8" s="214"/>
      <c r="Y8" s="214"/>
      <c r="Z8" s="214"/>
      <c r="AA8" s="214"/>
      <c r="AB8" s="214"/>
    </row>
    <row r="9">
      <c r="A9" s="208">
        <v>8.0</v>
      </c>
      <c r="B9" s="213"/>
      <c r="C9" s="213"/>
      <c r="D9" s="213"/>
      <c r="E9" s="213"/>
      <c r="F9" s="219"/>
      <c r="G9" s="219"/>
      <c r="H9" s="219"/>
      <c r="I9" s="265"/>
      <c r="J9" s="219"/>
      <c r="K9" s="250"/>
      <c r="L9" s="213"/>
      <c r="M9" s="213"/>
      <c r="N9" s="212"/>
      <c r="O9" s="213"/>
      <c r="P9" s="213"/>
      <c r="Q9" s="213" t="str">
        <f>iferror(vlookup(S9,'Back up'!$B$2:$C$18,2,0),"")</f>
        <v>Inprogress</v>
      </c>
      <c r="R9" s="213"/>
      <c r="S9" s="734" t="s">
        <v>2923</v>
      </c>
      <c r="T9" s="213"/>
      <c r="U9" s="213"/>
      <c r="V9" s="214"/>
      <c r="W9" s="214"/>
      <c r="X9" s="214"/>
      <c r="Y9" s="214"/>
      <c r="Z9" s="214"/>
      <c r="AA9" s="214"/>
      <c r="AB9" s="214"/>
    </row>
    <row r="10">
      <c r="A10" s="208">
        <v>9.0</v>
      </c>
      <c r="B10" s="213"/>
      <c r="C10" s="213"/>
      <c r="D10" s="213"/>
      <c r="E10" s="213"/>
      <c r="F10" s="1078" t="s">
        <v>2924</v>
      </c>
      <c r="G10" s="1078" t="s">
        <v>2925</v>
      </c>
      <c r="H10" s="212" t="s">
        <v>2926</v>
      </c>
      <c r="I10" s="265"/>
      <c r="J10" s="219"/>
      <c r="K10" s="250"/>
      <c r="L10" s="213"/>
      <c r="M10" s="213"/>
      <c r="N10" s="212"/>
      <c r="O10" s="213"/>
      <c r="P10" s="213"/>
      <c r="Q10" s="213" t="str">
        <f>iferror(vlookup(S10,'Back up'!$B$2:$C$18,2,0),"")</f>
        <v>Inprogress</v>
      </c>
      <c r="R10" s="213"/>
      <c r="S10" s="734" t="s">
        <v>2927</v>
      </c>
      <c r="T10" s="213"/>
      <c r="U10" s="213"/>
      <c r="V10" s="214"/>
      <c r="W10" s="214"/>
      <c r="X10" s="214"/>
      <c r="Y10" s="214"/>
      <c r="Z10" s="214"/>
      <c r="AA10" s="214"/>
      <c r="AB10" s="214"/>
    </row>
    <row r="11">
      <c r="A11" s="208">
        <v>10.0</v>
      </c>
      <c r="B11" s="213"/>
      <c r="C11" s="213"/>
      <c r="D11" s="213"/>
      <c r="E11" s="213"/>
      <c r="F11" s="1079" t="s">
        <v>81</v>
      </c>
      <c r="G11" s="1080">
        <v>1623.0</v>
      </c>
      <c r="H11" s="212" t="s">
        <v>2928</v>
      </c>
      <c r="I11" s="265"/>
      <c r="J11" s="219"/>
      <c r="K11" s="213"/>
      <c r="L11" s="213"/>
      <c r="M11" s="213"/>
      <c r="N11" s="212"/>
      <c r="O11" s="213"/>
      <c r="P11" s="213"/>
      <c r="Q11" s="213" t="str">
        <f>iferror(vlookup(S11,'Back up'!$B$2:$C$18,2,0),"")</f>
        <v>Inprogress</v>
      </c>
      <c r="R11" s="213"/>
      <c r="S11" s="734" t="s">
        <v>2929</v>
      </c>
      <c r="T11" s="213"/>
      <c r="U11" s="213"/>
      <c r="V11" s="214"/>
      <c r="W11" s="214"/>
      <c r="X11" s="214"/>
      <c r="Y11" s="214"/>
      <c r="Z11" s="214"/>
      <c r="AA11" s="214"/>
      <c r="AB11" s="214"/>
    </row>
    <row r="12">
      <c r="A12" s="208">
        <v>11.0</v>
      </c>
      <c r="B12" s="1077">
        <v>46096.0</v>
      </c>
      <c r="C12" s="213"/>
      <c r="D12" s="210" t="s">
        <v>853</v>
      </c>
      <c r="E12" s="213"/>
      <c r="F12" s="208" t="s">
        <v>24</v>
      </c>
      <c r="G12" s="838">
        <v>906.0</v>
      </c>
      <c r="H12" s="1081" t="s">
        <v>2930</v>
      </c>
      <c r="I12" s="265"/>
      <c r="J12" s="219"/>
      <c r="K12" s="213"/>
      <c r="L12" s="213"/>
      <c r="M12" s="991" t="s">
        <v>2915</v>
      </c>
      <c r="N12" s="212" t="s">
        <v>1733</v>
      </c>
      <c r="O12" s="210" t="s">
        <v>2842</v>
      </c>
      <c r="P12" s="211" t="s">
        <v>133</v>
      </c>
      <c r="Q12" s="213" t="str">
        <f>iferror(vlookup(S12,'Back up'!$B$2:$C$18,2,0),"")</f>
        <v>Close Lead</v>
      </c>
      <c r="R12" s="210" t="s">
        <v>1722</v>
      </c>
      <c r="S12" s="734" t="s">
        <v>2931</v>
      </c>
      <c r="T12" s="213"/>
      <c r="U12" s="213"/>
      <c r="V12" s="214"/>
      <c r="W12" s="214"/>
      <c r="X12" s="214"/>
      <c r="Y12" s="214"/>
      <c r="Z12" s="214"/>
      <c r="AA12" s="214"/>
      <c r="AB12" s="214"/>
    </row>
    <row r="13">
      <c r="A13" s="208">
        <v>12.0</v>
      </c>
      <c r="B13" s="1077">
        <v>46096.0</v>
      </c>
      <c r="C13" s="213"/>
      <c r="D13" s="210" t="s">
        <v>853</v>
      </c>
      <c r="E13" s="213"/>
      <c r="F13" s="208" t="s">
        <v>24</v>
      </c>
      <c r="G13" s="838">
        <v>612.0</v>
      </c>
      <c r="H13" s="1081" t="s">
        <v>2932</v>
      </c>
      <c r="I13" s="265"/>
      <c r="J13" s="219"/>
      <c r="K13" s="213"/>
      <c r="L13" s="213"/>
      <c r="M13" s="991" t="s">
        <v>2915</v>
      </c>
      <c r="N13" s="212" t="s">
        <v>1733</v>
      </c>
      <c r="O13" s="210" t="s">
        <v>2842</v>
      </c>
      <c r="P13" s="211" t="s">
        <v>133</v>
      </c>
      <c r="Q13" s="213" t="str">
        <f>iferror(vlookup(S13,'Back up'!$B$2:$C$18,2,0),"")</f>
        <v>Close Lead</v>
      </c>
      <c r="R13" s="210" t="s">
        <v>1722</v>
      </c>
      <c r="S13" s="734" t="s">
        <v>2933</v>
      </c>
      <c r="T13" s="213"/>
      <c r="U13" s="213"/>
      <c r="V13" s="214"/>
      <c r="W13" s="214"/>
      <c r="X13" s="214"/>
      <c r="Y13" s="214"/>
      <c r="Z13" s="214"/>
      <c r="AA13" s="214"/>
      <c r="AB13" s="214"/>
    </row>
    <row r="14">
      <c r="A14" s="208">
        <v>13.0</v>
      </c>
      <c r="B14" s="1077">
        <v>46096.0</v>
      </c>
      <c r="C14" s="213"/>
      <c r="D14" s="210" t="s">
        <v>853</v>
      </c>
      <c r="E14" s="213"/>
      <c r="F14" s="208" t="s">
        <v>24</v>
      </c>
      <c r="G14" s="1081">
        <v>606.0</v>
      </c>
      <c r="H14" s="838" t="s">
        <v>2934</v>
      </c>
      <c r="I14" s="265"/>
      <c r="J14" s="219"/>
      <c r="K14" s="213"/>
      <c r="L14" s="213"/>
      <c r="M14" s="991" t="s">
        <v>2915</v>
      </c>
      <c r="N14" s="212" t="s">
        <v>1733</v>
      </c>
      <c r="O14" s="210" t="s">
        <v>2842</v>
      </c>
      <c r="P14" s="211" t="s">
        <v>133</v>
      </c>
      <c r="Q14" s="213" t="str">
        <f>iferror(vlookup(S14,'Back up'!$B$2:$C$18,2,0),"")</f>
        <v>Close Lead</v>
      </c>
      <c r="R14" s="210" t="s">
        <v>1722</v>
      </c>
      <c r="S14" s="734" t="s">
        <v>2935</v>
      </c>
      <c r="T14" s="213"/>
      <c r="U14" s="213"/>
      <c r="V14" s="214"/>
      <c r="W14" s="214"/>
      <c r="X14" s="214"/>
      <c r="Y14" s="214"/>
      <c r="Z14" s="214"/>
      <c r="AA14" s="214"/>
      <c r="AB14" s="214"/>
    </row>
    <row r="15">
      <c r="A15" s="208">
        <v>14.0</v>
      </c>
      <c r="B15" s="1082">
        <v>46110.0</v>
      </c>
      <c r="C15" s="213"/>
      <c r="D15" s="210" t="s">
        <v>853</v>
      </c>
      <c r="E15" s="213"/>
      <c r="F15" s="208" t="s">
        <v>24</v>
      </c>
      <c r="G15" s="208">
        <v>1707.0</v>
      </c>
      <c r="H15" s="838" t="s">
        <v>2936</v>
      </c>
      <c r="I15" s="265"/>
      <c r="J15" s="219"/>
      <c r="K15" s="213"/>
      <c r="L15" s="213"/>
      <c r="M15" s="991" t="s">
        <v>2915</v>
      </c>
      <c r="N15" s="212" t="s">
        <v>1733</v>
      </c>
      <c r="O15" s="210" t="s">
        <v>2842</v>
      </c>
      <c r="P15" s="211" t="s">
        <v>133</v>
      </c>
      <c r="Q15" s="213" t="str">
        <f>iferror(vlookup(S15,'Back up'!$B$2:$C$18,2,0),"")</f>
        <v>Inprogress</v>
      </c>
      <c r="R15" s="210" t="s">
        <v>1722</v>
      </c>
      <c r="S15" s="734" t="s">
        <v>2937</v>
      </c>
      <c r="T15" s="213"/>
      <c r="U15" s="213"/>
      <c r="V15" s="214"/>
      <c r="W15" s="214"/>
      <c r="X15" s="214"/>
      <c r="Y15" s="214"/>
      <c r="Z15" s="214"/>
      <c r="AA15" s="214"/>
      <c r="AB15" s="214"/>
    </row>
    <row r="16">
      <c r="A16" s="208">
        <v>15.0</v>
      </c>
      <c r="B16" s="1082">
        <v>46111.0</v>
      </c>
      <c r="C16" s="213"/>
      <c r="D16" s="210" t="s">
        <v>853</v>
      </c>
      <c r="E16" s="213"/>
      <c r="F16" s="208" t="s">
        <v>81</v>
      </c>
      <c r="G16" s="1083">
        <v>1525.0</v>
      </c>
      <c r="H16" s="212" t="s">
        <v>338</v>
      </c>
      <c r="I16" s="265"/>
      <c r="J16" s="219"/>
      <c r="K16" s="213"/>
      <c r="L16" s="213"/>
      <c r="M16" s="991" t="s">
        <v>2915</v>
      </c>
      <c r="N16" s="212" t="s">
        <v>1750</v>
      </c>
      <c r="O16" s="210" t="s">
        <v>2918</v>
      </c>
      <c r="P16" s="211" t="s">
        <v>133</v>
      </c>
      <c r="Q16" s="213" t="str">
        <f>iferror(vlookup(S16,'Back up'!$B$2:$C$18,2,0),"")</f>
        <v>Inprogress</v>
      </c>
      <c r="R16" s="210" t="s">
        <v>1722</v>
      </c>
      <c r="S16" s="734" t="s">
        <v>2938</v>
      </c>
      <c r="T16" s="213"/>
      <c r="U16" s="213"/>
      <c r="V16" s="214"/>
      <c r="W16" s="214"/>
      <c r="X16" s="214"/>
      <c r="Y16" s="214"/>
      <c r="Z16" s="214"/>
      <c r="AA16" s="214"/>
      <c r="AB16" s="214"/>
    </row>
    <row r="17">
      <c r="A17" s="208">
        <v>16.0</v>
      </c>
      <c r="B17" s="1082">
        <v>46111.0</v>
      </c>
      <c r="C17" s="213"/>
      <c r="D17" s="210" t="s">
        <v>853</v>
      </c>
      <c r="E17" s="213"/>
      <c r="F17" s="208" t="s">
        <v>22</v>
      </c>
      <c r="G17" s="208" t="s">
        <v>524</v>
      </c>
      <c r="H17" s="1083" t="s">
        <v>523</v>
      </c>
      <c r="I17" s="265"/>
      <c r="J17" s="219"/>
      <c r="K17" s="213"/>
      <c r="L17" s="213"/>
      <c r="M17" s="990" t="s">
        <v>1729</v>
      </c>
      <c r="N17" s="212" t="s">
        <v>1727</v>
      </c>
      <c r="O17" s="210" t="s">
        <v>2918</v>
      </c>
      <c r="P17" s="211" t="s">
        <v>133</v>
      </c>
      <c r="Q17" s="213" t="str">
        <f>iferror(vlookup(S17,'Back up'!$B$2:$C$18,2,0),"")</f>
        <v>Inprogress</v>
      </c>
      <c r="R17" s="210" t="s">
        <v>1722</v>
      </c>
      <c r="S17" s="734" t="s">
        <v>2939</v>
      </c>
      <c r="T17" s="213"/>
      <c r="U17" s="210"/>
      <c r="V17" s="214"/>
      <c r="W17" s="214"/>
      <c r="X17" s="214"/>
      <c r="Y17" s="214"/>
      <c r="Z17" s="214"/>
      <c r="AA17" s="214"/>
      <c r="AB17" s="214"/>
    </row>
    <row r="18">
      <c r="A18" s="208">
        <v>17.0</v>
      </c>
      <c r="B18" s="1082">
        <v>46112.0</v>
      </c>
      <c r="C18" s="213"/>
      <c r="D18" s="213"/>
      <c r="E18" s="213"/>
      <c r="F18" s="1081" t="s">
        <v>479</v>
      </c>
      <c r="G18" s="1081" t="s">
        <v>2126</v>
      </c>
      <c r="H18" s="1081" t="s">
        <v>2940</v>
      </c>
      <c r="I18" s="1084"/>
      <c r="J18" s="219"/>
      <c r="K18" s="213"/>
      <c r="L18" s="213"/>
      <c r="M18" s="213"/>
      <c r="N18" s="212"/>
      <c r="O18" s="213"/>
      <c r="P18" s="213"/>
      <c r="Q18" s="213"/>
      <c r="R18" s="213"/>
      <c r="S18" s="734" t="s">
        <v>1723</v>
      </c>
      <c r="T18" s="213"/>
      <c r="U18" s="213"/>
      <c r="V18" s="214"/>
      <c r="W18" s="214"/>
      <c r="X18" s="214"/>
      <c r="Y18" s="214"/>
      <c r="Z18" s="214"/>
      <c r="AA18" s="214"/>
      <c r="AB18" s="214"/>
    </row>
    <row r="19">
      <c r="A19" s="208">
        <v>18.0</v>
      </c>
      <c r="B19" s="1082">
        <v>46112.0</v>
      </c>
      <c r="C19" s="213"/>
      <c r="D19" s="213"/>
      <c r="E19" s="213"/>
      <c r="F19" s="1078" t="s">
        <v>81</v>
      </c>
      <c r="G19" s="1078">
        <v>1611.0</v>
      </c>
      <c r="H19" s="1078" t="s">
        <v>2941</v>
      </c>
      <c r="I19" s="1085"/>
      <c r="J19" s="219"/>
      <c r="K19" s="213"/>
      <c r="L19" s="213"/>
      <c r="M19" s="213"/>
      <c r="N19" s="212"/>
      <c r="O19" s="213"/>
      <c r="P19" s="213"/>
      <c r="Q19" s="213" t="str">
        <f>iferror(vlookup(S19,'Back up'!$B$2:$C$18,2),"")</f>
        <v/>
      </c>
      <c r="R19" s="213"/>
      <c r="S19" s="213"/>
      <c r="T19" s="213"/>
      <c r="U19" s="213"/>
      <c r="V19" s="214"/>
      <c r="W19" s="214"/>
      <c r="X19" s="214"/>
      <c r="Y19" s="214"/>
      <c r="Z19" s="214"/>
      <c r="AA19" s="214"/>
      <c r="AB19" s="214"/>
    </row>
    <row r="20">
      <c r="A20" s="208">
        <v>19.0</v>
      </c>
      <c r="B20" s="1082">
        <v>46112.0</v>
      </c>
      <c r="C20" s="213"/>
      <c r="D20" s="213"/>
      <c r="E20" s="213"/>
      <c r="F20" s="1080" t="s">
        <v>81</v>
      </c>
      <c r="G20" s="1081">
        <v>1113.0</v>
      </c>
      <c r="H20" s="1081" t="s">
        <v>2942</v>
      </c>
      <c r="I20" s="1084"/>
      <c r="J20" s="219"/>
      <c r="K20" s="213"/>
      <c r="L20" s="213"/>
      <c r="M20" s="213"/>
      <c r="N20" s="212"/>
      <c r="O20" s="213"/>
      <c r="P20" s="213"/>
      <c r="Q20" s="213" t="str">
        <f>iferror(vlookup(S20,'Back up'!$B$2:$C$18,2),"")</f>
        <v/>
      </c>
      <c r="R20" s="213"/>
      <c r="S20" s="213"/>
      <c r="T20" s="213"/>
      <c r="U20" s="213"/>
      <c r="V20" s="214"/>
      <c r="W20" s="214"/>
      <c r="X20" s="214"/>
      <c r="Y20" s="214"/>
      <c r="Z20" s="214"/>
      <c r="AA20" s="214"/>
      <c r="AB20" s="214"/>
    </row>
    <row r="21">
      <c r="A21" s="208">
        <v>20.0</v>
      </c>
      <c r="B21" s="1082">
        <v>46112.0</v>
      </c>
      <c r="C21" s="213"/>
      <c r="D21" s="213"/>
      <c r="E21" s="213"/>
      <c r="F21" s="1078" t="s">
        <v>81</v>
      </c>
      <c r="G21" s="1078">
        <v>1404.0</v>
      </c>
      <c r="H21" s="212" t="s">
        <v>387</v>
      </c>
      <c r="I21" s="1086"/>
      <c r="J21" s="219"/>
      <c r="K21" s="213"/>
      <c r="L21" s="213"/>
      <c r="M21" s="213"/>
      <c r="N21" s="212"/>
      <c r="O21" s="213"/>
      <c r="P21" s="213"/>
      <c r="Q21" s="213" t="str">
        <f>iferror(vlookup(S21,'Back up'!$B$2:$C$18,2),"")</f>
        <v/>
      </c>
      <c r="R21" s="213"/>
      <c r="S21" s="213"/>
      <c r="T21" s="213"/>
      <c r="U21" s="213"/>
      <c r="V21" s="214"/>
      <c r="W21" s="214"/>
      <c r="X21" s="214"/>
      <c r="Y21" s="214"/>
      <c r="Z21" s="214"/>
      <c r="AA21" s="214"/>
      <c r="AB21" s="214"/>
    </row>
    <row r="22">
      <c r="A22" s="208">
        <v>21.0</v>
      </c>
      <c r="B22" s="1082">
        <v>46112.0</v>
      </c>
      <c r="C22" s="213"/>
      <c r="D22" s="213"/>
      <c r="E22" s="213"/>
      <c r="F22" s="1078" t="s">
        <v>81</v>
      </c>
      <c r="G22" s="1087">
        <v>1505.0</v>
      </c>
      <c r="H22" s="212" t="s">
        <v>338</v>
      </c>
      <c r="I22" s="1086"/>
      <c r="J22" s="219"/>
      <c r="K22" s="213"/>
      <c r="L22" s="213"/>
      <c r="M22" s="213"/>
      <c r="N22" s="212"/>
      <c r="O22" s="213"/>
      <c r="P22" s="213"/>
      <c r="Q22" s="213" t="str">
        <f>iferror(vlookup(S22,'Back up'!$B$2:$C$18,2),"")</f>
        <v/>
      </c>
      <c r="R22" s="213"/>
      <c r="S22" s="213"/>
      <c r="T22" s="213"/>
      <c r="U22" s="213"/>
      <c r="V22" s="214"/>
      <c r="W22" s="214"/>
      <c r="X22" s="214"/>
      <c r="Y22" s="214"/>
      <c r="Z22" s="214"/>
      <c r="AA22" s="214"/>
      <c r="AB22" s="214"/>
    </row>
    <row r="23">
      <c r="A23" s="208">
        <v>22.0</v>
      </c>
      <c r="B23" s="1082">
        <v>46112.0</v>
      </c>
      <c r="C23" s="213"/>
      <c r="D23" s="213"/>
      <c r="E23" s="213"/>
      <c r="F23" s="1081" t="s">
        <v>479</v>
      </c>
      <c r="G23" s="1081" t="s">
        <v>522</v>
      </c>
      <c r="H23" s="1083" t="s">
        <v>521</v>
      </c>
      <c r="I23" s="1086"/>
      <c r="J23" s="219"/>
      <c r="K23" s="213"/>
      <c r="L23" s="213"/>
      <c r="M23" s="213"/>
      <c r="N23" s="212"/>
      <c r="O23" s="213"/>
      <c r="P23" s="213"/>
      <c r="Q23" s="213" t="str">
        <f>iferror(vlookup(S23,'Back up'!$B$2:$C$18,2),"")</f>
        <v/>
      </c>
      <c r="R23" s="213"/>
      <c r="S23" s="213"/>
      <c r="T23" s="213"/>
      <c r="U23" s="213"/>
      <c r="V23" s="214"/>
      <c r="W23" s="214"/>
      <c r="X23" s="214"/>
      <c r="Y23" s="214"/>
      <c r="Z23" s="214"/>
      <c r="AA23" s="214"/>
      <c r="AB23" s="214"/>
    </row>
    <row r="24">
      <c r="A24" s="208">
        <v>23.0</v>
      </c>
      <c r="B24" s="1082">
        <v>46113.0</v>
      </c>
      <c r="C24" s="213"/>
      <c r="D24" s="213"/>
      <c r="E24" s="213"/>
      <c r="F24" s="1078" t="s">
        <v>81</v>
      </c>
      <c r="G24" s="1088">
        <v>911.0</v>
      </c>
      <c r="H24" s="1089"/>
      <c r="I24" s="1086"/>
      <c r="J24" s="219"/>
      <c r="K24" s="213"/>
      <c r="L24" s="213"/>
      <c r="M24" s="213"/>
      <c r="N24" s="212" t="s">
        <v>1733</v>
      </c>
      <c r="O24" s="213"/>
      <c r="P24" s="213"/>
      <c r="Q24" s="213" t="str">
        <f>iferror(vlookup(S24,'Back up'!$B$2:$C$18,2),"")</f>
        <v/>
      </c>
      <c r="R24" s="213"/>
      <c r="S24" s="213"/>
      <c r="T24" s="213"/>
      <c r="U24" s="213"/>
      <c r="V24" s="214"/>
      <c r="W24" s="214"/>
      <c r="X24" s="214"/>
      <c r="Y24" s="214"/>
      <c r="Z24" s="214"/>
      <c r="AA24" s="214"/>
      <c r="AB24" s="214"/>
    </row>
    <row r="25">
      <c r="A25" s="208">
        <v>24.0</v>
      </c>
      <c r="B25" s="1082">
        <v>46113.0</v>
      </c>
      <c r="C25" s="213"/>
      <c r="D25" s="213"/>
      <c r="E25" s="213"/>
      <c r="F25" s="1081" t="s">
        <v>479</v>
      </c>
      <c r="G25" s="1088" t="s">
        <v>520</v>
      </c>
      <c r="H25" s="212" t="s">
        <v>519</v>
      </c>
      <c r="I25" s="217" t="s">
        <v>2943</v>
      </c>
      <c r="J25" s="1090"/>
      <c r="K25" s="213"/>
      <c r="L25" s="1090">
        <v>10000.0</v>
      </c>
      <c r="M25" s="213"/>
      <c r="N25" s="212" t="s">
        <v>1750</v>
      </c>
      <c r="O25" s="213"/>
      <c r="P25" s="211" t="s">
        <v>133</v>
      </c>
      <c r="Q25" s="213" t="str">
        <f>iferror(vlookup(S25,'Back up'!$B$2:$C$18,2),"")</f>
        <v/>
      </c>
      <c r="R25" s="213"/>
      <c r="S25" s="213"/>
      <c r="T25" s="213"/>
      <c r="U25" s="213"/>
      <c r="V25" s="214"/>
      <c r="W25" s="214"/>
      <c r="X25" s="214"/>
      <c r="Y25" s="214"/>
      <c r="Z25" s="214"/>
      <c r="AA25" s="214"/>
      <c r="AB25" s="214"/>
    </row>
    <row r="26">
      <c r="A26" s="208">
        <v>25.0</v>
      </c>
      <c r="B26" s="1082">
        <v>46113.0</v>
      </c>
      <c r="C26" s="213"/>
      <c r="D26" s="213"/>
      <c r="E26" s="213"/>
      <c r="F26" s="208" t="s">
        <v>81</v>
      </c>
      <c r="G26" s="1088">
        <v>1418.0</v>
      </c>
      <c r="H26" s="208" t="s">
        <v>2944</v>
      </c>
      <c r="I26" s="217" t="s">
        <v>2945</v>
      </c>
      <c r="J26" s="1090"/>
      <c r="K26" s="213"/>
      <c r="L26" s="1090">
        <v>96000.0</v>
      </c>
      <c r="M26" s="213"/>
      <c r="N26" s="212" t="s">
        <v>1750</v>
      </c>
      <c r="O26" s="213"/>
      <c r="P26" s="211" t="s">
        <v>133</v>
      </c>
      <c r="Q26" s="213" t="str">
        <f>iferror(vlookup(S26,'Back up'!$B$2:$C$18,2),"")</f>
        <v/>
      </c>
      <c r="R26" s="213"/>
      <c r="S26" s="213"/>
      <c r="T26" s="213"/>
      <c r="U26" s="210"/>
      <c r="V26" s="214"/>
      <c r="W26" s="214"/>
      <c r="X26" s="214"/>
      <c r="Y26" s="214"/>
      <c r="Z26" s="214"/>
      <c r="AA26" s="214"/>
      <c r="AB26" s="214"/>
    </row>
    <row r="27">
      <c r="A27" s="208">
        <v>26.0</v>
      </c>
      <c r="B27" s="1082">
        <v>46113.0</v>
      </c>
      <c r="C27" s="213"/>
      <c r="D27" s="213"/>
      <c r="E27" s="213"/>
      <c r="F27" s="208" t="s">
        <v>81</v>
      </c>
      <c r="G27" s="1088">
        <v>817.0</v>
      </c>
      <c r="H27" s="212" t="s">
        <v>2946</v>
      </c>
      <c r="I27" s="217" t="s">
        <v>2947</v>
      </c>
      <c r="J27" s="1090"/>
      <c r="K27" s="213"/>
      <c r="L27" s="1090">
        <v>135000.0</v>
      </c>
      <c r="M27" s="213"/>
      <c r="N27" s="212" t="s">
        <v>1750</v>
      </c>
      <c r="O27" s="213"/>
      <c r="P27" s="211" t="s">
        <v>133</v>
      </c>
      <c r="Q27" s="213" t="str">
        <f>iferror(vlookup(S27,'Back up'!$B$2:$C$18,2),"")</f>
        <v/>
      </c>
      <c r="R27" s="213"/>
      <c r="S27" s="213"/>
      <c r="T27" s="213"/>
      <c r="U27" s="213"/>
      <c r="V27" s="214"/>
      <c r="W27" s="214"/>
      <c r="X27" s="214"/>
      <c r="Y27" s="214"/>
      <c r="Z27" s="214"/>
      <c r="AA27" s="214"/>
      <c r="AB27" s="214"/>
    </row>
    <row r="28">
      <c r="A28" s="208">
        <v>27.0</v>
      </c>
      <c r="B28" s="1082">
        <v>46113.0</v>
      </c>
      <c r="C28" s="213"/>
      <c r="D28" s="213"/>
      <c r="E28" s="213"/>
      <c r="F28" s="212" t="s">
        <v>1426</v>
      </c>
      <c r="G28" s="1088">
        <v>3807.0</v>
      </c>
      <c r="H28" s="212" t="s">
        <v>2948</v>
      </c>
      <c r="I28" s="217" t="s">
        <v>2949</v>
      </c>
      <c r="J28" s="1090"/>
      <c r="K28" s="213"/>
      <c r="L28" s="1090">
        <v>150000.0</v>
      </c>
      <c r="M28" s="213"/>
      <c r="N28" s="212" t="s">
        <v>1727</v>
      </c>
      <c r="O28" s="213"/>
      <c r="P28" s="211" t="s">
        <v>133</v>
      </c>
      <c r="Q28" s="213" t="str">
        <f>iferror(vlookup(S28,'Back up'!$B$2:$C$18,2),"")</f>
        <v/>
      </c>
      <c r="R28" s="213"/>
      <c r="S28" s="213"/>
      <c r="T28" s="213"/>
      <c r="U28" s="213"/>
      <c r="V28" s="214"/>
      <c r="W28" s="214"/>
      <c r="X28" s="214"/>
      <c r="Y28" s="214"/>
      <c r="Z28" s="214"/>
      <c r="AA28" s="214"/>
      <c r="AB28" s="214"/>
    </row>
    <row r="29">
      <c r="A29" s="208">
        <v>28.0</v>
      </c>
      <c r="B29" s="1082">
        <v>46113.0</v>
      </c>
      <c r="C29" s="213"/>
      <c r="D29" s="213"/>
      <c r="E29" s="213"/>
      <c r="F29" s="212" t="s">
        <v>2950</v>
      </c>
      <c r="G29" s="1088" t="s">
        <v>2951</v>
      </c>
      <c r="H29" s="212" t="s">
        <v>2952</v>
      </c>
      <c r="I29" s="217" t="s">
        <v>2953</v>
      </c>
      <c r="J29" s="1090"/>
      <c r="K29" s="213"/>
      <c r="L29" s="1090">
        <v>160000.0</v>
      </c>
      <c r="M29" s="213"/>
      <c r="N29" s="212" t="s">
        <v>1750</v>
      </c>
      <c r="O29" s="213"/>
      <c r="P29" s="211" t="s">
        <v>133</v>
      </c>
      <c r="Q29" s="213" t="str">
        <f>iferror(vlookup(S29,'Back up'!$B$2:$C$18,2),"")</f>
        <v/>
      </c>
      <c r="R29" s="213"/>
      <c r="S29" s="213"/>
      <c r="T29" s="213"/>
      <c r="U29" s="213"/>
      <c r="V29" s="214"/>
      <c r="W29" s="214"/>
      <c r="X29" s="214"/>
      <c r="Y29" s="214"/>
      <c r="Z29" s="214"/>
      <c r="AA29" s="214"/>
      <c r="AB29" s="214"/>
    </row>
    <row r="30">
      <c r="A30" s="208">
        <v>29.0</v>
      </c>
      <c r="B30" s="1082">
        <v>46113.0</v>
      </c>
      <c r="C30" s="213"/>
      <c r="D30" s="213"/>
      <c r="E30" s="213"/>
      <c r="F30" s="1081" t="s">
        <v>479</v>
      </c>
      <c r="G30" s="1088" t="s">
        <v>530</v>
      </c>
      <c r="H30" s="212" t="s">
        <v>2954</v>
      </c>
      <c r="I30" s="217" t="s">
        <v>2955</v>
      </c>
      <c r="J30" s="1090"/>
      <c r="K30" s="213"/>
      <c r="L30" s="1090">
        <v>135000.0</v>
      </c>
      <c r="M30" s="213"/>
      <c r="N30" s="212"/>
      <c r="O30" s="213"/>
      <c r="P30" s="211" t="s">
        <v>133</v>
      </c>
      <c r="Q30" s="213" t="str">
        <f>iferror(vlookup(S30,'Back up'!$B$2:$C$18,2),"")</f>
        <v/>
      </c>
      <c r="R30" s="213"/>
      <c r="S30" s="213"/>
      <c r="T30" s="213"/>
      <c r="U30" s="210"/>
      <c r="V30" s="214"/>
      <c r="W30" s="214"/>
      <c r="X30" s="214"/>
      <c r="Y30" s="214"/>
      <c r="Z30" s="214"/>
      <c r="AA30" s="214"/>
      <c r="AB30" s="214"/>
    </row>
    <row r="31">
      <c r="A31" s="208">
        <v>30.0</v>
      </c>
      <c r="B31" s="1082">
        <v>46113.0</v>
      </c>
      <c r="C31" s="213"/>
      <c r="D31" s="213"/>
      <c r="E31" s="213"/>
      <c r="F31" s="208" t="s">
        <v>81</v>
      </c>
      <c r="G31" s="1088">
        <v>1902.0</v>
      </c>
      <c r="H31" s="212" t="s">
        <v>2956</v>
      </c>
      <c r="I31" s="217" t="s">
        <v>2957</v>
      </c>
      <c r="J31" s="1090"/>
      <c r="K31" s="213"/>
      <c r="L31" s="1090">
        <v>10000.0</v>
      </c>
      <c r="M31" s="213"/>
      <c r="N31" s="212" t="s">
        <v>1750</v>
      </c>
      <c r="O31" s="213"/>
      <c r="P31" s="211" t="s">
        <v>133</v>
      </c>
      <c r="Q31" s="213" t="str">
        <f>iferror(vlookup(S31,'Back up'!$B$2:$C$18,2),"")</f>
        <v/>
      </c>
      <c r="R31" s="213"/>
      <c r="S31" s="213"/>
      <c r="T31" s="213"/>
      <c r="U31" s="213"/>
      <c r="V31" s="214"/>
      <c r="W31" s="214"/>
      <c r="X31" s="214"/>
      <c r="Y31" s="214"/>
      <c r="Z31" s="214"/>
      <c r="AA31" s="214"/>
      <c r="AB31" s="214"/>
    </row>
    <row r="32">
      <c r="A32" s="208">
        <v>31.0</v>
      </c>
      <c r="B32" s="1082">
        <v>46114.0</v>
      </c>
      <c r="C32" s="213"/>
      <c r="D32" s="213"/>
      <c r="E32" s="213"/>
      <c r="F32" s="1083" t="s">
        <v>81</v>
      </c>
      <c r="G32" s="1088">
        <v>1616.0</v>
      </c>
      <c r="H32" s="212" t="s">
        <v>2958</v>
      </c>
      <c r="I32" s="217" t="s">
        <v>2547</v>
      </c>
      <c r="J32" s="1090"/>
      <c r="K32" s="213"/>
      <c r="L32" s="1090">
        <v>36540.0</v>
      </c>
      <c r="M32" s="213"/>
      <c r="N32" s="212" t="s">
        <v>1727</v>
      </c>
      <c r="O32" s="213"/>
      <c r="P32" s="211" t="s">
        <v>133</v>
      </c>
      <c r="Q32" s="213" t="str">
        <f>iferror(vlookup(S32,'Back up'!$B$2:$C$18,2),"")</f>
        <v/>
      </c>
      <c r="R32" s="213"/>
      <c r="S32" s="213"/>
      <c r="T32" s="213"/>
      <c r="U32" s="213"/>
      <c r="V32" s="214"/>
      <c r="W32" s="214"/>
      <c r="X32" s="214"/>
      <c r="Y32" s="214"/>
      <c r="Z32" s="214"/>
      <c r="AA32" s="214"/>
      <c r="AB32" s="214"/>
    </row>
    <row r="33">
      <c r="A33" s="208">
        <v>32.0</v>
      </c>
      <c r="B33" s="1082">
        <v>46114.0</v>
      </c>
      <c r="C33" s="213"/>
      <c r="D33" s="213"/>
      <c r="E33" s="213"/>
      <c r="F33" s="1081" t="s">
        <v>479</v>
      </c>
      <c r="G33" s="1088" t="s">
        <v>508</v>
      </c>
      <c r="H33" s="212" t="s">
        <v>2959</v>
      </c>
      <c r="I33" s="217" t="s">
        <v>2960</v>
      </c>
      <c r="J33" s="1090"/>
      <c r="K33" s="213"/>
      <c r="L33" s="1090">
        <v>62000.0</v>
      </c>
      <c r="M33" s="213"/>
      <c r="N33" s="212" t="s">
        <v>1750</v>
      </c>
      <c r="O33" s="213"/>
      <c r="P33" s="211" t="s">
        <v>133</v>
      </c>
      <c r="Q33" s="213" t="str">
        <f>iferror(vlookup(S33,'Back up'!$B$2:$C$18,2),"")</f>
        <v/>
      </c>
      <c r="R33" s="213"/>
      <c r="S33" s="213"/>
      <c r="T33" s="213"/>
      <c r="U33" s="210"/>
      <c r="V33" s="214"/>
      <c r="W33" s="214"/>
      <c r="X33" s="214"/>
      <c r="Y33" s="214"/>
      <c r="Z33" s="214"/>
      <c r="AA33" s="214"/>
      <c r="AB33" s="214"/>
    </row>
    <row r="34">
      <c r="A34" s="208">
        <v>33.0</v>
      </c>
      <c r="B34" s="1091"/>
      <c r="C34" s="1092"/>
      <c r="D34" s="1092"/>
      <c r="E34" s="1092"/>
      <c r="F34" s="1091"/>
      <c r="G34" s="1093"/>
      <c r="H34" s="1094"/>
      <c r="I34" s="1095"/>
      <c r="J34" s="1096"/>
      <c r="K34" s="1092"/>
      <c r="L34" s="1092"/>
      <c r="M34" s="1092"/>
      <c r="N34" s="1097"/>
      <c r="O34" s="1092"/>
      <c r="P34" s="1098"/>
      <c r="Q34" s="1092" t="str">
        <f>iferror(vlookup(S34,'Back up'!$B$2:$C$18,2),"")</f>
        <v/>
      </c>
      <c r="R34" s="1092"/>
      <c r="S34" s="1092"/>
      <c r="T34" s="1092"/>
      <c r="U34" s="1092"/>
      <c r="V34" s="1099"/>
      <c r="W34" s="1099"/>
      <c r="X34" s="1099"/>
      <c r="Y34" s="1099"/>
      <c r="Z34" s="1099"/>
      <c r="AA34" s="1099"/>
      <c r="AB34" s="1099"/>
    </row>
    <row r="35">
      <c r="A35" s="208">
        <v>34.0</v>
      </c>
      <c r="B35" s="1100">
        <v>46115.0</v>
      </c>
      <c r="C35" s="213"/>
      <c r="D35" s="213"/>
      <c r="E35" s="213"/>
      <c r="F35" s="1081" t="s">
        <v>479</v>
      </c>
      <c r="G35" s="1088" t="s">
        <v>524</v>
      </c>
      <c r="H35" s="212" t="s">
        <v>2961</v>
      </c>
      <c r="I35" s="217" t="s">
        <v>2962</v>
      </c>
      <c r="J35" s="1090"/>
      <c r="K35" s="213"/>
      <c r="L35" s="1090">
        <v>66000.0</v>
      </c>
      <c r="M35" s="213"/>
      <c r="N35" s="212" t="s">
        <v>1957</v>
      </c>
      <c r="O35" s="213"/>
      <c r="P35" s="211" t="s">
        <v>133</v>
      </c>
      <c r="Q35" s="213" t="str">
        <f>iferror(vlookup(S35,'Back up'!$B$2:$C$18,2),"")</f>
        <v/>
      </c>
      <c r="R35" s="213"/>
      <c r="S35" s="213"/>
      <c r="T35" s="213"/>
      <c r="U35" s="213"/>
      <c r="V35" s="214"/>
      <c r="W35" s="214"/>
      <c r="X35" s="214"/>
      <c r="Y35" s="214"/>
      <c r="Z35" s="214"/>
      <c r="AA35" s="214"/>
      <c r="AB35" s="214"/>
    </row>
    <row r="36">
      <c r="A36" s="208">
        <v>35.0</v>
      </c>
      <c r="B36" s="1082">
        <v>46115.0</v>
      </c>
      <c r="C36" s="213"/>
      <c r="D36" s="213"/>
      <c r="E36" s="213"/>
      <c r="F36" s="1081" t="s">
        <v>479</v>
      </c>
      <c r="G36" s="1088" t="s">
        <v>530</v>
      </c>
      <c r="H36" s="212" t="s">
        <v>2954</v>
      </c>
      <c r="I36" s="217" t="s">
        <v>2963</v>
      </c>
      <c r="J36" s="1090"/>
      <c r="K36" s="213"/>
      <c r="L36" s="1090">
        <v>135000.0</v>
      </c>
      <c r="M36" s="213"/>
      <c r="N36" s="212" t="s">
        <v>1727</v>
      </c>
      <c r="O36" s="213"/>
      <c r="P36" s="211" t="s">
        <v>133</v>
      </c>
      <c r="Q36" s="213" t="str">
        <f>iferror(vlookup(S36,'Back up'!$B$2:$C$18,2),"")</f>
        <v/>
      </c>
      <c r="R36" s="213"/>
      <c r="S36" s="213"/>
      <c r="T36" s="213"/>
      <c r="U36" s="213"/>
      <c r="V36" s="214"/>
      <c r="W36" s="214"/>
      <c r="X36" s="214"/>
      <c r="Y36" s="214"/>
      <c r="Z36" s="214"/>
      <c r="AA36" s="214"/>
      <c r="AB36" s="214"/>
    </row>
    <row r="37">
      <c r="A37" s="208">
        <v>36.0</v>
      </c>
      <c r="B37" s="1082">
        <v>46115.0</v>
      </c>
      <c r="C37" s="213"/>
      <c r="D37" s="213"/>
      <c r="E37" s="213"/>
      <c r="F37" s="1083" t="s">
        <v>81</v>
      </c>
      <c r="G37" s="1088">
        <v>1902.0</v>
      </c>
      <c r="H37" s="212" t="s">
        <v>2956</v>
      </c>
      <c r="I37" s="217" t="s">
        <v>2964</v>
      </c>
      <c r="J37" s="1090"/>
      <c r="K37" s="213"/>
      <c r="L37" s="1090">
        <v>10000.0</v>
      </c>
      <c r="M37" s="213"/>
      <c r="N37" s="212" t="s">
        <v>1750</v>
      </c>
      <c r="O37" s="213"/>
      <c r="P37" s="211" t="s">
        <v>133</v>
      </c>
      <c r="Q37" s="213" t="str">
        <f>iferror(vlookup(S37,'Back up'!$B$2:$C$18,2),"")</f>
        <v/>
      </c>
      <c r="R37" s="213"/>
      <c r="S37" s="213"/>
      <c r="T37" s="213"/>
      <c r="U37" s="213"/>
      <c r="V37" s="214"/>
      <c r="W37" s="214"/>
      <c r="X37" s="214"/>
      <c r="Y37" s="214"/>
      <c r="Z37" s="214"/>
      <c r="AA37" s="214"/>
      <c r="AB37" s="214"/>
    </row>
    <row r="38">
      <c r="A38" s="208">
        <v>37.0</v>
      </c>
      <c r="B38" s="1082">
        <v>46115.0</v>
      </c>
      <c r="C38" s="213"/>
      <c r="D38" s="213"/>
      <c r="E38" s="213"/>
      <c r="F38" s="1081" t="s">
        <v>479</v>
      </c>
      <c r="G38" s="1088" t="s">
        <v>522</v>
      </c>
      <c r="H38" s="212" t="s">
        <v>2965</v>
      </c>
      <c r="I38" s="217" t="s">
        <v>2966</v>
      </c>
      <c r="J38" s="1090"/>
      <c r="K38" s="213"/>
      <c r="L38" s="1090">
        <v>16600.0</v>
      </c>
      <c r="M38" s="213"/>
      <c r="N38" s="212" t="s">
        <v>1727</v>
      </c>
      <c r="O38" s="213"/>
      <c r="P38" s="211" t="s">
        <v>133</v>
      </c>
      <c r="Q38" s="213" t="str">
        <f>iferror(vlookup(S38,'Back up'!$B$2:$C$18,2),"")</f>
        <v/>
      </c>
      <c r="R38" s="213"/>
      <c r="S38" s="213"/>
      <c r="T38" s="213"/>
      <c r="U38" s="213"/>
      <c r="V38" s="214"/>
      <c r="W38" s="214"/>
      <c r="X38" s="214"/>
      <c r="Y38" s="214"/>
      <c r="Z38" s="214"/>
      <c r="AA38" s="214"/>
      <c r="AB38" s="214"/>
    </row>
    <row r="39">
      <c r="A39" s="208">
        <v>38.0</v>
      </c>
      <c r="B39" s="1082">
        <v>46115.0</v>
      </c>
      <c r="C39" s="213"/>
      <c r="D39" s="213"/>
      <c r="E39" s="213"/>
      <c r="F39" s="1083" t="s">
        <v>81</v>
      </c>
      <c r="G39" s="1088">
        <v>1616.0</v>
      </c>
      <c r="H39" s="212" t="s">
        <v>2958</v>
      </c>
      <c r="I39" s="217" t="s">
        <v>2967</v>
      </c>
      <c r="J39" s="1090"/>
      <c r="K39" s="213"/>
      <c r="L39" s="1090">
        <v>36540.0</v>
      </c>
      <c r="M39" s="213"/>
      <c r="N39" s="212" t="s">
        <v>1727</v>
      </c>
      <c r="O39" s="213"/>
      <c r="P39" s="211" t="s">
        <v>133</v>
      </c>
      <c r="Q39" s="213"/>
      <c r="R39" s="213"/>
      <c r="S39" s="213"/>
      <c r="T39" s="213"/>
      <c r="U39" s="213"/>
      <c r="V39" s="214"/>
      <c r="W39" s="214"/>
      <c r="X39" s="214"/>
      <c r="Y39" s="214"/>
      <c r="Z39" s="214"/>
      <c r="AA39" s="214"/>
      <c r="AB39" s="214"/>
    </row>
    <row r="40">
      <c r="A40" s="208">
        <v>39.0</v>
      </c>
      <c r="B40" s="1092"/>
      <c r="C40" s="1092"/>
      <c r="D40" s="1092"/>
      <c r="E40" s="1092"/>
      <c r="F40" s="1092"/>
      <c r="G40" s="1092"/>
      <c r="H40" s="1096"/>
      <c r="I40" s="1101"/>
      <c r="J40" s="1096"/>
      <c r="K40" s="1092"/>
      <c r="L40" s="1092"/>
      <c r="M40" s="1092"/>
      <c r="N40" s="1097"/>
      <c r="O40" s="1092"/>
      <c r="P40" s="1098"/>
      <c r="Q40" s="1092" t="str">
        <f>iferror(vlookup(S40,'Back up'!$B$2:$C$18,2),"")</f>
        <v/>
      </c>
      <c r="R40" s="1092"/>
      <c r="S40" s="1092"/>
      <c r="T40" s="1092"/>
      <c r="U40" s="1092"/>
      <c r="V40" s="1099"/>
      <c r="W40" s="1099"/>
      <c r="X40" s="1099"/>
      <c r="Y40" s="1099"/>
      <c r="Z40" s="1099"/>
      <c r="AA40" s="1099"/>
      <c r="AB40" s="1099"/>
    </row>
    <row r="41">
      <c r="A41" s="208">
        <v>40.0</v>
      </c>
      <c r="B41" s="1082">
        <v>46116.0</v>
      </c>
      <c r="C41" s="213"/>
      <c r="D41" s="213"/>
      <c r="E41" s="213"/>
      <c r="F41" s="1083" t="s">
        <v>81</v>
      </c>
      <c r="G41" s="208">
        <v>1418.0</v>
      </c>
      <c r="H41" s="208" t="s">
        <v>2944</v>
      </c>
      <c r="I41" s="217" t="s">
        <v>2968</v>
      </c>
      <c r="J41" s="1090"/>
      <c r="K41" s="213"/>
      <c r="L41" s="1090">
        <v>96000.0</v>
      </c>
      <c r="M41" s="213"/>
      <c r="N41" s="212" t="s">
        <v>1727</v>
      </c>
      <c r="O41" s="213"/>
      <c r="P41" s="211" t="s">
        <v>133</v>
      </c>
      <c r="Q41" s="213" t="str">
        <f>iferror(vlookup(S41,'Back up'!$B$2:$C$18,2),"")</f>
        <v/>
      </c>
      <c r="R41" s="213"/>
      <c r="S41" s="213"/>
      <c r="T41" s="213"/>
      <c r="U41" s="213"/>
      <c r="V41" s="214"/>
      <c r="W41" s="214"/>
      <c r="X41" s="214"/>
      <c r="Y41" s="214"/>
      <c r="Z41" s="214"/>
      <c r="AA41" s="214"/>
      <c r="AB41" s="214"/>
    </row>
    <row r="42">
      <c r="A42" s="208">
        <v>41.0</v>
      </c>
      <c r="B42" s="1082">
        <v>46116.0</v>
      </c>
      <c r="C42" s="213"/>
      <c r="D42" s="213"/>
      <c r="E42" s="213"/>
      <c r="F42" s="1102" t="s">
        <v>22</v>
      </c>
      <c r="G42" s="208" t="s">
        <v>508</v>
      </c>
      <c r="H42" s="208" t="s">
        <v>507</v>
      </c>
      <c r="I42" s="217" t="s">
        <v>2969</v>
      </c>
      <c r="J42" s="208"/>
      <c r="K42" s="213"/>
      <c r="L42" s="208" t="s">
        <v>2970</v>
      </c>
      <c r="M42" s="213"/>
      <c r="N42" s="212" t="s">
        <v>1727</v>
      </c>
      <c r="O42" s="213"/>
      <c r="P42" s="211" t="s">
        <v>133</v>
      </c>
      <c r="Q42" s="213" t="str">
        <f>iferror(vlookup(S42,'Back up'!$B$2:$C$18,2),"")</f>
        <v/>
      </c>
      <c r="R42" s="213"/>
      <c r="S42" s="213"/>
      <c r="T42" s="213"/>
      <c r="U42" s="213"/>
      <c r="V42" s="214"/>
      <c r="W42" s="214"/>
      <c r="X42" s="214"/>
      <c r="Y42" s="214"/>
      <c r="Z42" s="214"/>
      <c r="AA42" s="214"/>
      <c r="AB42" s="214"/>
    </row>
    <row r="43">
      <c r="A43" s="208">
        <v>42.0</v>
      </c>
      <c r="B43" s="1082">
        <v>46116.0</v>
      </c>
      <c r="C43" s="213"/>
      <c r="D43" s="213"/>
      <c r="E43" s="213"/>
      <c r="F43" s="1102" t="s">
        <v>22</v>
      </c>
      <c r="G43" s="208" t="s">
        <v>492</v>
      </c>
      <c r="H43" s="208" t="s">
        <v>2971</v>
      </c>
      <c r="I43" s="218" t="s">
        <v>2972</v>
      </c>
      <c r="J43" s="1090"/>
      <c r="K43" s="213"/>
      <c r="L43" s="1090">
        <v>99800.0</v>
      </c>
      <c r="M43" s="213"/>
      <c r="N43" s="212" t="s">
        <v>1725</v>
      </c>
      <c r="O43" s="213"/>
      <c r="P43" s="211" t="s">
        <v>133</v>
      </c>
      <c r="Q43" s="213" t="str">
        <f>iferror(vlookup(S43,'Back up'!$B$2:$C$18,2),"")</f>
        <v/>
      </c>
      <c r="R43" s="213"/>
      <c r="S43" s="213"/>
      <c r="T43" s="213"/>
      <c r="U43" s="213"/>
      <c r="V43" s="214"/>
      <c r="W43" s="214"/>
      <c r="X43" s="214"/>
      <c r="Y43" s="214"/>
      <c r="Z43" s="214"/>
      <c r="AA43" s="214"/>
      <c r="AB43" s="214"/>
    </row>
    <row r="44">
      <c r="A44" s="208">
        <v>43.0</v>
      </c>
      <c r="B44" s="1082">
        <v>46116.0</v>
      </c>
      <c r="C44" s="213"/>
      <c r="D44" s="213"/>
      <c r="E44" s="213"/>
      <c r="F44" s="1102" t="s">
        <v>2973</v>
      </c>
      <c r="G44" s="208" t="s">
        <v>2925</v>
      </c>
      <c r="H44" s="208" t="s">
        <v>2974</v>
      </c>
      <c r="I44" s="218" t="s">
        <v>2975</v>
      </c>
      <c r="J44" s="1090"/>
      <c r="K44" s="213"/>
      <c r="L44" s="1090">
        <v>840000.0</v>
      </c>
      <c r="M44" s="213"/>
      <c r="N44" s="212" t="s">
        <v>1725</v>
      </c>
      <c r="O44" s="213"/>
      <c r="P44" s="211" t="s">
        <v>133</v>
      </c>
      <c r="Q44" s="213" t="str">
        <f>iferror(vlookup(S44,'Back up'!$B$2:$C$18,2),"")</f>
        <v/>
      </c>
      <c r="R44" s="213"/>
      <c r="S44" s="213"/>
      <c r="T44" s="213"/>
      <c r="U44" s="213"/>
      <c r="V44" s="214"/>
      <c r="W44" s="214"/>
      <c r="X44" s="214"/>
      <c r="Y44" s="214"/>
      <c r="Z44" s="214"/>
      <c r="AA44" s="214"/>
      <c r="AB44" s="214"/>
    </row>
    <row r="45">
      <c r="A45" s="208">
        <v>44.0</v>
      </c>
      <c r="B45" s="1092"/>
      <c r="C45" s="1092"/>
      <c r="D45" s="1092"/>
      <c r="E45" s="1092"/>
      <c r="F45" s="1092"/>
      <c r="G45" s="1092"/>
      <c r="H45" s="1096"/>
      <c r="I45" s="1101"/>
      <c r="J45" s="1096"/>
      <c r="K45" s="1092"/>
      <c r="L45" s="1092"/>
      <c r="M45" s="1092"/>
      <c r="N45" s="1092"/>
      <c r="O45" s="1092"/>
      <c r="P45" s="1092"/>
      <c r="Q45" s="1092" t="str">
        <f>iferror(vlookup(S45,'Back up'!$B$2:$C$18,2),"")</f>
        <v/>
      </c>
      <c r="R45" s="1092"/>
      <c r="S45" s="1092"/>
      <c r="T45" s="1092"/>
      <c r="U45" s="1092"/>
      <c r="V45" s="1099"/>
      <c r="W45" s="1099"/>
      <c r="X45" s="1099"/>
      <c r="Y45" s="1099"/>
      <c r="Z45" s="1099"/>
      <c r="AA45" s="1099"/>
      <c r="AB45" s="1099"/>
    </row>
    <row r="46">
      <c r="A46" s="208">
        <v>45.0</v>
      </c>
      <c r="B46" s="1082">
        <v>46117.0</v>
      </c>
      <c r="C46" s="213"/>
      <c r="D46" s="213"/>
      <c r="E46" s="213"/>
      <c r="F46" s="1083" t="s">
        <v>81</v>
      </c>
      <c r="G46" s="208">
        <v>1616.0</v>
      </c>
      <c r="H46" s="212" t="s">
        <v>2958</v>
      </c>
      <c r="I46" s="218" t="s">
        <v>2976</v>
      </c>
      <c r="J46" s="208"/>
      <c r="K46" s="213"/>
      <c r="L46" s="208" t="s">
        <v>2977</v>
      </c>
      <c r="M46" s="213"/>
      <c r="N46" s="212" t="s">
        <v>1957</v>
      </c>
      <c r="O46" s="213"/>
      <c r="P46" s="211" t="s">
        <v>133</v>
      </c>
      <c r="Q46" s="213" t="str">
        <f>iferror(vlookup(S46,'Back up'!$B$2:$C$18,2),"")</f>
        <v/>
      </c>
      <c r="R46" s="213"/>
      <c r="S46" s="213"/>
      <c r="T46" s="213"/>
      <c r="U46" s="213"/>
      <c r="V46" s="214"/>
      <c r="W46" s="214"/>
      <c r="X46" s="214"/>
      <c r="Y46" s="214"/>
      <c r="Z46" s="214"/>
      <c r="AA46" s="214"/>
      <c r="AB46" s="214"/>
    </row>
    <row r="47">
      <c r="A47" s="208">
        <v>46.0</v>
      </c>
      <c r="B47" s="1092"/>
      <c r="C47" s="1092"/>
      <c r="D47" s="1092"/>
      <c r="E47" s="1092"/>
      <c r="F47" s="1092"/>
      <c r="G47" s="1092"/>
      <c r="H47" s="1096"/>
      <c r="I47" s="1101"/>
      <c r="J47" s="1096"/>
      <c r="K47" s="1092"/>
      <c r="L47" s="1092"/>
      <c r="M47" s="1092"/>
      <c r="N47" s="1092"/>
      <c r="O47" s="1092"/>
      <c r="P47" s="1092"/>
      <c r="Q47" s="1092" t="str">
        <f>iferror(vlookup(S47,'Back up'!$B$2:$C$18,2),"")</f>
        <v/>
      </c>
      <c r="R47" s="1092"/>
      <c r="S47" s="1092"/>
      <c r="T47" s="1092"/>
      <c r="U47" s="1092"/>
      <c r="V47" s="1099"/>
      <c r="W47" s="1099"/>
      <c r="X47" s="1099"/>
      <c r="Y47" s="1099"/>
      <c r="Z47" s="1099"/>
      <c r="AA47" s="1099"/>
      <c r="AB47" s="1099"/>
    </row>
    <row r="48">
      <c r="A48" s="208">
        <v>47.0</v>
      </c>
      <c r="B48" s="1082">
        <v>46119.0</v>
      </c>
      <c r="C48" s="213"/>
      <c r="D48" s="213"/>
      <c r="E48" s="213"/>
      <c r="F48" s="1102" t="s">
        <v>22</v>
      </c>
      <c r="G48" s="208" t="s">
        <v>530</v>
      </c>
      <c r="H48" s="212" t="s">
        <v>2954</v>
      </c>
      <c r="I48" s="218" t="s">
        <v>2978</v>
      </c>
      <c r="J48" s="219"/>
      <c r="K48" s="213"/>
      <c r="L48" s="219"/>
      <c r="M48" s="213"/>
      <c r="N48" s="213"/>
      <c r="O48" s="213"/>
      <c r="P48" s="213"/>
      <c r="Q48" s="213" t="str">
        <f>iferror(vlookup(S48,'Back up'!$B$2:$C$18,2),"")</f>
        <v/>
      </c>
      <c r="R48" s="213"/>
      <c r="S48" s="213"/>
      <c r="T48" s="213"/>
      <c r="U48" s="213"/>
      <c r="V48" s="214"/>
      <c r="W48" s="214"/>
      <c r="X48" s="214"/>
      <c r="Y48" s="214"/>
      <c r="Z48" s="214"/>
      <c r="AA48" s="214"/>
      <c r="AB48" s="214"/>
    </row>
    <row r="49">
      <c r="A49" s="208">
        <v>48.0</v>
      </c>
      <c r="B49" s="1082">
        <v>46119.0</v>
      </c>
      <c r="C49" s="213"/>
      <c r="D49" s="213"/>
      <c r="E49" s="213"/>
      <c r="F49" s="1102" t="s">
        <v>22</v>
      </c>
      <c r="G49" s="208" t="s">
        <v>524</v>
      </c>
      <c r="H49" s="208" t="s">
        <v>2979</v>
      </c>
      <c r="I49" s="218" t="s">
        <v>2980</v>
      </c>
      <c r="J49" s="219"/>
      <c r="K49" s="213"/>
      <c r="L49" s="219"/>
      <c r="M49" s="213"/>
      <c r="N49" s="213"/>
      <c r="O49" s="213"/>
      <c r="P49" s="213"/>
      <c r="Q49" s="213" t="str">
        <f>iferror(vlookup(S49,'Back up'!$B$2:$C$18,2),"")</f>
        <v/>
      </c>
      <c r="R49" s="213"/>
      <c r="S49" s="213"/>
      <c r="T49" s="213"/>
      <c r="U49" s="213"/>
      <c r="V49" s="214"/>
      <c r="W49" s="214"/>
      <c r="X49" s="214"/>
      <c r="Y49" s="214"/>
      <c r="Z49" s="214"/>
      <c r="AA49" s="214"/>
      <c r="AB49" s="214"/>
    </row>
    <row r="50">
      <c r="A50" s="208">
        <v>49.0</v>
      </c>
      <c r="B50" s="1082">
        <v>46119.0</v>
      </c>
      <c r="C50" s="213"/>
      <c r="D50" s="213"/>
      <c r="E50" s="213"/>
      <c r="F50" s="1102" t="s">
        <v>22</v>
      </c>
      <c r="G50" s="208" t="s">
        <v>522</v>
      </c>
      <c r="H50" s="212" t="s">
        <v>2965</v>
      </c>
      <c r="I50" s="218" t="s">
        <v>2981</v>
      </c>
      <c r="J50" s="219"/>
      <c r="K50" s="213"/>
      <c r="L50" s="219"/>
      <c r="M50" s="213"/>
      <c r="N50" s="213"/>
      <c r="O50" s="213"/>
      <c r="P50" s="213"/>
      <c r="Q50" s="213" t="str">
        <f>iferror(vlookup(S50,'Back up'!$B$2:$C$18,2),"")</f>
        <v/>
      </c>
      <c r="R50" s="213"/>
      <c r="S50" s="213"/>
      <c r="T50" s="213"/>
      <c r="U50" s="213"/>
      <c r="V50" s="214"/>
      <c r="W50" s="214"/>
      <c r="X50" s="214"/>
      <c r="Y50" s="214"/>
      <c r="Z50" s="214"/>
      <c r="AA50" s="214"/>
      <c r="AB50" s="214"/>
    </row>
    <row r="51">
      <c r="A51" s="208">
        <v>50.0</v>
      </c>
      <c r="B51" s="1082">
        <v>46119.0</v>
      </c>
      <c r="C51" s="213"/>
      <c r="D51" s="213"/>
      <c r="E51" s="213"/>
      <c r="F51" s="1102" t="s">
        <v>22</v>
      </c>
      <c r="G51" s="208" t="s">
        <v>2982</v>
      </c>
      <c r="H51" s="208" t="s">
        <v>2983</v>
      </c>
      <c r="I51" s="218" t="s">
        <v>2984</v>
      </c>
      <c r="J51" s="219"/>
      <c r="K51" s="213"/>
      <c r="L51" s="219"/>
      <c r="M51" s="213"/>
      <c r="N51" s="213"/>
      <c r="O51" s="213"/>
      <c r="P51" s="213"/>
      <c r="Q51" s="213" t="str">
        <f>iferror(vlookup(S51,'Back up'!$B$2:$C$18,2),"")</f>
        <v/>
      </c>
      <c r="R51" s="213"/>
      <c r="S51" s="213"/>
      <c r="T51" s="213"/>
      <c r="U51" s="213"/>
      <c r="V51" s="214"/>
      <c r="W51" s="214"/>
      <c r="X51" s="214"/>
      <c r="Y51" s="214"/>
      <c r="Z51" s="214"/>
      <c r="AA51" s="214"/>
      <c r="AB51" s="214"/>
    </row>
    <row r="52">
      <c r="A52" s="208">
        <v>51.0</v>
      </c>
      <c r="B52" s="1082">
        <v>46119.0</v>
      </c>
      <c r="C52" s="213"/>
      <c r="D52" s="213"/>
      <c r="E52" s="213"/>
      <c r="F52" s="208" t="s">
        <v>81</v>
      </c>
      <c r="G52" s="208">
        <v>809.0</v>
      </c>
      <c r="H52" s="208" t="s">
        <v>2985</v>
      </c>
      <c r="I52" s="218" t="s">
        <v>2984</v>
      </c>
      <c r="J52" s="219"/>
      <c r="K52" s="213"/>
      <c r="L52" s="219"/>
      <c r="M52" s="213"/>
      <c r="N52" s="213"/>
      <c r="O52" s="213"/>
      <c r="P52" s="213"/>
      <c r="Q52" s="213" t="str">
        <f>iferror(vlookup(S52,'Back up'!$B$2:$C$18,2),"")</f>
        <v/>
      </c>
      <c r="R52" s="213"/>
      <c r="S52" s="213"/>
      <c r="T52" s="213"/>
      <c r="U52" s="213"/>
      <c r="V52" s="214"/>
      <c r="W52" s="214"/>
      <c r="X52" s="214"/>
      <c r="Y52" s="214"/>
      <c r="Z52" s="214"/>
      <c r="AA52" s="214"/>
      <c r="AB52" s="214"/>
    </row>
    <row r="53">
      <c r="A53" s="208">
        <v>52.0</v>
      </c>
      <c r="B53" s="1082">
        <v>46119.0</v>
      </c>
      <c r="C53" s="213"/>
      <c r="D53" s="213"/>
      <c r="E53" s="213"/>
      <c r="F53" s="212"/>
      <c r="G53" s="1088"/>
      <c r="H53" s="212"/>
      <c r="I53" s="265"/>
      <c r="J53" s="219"/>
      <c r="K53" s="213"/>
      <c r="L53" s="1090"/>
      <c r="M53" s="213"/>
      <c r="N53" s="213"/>
      <c r="O53" s="213"/>
      <c r="P53" s="213"/>
      <c r="Q53" s="213" t="str">
        <f>iferror(vlookup(S53,'Back up'!$B$2:$C$18,2),"")</f>
        <v/>
      </c>
      <c r="R53" s="213"/>
      <c r="S53" s="213"/>
      <c r="T53" s="213"/>
      <c r="U53" s="213"/>
      <c r="V53" s="214"/>
      <c r="W53" s="214"/>
      <c r="X53" s="214"/>
      <c r="Y53" s="214"/>
      <c r="Z53" s="214"/>
      <c r="AA53" s="214"/>
      <c r="AB53" s="214"/>
    </row>
    <row r="54">
      <c r="A54" s="208">
        <v>53.0</v>
      </c>
      <c r="B54" s="1092"/>
      <c r="C54" s="1092"/>
      <c r="D54" s="1092"/>
      <c r="E54" s="1092"/>
      <c r="F54" s="1092"/>
      <c r="G54" s="1092"/>
      <c r="H54" s="1096"/>
      <c r="I54" s="1101"/>
      <c r="J54" s="1096"/>
      <c r="K54" s="1092"/>
      <c r="L54" s="1096"/>
      <c r="M54" s="1092"/>
      <c r="N54" s="1092"/>
      <c r="O54" s="1092"/>
      <c r="P54" s="1092"/>
      <c r="Q54" s="1092" t="str">
        <f>iferror(vlookup(S54,'Back up'!$B$2:$C$18,2),"")</f>
        <v/>
      </c>
      <c r="R54" s="1092"/>
      <c r="S54" s="1092"/>
      <c r="T54" s="1092"/>
      <c r="U54" s="1092"/>
      <c r="V54" s="1099"/>
      <c r="W54" s="1099"/>
      <c r="X54" s="1099"/>
      <c r="Y54" s="1099"/>
      <c r="Z54" s="1099"/>
      <c r="AA54" s="1099"/>
      <c r="AB54" s="1099"/>
    </row>
    <row r="55">
      <c r="A55" s="208">
        <v>54.0</v>
      </c>
      <c r="B55" s="1082">
        <v>46120.0</v>
      </c>
      <c r="C55" s="213"/>
      <c r="D55" s="213"/>
      <c r="E55" s="213"/>
      <c r="F55" s="1102" t="s">
        <v>22</v>
      </c>
      <c r="G55" s="1103" t="s">
        <v>2986</v>
      </c>
      <c r="H55" s="208" t="s">
        <v>2971</v>
      </c>
      <c r="I55" s="218" t="s">
        <v>2987</v>
      </c>
      <c r="J55" s="219"/>
      <c r="K55" s="213"/>
      <c r="L55" s="1090">
        <v>99500.0</v>
      </c>
      <c r="M55" s="213"/>
      <c r="N55" s="213"/>
      <c r="O55" s="213"/>
      <c r="P55" s="213"/>
      <c r="Q55" s="213" t="str">
        <f>iferror(vlookup(S55,'Back up'!$B$2:$C$18,2),"")</f>
        <v/>
      </c>
      <c r="R55" s="213"/>
      <c r="S55" s="213"/>
      <c r="T55" s="213"/>
      <c r="U55" s="213"/>
      <c r="V55" s="214"/>
      <c r="W55" s="214"/>
      <c r="X55" s="214"/>
      <c r="Y55" s="214"/>
      <c r="Z55" s="214"/>
      <c r="AA55" s="214"/>
      <c r="AB55" s="214"/>
    </row>
    <row r="56">
      <c r="A56" s="208">
        <v>55.0</v>
      </c>
      <c r="B56" s="1082">
        <v>46120.0</v>
      </c>
      <c r="C56" s="213"/>
      <c r="D56" s="213"/>
      <c r="E56" s="213"/>
      <c r="F56" s="1102" t="s">
        <v>22</v>
      </c>
      <c r="G56" s="1103" t="s">
        <v>524</v>
      </c>
      <c r="H56" s="208" t="s">
        <v>2979</v>
      </c>
      <c r="I56" s="218" t="s">
        <v>2988</v>
      </c>
      <c r="J56" s="219"/>
      <c r="K56" s="213"/>
      <c r="L56" s="1090">
        <v>25000.0</v>
      </c>
      <c r="M56" s="213"/>
      <c r="N56" s="213"/>
      <c r="O56" s="213"/>
      <c r="P56" s="213"/>
      <c r="Q56" s="213" t="str">
        <f>iferror(vlookup(S56,'Back up'!$B$2:$C$18,2),"")</f>
        <v/>
      </c>
      <c r="R56" s="213"/>
      <c r="S56" s="213"/>
      <c r="T56" s="213"/>
      <c r="U56" s="213"/>
      <c r="V56" s="214"/>
      <c r="W56" s="214"/>
      <c r="X56" s="214"/>
      <c r="Y56" s="214"/>
      <c r="Z56" s="214"/>
      <c r="AA56" s="214"/>
      <c r="AB56" s="214"/>
    </row>
    <row r="57">
      <c r="A57" s="208">
        <v>56.0</v>
      </c>
      <c r="B57" s="1082">
        <v>46120.0</v>
      </c>
      <c r="C57" s="213"/>
      <c r="D57" s="213"/>
      <c r="E57" s="213"/>
      <c r="F57" s="208" t="s">
        <v>81</v>
      </c>
      <c r="G57" s="1103">
        <v>809.0</v>
      </c>
      <c r="H57" s="208" t="s">
        <v>2985</v>
      </c>
      <c r="I57" s="218" t="s">
        <v>2989</v>
      </c>
      <c r="J57" s="219"/>
      <c r="K57" s="213"/>
      <c r="L57" s="1090">
        <v>14910.0</v>
      </c>
      <c r="M57" s="213"/>
      <c r="N57" s="213"/>
      <c r="O57" s="213"/>
      <c r="P57" s="213"/>
      <c r="Q57" s="213" t="str">
        <f>iferror(vlookup(S57,'Back up'!$B$2:$C$18,2),"")</f>
        <v/>
      </c>
      <c r="R57" s="213"/>
      <c r="S57" s="213"/>
      <c r="T57" s="213"/>
      <c r="U57" s="213"/>
      <c r="V57" s="214"/>
      <c r="W57" s="214"/>
      <c r="X57" s="214"/>
      <c r="Y57" s="214"/>
      <c r="Z57" s="214"/>
      <c r="AA57" s="214"/>
      <c r="AB57" s="214"/>
    </row>
    <row r="58">
      <c r="A58" s="208">
        <v>57.0</v>
      </c>
      <c r="B58" s="1082">
        <v>46120.0</v>
      </c>
      <c r="C58" s="213"/>
      <c r="D58" s="213"/>
      <c r="E58" s="213"/>
      <c r="F58" s="1083" t="s">
        <v>81</v>
      </c>
      <c r="G58" s="1103">
        <v>1616.0</v>
      </c>
      <c r="H58" s="212" t="s">
        <v>2958</v>
      </c>
      <c r="I58" s="218" t="s">
        <v>2990</v>
      </c>
      <c r="J58" s="219"/>
      <c r="K58" s="213"/>
      <c r="L58" s="1090">
        <v>150000.0</v>
      </c>
      <c r="M58" s="213"/>
      <c r="N58" s="213"/>
      <c r="O58" s="213"/>
      <c r="P58" s="213"/>
      <c r="Q58" s="213" t="str">
        <f>iferror(vlookup(S58,'Back up'!$B$2:$C$18,2),"")</f>
        <v/>
      </c>
      <c r="R58" s="213"/>
      <c r="S58" s="213"/>
      <c r="T58" s="213"/>
      <c r="U58" s="213"/>
      <c r="V58" s="214"/>
      <c r="W58" s="214"/>
      <c r="X58" s="214"/>
      <c r="Y58" s="214"/>
      <c r="Z58" s="214"/>
      <c r="AA58" s="214"/>
      <c r="AB58" s="214"/>
    </row>
    <row r="59">
      <c r="A59" s="208">
        <v>58.0</v>
      </c>
      <c r="B59" s="1082">
        <v>46120.0</v>
      </c>
      <c r="C59" s="213"/>
      <c r="D59" s="213"/>
      <c r="E59" s="213"/>
      <c r="F59" s="1102" t="s">
        <v>22</v>
      </c>
      <c r="G59" s="1103" t="s">
        <v>508</v>
      </c>
      <c r="H59" s="208" t="s">
        <v>507</v>
      </c>
      <c r="I59" s="218" t="s">
        <v>2991</v>
      </c>
      <c r="J59" s="219"/>
      <c r="K59" s="213"/>
      <c r="L59" s="1090">
        <v>100000.0</v>
      </c>
      <c r="M59" s="213"/>
      <c r="N59" s="213"/>
      <c r="O59" s="213"/>
      <c r="P59" s="213"/>
      <c r="Q59" s="213" t="str">
        <f>iferror(vlookup(S59,'Back up'!$B$2:$C$18,2),"")</f>
        <v/>
      </c>
      <c r="R59" s="213"/>
      <c r="S59" s="213"/>
      <c r="T59" s="213"/>
      <c r="U59" s="213"/>
      <c r="V59" s="214"/>
      <c r="W59" s="214"/>
      <c r="X59" s="214"/>
      <c r="Y59" s="214"/>
      <c r="Z59" s="214"/>
      <c r="AA59" s="214"/>
      <c r="AB59" s="214"/>
    </row>
    <row r="60">
      <c r="A60" s="208">
        <v>59.0</v>
      </c>
      <c r="B60" s="1082">
        <v>46120.0</v>
      </c>
      <c r="C60" s="213"/>
      <c r="D60" s="213"/>
      <c r="E60" s="213"/>
      <c r="F60" s="1104" t="s">
        <v>1426</v>
      </c>
      <c r="G60" s="1105">
        <v>2505.0</v>
      </c>
      <c r="H60" s="1104" t="s">
        <v>2992</v>
      </c>
      <c r="I60" s="218" t="s">
        <v>2993</v>
      </c>
      <c r="J60" s="219"/>
      <c r="K60" s="213"/>
      <c r="L60" s="1090">
        <v>120000.0</v>
      </c>
      <c r="M60" s="213"/>
      <c r="N60" s="213"/>
      <c r="O60" s="213"/>
      <c r="P60" s="213"/>
      <c r="Q60" s="213" t="str">
        <f>iferror(vlookup(S60,'Back up'!$B$2:$C$18,2),"")</f>
        <v/>
      </c>
      <c r="R60" s="213"/>
      <c r="S60" s="213"/>
      <c r="T60" s="213"/>
      <c r="U60" s="213"/>
      <c r="V60" s="214"/>
      <c r="W60" s="214"/>
      <c r="X60" s="214"/>
      <c r="Y60" s="214"/>
      <c r="Z60" s="214"/>
      <c r="AA60" s="214"/>
      <c r="AB60" s="214"/>
    </row>
    <row r="61">
      <c r="A61" s="208">
        <v>60.0</v>
      </c>
      <c r="B61" s="1082">
        <v>46120.0</v>
      </c>
      <c r="C61" s="213"/>
      <c r="D61" s="213"/>
      <c r="E61" s="213"/>
      <c r="F61" s="1106" t="s">
        <v>71</v>
      </c>
      <c r="G61" s="1105">
        <v>616.0</v>
      </c>
      <c r="H61" s="1107" t="s">
        <v>2994</v>
      </c>
      <c r="I61" s="218" t="s">
        <v>2993</v>
      </c>
      <c r="J61" s="219"/>
      <c r="K61" s="213"/>
      <c r="L61" s="780">
        <v>73152.9</v>
      </c>
      <c r="M61" s="213"/>
      <c r="N61" s="213"/>
      <c r="O61" s="213"/>
      <c r="P61" s="213"/>
      <c r="Q61" s="213" t="str">
        <f>iferror(vlookup(S61,'Back up'!$B$2:$C$18,2),"")</f>
        <v/>
      </c>
      <c r="R61" s="213"/>
      <c r="S61" s="213"/>
      <c r="T61" s="213"/>
      <c r="U61" s="213"/>
      <c r="V61" s="214"/>
      <c r="W61" s="214"/>
      <c r="X61" s="214"/>
      <c r="Y61" s="214"/>
      <c r="Z61" s="214"/>
      <c r="AA61" s="214"/>
      <c r="AB61" s="214"/>
    </row>
    <row r="62">
      <c r="A62" s="208">
        <v>61.0</v>
      </c>
      <c r="B62" s="1082">
        <v>46120.0</v>
      </c>
      <c r="C62" s="213"/>
      <c r="D62" s="213"/>
      <c r="E62" s="213"/>
      <c r="F62" s="212" t="s">
        <v>2950</v>
      </c>
      <c r="G62" s="1108" t="s">
        <v>2951</v>
      </c>
      <c r="H62" s="212" t="s">
        <v>2952</v>
      </c>
      <c r="I62" s="217" t="s">
        <v>2995</v>
      </c>
      <c r="J62" s="219"/>
      <c r="K62" s="213"/>
      <c r="L62" s="1090">
        <v>160000.0</v>
      </c>
      <c r="M62" s="213"/>
      <c r="N62" s="213"/>
      <c r="O62" s="213"/>
      <c r="P62" s="213"/>
      <c r="Q62" s="213" t="str">
        <f>iferror(vlookup(S62,'Back up'!$B$2:$C$18,2),"")</f>
        <v/>
      </c>
      <c r="R62" s="213"/>
      <c r="S62" s="213"/>
      <c r="T62" s="213"/>
      <c r="U62" s="213"/>
      <c r="V62" s="214"/>
      <c r="W62" s="214"/>
      <c r="X62" s="214"/>
      <c r="Y62" s="214"/>
      <c r="Z62" s="214"/>
      <c r="AA62" s="214"/>
      <c r="AB62" s="214"/>
    </row>
    <row r="63">
      <c r="A63" s="208">
        <v>62.0</v>
      </c>
      <c r="B63" s="1082"/>
      <c r="C63" s="213"/>
      <c r="D63" s="213"/>
      <c r="E63" s="213"/>
      <c r="F63" s="212"/>
      <c r="G63" s="1088"/>
      <c r="H63" s="212"/>
      <c r="I63" s="265"/>
      <c r="J63" s="219"/>
      <c r="K63" s="213"/>
      <c r="L63" s="1090"/>
      <c r="M63" s="213"/>
      <c r="N63" s="213"/>
      <c r="O63" s="213"/>
      <c r="P63" s="213"/>
      <c r="Q63" s="213"/>
      <c r="R63" s="213"/>
      <c r="S63" s="213"/>
      <c r="T63" s="213"/>
      <c r="U63" s="213"/>
      <c r="V63" s="214"/>
      <c r="W63" s="214"/>
      <c r="X63" s="214"/>
      <c r="Y63" s="214"/>
      <c r="Z63" s="214"/>
      <c r="AA63" s="214"/>
      <c r="AB63" s="214"/>
    </row>
    <row r="64">
      <c r="A64" s="208">
        <v>63.0</v>
      </c>
      <c r="B64" s="1092"/>
      <c r="C64" s="1092"/>
      <c r="D64" s="1092"/>
      <c r="E64" s="1092"/>
      <c r="F64" s="1092"/>
      <c r="G64" s="1092"/>
      <c r="H64" s="1096"/>
      <c r="I64" s="1101"/>
      <c r="J64" s="1096"/>
      <c r="K64" s="1092"/>
      <c r="L64" s="1092"/>
      <c r="M64" s="1092"/>
      <c r="N64" s="1092"/>
      <c r="O64" s="1092"/>
      <c r="P64" s="1092"/>
      <c r="Q64" s="1092" t="str">
        <f>iferror(vlookup(S64,'Back up'!$B$2:$C$18,2),"")</f>
        <v/>
      </c>
      <c r="R64" s="1092"/>
      <c r="S64" s="1092"/>
      <c r="T64" s="1092"/>
      <c r="U64" s="1092"/>
      <c r="V64" s="1099"/>
      <c r="W64" s="1099"/>
      <c r="X64" s="1099"/>
      <c r="Y64" s="1099"/>
      <c r="Z64" s="1099"/>
      <c r="AA64" s="1099"/>
      <c r="AB64" s="1099"/>
    </row>
    <row r="65">
      <c r="A65" s="208">
        <v>64.0</v>
      </c>
      <c r="B65" s="1082">
        <v>46122.0</v>
      </c>
      <c r="C65" s="213"/>
      <c r="D65" s="213"/>
      <c r="E65" s="213"/>
      <c r="F65" s="1083" t="s">
        <v>81</v>
      </c>
      <c r="G65" s="208">
        <v>1616.0</v>
      </c>
      <c r="H65" s="208" t="s">
        <v>2996</v>
      </c>
      <c r="I65" s="218" t="s">
        <v>2997</v>
      </c>
      <c r="J65" s="219"/>
      <c r="K65" s="250">
        <v>0.9</v>
      </c>
      <c r="L65" s="1090">
        <v>150000.0</v>
      </c>
      <c r="M65" s="990" t="s">
        <v>1729</v>
      </c>
      <c r="N65" s="212" t="s">
        <v>1957</v>
      </c>
      <c r="O65" s="213"/>
      <c r="P65" s="213"/>
      <c r="Q65" s="213" t="str">
        <f>iferror(vlookup(S65,'Back up'!$B$2:$C$18,2),"")</f>
        <v/>
      </c>
      <c r="R65" s="213"/>
      <c r="S65" s="213"/>
      <c r="T65" s="213"/>
      <c r="U65" s="213"/>
      <c r="V65" s="214"/>
      <c r="W65" s="214"/>
      <c r="X65" s="214"/>
      <c r="Y65" s="214"/>
      <c r="Z65" s="214"/>
      <c r="AA65" s="214"/>
      <c r="AB65" s="214"/>
    </row>
    <row r="66">
      <c r="A66" s="208">
        <v>65.0</v>
      </c>
      <c r="B66" s="1082">
        <v>46122.0</v>
      </c>
      <c r="C66" s="213"/>
      <c r="D66" s="213"/>
      <c r="E66" s="213"/>
      <c r="F66" s="1083" t="s">
        <v>81</v>
      </c>
      <c r="G66" s="208">
        <v>1810.0</v>
      </c>
      <c r="H66" s="208" t="s">
        <v>2998</v>
      </c>
      <c r="I66" s="218" t="s">
        <v>2997</v>
      </c>
      <c r="J66" s="219"/>
      <c r="K66" s="250">
        <v>0.5</v>
      </c>
      <c r="L66" s="1090">
        <v>115090.0</v>
      </c>
      <c r="M66" s="990" t="s">
        <v>1729</v>
      </c>
      <c r="N66" s="212" t="s">
        <v>1957</v>
      </c>
      <c r="O66" s="213"/>
      <c r="P66" s="213"/>
      <c r="Q66" s="213" t="str">
        <f>iferror(vlookup(S66,'Back up'!$B$2:$C$18,2),"")</f>
        <v/>
      </c>
      <c r="R66" s="213"/>
      <c r="S66" s="213"/>
      <c r="T66" s="213"/>
      <c r="U66" s="213"/>
      <c r="V66" s="214"/>
      <c r="W66" s="214"/>
      <c r="X66" s="214"/>
      <c r="Y66" s="214"/>
      <c r="Z66" s="214"/>
      <c r="AA66" s="214"/>
      <c r="AB66" s="214"/>
    </row>
    <row r="67">
      <c r="A67" s="208">
        <v>66.0</v>
      </c>
      <c r="B67" s="1082">
        <v>46122.0</v>
      </c>
      <c r="C67" s="213"/>
      <c r="D67" s="213"/>
      <c r="E67" s="213"/>
      <c r="F67" s="1102" t="s">
        <v>22</v>
      </c>
      <c r="G67" s="208" t="s">
        <v>532</v>
      </c>
      <c r="H67" s="208" t="s">
        <v>2999</v>
      </c>
      <c r="I67" s="218" t="s">
        <v>3000</v>
      </c>
      <c r="J67" s="219"/>
      <c r="K67" s="250">
        <v>0.9</v>
      </c>
      <c r="L67" s="1090">
        <v>70000.0</v>
      </c>
      <c r="M67" s="990" t="s">
        <v>1729</v>
      </c>
      <c r="N67" s="212" t="s">
        <v>1957</v>
      </c>
      <c r="O67" s="213"/>
      <c r="P67" s="213"/>
      <c r="Q67" s="213" t="str">
        <f>iferror(vlookup(S67,'Back up'!$B$2:$C$18,2),"")</f>
        <v/>
      </c>
      <c r="R67" s="213"/>
      <c r="S67" s="213"/>
      <c r="T67" s="213"/>
      <c r="U67" s="213"/>
      <c r="V67" s="214"/>
      <c r="W67" s="214"/>
      <c r="X67" s="214"/>
      <c r="Y67" s="214"/>
      <c r="Z67" s="214"/>
      <c r="AA67" s="214"/>
      <c r="AB67" s="214"/>
    </row>
    <row r="68">
      <c r="A68" s="208">
        <v>67.0</v>
      </c>
      <c r="B68" s="1082">
        <v>46122.0</v>
      </c>
      <c r="C68" s="213"/>
      <c r="D68" s="213"/>
      <c r="E68" s="213"/>
      <c r="F68" s="1102" t="s">
        <v>22</v>
      </c>
      <c r="G68" s="1109" t="s">
        <v>512</v>
      </c>
      <c r="H68" s="1109" t="s">
        <v>3001</v>
      </c>
      <c r="I68" s="1110" t="s">
        <v>3002</v>
      </c>
      <c r="J68" s="219"/>
      <c r="K68" s="250">
        <v>0.9</v>
      </c>
      <c r="L68" s="1090">
        <v>149900.0</v>
      </c>
      <c r="M68" s="990" t="s">
        <v>1729</v>
      </c>
      <c r="N68" s="212" t="s">
        <v>1957</v>
      </c>
      <c r="O68" s="213"/>
      <c r="P68" s="213"/>
      <c r="Q68" s="213" t="str">
        <f>iferror(vlookup(S68,'Back up'!$B$2:$C$18,2),"")</f>
        <v/>
      </c>
      <c r="R68" s="213"/>
      <c r="S68" s="213"/>
      <c r="T68" s="213"/>
      <c r="U68" s="213"/>
      <c r="V68" s="214"/>
      <c r="W68" s="214"/>
      <c r="X68" s="214"/>
      <c r="Y68" s="214"/>
      <c r="Z68" s="214"/>
      <c r="AA68" s="214"/>
      <c r="AB68" s="214"/>
    </row>
    <row r="69">
      <c r="A69" s="208">
        <v>68.0</v>
      </c>
      <c r="B69" s="1091"/>
      <c r="C69" s="1091"/>
      <c r="D69" s="1091"/>
      <c r="E69" s="1091"/>
      <c r="F69" s="1091"/>
      <c r="G69" s="1091"/>
      <c r="H69" s="1111"/>
      <c r="I69" s="1112"/>
      <c r="J69" s="1096"/>
      <c r="K69" s="1092"/>
      <c r="L69" s="1092"/>
      <c r="M69" s="1092"/>
      <c r="N69" s="1092"/>
      <c r="O69" s="1092"/>
      <c r="P69" s="1092"/>
      <c r="Q69" s="1092" t="str">
        <f>iferror(vlookup(S69,'Back up'!$B$2:$C$18,2),"")</f>
        <v/>
      </c>
      <c r="R69" s="1092"/>
      <c r="S69" s="1092"/>
      <c r="T69" s="1092"/>
      <c r="U69" s="1092"/>
      <c r="V69" s="1099"/>
      <c r="W69" s="1099"/>
      <c r="X69" s="1099"/>
      <c r="Y69" s="1099"/>
      <c r="Z69" s="1099"/>
      <c r="AA69" s="1099"/>
      <c r="AB69" s="1099"/>
    </row>
    <row r="70">
      <c r="A70" s="208">
        <v>69.0</v>
      </c>
      <c r="B70" s="1113">
        <v>46123.0</v>
      </c>
      <c r="C70" s="1114"/>
      <c r="D70" s="1114"/>
      <c r="E70" s="1114"/>
      <c r="F70" s="1115" t="s">
        <v>24</v>
      </c>
      <c r="G70" s="1116">
        <v>906.0</v>
      </c>
      <c r="H70" s="1116" t="s">
        <v>2930</v>
      </c>
      <c r="I70" s="1117" t="s">
        <v>3003</v>
      </c>
      <c r="J70" s="219"/>
      <c r="K70" s="250">
        <v>0.5</v>
      </c>
      <c r="L70" s="1118">
        <v>386240.0</v>
      </c>
      <c r="M70" s="990" t="s">
        <v>1729</v>
      </c>
      <c r="N70" s="212" t="s">
        <v>1957</v>
      </c>
      <c r="O70" s="213"/>
      <c r="P70" s="213"/>
      <c r="Q70" s="213" t="str">
        <f>iferror(vlookup(S70,'Back up'!$B$2:$C$18,2),"")</f>
        <v/>
      </c>
      <c r="R70" s="213"/>
      <c r="S70" s="213"/>
      <c r="T70" s="213"/>
      <c r="U70" s="213"/>
      <c r="V70" s="214"/>
      <c r="W70" s="214"/>
      <c r="X70" s="214"/>
      <c r="Y70" s="214"/>
      <c r="Z70" s="214"/>
      <c r="AA70" s="214"/>
      <c r="AB70" s="214"/>
    </row>
    <row r="71">
      <c r="A71" s="208">
        <v>70.0</v>
      </c>
      <c r="B71" s="1113">
        <v>46123.0</v>
      </c>
      <c r="C71" s="1114"/>
      <c r="D71" s="1114"/>
      <c r="E71" s="1114"/>
      <c r="F71" s="1115" t="s">
        <v>24</v>
      </c>
      <c r="G71" s="1116">
        <v>612.0</v>
      </c>
      <c r="H71" s="1116" t="s">
        <v>2932</v>
      </c>
      <c r="I71" s="1119" t="s">
        <v>3003</v>
      </c>
      <c r="J71" s="219"/>
      <c r="K71" s="250">
        <v>0.5</v>
      </c>
      <c r="L71" s="1120">
        <v>300000.0</v>
      </c>
      <c r="M71" s="990" t="s">
        <v>1729</v>
      </c>
      <c r="N71" s="212" t="s">
        <v>1957</v>
      </c>
      <c r="O71" s="213"/>
      <c r="P71" s="213"/>
      <c r="Q71" s="213" t="str">
        <f>iferror(vlookup(S71,'Back up'!$B$2:$C$18,2),"")</f>
        <v/>
      </c>
      <c r="R71" s="213"/>
      <c r="S71" s="213"/>
      <c r="T71" s="213"/>
      <c r="U71" s="213"/>
      <c r="V71" s="214"/>
      <c r="W71" s="214"/>
      <c r="X71" s="214"/>
      <c r="Y71" s="214"/>
      <c r="Z71" s="214"/>
      <c r="AA71" s="214"/>
      <c r="AB71" s="214"/>
    </row>
    <row r="72">
      <c r="A72" s="208">
        <v>71.0</v>
      </c>
      <c r="B72" s="1113">
        <v>46123.0</v>
      </c>
      <c r="C72" s="1114"/>
      <c r="D72" s="1114"/>
      <c r="E72" s="1114"/>
      <c r="F72" s="1115" t="s">
        <v>24</v>
      </c>
      <c r="G72" s="1121">
        <v>606.0</v>
      </c>
      <c r="H72" s="1116" t="s">
        <v>2934</v>
      </c>
      <c r="I72" s="1119" t="s">
        <v>3003</v>
      </c>
      <c r="J72" s="219"/>
      <c r="K72" s="250">
        <v>0.5</v>
      </c>
      <c r="L72" s="1118">
        <v>260000.0</v>
      </c>
      <c r="M72" s="990" t="s">
        <v>1729</v>
      </c>
      <c r="N72" s="212" t="s">
        <v>1957</v>
      </c>
      <c r="O72" s="213"/>
      <c r="P72" s="213"/>
      <c r="Q72" s="213" t="str">
        <f>iferror(vlookup(S72,'Back up'!$B$2:$C$18,2),"")</f>
        <v/>
      </c>
      <c r="R72" s="213"/>
      <c r="S72" s="213"/>
      <c r="T72" s="213"/>
      <c r="U72" s="213"/>
      <c r="V72" s="214"/>
      <c r="W72" s="214"/>
      <c r="X72" s="214"/>
      <c r="Y72" s="214"/>
      <c r="Z72" s="214"/>
      <c r="AA72" s="214"/>
      <c r="AB72" s="214"/>
    </row>
    <row r="73">
      <c r="A73" s="208">
        <v>72.0</v>
      </c>
      <c r="B73" s="1113">
        <v>46123.0</v>
      </c>
      <c r="C73" s="1114"/>
      <c r="D73" s="1114"/>
      <c r="E73" s="1114"/>
      <c r="F73" s="1122" t="s">
        <v>24</v>
      </c>
      <c r="G73" s="1078">
        <v>1707.0</v>
      </c>
      <c r="H73" s="1116" t="s">
        <v>2936</v>
      </c>
      <c r="I73" s="1119" t="s">
        <v>3003</v>
      </c>
      <c r="J73" s="219"/>
      <c r="K73" s="250">
        <v>0.5</v>
      </c>
      <c r="L73" s="1120">
        <v>400000.0</v>
      </c>
      <c r="M73" s="990" t="s">
        <v>1729</v>
      </c>
      <c r="N73" s="212" t="s">
        <v>1957</v>
      </c>
      <c r="O73" s="213"/>
      <c r="P73" s="213"/>
      <c r="Q73" s="213" t="str">
        <f>iferror(vlookup(S73,'Back up'!$B$2:$C$18,2),"")</f>
        <v/>
      </c>
      <c r="R73" s="213"/>
      <c r="S73" s="213"/>
      <c r="T73" s="213"/>
      <c r="U73" s="213"/>
      <c r="V73" s="214"/>
      <c r="W73" s="214"/>
      <c r="X73" s="214"/>
      <c r="Y73" s="214"/>
      <c r="Z73" s="214"/>
      <c r="AA73" s="214"/>
      <c r="AB73" s="214"/>
    </row>
    <row r="74">
      <c r="A74" s="208">
        <v>73.0</v>
      </c>
      <c r="B74" s="1092"/>
      <c r="C74" s="1092"/>
      <c r="D74" s="1092"/>
      <c r="E74" s="1092"/>
      <c r="F74" s="1092"/>
      <c r="G74" s="1092"/>
      <c r="H74" s="1096"/>
      <c r="I74" s="1101"/>
      <c r="J74" s="1096"/>
      <c r="K74" s="1092"/>
      <c r="L74" s="1092"/>
      <c r="M74" s="1092"/>
      <c r="N74" s="1092"/>
      <c r="O74" s="1092"/>
      <c r="P74" s="1092"/>
      <c r="Q74" s="1092" t="str">
        <f>iferror(vlookup(S74,'Back up'!$B$2:$C$18,2),"")</f>
        <v/>
      </c>
      <c r="R74" s="1092"/>
      <c r="S74" s="1092"/>
      <c r="T74" s="1092"/>
      <c r="U74" s="1092"/>
      <c r="V74" s="1099"/>
      <c r="W74" s="1099"/>
      <c r="X74" s="1099"/>
      <c r="Y74" s="1099"/>
      <c r="Z74" s="1099"/>
      <c r="AA74" s="1099"/>
      <c r="AB74" s="1099"/>
    </row>
    <row r="75">
      <c r="A75" s="208">
        <v>74.0</v>
      </c>
      <c r="B75" s="1113">
        <v>46128.0</v>
      </c>
      <c r="C75" s="213"/>
      <c r="D75" s="213"/>
      <c r="E75" s="213"/>
      <c r="F75" s="208" t="s">
        <v>71</v>
      </c>
      <c r="G75" s="208">
        <v>728.0</v>
      </c>
      <c r="H75" s="208" t="s">
        <v>3004</v>
      </c>
      <c r="I75" s="218" t="s">
        <v>3005</v>
      </c>
      <c r="J75" s="219"/>
      <c r="K75" s="213"/>
      <c r="L75" s="1090">
        <v>103000.0</v>
      </c>
      <c r="M75" s="213"/>
      <c r="N75" s="213"/>
      <c r="O75" s="213"/>
      <c r="P75" s="213"/>
      <c r="Q75" s="213" t="str">
        <f>iferror(vlookup(S75,'Back up'!$B$2:$C$18,2),"")</f>
        <v/>
      </c>
      <c r="R75" s="213"/>
      <c r="S75" s="213"/>
      <c r="T75" s="213"/>
      <c r="U75" s="213"/>
      <c r="V75" s="214"/>
      <c r="W75" s="214"/>
      <c r="X75" s="214"/>
      <c r="Y75" s="214"/>
      <c r="Z75" s="214"/>
      <c r="AA75" s="214"/>
      <c r="AB75" s="214"/>
    </row>
    <row r="76">
      <c r="A76" s="208">
        <v>75.0</v>
      </c>
      <c r="B76" s="1092"/>
      <c r="C76" s="1092"/>
      <c r="D76" s="1092"/>
      <c r="E76" s="1092"/>
      <c r="F76" s="1092"/>
      <c r="G76" s="1092"/>
      <c r="H76" s="1096"/>
      <c r="I76" s="1101"/>
      <c r="J76" s="1096"/>
      <c r="K76" s="1092"/>
      <c r="L76" s="1092"/>
      <c r="M76" s="1092"/>
      <c r="N76" s="1092"/>
      <c r="O76" s="1092"/>
      <c r="P76" s="1092"/>
      <c r="Q76" s="1092" t="str">
        <f>iferror(vlookup(S76,'Back up'!$B$2:$C$18,2),"")</f>
        <v/>
      </c>
      <c r="R76" s="1092"/>
      <c r="S76" s="1092"/>
      <c r="T76" s="1092"/>
      <c r="U76" s="1092"/>
      <c r="V76" s="1099"/>
      <c r="W76" s="1099"/>
      <c r="X76" s="1099"/>
      <c r="Y76" s="1099"/>
      <c r="Z76" s="1099"/>
      <c r="AA76" s="1099"/>
      <c r="AB76" s="1099"/>
    </row>
    <row r="77">
      <c r="A77" s="208">
        <v>76.0</v>
      </c>
      <c r="B77" s="1082">
        <v>46129.0</v>
      </c>
      <c r="C77" s="213"/>
      <c r="D77" s="213"/>
      <c r="E77" s="213"/>
      <c r="F77" s="1102" t="s">
        <v>22</v>
      </c>
      <c r="G77" s="208" t="s">
        <v>532</v>
      </c>
      <c r="H77" s="208" t="s">
        <v>2999</v>
      </c>
      <c r="I77" s="218" t="s">
        <v>3006</v>
      </c>
      <c r="J77" s="219"/>
      <c r="K77" s="250">
        <v>0.9</v>
      </c>
      <c r="L77" s="1090">
        <v>70000.0</v>
      </c>
      <c r="M77" s="990" t="s">
        <v>1729</v>
      </c>
      <c r="N77" s="213"/>
      <c r="O77" s="213"/>
      <c r="P77" s="213"/>
      <c r="Q77" s="213" t="str">
        <f>iferror(vlookup(S77,'Back up'!$B$2:$C$18,2),"")</f>
        <v/>
      </c>
      <c r="R77" s="213"/>
      <c r="S77" s="213"/>
      <c r="T77" s="213"/>
      <c r="U77" s="213"/>
      <c r="V77" s="214"/>
      <c r="W77" s="214"/>
      <c r="X77" s="214"/>
      <c r="Y77" s="214"/>
      <c r="Z77" s="214"/>
      <c r="AA77" s="214"/>
      <c r="AB77" s="214"/>
    </row>
    <row r="78">
      <c r="A78" s="208">
        <v>77.0</v>
      </c>
      <c r="B78" s="1082">
        <v>46129.0</v>
      </c>
      <c r="C78" s="213"/>
      <c r="D78" s="213"/>
      <c r="E78" s="213"/>
      <c r="F78" s="1102" t="s">
        <v>22</v>
      </c>
      <c r="G78" s="1090">
        <v>12900.0</v>
      </c>
      <c r="H78" s="208" t="s">
        <v>2983</v>
      </c>
      <c r="I78" s="218" t="s">
        <v>3007</v>
      </c>
      <c r="J78" s="219"/>
      <c r="K78" s="250">
        <v>0.9</v>
      </c>
      <c r="L78" s="1090">
        <v>12900.0</v>
      </c>
      <c r="M78" s="213"/>
      <c r="N78" s="213"/>
      <c r="O78" s="213"/>
      <c r="P78" s="213"/>
      <c r="Q78" s="213" t="str">
        <f>iferror(vlookup(S78,'Back up'!$B$2:$C$18,2),"")</f>
        <v/>
      </c>
      <c r="R78" s="213"/>
      <c r="S78" s="213"/>
      <c r="T78" s="213"/>
      <c r="U78" s="213"/>
      <c r="V78" s="214"/>
      <c r="W78" s="214"/>
      <c r="X78" s="214"/>
      <c r="Y78" s="214"/>
      <c r="Z78" s="214"/>
      <c r="AA78" s="214"/>
      <c r="AB78" s="214"/>
    </row>
    <row r="79">
      <c r="A79" s="208">
        <v>78.0</v>
      </c>
      <c r="B79" s="1082">
        <v>46129.0</v>
      </c>
      <c r="C79" s="213"/>
      <c r="D79" s="213"/>
      <c r="E79" s="213"/>
      <c r="F79" s="1102" t="s">
        <v>22</v>
      </c>
      <c r="G79" s="1109" t="s">
        <v>512</v>
      </c>
      <c r="H79" s="1109" t="s">
        <v>3001</v>
      </c>
      <c r="I79" s="265"/>
      <c r="J79" s="219"/>
      <c r="K79" s="250">
        <v>0.5</v>
      </c>
      <c r="L79" s="1090">
        <v>149900.0</v>
      </c>
      <c r="M79" s="213"/>
      <c r="N79" s="213"/>
      <c r="O79" s="213"/>
      <c r="P79" s="213"/>
      <c r="Q79" s="213" t="str">
        <f>iferror(vlookup(S79,'Back up'!$B$2:$C$18,2),"")</f>
        <v/>
      </c>
      <c r="R79" s="213"/>
      <c r="S79" s="213"/>
      <c r="T79" s="213"/>
      <c r="U79" s="213"/>
      <c r="V79" s="214"/>
      <c r="W79" s="214"/>
      <c r="X79" s="214"/>
      <c r="Y79" s="214"/>
      <c r="Z79" s="214"/>
      <c r="AA79" s="214"/>
      <c r="AB79" s="214"/>
    </row>
    <row r="80">
      <c r="A80" s="208">
        <v>79.0</v>
      </c>
      <c r="B80" s="1082">
        <v>46129.0</v>
      </c>
      <c r="C80" s="213"/>
      <c r="D80" s="213"/>
      <c r="E80" s="213"/>
      <c r="F80" s="1102" t="s">
        <v>22</v>
      </c>
      <c r="G80" s="1103" t="s">
        <v>508</v>
      </c>
      <c r="H80" s="208" t="s">
        <v>507</v>
      </c>
      <c r="I80" s="218" t="s">
        <v>3008</v>
      </c>
      <c r="J80" s="219"/>
      <c r="K80" s="250">
        <v>0.5</v>
      </c>
      <c r="L80" s="1090">
        <v>100000.0</v>
      </c>
      <c r="M80" s="213"/>
      <c r="N80" s="213"/>
      <c r="O80" s="213"/>
      <c r="P80" s="213"/>
      <c r="Q80" s="213" t="str">
        <f>iferror(vlookup(S80,'Back up'!$B$2:$C$18,2),"")</f>
        <v/>
      </c>
      <c r="R80" s="213"/>
      <c r="S80" s="213"/>
      <c r="T80" s="213"/>
      <c r="U80" s="213"/>
      <c r="V80" s="214"/>
      <c r="W80" s="214"/>
      <c r="X80" s="214"/>
      <c r="Y80" s="214"/>
      <c r="Z80" s="214"/>
      <c r="AA80" s="214"/>
      <c r="AB80" s="214"/>
    </row>
    <row r="81">
      <c r="A81" s="208">
        <v>80.0</v>
      </c>
      <c r="B81" s="1082">
        <v>46129.0</v>
      </c>
      <c r="C81" s="213"/>
      <c r="D81" s="213"/>
      <c r="E81" s="213"/>
      <c r="F81" s="208" t="s">
        <v>71</v>
      </c>
      <c r="G81" s="208">
        <v>728.0</v>
      </c>
      <c r="H81" s="208" t="s">
        <v>3004</v>
      </c>
      <c r="I81" s="218" t="s">
        <v>3005</v>
      </c>
      <c r="J81" s="219"/>
      <c r="K81" s="250">
        <v>0.9</v>
      </c>
      <c r="L81" s="1090">
        <v>103000.0</v>
      </c>
      <c r="M81" s="213"/>
      <c r="N81" s="213"/>
      <c r="O81" s="213"/>
      <c r="P81" s="213"/>
      <c r="Q81" s="213" t="str">
        <f>iferror(vlookup(S81,'Back up'!$B$2:$C$18,2),"")</f>
        <v/>
      </c>
      <c r="R81" s="213"/>
      <c r="S81" s="213"/>
      <c r="T81" s="213"/>
      <c r="U81" s="213"/>
      <c r="V81" s="214"/>
      <c r="W81" s="214"/>
      <c r="X81" s="214"/>
      <c r="Y81" s="214"/>
      <c r="Z81" s="214"/>
      <c r="AA81" s="214"/>
      <c r="AB81" s="214"/>
    </row>
    <row r="82">
      <c r="A82" s="208">
        <v>81.0</v>
      </c>
      <c r="B82" s="1082">
        <v>46129.0</v>
      </c>
      <c r="C82" s="213"/>
      <c r="D82" s="213"/>
      <c r="E82" s="213"/>
      <c r="F82" s="1102" t="s">
        <v>22</v>
      </c>
      <c r="G82" s="208" t="s">
        <v>522</v>
      </c>
      <c r="H82" s="212" t="s">
        <v>2965</v>
      </c>
      <c r="I82" s="218" t="s">
        <v>3009</v>
      </c>
      <c r="J82" s="219"/>
      <c r="K82" s="250">
        <v>0.9</v>
      </c>
      <c r="L82" s="1090">
        <v>15000.0</v>
      </c>
      <c r="M82" s="213"/>
      <c r="N82" s="213"/>
      <c r="O82" s="213"/>
      <c r="P82" s="213"/>
      <c r="Q82" s="213" t="str">
        <f>iferror(vlookup(S82,'Back up'!$B$2:$C$18,2),"")</f>
        <v/>
      </c>
      <c r="R82" s="213"/>
      <c r="S82" s="213"/>
      <c r="T82" s="213"/>
      <c r="U82" s="213"/>
      <c r="V82" s="214"/>
      <c r="W82" s="214"/>
      <c r="X82" s="214"/>
      <c r="Y82" s="214"/>
      <c r="Z82" s="214"/>
      <c r="AA82" s="214"/>
      <c r="AB82" s="214"/>
    </row>
    <row r="83">
      <c r="A83" s="208">
        <v>82.0</v>
      </c>
      <c r="B83" s="1082">
        <v>46129.0</v>
      </c>
      <c r="C83" s="213"/>
      <c r="D83" s="213"/>
      <c r="E83" s="213"/>
      <c r="F83" s="1102" t="s">
        <v>2973</v>
      </c>
      <c r="G83" s="208" t="s">
        <v>2925</v>
      </c>
      <c r="H83" s="208" t="s">
        <v>2974</v>
      </c>
      <c r="I83" s="218" t="s">
        <v>3010</v>
      </c>
      <c r="J83" s="219"/>
      <c r="K83" s="250">
        <v>0.9</v>
      </c>
      <c r="L83" s="1090">
        <v>840000.0</v>
      </c>
      <c r="M83" s="213"/>
      <c r="N83" s="212" t="s">
        <v>1725</v>
      </c>
      <c r="O83" s="213"/>
      <c r="P83" s="213"/>
      <c r="Q83" s="213" t="str">
        <f>iferror(vlookup(S83,'Back up'!$B$2:$C$18,2),"")</f>
        <v/>
      </c>
      <c r="R83" s="213"/>
      <c r="S83" s="213"/>
      <c r="T83" s="213"/>
      <c r="U83" s="213"/>
      <c r="V83" s="214"/>
      <c r="W83" s="214"/>
      <c r="X83" s="214"/>
      <c r="Y83" s="214"/>
      <c r="Z83" s="214"/>
      <c r="AA83" s="214"/>
      <c r="AB83" s="214"/>
    </row>
    <row r="84">
      <c r="A84" s="208">
        <v>83.0</v>
      </c>
      <c r="B84" s="1092"/>
      <c r="C84" s="1092"/>
      <c r="D84" s="1092"/>
      <c r="E84" s="1092"/>
      <c r="F84" s="1123"/>
      <c r="G84" s="1123"/>
      <c r="H84" s="1123"/>
      <c r="I84" s="1101"/>
      <c r="J84" s="1096"/>
      <c r="K84" s="1092"/>
      <c r="L84" s="1092"/>
      <c r="M84" s="1092"/>
      <c r="N84" s="1092"/>
      <c r="O84" s="1092"/>
      <c r="P84" s="1092"/>
      <c r="Q84" s="1092" t="str">
        <f>iferror(vlookup(S84,'Back up'!$B$2:$C$18,2),"")</f>
        <v/>
      </c>
      <c r="R84" s="1092"/>
      <c r="S84" s="1092"/>
      <c r="T84" s="1092"/>
      <c r="U84" s="1092"/>
      <c r="V84" s="1099"/>
      <c r="W84" s="1099"/>
      <c r="X84" s="1099"/>
      <c r="Y84" s="1099"/>
      <c r="Z84" s="1099"/>
      <c r="AA84" s="1099"/>
      <c r="AB84" s="1099"/>
    </row>
    <row r="85">
      <c r="A85" s="208">
        <v>84.0</v>
      </c>
      <c r="B85" s="1082">
        <v>46130.0</v>
      </c>
      <c r="C85" s="213"/>
      <c r="D85" s="213"/>
      <c r="E85" s="213"/>
      <c r="F85" s="1104" t="s">
        <v>1426</v>
      </c>
      <c r="G85" s="1105">
        <v>2505.0</v>
      </c>
      <c r="H85" s="1104" t="s">
        <v>2992</v>
      </c>
      <c r="I85" s="218" t="s">
        <v>3011</v>
      </c>
      <c r="J85" s="219"/>
      <c r="K85" s="250">
        <v>0.9</v>
      </c>
      <c r="L85" s="1090">
        <v>120000.0</v>
      </c>
      <c r="M85" s="213"/>
      <c r="N85" s="213"/>
      <c r="O85" s="213"/>
      <c r="P85" s="213"/>
      <c r="Q85" s="213" t="str">
        <f>iferror(vlookup(S85,'Back up'!$B$2:$C$18,2),"")</f>
        <v/>
      </c>
      <c r="R85" s="213"/>
      <c r="S85" s="213"/>
      <c r="T85" s="213"/>
      <c r="U85" s="213"/>
      <c r="V85" s="214"/>
      <c r="W85" s="214"/>
      <c r="X85" s="214"/>
      <c r="Y85" s="214"/>
      <c r="Z85" s="214"/>
      <c r="AA85" s="214"/>
      <c r="AB85" s="214"/>
    </row>
    <row r="86">
      <c r="A86" s="208">
        <v>85.0</v>
      </c>
      <c r="B86" s="1082">
        <v>46130.0</v>
      </c>
      <c r="C86" s="213"/>
      <c r="D86" s="213"/>
      <c r="E86" s="213"/>
      <c r="F86" s="1106" t="s">
        <v>71</v>
      </c>
      <c r="G86" s="1105">
        <v>616.0</v>
      </c>
      <c r="H86" s="1107" t="s">
        <v>2994</v>
      </c>
      <c r="I86" s="218" t="s">
        <v>3011</v>
      </c>
      <c r="J86" s="219"/>
      <c r="K86" s="250">
        <v>0.9</v>
      </c>
      <c r="L86" s="780">
        <v>73152.9</v>
      </c>
      <c r="M86" s="213"/>
      <c r="N86" s="213"/>
      <c r="O86" s="213"/>
      <c r="P86" s="213"/>
      <c r="Q86" s="213" t="str">
        <f>iferror(vlookup(S86,'Back up'!$B$2:$C$18,2),"")</f>
        <v/>
      </c>
      <c r="R86" s="213"/>
      <c r="S86" s="213"/>
      <c r="T86" s="213"/>
      <c r="U86" s="213"/>
      <c r="V86" s="214"/>
      <c r="W86" s="214"/>
      <c r="X86" s="214"/>
      <c r="Y86" s="214"/>
      <c r="Z86" s="214"/>
      <c r="AA86" s="214"/>
      <c r="AB86" s="214"/>
    </row>
    <row r="87">
      <c r="A87" s="208">
        <v>86.0</v>
      </c>
      <c r="B87" s="1082">
        <v>46130.0</v>
      </c>
      <c r="C87" s="213"/>
      <c r="D87" s="213"/>
      <c r="E87" s="213"/>
      <c r="F87" s="1083" t="s">
        <v>81</v>
      </c>
      <c r="G87" s="1124">
        <v>1701.0</v>
      </c>
      <c r="H87" s="1124" t="s">
        <v>3012</v>
      </c>
      <c r="I87" s="218" t="s">
        <v>3013</v>
      </c>
      <c r="J87" s="219"/>
      <c r="K87" s="250">
        <v>0.5</v>
      </c>
      <c r="L87" s="219"/>
      <c r="M87" s="213"/>
      <c r="N87" s="213"/>
      <c r="O87" s="213"/>
      <c r="P87" s="213"/>
      <c r="Q87" s="213" t="str">
        <f>iferror(vlookup(S87,'Back up'!$B$2:$C$18,2),"")</f>
        <v/>
      </c>
      <c r="R87" s="213"/>
      <c r="S87" s="213"/>
      <c r="T87" s="213"/>
      <c r="U87" s="213"/>
      <c r="V87" s="214"/>
      <c r="W87" s="214"/>
      <c r="X87" s="214"/>
      <c r="Y87" s="214"/>
      <c r="Z87" s="214"/>
      <c r="AA87" s="214"/>
      <c r="AB87" s="214"/>
    </row>
    <row r="88">
      <c r="A88" s="208">
        <v>87.0</v>
      </c>
      <c r="B88" s="1082">
        <v>46130.0</v>
      </c>
      <c r="C88" s="213"/>
      <c r="D88" s="213"/>
      <c r="E88" s="213"/>
      <c r="F88" s="1083" t="s">
        <v>81</v>
      </c>
      <c r="G88" s="1124">
        <v>1611.0</v>
      </c>
      <c r="H88" s="1124" t="s">
        <v>2941</v>
      </c>
      <c r="I88" s="218" t="s">
        <v>3014</v>
      </c>
      <c r="J88" s="219"/>
      <c r="K88" s="250">
        <v>0.9</v>
      </c>
      <c r="L88" s="1090">
        <v>15800.0</v>
      </c>
      <c r="M88" s="213"/>
      <c r="N88" s="213"/>
      <c r="O88" s="213"/>
      <c r="P88" s="213"/>
      <c r="Q88" s="213" t="str">
        <f>iferror(vlookup(S88,'Back up'!$B$2:$C$18,2),"")</f>
        <v/>
      </c>
      <c r="R88" s="213"/>
      <c r="S88" s="213"/>
      <c r="T88" s="213"/>
      <c r="U88" s="213"/>
      <c r="V88" s="214"/>
      <c r="W88" s="214"/>
      <c r="X88" s="214"/>
      <c r="Y88" s="214"/>
      <c r="Z88" s="214"/>
      <c r="AA88" s="214"/>
      <c r="AB88" s="214"/>
    </row>
    <row r="89">
      <c r="A89" s="208">
        <v>88.0</v>
      </c>
      <c r="B89" s="1082">
        <v>46130.0</v>
      </c>
      <c r="C89" s="213"/>
      <c r="D89" s="213"/>
      <c r="E89" s="213"/>
      <c r="F89" s="208" t="s">
        <v>71</v>
      </c>
      <c r="G89" s="1125">
        <v>924.0</v>
      </c>
      <c r="H89" s="1125" t="s">
        <v>3015</v>
      </c>
      <c r="I89" s="218" t="s">
        <v>3016</v>
      </c>
      <c r="J89" s="219"/>
      <c r="K89" s="250">
        <v>0.9</v>
      </c>
      <c r="L89" s="1090">
        <v>155500.0</v>
      </c>
      <c r="M89" s="213"/>
      <c r="N89" s="213"/>
      <c r="O89" s="213"/>
      <c r="P89" s="213"/>
      <c r="Q89" s="213" t="str">
        <f>iferror(vlookup(S89,'Back up'!$B$2:$C$18,2),"")</f>
        <v/>
      </c>
      <c r="R89" s="213"/>
      <c r="S89" s="213"/>
      <c r="T89" s="213"/>
      <c r="U89" s="213"/>
      <c r="V89" s="214"/>
      <c r="W89" s="214"/>
      <c r="X89" s="214"/>
      <c r="Y89" s="214"/>
      <c r="Z89" s="214"/>
      <c r="AA89" s="214"/>
      <c r="AB89" s="214"/>
    </row>
    <row r="90">
      <c r="A90" s="208">
        <v>89.0</v>
      </c>
      <c r="B90" s="1092"/>
      <c r="C90" s="1092"/>
      <c r="D90" s="1092"/>
      <c r="E90" s="1092"/>
      <c r="F90" s="1092"/>
      <c r="G90" s="1092"/>
      <c r="H90" s="1096"/>
      <c r="I90" s="1101"/>
      <c r="J90" s="1096"/>
      <c r="K90" s="1092"/>
      <c r="L90" s="1096"/>
      <c r="M90" s="1092"/>
      <c r="N90" s="1092"/>
      <c r="O90" s="1092"/>
      <c r="P90" s="1092"/>
      <c r="Q90" s="1092" t="str">
        <f>iferror(vlookup(S90,'Back up'!$B$2:$C$18,2),"")</f>
        <v/>
      </c>
      <c r="R90" s="1092"/>
      <c r="S90" s="1092"/>
      <c r="T90" s="1092"/>
      <c r="U90" s="1092"/>
      <c r="V90" s="1099"/>
      <c r="W90" s="1099"/>
      <c r="X90" s="1099"/>
      <c r="Y90" s="1099"/>
      <c r="Z90" s="1099"/>
      <c r="AA90" s="1099"/>
      <c r="AB90" s="1099"/>
    </row>
    <row r="91">
      <c r="A91" s="208">
        <v>90.0</v>
      </c>
      <c r="B91" s="1082">
        <v>46132.0</v>
      </c>
      <c r="C91" s="213"/>
      <c r="D91" s="213"/>
      <c r="E91" s="213"/>
      <c r="F91" s="1106" t="s">
        <v>71</v>
      </c>
      <c r="G91" s="1105">
        <v>616.0</v>
      </c>
      <c r="H91" s="1107" t="s">
        <v>2994</v>
      </c>
      <c r="I91" s="1126" t="s">
        <v>3017</v>
      </c>
      <c r="J91" s="219"/>
      <c r="K91" s="250">
        <v>0.9</v>
      </c>
      <c r="L91" s="780">
        <v>73152.9</v>
      </c>
      <c r="M91" s="213"/>
      <c r="N91" s="213"/>
      <c r="O91" s="213"/>
      <c r="P91" s="213"/>
      <c r="Q91" s="213" t="str">
        <f>iferror(vlookup(S91,'Back up'!$B$2:$C$18,2),"")</f>
        <v/>
      </c>
      <c r="R91" s="213"/>
      <c r="S91" s="213"/>
      <c r="T91" s="213"/>
      <c r="U91" s="213"/>
      <c r="V91" s="214"/>
      <c r="W91" s="214"/>
      <c r="X91" s="214"/>
      <c r="Y91" s="214"/>
      <c r="Z91" s="214"/>
      <c r="AA91" s="214"/>
      <c r="AB91" s="214"/>
    </row>
    <row r="92">
      <c r="A92" s="208">
        <v>91.0</v>
      </c>
      <c r="B92" s="1082">
        <v>46132.0</v>
      </c>
      <c r="C92" s="213"/>
      <c r="D92" s="213"/>
      <c r="E92" s="213"/>
      <c r="F92" s="1102" t="s">
        <v>22</v>
      </c>
      <c r="G92" s="208" t="s">
        <v>522</v>
      </c>
      <c r="H92" s="212" t="s">
        <v>2965</v>
      </c>
      <c r="I92" s="217" t="s">
        <v>3018</v>
      </c>
      <c r="J92" s="219"/>
      <c r="K92" s="250">
        <v>0.9</v>
      </c>
      <c r="L92" s="1090">
        <v>15000.0</v>
      </c>
      <c r="M92" s="213"/>
      <c r="N92" s="213"/>
      <c r="O92" s="213"/>
      <c r="P92" s="213"/>
      <c r="Q92" s="213" t="str">
        <f>iferror(vlookup(S92,'Back up'!$B$2:$C$18,2),"")</f>
        <v/>
      </c>
      <c r="R92" s="213"/>
      <c r="S92" s="213"/>
      <c r="T92" s="213"/>
      <c r="U92" s="213"/>
      <c r="V92" s="214"/>
      <c r="W92" s="214"/>
      <c r="X92" s="214"/>
      <c r="Y92" s="214"/>
      <c r="Z92" s="214"/>
      <c r="AA92" s="214"/>
      <c r="AB92" s="214"/>
    </row>
    <row r="93">
      <c r="A93" s="208">
        <v>92.0</v>
      </c>
      <c r="B93" s="1082">
        <v>46132.0</v>
      </c>
      <c r="C93" s="213"/>
      <c r="D93" s="213"/>
      <c r="E93" s="213"/>
      <c r="F93" s="1102" t="s">
        <v>22</v>
      </c>
      <c r="G93" s="208" t="s">
        <v>480</v>
      </c>
      <c r="H93" s="212" t="s">
        <v>3019</v>
      </c>
      <c r="I93" s="217" t="s">
        <v>3020</v>
      </c>
      <c r="J93" s="219"/>
      <c r="K93" s="250">
        <v>0.9</v>
      </c>
      <c r="L93" s="1090">
        <v>43000.0</v>
      </c>
      <c r="M93" s="213"/>
      <c r="N93" s="213"/>
      <c r="O93" s="213"/>
      <c r="P93" s="213"/>
      <c r="Q93" s="213" t="str">
        <f>iferror(vlookup(S93,'Back up'!$B$2:$C$18,2),"")</f>
        <v/>
      </c>
      <c r="R93" s="213"/>
      <c r="S93" s="213"/>
      <c r="T93" s="213"/>
      <c r="U93" s="213"/>
      <c r="V93" s="214"/>
      <c r="W93" s="214"/>
      <c r="X93" s="214"/>
      <c r="Y93" s="214"/>
      <c r="Z93" s="214"/>
      <c r="AA93" s="214"/>
      <c r="AB93" s="214"/>
    </row>
    <row r="94">
      <c r="A94" s="208">
        <v>93.0</v>
      </c>
      <c r="B94" s="1082">
        <v>46132.0</v>
      </c>
      <c r="C94" s="213"/>
      <c r="D94" s="213"/>
      <c r="E94" s="213"/>
      <c r="F94" s="1102" t="s">
        <v>22</v>
      </c>
      <c r="G94" s="1124" t="s">
        <v>2802</v>
      </c>
      <c r="H94" s="1124" t="s">
        <v>3021</v>
      </c>
      <c r="I94" s="1127" t="s">
        <v>3022</v>
      </c>
      <c r="J94" s="219"/>
      <c r="K94" s="250">
        <v>0.5</v>
      </c>
      <c r="L94" s="219"/>
      <c r="M94" s="213"/>
      <c r="N94" s="213"/>
      <c r="O94" s="213"/>
      <c r="P94" s="213"/>
      <c r="Q94" s="213" t="str">
        <f>iferror(vlookup(S94,'Back up'!$B$2:$C$18,2),"")</f>
        <v/>
      </c>
      <c r="R94" s="213"/>
      <c r="S94" s="213"/>
      <c r="T94" s="213"/>
      <c r="U94" s="213"/>
      <c r="V94" s="214"/>
      <c r="W94" s="214"/>
      <c r="X94" s="214"/>
      <c r="Y94" s="214"/>
      <c r="Z94" s="214"/>
      <c r="AA94" s="214"/>
      <c r="AB94" s="214"/>
    </row>
    <row r="95">
      <c r="A95" s="208">
        <v>94.0</v>
      </c>
      <c r="B95" s="1082">
        <v>46132.0</v>
      </c>
      <c r="C95" s="1114"/>
      <c r="D95" s="213"/>
      <c r="E95" s="1114"/>
      <c r="F95" s="1083" t="s">
        <v>81</v>
      </c>
      <c r="G95" s="1124">
        <v>1701.0</v>
      </c>
      <c r="H95" s="1124" t="s">
        <v>3023</v>
      </c>
      <c r="I95" s="218" t="s">
        <v>3024</v>
      </c>
      <c r="J95" s="219"/>
      <c r="K95" s="250">
        <v>0.5</v>
      </c>
      <c r="L95" s="1090">
        <v>30000.0</v>
      </c>
      <c r="M95" s="213"/>
      <c r="N95" s="213"/>
      <c r="O95" s="213"/>
      <c r="P95" s="213"/>
      <c r="Q95" s="213" t="str">
        <f>iferror(vlookup(S95,'Back up'!$B$2:$C$18,2),"")</f>
        <v/>
      </c>
      <c r="R95" s="213"/>
      <c r="S95" s="213"/>
      <c r="T95" s="213"/>
      <c r="U95" s="213"/>
      <c r="V95" s="214"/>
      <c r="W95" s="214"/>
      <c r="X95" s="214"/>
      <c r="Y95" s="214"/>
      <c r="Z95" s="214"/>
      <c r="AA95" s="214"/>
      <c r="AB95" s="214"/>
    </row>
    <row r="96">
      <c r="A96" s="208">
        <v>95.0</v>
      </c>
      <c r="B96" s="1092"/>
      <c r="C96" s="1092"/>
      <c r="D96" s="1092"/>
      <c r="E96" s="1092"/>
      <c r="F96" s="1123"/>
      <c r="G96" s="1097"/>
      <c r="H96" s="1097"/>
      <c r="I96" s="1128"/>
      <c r="J96" s="1096"/>
      <c r="K96" s="1097"/>
      <c r="L96" s="1096"/>
      <c r="M96" s="1092"/>
      <c r="N96" s="1092"/>
      <c r="O96" s="1092"/>
      <c r="P96" s="1092"/>
      <c r="Q96" s="1092" t="str">
        <f>iferror(vlookup(S96,'Back up'!$B$2:$C$18,2),"")</f>
        <v/>
      </c>
      <c r="R96" s="1092"/>
      <c r="S96" s="1092"/>
      <c r="T96" s="1092"/>
      <c r="U96" s="1092"/>
      <c r="V96" s="1099"/>
      <c r="W96" s="1099"/>
      <c r="X96" s="1099"/>
      <c r="Y96" s="1099"/>
      <c r="Z96" s="1099"/>
      <c r="AA96" s="1099"/>
      <c r="AB96" s="1099"/>
    </row>
    <row r="97">
      <c r="A97" s="208">
        <v>96.0</v>
      </c>
      <c r="B97" s="1082">
        <v>46133.0</v>
      </c>
      <c r="C97" s="213"/>
      <c r="D97" s="213"/>
      <c r="E97" s="213"/>
      <c r="F97" s="1102" t="s">
        <v>22</v>
      </c>
      <c r="G97" s="208" t="s">
        <v>522</v>
      </c>
      <c r="H97" s="212" t="s">
        <v>2965</v>
      </c>
      <c r="I97" s="217" t="s">
        <v>3018</v>
      </c>
      <c r="J97" s="219"/>
      <c r="K97" s="250">
        <v>0.9</v>
      </c>
      <c r="L97" s="1090">
        <v>15000.0</v>
      </c>
      <c r="M97" s="213"/>
      <c r="N97" s="213"/>
      <c r="O97" s="213"/>
      <c r="P97" s="213"/>
      <c r="Q97" s="213" t="str">
        <f>iferror(vlookup(S97,'Back up'!$B$2:$C$18,2),"")</f>
        <v/>
      </c>
      <c r="R97" s="213"/>
      <c r="S97" s="213"/>
      <c r="T97" s="213"/>
      <c r="U97" s="213"/>
      <c r="V97" s="214"/>
      <c r="W97" s="214"/>
      <c r="X97" s="214"/>
      <c r="Y97" s="214"/>
      <c r="Z97" s="214"/>
      <c r="AA97" s="214"/>
      <c r="AB97" s="214"/>
    </row>
    <row r="98">
      <c r="A98" s="208">
        <v>97.0</v>
      </c>
      <c r="B98" s="1082">
        <v>46133.0</v>
      </c>
      <c r="C98" s="213"/>
      <c r="D98" s="213"/>
      <c r="E98" s="213"/>
      <c r="F98" s="1102" t="s">
        <v>22</v>
      </c>
      <c r="G98" s="208" t="s">
        <v>480</v>
      </c>
      <c r="H98" s="212" t="s">
        <v>3019</v>
      </c>
      <c r="I98" s="217" t="s">
        <v>3020</v>
      </c>
      <c r="J98" s="219"/>
      <c r="K98" s="250">
        <v>0.9</v>
      </c>
      <c r="L98" s="1090">
        <v>43000.0</v>
      </c>
      <c r="M98" s="213"/>
      <c r="N98" s="213"/>
      <c r="O98" s="213"/>
      <c r="P98" s="213"/>
      <c r="Q98" s="213" t="str">
        <f>iferror(vlookup(S98,'Back up'!$B$2:$C$18,2),"")</f>
        <v/>
      </c>
      <c r="R98" s="213"/>
      <c r="S98" s="213"/>
      <c r="T98" s="213"/>
      <c r="U98" s="213"/>
      <c r="V98" s="214"/>
      <c r="W98" s="214"/>
      <c r="X98" s="214"/>
      <c r="Y98" s="214"/>
      <c r="Z98" s="214"/>
      <c r="AA98" s="214"/>
      <c r="AB98" s="214"/>
    </row>
    <row r="99">
      <c r="A99" s="208">
        <v>98.0</v>
      </c>
      <c r="B99" s="1082">
        <v>46133.0</v>
      </c>
      <c r="C99" s="1114"/>
      <c r="D99" s="213"/>
      <c r="E99" s="1114"/>
      <c r="F99" s="1102" t="s">
        <v>22</v>
      </c>
      <c r="G99" s="208" t="s">
        <v>506</v>
      </c>
      <c r="H99" s="208" t="s">
        <v>2983</v>
      </c>
      <c r="I99" s="217" t="s">
        <v>3018</v>
      </c>
      <c r="J99" s="219"/>
      <c r="K99" s="250">
        <v>0.9</v>
      </c>
      <c r="L99" s="1090">
        <v>12900.0</v>
      </c>
      <c r="M99" s="213"/>
      <c r="N99" s="213"/>
      <c r="O99" s="213"/>
      <c r="P99" s="213"/>
      <c r="Q99" s="213" t="str">
        <f>iferror(vlookup(S99,'Back up'!$B$2:$C$18,2),"")</f>
        <v/>
      </c>
      <c r="R99" s="213"/>
      <c r="S99" s="213"/>
      <c r="T99" s="213"/>
      <c r="U99" s="213"/>
      <c r="V99" s="214"/>
      <c r="W99" s="214"/>
      <c r="X99" s="214"/>
      <c r="Y99" s="214"/>
      <c r="Z99" s="214"/>
      <c r="AA99" s="214"/>
      <c r="AB99" s="214"/>
    </row>
    <row r="100">
      <c r="A100" s="208">
        <v>99.0</v>
      </c>
      <c r="B100" s="1082">
        <v>46133.0</v>
      </c>
      <c r="C100" s="1114"/>
      <c r="D100" s="213"/>
      <c r="E100" s="1114"/>
      <c r="F100" s="1129" t="s">
        <v>22</v>
      </c>
      <c r="G100" s="1130" t="s">
        <v>3025</v>
      </c>
      <c r="H100" s="1130" t="s">
        <v>3026</v>
      </c>
      <c r="I100" s="1127" t="s">
        <v>3022</v>
      </c>
      <c r="J100" s="219"/>
      <c r="K100" s="250">
        <v>0.5</v>
      </c>
      <c r="L100" s="1090">
        <v>28600.0</v>
      </c>
      <c r="M100" s="213"/>
      <c r="N100" s="213"/>
      <c r="O100" s="213"/>
      <c r="P100" s="213"/>
      <c r="Q100" s="213" t="str">
        <f>iferror(vlookup(S100,'Back up'!$B$2:$C$18,2),"")</f>
        <v/>
      </c>
      <c r="R100" s="213"/>
      <c r="S100" s="213"/>
      <c r="T100" s="213"/>
      <c r="U100" s="213"/>
      <c r="V100" s="214"/>
      <c r="W100" s="214"/>
      <c r="X100" s="214"/>
      <c r="Y100" s="214"/>
      <c r="Z100" s="214"/>
      <c r="AA100" s="214"/>
      <c r="AB100" s="214"/>
    </row>
    <row r="101" hidden="1">
      <c r="A101" s="208">
        <v>100.0</v>
      </c>
      <c r="B101" s="1082">
        <v>46133.0</v>
      </c>
      <c r="C101" s="1114"/>
      <c r="D101" s="213"/>
      <c r="E101" s="1114"/>
      <c r="F101" s="1115" t="s">
        <v>81</v>
      </c>
      <c r="G101" s="1131">
        <v>809.0</v>
      </c>
      <c r="H101" s="1079" t="s">
        <v>2985</v>
      </c>
      <c r="I101" s="1132" t="s">
        <v>3027</v>
      </c>
      <c r="J101" s="219"/>
      <c r="K101" s="250">
        <v>0.5</v>
      </c>
      <c r="L101" s="1090">
        <v>14910.0</v>
      </c>
      <c r="M101" s="213"/>
      <c r="N101" s="213"/>
      <c r="O101" s="213"/>
      <c r="P101" s="213"/>
      <c r="Q101" s="213" t="str">
        <f>iferror(vlookup(S101,'Back up'!$B$2:$C$18,2),"")</f>
        <v/>
      </c>
      <c r="R101" s="213"/>
      <c r="S101" s="213"/>
      <c r="T101" s="213"/>
      <c r="U101" s="213"/>
      <c r="V101" s="214"/>
      <c r="W101" s="214"/>
      <c r="X101" s="214"/>
      <c r="Y101" s="214"/>
      <c r="Z101" s="214"/>
      <c r="AA101" s="214"/>
      <c r="AB101" s="214"/>
    </row>
    <row r="102" hidden="1">
      <c r="A102" s="208">
        <v>101.0</v>
      </c>
      <c r="B102" s="1133"/>
      <c r="C102" s="1092"/>
      <c r="D102" s="1092"/>
      <c r="E102" s="1092"/>
      <c r="F102" s="1123"/>
      <c r="G102" s="1097"/>
      <c r="H102" s="1097"/>
      <c r="I102" s="1128"/>
      <c r="J102" s="1096"/>
      <c r="K102" s="1097"/>
      <c r="L102" s="1096"/>
      <c r="M102" s="1092"/>
      <c r="N102" s="1092"/>
      <c r="O102" s="1092"/>
      <c r="P102" s="1092"/>
      <c r="Q102" s="1092" t="str">
        <f>iferror(vlookup(S102,'Back up'!$B$2:$C$18,2),"")</f>
        <v/>
      </c>
      <c r="R102" s="1092"/>
      <c r="S102" s="1092"/>
      <c r="T102" s="1092"/>
      <c r="U102" s="1092"/>
      <c r="V102" s="1099"/>
      <c r="W102" s="1099"/>
      <c r="X102" s="1099"/>
      <c r="Y102" s="1099"/>
      <c r="Z102" s="1099"/>
      <c r="AA102" s="1099"/>
      <c r="AB102" s="1099"/>
    </row>
    <row r="103" hidden="1">
      <c r="A103" s="208">
        <v>102.0</v>
      </c>
      <c r="B103" s="1134">
        <v>46134.0</v>
      </c>
      <c r="C103" s="1114"/>
      <c r="D103" s="1135"/>
      <c r="E103" s="1114"/>
      <c r="F103" s="1136" t="s">
        <v>22</v>
      </c>
      <c r="G103" s="1080" t="s">
        <v>530</v>
      </c>
      <c r="H103" s="1080" t="s">
        <v>2954</v>
      </c>
      <c r="I103" s="1137" t="s">
        <v>3028</v>
      </c>
      <c r="J103" s="814"/>
      <c r="K103" s="250">
        <v>0.9</v>
      </c>
      <c r="L103" s="1090">
        <v>135000.0</v>
      </c>
      <c r="M103" s="256"/>
      <c r="N103" s="256"/>
      <c r="O103" s="256"/>
      <c r="P103" s="256"/>
      <c r="Q103" s="256" t="str">
        <f>iferror(vlookup(S103,'Back up'!$B$2:$C$18,2),"")</f>
        <v/>
      </c>
      <c r="R103" s="256"/>
      <c r="S103" s="256"/>
      <c r="T103" s="256"/>
      <c r="U103" s="256"/>
      <c r="V103" s="771"/>
      <c r="W103" s="771"/>
      <c r="X103" s="771"/>
      <c r="Y103" s="771"/>
      <c r="Z103" s="771"/>
      <c r="AA103" s="771"/>
      <c r="AB103" s="771"/>
    </row>
    <row r="104" hidden="1">
      <c r="A104" s="208">
        <v>103.0</v>
      </c>
      <c r="B104" s="1134">
        <v>46134.0</v>
      </c>
      <c r="C104" s="1135"/>
      <c r="D104" s="1135"/>
      <c r="E104" s="1135"/>
      <c r="F104" s="1136" t="s">
        <v>2973</v>
      </c>
      <c r="G104" s="1138" t="s">
        <v>2925</v>
      </c>
      <c r="H104" s="1138" t="s">
        <v>2974</v>
      </c>
      <c r="I104" s="1139" t="s">
        <v>3029</v>
      </c>
      <c r="J104" s="219"/>
      <c r="K104" s="250">
        <v>0.9</v>
      </c>
      <c r="L104" s="1090">
        <v>840000.0</v>
      </c>
      <c r="M104" s="213"/>
      <c r="N104" s="213"/>
      <c r="O104" s="213"/>
      <c r="P104" s="213"/>
      <c r="Q104" s="213" t="str">
        <f>iferror(vlookup(S104,'Back up'!$B$2:$C$18,2),"")</f>
        <v/>
      </c>
      <c r="R104" s="213"/>
      <c r="S104" s="213"/>
      <c r="T104" s="213"/>
      <c r="U104" s="213"/>
      <c r="V104" s="214"/>
      <c r="W104" s="214"/>
      <c r="X104" s="214"/>
      <c r="Y104" s="214"/>
      <c r="Z104" s="214"/>
      <c r="AA104" s="214"/>
      <c r="AB104" s="214"/>
    </row>
    <row r="105" hidden="1">
      <c r="A105" s="208">
        <v>104.0</v>
      </c>
      <c r="B105" s="1134">
        <v>46134.0</v>
      </c>
      <c r="C105" s="1135"/>
      <c r="D105" s="1135"/>
      <c r="E105" s="1135"/>
      <c r="F105" s="1136" t="s">
        <v>22</v>
      </c>
      <c r="G105" s="1140" t="s">
        <v>512</v>
      </c>
      <c r="H105" s="1140" t="s">
        <v>3001</v>
      </c>
      <c r="I105" s="1141" t="s">
        <v>3030</v>
      </c>
      <c r="J105" s="219"/>
      <c r="K105" s="250">
        <v>0.5</v>
      </c>
      <c r="L105" s="1090">
        <v>149900.0</v>
      </c>
      <c r="M105" s="213"/>
      <c r="N105" s="213"/>
      <c r="O105" s="213"/>
      <c r="P105" s="213"/>
      <c r="Q105" s="213" t="str">
        <f>iferror(vlookup(S105,'Back up'!$B$2:$C$18,2),"")</f>
        <v/>
      </c>
      <c r="R105" s="213"/>
      <c r="S105" s="213"/>
      <c r="T105" s="213"/>
      <c r="U105" s="213"/>
      <c r="V105" s="214"/>
      <c r="W105" s="214"/>
      <c r="X105" s="214"/>
      <c r="Y105" s="214"/>
      <c r="Z105" s="214"/>
      <c r="AA105" s="214"/>
      <c r="AB105" s="214"/>
    </row>
    <row r="106" hidden="1">
      <c r="A106" s="208">
        <v>105.0</v>
      </c>
      <c r="B106" s="1134">
        <v>46134.0</v>
      </c>
      <c r="C106" s="1135"/>
      <c r="D106" s="1135"/>
      <c r="E106" s="1135"/>
      <c r="F106" s="990" t="s">
        <v>81</v>
      </c>
      <c r="G106" s="1116">
        <v>1908.0</v>
      </c>
      <c r="H106" s="1142" t="s">
        <v>3031</v>
      </c>
      <c r="I106" s="1139" t="s">
        <v>3032</v>
      </c>
      <c r="J106" s="219"/>
      <c r="K106" s="250">
        <v>0.9</v>
      </c>
      <c r="L106" s="1090">
        <v>27690.0</v>
      </c>
      <c r="M106" s="213"/>
      <c r="N106" s="213"/>
      <c r="O106" s="213"/>
      <c r="P106" s="213"/>
      <c r="Q106" s="213" t="str">
        <f>iferror(vlookup(S106,'Back up'!$B$2:$C$18,2),"")</f>
        <v/>
      </c>
      <c r="R106" s="213"/>
      <c r="S106" s="213"/>
      <c r="T106" s="213"/>
      <c r="U106" s="213"/>
      <c r="V106" s="214"/>
      <c r="W106" s="214"/>
      <c r="X106" s="214"/>
      <c r="Y106" s="214"/>
      <c r="Z106" s="214"/>
      <c r="AA106" s="214"/>
      <c r="AB106" s="214"/>
    </row>
    <row r="107" hidden="1">
      <c r="A107" s="208">
        <v>106.0</v>
      </c>
      <c r="B107" s="1134">
        <v>46134.0</v>
      </c>
      <c r="C107" s="1135"/>
      <c r="D107" s="1135"/>
      <c r="E107" s="1135"/>
      <c r="F107" s="1136" t="s">
        <v>22</v>
      </c>
      <c r="G107" s="1143" t="s">
        <v>532</v>
      </c>
      <c r="H107" s="1143" t="s">
        <v>2999</v>
      </c>
      <c r="I107" s="1141" t="s">
        <v>3033</v>
      </c>
      <c r="J107" s="219"/>
      <c r="K107" s="250">
        <v>0.9</v>
      </c>
      <c r="L107" s="1090">
        <v>70000.0</v>
      </c>
      <c r="M107" s="213"/>
      <c r="N107" s="213"/>
      <c r="O107" s="213"/>
      <c r="P107" s="213"/>
      <c r="Q107" s="213" t="str">
        <f>iferror(vlookup(S107,'Back up'!$B$2:$C$18,2),"")</f>
        <v/>
      </c>
      <c r="R107" s="213"/>
      <c r="S107" s="213"/>
      <c r="T107" s="213"/>
      <c r="U107" s="213"/>
      <c r="V107" s="214"/>
      <c r="W107" s="214"/>
      <c r="X107" s="214"/>
      <c r="Y107" s="214"/>
      <c r="Z107" s="214"/>
      <c r="AA107" s="214"/>
      <c r="AB107" s="214"/>
    </row>
    <row r="108" hidden="1">
      <c r="A108" s="208">
        <v>107.0</v>
      </c>
      <c r="B108" s="1134">
        <v>46134.0</v>
      </c>
      <c r="C108" s="1114"/>
      <c r="D108" s="1135"/>
      <c r="E108" s="1114"/>
      <c r="F108" s="1136" t="s">
        <v>22</v>
      </c>
      <c r="G108" s="1078" t="s">
        <v>492</v>
      </c>
      <c r="H108" s="1078" t="s">
        <v>2971</v>
      </c>
      <c r="I108" s="1144" t="s">
        <v>3028</v>
      </c>
      <c r="J108" s="219"/>
      <c r="K108" s="250">
        <v>0.9</v>
      </c>
      <c r="L108" s="1090">
        <v>99500.0</v>
      </c>
      <c r="M108" s="213"/>
      <c r="N108" s="213"/>
      <c r="O108" s="213"/>
      <c r="P108" s="213"/>
      <c r="Q108" s="213" t="str">
        <f>iferror(vlookup(S108,'Back up'!$B$2:$C$18,2),"")</f>
        <v/>
      </c>
      <c r="R108" s="213"/>
      <c r="S108" s="213"/>
      <c r="T108" s="213"/>
      <c r="U108" s="213"/>
      <c r="V108" s="214"/>
      <c r="W108" s="214"/>
      <c r="X108" s="214"/>
      <c r="Y108" s="214"/>
      <c r="Z108" s="214"/>
      <c r="AA108" s="214"/>
      <c r="AB108" s="214"/>
    </row>
    <row r="109" hidden="1">
      <c r="A109" s="208">
        <v>108.0</v>
      </c>
      <c r="B109" s="1145"/>
      <c r="C109" s="1146"/>
      <c r="D109" s="1147"/>
      <c r="E109" s="1146"/>
      <c r="F109" s="1148"/>
      <c r="G109" s="1149"/>
      <c r="H109" s="1149"/>
      <c r="I109" s="1150"/>
      <c r="J109" s="1096"/>
      <c r="K109" s="1149"/>
      <c r="L109" s="1096"/>
      <c r="M109" s="1092"/>
      <c r="N109" s="1092"/>
      <c r="O109" s="1092"/>
      <c r="P109" s="1092"/>
      <c r="Q109" s="1092" t="str">
        <f>iferror(vlookup(S109,'Back up'!$B$2:$C$18,2),"")</f>
        <v/>
      </c>
      <c r="R109" s="1092"/>
      <c r="S109" s="1092"/>
      <c r="T109" s="1092"/>
      <c r="U109" s="1092"/>
      <c r="V109" s="1099"/>
      <c r="W109" s="1099"/>
      <c r="X109" s="1099"/>
      <c r="Y109" s="1099"/>
      <c r="Z109" s="1099"/>
      <c r="AA109" s="1099"/>
      <c r="AB109" s="1099"/>
    </row>
    <row r="110" hidden="1">
      <c r="A110" s="208">
        <v>109.0</v>
      </c>
      <c r="B110" s="1151">
        <v>46135.0</v>
      </c>
      <c r="C110" s="256"/>
      <c r="D110" s="256"/>
      <c r="E110" s="256"/>
      <c r="F110" s="1083" t="s">
        <v>81</v>
      </c>
      <c r="G110" s="1088">
        <v>1902.0</v>
      </c>
      <c r="H110" s="212" t="s">
        <v>3034</v>
      </c>
      <c r="I110" s="217" t="s">
        <v>3035</v>
      </c>
      <c r="J110" s="814"/>
      <c r="K110" s="250">
        <v>0.9</v>
      </c>
      <c r="L110" s="1152">
        <v>10000.0</v>
      </c>
      <c r="M110" s="256"/>
      <c r="N110" s="256"/>
      <c r="O110" s="256"/>
      <c r="P110" s="256"/>
      <c r="Q110" s="256" t="str">
        <f>iferror(vlookup(S110,'Back up'!$B$2:$C$18,2),"")</f>
        <v/>
      </c>
      <c r="R110" s="256"/>
      <c r="S110" s="256"/>
      <c r="T110" s="256"/>
      <c r="U110" s="256"/>
      <c r="V110" s="771"/>
      <c r="W110" s="771"/>
      <c r="X110" s="771"/>
      <c r="Y110" s="771"/>
      <c r="Z110" s="771"/>
      <c r="AA110" s="771"/>
      <c r="AB110" s="771"/>
    </row>
    <row r="111" hidden="1">
      <c r="A111" s="208">
        <v>110.0</v>
      </c>
      <c r="B111" s="1082">
        <v>46135.0</v>
      </c>
      <c r="C111" s="213"/>
      <c r="D111" s="213"/>
      <c r="E111" s="213"/>
      <c r="F111" s="1102" t="s">
        <v>22</v>
      </c>
      <c r="G111" s="208" t="s">
        <v>480</v>
      </c>
      <c r="H111" s="212" t="s">
        <v>3019</v>
      </c>
      <c r="I111" s="217" t="s">
        <v>3036</v>
      </c>
      <c r="J111" s="219"/>
      <c r="K111" s="250">
        <v>0.9</v>
      </c>
      <c r="L111" s="1090">
        <v>43000.0</v>
      </c>
      <c r="M111" s="213"/>
      <c r="N111" s="213"/>
      <c r="O111" s="213"/>
      <c r="P111" s="213"/>
      <c r="Q111" s="213" t="str">
        <f>iferror(vlookup(S111,'Back up'!$B$2:$C$18,2),"")</f>
        <v/>
      </c>
      <c r="R111" s="213"/>
      <c r="S111" s="213"/>
      <c r="T111" s="213"/>
      <c r="U111" s="213"/>
      <c r="V111" s="214"/>
      <c r="W111" s="214"/>
      <c r="X111" s="214"/>
      <c r="Y111" s="214"/>
      <c r="Z111" s="214"/>
      <c r="AA111" s="214"/>
      <c r="AB111" s="214"/>
    </row>
    <row r="112" hidden="1">
      <c r="A112" s="208">
        <v>111.0</v>
      </c>
      <c r="B112" s="1082">
        <v>46135.0</v>
      </c>
      <c r="C112" s="213"/>
      <c r="D112" s="213"/>
      <c r="E112" s="213"/>
      <c r="F112" s="1136" t="s">
        <v>22</v>
      </c>
      <c r="G112" s="1143" t="s">
        <v>532</v>
      </c>
      <c r="H112" s="1143" t="s">
        <v>2999</v>
      </c>
      <c r="I112" s="1153" t="s">
        <v>3037</v>
      </c>
      <c r="J112" s="219"/>
      <c r="K112" s="250">
        <v>0.9</v>
      </c>
      <c r="L112" s="1090">
        <v>70000.0</v>
      </c>
      <c r="M112" s="213"/>
      <c r="N112" s="213"/>
      <c r="O112" s="213"/>
      <c r="P112" s="213"/>
      <c r="Q112" s="213" t="str">
        <f>iferror(vlookup(S112,'Back up'!$B$2:$C$18,2),"")</f>
        <v/>
      </c>
      <c r="R112" s="213"/>
      <c r="S112" s="213"/>
      <c r="T112" s="213"/>
      <c r="U112" s="213"/>
      <c r="V112" s="214"/>
      <c r="W112" s="214"/>
      <c r="X112" s="214"/>
      <c r="Y112" s="214"/>
      <c r="Z112" s="214"/>
      <c r="AA112" s="214"/>
      <c r="AB112" s="214"/>
    </row>
    <row r="113" hidden="1">
      <c r="A113" s="208">
        <v>112.0</v>
      </c>
      <c r="B113" s="1082">
        <v>46135.0</v>
      </c>
      <c r="C113" s="213"/>
      <c r="D113" s="213"/>
      <c r="E113" s="213"/>
      <c r="F113" s="1102" t="s">
        <v>22</v>
      </c>
      <c r="G113" s="1103" t="s">
        <v>524</v>
      </c>
      <c r="H113" s="208" t="s">
        <v>2979</v>
      </c>
      <c r="I113" s="1154"/>
      <c r="J113" s="219"/>
      <c r="K113" s="250">
        <v>0.9</v>
      </c>
      <c r="L113" s="1090">
        <v>25000.0</v>
      </c>
      <c r="M113" s="213"/>
      <c r="N113" s="213"/>
      <c r="O113" s="213"/>
      <c r="P113" s="213"/>
      <c r="Q113" s="213" t="str">
        <f>iferror(vlookup(S113,'Back up'!$B$2:$C$18,2),"")</f>
        <v/>
      </c>
      <c r="R113" s="213"/>
      <c r="S113" s="213"/>
      <c r="T113" s="213"/>
      <c r="U113" s="213"/>
      <c r="V113" s="214"/>
      <c r="W113" s="214"/>
      <c r="X113" s="214"/>
      <c r="Y113" s="214"/>
      <c r="Z113" s="214"/>
      <c r="AA113" s="214"/>
      <c r="AB113" s="214"/>
    </row>
    <row r="114" hidden="1">
      <c r="A114" s="208">
        <v>113.0</v>
      </c>
      <c r="B114" s="1082">
        <v>46135.0</v>
      </c>
      <c r="C114" s="213"/>
      <c r="D114" s="213"/>
      <c r="E114" s="213"/>
      <c r="F114" s="1078" t="s">
        <v>81</v>
      </c>
      <c r="G114" s="1078">
        <v>1404.0</v>
      </c>
      <c r="H114" s="212" t="s">
        <v>387</v>
      </c>
      <c r="I114" s="1153" t="s">
        <v>3038</v>
      </c>
      <c r="J114" s="219"/>
      <c r="K114" s="250">
        <v>0.9</v>
      </c>
      <c r="L114" s="219"/>
      <c r="M114" s="213"/>
      <c r="N114" s="213"/>
      <c r="O114" s="213"/>
      <c r="P114" s="213"/>
      <c r="Q114" s="213" t="str">
        <f>iferror(vlookup(S114,'Back up'!$B$2:$C$18,2),"")</f>
        <v/>
      </c>
      <c r="R114" s="213"/>
      <c r="S114" s="213"/>
      <c r="T114" s="213"/>
      <c r="U114" s="213"/>
      <c r="V114" s="214"/>
      <c r="W114" s="214"/>
      <c r="X114" s="214"/>
      <c r="Y114" s="214"/>
      <c r="Z114" s="214"/>
      <c r="AA114" s="214"/>
      <c r="AB114" s="214"/>
    </row>
    <row r="115" hidden="1">
      <c r="A115" s="208">
        <v>114.0</v>
      </c>
      <c r="B115" s="1133"/>
      <c r="C115" s="1092"/>
      <c r="D115" s="1092"/>
      <c r="E115" s="1092"/>
      <c r="F115" s="1155"/>
      <c r="G115" s="1092"/>
      <c r="H115" s="1096"/>
      <c r="I115" s="1101"/>
      <c r="J115" s="1096"/>
      <c r="K115" s="1092"/>
      <c r="L115" s="1096"/>
      <c r="M115" s="1092"/>
      <c r="N115" s="1092"/>
      <c r="O115" s="1092"/>
      <c r="P115" s="1092"/>
      <c r="Q115" s="1092" t="str">
        <f>iferror(vlookup(S115,'Back up'!$B$2:$C$18,2),"")</f>
        <v/>
      </c>
      <c r="R115" s="1092"/>
      <c r="S115" s="1092"/>
      <c r="T115" s="1092"/>
      <c r="U115" s="1092"/>
      <c r="V115" s="1099"/>
      <c r="W115" s="1099"/>
      <c r="X115" s="1099"/>
      <c r="Y115" s="1099"/>
      <c r="Z115" s="1099"/>
      <c r="AA115" s="1099"/>
      <c r="AB115" s="1099"/>
    </row>
    <row r="116" hidden="1">
      <c r="A116" s="208">
        <v>115.0</v>
      </c>
      <c r="B116" s="1082">
        <v>46136.0</v>
      </c>
      <c r="C116" s="213"/>
      <c r="D116" s="256"/>
      <c r="E116" s="213"/>
      <c r="F116" s="212" t="s">
        <v>2950</v>
      </c>
      <c r="G116" s="1108" t="s">
        <v>2951</v>
      </c>
      <c r="H116" s="212" t="s">
        <v>2952</v>
      </c>
      <c r="I116" s="1153" t="s">
        <v>3039</v>
      </c>
      <c r="J116" s="1156"/>
      <c r="K116" s="250">
        <v>0.9</v>
      </c>
      <c r="L116" s="219"/>
      <c r="M116" s="213"/>
      <c r="N116" s="213"/>
      <c r="O116" s="213"/>
      <c r="P116" s="213"/>
      <c r="Q116" s="213" t="str">
        <f>iferror(vlookup(S116,'Back up'!$B$2:$C$18,2),"")</f>
        <v/>
      </c>
      <c r="R116" s="213"/>
      <c r="S116" s="213"/>
      <c r="T116" s="213"/>
      <c r="U116" s="213"/>
      <c r="V116" s="214"/>
      <c r="W116" s="214"/>
      <c r="X116" s="214"/>
      <c r="Y116" s="214"/>
      <c r="Z116" s="214"/>
      <c r="AA116" s="214"/>
      <c r="AB116" s="214"/>
    </row>
    <row r="117" hidden="1">
      <c r="A117" s="208">
        <v>116.0</v>
      </c>
      <c r="B117" s="1082">
        <v>46136.0</v>
      </c>
      <c r="C117" s="213"/>
      <c r="D117" s="213"/>
      <c r="E117" s="213"/>
      <c r="F117" s="1157" t="s">
        <v>81</v>
      </c>
      <c r="G117" s="255">
        <v>1810.0</v>
      </c>
      <c r="H117" s="255" t="s">
        <v>2998</v>
      </c>
      <c r="I117" s="1158" t="s">
        <v>3040</v>
      </c>
      <c r="J117" s="1156"/>
      <c r="K117" s="250">
        <v>0.5</v>
      </c>
      <c r="L117" s="219"/>
      <c r="M117" s="213"/>
      <c r="N117" s="213"/>
      <c r="O117" s="213"/>
      <c r="P117" s="213"/>
      <c r="Q117" s="213" t="str">
        <f>iferror(vlookup(S117,'Back up'!$B$2:$C$18,2),"")</f>
        <v/>
      </c>
      <c r="R117" s="213"/>
      <c r="S117" s="213"/>
      <c r="T117" s="213"/>
      <c r="U117" s="213"/>
      <c r="V117" s="214"/>
      <c r="W117" s="214"/>
      <c r="X117" s="214"/>
      <c r="Y117" s="214"/>
      <c r="Z117" s="214"/>
      <c r="AA117" s="214"/>
      <c r="AB117" s="214"/>
    </row>
    <row r="118" hidden="1">
      <c r="A118" s="208">
        <v>117.0</v>
      </c>
      <c r="B118" s="1082">
        <v>46136.0</v>
      </c>
      <c r="C118" s="213"/>
      <c r="D118" s="213"/>
      <c r="E118" s="213"/>
      <c r="F118" s="1159" t="s">
        <v>22</v>
      </c>
      <c r="G118" s="999" t="s">
        <v>3041</v>
      </c>
      <c r="H118" s="255" t="s">
        <v>3042</v>
      </c>
      <c r="I118" s="1158" t="s">
        <v>3043</v>
      </c>
      <c r="J118" s="1156"/>
      <c r="K118" s="250">
        <v>0.5</v>
      </c>
      <c r="L118" s="219"/>
      <c r="M118" s="213"/>
      <c r="N118" s="213"/>
      <c r="O118" s="213"/>
      <c r="P118" s="213"/>
      <c r="Q118" s="213" t="str">
        <f>iferror(vlookup(S118,'Back up'!$B$2:$C$18,2),"")</f>
        <v/>
      </c>
      <c r="R118" s="213"/>
      <c r="S118" s="213"/>
      <c r="T118" s="213"/>
      <c r="U118" s="213"/>
      <c r="V118" s="214"/>
      <c r="W118" s="214"/>
      <c r="X118" s="214"/>
      <c r="Y118" s="214"/>
      <c r="Z118" s="214"/>
      <c r="AA118" s="214"/>
      <c r="AB118" s="214"/>
    </row>
    <row r="119" hidden="1">
      <c r="A119" s="208">
        <v>118.0</v>
      </c>
      <c r="B119" s="1082">
        <v>46136.0</v>
      </c>
      <c r="C119" s="213"/>
      <c r="D119" s="213"/>
      <c r="E119" s="213"/>
      <c r="F119" s="1159" t="s">
        <v>22</v>
      </c>
      <c r="G119" s="999" t="s">
        <v>2155</v>
      </c>
      <c r="H119" s="255" t="s">
        <v>3044</v>
      </c>
      <c r="I119" s="1158" t="s">
        <v>3045</v>
      </c>
      <c r="J119" s="1156"/>
      <c r="K119" s="250">
        <v>0.5</v>
      </c>
      <c r="L119" s="219"/>
      <c r="M119" s="213"/>
      <c r="N119" s="213"/>
      <c r="O119" s="213"/>
      <c r="P119" s="213"/>
      <c r="Q119" s="213" t="str">
        <f>iferror(vlookup(S119,'Back up'!$B$2:$C$18,2),"")</f>
        <v/>
      </c>
      <c r="R119" s="213"/>
      <c r="S119" s="213"/>
      <c r="T119" s="213"/>
      <c r="U119" s="213"/>
      <c r="V119" s="214"/>
      <c r="W119" s="214"/>
      <c r="X119" s="214"/>
      <c r="Y119" s="214"/>
      <c r="Z119" s="214"/>
      <c r="AA119" s="214"/>
      <c r="AB119" s="214"/>
    </row>
    <row r="120" hidden="1">
      <c r="A120" s="208">
        <v>119.0</v>
      </c>
      <c r="B120" s="1082">
        <v>46136.0</v>
      </c>
      <c r="C120" s="213"/>
      <c r="D120" s="213"/>
      <c r="E120" s="213"/>
      <c r="F120" s="1159" t="s">
        <v>22</v>
      </c>
      <c r="G120" s="999" t="s">
        <v>298</v>
      </c>
      <c r="H120" s="255" t="s">
        <v>3046</v>
      </c>
      <c r="I120" s="1158" t="s">
        <v>3047</v>
      </c>
      <c r="J120" s="219"/>
      <c r="K120" s="250">
        <v>0.2</v>
      </c>
      <c r="L120" s="219"/>
      <c r="M120" s="213"/>
      <c r="N120" s="213"/>
      <c r="O120" s="213"/>
      <c r="P120" s="213"/>
      <c r="Q120" s="213" t="str">
        <f>iferror(vlookup(S120,'Back up'!$B$2:$C$18,2),"")</f>
        <v/>
      </c>
      <c r="R120" s="213"/>
      <c r="S120" s="213"/>
      <c r="T120" s="213"/>
      <c r="U120" s="213"/>
      <c r="V120" s="214"/>
      <c r="W120" s="214"/>
      <c r="X120" s="214"/>
      <c r="Y120" s="214"/>
      <c r="Z120" s="214"/>
      <c r="AA120" s="214"/>
      <c r="AB120" s="214"/>
    </row>
    <row r="121" hidden="1">
      <c r="A121" s="208">
        <v>120.0</v>
      </c>
      <c r="B121" s="1133"/>
      <c r="C121" s="1092"/>
      <c r="D121" s="1092"/>
      <c r="E121" s="1092"/>
      <c r="F121" s="1155"/>
      <c r="G121" s="1097"/>
      <c r="H121" s="1097"/>
      <c r="I121" s="1128"/>
      <c r="J121" s="1096"/>
      <c r="K121" s="1096"/>
      <c r="L121" s="1096"/>
      <c r="M121" s="1092"/>
      <c r="N121" s="1092"/>
      <c r="O121" s="1092"/>
      <c r="P121" s="1092"/>
      <c r="Q121" s="1092" t="str">
        <f>iferror(vlookup(S121,'Back up'!$B$2:$C$18,2),"")</f>
        <v/>
      </c>
      <c r="R121" s="1092"/>
      <c r="S121" s="1092"/>
      <c r="T121" s="1092"/>
      <c r="U121" s="1092"/>
      <c r="V121" s="1099"/>
      <c r="W121" s="1099"/>
      <c r="X121" s="1099"/>
      <c r="Y121" s="1099"/>
      <c r="Z121" s="1099"/>
      <c r="AA121" s="1099"/>
      <c r="AB121" s="1099"/>
    </row>
    <row r="122" hidden="1">
      <c r="A122" s="208">
        <v>121.0</v>
      </c>
      <c r="B122" s="1082">
        <v>46137.0</v>
      </c>
      <c r="C122" s="213"/>
      <c r="D122" s="1160"/>
      <c r="E122" s="256"/>
      <c r="F122" s="1041" t="s">
        <v>479</v>
      </c>
      <c r="G122" s="1041" t="s">
        <v>510</v>
      </c>
      <c r="H122" s="1157" t="s">
        <v>509</v>
      </c>
      <c r="I122" s="1161" t="s">
        <v>3048</v>
      </c>
      <c r="J122" s="219"/>
      <c r="K122" s="250">
        <v>0.9</v>
      </c>
      <c r="L122" s="219"/>
      <c r="M122" s="213"/>
      <c r="N122" s="213"/>
      <c r="O122" s="213"/>
      <c r="P122" s="213"/>
      <c r="Q122" s="213" t="str">
        <f>iferror(vlookup(S122,'Back up'!$B$2:$C$18,2),"")</f>
        <v/>
      </c>
      <c r="R122" s="213"/>
      <c r="S122" s="213"/>
      <c r="T122" s="213"/>
      <c r="U122" s="213"/>
      <c r="V122" s="214"/>
      <c r="W122" s="214"/>
      <c r="X122" s="214"/>
      <c r="Y122" s="214"/>
      <c r="Z122" s="214"/>
      <c r="AA122" s="214"/>
      <c r="AB122" s="214"/>
    </row>
    <row r="123" hidden="1">
      <c r="A123" s="208">
        <v>122.0</v>
      </c>
      <c r="B123" s="1082">
        <v>46137.0</v>
      </c>
      <c r="C123" s="213"/>
      <c r="D123" s="1160"/>
      <c r="E123" s="256"/>
      <c r="F123" s="1104" t="s">
        <v>81</v>
      </c>
      <c r="G123" s="1104">
        <v>1404.0</v>
      </c>
      <c r="H123" s="255" t="s">
        <v>387</v>
      </c>
      <c r="I123" s="265"/>
      <c r="J123" s="219"/>
      <c r="K123" s="250">
        <v>0.5</v>
      </c>
      <c r="L123" s="219"/>
      <c r="M123" s="213"/>
      <c r="N123" s="213"/>
      <c r="O123" s="213"/>
      <c r="P123" s="213"/>
      <c r="Q123" s="213" t="str">
        <f>iferror(vlookup(S123,'Back up'!$B$2:$C$18,2),"")</f>
        <v/>
      </c>
      <c r="R123" s="213"/>
      <c r="S123" s="213"/>
      <c r="T123" s="213"/>
      <c r="U123" s="213"/>
      <c r="V123" s="214"/>
      <c r="W123" s="214"/>
      <c r="X123" s="214"/>
      <c r="Y123" s="214"/>
      <c r="Z123" s="214"/>
      <c r="AA123" s="214"/>
      <c r="AB123" s="214"/>
    </row>
    <row r="124" hidden="1">
      <c r="A124" s="208">
        <v>123.0</v>
      </c>
      <c r="B124" s="1162">
        <v>46137.0</v>
      </c>
      <c r="C124" s="1160"/>
      <c r="D124" s="1160"/>
      <c r="E124" s="1160"/>
      <c r="F124" s="1163" t="s">
        <v>81</v>
      </c>
      <c r="G124" s="1164">
        <v>1002.0</v>
      </c>
      <c r="H124" s="1164" t="s">
        <v>3049</v>
      </c>
      <c r="I124" s="1161" t="s">
        <v>3022</v>
      </c>
      <c r="J124" s="1165"/>
      <c r="K124" s="250">
        <v>0.2</v>
      </c>
      <c r="L124" s="219"/>
      <c r="M124" s="213"/>
      <c r="N124" s="213"/>
      <c r="O124" s="213"/>
      <c r="P124" s="213"/>
      <c r="Q124" s="213" t="str">
        <f>iferror(vlookup(S124,'Back up'!$B$2:$C$18,2),"")</f>
        <v/>
      </c>
      <c r="R124" s="213"/>
      <c r="S124" s="213"/>
      <c r="T124" s="213"/>
      <c r="U124" s="213"/>
      <c r="V124" s="214"/>
      <c r="W124" s="214"/>
      <c r="X124" s="214"/>
      <c r="Y124" s="214"/>
      <c r="Z124" s="214"/>
      <c r="AA124" s="214"/>
      <c r="AB124" s="214"/>
    </row>
    <row r="125" hidden="1">
      <c r="A125" s="208">
        <v>124.0</v>
      </c>
      <c r="B125" s="1162">
        <v>46137.0</v>
      </c>
      <c r="C125" s="213"/>
      <c r="D125" s="1160"/>
      <c r="E125" s="256"/>
      <c r="F125" s="1131" t="s">
        <v>81</v>
      </c>
      <c r="G125" s="838">
        <v>1113.0</v>
      </c>
      <c r="H125" s="1083" t="s">
        <v>2942</v>
      </c>
      <c r="I125" s="1161" t="s">
        <v>3050</v>
      </c>
      <c r="J125" s="219"/>
      <c r="K125" s="250">
        <v>0.9</v>
      </c>
      <c r="L125" s="219"/>
      <c r="M125" s="213"/>
      <c r="N125" s="213"/>
      <c r="O125" s="213"/>
      <c r="P125" s="213"/>
      <c r="Q125" s="213" t="str">
        <f>iferror(vlookup(S125,'Back up'!$B$2:$C$18,2),"")</f>
        <v/>
      </c>
      <c r="R125" s="213"/>
      <c r="S125" s="213"/>
      <c r="T125" s="213"/>
      <c r="U125" s="213"/>
      <c r="V125" s="214"/>
      <c r="W125" s="214"/>
      <c r="X125" s="214"/>
      <c r="Y125" s="214"/>
      <c r="Z125" s="214"/>
      <c r="AA125" s="214"/>
      <c r="AB125" s="214"/>
    </row>
    <row r="126" hidden="1">
      <c r="A126" s="208">
        <v>125.0</v>
      </c>
      <c r="B126" s="1133"/>
      <c r="C126" s="1092"/>
      <c r="D126" s="1092"/>
      <c r="E126" s="1092"/>
      <c r="F126" s="1148"/>
      <c r="G126" s="1096"/>
      <c r="H126" s="1096"/>
      <c r="I126" s="1101"/>
      <c r="J126" s="1096"/>
      <c r="K126" s="1096"/>
      <c r="L126" s="1096"/>
      <c r="M126" s="1092"/>
      <c r="N126" s="1092"/>
      <c r="O126" s="1092"/>
      <c r="P126" s="1092"/>
      <c r="Q126" s="1092" t="str">
        <f>iferror(vlookup(S126,'Back up'!$B$2:$C$18,2),"")</f>
        <v/>
      </c>
      <c r="R126" s="1092"/>
      <c r="S126" s="1092"/>
      <c r="T126" s="1092"/>
      <c r="U126" s="1092"/>
      <c r="V126" s="1099"/>
      <c r="W126" s="1099"/>
      <c r="X126" s="1099"/>
      <c r="Y126" s="1099"/>
      <c r="Z126" s="1099"/>
      <c r="AA126" s="1099"/>
      <c r="AB126" s="1099"/>
    </row>
    <row r="127" hidden="1">
      <c r="A127" s="208">
        <v>126.0</v>
      </c>
      <c r="B127" s="1162">
        <v>46139.0</v>
      </c>
      <c r="C127" s="213"/>
      <c r="D127" s="213"/>
      <c r="E127" s="213"/>
      <c r="F127" s="1136" t="s">
        <v>22</v>
      </c>
      <c r="G127" s="1079" t="s">
        <v>506</v>
      </c>
      <c r="H127" s="1079" t="s">
        <v>2983</v>
      </c>
      <c r="I127" s="1166" t="s">
        <v>3051</v>
      </c>
      <c r="J127" s="825"/>
      <c r="K127" s="1167">
        <v>0.9</v>
      </c>
      <c r="L127" s="1168">
        <v>12900.0</v>
      </c>
      <c r="M127" s="213"/>
      <c r="N127" s="213"/>
      <c r="O127" s="213"/>
      <c r="P127" s="213"/>
      <c r="Q127" s="213" t="str">
        <f>iferror(vlookup(S127,'Back up'!$B$2:$C$18,2),"")</f>
        <v/>
      </c>
      <c r="R127" s="213"/>
      <c r="S127" s="213"/>
      <c r="T127" s="213"/>
      <c r="U127" s="213"/>
      <c r="V127" s="214"/>
      <c r="W127" s="214"/>
      <c r="X127" s="214"/>
      <c r="Y127" s="214"/>
      <c r="Z127" s="214"/>
      <c r="AA127" s="214"/>
      <c r="AB127" s="214"/>
    </row>
    <row r="128" hidden="1">
      <c r="A128" s="208">
        <v>127.0</v>
      </c>
      <c r="B128" s="1162">
        <v>46139.0</v>
      </c>
      <c r="C128" s="1160"/>
      <c r="D128" s="1160"/>
      <c r="E128" s="1160"/>
      <c r="F128" s="1136" t="s">
        <v>22</v>
      </c>
      <c r="G128" s="1131" t="s">
        <v>522</v>
      </c>
      <c r="H128" s="1131" t="s">
        <v>2965</v>
      </c>
      <c r="I128" s="1169" t="s">
        <v>3052</v>
      </c>
      <c r="J128" s="828"/>
      <c r="K128" s="1170">
        <v>0.9</v>
      </c>
      <c r="L128" s="1168">
        <v>15000.0</v>
      </c>
      <c r="M128" s="1160"/>
      <c r="N128" s="1160"/>
      <c r="O128" s="1160"/>
      <c r="P128" s="1160"/>
      <c r="Q128" s="1160" t="str">
        <f>iferror(vlookup(S128,'Back up'!$B$2:$C$18,2),"")</f>
        <v/>
      </c>
      <c r="R128" s="1160"/>
      <c r="S128" s="1160"/>
      <c r="T128" s="1160"/>
      <c r="U128" s="1160"/>
      <c r="V128" s="1171"/>
      <c r="W128" s="1171"/>
      <c r="X128" s="1171"/>
      <c r="Y128" s="1171"/>
      <c r="Z128" s="1171"/>
      <c r="AA128" s="1171"/>
      <c r="AB128" s="1171"/>
    </row>
    <row r="129" hidden="1">
      <c r="A129" s="208">
        <v>128.0</v>
      </c>
      <c r="B129" s="1162">
        <v>46139.0</v>
      </c>
      <c r="C129" s="213"/>
      <c r="D129" s="213"/>
      <c r="E129" s="213"/>
      <c r="F129" s="990" t="s">
        <v>81</v>
      </c>
      <c r="G129" s="1172">
        <v>1908.0</v>
      </c>
      <c r="H129" s="1172" t="s">
        <v>3031</v>
      </c>
      <c r="I129" s="1173" t="s">
        <v>1743</v>
      </c>
      <c r="J129" s="825"/>
      <c r="K129" s="1167">
        <v>0.9</v>
      </c>
      <c r="L129" s="1168">
        <v>27690.0</v>
      </c>
      <c r="M129" s="213"/>
      <c r="N129" s="213"/>
      <c r="O129" s="213"/>
      <c r="P129" s="213"/>
      <c r="Q129" s="213" t="str">
        <f>iferror(vlookup(S129,'Back up'!$B$2:$C$18,2),"")</f>
        <v/>
      </c>
      <c r="R129" s="213"/>
      <c r="S129" s="213"/>
      <c r="T129" s="213"/>
      <c r="U129" s="213"/>
      <c r="V129" s="214"/>
      <c r="W129" s="214"/>
      <c r="X129" s="214"/>
      <c r="Y129" s="214"/>
      <c r="Z129" s="214"/>
      <c r="AA129" s="214"/>
      <c r="AB129" s="214"/>
    </row>
    <row r="130" hidden="1">
      <c r="A130" s="208">
        <v>129.0</v>
      </c>
      <c r="B130" s="1162">
        <v>46139.0</v>
      </c>
      <c r="C130" s="1160"/>
      <c r="D130" s="1160"/>
      <c r="E130" s="1160"/>
      <c r="F130" s="842" t="s">
        <v>81</v>
      </c>
      <c r="G130" s="1130">
        <v>1611.0</v>
      </c>
      <c r="H130" s="1130" t="s">
        <v>2941</v>
      </c>
      <c r="I130" s="1174" t="s">
        <v>1743</v>
      </c>
      <c r="J130" s="828"/>
      <c r="K130" s="1170">
        <v>0.9</v>
      </c>
      <c r="L130" s="1168">
        <v>15800.0</v>
      </c>
      <c r="M130" s="1160"/>
      <c r="N130" s="1160"/>
      <c r="O130" s="1160"/>
      <c r="P130" s="1160"/>
      <c r="Q130" s="1160" t="str">
        <f>iferror(vlookup(S130,'Back up'!$B$2:$C$18,2),"")</f>
        <v/>
      </c>
      <c r="R130" s="1160"/>
      <c r="S130" s="1160"/>
      <c r="T130" s="1160"/>
      <c r="U130" s="1160"/>
      <c r="V130" s="1171"/>
      <c r="W130" s="1171"/>
      <c r="X130" s="1171"/>
      <c r="Y130" s="1171"/>
      <c r="Z130" s="1171"/>
      <c r="AA130" s="1171"/>
      <c r="AB130" s="1171"/>
    </row>
    <row r="131" hidden="1">
      <c r="A131" s="208">
        <v>130.0</v>
      </c>
      <c r="B131" s="1162">
        <v>46139.0</v>
      </c>
      <c r="C131" s="213"/>
      <c r="D131" s="1175" t="s">
        <v>1832</v>
      </c>
      <c r="E131" s="213"/>
      <c r="F131" s="1176" t="s">
        <v>81</v>
      </c>
      <c r="G131" s="1177">
        <v>1003.0</v>
      </c>
      <c r="H131" s="1177" t="s">
        <v>3053</v>
      </c>
      <c r="I131" s="1178" t="s">
        <v>1511</v>
      </c>
      <c r="J131" s="1179" t="s">
        <v>3054</v>
      </c>
      <c r="K131" s="1114"/>
      <c r="L131" s="1114"/>
      <c r="M131" s="213"/>
      <c r="N131" s="213"/>
      <c r="O131" s="213"/>
      <c r="P131" s="213"/>
      <c r="Q131" s="213" t="str">
        <f>iferror(vlookup(S131,'Back up'!$B$2:$C$18,2),"")</f>
        <v/>
      </c>
      <c r="R131" s="213"/>
      <c r="S131" s="213"/>
      <c r="T131" s="213"/>
      <c r="U131" s="213"/>
      <c r="V131" s="214"/>
      <c r="W131" s="214"/>
      <c r="X131" s="214"/>
      <c r="Y131" s="214"/>
      <c r="Z131" s="214"/>
      <c r="AA131" s="214"/>
      <c r="AB131" s="214"/>
    </row>
    <row r="132" hidden="1">
      <c r="A132" s="208">
        <v>131.0</v>
      </c>
      <c r="B132" s="1162">
        <v>46139.0</v>
      </c>
      <c r="C132" s="1160"/>
      <c r="D132" s="1175" t="s">
        <v>1832</v>
      </c>
      <c r="E132" s="1160"/>
      <c r="F132" s="1180" t="s">
        <v>81</v>
      </c>
      <c r="G132" s="1164">
        <v>1004.0</v>
      </c>
      <c r="H132" s="1164" t="s">
        <v>3055</v>
      </c>
      <c r="I132" s="1178" t="s">
        <v>1511</v>
      </c>
      <c r="J132" s="1181" t="s">
        <v>3056</v>
      </c>
      <c r="K132" s="1182"/>
      <c r="L132" s="1182"/>
      <c r="M132" s="1160"/>
      <c r="N132" s="1160"/>
      <c r="O132" s="1160"/>
      <c r="P132" s="1160"/>
      <c r="Q132" s="1160" t="str">
        <f>iferror(vlookup(S132,'Back up'!$B$2:$C$18,2),"")</f>
        <v/>
      </c>
      <c r="R132" s="1160"/>
      <c r="S132" s="1160"/>
      <c r="T132" s="1160"/>
      <c r="U132" s="1160"/>
      <c r="V132" s="1171"/>
      <c r="W132" s="1171"/>
      <c r="X132" s="1171"/>
      <c r="Y132" s="1171"/>
      <c r="Z132" s="1171"/>
      <c r="AA132" s="1171"/>
      <c r="AB132" s="1171"/>
    </row>
    <row r="133" hidden="1">
      <c r="A133" s="208">
        <v>132.0</v>
      </c>
      <c r="B133" s="1162">
        <v>46139.0</v>
      </c>
      <c r="C133" s="213"/>
      <c r="D133" s="1175" t="s">
        <v>1832</v>
      </c>
      <c r="E133" s="213"/>
      <c r="F133" s="1176" t="s">
        <v>81</v>
      </c>
      <c r="G133" s="1177">
        <v>1005.0</v>
      </c>
      <c r="H133" s="1177" t="s">
        <v>3057</v>
      </c>
      <c r="I133" s="1178" t="s">
        <v>1511</v>
      </c>
      <c r="J133" s="1179" t="s">
        <v>3058</v>
      </c>
      <c r="K133" s="1114"/>
      <c r="L133" s="1114"/>
      <c r="M133" s="213"/>
      <c r="N133" s="213"/>
      <c r="O133" s="213"/>
      <c r="P133" s="213"/>
      <c r="Q133" s="213" t="str">
        <f>iferror(vlookup(S133,'Back up'!$B$2:$C$18,2),"")</f>
        <v/>
      </c>
      <c r="R133" s="213"/>
      <c r="S133" s="213"/>
      <c r="T133" s="213"/>
      <c r="U133" s="213"/>
      <c r="V133" s="214"/>
      <c r="W133" s="214"/>
      <c r="X133" s="214"/>
      <c r="Y133" s="214"/>
      <c r="Z133" s="214"/>
      <c r="AA133" s="214"/>
      <c r="AB133" s="214"/>
    </row>
    <row r="134" hidden="1">
      <c r="A134" s="208">
        <v>133.0</v>
      </c>
      <c r="B134" s="1162">
        <v>46139.0</v>
      </c>
      <c r="C134" s="1160"/>
      <c r="D134" s="1175" t="s">
        <v>1832</v>
      </c>
      <c r="E134" s="1160"/>
      <c r="F134" s="1183" t="s">
        <v>81</v>
      </c>
      <c r="G134" s="1164">
        <v>1011.0</v>
      </c>
      <c r="H134" s="1164" t="s">
        <v>3059</v>
      </c>
      <c r="I134" s="1178" t="s">
        <v>1511</v>
      </c>
      <c r="J134" s="1181" t="s">
        <v>3060</v>
      </c>
      <c r="K134" s="1182"/>
      <c r="L134" s="1182"/>
      <c r="M134" s="1160"/>
      <c r="N134" s="1160"/>
      <c r="O134" s="1160"/>
      <c r="P134" s="1160"/>
      <c r="Q134" s="1160" t="str">
        <f>iferror(vlookup(S134,'Back up'!$B$2:$C$18,2),"")</f>
        <v/>
      </c>
      <c r="R134" s="1160"/>
      <c r="S134" s="1160"/>
      <c r="T134" s="1160"/>
      <c r="U134" s="1160"/>
      <c r="V134" s="1171"/>
      <c r="W134" s="1171"/>
      <c r="X134" s="1171"/>
      <c r="Y134" s="1171"/>
      <c r="Z134" s="1171"/>
      <c r="AA134" s="1171"/>
      <c r="AB134" s="1171"/>
    </row>
    <row r="135" hidden="1">
      <c r="A135" s="208">
        <v>134.0</v>
      </c>
      <c r="B135" s="1162">
        <v>46139.0</v>
      </c>
      <c r="C135" s="213"/>
      <c r="D135" s="1175" t="s">
        <v>1832</v>
      </c>
      <c r="E135" s="213"/>
      <c r="F135" s="1184" t="s">
        <v>22</v>
      </c>
      <c r="G135" s="1185" t="s">
        <v>2266</v>
      </c>
      <c r="H135" s="1185" t="s">
        <v>3061</v>
      </c>
      <c r="I135" s="1178" t="s">
        <v>1511</v>
      </c>
      <c r="J135" s="1186" t="s">
        <v>3062</v>
      </c>
      <c r="K135" s="1114"/>
      <c r="L135" s="1114"/>
      <c r="M135" s="213"/>
      <c r="N135" s="213"/>
      <c r="O135" s="213"/>
      <c r="P135" s="213"/>
      <c r="Q135" s="213" t="str">
        <f>iferror(vlookup(S135,'Back up'!$B$2:$C$18,2),"")</f>
        <v/>
      </c>
      <c r="R135" s="213"/>
      <c r="S135" s="213"/>
      <c r="T135" s="213"/>
      <c r="U135" s="213"/>
      <c r="V135" s="214"/>
      <c r="W135" s="214"/>
      <c r="X135" s="214"/>
      <c r="Y135" s="214"/>
      <c r="Z135" s="214"/>
      <c r="AA135" s="214"/>
      <c r="AB135" s="214"/>
    </row>
    <row r="136" hidden="1">
      <c r="A136" s="208">
        <v>135.0</v>
      </c>
      <c r="B136" s="1162">
        <v>46139.0</v>
      </c>
      <c r="C136" s="1160"/>
      <c r="D136" s="1175" t="s">
        <v>1832</v>
      </c>
      <c r="E136" s="1160"/>
      <c r="F136" s="1159" t="s">
        <v>22</v>
      </c>
      <c r="G136" s="1187" t="s">
        <v>2263</v>
      </c>
      <c r="H136" s="1187" t="s">
        <v>3063</v>
      </c>
      <c r="I136" s="1188" t="s">
        <v>3064</v>
      </c>
      <c r="J136" s="812" t="s">
        <v>3065</v>
      </c>
      <c r="K136" s="1182"/>
      <c r="L136" s="1182"/>
      <c r="M136" s="1160"/>
      <c r="N136" s="1160"/>
      <c r="O136" s="1160"/>
      <c r="P136" s="1160"/>
      <c r="Q136" s="1160" t="str">
        <f>iferror(vlookup(S136,'Back up'!$B$2:$C$18,2),"")</f>
        <v/>
      </c>
      <c r="R136" s="1160"/>
      <c r="S136" s="1160"/>
      <c r="T136" s="1160"/>
      <c r="U136" s="1160"/>
      <c r="V136" s="1171"/>
      <c r="W136" s="1171"/>
      <c r="X136" s="1171"/>
      <c r="Y136" s="1171"/>
      <c r="Z136" s="1171"/>
      <c r="AA136" s="1171"/>
      <c r="AB136" s="1171"/>
    </row>
    <row r="137" hidden="1">
      <c r="A137" s="208">
        <v>136.0</v>
      </c>
      <c r="B137" s="1162">
        <v>46139.0</v>
      </c>
      <c r="C137" s="1189"/>
      <c r="D137" s="1160"/>
      <c r="E137" s="1189"/>
      <c r="F137" s="1136" t="s">
        <v>22</v>
      </c>
      <c r="G137" s="1080" t="s">
        <v>530</v>
      </c>
      <c r="H137" s="1080" t="s">
        <v>2954</v>
      </c>
      <c r="I137" s="1166" t="s">
        <v>3066</v>
      </c>
      <c r="J137" s="814"/>
      <c r="K137" s="250">
        <v>0.9</v>
      </c>
      <c r="L137" s="1090">
        <v>135000.0</v>
      </c>
      <c r="M137" s="1189"/>
      <c r="N137" s="1189"/>
      <c r="O137" s="1189"/>
      <c r="P137" s="1189"/>
      <c r="Q137" s="1189" t="str">
        <f>iferror(vlookup(S137,'Back up'!$B$2:$C$18,2),"")</f>
        <v/>
      </c>
      <c r="R137" s="1189"/>
      <c r="S137" s="1189"/>
      <c r="T137" s="1189"/>
      <c r="U137" s="1189"/>
      <c r="V137" s="1190"/>
      <c r="W137" s="1190"/>
      <c r="X137" s="1190"/>
      <c r="Y137" s="1190"/>
      <c r="Z137" s="1190"/>
      <c r="AA137" s="1190"/>
      <c r="AB137" s="1190"/>
    </row>
    <row r="138" hidden="1">
      <c r="A138" s="208">
        <v>137.0</v>
      </c>
      <c r="B138" s="1162">
        <v>46139.0</v>
      </c>
      <c r="C138" s="213"/>
      <c r="D138" s="1160"/>
      <c r="E138" s="213"/>
      <c r="F138" s="1102" t="s">
        <v>22</v>
      </c>
      <c r="G138" s="1103" t="s">
        <v>524</v>
      </c>
      <c r="H138" s="208" t="s">
        <v>2979</v>
      </c>
      <c r="I138" s="1153" t="s">
        <v>3067</v>
      </c>
      <c r="J138" s="219"/>
      <c r="K138" s="250">
        <v>0.9</v>
      </c>
      <c r="L138" s="1090">
        <v>25000.0</v>
      </c>
      <c r="M138" s="1160"/>
      <c r="N138" s="1160"/>
      <c r="O138" s="1160"/>
      <c r="P138" s="1160"/>
      <c r="Q138" s="1160" t="str">
        <f>iferror(vlookup(S138,'Back up'!$B$2:$C$18,2),"")</f>
        <v/>
      </c>
      <c r="R138" s="1160"/>
      <c r="S138" s="1160"/>
      <c r="T138" s="1160"/>
      <c r="U138" s="1160"/>
      <c r="V138" s="1171"/>
      <c r="W138" s="1171"/>
      <c r="X138" s="1171"/>
      <c r="Y138" s="1171"/>
      <c r="Z138" s="1171"/>
      <c r="AA138" s="1171"/>
      <c r="AB138" s="1171"/>
    </row>
    <row r="139" hidden="1">
      <c r="A139" s="208">
        <v>138.0</v>
      </c>
      <c r="B139" s="1162">
        <v>46139.0</v>
      </c>
      <c r="C139" s="1160"/>
      <c r="D139" s="1160"/>
      <c r="E139" s="1160"/>
      <c r="F139" s="1081" t="s">
        <v>81</v>
      </c>
      <c r="G139" s="1191">
        <v>2323.0</v>
      </c>
      <c r="H139" s="1192" t="s">
        <v>3068</v>
      </c>
      <c r="I139" s="1153" t="s">
        <v>3069</v>
      </c>
      <c r="J139" s="1192"/>
      <c r="K139" s="1089"/>
      <c r="L139" s="1114"/>
      <c r="M139" s="213"/>
      <c r="N139" s="213"/>
      <c r="O139" s="213"/>
      <c r="P139" s="213"/>
      <c r="Q139" s="213" t="str">
        <f>iferror(vlookup(S139,'Back up'!$B$2:$C$18,2),"")</f>
        <v/>
      </c>
      <c r="R139" s="213"/>
      <c r="S139" s="213"/>
      <c r="T139" s="213"/>
      <c r="U139" s="213"/>
      <c r="V139" s="214"/>
      <c r="W139" s="214"/>
      <c r="X139" s="214"/>
      <c r="Y139" s="214"/>
      <c r="Z139" s="214"/>
      <c r="AA139" s="214"/>
      <c r="AB139" s="214"/>
    </row>
    <row r="140" hidden="1">
      <c r="A140" s="208">
        <v>139.0</v>
      </c>
      <c r="B140" s="1162">
        <v>46139.0</v>
      </c>
      <c r="C140" s="256"/>
      <c r="D140" s="1160"/>
      <c r="E140" s="256"/>
      <c r="F140" s="1081" t="s">
        <v>479</v>
      </c>
      <c r="G140" s="1088" t="s">
        <v>520</v>
      </c>
      <c r="H140" s="212" t="s">
        <v>519</v>
      </c>
      <c r="I140" s="1153" t="s">
        <v>3070</v>
      </c>
      <c r="J140" s="1090"/>
      <c r="K140" s="213"/>
      <c r="L140" s="1090">
        <v>10000.0</v>
      </c>
      <c r="M140" s="256"/>
      <c r="N140" s="256"/>
      <c r="O140" s="256"/>
      <c r="P140" s="256"/>
      <c r="Q140" s="256" t="str">
        <f>iferror(vlookup(S140,'Back up'!$B$2:$C$18,2),"")</f>
        <v/>
      </c>
      <c r="R140" s="256"/>
      <c r="S140" s="256"/>
      <c r="T140" s="256"/>
      <c r="U140" s="256"/>
      <c r="V140" s="771"/>
      <c r="W140" s="771"/>
      <c r="X140" s="771"/>
      <c r="Y140" s="771"/>
      <c r="Z140" s="771"/>
      <c r="AA140" s="771"/>
      <c r="AB140" s="771"/>
    </row>
    <row r="141" hidden="1">
      <c r="A141" s="208">
        <v>140.0</v>
      </c>
      <c r="B141" s="1193"/>
      <c r="C141" s="1146"/>
      <c r="D141" s="1146"/>
      <c r="E141" s="1146"/>
      <c r="F141" s="1148"/>
      <c r="G141" s="1194"/>
      <c r="H141" s="1194"/>
      <c r="I141" s="1195"/>
      <c r="J141" s="1196"/>
      <c r="K141" s="1146"/>
      <c r="L141" s="1146"/>
      <c r="M141" s="1092"/>
      <c r="N141" s="1092"/>
      <c r="O141" s="1092"/>
      <c r="P141" s="1092"/>
      <c r="Q141" s="1092" t="str">
        <f>iferror(vlookup(S141,'Back up'!$B$2:$C$18,2),"")</f>
        <v/>
      </c>
      <c r="R141" s="1092"/>
      <c r="S141" s="1092"/>
      <c r="T141" s="1092"/>
      <c r="U141" s="1092"/>
      <c r="V141" s="1099"/>
      <c r="W141" s="1099"/>
      <c r="X141" s="1099"/>
      <c r="Y141" s="1099"/>
      <c r="Z141" s="1099"/>
      <c r="AA141" s="1099"/>
      <c r="AB141" s="1099"/>
    </row>
    <row r="142" hidden="1">
      <c r="A142" s="208">
        <v>141.0</v>
      </c>
      <c r="B142" s="1197">
        <v>46140.0</v>
      </c>
      <c r="C142" s="1197"/>
      <c r="D142" s="1114"/>
      <c r="E142" s="1135"/>
      <c r="F142" s="1198" t="s">
        <v>22</v>
      </c>
      <c r="G142" s="1179" t="s">
        <v>502</v>
      </c>
      <c r="H142" s="1199" t="s">
        <v>3071</v>
      </c>
      <c r="I142" s="1200" t="s">
        <v>3072</v>
      </c>
      <c r="J142" s="1179" t="s">
        <v>3073</v>
      </c>
      <c r="K142" s="1201"/>
      <c r="L142" s="1182"/>
      <c r="M142" s="1160"/>
      <c r="N142" s="1160"/>
      <c r="O142" s="1160"/>
      <c r="P142" s="1160"/>
      <c r="Q142" s="1160" t="str">
        <f>iferror(vlookup(S142,'Back up'!$B$2:$C$18,2),"")</f>
        <v/>
      </c>
      <c r="R142" s="1160"/>
      <c r="S142" s="1160"/>
      <c r="T142" s="1160"/>
      <c r="U142" s="1160"/>
      <c r="V142" s="1171"/>
      <c r="W142" s="1171"/>
      <c r="X142" s="1171"/>
      <c r="Y142" s="1171"/>
      <c r="Z142" s="1171"/>
      <c r="AA142" s="1171"/>
      <c r="AB142" s="1171"/>
    </row>
    <row r="143" hidden="1">
      <c r="A143" s="208">
        <v>142.0</v>
      </c>
      <c r="B143" s="1197">
        <v>46140.0</v>
      </c>
      <c r="C143" s="1197"/>
      <c r="D143" s="1114"/>
      <c r="E143" s="1135"/>
      <c r="F143" s="1198" t="s">
        <v>22</v>
      </c>
      <c r="G143" s="1181" t="s">
        <v>514</v>
      </c>
      <c r="H143" s="1165" t="s">
        <v>3074</v>
      </c>
      <c r="I143" s="1200" t="s">
        <v>3075</v>
      </c>
      <c r="J143" s="1181" t="s">
        <v>3076</v>
      </c>
      <c r="K143" s="1202"/>
      <c r="L143" s="1114"/>
      <c r="M143" s="213"/>
      <c r="N143" s="213"/>
      <c r="O143" s="213"/>
      <c r="P143" s="213"/>
      <c r="Q143" s="213" t="str">
        <f>iferror(vlookup(S143,'Back up'!$B$2:$C$18,2),"")</f>
        <v/>
      </c>
      <c r="R143" s="213"/>
      <c r="S143" s="213"/>
      <c r="T143" s="213"/>
      <c r="U143" s="213"/>
      <c r="V143" s="214"/>
      <c r="W143" s="214"/>
      <c r="X143" s="214"/>
      <c r="Y143" s="214"/>
      <c r="Z143" s="214"/>
      <c r="AA143" s="214"/>
      <c r="AB143" s="214"/>
    </row>
    <row r="144" hidden="1">
      <c r="A144" s="208">
        <v>143.0</v>
      </c>
      <c r="B144" s="1197">
        <v>46140.0</v>
      </c>
      <c r="C144" s="1197"/>
      <c r="D144" s="1114"/>
      <c r="E144" s="1135"/>
      <c r="F144" s="1198" t="s">
        <v>22</v>
      </c>
      <c r="G144" s="1179" t="s">
        <v>526</v>
      </c>
      <c r="H144" s="1199" t="s">
        <v>3077</v>
      </c>
      <c r="I144" s="1200" t="s">
        <v>3075</v>
      </c>
      <c r="J144" s="1179" t="s">
        <v>3078</v>
      </c>
      <c r="K144" s="1201"/>
      <c r="L144" s="1182"/>
      <c r="M144" s="1160"/>
      <c r="N144" s="1160"/>
      <c r="O144" s="1160"/>
      <c r="P144" s="1160"/>
      <c r="Q144" s="1160" t="str">
        <f>iferror(vlookup(S144,'Back up'!$B$2:$C$18,2),"")</f>
        <v/>
      </c>
      <c r="R144" s="1160"/>
      <c r="S144" s="1160"/>
      <c r="T144" s="1160"/>
      <c r="U144" s="1160"/>
      <c r="V144" s="1171"/>
      <c r="W144" s="1171"/>
      <c r="X144" s="1171"/>
      <c r="Y144" s="1171"/>
      <c r="Z144" s="1171"/>
      <c r="AA144" s="1171"/>
      <c r="AB144" s="1171"/>
    </row>
    <row r="145" hidden="1">
      <c r="A145" s="208">
        <v>144.0</v>
      </c>
      <c r="B145" s="1197">
        <v>46140.0</v>
      </c>
      <c r="C145" s="1197"/>
      <c r="D145" s="1114"/>
      <c r="E145" s="1135"/>
      <c r="F145" s="1198" t="s">
        <v>22</v>
      </c>
      <c r="G145" s="1181" t="s">
        <v>528</v>
      </c>
      <c r="H145" s="1165" t="s">
        <v>3079</v>
      </c>
      <c r="I145" s="1200" t="s">
        <v>3080</v>
      </c>
      <c r="J145" s="1181" t="s">
        <v>3081</v>
      </c>
      <c r="K145" s="1202"/>
      <c r="L145" s="1114"/>
      <c r="M145" s="213"/>
      <c r="N145" s="213"/>
      <c r="O145" s="213"/>
      <c r="P145" s="213"/>
      <c r="Q145" s="213" t="str">
        <f>iferror(vlookup(S145,'Back up'!$B$2:$C$18,2),"")</f>
        <v/>
      </c>
      <c r="R145" s="213"/>
      <c r="S145" s="213"/>
      <c r="T145" s="213"/>
      <c r="U145" s="213"/>
      <c r="V145" s="214"/>
      <c r="W145" s="214"/>
      <c r="X145" s="214"/>
      <c r="Y145" s="214"/>
      <c r="Z145" s="214"/>
      <c r="AA145" s="214"/>
      <c r="AB145" s="214"/>
    </row>
    <row r="146" hidden="1">
      <c r="A146" s="208">
        <v>145.0</v>
      </c>
      <c r="B146" s="1197">
        <v>46140.0</v>
      </c>
      <c r="C146" s="1197"/>
      <c r="D146" s="1114"/>
      <c r="E146" s="1135"/>
      <c r="F146" s="1203" t="s">
        <v>81</v>
      </c>
      <c r="G146" s="1179">
        <v>1525.0</v>
      </c>
      <c r="H146" s="1199" t="s">
        <v>3082</v>
      </c>
      <c r="I146" s="1200" t="s">
        <v>3083</v>
      </c>
      <c r="J146" s="1179" t="s">
        <v>3084</v>
      </c>
      <c r="K146" s="1204"/>
      <c r="L146" s="1205"/>
      <c r="M146" s="1160"/>
      <c r="N146" s="1160"/>
      <c r="O146" s="1160"/>
      <c r="P146" s="1160"/>
      <c r="Q146" s="1160" t="str">
        <f>iferror(vlookup(S146,'Back up'!$B$2:$C$18,2),"")</f>
        <v/>
      </c>
      <c r="R146" s="1160"/>
      <c r="S146" s="1160"/>
      <c r="T146" s="1160"/>
      <c r="U146" s="1160"/>
      <c r="V146" s="1171"/>
      <c r="W146" s="1171"/>
      <c r="X146" s="1171"/>
      <c r="Y146" s="1171"/>
      <c r="Z146" s="1171"/>
      <c r="AA146" s="1171"/>
      <c r="AB146" s="1171"/>
    </row>
    <row r="147" hidden="1">
      <c r="A147" s="208">
        <v>146.0</v>
      </c>
      <c r="B147" s="1197">
        <v>46140.0</v>
      </c>
      <c r="C147" s="1197"/>
      <c r="D147" s="1114"/>
      <c r="E147" s="1135"/>
      <c r="F147" s="1203" t="s">
        <v>81</v>
      </c>
      <c r="G147" s="1206">
        <v>901.0</v>
      </c>
      <c r="H147" s="1207" t="s">
        <v>3085</v>
      </c>
      <c r="I147" s="1200" t="s">
        <v>3086</v>
      </c>
      <c r="J147" s="1208"/>
      <c r="K147" s="1208"/>
      <c r="L147" s="1209"/>
      <c r="M147" s="213"/>
      <c r="N147" s="213"/>
      <c r="O147" s="213"/>
      <c r="P147" s="213"/>
      <c r="Q147" s="213" t="str">
        <f>iferror(vlookup(S147,'Back up'!$B$2:$C$18,2),"")</f>
        <v/>
      </c>
      <c r="R147" s="213"/>
      <c r="S147" s="213"/>
      <c r="T147" s="213"/>
      <c r="U147" s="213"/>
      <c r="V147" s="214"/>
      <c r="W147" s="214"/>
      <c r="X147" s="214"/>
      <c r="Y147" s="214"/>
      <c r="Z147" s="214"/>
      <c r="AA147" s="214"/>
      <c r="AB147" s="214"/>
    </row>
    <row r="148" hidden="1">
      <c r="A148" s="208">
        <v>147.0</v>
      </c>
      <c r="B148" s="1197">
        <v>46140.0</v>
      </c>
      <c r="C148" s="1197"/>
      <c r="D148" s="1114"/>
      <c r="E148" s="1135"/>
      <c r="F148" s="1210" t="s">
        <v>81</v>
      </c>
      <c r="G148" s="1211">
        <v>2008.0</v>
      </c>
      <c r="H148" s="1212" t="s">
        <v>3087</v>
      </c>
      <c r="I148" s="1200" t="s">
        <v>3088</v>
      </c>
      <c r="J148" s="1211" t="s">
        <v>3089</v>
      </c>
      <c r="K148" s="1213"/>
      <c r="L148" s="1205"/>
      <c r="M148" s="1160"/>
      <c r="N148" s="1160"/>
      <c r="O148" s="1160"/>
      <c r="P148" s="1160"/>
      <c r="Q148" s="1160" t="str">
        <f>iferror(vlookup(S148,'Back up'!$B$2:$C$18,2),"")</f>
        <v/>
      </c>
      <c r="R148" s="1160"/>
      <c r="S148" s="1160"/>
      <c r="T148" s="1160"/>
      <c r="U148" s="1160"/>
      <c r="V148" s="1171"/>
      <c r="W148" s="1171"/>
      <c r="X148" s="1171"/>
      <c r="Y148" s="1171"/>
      <c r="Z148" s="1171"/>
      <c r="AA148" s="1171"/>
      <c r="AB148" s="1171"/>
    </row>
    <row r="149" hidden="1">
      <c r="A149" s="208">
        <v>148.0</v>
      </c>
      <c r="B149" s="1197">
        <v>46140.0</v>
      </c>
      <c r="C149" s="1197"/>
      <c r="D149" s="1114"/>
      <c r="E149" s="1135"/>
      <c r="F149" s="1210" t="s">
        <v>81</v>
      </c>
      <c r="G149" s="1199">
        <v>1111.0</v>
      </c>
      <c r="H149" s="1199" t="s">
        <v>3090</v>
      </c>
      <c r="I149" s="1200" t="s">
        <v>3091</v>
      </c>
      <c r="J149" s="1179" t="s">
        <v>3092</v>
      </c>
      <c r="K149" s="1208"/>
      <c r="L149" s="1209"/>
      <c r="M149" s="213"/>
      <c r="N149" s="213"/>
      <c r="O149" s="213"/>
      <c r="P149" s="213"/>
      <c r="Q149" s="213" t="str">
        <f>iferror(vlookup(S149,'Back up'!$B$2:$C$18,2),"")</f>
        <v/>
      </c>
      <c r="R149" s="213"/>
      <c r="S149" s="213"/>
      <c r="T149" s="213"/>
      <c r="U149" s="213"/>
      <c r="V149" s="214"/>
      <c r="W149" s="214"/>
      <c r="X149" s="214"/>
      <c r="Y149" s="214"/>
      <c r="Z149" s="214"/>
      <c r="AA149" s="214"/>
      <c r="AB149" s="214"/>
    </row>
    <row r="150" hidden="1">
      <c r="A150" s="208">
        <v>149.0</v>
      </c>
      <c r="B150" s="1197">
        <v>46140.0</v>
      </c>
      <c r="C150" s="1214"/>
      <c r="D150" s="1175" t="s">
        <v>1832</v>
      </c>
      <c r="E150" s="1135"/>
      <c r="F150" s="1184" t="s">
        <v>22</v>
      </c>
      <c r="G150" s="1215" t="s">
        <v>3093</v>
      </c>
      <c r="H150" s="1215" t="s">
        <v>3094</v>
      </c>
      <c r="I150" s="1216" t="s">
        <v>3064</v>
      </c>
      <c r="J150" s="1217" t="s">
        <v>3095</v>
      </c>
      <c r="K150" s="1213"/>
      <c r="L150" s="1168"/>
      <c r="M150" s="1160"/>
      <c r="N150" s="1160"/>
      <c r="O150" s="1160"/>
      <c r="P150" s="1160"/>
      <c r="Q150" s="1160" t="str">
        <f>iferror(vlookup(S150,'Back up'!$B$2:$C$18,2),"")</f>
        <v/>
      </c>
      <c r="R150" s="1160"/>
      <c r="S150" s="1160"/>
      <c r="T150" s="1160"/>
      <c r="U150" s="1160"/>
      <c r="V150" s="1171"/>
      <c r="W150" s="1171"/>
      <c r="X150" s="1171"/>
      <c r="Y150" s="1171"/>
      <c r="Z150" s="1171"/>
      <c r="AA150" s="1171"/>
      <c r="AB150" s="1171"/>
    </row>
    <row r="151" hidden="1">
      <c r="A151" s="208">
        <v>150.0</v>
      </c>
      <c r="B151" s="1197"/>
      <c r="C151" s="1214"/>
      <c r="D151" s="1135"/>
      <c r="E151" s="1135"/>
      <c r="F151" s="1172"/>
      <c r="G151" s="1218"/>
      <c r="H151" s="1218"/>
      <c r="I151" s="1219"/>
      <c r="J151" s="1220"/>
      <c r="K151" s="1221"/>
      <c r="L151" s="1168"/>
      <c r="M151" s="213"/>
      <c r="N151" s="213"/>
      <c r="O151" s="213"/>
      <c r="P151" s="213"/>
      <c r="Q151" s="213" t="str">
        <f>iferror(vlookup(S151,'Back up'!$B$2:$C$18,2),"")</f>
        <v/>
      </c>
      <c r="R151" s="213"/>
      <c r="S151" s="213"/>
      <c r="T151" s="213"/>
      <c r="U151" s="213"/>
      <c r="V151" s="214"/>
      <c r="W151" s="214"/>
      <c r="X151" s="214"/>
      <c r="Y151" s="214"/>
      <c r="Z151" s="214"/>
      <c r="AA151" s="214"/>
      <c r="AB151" s="214"/>
    </row>
    <row r="152" hidden="1">
      <c r="A152" s="208">
        <v>151.0</v>
      </c>
      <c r="B152" s="1197">
        <v>46140.0</v>
      </c>
      <c r="C152" s="1214"/>
      <c r="D152" s="1175"/>
      <c r="E152" s="1135"/>
      <c r="F152" s="838" t="s">
        <v>81</v>
      </c>
      <c r="G152" s="838">
        <v>1902.0</v>
      </c>
      <c r="H152" s="1078" t="s">
        <v>3034</v>
      </c>
      <c r="I152" s="1144" t="s">
        <v>3096</v>
      </c>
      <c r="J152" s="1217"/>
      <c r="K152" s="1170">
        <v>0.9</v>
      </c>
      <c r="L152" s="1222"/>
      <c r="M152" s="1160"/>
      <c r="N152" s="1160"/>
      <c r="O152" s="1160"/>
      <c r="P152" s="1160"/>
      <c r="Q152" s="1160" t="str">
        <f>iferror(vlookup(S152,'Back up'!$B$2:$C$18,2),"")</f>
        <v/>
      </c>
      <c r="R152" s="1160"/>
      <c r="S152" s="1160"/>
      <c r="T152" s="1160"/>
      <c r="U152" s="1160"/>
      <c r="V152" s="1171"/>
      <c r="W152" s="1171"/>
      <c r="X152" s="1171"/>
      <c r="Y152" s="1171"/>
      <c r="Z152" s="1171"/>
      <c r="AA152" s="1171"/>
      <c r="AB152" s="1171"/>
    </row>
    <row r="153" hidden="1">
      <c r="A153" s="208">
        <v>152.0</v>
      </c>
      <c r="B153" s="1197">
        <v>46140.0</v>
      </c>
      <c r="C153" s="1214"/>
      <c r="D153" s="1175"/>
      <c r="E153" s="1135"/>
      <c r="F153" s="1136" t="s">
        <v>22</v>
      </c>
      <c r="G153" s="1131" t="s">
        <v>522</v>
      </c>
      <c r="H153" s="1131" t="s">
        <v>2965</v>
      </c>
      <c r="I153" s="1127" t="s">
        <v>3097</v>
      </c>
      <c r="J153" s="828"/>
      <c r="K153" s="1170">
        <v>0.9</v>
      </c>
      <c r="L153" s="1168">
        <v>15000.0</v>
      </c>
      <c r="M153" s="213"/>
      <c r="N153" s="213"/>
      <c r="O153" s="213"/>
      <c r="P153" s="213"/>
      <c r="Q153" s="213" t="str">
        <f>iferror(vlookup(S153,'Back up'!$B$2:$C$18,2),"")</f>
        <v/>
      </c>
      <c r="R153" s="213"/>
      <c r="S153" s="213"/>
      <c r="T153" s="213"/>
      <c r="U153" s="213"/>
      <c r="V153" s="214"/>
      <c r="W153" s="214"/>
      <c r="X153" s="214"/>
      <c r="Y153" s="214"/>
      <c r="Z153" s="214"/>
      <c r="AA153" s="214"/>
      <c r="AB153" s="214"/>
    </row>
    <row r="154" hidden="1">
      <c r="A154" s="208">
        <v>153.0</v>
      </c>
      <c r="B154" s="1197">
        <v>46140.0</v>
      </c>
      <c r="C154" s="1214"/>
      <c r="D154" s="1175"/>
      <c r="E154" s="1135"/>
      <c r="F154" s="1102" t="s">
        <v>22</v>
      </c>
      <c r="G154" s="208" t="s">
        <v>508</v>
      </c>
      <c r="H154" s="208" t="s">
        <v>507</v>
      </c>
      <c r="I154" s="217" t="s">
        <v>3098</v>
      </c>
      <c r="J154" s="208"/>
      <c r="K154" s="1223">
        <v>0.5</v>
      </c>
      <c r="L154" s="208" t="s">
        <v>2970</v>
      </c>
      <c r="M154" s="1160"/>
      <c r="N154" s="1160"/>
      <c r="O154" s="1160"/>
      <c r="P154" s="1160"/>
      <c r="Q154" s="1160" t="str">
        <f>iferror(vlookup(S154,'Back up'!$B$2:$C$18,2),"")</f>
        <v/>
      </c>
      <c r="R154" s="1160"/>
      <c r="S154" s="1160"/>
      <c r="T154" s="1160"/>
      <c r="U154" s="1160"/>
      <c r="V154" s="1171"/>
      <c r="W154" s="1171"/>
      <c r="X154" s="1171"/>
      <c r="Y154" s="1171"/>
      <c r="Z154" s="1171"/>
      <c r="AA154" s="1171"/>
      <c r="AB154" s="1171"/>
    </row>
    <row r="155" hidden="1">
      <c r="A155" s="208">
        <v>154.0</v>
      </c>
      <c r="B155" s="1197">
        <v>46140.0</v>
      </c>
      <c r="C155" s="1214"/>
      <c r="D155" s="1175"/>
      <c r="E155" s="1135"/>
      <c r="F155" s="1136" t="s">
        <v>2973</v>
      </c>
      <c r="G155" s="1138" t="s">
        <v>2925</v>
      </c>
      <c r="H155" s="1138" t="s">
        <v>2974</v>
      </c>
      <c r="I155" s="1224" t="s">
        <v>3099</v>
      </c>
      <c r="J155" s="219"/>
      <c r="K155" s="250">
        <v>0.9</v>
      </c>
      <c r="L155" s="1090">
        <v>840000.0</v>
      </c>
      <c r="M155" s="213"/>
      <c r="N155" s="213"/>
      <c r="O155" s="213"/>
      <c r="P155" s="213"/>
      <c r="Q155" s="213" t="str">
        <f>iferror(vlookup(S155,'Back up'!$B$2:$C$18,2),"")</f>
        <v/>
      </c>
      <c r="R155" s="213"/>
      <c r="S155" s="213"/>
      <c r="T155" s="213"/>
      <c r="U155" s="213"/>
      <c r="V155" s="214"/>
      <c r="W155" s="214"/>
      <c r="X155" s="214"/>
      <c r="Y155" s="214"/>
      <c r="Z155" s="214"/>
      <c r="AA155" s="214"/>
      <c r="AB155" s="214"/>
    </row>
    <row r="156" hidden="1">
      <c r="A156" s="208">
        <v>155.0</v>
      </c>
      <c r="B156" s="1145"/>
      <c r="C156" s="1225"/>
      <c r="D156" s="1226"/>
      <c r="E156" s="1147"/>
      <c r="F156" s="1148"/>
      <c r="G156" s="1194"/>
      <c r="H156" s="1194"/>
      <c r="I156" s="1227"/>
      <c r="J156" s="1228"/>
      <c r="K156" s="1096"/>
      <c r="L156" s="1096"/>
      <c r="M156" s="1092"/>
      <c r="N156" s="1092"/>
      <c r="O156" s="1092"/>
      <c r="P156" s="1092"/>
      <c r="Q156" s="1092" t="str">
        <f>iferror(vlookup(S156,'Back up'!$B$2:$C$18,2),"")</f>
        <v/>
      </c>
      <c r="R156" s="1092"/>
      <c r="S156" s="1092"/>
      <c r="T156" s="1092"/>
      <c r="U156" s="1092"/>
      <c r="V156" s="1099"/>
      <c r="W156" s="1099"/>
      <c r="X156" s="1099"/>
      <c r="Y156" s="1099"/>
      <c r="Z156" s="1099"/>
      <c r="AA156" s="1099"/>
      <c r="AB156" s="1099"/>
    </row>
    <row r="157" hidden="1">
      <c r="A157" s="208">
        <v>156.0</v>
      </c>
      <c r="B157" s="1229">
        <v>46142.0</v>
      </c>
      <c r="C157" s="1214"/>
      <c r="D157" s="1230"/>
      <c r="E157" s="1114"/>
      <c r="F157" s="1143" t="s">
        <v>1426</v>
      </c>
      <c r="G157" s="1140">
        <v>3807.0</v>
      </c>
      <c r="H157" s="1143" t="s">
        <v>2948</v>
      </c>
      <c r="I157" s="1231" t="s">
        <v>3100</v>
      </c>
      <c r="J157" s="1232"/>
      <c r="K157" s="1170">
        <v>0.9</v>
      </c>
      <c r="L157" s="1233">
        <v>150000.0</v>
      </c>
      <c r="M157" s="213"/>
      <c r="N157" s="213"/>
      <c r="O157" s="213"/>
      <c r="P157" s="213"/>
      <c r="Q157" s="213" t="str">
        <f>iferror(vlookup(S157,'Back up'!$B$2:$C$18,2),"")</f>
        <v/>
      </c>
      <c r="R157" s="213"/>
      <c r="S157" s="213"/>
      <c r="T157" s="213"/>
      <c r="U157" s="213"/>
      <c r="V157" s="214"/>
      <c r="W157" s="214"/>
      <c r="X157" s="214"/>
      <c r="Y157" s="214"/>
      <c r="Z157" s="214"/>
      <c r="AA157" s="214"/>
      <c r="AB157" s="214"/>
    </row>
    <row r="158" hidden="1">
      <c r="A158" s="208">
        <v>157.0</v>
      </c>
      <c r="B158" s="1229">
        <v>46142.0</v>
      </c>
      <c r="C158" s="1214"/>
      <c r="D158" s="1230"/>
      <c r="E158" s="1114"/>
      <c r="F158" s="1116" t="s">
        <v>81</v>
      </c>
      <c r="G158" s="1222">
        <v>901.0</v>
      </c>
      <c r="H158" s="1212" t="s">
        <v>339</v>
      </c>
      <c r="I158" s="1234" t="s">
        <v>3101</v>
      </c>
      <c r="J158" s="1235"/>
      <c r="K158" s="1170">
        <v>0.9</v>
      </c>
      <c r="L158" s="713"/>
      <c r="M158" s="213"/>
      <c r="N158" s="213"/>
      <c r="O158" s="213"/>
      <c r="P158" s="213"/>
      <c r="Q158" s="213" t="str">
        <f>iferror(vlookup(S158,'Back up'!$B$2:$C$18,2),"")</f>
        <v/>
      </c>
      <c r="R158" s="213"/>
      <c r="S158" s="213"/>
      <c r="T158" s="213"/>
      <c r="U158" s="213"/>
      <c r="V158" s="214"/>
      <c r="W158" s="214"/>
      <c r="X158" s="214"/>
      <c r="Y158" s="214"/>
      <c r="Z158" s="214"/>
      <c r="AA158" s="214"/>
      <c r="AB158" s="214"/>
    </row>
    <row r="159" hidden="1">
      <c r="A159" s="208">
        <v>158.0</v>
      </c>
      <c r="B159" s="1229">
        <v>46142.0</v>
      </c>
      <c r="C159" s="1214"/>
      <c r="D159" s="1230"/>
      <c r="E159" s="1114"/>
      <c r="F159" s="1140" t="s">
        <v>479</v>
      </c>
      <c r="G159" s="1081" t="s">
        <v>520</v>
      </c>
      <c r="H159" s="1080" t="s">
        <v>519</v>
      </c>
      <c r="I159" s="1137" t="s">
        <v>3102</v>
      </c>
      <c r="J159" s="1236"/>
      <c r="K159" s="1170">
        <v>0.9</v>
      </c>
      <c r="L159" s="1237">
        <v>10000.0</v>
      </c>
      <c r="M159" s="213"/>
      <c r="N159" s="213"/>
      <c r="O159" s="213"/>
      <c r="P159" s="213"/>
      <c r="Q159" s="213" t="str">
        <f>iferror(vlookup(S159,'Back up'!$B$2:$C$18,2),"")</f>
        <v/>
      </c>
      <c r="R159" s="213"/>
      <c r="S159" s="213"/>
      <c r="T159" s="213"/>
      <c r="U159" s="213"/>
      <c r="V159" s="214"/>
      <c r="W159" s="214"/>
      <c r="X159" s="214"/>
      <c r="Y159" s="214"/>
      <c r="Z159" s="214"/>
      <c r="AA159" s="214"/>
      <c r="AB159" s="214"/>
    </row>
    <row r="160" hidden="1">
      <c r="A160" s="208">
        <v>159.0</v>
      </c>
      <c r="B160" s="1229">
        <v>46142.0</v>
      </c>
      <c r="C160" s="1214"/>
      <c r="D160" s="1238"/>
      <c r="E160" s="1135"/>
      <c r="F160" s="1203" t="s">
        <v>81</v>
      </c>
      <c r="G160" s="1179">
        <v>1525.0</v>
      </c>
      <c r="H160" s="1199" t="s">
        <v>3082</v>
      </c>
      <c r="I160" s="1200" t="s">
        <v>3103</v>
      </c>
      <c r="J160" s="1179" t="s">
        <v>3084</v>
      </c>
      <c r="K160" s="1170">
        <v>0.9</v>
      </c>
      <c r="L160" s="1239"/>
      <c r="M160" s="213"/>
      <c r="N160" s="213"/>
      <c r="O160" s="213"/>
      <c r="P160" s="213"/>
      <c r="Q160" s="213" t="str">
        <f>iferror(vlookup(S160,'Back up'!$B$2:$C$18,2),"")</f>
        <v/>
      </c>
      <c r="R160" s="213"/>
      <c r="S160" s="213"/>
      <c r="T160" s="213"/>
      <c r="U160" s="213"/>
      <c r="V160" s="214"/>
      <c r="W160" s="214"/>
      <c r="X160" s="214"/>
      <c r="Y160" s="214"/>
      <c r="Z160" s="214"/>
      <c r="AA160" s="214"/>
      <c r="AB160" s="214"/>
    </row>
    <row r="161" hidden="1">
      <c r="A161" s="208">
        <v>160.0</v>
      </c>
      <c r="B161" s="1229">
        <v>46142.0</v>
      </c>
      <c r="C161" s="1214"/>
      <c r="D161" s="1238"/>
      <c r="E161" s="1135"/>
      <c r="F161" s="1116" t="s">
        <v>22</v>
      </c>
      <c r="G161" s="1240" t="s">
        <v>2305</v>
      </c>
      <c r="H161" s="1116"/>
      <c r="I161" s="1241" t="s">
        <v>3104</v>
      </c>
      <c r="J161" s="1235"/>
      <c r="K161" s="1223">
        <v>0.5</v>
      </c>
      <c r="L161" s="1239"/>
      <c r="M161" s="213"/>
      <c r="N161" s="213"/>
      <c r="O161" s="213"/>
      <c r="P161" s="213"/>
      <c r="Q161" s="213" t="str">
        <f>iferror(vlookup(S161,'Back up'!$B$2:$C$18,2),"")</f>
        <v/>
      </c>
      <c r="R161" s="213"/>
      <c r="S161" s="213"/>
      <c r="T161" s="213"/>
      <c r="U161" s="213"/>
      <c r="V161" s="214"/>
      <c r="W161" s="214"/>
      <c r="X161" s="214"/>
      <c r="Y161" s="214"/>
      <c r="Z161" s="214"/>
      <c r="AA161" s="214"/>
      <c r="AB161" s="214"/>
    </row>
    <row r="162" hidden="1">
      <c r="A162" s="208">
        <v>161.0</v>
      </c>
      <c r="B162" s="1229">
        <v>46142.0</v>
      </c>
      <c r="C162" s="1214"/>
      <c r="D162" s="1175" t="s">
        <v>1832</v>
      </c>
      <c r="E162" s="1135"/>
      <c r="F162" s="1140" t="s">
        <v>81</v>
      </c>
      <c r="G162" s="1242">
        <v>1810.0</v>
      </c>
      <c r="H162" s="1140"/>
      <c r="I162" s="1231" t="s">
        <v>3105</v>
      </c>
      <c r="J162" s="1232"/>
      <c r="K162" s="1223">
        <v>0.5</v>
      </c>
      <c r="L162" s="1243"/>
      <c r="M162" s="213"/>
      <c r="N162" s="213"/>
      <c r="O162" s="213"/>
      <c r="P162" s="213"/>
      <c r="Q162" s="213" t="str">
        <f>iferror(vlookup(S162,'Back up'!$B$2:$C$18,2),"")</f>
        <v/>
      </c>
      <c r="R162" s="213"/>
      <c r="S162" s="213"/>
      <c r="T162" s="213"/>
      <c r="U162" s="213"/>
      <c r="V162" s="214"/>
      <c r="W162" s="214"/>
      <c r="X162" s="214"/>
      <c r="Y162" s="214"/>
      <c r="Z162" s="214"/>
      <c r="AA162" s="214"/>
      <c r="AB162" s="214"/>
    </row>
    <row r="163" hidden="1">
      <c r="A163" s="208">
        <v>162.0</v>
      </c>
      <c r="B163" s="1229">
        <v>46142.0</v>
      </c>
      <c r="C163" s="1214"/>
      <c r="D163" s="1238"/>
      <c r="E163" s="1135"/>
      <c r="F163" s="1116" t="s">
        <v>81</v>
      </c>
      <c r="G163" s="1240">
        <v>1902.0</v>
      </c>
      <c r="H163" s="1116"/>
      <c r="I163" s="1241" t="s">
        <v>3106</v>
      </c>
      <c r="J163" s="1235"/>
      <c r="K163" s="1170">
        <v>0.9</v>
      </c>
      <c r="L163" s="1239"/>
      <c r="M163" s="213"/>
      <c r="N163" s="213"/>
      <c r="O163" s="213"/>
      <c r="P163" s="213"/>
      <c r="Q163" s="213" t="str">
        <f>iferror(vlookup(S163,'Back up'!$B$2:$C$18,2),"")</f>
        <v/>
      </c>
      <c r="R163" s="213"/>
      <c r="S163" s="213"/>
      <c r="T163" s="213"/>
      <c r="U163" s="213"/>
      <c r="V163" s="214"/>
      <c r="W163" s="214"/>
      <c r="X163" s="214"/>
      <c r="Y163" s="214"/>
      <c r="Z163" s="214"/>
      <c r="AA163" s="214"/>
      <c r="AB163" s="214"/>
    </row>
    <row r="164" hidden="1">
      <c r="A164" s="208">
        <v>163.0</v>
      </c>
      <c r="B164" s="1229">
        <v>46142.0</v>
      </c>
      <c r="C164" s="1135"/>
      <c r="D164" s="1135"/>
      <c r="E164" s="1135"/>
      <c r="F164" s="1172" t="s">
        <v>81</v>
      </c>
      <c r="G164" s="1244">
        <v>1611.0</v>
      </c>
      <c r="H164" s="1121"/>
      <c r="I164" s="1219" t="s">
        <v>3106</v>
      </c>
      <c r="J164" s="1235"/>
      <c r="K164" s="1170">
        <v>0.9</v>
      </c>
      <c r="L164" s="1243"/>
      <c r="M164" s="213"/>
      <c r="N164" s="213"/>
      <c r="O164" s="213"/>
      <c r="P164" s="213"/>
      <c r="Q164" s="213" t="str">
        <f>iferror(vlookup(S164,'Back up'!$B$2:$C$18,2),"")</f>
        <v/>
      </c>
      <c r="R164" s="213"/>
      <c r="S164" s="213"/>
      <c r="T164" s="213"/>
      <c r="U164" s="213"/>
      <c r="V164" s="214"/>
      <c r="W164" s="214"/>
      <c r="X164" s="214"/>
      <c r="Y164" s="214"/>
      <c r="Z164" s="214"/>
      <c r="AA164" s="214"/>
      <c r="AB164" s="214"/>
    </row>
    <row r="165" hidden="1">
      <c r="A165" s="208">
        <v>164.0</v>
      </c>
      <c r="B165" s="1229">
        <v>46142.0</v>
      </c>
      <c r="C165" s="213"/>
      <c r="D165" s="1135"/>
      <c r="E165" s="1135"/>
      <c r="F165" s="1116" t="s">
        <v>81</v>
      </c>
      <c r="G165" s="1240">
        <v>1113.0</v>
      </c>
      <c r="H165" s="1116"/>
      <c r="I165" s="1241" t="s">
        <v>3107</v>
      </c>
      <c r="J165" s="1235"/>
      <c r="K165" s="1170">
        <v>0.9</v>
      </c>
      <c r="L165" s="1239"/>
      <c r="M165" s="213"/>
      <c r="N165" s="213"/>
      <c r="O165" s="213"/>
      <c r="P165" s="213"/>
      <c r="Q165" s="213" t="str">
        <f>iferror(vlookup(S165,'Back up'!$B$2:$C$18,2),"")</f>
        <v/>
      </c>
      <c r="R165" s="213"/>
      <c r="S165" s="213"/>
      <c r="T165" s="213"/>
      <c r="U165" s="213"/>
      <c r="V165" s="214"/>
      <c r="W165" s="214"/>
      <c r="X165" s="214"/>
      <c r="Y165" s="214"/>
      <c r="Z165" s="214"/>
      <c r="AA165" s="214"/>
      <c r="AB165" s="214"/>
    </row>
    <row r="166" hidden="1">
      <c r="A166" s="208">
        <v>165.0</v>
      </c>
      <c r="B166" s="1229">
        <v>46142.0</v>
      </c>
      <c r="C166" s="213"/>
      <c r="D166" s="1135"/>
      <c r="E166" s="1135"/>
      <c r="F166" s="1140" t="s">
        <v>81</v>
      </c>
      <c r="G166" s="1245">
        <v>1623.0</v>
      </c>
      <c r="H166" s="1172"/>
      <c r="I166" s="1246" t="s">
        <v>3107</v>
      </c>
      <c r="J166" s="1232"/>
      <c r="K166" s="1170">
        <v>0.9</v>
      </c>
      <c r="L166" s="1247"/>
      <c r="M166" s="213"/>
      <c r="N166" s="213"/>
      <c r="O166" s="213"/>
      <c r="P166" s="213"/>
      <c r="Q166" s="213" t="str">
        <f>iferror(vlookup(S166,'Back up'!$B$2:$C$18,2),"")</f>
        <v/>
      </c>
      <c r="R166" s="213"/>
      <c r="S166" s="213"/>
      <c r="T166" s="213"/>
      <c r="U166" s="213"/>
      <c r="V166" s="214"/>
      <c r="W166" s="214"/>
      <c r="X166" s="214"/>
      <c r="Y166" s="214"/>
      <c r="Z166" s="214"/>
      <c r="AA166" s="214"/>
      <c r="AB166" s="214"/>
    </row>
    <row r="167" hidden="1">
      <c r="A167" s="208">
        <v>166.0</v>
      </c>
      <c r="B167" s="1229">
        <v>46142.0</v>
      </c>
      <c r="C167" s="213"/>
      <c r="D167" s="1135"/>
      <c r="E167" s="1135"/>
      <c r="F167" s="1121" t="s">
        <v>22</v>
      </c>
      <c r="G167" s="1248" t="s">
        <v>526</v>
      </c>
      <c r="H167" s="1121"/>
      <c r="I167" s="1246" t="s">
        <v>3108</v>
      </c>
      <c r="J167" s="1235"/>
      <c r="K167" s="1223">
        <v>0.5</v>
      </c>
      <c r="L167" s="1249"/>
      <c r="M167" s="213"/>
      <c r="N167" s="213"/>
      <c r="O167" s="213"/>
      <c r="P167" s="213"/>
      <c r="Q167" s="213" t="str">
        <f>iferror(vlookup(S167,'Back up'!$B$2:$C$18,2),"")</f>
        <v/>
      </c>
      <c r="R167" s="213"/>
      <c r="S167" s="213"/>
      <c r="T167" s="213"/>
      <c r="U167" s="213"/>
      <c r="V167" s="214"/>
      <c r="W167" s="214"/>
      <c r="X167" s="214"/>
      <c r="Y167" s="214"/>
      <c r="Z167" s="214"/>
      <c r="AA167" s="214"/>
      <c r="AB167" s="214"/>
    </row>
    <row r="168" hidden="1">
      <c r="A168" s="208">
        <v>167.0</v>
      </c>
      <c r="B168" s="1229">
        <v>46142.0</v>
      </c>
      <c r="C168" s="213"/>
      <c r="D168" s="1135"/>
      <c r="E168" s="1135"/>
      <c r="F168" s="1140" t="s">
        <v>22</v>
      </c>
      <c r="G168" s="1250" t="s">
        <v>508</v>
      </c>
      <c r="H168" s="1140"/>
      <c r="I168" s="1251" t="s">
        <v>3109</v>
      </c>
      <c r="J168" s="1232"/>
      <c r="K168" s="1223">
        <v>0.5</v>
      </c>
      <c r="L168" s="1247"/>
      <c r="M168" s="213"/>
      <c r="N168" s="213"/>
      <c r="O168" s="213"/>
      <c r="P168" s="213"/>
      <c r="Q168" s="213" t="str">
        <f>iferror(vlookup(S168,'Back up'!$B$2:$C$18,2),"")</f>
        <v/>
      </c>
      <c r="R168" s="213"/>
      <c r="S168" s="213"/>
      <c r="T168" s="213"/>
      <c r="U168" s="213"/>
      <c r="V168" s="214"/>
      <c r="W168" s="214"/>
      <c r="X168" s="214"/>
      <c r="Y168" s="214"/>
      <c r="Z168" s="214"/>
      <c r="AA168" s="214"/>
      <c r="AB168" s="214"/>
    </row>
    <row r="169" hidden="1">
      <c r="A169" s="208">
        <v>168.0</v>
      </c>
      <c r="B169" s="1229">
        <v>46142.0</v>
      </c>
      <c r="C169" s="213"/>
      <c r="D169" s="1175" t="s">
        <v>1832</v>
      </c>
      <c r="E169" s="1135"/>
      <c r="F169" s="1131" t="s">
        <v>71</v>
      </c>
      <c r="G169" s="1252">
        <v>1118.0</v>
      </c>
      <c r="H169" s="1121"/>
      <c r="I169" s="1241" t="s">
        <v>859</v>
      </c>
      <c r="J169" s="1235"/>
      <c r="K169" s="1223">
        <v>0.5</v>
      </c>
      <c r="L169" s="1239"/>
      <c r="M169" s="213"/>
      <c r="N169" s="213"/>
      <c r="O169" s="213"/>
      <c r="P169" s="213"/>
      <c r="Q169" s="213" t="str">
        <f>iferror(vlookup(S169,'Back up'!$B$2:$C$18,2),"")</f>
        <v/>
      </c>
      <c r="R169" s="213"/>
      <c r="S169" s="213"/>
      <c r="T169" s="213"/>
      <c r="U169" s="213"/>
      <c r="V169" s="214"/>
      <c r="W169" s="214"/>
      <c r="X169" s="214"/>
      <c r="Y169" s="214"/>
      <c r="Z169" s="214"/>
      <c r="AA169" s="214"/>
      <c r="AB169" s="214"/>
    </row>
    <row r="170" hidden="1">
      <c r="A170" s="208">
        <v>169.0</v>
      </c>
      <c r="B170" s="1229">
        <v>46142.0</v>
      </c>
      <c r="C170" s="213"/>
      <c r="D170" s="1135"/>
      <c r="E170" s="1135"/>
      <c r="F170" s="1080" t="s">
        <v>71</v>
      </c>
      <c r="G170" s="1250">
        <v>603.0</v>
      </c>
      <c r="H170" s="1140"/>
      <c r="I170" s="1231" t="s">
        <v>859</v>
      </c>
      <c r="J170" s="1232"/>
      <c r="K170" s="1223">
        <v>0.5</v>
      </c>
      <c r="L170" s="1243"/>
      <c r="M170" s="213"/>
      <c r="N170" s="213"/>
      <c r="O170" s="213"/>
      <c r="P170" s="213"/>
      <c r="Q170" s="213" t="str">
        <f>iferror(vlookup(S170,'Back up'!$B$2:$C$18,2),"")</f>
        <v/>
      </c>
      <c r="R170" s="213"/>
      <c r="S170" s="213"/>
      <c r="T170" s="213"/>
      <c r="U170" s="213"/>
      <c r="V170" s="214"/>
      <c r="W170" s="214"/>
      <c r="X170" s="214"/>
      <c r="Y170" s="214"/>
      <c r="Z170" s="214"/>
      <c r="AA170" s="214"/>
      <c r="AB170" s="214"/>
    </row>
    <row r="171" hidden="1">
      <c r="A171" s="208">
        <v>170.0</v>
      </c>
      <c r="B171" s="1145"/>
      <c r="C171" s="1092"/>
      <c r="D171" s="1147"/>
      <c r="E171" s="1147"/>
      <c r="F171" s="1147"/>
      <c r="G171" s="1253"/>
      <c r="H171" s="1148"/>
      <c r="I171" s="1195"/>
      <c r="J171" s="1254"/>
      <c r="K171" s="1146"/>
      <c r="L171" s="1255"/>
      <c r="M171" s="1092"/>
      <c r="N171" s="1092"/>
      <c r="O171" s="1092"/>
      <c r="P171" s="1092"/>
      <c r="Q171" s="1092" t="str">
        <f>iferror(vlookup(S171,'Back up'!$B$2:$C$18,2),"")</f>
        <v/>
      </c>
      <c r="R171" s="1092"/>
      <c r="S171" s="1092"/>
      <c r="T171" s="1092"/>
      <c r="U171" s="1092"/>
      <c r="V171" s="1099"/>
      <c r="W171" s="1099"/>
      <c r="X171" s="1099"/>
      <c r="Y171" s="1099"/>
      <c r="Z171" s="1099"/>
      <c r="AA171" s="1099"/>
      <c r="AB171" s="1099"/>
    </row>
    <row r="172" hidden="1">
      <c r="A172" s="208">
        <v>171.0</v>
      </c>
      <c r="B172" s="1197">
        <v>46144.0</v>
      </c>
      <c r="C172" s="716"/>
      <c r="D172" s="1135" t="s">
        <v>854</v>
      </c>
      <c r="E172" s="1135"/>
      <c r="F172" s="1140" t="s">
        <v>2973</v>
      </c>
      <c r="G172" s="1143" t="s">
        <v>2925</v>
      </c>
      <c r="H172" s="1256" t="s">
        <v>2974</v>
      </c>
      <c r="I172" s="1173" t="s">
        <v>3099</v>
      </c>
      <c r="J172" s="1235"/>
      <c r="K172" s="720"/>
      <c r="L172" s="1220"/>
      <c r="M172" s="213"/>
      <c r="N172" s="213"/>
      <c r="O172" s="213"/>
      <c r="P172" s="213"/>
      <c r="Q172" s="213" t="str">
        <f>iferror(vlookup(S172,'Back up'!$B$2:$C$18,2),"")</f>
        <v/>
      </c>
      <c r="R172" s="213"/>
      <c r="S172" s="213"/>
      <c r="T172" s="213"/>
      <c r="U172" s="213"/>
      <c r="V172" s="214"/>
      <c r="W172" s="214"/>
      <c r="X172" s="214"/>
      <c r="Y172" s="214"/>
      <c r="Z172" s="214"/>
      <c r="AA172" s="214"/>
      <c r="AB172" s="214"/>
    </row>
    <row r="173" hidden="1">
      <c r="A173" s="208">
        <v>172.0</v>
      </c>
      <c r="B173" s="1197">
        <v>46144.0</v>
      </c>
      <c r="C173" s="716"/>
      <c r="D173" s="1257" t="s">
        <v>852</v>
      </c>
      <c r="E173" s="1114"/>
      <c r="F173" s="1116" t="s">
        <v>22</v>
      </c>
      <c r="G173" s="1258" t="s">
        <v>508</v>
      </c>
      <c r="H173" s="1235"/>
      <c r="I173" s="1246" t="s">
        <v>3109</v>
      </c>
      <c r="J173" s="1235"/>
      <c r="K173" s="1259"/>
      <c r="L173" s="1260"/>
      <c r="M173" s="213"/>
      <c r="N173" s="213"/>
      <c r="O173" s="213"/>
      <c r="P173" s="213"/>
      <c r="Q173" s="213" t="str">
        <f>iferror(vlookup(S173,'Back up'!$B$2:$C$18,2),"")</f>
        <v/>
      </c>
      <c r="R173" s="213"/>
      <c r="S173" s="213"/>
      <c r="T173" s="213"/>
      <c r="U173" s="213"/>
      <c r="V173" s="214"/>
      <c r="W173" s="214"/>
      <c r="X173" s="214"/>
      <c r="Y173" s="214"/>
      <c r="Z173" s="214"/>
      <c r="AA173" s="214"/>
      <c r="AB173" s="214"/>
    </row>
    <row r="174" hidden="1">
      <c r="A174" s="208">
        <v>173.0</v>
      </c>
      <c r="B174" s="1197">
        <v>46144.0</v>
      </c>
      <c r="C174" s="716"/>
      <c r="D174" s="1257" t="s">
        <v>1832</v>
      </c>
      <c r="E174" s="1114"/>
      <c r="F174" s="1140" t="s">
        <v>81</v>
      </c>
      <c r="G174" s="1261">
        <v>911.0</v>
      </c>
      <c r="H174" s="1232"/>
      <c r="I174" s="1219" t="s">
        <v>3110</v>
      </c>
      <c r="J174" s="1232"/>
      <c r="K174" s="718"/>
      <c r="L174" s="1204"/>
      <c r="M174" s="213"/>
      <c r="N174" s="213"/>
      <c r="O174" s="213"/>
      <c r="P174" s="213"/>
      <c r="Q174" s="213" t="str">
        <f>iferror(vlookup(S174,'Back up'!$B$2:$C$18,2),"")</f>
        <v/>
      </c>
      <c r="R174" s="213"/>
      <c r="S174" s="213"/>
      <c r="T174" s="213"/>
      <c r="U174" s="213"/>
      <c r="V174" s="214"/>
      <c r="W174" s="214"/>
      <c r="X174" s="214"/>
      <c r="Y174" s="214"/>
      <c r="Z174" s="214"/>
      <c r="AA174" s="214"/>
      <c r="AB174" s="214"/>
    </row>
    <row r="175" hidden="1">
      <c r="A175" s="208">
        <v>174.0</v>
      </c>
      <c r="B175" s="1197">
        <v>46144.0</v>
      </c>
      <c r="C175" s="716"/>
      <c r="D175" s="1257" t="s">
        <v>1832</v>
      </c>
      <c r="E175" s="1114"/>
      <c r="F175" s="1116" t="s">
        <v>22</v>
      </c>
      <c r="G175" s="1121" t="s">
        <v>2305</v>
      </c>
      <c r="H175" s="1235"/>
      <c r="I175" s="1262" t="s">
        <v>3111</v>
      </c>
      <c r="J175" s="1235"/>
      <c r="K175" s="1259"/>
      <c r="L175" s="1260"/>
      <c r="M175" s="213"/>
      <c r="N175" s="213"/>
      <c r="O175" s="213"/>
      <c r="P175" s="213"/>
      <c r="Q175" s="213" t="str">
        <f>iferror(vlookup(S175,'Back up'!$B$2:$C$18,2),"")</f>
        <v/>
      </c>
      <c r="R175" s="213"/>
      <c r="S175" s="213"/>
      <c r="T175" s="213"/>
      <c r="U175" s="213"/>
      <c r="V175" s="214"/>
      <c r="W175" s="214"/>
      <c r="X175" s="214"/>
      <c r="Y175" s="214"/>
      <c r="Z175" s="214"/>
      <c r="AA175" s="214"/>
      <c r="AB175" s="214"/>
    </row>
    <row r="176" hidden="1">
      <c r="A176" s="208">
        <v>175.0</v>
      </c>
      <c r="B176" s="1197">
        <v>46144.0</v>
      </c>
      <c r="C176" s="716"/>
      <c r="D176" s="1257" t="s">
        <v>852</v>
      </c>
      <c r="E176" s="1114"/>
      <c r="F176" s="1140" t="s">
        <v>81</v>
      </c>
      <c r="G176" s="1172">
        <v>1113.0</v>
      </c>
      <c r="H176" s="1232"/>
      <c r="I176" s="1263" t="s">
        <v>3112</v>
      </c>
      <c r="J176" s="1232"/>
      <c r="K176" s="718"/>
      <c r="L176" s="1204"/>
      <c r="M176" s="213"/>
      <c r="N176" s="213"/>
      <c r="O176" s="213"/>
      <c r="P176" s="213"/>
      <c r="Q176" s="213" t="str">
        <f>iferror(vlookup(S176,'Back up'!$B$2:$C$18,2),"")</f>
        <v/>
      </c>
      <c r="R176" s="213"/>
      <c r="S176" s="213"/>
      <c r="T176" s="213"/>
      <c r="U176" s="213"/>
      <c r="V176" s="214"/>
      <c r="W176" s="214"/>
      <c r="X176" s="214"/>
      <c r="Y176" s="214"/>
      <c r="Z176" s="214"/>
      <c r="AA176" s="214"/>
      <c r="AB176" s="214"/>
    </row>
    <row r="177" hidden="1">
      <c r="A177" s="208">
        <v>176.0</v>
      </c>
      <c r="B177" s="1197">
        <v>46144.0</v>
      </c>
      <c r="C177" s="716"/>
      <c r="D177" s="1257" t="s">
        <v>1832</v>
      </c>
      <c r="E177" s="1114"/>
      <c r="F177" s="1116" t="s">
        <v>22</v>
      </c>
      <c r="G177" s="1121" t="s">
        <v>3113</v>
      </c>
      <c r="H177" s="1235"/>
      <c r="I177" s="1262" t="s">
        <v>3114</v>
      </c>
      <c r="J177" s="1235"/>
      <c r="K177" s="1259"/>
      <c r="L177" s="1264"/>
      <c r="M177" s="213"/>
      <c r="N177" s="213"/>
      <c r="O177" s="213"/>
      <c r="P177" s="213"/>
      <c r="Q177" s="213" t="str">
        <f>iferror(vlookup(S177,'Back up'!$B$2:$C$18,2),"")</f>
        <v/>
      </c>
      <c r="R177" s="213"/>
      <c r="S177" s="213"/>
      <c r="T177" s="213"/>
      <c r="U177" s="213"/>
      <c r="V177" s="214"/>
      <c r="W177" s="214"/>
      <c r="X177" s="214"/>
      <c r="Y177" s="214"/>
      <c r="Z177" s="214"/>
      <c r="AA177" s="214"/>
      <c r="AB177" s="214"/>
    </row>
    <row r="178" hidden="1">
      <c r="A178" s="208">
        <v>177.0</v>
      </c>
      <c r="B178" s="1214"/>
      <c r="C178" s="716"/>
      <c r="D178" s="1114"/>
      <c r="E178" s="1114"/>
      <c r="F178" s="720"/>
      <c r="G178" s="1265"/>
      <c r="H178" s="1232"/>
      <c r="I178" s="1219"/>
      <c r="J178" s="1232"/>
      <c r="K178" s="718"/>
      <c r="L178" s="1217"/>
      <c r="M178" s="213"/>
      <c r="N178" s="213"/>
      <c r="O178" s="213"/>
      <c r="P178" s="213"/>
      <c r="Q178" s="213" t="str">
        <f>iferror(vlookup(S178,'Back up'!$B$2:$C$18,2),"")</f>
        <v/>
      </c>
      <c r="R178" s="213"/>
      <c r="S178" s="213"/>
      <c r="T178" s="213"/>
      <c r="U178" s="213"/>
      <c r="V178" s="214"/>
      <c r="W178" s="214"/>
      <c r="X178" s="214"/>
      <c r="Y178" s="214"/>
      <c r="Z178" s="214"/>
      <c r="AA178" s="214"/>
      <c r="AB178" s="214"/>
    </row>
    <row r="179" hidden="1">
      <c r="A179" s="208">
        <v>178.0</v>
      </c>
      <c r="B179" s="1197">
        <v>46144.0</v>
      </c>
      <c r="C179" s="1114"/>
      <c r="D179" s="1040" t="s">
        <v>1832</v>
      </c>
      <c r="E179" s="1135"/>
      <c r="F179" s="1159" t="s">
        <v>81</v>
      </c>
      <c r="G179" s="1266">
        <v>1013.0</v>
      </c>
      <c r="H179" s="1267" t="s">
        <v>3115</v>
      </c>
      <c r="I179" s="1268" t="s">
        <v>3116</v>
      </c>
      <c r="J179" s="1204" t="s">
        <v>3117</v>
      </c>
      <c r="K179" s="1259"/>
      <c r="L179" s="1264"/>
      <c r="M179" s="213"/>
      <c r="N179" s="213"/>
      <c r="O179" s="213"/>
      <c r="P179" s="213"/>
      <c r="Q179" s="213" t="str">
        <f>iferror(vlookup(S179,'Back up'!$B$2:$C$18,2),"")</f>
        <v/>
      </c>
      <c r="R179" s="213"/>
      <c r="S179" s="213"/>
      <c r="T179" s="213"/>
      <c r="U179" s="213"/>
      <c r="V179" s="214"/>
      <c r="W179" s="214"/>
      <c r="X179" s="214"/>
      <c r="Y179" s="214"/>
      <c r="Z179" s="214"/>
      <c r="AA179" s="214"/>
      <c r="AB179" s="214"/>
    </row>
    <row r="180" hidden="1">
      <c r="A180" s="208">
        <v>179.0</v>
      </c>
      <c r="B180" s="1197">
        <v>46144.0</v>
      </c>
      <c r="C180" s="1114"/>
      <c r="D180" s="1269" t="s">
        <v>1832</v>
      </c>
      <c r="E180" s="1135"/>
      <c r="F180" s="1172" t="s">
        <v>81</v>
      </c>
      <c r="G180" s="1172">
        <v>1016.0</v>
      </c>
      <c r="H180" s="1270" t="s">
        <v>3118</v>
      </c>
      <c r="I180" s="1271" t="s">
        <v>1557</v>
      </c>
      <c r="J180" s="1220" t="s">
        <v>3119</v>
      </c>
      <c r="K180" s="720"/>
      <c r="L180" s="1221"/>
      <c r="M180" s="213"/>
      <c r="N180" s="213"/>
      <c r="O180" s="213"/>
      <c r="P180" s="213"/>
      <c r="Q180" s="213" t="str">
        <f>iferror(vlookup(S180,'Back up'!$B$2:$C$18,2),"")</f>
        <v/>
      </c>
      <c r="R180" s="213"/>
      <c r="S180" s="213"/>
      <c r="T180" s="213"/>
      <c r="U180" s="213"/>
      <c r="V180" s="214"/>
      <c r="W180" s="214"/>
      <c r="X180" s="214"/>
      <c r="Y180" s="214"/>
      <c r="Z180" s="214"/>
      <c r="AA180" s="214"/>
      <c r="AB180" s="214"/>
    </row>
    <row r="181" hidden="1">
      <c r="A181" s="208">
        <v>180.0</v>
      </c>
      <c r="B181" s="1197">
        <v>46144.0</v>
      </c>
      <c r="C181" s="1114"/>
      <c r="D181" s="1269" t="s">
        <v>1832</v>
      </c>
      <c r="E181" s="1135"/>
      <c r="F181" s="1121" t="s">
        <v>81</v>
      </c>
      <c r="G181" s="1121">
        <v>1017.0</v>
      </c>
      <c r="H181" s="1272" t="s">
        <v>3120</v>
      </c>
      <c r="I181" s="1246" t="s">
        <v>3121</v>
      </c>
      <c r="J181" s="1273" t="s">
        <v>3122</v>
      </c>
      <c r="K181" s="713"/>
      <c r="L181" s="1213"/>
      <c r="M181" s="213"/>
      <c r="N181" s="213"/>
      <c r="O181" s="213"/>
      <c r="P181" s="213"/>
      <c r="Q181" s="213" t="str">
        <f>iferror(vlookup(S181,'Back up'!$B$2:$C$18,2),"")</f>
        <v/>
      </c>
      <c r="R181" s="213"/>
      <c r="S181" s="213"/>
      <c r="T181" s="213"/>
      <c r="U181" s="213"/>
      <c r="V181" s="214"/>
      <c r="W181" s="214"/>
      <c r="X181" s="214"/>
      <c r="Y181" s="214"/>
      <c r="Z181" s="214"/>
      <c r="AA181" s="214"/>
      <c r="AB181" s="214"/>
    </row>
    <row r="182" hidden="1">
      <c r="A182" s="208">
        <v>181.0</v>
      </c>
      <c r="B182" s="1197">
        <v>46144.0</v>
      </c>
      <c r="C182" s="1114"/>
      <c r="D182" s="1269" t="s">
        <v>1832</v>
      </c>
      <c r="E182" s="1135"/>
      <c r="F182" s="1172" t="s">
        <v>81</v>
      </c>
      <c r="G182" s="1172">
        <v>1019.0</v>
      </c>
      <c r="H182" s="1270" t="s">
        <v>3123</v>
      </c>
      <c r="I182" s="1271" t="s">
        <v>3124</v>
      </c>
      <c r="J182" s="1220" t="s">
        <v>3125</v>
      </c>
      <c r="K182" s="720"/>
      <c r="L182" s="1221"/>
      <c r="M182" s="213"/>
      <c r="N182" s="213"/>
      <c r="O182" s="213"/>
      <c r="P182" s="213"/>
      <c r="Q182" s="213" t="str">
        <f>iferror(vlookup(S182,'Back up'!$B$2:$C$18,2),"")</f>
        <v/>
      </c>
      <c r="R182" s="213"/>
      <c r="S182" s="213"/>
      <c r="T182" s="213"/>
      <c r="U182" s="213"/>
      <c r="V182" s="214"/>
      <c r="W182" s="214"/>
      <c r="X182" s="214"/>
      <c r="Y182" s="214"/>
      <c r="Z182" s="214"/>
      <c r="AA182" s="214"/>
      <c r="AB182" s="214"/>
    </row>
    <row r="183" hidden="1">
      <c r="A183" s="208">
        <v>182.0</v>
      </c>
      <c r="B183" s="1197">
        <v>46144.0</v>
      </c>
      <c r="C183" s="1114"/>
      <c r="D183" s="1269" t="s">
        <v>1832</v>
      </c>
      <c r="E183" s="1135"/>
      <c r="F183" s="1121" t="s">
        <v>81</v>
      </c>
      <c r="G183" s="1121">
        <v>1020.0</v>
      </c>
      <c r="H183" s="1272" t="s">
        <v>3123</v>
      </c>
      <c r="I183" s="1274" t="s">
        <v>3124</v>
      </c>
      <c r="J183" s="1273" t="s">
        <v>3125</v>
      </c>
      <c r="K183" s="713"/>
      <c r="L183" s="1213"/>
      <c r="M183" s="213"/>
      <c r="N183" s="213"/>
      <c r="O183" s="213"/>
      <c r="P183" s="213"/>
      <c r="Q183" s="213" t="str">
        <f>iferror(vlookup(S183,'Back up'!$B$2:$C$18,2),"")</f>
        <v/>
      </c>
      <c r="R183" s="213"/>
      <c r="S183" s="213"/>
      <c r="T183" s="213"/>
      <c r="U183" s="213"/>
      <c r="V183" s="214"/>
      <c r="W183" s="214"/>
      <c r="X183" s="214"/>
      <c r="Y183" s="214"/>
      <c r="Z183" s="214"/>
      <c r="AA183" s="214"/>
      <c r="AB183" s="214"/>
    </row>
    <row r="184" hidden="1">
      <c r="A184" s="208">
        <v>183.0</v>
      </c>
      <c r="B184" s="1197">
        <v>46144.0</v>
      </c>
      <c r="C184" s="1114"/>
      <c r="D184" s="1269" t="s">
        <v>1832</v>
      </c>
      <c r="E184" s="1135"/>
      <c r="F184" s="1140" t="s">
        <v>22</v>
      </c>
      <c r="G184" s="1275" t="s">
        <v>3126</v>
      </c>
      <c r="H184" s="1221" t="s">
        <v>3127</v>
      </c>
      <c r="I184" s="1276" t="s">
        <v>3045</v>
      </c>
      <c r="J184" s="1221" t="s">
        <v>3128</v>
      </c>
      <c r="K184" s="814"/>
      <c r="L184" s="814"/>
      <c r="M184" s="213"/>
      <c r="N184" s="213"/>
      <c r="O184" s="213"/>
      <c r="P184" s="213"/>
      <c r="Q184" s="213" t="str">
        <f>iferror(vlookup(S184,'Back up'!$B$2:$C$18,2),"")</f>
        <v/>
      </c>
      <c r="R184" s="213"/>
      <c r="S184" s="213"/>
      <c r="T184" s="213"/>
      <c r="U184" s="213"/>
      <c r="V184" s="214"/>
      <c r="W184" s="214"/>
      <c r="X184" s="214"/>
      <c r="Y184" s="214"/>
      <c r="Z184" s="214"/>
      <c r="AA184" s="214"/>
      <c r="AB184" s="214"/>
    </row>
    <row r="185" hidden="1">
      <c r="A185" s="208">
        <v>184.0</v>
      </c>
      <c r="B185" s="1197">
        <v>46144.0</v>
      </c>
      <c r="C185" s="1114"/>
      <c r="D185" s="1269" t="s">
        <v>1832</v>
      </c>
      <c r="E185" s="1135"/>
      <c r="F185" s="1116" t="s">
        <v>22</v>
      </c>
      <c r="G185" s="1277" t="s">
        <v>3129</v>
      </c>
      <c r="H185" s="1213" t="s">
        <v>3130</v>
      </c>
      <c r="I185" s="1246" t="s">
        <v>3064</v>
      </c>
      <c r="J185" s="1213" t="s">
        <v>3131</v>
      </c>
      <c r="K185" s="718"/>
      <c r="L185" s="1204"/>
      <c r="M185" s="213"/>
      <c r="N185" s="213"/>
      <c r="O185" s="213"/>
      <c r="P185" s="213"/>
      <c r="Q185" s="213" t="str">
        <f>iferror(vlookup(S185,'Back up'!$B$2:$C$18,2),"")</f>
        <v/>
      </c>
      <c r="R185" s="213"/>
      <c r="S185" s="213"/>
      <c r="T185" s="213"/>
      <c r="U185" s="213"/>
      <c r="V185" s="214"/>
      <c r="W185" s="214"/>
      <c r="X185" s="214"/>
      <c r="Y185" s="214"/>
      <c r="Z185" s="214"/>
      <c r="AA185" s="214"/>
      <c r="AB185" s="214"/>
    </row>
    <row r="186" hidden="1">
      <c r="A186" s="208">
        <v>185.0</v>
      </c>
      <c r="B186" s="1197">
        <v>46144.0</v>
      </c>
      <c r="C186" s="1114"/>
      <c r="D186" s="1269" t="s">
        <v>1832</v>
      </c>
      <c r="E186" s="1135"/>
      <c r="F186" s="1140" t="s">
        <v>22</v>
      </c>
      <c r="G186" s="1275" t="s">
        <v>2552</v>
      </c>
      <c r="H186" s="1221" t="s">
        <v>3132</v>
      </c>
      <c r="I186" s="1219" t="s">
        <v>3064</v>
      </c>
      <c r="J186" s="1221" t="s">
        <v>3133</v>
      </c>
      <c r="K186" s="713"/>
      <c r="L186" s="1273"/>
      <c r="M186" s="213"/>
      <c r="N186" s="213"/>
      <c r="O186" s="213"/>
      <c r="P186" s="213"/>
      <c r="Q186" s="213" t="str">
        <f>iferror(vlookup(S186,'Back up'!$B$2:$C$18,2),"")</f>
        <v/>
      </c>
      <c r="R186" s="213"/>
      <c r="S186" s="213"/>
      <c r="T186" s="213"/>
      <c r="U186" s="213"/>
      <c r="V186" s="214"/>
      <c r="W186" s="214"/>
      <c r="X186" s="214"/>
      <c r="Y186" s="214"/>
      <c r="Z186" s="214"/>
      <c r="AA186" s="214"/>
      <c r="AB186" s="214"/>
    </row>
    <row r="187" hidden="1">
      <c r="A187" s="208">
        <v>186.0</v>
      </c>
      <c r="B187" s="1197">
        <v>46144.0</v>
      </c>
      <c r="C187" s="1114"/>
      <c r="D187" s="1269" t="s">
        <v>1832</v>
      </c>
      <c r="E187" s="1135"/>
      <c r="F187" s="1121" t="s">
        <v>22</v>
      </c>
      <c r="G187" s="1258" t="s">
        <v>3134</v>
      </c>
      <c r="H187" s="1213" t="s">
        <v>3135</v>
      </c>
      <c r="I187" s="1278" t="s">
        <v>1557</v>
      </c>
      <c r="J187" s="1213" t="s">
        <v>3136</v>
      </c>
      <c r="K187" s="713"/>
      <c r="L187" s="1273"/>
      <c r="M187" s="213"/>
      <c r="N187" s="213"/>
      <c r="O187" s="213"/>
      <c r="P187" s="213"/>
      <c r="Q187" s="213" t="str">
        <f>iferror(vlookup(S187,'Back up'!$B$2:$C$18,2),"")</f>
        <v/>
      </c>
      <c r="R187" s="213"/>
      <c r="S187" s="213"/>
      <c r="T187" s="213"/>
      <c r="U187" s="213"/>
      <c r="V187" s="214"/>
      <c r="W187" s="214"/>
      <c r="X187" s="214"/>
      <c r="Y187" s="214"/>
      <c r="Z187" s="214"/>
      <c r="AA187" s="214"/>
      <c r="AB187" s="214"/>
    </row>
    <row r="188" hidden="1">
      <c r="A188" s="208">
        <v>187.0</v>
      </c>
      <c r="B188" s="1197">
        <v>46144.0</v>
      </c>
      <c r="C188" s="1114"/>
      <c r="D188" s="1269" t="s">
        <v>1832</v>
      </c>
      <c r="E188" s="1135"/>
      <c r="F188" s="1140" t="s">
        <v>22</v>
      </c>
      <c r="G188" s="1261" t="s">
        <v>2563</v>
      </c>
      <c r="H188" s="1221" t="s">
        <v>3137</v>
      </c>
      <c r="I188" s="1271" t="s">
        <v>1557</v>
      </c>
      <c r="J188" s="1221" t="s">
        <v>3138</v>
      </c>
      <c r="K188" s="713"/>
      <c r="L188" s="1273"/>
      <c r="M188" s="213"/>
      <c r="N188" s="213"/>
      <c r="O188" s="213"/>
      <c r="P188" s="213"/>
      <c r="Q188" s="213" t="str">
        <f>iferror(vlookup(S188,'Back up'!$B$2:$C$18,2),"")</f>
        <v/>
      </c>
      <c r="R188" s="213"/>
      <c r="S188" s="213"/>
      <c r="T188" s="213"/>
      <c r="U188" s="213"/>
      <c r="V188" s="214"/>
      <c r="W188" s="214"/>
      <c r="X188" s="214"/>
      <c r="Y188" s="214"/>
      <c r="Z188" s="214"/>
      <c r="AA188" s="214"/>
      <c r="AB188" s="214"/>
    </row>
    <row r="189" hidden="1">
      <c r="A189" s="208">
        <v>188.0</v>
      </c>
      <c r="B189" s="1197">
        <v>46144.0</v>
      </c>
      <c r="C189" s="1114"/>
      <c r="D189" s="1269" t="s">
        <v>1832</v>
      </c>
      <c r="E189" s="1135"/>
      <c r="F189" s="1116" t="s">
        <v>22</v>
      </c>
      <c r="G189" s="1277" t="s">
        <v>534</v>
      </c>
      <c r="H189" s="1213" t="s">
        <v>3139</v>
      </c>
      <c r="I189" s="1246" t="s">
        <v>3140</v>
      </c>
      <c r="J189" s="1213" t="s">
        <v>3141</v>
      </c>
      <c r="K189" s="713"/>
      <c r="L189" s="1273"/>
      <c r="M189" s="213"/>
      <c r="N189" s="213"/>
      <c r="O189" s="213"/>
      <c r="P189" s="213"/>
      <c r="Q189" s="213" t="str">
        <f>iferror(vlookup(S189,'Back up'!$B$2:$C$18,2),"")</f>
        <v/>
      </c>
      <c r="R189" s="213"/>
      <c r="S189" s="213"/>
      <c r="T189" s="213"/>
      <c r="U189" s="213"/>
      <c r="V189" s="214"/>
      <c r="W189" s="214"/>
      <c r="X189" s="214"/>
      <c r="Y189" s="214"/>
      <c r="Z189" s="214"/>
      <c r="AA189" s="214"/>
      <c r="AB189" s="214"/>
    </row>
    <row r="190" hidden="1">
      <c r="A190" s="208">
        <v>189.0</v>
      </c>
      <c r="B190" s="1197">
        <v>46144.0</v>
      </c>
      <c r="C190" s="1114"/>
      <c r="D190" s="1269" t="s">
        <v>1832</v>
      </c>
      <c r="E190" s="1135"/>
      <c r="F190" s="1140" t="s">
        <v>22</v>
      </c>
      <c r="G190" s="1275" t="s">
        <v>2578</v>
      </c>
      <c r="H190" s="1221" t="s">
        <v>3142</v>
      </c>
      <c r="I190" s="1219" t="s">
        <v>3143</v>
      </c>
      <c r="J190" s="1221" t="s">
        <v>3144</v>
      </c>
      <c r="K190" s="713"/>
      <c r="L190" s="1273"/>
      <c r="M190" s="213"/>
      <c r="N190" s="213"/>
      <c r="O190" s="213"/>
      <c r="P190" s="213"/>
      <c r="Q190" s="213" t="str">
        <f>iferror(vlookup(S190,'Back up'!$B$2:$C$18,2),"")</f>
        <v/>
      </c>
      <c r="R190" s="213"/>
      <c r="S190" s="213"/>
      <c r="T190" s="213"/>
      <c r="U190" s="213"/>
      <c r="V190" s="214"/>
      <c r="W190" s="214"/>
      <c r="X190" s="214"/>
      <c r="Y190" s="214"/>
      <c r="Z190" s="214"/>
      <c r="AA190" s="214"/>
      <c r="AB190" s="214"/>
    </row>
    <row r="191" hidden="1">
      <c r="A191" s="208">
        <v>190.0</v>
      </c>
      <c r="B191" s="1197">
        <v>46144.0</v>
      </c>
      <c r="C191" s="256"/>
      <c r="D191" s="1269" t="s">
        <v>1832</v>
      </c>
      <c r="E191" s="256"/>
      <c r="F191" s="1121" t="s">
        <v>81</v>
      </c>
      <c r="G191" s="1279">
        <v>1022.0</v>
      </c>
      <c r="H191" s="1279" t="s">
        <v>3145</v>
      </c>
      <c r="I191" s="1280" t="s">
        <v>1511</v>
      </c>
      <c r="J191" s="1279" t="s">
        <v>3146</v>
      </c>
      <c r="K191" s="713"/>
      <c r="L191" s="1273"/>
      <c r="M191" s="213"/>
      <c r="N191" s="213"/>
      <c r="O191" s="213"/>
      <c r="P191" s="213"/>
      <c r="Q191" s="213" t="str">
        <f>iferror(vlookup(S191,'Back up'!$B$2:$C$18,2),"")</f>
        <v/>
      </c>
      <c r="R191" s="213"/>
      <c r="S191" s="213"/>
      <c r="T191" s="213"/>
      <c r="U191" s="213"/>
      <c r="V191" s="214"/>
      <c r="W191" s="214"/>
      <c r="X191" s="214"/>
      <c r="Y191" s="214"/>
      <c r="Z191" s="214"/>
      <c r="AA191" s="214"/>
      <c r="AB191" s="214"/>
    </row>
    <row r="192" hidden="1">
      <c r="A192" s="208">
        <v>191.0</v>
      </c>
      <c r="B192" s="1197">
        <v>46144.0</v>
      </c>
      <c r="C192" s="213"/>
      <c r="D192" s="1269" t="s">
        <v>1832</v>
      </c>
      <c r="E192" s="1135"/>
      <c r="F192" s="1121" t="s">
        <v>81</v>
      </c>
      <c r="G192" s="1281">
        <v>1023.0</v>
      </c>
      <c r="H192" s="1281" t="s">
        <v>3147</v>
      </c>
      <c r="I192" s="1276" t="s">
        <v>3045</v>
      </c>
      <c r="J192" s="1281" t="s">
        <v>3148</v>
      </c>
      <c r="K192" s="718"/>
      <c r="L192" s="1217"/>
      <c r="M192" s="213"/>
      <c r="N192" s="213"/>
      <c r="O192" s="213"/>
      <c r="P192" s="213"/>
      <c r="Q192" s="213" t="str">
        <f>iferror(vlookup(S192,'Back up'!$B$2:$C$18,2),"")</f>
        <v/>
      </c>
      <c r="R192" s="213"/>
      <c r="S192" s="214"/>
      <c r="T192" s="214"/>
      <c r="U192" s="214"/>
      <c r="V192" s="214"/>
      <c r="W192" s="214"/>
      <c r="X192" s="214"/>
      <c r="Y192" s="214"/>
      <c r="Z192" s="214"/>
      <c r="AA192" s="214"/>
      <c r="AB192" s="214"/>
    </row>
    <row r="193" hidden="1">
      <c r="A193" s="208">
        <v>192.0</v>
      </c>
      <c r="B193" s="1197">
        <v>46144.0</v>
      </c>
      <c r="C193" s="213"/>
      <c r="D193" s="1269" t="s">
        <v>1832</v>
      </c>
      <c r="E193" s="1135"/>
      <c r="F193" s="1121" t="s">
        <v>81</v>
      </c>
      <c r="G193" s="1279">
        <v>1025.0</v>
      </c>
      <c r="H193" s="1279" t="s">
        <v>3149</v>
      </c>
      <c r="I193" s="1278" t="s">
        <v>1557</v>
      </c>
      <c r="J193" s="1279" t="s">
        <v>3150</v>
      </c>
      <c r="K193" s="718"/>
      <c r="L193" s="1217"/>
      <c r="M193" s="213"/>
      <c r="N193" s="213"/>
      <c r="O193" s="213"/>
      <c r="P193" s="213"/>
      <c r="Q193" s="213" t="str">
        <f>iferror(vlookup(S193,'Back up'!$B$2:$C$18,2),"")</f>
        <v/>
      </c>
      <c r="R193" s="213"/>
      <c r="S193" s="214"/>
      <c r="T193" s="214"/>
      <c r="U193" s="214"/>
      <c r="V193" s="214"/>
      <c r="W193" s="214"/>
      <c r="X193" s="214"/>
      <c r="Y193" s="214"/>
      <c r="Z193" s="214"/>
      <c r="AA193" s="214"/>
      <c r="AB193" s="214"/>
    </row>
    <row r="194" hidden="1">
      <c r="A194" s="208">
        <v>193.0</v>
      </c>
      <c r="B194" s="1197">
        <v>46144.0</v>
      </c>
      <c r="C194" s="213"/>
      <c r="D194" s="1269" t="s">
        <v>1832</v>
      </c>
      <c r="E194" s="1135"/>
      <c r="F194" s="1121" t="s">
        <v>81</v>
      </c>
      <c r="G194" s="1282">
        <v>1102.0</v>
      </c>
      <c r="H194" s="1281" t="s">
        <v>3151</v>
      </c>
      <c r="I194" s="1268" t="s">
        <v>3116</v>
      </c>
      <c r="J194" s="1281" t="s">
        <v>3152</v>
      </c>
      <c r="K194" s="718"/>
      <c r="L194" s="1217"/>
      <c r="M194" s="213"/>
      <c r="N194" s="213"/>
      <c r="O194" s="213"/>
      <c r="P194" s="213"/>
      <c r="Q194" s="213" t="str">
        <f>iferror(vlookup(S194,'Back up'!$B$2:$C$18,2),"")</f>
        <v/>
      </c>
      <c r="R194" s="213"/>
      <c r="S194" s="214"/>
      <c r="T194" s="214"/>
      <c r="U194" s="214"/>
      <c r="V194" s="214"/>
      <c r="W194" s="214"/>
      <c r="X194" s="214"/>
      <c r="Y194" s="214"/>
      <c r="Z194" s="214"/>
      <c r="AA194" s="214"/>
      <c r="AB194" s="214"/>
    </row>
    <row r="195" hidden="1">
      <c r="A195" s="208">
        <v>194.0</v>
      </c>
      <c r="B195" s="1197">
        <v>46144.0</v>
      </c>
      <c r="C195" s="213"/>
      <c r="D195" s="1269" t="s">
        <v>1832</v>
      </c>
      <c r="E195" s="1135"/>
      <c r="F195" s="1121" t="s">
        <v>22</v>
      </c>
      <c r="G195" s="810" t="s">
        <v>3153</v>
      </c>
      <c r="H195" s="810" t="s">
        <v>3154</v>
      </c>
      <c r="I195" s="1276" t="s">
        <v>3045</v>
      </c>
      <c r="J195" s="810" t="s">
        <v>3155</v>
      </c>
      <c r="K195" s="718"/>
      <c r="L195" s="1217"/>
      <c r="M195" s="213"/>
      <c r="N195" s="213"/>
      <c r="O195" s="213"/>
      <c r="P195" s="213"/>
      <c r="Q195" s="213" t="str">
        <f>iferror(vlookup(S195,'Back up'!$B$2:$C$18,2),"")</f>
        <v/>
      </c>
      <c r="R195" s="213"/>
      <c r="S195" s="214"/>
      <c r="T195" s="214"/>
      <c r="U195" s="214"/>
      <c r="V195" s="214"/>
      <c r="W195" s="214"/>
      <c r="X195" s="214"/>
      <c r="Y195" s="214"/>
      <c r="Z195" s="214"/>
      <c r="AA195" s="214"/>
      <c r="AB195" s="214"/>
    </row>
    <row r="196" hidden="1">
      <c r="A196" s="208">
        <v>195.0</v>
      </c>
      <c r="B196" s="1197">
        <v>46144.0</v>
      </c>
      <c r="C196" s="213"/>
      <c r="D196" s="1269" t="s">
        <v>1832</v>
      </c>
      <c r="E196" s="1135"/>
      <c r="F196" s="1140" t="s">
        <v>22</v>
      </c>
      <c r="G196" s="810" t="s">
        <v>2140</v>
      </c>
      <c r="H196" s="810" t="s">
        <v>3156</v>
      </c>
      <c r="I196" s="1283" t="s">
        <v>3064</v>
      </c>
      <c r="J196" s="810" t="s">
        <v>3157</v>
      </c>
      <c r="K196" s="718"/>
      <c r="L196" s="1217"/>
      <c r="M196" s="213"/>
      <c r="N196" s="213"/>
      <c r="O196" s="213"/>
      <c r="P196" s="213"/>
      <c r="Q196" s="213" t="str">
        <f>iferror(vlookup(S196,'Back up'!$B$2:$C$18,2),"")</f>
        <v/>
      </c>
      <c r="R196" s="213"/>
      <c r="S196" s="214"/>
      <c r="T196" s="214"/>
      <c r="U196" s="214"/>
      <c r="V196" s="214"/>
      <c r="W196" s="214"/>
      <c r="X196" s="214"/>
      <c r="Y196" s="214"/>
      <c r="Z196" s="214"/>
      <c r="AA196" s="214"/>
      <c r="AB196" s="214"/>
    </row>
    <row r="197" hidden="1">
      <c r="A197" s="208">
        <v>196.0</v>
      </c>
      <c r="B197" s="1197">
        <v>46144.0</v>
      </c>
      <c r="C197" s="213"/>
      <c r="D197" s="1269" t="s">
        <v>1832</v>
      </c>
      <c r="E197" s="1135"/>
      <c r="F197" s="1116" t="s">
        <v>22</v>
      </c>
      <c r="G197" s="810" t="s">
        <v>3158</v>
      </c>
      <c r="H197" s="810" t="s">
        <v>3159</v>
      </c>
      <c r="I197" s="1271" t="s">
        <v>3124</v>
      </c>
      <c r="J197" s="810" t="s">
        <v>3160</v>
      </c>
      <c r="K197" s="814"/>
      <c r="L197" s="814"/>
      <c r="M197" s="213"/>
      <c r="N197" s="213"/>
      <c r="O197" s="213"/>
      <c r="P197" s="213"/>
      <c r="Q197" s="213" t="str">
        <f>iferror(vlookup(S197,'Back up'!$B$2:$C$18,2),"")</f>
        <v/>
      </c>
      <c r="R197" s="213"/>
      <c r="S197" s="214"/>
      <c r="T197" s="214"/>
      <c r="U197" s="214"/>
      <c r="V197" s="214"/>
      <c r="W197" s="214"/>
      <c r="X197" s="214"/>
      <c r="Y197" s="214"/>
      <c r="Z197" s="214"/>
      <c r="AA197" s="214"/>
      <c r="AB197" s="214"/>
    </row>
    <row r="198" hidden="1">
      <c r="A198" s="208">
        <v>197.0</v>
      </c>
      <c r="B198" s="1197">
        <v>46144.0</v>
      </c>
      <c r="C198" s="213"/>
      <c r="D198" s="1269" t="s">
        <v>1832</v>
      </c>
      <c r="E198" s="1135"/>
      <c r="F198" s="1140" t="s">
        <v>22</v>
      </c>
      <c r="G198" s="810" t="s">
        <v>2584</v>
      </c>
      <c r="H198" s="810" t="s">
        <v>3161</v>
      </c>
      <c r="I198" s="1278" t="s">
        <v>1557</v>
      </c>
      <c r="J198" s="810" t="s">
        <v>3162</v>
      </c>
      <c r="K198" s="814"/>
      <c r="L198" s="814"/>
      <c r="M198" s="213"/>
      <c r="N198" s="213"/>
      <c r="O198" s="213"/>
      <c r="P198" s="213"/>
      <c r="Q198" s="213" t="str">
        <f>iferror(vlookup(S198,'Back up'!$B$2:$C$18,2),"")</f>
        <v/>
      </c>
      <c r="R198" s="213"/>
      <c r="S198" s="214"/>
      <c r="T198" s="214"/>
      <c r="U198" s="214"/>
      <c r="V198" s="214"/>
      <c r="W198" s="214"/>
      <c r="X198" s="214"/>
      <c r="Y198" s="214"/>
      <c r="Z198" s="214"/>
      <c r="AA198" s="214"/>
      <c r="AB198" s="214"/>
    </row>
    <row r="199" hidden="1">
      <c r="A199" s="208">
        <v>198.0</v>
      </c>
      <c r="B199" s="1145"/>
      <c r="C199" s="1092"/>
      <c r="D199" s="1147"/>
      <c r="E199" s="1147"/>
      <c r="F199" s="1148"/>
      <c r="G199" s="1284"/>
      <c r="H199" s="1285"/>
      <c r="I199" s="1286"/>
      <c r="J199" s="1285"/>
      <c r="K199" s="1096"/>
      <c r="L199" s="1096"/>
      <c r="M199" s="1092"/>
      <c r="N199" s="1092"/>
      <c r="O199" s="1092"/>
      <c r="P199" s="1092"/>
      <c r="Q199" s="1092" t="str">
        <f>iferror(vlookup(S199,'Back up'!$B$2:$C$18,2),"")</f>
        <v/>
      </c>
      <c r="R199" s="1092"/>
      <c r="S199" s="1099"/>
      <c r="T199" s="1099"/>
      <c r="U199" s="1099"/>
      <c r="V199" s="1099"/>
      <c r="W199" s="1099"/>
      <c r="X199" s="1099"/>
      <c r="Y199" s="1099"/>
      <c r="Z199" s="1099"/>
      <c r="AA199" s="1099"/>
      <c r="AB199" s="1099"/>
    </row>
    <row r="200" hidden="1">
      <c r="A200" s="208">
        <v>199.0</v>
      </c>
      <c r="B200" s="1229">
        <v>46147.0</v>
      </c>
      <c r="C200" s="256"/>
      <c r="D200" s="256"/>
      <c r="E200" s="256"/>
      <c r="F200" s="1131" t="s">
        <v>71</v>
      </c>
      <c r="G200" s="1252">
        <v>1118.0</v>
      </c>
      <c r="H200" s="1121"/>
      <c r="I200" s="1241" t="s">
        <v>859</v>
      </c>
      <c r="J200" s="1213"/>
      <c r="K200" s="814"/>
      <c r="L200" s="814"/>
      <c r="M200" s="213"/>
      <c r="N200" s="213"/>
      <c r="O200" s="213"/>
      <c r="P200" s="213"/>
      <c r="Q200" s="213" t="str">
        <f>iferror(vlookup(S200,'Back up'!$B$2:$C$18,2),"")</f>
        <v/>
      </c>
      <c r="R200" s="213"/>
      <c r="S200" s="214"/>
      <c r="T200" s="214"/>
      <c r="U200" s="214"/>
      <c r="V200" s="214"/>
      <c r="W200" s="214"/>
      <c r="X200" s="214"/>
      <c r="Y200" s="214"/>
      <c r="Z200" s="214"/>
      <c r="AA200" s="214"/>
      <c r="AB200" s="214"/>
    </row>
    <row r="201" hidden="1">
      <c r="A201" s="208">
        <v>200.0</v>
      </c>
      <c r="B201" s="1229">
        <v>46147.0</v>
      </c>
      <c r="C201" s="256"/>
      <c r="D201" s="256"/>
      <c r="E201" s="256"/>
      <c r="F201" s="1080" t="s">
        <v>71</v>
      </c>
      <c r="G201" s="1250">
        <v>603.0</v>
      </c>
      <c r="H201" s="1116"/>
      <c r="I201" s="1287" t="s">
        <v>3163</v>
      </c>
      <c r="J201" s="1221"/>
      <c r="K201" s="814"/>
      <c r="L201" s="814"/>
      <c r="M201" s="213"/>
      <c r="N201" s="213"/>
      <c r="O201" s="213"/>
      <c r="P201" s="213"/>
      <c r="Q201" s="213" t="str">
        <f>iferror(vlookup(S201,'Back up'!$B$2:$C$18,2),"")</f>
        <v/>
      </c>
      <c r="R201" s="213"/>
      <c r="S201" s="214"/>
      <c r="T201" s="214"/>
      <c r="U201" s="214"/>
      <c r="V201" s="214"/>
      <c r="W201" s="214"/>
      <c r="X201" s="214"/>
      <c r="Y201" s="214"/>
      <c r="Z201" s="214"/>
      <c r="AA201" s="214"/>
      <c r="AB201" s="214"/>
    </row>
    <row r="202" hidden="1">
      <c r="A202" s="208">
        <v>201.0</v>
      </c>
      <c r="B202" s="1229">
        <v>46147.0</v>
      </c>
      <c r="C202" s="256"/>
      <c r="D202" s="257" t="s">
        <v>1832</v>
      </c>
      <c r="E202" s="256"/>
      <c r="F202" s="1116" t="s">
        <v>22</v>
      </c>
      <c r="G202" s="1288" t="s">
        <v>3113</v>
      </c>
      <c r="H202" s="1116"/>
      <c r="I202" s="1287" t="s">
        <v>3164</v>
      </c>
      <c r="J202" s="1213"/>
      <c r="K202" s="814"/>
      <c r="L202" s="814"/>
      <c r="M202" s="213"/>
      <c r="N202" s="213"/>
      <c r="O202" s="213"/>
      <c r="P202" s="213"/>
      <c r="Q202" s="213" t="str">
        <f>iferror(vlookup(S202,'Back up'!$B$2:$C$18,2),"")</f>
        <v/>
      </c>
      <c r="R202" s="213"/>
      <c r="S202" s="214"/>
      <c r="T202" s="214"/>
      <c r="U202" s="214"/>
      <c r="V202" s="214"/>
      <c r="W202" s="214"/>
      <c r="X202" s="214"/>
      <c r="Y202" s="214"/>
      <c r="Z202" s="214"/>
      <c r="AA202" s="214"/>
      <c r="AB202" s="214"/>
    </row>
    <row r="203" hidden="1">
      <c r="A203" s="208">
        <v>202.0</v>
      </c>
      <c r="B203" s="1229">
        <v>46147.0</v>
      </c>
      <c r="C203" s="213"/>
      <c r="D203" s="1269"/>
      <c r="E203" s="1135"/>
      <c r="F203" s="1121" t="s">
        <v>81</v>
      </c>
      <c r="G203" s="1289">
        <v>2024.0</v>
      </c>
      <c r="H203" s="1221"/>
      <c r="I203" s="1251" t="s">
        <v>3165</v>
      </c>
      <c r="J203" s="1221"/>
      <c r="K203" s="814"/>
      <c r="L203" s="814"/>
      <c r="M203" s="213"/>
      <c r="N203" s="213"/>
      <c r="O203" s="213"/>
      <c r="P203" s="213"/>
      <c r="Q203" s="213" t="str">
        <f>iferror(vlookup(S203,'Back up'!$B$2:$C$18,2),"")</f>
        <v/>
      </c>
      <c r="R203" s="213"/>
      <c r="S203" s="214"/>
      <c r="T203" s="214"/>
      <c r="U203" s="214"/>
      <c r="V203" s="214"/>
      <c r="W203" s="214"/>
      <c r="X203" s="214"/>
      <c r="Y203" s="214"/>
      <c r="Z203" s="214"/>
      <c r="AA203" s="214"/>
      <c r="AB203" s="214"/>
    </row>
    <row r="204" hidden="1">
      <c r="A204" s="208">
        <v>203.0</v>
      </c>
      <c r="B204" s="1229">
        <v>46147.0</v>
      </c>
      <c r="C204" s="256"/>
      <c r="D204" s="1290"/>
      <c r="E204" s="256"/>
      <c r="F204" s="1116" t="s">
        <v>22</v>
      </c>
      <c r="G204" s="1281" t="s">
        <v>510</v>
      </c>
      <c r="H204" s="1281"/>
      <c r="I204" s="1291" t="s">
        <v>3166</v>
      </c>
      <c r="J204" s="1199"/>
      <c r="K204" s="814"/>
      <c r="L204" s="814"/>
      <c r="M204" s="213"/>
      <c r="N204" s="213"/>
      <c r="O204" s="213"/>
      <c r="P204" s="213"/>
      <c r="Q204" s="213" t="str">
        <f>iferror(vlookup(S204,'Back up'!$B$2:$C$18,2),"")</f>
        <v/>
      </c>
      <c r="R204" s="213"/>
      <c r="S204" s="214"/>
      <c r="T204" s="214"/>
      <c r="U204" s="214"/>
      <c r="V204" s="214"/>
      <c r="W204" s="214"/>
      <c r="X204" s="214"/>
      <c r="Y204" s="214"/>
      <c r="Z204" s="214"/>
      <c r="AA204" s="214"/>
      <c r="AB204" s="214"/>
    </row>
    <row r="205" hidden="1">
      <c r="A205" s="208">
        <v>204.0</v>
      </c>
      <c r="B205" s="1229">
        <v>46147.0</v>
      </c>
      <c r="C205" s="256"/>
      <c r="D205" s="1290"/>
      <c r="E205" s="256"/>
      <c r="F205" s="1121" t="s">
        <v>81</v>
      </c>
      <c r="G205" s="1281">
        <v>1113.0</v>
      </c>
      <c r="H205" s="1281"/>
      <c r="I205" s="1291" t="s">
        <v>3167</v>
      </c>
      <c r="J205" s="1199"/>
      <c r="K205" s="814"/>
      <c r="L205" s="814"/>
      <c r="M205" s="213"/>
      <c r="N205" s="213"/>
      <c r="O205" s="213"/>
      <c r="P205" s="213"/>
      <c r="Q205" s="213" t="str">
        <f>iferror(vlookup(S205,'Back up'!$B$2:$C$18,2),"")</f>
        <v/>
      </c>
      <c r="R205" s="213"/>
      <c r="S205" s="214"/>
      <c r="T205" s="214"/>
      <c r="U205" s="214"/>
      <c r="V205" s="214"/>
      <c r="W205" s="214"/>
      <c r="X205" s="214"/>
      <c r="Y205" s="214"/>
      <c r="Z205" s="214"/>
      <c r="AA205" s="214"/>
      <c r="AB205" s="214"/>
    </row>
    <row r="206" hidden="1">
      <c r="A206" s="208">
        <v>205.0</v>
      </c>
      <c r="B206" s="1229">
        <v>46147.0</v>
      </c>
      <c r="C206" s="256"/>
      <c r="D206" s="1290"/>
      <c r="E206" s="256"/>
      <c r="F206" s="1116" t="s">
        <v>22</v>
      </c>
      <c r="G206" s="1121" t="s">
        <v>2305</v>
      </c>
      <c r="H206" s="1281"/>
      <c r="I206" s="1291" t="s">
        <v>3168</v>
      </c>
      <c r="J206" s="1199"/>
      <c r="K206" s="814"/>
      <c r="L206" s="814"/>
      <c r="M206" s="213"/>
      <c r="N206" s="213"/>
      <c r="O206" s="213"/>
      <c r="P206" s="213"/>
      <c r="Q206" s="213" t="str">
        <f>iferror(vlookup(S206,'Back up'!$B$2:$C$18,2),"")</f>
        <v/>
      </c>
      <c r="R206" s="213"/>
      <c r="S206" s="214"/>
      <c r="T206" s="214"/>
      <c r="U206" s="214"/>
      <c r="V206" s="214"/>
      <c r="W206" s="214"/>
      <c r="X206" s="214"/>
      <c r="Y206" s="214"/>
      <c r="Z206" s="214"/>
      <c r="AA206" s="214"/>
      <c r="AB206" s="214"/>
    </row>
    <row r="207" hidden="1">
      <c r="A207" s="208">
        <v>206.0</v>
      </c>
      <c r="B207" s="1229">
        <v>46147.0</v>
      </c>
      <c r="C207" s="256"/>
      <c r="D207" s="1290"/>
      <c r="E207" s="256"/>
      <c r="F207" s="1116" t="s">
        <v>22</v>
      </c>
      <c r="G207" s="1281" t="s">
        <v>3153</v>
      </c>
      <c r="H207" s="1281"/>
      <c r="I207" s="1291" t="s">
        <v>3169</v>
      </c>
      <c r="J207" s="1199"/>
      <c r="K207" s="814"/>
      <c r="L207" s="814"/>
      <c r="M207" s="213"/>
      <c r="N207" s="213"/>
      <c r="O207" s="213"/>
      <c r="P207" s="213"/>
      <c r="Q207" s="213" t="str">
        <f>iferror(vlookup(S207,'Back up'!$B$2:$C$18,2),"")</f>
        <v/>
      </c>
      <c r="R207" s="213"/>
      <c r="S207" s="214"/>
      <c r="T207" s="214"/>
      <c r="U207" s="214"/>
      <c r="V207" s="214"/>
      <c r="W207" s="214"/>
      <c r="X207" s="214"/>
      <c r="Y207" s="214"/>
      <c r="Z207" s="214"/>
      <c r="AA207" s="214"/>
      <c r="AB207" s="214"/>
    </row>
    <row r="208" hidden="1">
      <c r="A208" s="208">
        <v>207.0</v>
      </c>
      <c r="B208" s="1229">
        <v>46147.0</v>
      </c>
      <c r="C208" s="256"/>
      <c r="D208" s="1269"/>
      <c r="E208" s="1114"/>
      <c r="F208" s="1116" t="s">
        <v>22</v>
      </c>
      <c r="G208" s="1292"/>
      <c r="H208" s="1292" t="s">
        <v>3170</v>
      </c>
      <c r="I208" s="1291" t="s">
        <v>3171</v>
      </c>
      <c r="J208" s="1293"/>
      <c r="K208" s="814"/>
      <c r="L208" s="814"/>
      <c r="M208" s="213"/>
      <c r="N208" s="213"/>
      <c r="O208" s="213"/>
      <c r="P208" s="213"/>
      <c r="Q208" s="213" t="str">
        <f>iferror(vlookup(S208,'Back up'!$B$2:$C$18,2),"")</f>
        <v/>
      </c>
      <c r="R208" s="213"/>
      <c r="S208" s="214"/>
      <c r="T208" s="214"/>
      <c r="U208" s="214"/>
      <c r="V208" s="214"/>
      <c r="W208" s="214"/>
      <c r="X208" s="214"/>
      <c r="Y208" s="214"/>
      <c r="Z208" s="214"/>
      <c r="AA208" s="214"/>
      <c r="AB208" s="214"/>
    </row>
    <row r="209" hidden="1">
      <c r="A209" s="208">
        <v>208.0</v>
      </c>
      <c r="B209" s="1145"/>
      <c r="C209" s="1092"/>
      <c r="D209" s="1294"/>
      <c r="E209" s="1146"/>
      <c r="F209" s="1295"/>
      <c r="G209" s="1194"/>
      <c r="H209" s="1194"/>
      <c r="I209" s="1195"/>
      <c r="J209" s="1194"/>
      <c r="K209" s="1096"/>
      <c r="L209" s="1096"/>
      <c r="M209" s="1092"/>
      <c r="N209" s="1092"/>
      <c r="O209" s="1092"/>
      <c r="P209" s="1092"/>
      <c r="Q209" s="1092" t="str">
        <f>iferror(vlookup(S209,'Back up'!$B$2:$C$18,2),"")</f>
        <v/>
      </c>
      <c r="R209" s="1092"/>
      <c r="S209" s="1099"/>
      <c r="T209" s="1099"/>
      <c r="U209" s="1099"/>
      <c r="V209" s="1099"/>
      <c r="W209" s="1099"/>
      <c r="X209" s="1099"/>
      <c r="Y209" s="1099"/>
      <c r="Z209" s="1099"/>
      <c r="AA209" s="1099"/>
      <c r="AB209" s="1099"/>
    </row>
    <row r="210" hidden="1">
      <c r="A210" s="208">
        <v>209.0</v>
      </c>
      <c r="B210" s="1229">
        <v>46148.0</v>
      </c>
      <c r="C210" s="256"/>
      <c r="D210" s="1269" t="s">
        <v>1832</v>
      </c>
      <c r="E210" s="1135"/>
      <c r="F210" s="1121" t="s">
        <v>81</v>
      </c>
      <c r="G210" s="1293">
        <v>1104.0</v>
      </c>
      <c r="H210" s="1293" t="s">
        <v>3172</v>
      </c>
      <c r="I210" s="1280" t="s">
        <v>1511</v>
      </c>
      <c r="J210" s="1293" t="s">
        <v>3173</v>
      </c>
      <c r="K210" s="219"/>
      <c r="L210" s="219"/>
      <c r="M210" s="213"/>
      <c r="N210" s="213"/>
      <c r="O210" s="213"/>
      <c r="P210" s="213"/>
      <c r="Q210" s="213" t="str">
        <f>iferror(vlookup(S210,'Back up'!$B$2:$C$18,2),"")</f>
        <v/>
      </c>
      <c r="R210" s="213"/>
      <c r="S210" s="214"/>
      <c r="T210" s="214"/>
      <c r="U210" s="214"/>
      <c r="V210" s="214"/>
      <c r="W210" s="214"/>
      <c r="X210" s="214"/>
      <c r="Y210" s="214"/>
      <c r="Z210" s="214"/>
      <c r="AA210" s="214"/>
      <c r="AB210" s="214"/>
    </row>
    <row r="211" hidden="1">
      <c r="A211" s="208">
        <v>210.0</v>
      </c>
      <c r="B211" s="1229">
        <v>46148.0</v>
      </c>
      <c r="C211" s="256"/>
      <c r="D211" s="1238" t="s">
        <v>1832</v>
      </c>
      <c r="E211" s="1135"/>
      <c r="F211" s="1172" t="s">
        <v>81</v>
      </c>
      <c r="G211" s="1218">
        <v>1105.0</v>
      </c>
      <c r="H211" s="1218" t="s">
        <v>3174</v>
      </c>
      <c r="I211" s="1280" t="s">
        <v>1511</v>
      </c>
      <c r="J211" s="1218" t="s">
        <v>3175</v>
      </c>
      <c r="K211" s="219"/>
      <c r="L211" s="219"/>
      <c r="M211" s="213"/>
      <c r="N211" s="213"/>
      <c r="O211" s="213"/>
      <c r="P211" s="213"/>
      <c r="Q211" s="213" t="str">
        <f>iferror(vlookup(S211,'Back up'!$B$2:$C$18,2),"")</f>
        <v/>
      </c>
      <c r="R211" s="213"/>
      <c r="S211" s="214"/>
      <c r="T211" s="214"/>
      <c r="U211" s="214"/>
      <c r="V211" s="214"/>
      <c r="W211" s="214"/>
      <c r="X211" s="214"/>
      <c r="Y211" s="214"/>
      <c r="Z211" s="214"/>
      <c r="AA211" s="214"/>
      <c r="AB211" s="214"/>
    </row>
    <row r="212" hidden="1">
      <c r="A212" s="208">
        <v>211.0</v>
      </c>
      <c r="B212" s="1229">
        <v>46148.0</v>
      </c>
      <c r="C212" s="256"/>
      <c r="D212" s="1238" t="s">
        <v>1832</v>
      </c>
      <c r="E212" s="1135"/>
      <c r="F212" s="1121" t="s">
        <v>81</v>
      </c>
      <c r="G212" s="1293">
        <v>1106.0</v>
      </c>
      <c r="H212" s="1293" t="s">
        <v>3176</v>
      </c>
      <c r="I212" s="1280" t="s">
        <v>1511</v>
      </c>
      <c r="J212" s="1293" t="s">
        <v>3177</v>
      </c>
      <c r="K212" s="219"/>
      <c r="L212" s="219"/>
      <c r="M212" s="213"/>
      <c r="N212" s="213"/>
      <c r="O212" s="213"/>
      <c r="P212" s="213"/>
      <c r="Q212" s="213" t="str">
        <f>iferror(vlookup(S212,'Back up'!$B$2:$C$18,2),"")</f>
        <v/>
      </c>
      <c r="R212" s="213"/>
      <c r="S212" s="214"/>
      <c r="T212" s="214"/>
      <c r="U212" s="214"/>
      <c r="V212" s="214"/>
      <c r="W212" s="214"/>
      <c r="X212" s="214"/>
      <c r="Y212" s="214"/>
      <c r="Z212" s="214"/>
      <c r="AA212" s="214"/>
      <c r="AB212" s="214"/>
    </row>
    <row r="213" hidden="1">
      <c r="A213" s="208">
        <v>212.0</v>
      </c>
      <c r="B213" s="1229">
        <v>46148.0</v>
      </c>
      <c r="C213" s="256"/>
      <c r="D213" s="1238" t="s">
        <v>1832</v>
      </c>
      <c r="E213" s="1135"/>
      <c r="F213" s="1129" t="s">
        <v>81</v>
      </c>
      <c r="G213" s="1296">
        <v>1107.0</v>
      </c>
      <c r="H213" s="1296" t="s">
        <v>3178</v>
      </c>
      <c r="I213" s="1283" t="s">
        <v>3064</v>
      </c>
      <c r="J213" s="1296" t="s">
        <v>3179</v>
      </c>
      <c r="K213" s="219"/>
      <c r="L213" s="219"/>
      <c r="M213" s="213"/>
      <c r="N213" s="213"/>
      <c r="O213" s="213"/>
      <c r="P213" s="213"/>
      <c r="Q213" s="213" t="str">
        <f>iferror(vlookup(S213,'Back up'!$B$2:$C$18,2),"")</f>
        <v/>
      </c>
      <c r="R213" s="213"/>
      <c r="S213" s="214"/>
      <c r="T213" s="214"/>
      <c r="U213" s="214"/>
      <c r="V213" s="214"/>
      <c r="W213" s="214"/>
      <c r="X213" s="214"/>
      <c r="Y213" s="214"/>
      <c r="Z213" s="214"/>
      <c r="AA213" s="214"/>
      <c r="AB213" s="214"/>
    </row>
    <row r="214" hidden="1">
      <c r="A214" s="208">
        <v>213.0</v>
      </c>
      <c r="B214" s="1197">
        <v>46148.0</v>
      </c>
      <c r="C214" s="1114"/>
      <c r="D214" s="1269" t="s">
        <v>1832</v>
      </c>
      <c r="E214" s="1040"/>
      <c r="F214" s="1116" t="s">
        <v>22</v>
      </c>
      <c r="G214" s="1297" t="s">
        <v>2146</v>
      </c>
      <c r="H214" s="1297" t="s">
        <v>3180</v>
      </c>
      <c r="I214" s="1280" t="s">
        <v>1511</v>
      </c>
      <c r="J214" s="1298" t="s">
        <v>3181</v>
      </c>
      <c r="K214" s="219"/>
      <c r="L214" s="219"/>
      <c r="M214" s="213"/>
      <c r="N214" s="213"/>
      <c r="O214" s="213"/>
      <c r="P214" s="213"/>
      <c r="Q214" s="213" t="str">
        <f>iferror(vlookup(S214,'Back up'!$B$2:$C$18,2),"")</f>
        <v/>
      </c>
      <c r="R214" s="213"/>
      <c r="S214" s="214"/>
      <c r="T214" s="214"/>
      <c r="U214" s="214"/>
      <c r="V214" s="214"/>
      <c r="W214" s="214"/>
      <c r="X214" s="214"/>
      <c r="Y214" s="214"/>
      <c r="Z214" s="214"/>
      <c r="AA214" s="214"/>
      <c r="AB214" s="214"/>
    </row>
    <row r="215" hidden="1">
      <c r="A215" s="208">
        <v>214.0</v>
      </c>
      <c r="B215" s="1229">
        <v>46148.0</v>
      </c>
      <c r="C215" s="213"/>
      <c r="D215" s="1299" t="s">
        <v>1832</v>
      </c>
      <c r="E215" s="1135"/>
      <c r="F215" s="1116" t="s">
        <v>22</v>
      </c>
      <c r="G215" s="1292" t="s">
        <v>3182</v>
      </c>
      <c r="H215" s="1300"/>
      <c r="I215" s="1234" t="s">
        <v>3183</v>
      </c>
      <c r="J215" s="1301"/>
      <c r="K215" s="219"/>
      <c r="L215" s="219"/>
      <c r="M215" s="213"/>
      <c r="N215" s="213"/>
      <c r="O215" s="213"/>
      <c r="P215" s="213"/>
      <c r="Q215" s="213" t="str">
        <f>iferror(vlookup(S215,'Back up'!$B$2:$C$18,2),"")</f>
        <v/>
      </c>
      <c r="R215" s="213"/>
      <c r="S215" s="214"/>
      <c r="T215" s="214"/>
      <c r="U215" s="214"/>
      <c r="V215" s="214"/>
      <c r="W215" s="214"/>
      <c r="X215" s="214"/>
      <c r="Y215" s="214"/>
      <c r="Z215" s="214"/>
      <c r="AA215" s="214"/>
      <c r="AB215" s="214"/>
    </row>
    <row r="216" hidden="1">
      <c r="A216" s="208">
        <v>215.0</v>
      </c>
      <c r="B216" s="1229">
        <v>46148.0</v>
      </c>
      <c r="C216" s="213"/>
      <c r="D216" s="925"/>
      <c r="E216" s="925"/>
      <c r="F216" s="925"/>
      <c r="G216" s="925"/>
      <c r="H216" s="926"/>
      <c r="I216" s="1302"/>
      <c r="J216" s="1293"/>
      <c r="K216" s="219"/>
      <c r="L216" s="219"/>
      <c r="M216" s="213"/>
      <c r="N216" s="213"/>
      <c r="O216" s="213"/>
      <c r="P216" s="213"/>
      <c r="Q216" s="213" t="str">
        <f>iferror(vlookup(S216,'Back up'!$B$2:$C$18,2),"")</f>
        <v/>
      </c>
      <c r="R216" s="213"/>
      <c r="S216" s="214"/>
      <c r="T216" s="214"/>
      <c r="U216" s="214"/>
      <c r="V216" s="214"/>
      <c r="W216" s="214"/>
      <c r="X216" s="214"/>
      <c r="Y216" s="214"/>
      <c r="Z216" s="214"/>
      <c r="AA216" s="214"/>
      <c r="AB216" s="214"/>
    </row>
    <row r="217" hidden="1">
      <c r="A217" s="208">
        <v>216.0</v>
      </c>
      <c r="B217" s="1229">
        <v>46148.0</v>
      </c>
      <c r="C217" s="213"/>
      <c r="D217" s="1299"/>
      <c r="E217" s="1135"/>
      <c r="F217" s="1136" t="s">
        <v>22</v>
      </c>
      <c r="G217" s="1131" t="s">
        <v>522</v>
      </c>
      <c r="H217" s="1131" t="s">
        <v>2965</v>
      </c>
      <c r="I217" s="1127" t="s">
        <v>3184</v>
      </c>
      <c r="J217" s="1293"/>
      <c r="K217" s="219"/>
      <c r="L217" s="219"/>
      <c r="M217" s="213"/>
      <c r="N217" s="213"/>
      <c r="O217" s="213"/>
      <c r="P217" s="213"/>
      <c r="Q217" s="213" t="str">
        <f>iferror(vlookup(S217,'Back up'!$B$2:$C$18,2),"")</f>
        <v/>
      </c>
      <c r="R217" s="213"/>
      <c r="S217" s="214"/>
      <c r="T217" s="214"/>
      <c r="U217" s="214"/>
      <c r="V217" s="214"/>
      <c r="W217" s="214"/>
      <c r="X217" s="214"/>
      <c r="Y217" s="214"/>
      <c r="Z217" s="214"/>
      <c r="AA217" s="214"/>
      <c r="AB217" s="214"/>
    </row>
    <row r="218" hidden="1">
      <c r="A218" s="208">
        <v>217.0</v>
      </c>
      <c r="B218" s="1229">
        <v>46148.0</v>
      </c>
      <c r="C218" s="213"/>
      <c r="D218" s="1040" t="s">
        <v>120</v>
      </c>
      <c r="E218" s="1040"/>
      <c r="F218" s="1116" t="s">
        <v>22</v>
      </c>
      <c r="G218" s="1121" t="s">
        <v>2305</v>
      </c>
      <c r="H218" s="1116"/>
      <c r="I218" s="1246" t="s">
        <v>3185</v>
      </c>
      <c r="J218" s="1293"/>
      <c r="K218" s="219"/>
      <c r="L218" s="219"/>
      <c r="M218" s="213"/>
      <c r="N218" s="213"/>
      <c r="O218" s="213"/>
      <c r="P218" s="213"/>
      <c r="Q218" s="213" t="str">
        <f>iferror(vlookup(S218,'Back up'!$B$2:$C$18,2),"")</f>
        <v/>
      </c>
      <c r="R218" s="213"/>
      <c r="S218" s="214"/>
      <c r="T218" s="214"/>
      <c r="U218" s="214"/>
      <c r="V218" s="214"/>
      <c r="W218" s="214"/>
      <c r="X218" s="214"/>
      <c r="Y218" s="214"/>
      <c r="Z218" s="214"/>
      <c r="AA218" s="214"/>
      <c r="AB218" s="214"/>
    </row>
    <row r="219" hidden="1">
      <c r="A219" s="208">
        <v>218.0</v>
      </c>
      <c r="B219" s="1229">
        <v>46148.0</v>
      </c>
      <c r="C219" s="213"/>
      <c r="D219" s="1135"/>
      <c r="E219" s="1135"/>
      <c r="F219" s="1303" t="s">
        <v>22</v>
      </c>
      <c r="G219" s="1301" t="s">
        <v>3153</v>
      </c>
      <c r="H219" s="1159"/>
      <c r="I219" s="1304" t="s">
        <v>2991</v>
      </c>
      <c r="J219" s="1301"/>
      <c r="K219" s="219"/>
      <c r="L219" s="219"/>
      <c r="M219" s="213"/>
      <c r="N219" s="213"/>
      <c r="O219" s="213"/>
      <c r="P219" s="213"/>
      <c r="Q219" s="213" t="str">
        <f>iferror(vlookup(S219,'Back up'!$B$2:$C$18,2),"")</f>
        <v/>
      </c>
      <c r="R219" s="213"/>
      <c r="S219" s="214"/>
      <c r="T219" s="214"/>
      <c r="U219" s="214"/>
      <c r="V219" s="214"/>
      <c r="W219" s="214"/>
      <c r="X219" s="214"/>
      <c r="Y219" s="214"/>
      <c r="Z219" s="214"/>
      <c r="AA219" s="214"/>
      <c r="AB219" s="214"/>
    </row>
    <row r="220" hidden="1">
      <c r="A220" s="208">
        <v>219.0</v>
      </c>
      <c r="B220" s="1229">
        <v>46148.0</v>
      </c>
      <c r="C220" s="213"/>
      <c r="D220" s="1040"/>
      <c r="E220" s="1040"/>
      <c r="F220" s="1121" t="s">
        <v>81</v>
      </c>
      <c r="G220" s="1293">
        <v>1113.0</v>
      </c>
      <c r="H220" s="1116"/>
      <c r="I220" s="1246" t="s">
        <v>3186</v>
      </c>
      <c r="J220" s="1305"/>
      <c r="K220" s="219"/>
      <c r="L220" s="219"/>
      <c r="M220" s="213"/>
      <c r="N220" s="213"/>
      <c r="O220" s="213"/>
      <c r="P220" s="213"/>
      <c r="Q220" s="213" t="str">
        <f>iferror(vlookup(S220,'Back up'!$B$2:$C$18,2),"")</f>
        <v/>
      </c>
      <c r="R220" s="213"/>
      <c r="S220" s="214"/>
      <c r="T220" s="214"/>
      <c r="U220" s="214"/>
      <c r="V220" s="214"/>
      <c r="W220" s="214"/>
      <c r="X220" s="214"/>
      <c r="Y220" s="214"/>
      <c r="Z220" s="214"/>
      <c r="AA220" s="214"/>
      <c r="AB220" s="214"/>
    </row>
    <row r="221" hidden="1">
      <c r="A221" s="208">
        <v>220.0</v>
      </c>
      <c r="B221" s="1229">
        <v>46148.0</v>
      </c>
      <c r="C221" s="213"/>
      <c r="D221" s="1238"/>
      <c r="E221" s="1135"/>
      <c r="F221" s="1303" t="s">
        <v>81</v>
      </c>
      <c r="G221" s="1301">
        <v>1525.0</v>
      </c>
      <c r="H221" s="1159"/>
      <c r="I221" s="1304" t="s">
        <v>3187</v>
      </c>
      <c r="J221" s="1305"/>
      <c r="K221" s="219"/>
      <c r="L221" s="219"/>
      <c r="M221" s="213"/>
      <c r="N221" s="213"/>
      <c r="O221" s="213"/>
      <c r="P221" s="213"/>
      <c r="Q221" s="213" t="str">
        <f>iferror(vlookup(S221,'Back up'!$B$2:$C$18,2),"")</f>
        <v/>
      </c>
      <c r="R221" s="213"/>
      <c r="S221" s="214"/>
      <c r="T221" s="214"/>
      <c r="U221" s="214"/>
      <c r="V221" s="214"/>
      <c r="W221" s="214"/>
      <c r="X221" s="214"/>
      <c r="Y221" s="214"/>
      <c r="Z221" s="214"/>
      <c r="AA221" s="214"/>
      <c r="AB221" s="214"/>
    </row>
    <row r="222" hidden="1">
      <c r="A222" s="208">
        <v>221.0</v>
      </c>
      <c r="B222" s="1229">
        <v>46148.0</v>
      </c>
      <c r="C222" s="213"/>
      <c r="D222" s="1040" t="s">
        <v>1832</v>
      </c>
      <c r="E222" s="1040"/>
      <c r="F222" s="1116" t="s">
        <v>81</v>
      </c>
      <c r="G222" s="1293">
        <v>2107.0</v>
      </c>
      <c r="H222" s="1116"/>
      <c r="I222" s="1246" t="s">
        <v>3188</v>
      </c>
      <c r="J222" s="1305"/>
      <c r="K222" s="219"/>
      <c r="L222" s="219"/>
      <c r="M222" s="213"/>
      <c r="N222" s="213"/>
      <c r="O222" s="213"/>
      <c r="P222" s="213"/>
      <c r="Q222" s="213" t="str">
        <f>iferror(vlookup(S222,'Back up'!$B$2:$C$18,2),"")</f>
        <v/>
      </c>
      <c r="R222" s="213"/>
      <c r="S222" s="214"/>
      <c r="T222" s="214"/>
      <c r="U222" s="214"/>
      <c r="V222" s="214"/>
      <c r="W222" s="214"/>
      <c r="X222" s="214"/>
      <c r="Y222" s="214"/>
      <c r="Z222" s="214"/>
      <c r="AA222" s="214"/>
      <c r="AB222" s="214"/>
    </row>
    <row r="223" hidden="1">
      <c r="A223" s="208">
        <v>222.0</v>
      </c>
      <c r="B223" s="1229">
        <v>46148.0</v>
      </c>
      <c r="C223" s="213"/>
      <c r="D223" s="1135"/>
      <c r="E223" s="1135"/>
      <c r="F223" s="1303" t="s">
        <v>22</v>
      </c>
      <c r="G223" s="1301" t="s">
        <v>514</v>
      </c>
      <c r="H223" s="1159"/>
      <c r="I223" s="1304" t="s">
        <v>3189</v>
      </c>
      <c r="J223" s="1305"/>
      <c r="K223" s="219"/>
      <c r="L223" s="219"/>
      <c r="M223" s="213"/>
      <c r="N223" s="213"/>
      <c r="O223" s="213"/>
      <c r="P223" s="213"/>
      <c r="Q223" s="213" t="str">
        <f>iferror(vlookup(S223,'Back up'!$B$2:$C$18,2),"")</f>
        <v/>
      </c>
      <c r="R223" s="213"/>
      <c r="S223" s="214"/>
      <c r="T223" s="214"/>
      <c r="U223" s="214"/>
      <c r="V223" s="214"/>
      <c r="W223" s="214"/>
      <c r="X223" s="214"/>
      <c r="Y223" s="214"/>
      <c r="Z223" s="214"/>
      <c r="AA223" s="214"/>
      <c r="AB223" s="214"/>
    </row>
    <row r="224" hidden="1">
      <c r="A224" s="208">
        <v>223.0</v>
      </c>
      <c r="B224" s="1229">
        <v>46148.0</v>
      </c>
      <c r="C224" s="213"/>
      <c r="D224" s="1269"/>
      <c r="E224" s="1040"/>
      <c r="F224" s="1116" t="s">
        <v>81</v>
      </c>
      <c r="G224" s="1293">
        <v>1201.0</v>
      </c>
      <c r="H224" s="1116"/>
      <c r="I224" s="1246" t="s">
        <v>3190</v>
      </c>
      <c r="J224" s="1306"/>
      <c r="K224" s="219"/>
      <c r="L224" s="219"/>
      <c r="M224" s="213"/>
      <c r="N224" s="213"/>
      <c r="O224" s="213"/>
      <c r="P224" s="213"/>
      <c r="Q224" s="213" t="str">
        <f>iferror(vlookup(S224,'Back up'!$B$2:$C$18,2),"")</f>
        <v/>
      </c>
      <c r="R224" s="213"/>
      <c r="S224" s="214"/>
      <c r="T224" s="214"/>
      <c r="U224" s="214"/>
      <c r="V224" s="214"/>
      <c r="W224" s="214"/>
      <c r="X224" s="214"/>
      <c r="Y224" s="214"/>
      <c r="Z224" s="214"/>
      <c r="AA224" s="214"/>
      <c r="AB224" s="214"/>
    </row>
    <row r="225" hidden="1">
      <c r="A225" s="208">
        <v>224.0</v>
      </c>
      <c r="B225" s="1229">
        <v>46148.0</v>
      </c>
      <c r="C225" s="213"/>
      <c r="D225" s="1269" t="s">
        <v>852</v>
      </c>
      <c r="E225" s="1040"/>
      <c r="F225" s="1143" t="s">
        <v>71</v>
      </c>
      <c r="G225" s="1218">
        <v>1404.0</v>
      </c>
      <c r="H225" s="1140"/>
      <c r="I225" s="1251" t="s">
        <v>3191</v>
      </c>
      <c r="J225" s="1306"/>
      <c r="K225" s="219"/>
      <c r="L225" s="219"/>
      <c r="M225" s="213"/>
      <c r="N225" s="213"/>
      <c r="O225" s="213"/>
      <c r="P225" s="213"/>
      <c r="Q225" s="213" t="str">
        <f>iferror(vlookup(S225,'Back up'!$B$2:$C$18,2),"")</f>
        <v/>
      </c>
      <c r="R225" s="213"/>
      <c r="S225" s="214"/>
      <c r="T225" s="214"/>
      <c r="U225" s="214"/>
      <c r="V225" s="214"/>
      <c r="W225" s="214"/>
      <c r="X225" s="214"/>
      <c r="Y225" s="214"/>
      <c r="Z225" s="214"/>
      <c r="AA225" s="214"/>
      <c r="AB225" s="214"/>
    </row>
    <row r="226" hidden="1">
      <c r="A226" s="208">
        <v>225.0</v>
      </c>
      <c r="B226" s="1229">
        <v>46148.0</v>
      </c>
      <c r="C226" s="213"/>
      <c r="D226" s="1040" t="s">
        <v>852</v>
      </c>
      <c r="E226" s="1135"/>
      <c r="F226" s="1143" t="s">
        <v>71</v>
      </c>
      <c r="G226" s="1307">
        <v>603.0</v>
      </c>
      <c r="H226" s="990"/>
      <c r="I226" s="1308" t="s">
        <v>3191</v>
      </c>
      <c r="J226" s="1306"/>
      <c r="K226" s="219"/>
      <c r="L226" s="219"/>
      <c r="M226" s="213"/>
      <c r="N226" s="213"/>
      <c r="O226" s="213"/>
      <c r="P226" s="213"/>
      <c r="Q226" s="213" t="str">
        <f>iferror(vlookup(S226,'Back up'!$B$2:$C$18,2),"")</f>
        <v/>
      </c>
      <c r="R226" s="213"/>
      <c r="S226" s="214"/>
      <c r="T226" s="214"/>
      <c r="U226" s="214"/>
      <c r="V226" s="214"/>
      <c r="W226" s="214"/>
      <c r="X226" s="214"/>
      <c r="Y226" s="214"/>
      <c r="Z226" s="214"/>
      <c r="AA226" s="214"/>
      <c r="AB226" s="214"/>
    </row>
    <row r="227" hidden="1">
      <c r="A227" s="208">
        <v>226.0</v>
      </c>
      <c r="B227" s="1145"/>
      <c r="C227" s="1092"/>
      <c r="D227" s="1147"/>
      <c r="E227" s="1147"/>
      <c r="F227" s="1148"/>
      <c r="G227" s="1309"/>
      <c r="H227" s="1309"/>
      <c r="I227" s="1227"/>
      <c r="J227" s="1310"/>
      <c r="K227" s="1096"/>
      <c r="L227" s="1096"/>
      <c r="M227" s="1092"/>
      <c r="N227" s="1092"/>
      <c r="O227" s="1092"/>
      <c r="P227" s="1092"/>
      <c r="Q227" s="1092" t="str">
        <f>iferror(vlookup(S227,'Back up'!$B$2:$C$18,2),"")</f>
        <v/>
      </c>
      <c r="R227" s="1092"/>
      <c r="S227" s="1099"/>
      <c r="T227" s="1099"/>
      <c r="U227" s="1099"/>
      <c r="V227" s="1099"/>
      <c r="W227" s="1099"/>
      <c r="X227" s="1099"/>
      <c r="Y227" s="1099"/>
      <c r="Z227" s="1099"/>
      <c r="AA227" s="1099"/>
      <c r="AB227" s="1099"/>
    </row>
    <row r="228" hidden="1">
      <c r="A228" s="208">
        <v>227.0</v>
      </c>
      <c r="B228" s="1197">
        <v>46149.0</v>
      </c>
      <c r="C228" s="1114"/>
      <c r="D228" s="1040"/>
      <c r="E228" s="1040"/>
      <c r="F228" s="1081" t="s">
        <v>479</v>
      </c>
      <c r="G228" s="1088" t="s">
        <v>520</v>
      </c>
      <c r="H228" s="212" t="s">
        <v>519</v>
      </c>
      <c r="I228" s="217" t="s">
        <v>1483</v>
      </c>
      <c r="J228" s="1300"/>
      <c r="K228" s="219"/>
      <c r="L228" s="219"/>
      <c r="M228" s="213"/>
      <c r="N228" s="213"/>
      <c r="O228" s="213"/>
      <c r="P228" s="213"/>
      <c r="Q228" s="213" t="str">
        <f>iferror(vlookup(S228,'Back up'!$B$2:$C$18,2),"")</f>
        <v/>
      </c>
      <c r="R228" s="213"/>
      <c r="S228" s="214"/>
      <c r="T228" s="214"/>
      <c r="U228" s="214"/>
      <c r="V228" s="214"/>
      <c r="W228" s="214"/>
      <c r="X228" s="214"/>
      <c r="Y228" s="214"/>
      <c r="Z228" s="214"/>
      <c r="AA228" s="214"/>
      <c r="AB228" s="214"/>
    </row>
    <row r="229" hidden="1">
      <c r="A229" s="208">
        <v>228.0</v>
      </c>
      <c r="B229" s="1197">
        <v>46149.0</v>
      </c>
      <c r="C229" s="1114"/>
      <c r="D229" s="1135"/>
      <c r="E229" s="1135"/>
      <c r="F229" s="1116" t="s">
        <v>22</v>
      </c>
      <c r="G229" s="1281" t="s">
        <v>3153</v>
      </c>
      <c r="H229" s="1089"/>
      <c r="I229" s="1086"/>
      <c r="J229" s="1177"/>
      <c r="K229" s="219"/>
      <c r="L229" s="219"/>
      <c r="M229" s="213"/>
      <c r="N229" s="213"/>
      <c r="O229" s="213"/>
      <c r="P229" s="213"/>
      <c r="Q229" s="213" t="str">
        <f>iferror(vlookup(S229,'Back up'!$B$2:$C$18,2),"")</f>
        <v/>
      </c>
      <c r="R229" s="213"/>
      <c r="S229" s="214"/>
      <c r="T229" s="214"/>
      <c r="U229" s="214"/>
      <c r="V229" s="214"/>
      <c r="W229" s="214"/>
      <c r="X229" s="214"/>
      <c r="Y229" s="214"/>
      <c r="Z229" s="214"/>
      <c r="AA229" s="214"/>
      <c r="AB229" s="214"/>
    </row>
    <row r="230" hidden="1">
      <c r="A230" s="208">
        <v>229.0</v>
      </c>
      <c r="B230" s="1197">
        <v>46149.0</v>
      </c>
      <c r="C230" s="1114"/>
      <c r="D230" s="1040"/>
      <c r="E230" s="1040"/>
      <c r="F230" s="1143" t="s">
        <v>1426</v>
      </c>
      <c r="G230" s="1140">
        <v>3807.0</v>
      </c>
      <c r="H230" s="1143" t="s">
        <v>2948</v>
      </c>
      <c r="I230" s="1251" t="s">
        <v>3192</v>
      </c>
      <c r="J230" s="1300"/>
      <c r="K230" s="219"/>
      <c r="L230" s="219"/>
      <c r="M230" s="213"/>
      <c r="N230" s="213"/>
      <c r="O230" s="213"/>
      <c r="P230" s="213"/>
      <c r="Q230" s="213" t="str">
        <f>iferror(vlookup(S230,'Back up'!$B$2:$C$18,2),"")</f>
        <v/>
      </c>
      <c r="R230" s="213"/>
      <c r="S230" s="214"/>
      <c r="T230" s="214"/>
      <c r="U230" s="214"/>
      <c r="V230" s="214"/>
      <c r="W230" s="214"/>
      <c r="X230" s="214"/>
      <c r="Y230" s="214"/>
      <c r="Z230" s="214"/>
      <c r="AA230" s="214"/>
      <c r="AB230" s="214"/>
    </row>
    <row r="231" hidden="1">
      <c r="A231" s="208">
        <v>230.0</v>
      </c>
      <c r="B231" s="1197">
        <v>46149.0</v>
      </c>
      <c r="C231" s="1114"/>
      <c r="D231" s="1135"/>
      <c r="E231" s="1135"/>
      <c r="F231" s="208" t="s">
        <v>71</v>
      </c>
      <c r="G231" s="208">
        <v>728.0</v>
      </c>
      <c r="H231" s="208" t="s">
        <v>3004</v>
      </c>
      <c r="I231" s="1251" t="s">
        <v>3193</v>
      </c>
      <c r="J231" s="1177"/>
      <c r="K231" s="219"/>
      <c r="L231" s="219"/>
      <c r="M231" s="213"/>
      <c r="N231" s="213"/>
      <c r="O231" s="213"/>
      <c r="P231" s="213"/>
      <c r="Q231" s="213" t="str">
        <f>iferror(vlookup(S231,'Back up'!$B$2:$C$18,2),"")</f>
        <v/>
      </c>
      <c r="R231" s="213"/>
      <c r="S231" s="214"/>
      <c r="T231" s="214"/>
      <c r="U231" s="214"/>
      <c r="V231" s="214"/>
      <c r="W231" s="214"/>
      <c r="X231" s="214"/>
      <c r="Y231" s="214"/>
      <c r="Z231" s="214"/>
      <c r="AA231" s="214"/>
      <c r="AB231" s="214"/>
    </row>
    <row r="232" hidden="1">
      <c r="A232" s="208">
        <v>231.0</v>
      </c>
      <c r="B232" s="1197">
        <v>46149.0</v>
      </c>
      <c r="C232" s="1114"/>
      <c r="D232" s="1040"/>
      <c r="E232" s="1040"/>
      <c r="F232" s="1143" t="s">
        <v>71</v>
      </c>
      <c r="G232" s="1218">
        <v>1404.0</v>
      </c>
      <c r="H232" s="1140"/>
      <c r="I232" s="1251" t="s">
        <v>3194</v>
      </c>
      <c r="J232" s="1300"/>
      <c r="K232" s="219"/>
      <c r="L232" s="219"/>
      <c r="M232" s="213"/>
      <c r="N232" s="213"/>
      <c r="O232" s="213"/>
      <c r="P232" s="213"/>
      <c r="Q232" s="213" t="str">
        <f>iferror(vlookup(S232,'Back up'!$B$2:$C$18,2),"")</f>
        <v/>
      </c>
      <c r="R232" s="213"/>
      <c r="S232" s="214"/>
      <c r="T232" s="214"/>
      <c r="U232" s="214"/>
      <c r="V232" s="214"/>
      <c r="W232" s="214"/>
      <c r="X232" s="214"/>
      <c r="Y232" s="214"/>
      <c r="Z232" s="214"/>
      <c r="AA232" s="214"/>
      <c r="AB232" s="214"/>
    </row>
    <row r="233" hidden="1">
      <c r="A233" s="208">
        <v>232.0</v>
      </c>
      <c r="B233" s="1197">
        <v>46149.0</v>
      </c>
      <c r="C233" s="1114"/>
      <c r="D233" s="1135"/>
      <c r="E233" s="1135"/>
      <c r="F233" s="1143" t="s">
        <v>71</v>
      </c>
      <c r="G233" s="1307">
        <v>603.0</v>
      </c>
      <c r="H233" s="990"/>
      <c r="I233" s="1308" t="s">
        <v>3195</v>
      </c>
      <c r="J233" s="1177"/>
      <c r="K233" s="219"/>
      <c r="L233" s="219"/>
      <c r="M233" s="213"/>
      <c r="N233" s="213"/>
      <c r="O233" s="213"/>
      <c r="P233" s="213"/>
      <c r="Q233" s="213" t="str">
        <f>iferror(vlookup(S233,'Back up'!$B$2:$C$18,2),"")</f>
        <v/>
      </c>
      <c r="R233" s="213"/>
      <c r="S233" s="214"/>
      <c r="T233" s="214"/>
      <c r="U233" s="214"/>
      <c r="V233" s="214"/>
      <c r="W233" s="214"/>
      <c r="X233" s="214"/>
      <c r="Y233" s="214"/>
      <c r="Z233" s="214"/>
      <c r="AA233" s="214"/>
      <c r="AB233" s="214"/>
    </row>
    <row r="234" hidden="1">
      <c r="A234" s="208">
        <v>233.0</v>
      </c>
      <c r="B234" s="1197">
        <v>46149.0</v>
      </c>
      <c r="C234" s="1114"/>
      <c r="D234" s="1135"/>
      <c r="E234" s="1135"/>
      <c r="F234" s="1116" t="s">
        <v>22</v>
      </c>
      <c r="G234" s="1258" t="s">
        <v>508</v>
      </c>
      <c r="H234" s="1311"/>
      <c r="I234" s="1234" t="s">
        <v>3196</v>
      </c>
      <c r="J234" s="1306"/>
      <c r="K234" s="219"/>
      <c r="L234" s="219"/>
      <c r="M234" s="213"/>
      <c r="N234" s="213"/>
      <c r="O234" s="213"/>
      <c r="P234" s="213"/>
      <c r="Q234" s="213" t="str">
        <f>iferror(vlookup(S234,'Back up'!$B$2:$C$18,2),"")</f>
        <v/>
      </c>
      <c r="R234" s="213"/>
      <c r="S234" s="214"/>
      <c r="T234" s="214"/>
      <c r="U234" s="214"/>
      <c r="V234" s="214"/>
      <c r="W234" s="214"/>
      <c r="X234" s="214"/>
      <c r="Y234" s="214"/>
      <c r="Z234" s="214"/>
      <c r="AA234" s="214"/>
      <c r="AB234" s="214"/>
    </row>
    <row r="235" hidden="1">
      <c r="A235" s="208">
        <v>234.0</v>
      </c>
      <c r="B235" s="1197"/>
      <c r="C235" s="1114"/>
      <c r="D235" s="1135"/>
      <c r="E235" s="1135"/>
      <c r="F235" s="1159"/>
      <c r="G235" s="1215"/>
      <c r="H235" s="1222"/>
      <c r="I235" s="1312"/>
      <c r="J235" s="1306"/>
      <c r="K235" s="219"/>
      <c r="L235" s="219"/>
      <c r="M235" s="213"/>
      <c r="N235" s="213"/>
      <c r="O235" s="213"/>
      <c r="P235" s="213"/>
      <c r="Q235" s="213" t="str">
        <f>iferror(vlookup(S235,'Back up'!$B$2:$C$18,2),"")</f>
        <v/>
      </c>
      <c r="R235" s="213"/>
      <c r="S235" s="214"/>
      <c r="T235" s="214"/>
      <c r="U235" s="214"/>
      <c r="V235" s="214"/>
      <c r="W235" s="214"/>
      <c r="X235" s="214"/>
      <c r="Y235" s="214"/>
      <c r="Z235" s="214"/>
      <c r="AA235" s="214"/>
      <c r="AB235" s="214"/>
    </row>
    <row r="236" hidden="1">
      <c r="A236" s="208">
        <v>235.0</v>
      </c>
      <c r="B236" s="1145"/>
      <c r="C236" s="1146"/>
      <c r="D236" s="1147"/>
      <c r="E236" s="1147"/>
      <c r="F236" s="1148"/>
      <c r="G236" s="1309"/>
      <c r="H236" s="1309"/>
      <c r="I236" s="1313"/>
      <c r="J236" s="1310"/>
      <c r="K236" s="1096"/>
      <c r="L236" s="1096"/>
      <c r="M236" s="1092"/>
      <c r="N236" s="1092"/>
      <c r="O236" s="1092"/>
      <c r="P236" s="1092"/>
      <c r="Q236" s="1092" t="str">
        <f>iferror(vlookup(S236,'Back up'!$B$2:$C$18,2),"")</f>
        <v/>
      </c>
      <c r="R236" s="1092"/>
      <c r="S236" s="1099"/>
      <c r="T236" s="1099"/>
      <c r="U236" s="1099"/>
      <c r="V236" s="1099"/>
      <c r="W236" s="1099"/>
      <c r="X236" s="1099"/>
      <c r="Y236" s="1099"/>
      <c r="Z236" s="1099"/>
      <c r="AA236" s="1099"/>
      <c r="AB236" s="1099"/>
    </row>
    <row r="237" hidden="1">
      <c r="A237" s="208">
        <v>236.0</v>
      </c>
      <c r="B237" s="1197">
        <v>46150.0</v>
      </c>
      <c r="C237" s="1135"/>
      <c r="D237" s="1135"/>
      <c r="E237" s="1135"/>
      <c r="F237" s="1116" t="s">
        <v>22</v>
      </c>
      <c r="G237" s="1258" t="s">
        <v>508</v>
      </c>
      <c r="H237" s="1311"/>
      <c r="I237" s="1234" t="s">
        <v>3196</v>
      </c>
      <c r="J237" s="1177"/>
      <c r="K237" s="219"/>
      <c r="L237" s="219"/>
      <c r="M237" s="213"/>
      <c r="N237" s="213"/>
      <c r="O237" s="213"/>
      <c r="P237" s="213"/>
      <c r="Q237" s="213" t="str">
        <f>iferror(vlookup(S237,'Back up'!$B$2:$C$18,2),"")</f>
        <v/>
      </c>
      <c r="R237" s="213"/>
      <c r="S237" s="214"/>
      <c r="T237" s="214"/>
      <c r="U237" s="214"/>
      <c r="V237" s="214"/>
      <c r="W237" s="214"/>
      <c r="X237" s="214"/>
      <c r="Y237" s="214"/>
      <c r="Z237" s="214"/>
      <c r="AA237" s="214"/>
      <c r="AB237" s="214"/>
    </row>
    <row r="238" hidden="1">
      <c r="A238" s="208">
        <v>237.0</v>
      </c>
      <c r="B238" s="1197">
        <v>46150.0</v>
      </c>
      <c r="C238" s="1135"/>
      <c r="D238" s="1135"/>
      <c r="E238" s="1135"/>
      <c r="F238" s="1116" t="s">
        <v>22</v>
      </c>
      <c r="G238" s="1281" t="s">
        <v>3153</v>
      </c>
      <c r="H238" s="1177"/>
      <c r="I238" s="1216"/>
      <c r="J238" s="1177"/>
      <c r="K238" s="219"/>
      <c r="L238" s="219"/>
      <c r="M238" s="213"/>
      <c r="N238" s="213"/>
      <c r="O238" s="213"/>
      <c r="P238" s="213"/>
      <c r="Q238" s="213" t="str">
        <f>iferror(vlookup(S238,'Back up'!$B$2:$C$18,2),"")</f>
        <v/>
      </c>
      <c r="R238" s="213"/>
      <c r="S238" s="214"/>
      <c r="T238" s="214"/>
      <c r="U238" s="214"/>
      <c r="V238" s="214"/>
      <c r="W238" s="214"/>
      <c r="X238" s="214"/>
      <c r="Y238" s="214"/>
      <c r="Z238" s="214"/>
      <c r="AA238" s="214"/>
      <c r="AB238" s="214"/>
    </row>
    <row r="239" hidden="1">
      <c r="A239" s="208">
        <v>238.0</v>
      </c>
      <c r="B239" s="1197">
        <v>46150.0</v>
      </c>
      <c r="C239" s="1135"/>
      <c r="D239" s="1135"/>
      <c r="E239" s="1135"/>
      <c r="F239" s="1116" t="s">
        <v>81</v>
      </c>
      <c r="G239" s="1314">
        <v>901.0</v>
      </c>
      <c r="H239" s="1177"/>
      <c r="I239" s="1216"/>
      <c r="J239" s="1177"/>
      <c r="K239" s="219"/>
      <c r="L239" s="219"/>
      <c r="M239" s="213"/>
      <c r="N239" s="213"/>
      <c r="O239" s="213"/>
      <c r="P239" s="213"/>
      <c r="Q239" s="213" t="str">
        <f>iferror(vlookup(S239,'Back up'!$B$2:$C$18,2),"")</f>
        <v/>
      </c>
      <c r="R239" s="213"/>
      <c r="S239" s="214"/>
      <c r="T239" s="214"/>
      <c r="U239" s="214"/>
      <c r="V239" s="214"/>
      <c r="W239" s="214"/>
      <c r="X239" s="214"/>
      <c r="Y239" s="214"/>
      <c r="Z239" s="214"/>
      <c r="AA239" s="214"/>
      <c r="AB239" s="214"/>
    </row>
    <row r="240" hidden="1">
      <c r="A240" s="208">
        <v>239.0</v>
      </c>
      <c r="B240" s="1197">
        <v>46150.0</v>
      </c>
      <c r="C240" s="1135"/>
      <c r="D240" s="1135"/>
      <c r="E240" s="1135"/>
      <c r="F240" s="1116" t="s">
        <v>22</v>
      </c>
      <c r="G240" s="1116" t="s">
        <v>3113</v>
      </c>
      <c r="H240" s="1116"/>
      <c r="I240" s="1315" t="s">
        <v>3164</v>
      </c>
      <c r="J240" s="1177"/>
      <c r="K240" s="814"/>
      <c r="L240" s="814"/>
      <c r="M240" s="256"/>
      <c r="N240" s="256"/>
      <c r="O240" s="256"/>
      <c r="P240" s="256"/>
      <c r="Q240" s="256" t="str">
        <f>iferror(vlookup(S240,'Back up'!$B$2:$C$18,2),"")</f>
        <v/>
      </c>
      <c r="R240" s="256"/>
      <c r="S240" s="771"/>
      <c r="T240" s="771"/>
      <c r="U240" s="771"/>
      <c r="V240" s="771"/>
      <c r="W240" s="771"/>
      <c r="X240" s="771"/>
      <c r="Y240" s="771"/>
      <c r="Z240" s="771"/>
      <c r="AA240" s="771"/>
      <c r="AB240" s="771"/>
    </row>
    <row r="241" hidden="1">
      <c r="A241" s="208">
        <v>240.0</v>
      </c>
      <c r="B241" s="1197">
        <v>46150.0</v>
      </c>
      <c r="C241" s="1135"/>
      <c r="D241" s="1135"/>
      <c r="E241" s="1135"/>
      <c r="F241" s="1159" t="s">
        <v>81</v>
      </c>
      <c r="G241" s="1316">
        <v>2024.0</v>
      </c>
      <c r="H241" s="1317"/>
      <c r="I241" s="1318" t="s">
        <v>3165</v>
      </c>
      <c r="J241" s="1177"/>
      <c r="K241" s="219"/>
      <c r="L241" s="219"/>
      <c r="M241" s="213"/>
      <c r="N241" s="213"/>
      <c r="O241" s="213"/>
      <c r="P241" s="213"/>
      <c r="Q241" s="213" t="str">
        <f>iferror(vlookup(S241,'Back up'!$B$2:$C$18,2),"")</f>
        <v/>
      </c>
      <c r="R241" s="213"/>
      <c r="S241" s="214"/>
      <c r="T241" s="214"/>
      <c r="U241" s="214"/>
      <c r="V241" s="214"/>
      <c r="W241" s="214"/>
      <c r="X241" s="214"/>
      <c r="Y241" s="214"/>
      <c r="Z241" s="214"/>
      <c r="AA241" s="214"/>
      <c r="AB241" s="214"/>
    </row>
    <row r="242" hidden="1">
      <c r="A242" s="208">
        <v>241.0</v>
      </c>
      <c r="B242" s="1197">
        <v>46150.0</v>
      </c>
      <c r="C242" s="1135"/>
      <c r="D242" s="1135"/>
      <c r="E242" s="1135"/>
      <c r="F242" s="1121" t="s">
        <v>22</v>
      </c>
      <c r="G242" s="1293" t="s">
        <v>510</v>
      </c>
      <c r="H242" s="1235"/>
      <c r="I242" s="1262" t="s">
        <v>859</v>
      </c>
      <c r="J242" s="1177"/>
      <c r="K242" s="219"/>
      <c r="L242" s="219"/>
      <c r="M242" s="213"/>
      <c r="N242" s="213"/>
      <c r="O242" s="213"/>
      <c r="P242" s="213"/>
      <c r="Q242" s="213" t="str">
        <f>iferror(vlookup(S242,'Back up'!$B$2:$C$18,2),"")</f>
        <v/>
      </c>
      <c r="R242" s="213"/>
      <c r="S242" s="214"/>
      <c r="T242" s="214"/>
      <c r="U242" s="214"/>
      <c r="V242" s="214"/>
      <c r="W242" s="214"/>
      <c r="X242" s="214"/>
      <c r="Y242" s="214"/>
      <c r="Z242" s="214"/>
      <c r="AA242" s="214"/>
      <c r="AB242" s="214"/>
    </row>
    <row r="243" hidden="1">
      <c r="A243" s="208">
        <v>242.0</v>
      </c>
      <c r="B243" s="1145"/>
      <c r="C243" s="1147"/>
      <c r="D243" s="1147"/>
      <c r="E243" s="1147"/>
      <c r="F243" s="1148"/>
      <c r="G243" s="1319"/>
      <c r="H243" s="1319"/>
      <c r="I243" s="1320"/>
      <c r="J243" s="1310"/>
      <c r="K243" s="1096"/>
      <c r="L243" s="1096"/>
      <c r="M243" s="1092"/>
      <c r="N243" s="1092"/>
      <c r="O243" s="1092"/>
      <c r="P243" s="1092"/>
      <c r="Q243" s="1092" t="str">
        <f>iferror(vlookup(S243,'Back up'!$B$2:$C$18,2),"")</f>
        <v/>
      </c>
      <c r="R243" s="1092"/>
      <c r="S243" s="1099"/>
      <c r="T243" s="1099"/>
      <c r="U243" s="1099"/>
      <c r="V243" s="1099"/>
      <c r="W243" s="1099"/>
      <c r="X243" s="1099"/>
      <c r="Y243" s="1099"/>
      <c r="Z243" s="1099"/>
      <c r="AA243" s="1099"/>
      <c r="AB243" s="1099"/>
    </row>
    <row r="244" hidden="1">
      <c r="A244" s="208">
        <v>243.0</v>
      </c>
      <c r="B244" s="1229">
        <v>46151.0</v>
      </c>
      <c r="C244" s="1135"/>
      <c r="D244" s="1135"/>
      <c r="E244" s="1135"/>
      <c r="F244" s="1321" t="s">
        <v>1550</v>
      </c>
      <c r="G244" s="1211">
        <v>910.0</v>
      </c>
      <c r="H244" s="1322"/>
      <c r="I244" s="1188" t="s">
        <v>3197</v>
      </c>
      <c r="J244" s="1306"/>
      <c r="K244" s="219"/>
      <c r="L244" s="219"/>
      <c r="M244" s="213"/>
      <c r="N244" s="213"/>
      <c r="O244" s="213"/>
      <c r="P244" s="213"/>
      <c r="Q244" s="213" t="str">
        <f>iferror(vlookup(S244,'Back up'!$B$2:$C$18,2),"")</f>
        <v/>
      </c>
      <c r="R244" s="213"/>
      <c r="S244" s="214"/>
      <c r="T244" s="214"/>
      <c r="U244" s="214"/>
      <c r="V244" s="214"/>
      <c r="W244" s="214"/>
      <c r="X244" s="214"/>
      <c r="Y244" s="214"/>
      <c r="Z244" s="214"/>
      <c r="AA244" s="214"/>
      <c r="AB244" s="214"/>
    </row>
    <row r="245" hidden="1">
      <c r="A245" s="208">
        <v>244.0</v>
      </c>
      <c r="B245" s="1229">
        <v>46151.0</v>
      </c>
      <c r="C245" s="1135"/>
      <c r="D245" s="1135"/>
      <c r="E245" s="1135"/>
      <c r="F245" s="1321" t="s">
        <v>1550</v>
      </c>
      <c r="G245" s="1323">
        <v>1105.0</v>
      </c>
      <c r="H245" s="1322"/>
      <c r="I245" s="1188" t="s">
        <v>3197</v>
      </c>
      <c r="J245" s="1306"/>
      <c r="K245" s="219"/>
      <c r="L245" s="219"/>
      <c r="M245" s="213"/>
      <c r="N245" s="213"/>
      <c r="O245" s="213"/>
      <c r="P245" s="213"/>
      <c r="Q245" s="213" t="str">
        <f>iferror(vlookup(S245,'Back up'!$B$2:$C$18,2),"")</f>
        <v/>
      </c>
      <c r="R245" s="213"/>
      <c r="S245" s="214"/>
      <c r="T245" s="214"/>
      <c r="U245" s="214"/>
      <c r="V245" s="214"/>
      <c r="W245" s="214"/>
      <c r="X245" s="214"/>
      <c r="Y245" s="214"/>
      <c r="Z245" s="214"/>
      <c r="AA245" s="214"/>
      <c r="AB245" s="214"/>
    </row>
    <row r="246" hidden="1">
      <c r="A246" s="208">
        <v>245.0</v>
      </c>
      <c r="B246" s="1229">
        <v>46151.0</v>
      </c>
      <c r="C246" s="1135"/>
      <c r="D246" s="1135"/>
      <c r="E246" s="1135"/>
      <c r="F246" s="1321" t="s">
        <v>1550</v>
      </c>
      <c r="G246" s="1211">
        <v>1813.0</v>
      </c>
      <c r="H246" s="1187"/>
      <c r="I246" s="1188" t="s">
        <v>3197</v>
      </c>
      <c r="J246" s="1306"/>
      <c r="K246" s="219"/>
      <c r="L246" s="219"/>
      <c r="M246" s="213"/>
      <c r="N246" s="213"/>
      <c r="O246" s="213"/>
      <c r="P246" s="213"/>
      <c r="Q246" s="213" t="str">
        <f>iferror(vlookup(S246,'Back up'!$B$2:$C$18,2),"")</f>
        <v/>
      </c>
      <c r="R246" s="213"/>
      <c r="S246" s="214"/>
      <c r="T246" s="214"/>
      <c r="U246" s="214"/>
      <c r="V246" s="214"/>
      <c r="W246" s="214"/>
      <c r="X246" s="214"/>
      <c r="Y246" s="214"/>
      <c r="Z246" s="214"/>
      <c r="AA246" s="214"/>
      <c r="AB246" s="214"/>
    </row>
    <row r="247" hidden="1">
      <c r="A247" s="208">
        <v>246.0</v>
      </c>
      <c r="B247" s="1229">
        <v>46151.0</v>
      </c>
      <c r="C247" s="1135"/>
      <c r="D247" s="1135"/>
      <c r="E247" s="1135"/>
      <c r="F247" s="1143" t="s">
        <v>71</v>
      </c>
      <c r="G247" s="1218">
        <v>1404.0</v>
      </c>
      <c r="H247" s="1322"/>
      <c r="I247" s="1188" t="s">
        <v>3198</v>
      </c>
      <c r="J247" s="1306"/>
      <c r="K247" s="219"/>
      <c r="L247" s="219"/>
      <c r="M247" s="213"/>
      <c r="N247" s="213"/>
      <c r="O247" s="213"/>
      <c r="P247" s="213"/>
      <c r="Q247" s="213" t="str">
        <f>iferror(vlookup(S247,'Back up'!$B$2:$C$18,2),"")</f>
        <v/>
      </c>
      <c r="R247" s="213"/>
      <c r="S247" s="214"/>
      <c r="T247" s="214"/>
      <c r="U247" s="214"/>
      <c r="V247" s="214"/>
      <c r="W247" s="214"/>
      <c r="X247" s="214"/>
      <c r="Y247" s="214"/>
      <c r="Z247" s="214"/>
      <c r="AA247" s="214"/>
      <c r="AB247" s="214"/>
    </row>
    <row r="248" hidden="1">
      <c r="A248" s="208">
        <v>247.0</v>
      </c>
      <c r="B248" s="1229">
        <v>46151.0</v>
      </c>
      <c r="C248" s="1135"/>
      <c r="D248" s="1135"/>
      <c r="E248" s="1135"/>
      <c r="F248" s="1143" t="s">
        <v>71</v>
      </c>
      <c r="G248" s="1307">
        <v>603.0</v>
      </c>
      <c r="H248" s="1322"/>
      <c r="I248" s="1188" t="s">
        <v>3198</v>
      </c>
      <c r="J248" s="1306"/>
      <c r="K248" s="219"/>
      <c r="L248" s="219"/>
      <c r="M248" s="213"/>
      <c r="N248" s="213"/>
      <c r="O248" s="213"/>
      <c r="P248" s="213"/>
      <c r="Q248" s="213" t="str">
        <f>iferror(vlookup(S248,'Back up'!$B$2:$C$18,2),"")</f>
        <v/>
      </c>
      <c r="R248" s="213"/>
      <c r="S248" s="214"/>
      <c r="T248" s="214"/>
      <c r="U248" s="214"/>
      <c r="V248" s="214"/>
      <c r="W248" s="214"/>
      <c r="X248" s="214"/>
      <c r="Y248" s="214"/>
      <c r="Z248" s="214"/>
      <c r="AA248" s="214"/>
      <c r="AB248" s="214"/>
    </row>
    <row r="249" hidden="1">
      <c r="A249" s="208">
        <v>248.0</v>
      </c>
      <c r="B249" s="1324"/>
      <c r="C249" s="1147"/>
      <c r="D249" s="1147"/>
      <c r="E249" s="1147"/>
      <c r="F249" s="1148"/>
      <c r="G249" s="1325"/>
      <c r="H249" s="1309"/>
      <c r="I249" s="1195"/>
      <c r="J249" s="1310"/>
      <c r="K249" s="1096"/>
      <c r="L249" s="1096"/>
      <c r="M249" s="1092"/>
      <c r="N249" s="1092"/>
      <c r="O249" s="1092"/>
      <c r="P249" s="1092"/>
      <c r="Q249" s="1092" t="str">
        <f>iferror(vlookup(S249,'Back up'!$B$2:$C$18,2),"")</f>
        <v/>
      </c>
      <c r="R249" s="1092"/>
      <c r="S249" s="1099"/>
      <c r="T249" s="1099"/>
      <c r="U249" s="1099"/>
      <c r="V249" s="1099"/>
      <c r="W249" s="1099"/>
      <c r="X249" s="1099"/>
      <c r="Y249" s="1099"/>
      <c r="Z249" s="1099"/>
      <c r="AA249" s="1099"/>
      <c r="AB249" s="1099"/>
    </row>
    <row r="250" hidden="1">
      <c r="A250" s="208">
        <v>249.0</v>
      </c>
      <c r="B250" s="1229">
        <v>46153.0</v>
      </c>
      <c r="C250" s="1135"/>
      <c r="D250" s="1175" t="s">
        <v>1832</v>
      </c>
      <c r="E250" s="1135"/>
      <c r="F250" s="1321" t="s">
        <v>1550</v>
      </c>
      <c r="G250" s="1211">
        <v>910.0</v>
      </c>
      <c r="H250" s="1322"/>
      <c r="I250" s="1188" t="s">
        <v>3199</v>
      </c>
      <c r="J250" s="1306"/>
      <c r="K250" s="219"/>
      <c r="L250" s="219"/>
      <c r="M250" s="213"/>
      <c r="N250" s="213"/>
      <c r="O250" s="213"/>
      <c r="P250" s="213"/>
      <c r="Q250" s="213" t="str">
        <f>iferror(vlookup(S250,'Back up'!$B$2:$C$18,2),"")</f>
        <v/>
      </c>
      <c r="R250" s="213"/>
      <c r="S250" s="214"/>
      <c r="T250" s="214"/>
      <c r="U250" s="214"/>
      <c r="V250" s="214"/>
      <c r="W250" s="214"/>
      <c r="X250" s="214"/>
      <c r="Y250" s="214"/>
      <c r="Z250" s="214"/>
      <c r="AA250" s="214"/>
      <c r="AB250" s="214"/>
    </row>
    <row r="251" hidden="1">
      <c r="A251" s="208">
        <v>250.0</v>
      </c>
      <c r="B251" s="1229">
        <v>46153.0</v>
      </c>
      <c r="C251" s="1326"/>
      <c r="D251" s="1135" t="s">
        <v>1832</v>
      </c>
      <c r="E251" s="1326"/>
      <c r="F251" s="1321" t="s">
        <v>1550</v>
      </c>
      <c r="G251" s="1323">
        <v>1105.0</v>
      </c>
      <c r="H251" s="1327"/>
      <c r="I251" s="1188" t="s">
        <v>3199</v>
      </c>
      <c r="J251" s="1327"/>
      <c r="K251" s="814"/>
      <c r="L251" s="814"/>
      <c r="M251" s="256"/>
      <c r="N251" s="256"/>
      <c r="O251" s="256"/>
      <c r="P251" s="256"/>
      <c r="Q251" s="256" t="str">
        <f>iferror(vlookup(S251,'Back up'!$B$2:$C$18,2),"")</f>
        <v/>
      </c>
      <c r="R251" s="256"/>
      <c r="S251" s="771"/>
      <c r="T251" s="771"/>
      <c r="U251" s="771"/>
      <c r="V251" s="771"/>
      <c r="W251" s="771"/>
      <c r="X251" s="771"/>
      <c r="Y251" s="771"/>
      <c r="Z251" s="771"/>
      <c r="AA251" s="771"/>
      <c r="AB251" s="771"/>
    </row>
    <row r="252" hidden="1">
      <c r="A252" s="208">
        <v>251.0</v>
      </c>
      <c r="B252" s="1229">
        <v>46153.0</v>
      </c>
      <c r="C252" s="1135"/>
      <c r="D252" s="1135" t="s">
        <v>1832</v>
      </c>
      <c r="E252" s="1135"/>
      <c r="F252" s="1321" t="s">
        <v>1550</v>
      </c>
      <c r="G252" s="1211">
        <v>1813.0</v>
      </c>
      <c r="H252" s="1116"/>
      <c r="I252" s="1188" t="s">
        <v>3199</v>
      </c>
      <c r="J252" s="1328"/>
      <c r="K252" s="219"/>
      <c r="L252" s="219"/>
      <c r="M252" s="213"/>
      <c r="N252" s="213"/>
      <c r="O252" s="213"/>
      <c r="P252" s="213"/>
      <c r="Q252" s="213" t="str">
        <f>iferror(vlookup(S252,'Back up'!$B$2:$C$18,2),"")</f>
        <v/>
      </c>
      <c r="R252" s="213"/>
      <c r="S252" s="214"/>
      <c r="T252" s="214"/>
      <c r="U252" s="214"/>
      <c r="V252" s="214"/>
      <c r="W252" s="214"/>
      <c r="X252" s="214"/>
      <c r="Y252" s="214"/>
      <c r="Z252" s="214"/>
      <c r="AA252" s="214"/>
      <c r="AB252" s="214"/>
    </row>
    <row r="253" hidden="1">
      <c r="A253" s="208">
        <v>252.0</v>
      </c>
      <c r="B253" s="1229">
        <v>46153.0</v>
      </c>
      <c r="C253" s="1135"/>
      <c r="D253" s="1135"/>
      <c r="E253" s="1135"/>
      <c r="F253" s="1143" t="s">
        <v>1426</v>
      </c>
      <c r="G253" s="1140">
        <v>3807.0</v>
      </c>
      <c r="H253" s="1143" t="s">
        <v>2948</v>
      </c>
      <c r="I253" s="1188" t="s">
        <v>3199</v>
      </c>
      <c r="J253" s="1328"/>
      <c r="K253" s="219"/>
      <c r="L253" s="219"/>
      <c r="M253" s="213"/>
      <c r="N253" s="213"/>
      <c r="O253" s="213"/>
      <c r="P253" s="213"/>
      <c r="Q253" s="213" t="str">
        <f>iferror(vlookup(S253,'Back up'!$B$2:$C$18,2),"")</f>
        <v/>
      </c>
      <c r="R253" s="213"/>
      <c r="S253" s="214"/>
      <c r="T253" s="214"/>
      <c r="U253" s="214"/>
      <c r="V253" s="214"/>
      <c r="W253" s="214"/>
      <c r="X253" s="214"/>
      <c r="Y253" s="214"/>
      <c r="Z253" s="214"/>
      <c r="AA253" s="214"/>
      <c r="AB253" s="214"/>
    </row>
    <row r="254" hidden="1">
      <c r="A254" s="208">
        <v>253.0</v>
      </c>
      <c r="B254" s="1229">
        <v>46153.0</v>
      </c>
      <c r="C254" s="1135"/>
      <c r="D254" s="1135"/>
      <c r="E254" s="1135"/>
      <c r="F254" s="1121" t="s">
        <v>22</v>
      </c>
      <c r="G254" s="1293" t="s">
        <v>510</v>
      </c>
      <c r="H254" s="1235"/>
      <c r="I254" s="1262" t="s">
        <v>859</v>
      </c>
      <c r="J254" s="1300"/>
      <c r="K254" s="219"/>
      <c r="L254" s="219"/>
      <c r="M254" s="213"/>
      <c r="N254" s="213"/>
      <c r="O254" s="213"/>
      <c r="P254" s="213"/>
      <c r="Q254" s="213" t="str">
        <f>iferror(vlookup(S254,'Back up'!$B$2:$C$18,2),"")</f>
        <v/>
      </c>
      <c r="R254" s="213"/>
      <c r="S254" s="214"/>
      <c r="T254" s="214"/>
      <c r="U254" s="214"/>
      <c r="V254" s="214"/>
      <c r="W254" s="214"/>
      <c r="X254" s="214"/>
      <c r="Y254" s="214"/>
      <c r="Z254" s="214"/>
      <c r="AA254" s="214"/>
      <c r="AB254" s="214"/>
    </row>
    <row r="255" hidden="1">
      <c r="A255" s="208">
        <v>254.0</v>
      </c>
      <c r="B255" s="1229">
        <v>46153.0</v>
      </c>
      <c r="C255" s="1135"/>
      <c r="D255" s="1135"/>
      <c r="E255" s="1135"/>
      <c r="F255" s="1102" t="s">
        <v>22</v>
      </c>
      <c r="G255" s="208" t="s">
        <v>480</v>
      </c>
      <c r="H255" s="212" t="s">
        <v>3019</v>
      </c>
      <c r="I255" s="217" t="s">
        <v>3200</v>
      </c>
      <c r="J255" s="1329"/>
      <c r="K255" s="219"/>
      <c r="L255" s="219"/>
      <c r="M255" s="213"/>
      <c r="N255" s="213"/>
      <c r="O255" s="213"/>
      <c r="P255" s="213"/>
      <c r="Q255" s="213" t="str">
        <f>iferror(vlookup(S255,'Back up'!$B$2:$C$18,2),"")</f>
        <v/>
      </c>
      <c r="R255" s="213"/>
      <c r="S255" s="214"/>
      <c r="T255" s="214"/>
      <c r="U255" s="214"/>
      <c r="V255" s="214"/>
      <c r="W255" s="214"/>
      <c r="X255" s="214"/>
      <c r="Y255" s="214"/>
      <c r="Z255" s="214"/>
      <c r="AA255" s="214"/>
      <c r="AB255" s="214"/>
    </row>
    <row r="256" hidden="1">
      <c r="A256" s="208">
        <v>255.0</v>
      </c>
      <c r="B256" s="1229">
        <v>46153.0</v>
      </c>
      <c r="C256" s="1135"/>
      <c r="D256" s="1175" t="s">
        <v>1832</v>
      </c>
      <c r="E256" s="1135"/>
      <c r="F256" s="1102" t="s">
        <v>22</v>
      </c>
      <c r="G256" s="1314" t="s">
        <v>3201</v>
      </c>
      <c r="H256" s="1314" t="s">
        <v>3202</v>
      </c>
      <c r="I256" s="1330" t="s">
        <v>3203</v>
      </c>
      <c r="J256" s="1331"/>
      <c r="K256" s="219"/>
      <c r="L256" s="219"/>
      <c r="M256" s="213"/>
      <c r="N256" s="213"/>
      <c r="O256" s="213"/>
      <c r="P256" s="213"/>
      <c r="Q256" s="213" t="str">
        <f>iferror(vlookup(S256,'Back up'!$B$2:$C$18,2),"")</f>
        <v/>
      </c>
      <c r="R256" s="213"/>
      <c r="S256" s="214"/>
      <c r="T256" s="214"/>
      <c r="U256" s="214"/>
      <c r="V256" s="214"/>
      <c r="W256" s="214"/>
      <c r="X256" s="214"/>
      <c r="Y256" s="214"/>
      <c r="Z256" s="214"/>
      <c r="AA256" s="214"/>
      <c r="AB256" s="214"/>
    </row>
    <row r="257" hidden="1">
      <c r="A257" s="208">
        <v>256.0</v>
      </c>
      <c r="B257" s="1229">
        <v>46153.0</v>
      </c>
      <c r="C257" s="1135"/>
      <c r="D257" s="1135"/>
      <c r="E257" s="1135"/>
      <c r="F257" s="1143" t="s">
        <v>1426</v>
      </c>
      <c r="G257" s="1292">
        <v>4105.0</v>
      </c>
      <c r="H257" s="1300"/>
      <c r="I257" s="1287" t="s">
        <v>3204</v>
      </c>
      <c r="J257" s="1328"/>
      <c r="K257" s="219"/>
      <c r="L257" s="219"/>
      <c r="M257" s="213"/>
      <c r="N257" s="213"/>
      <c r="O257" s="213"/>
      <c r="P257" s="213"/>
      <c r="Q257" s="213" t="str">
        <f>iferror(vlookup(S257,'Back up'!$B$2:$C$18,2),"")</f>
        <v/>
      </c>
      <c r="R257" s="213"/>
      <c r="S257" s="214"/>
      <c r="T257" s="214"/>
      <c r="U257" s="214"/>
      <c r="V257" s="214"/>
      <c r="W257" s="214"/>
      <c r="X257" s="214"/>
      <c r="Y257" s="214"/>
      <c r="Z257" s="214"/>
      <c r="AA257" s="214"/>
      <c r="AB257" s="214"/>
    </row>
    <row r="258" hidden="1">
      <c r="A258" s="208">
        <v>257.0</v>
      </c>
      <c r="B258" s="1145"/>
      <c r="C258" s="1147"/>
      <c r="D258" s="1147"/>
      <c r="E258" s="1147"/>
      <c r="F258" s="1148"/>
      <c r="G258" s="1332"/>
      <c r="H258" s="1332"/>
      <c r="I258" s="1227"/>
      <c r="J258" s="1333"/>
      <c r="K258" s="1096"/>
      <c r="L258" s="1096"/>
      <c r="M258" s="1092"/>
      <c r="N258" s="1092"/>
      <c r="O258" s="1092"/>
      <c r="P258" s="1092"/>
      <c r="Q258" s="1092" t="str">
        <f>iferror(vlookup(S258,'Back up'!$B$2:$C$18,2),"")</f>
        <v/>
      </c>
      <c r="R258" s="1092"/>
      <c r="S258" s="1099"/>
      <c r="T258" s="1099"/>
      <c r="U258" s="1099"/>
      <c r="V258" s="1099"/>
      <c r="W258" s="1099"/>
      <c r="X258" s="1099"/>
      <c r="Y258" s="1099"/>
      <c r="Z258" s="1099"/>
      <c r="AA258" s="1099"/>
      <c r="AB258" s="1099"/>
    </row>
    <row r="259" hidden="1">
      <c r="A259" s="208">
        <v>258.0</v>
      </c>
      <c r="B259" s="1229">
        <v>46154.0</v>
      </c>
      <c r="C259" s="1135"/>
      <c r="D259" s="1135"/>
      <c r="E259" s="1135"/>
      <c r="F259" s="1102"/>
      <c r="G259" s="1292"/>
      <c r="H259" s="1177"/>
      <c r="I259" s="1308"/>
      <c r="J259" s="1328"/>
      <c r="K259" s="219"/>
      <c r="L259" s="219"/>
      <c r="M259" s="213"/>
      <c r="N259" s="213"/>
      <c r="O259" s="213"/>
      <c r="P259" s="213"/>
      <c r="Q259" s="213" t="str">
        <f>iferror(vlookup(S259,'Back up'!$B$2:$C$18,2),"")</f>
        <v/>
      </c>
      <c r="R259" s="213"/>
      <c r="S259" s="214"/>
      <c r="T259" s="214"/>
      <c r="U259" s="214"/>
      <c r="V259" s="214"/>
      <c r="W259" s="214"/>
      <c r="X259" s="214"/>
      <c r="Y259" s="214"/>
      <c r="Z259" s="214"/>
      <c r="AA259" s="214"/>
      <c r="AB259" s="214"/>
    </row>
    <row r="260" hidden="1">
      <c r="A260" s="208">
        <v>259.0</v>
      </c>
      <c r="B260" s="1229">
        <v>46154.0</v>
      </c>
      <c r="C260" s="1135"/>
      <c r="D260" s="1135"/>
      <c r="E260" s="1135"/>
      <c r="F260" s="1102"/>
      <c r="G260" s="1314"/>
      <c r="H260" s="1177"/>
      <c r="I260" s="1308"/>
      <c r="J260" s="1328"/>
      <c r="K260" s="219"/>
      <c r="L260" s="219"/>
      <c r="M260" s="213"/>
      <c r="N260" s="213"/>
      <c r="O260" s="213"/>
      <c r="P260" s="213"/>
      <c r="Q260" s="213" t="str">
        <f>iferror(vlookup(S260,'Back up'!$B$2:$C$18,2),"")</f>
        <v/>
      </c>
      <c r="R260" s="213"/>
      <c r="S260" s="214"/>
      <c r="T260" s="214"/>
      <c r="U260" s="214"/>
      <c r="V260" s="214"/>
      <c r="W260" s="214"/>
      <c r="X260" s="214"/>
      <c r="Y260" s="214"/>
      <c r="Z260" s="214"/>
      <c r="AA260" s="214"/>
      <c r="AB260" s="214"/>
    </row>
    <row r="261" hidden="1">
      <c r="A261" s="208">
        <v>260.0</v>
      </c>
      <c r="B261" s="1229">
        <v>46154.0</v>
      </c>
      <c r="C261" s="1135"/>
      <c r="D261" s="1135"/>
      <c r="E261" s="1135"/>
      <c r="F261" s="1102" t="s">
        <v>22</v>
      </c>
      <c r="G261" s="1292" t="s">
        <v>524</v>
      </c>
      <c r="H261" s="1177"/>
      <c r="I261" s="1308" t="s">
        <v>3205</v>
      </c>
      <c r="J261" s="1328"/>
      <c r="K261" s="219"/>
      <c r="L261" s="219"/>
      <c r="M261" s="213"/>
      <c r="N261" s="213"/>
      <c r="O261" s="213"/>
      <c r="P261" s="213"/>
      <c r="Q261" s="213" t="str">
        <f>iferror(vlookup(S261,'Back up'!$B$2:$C$18,2),"")</f>
        <v/>
      </c>
      <c r="R261" s="213"/>
      <c r="S261" s="214"/>
      <c r="T261" s="214"/>
      <c r="U261" s="214"/>
      <c r="V261" s="214"/>
      <c r="W261" s="214"/>
      <c r="X261" s="214"/>
      <c r="Y261" s="214"/>
      <c r="Z261" s="214"/>
      <c r="AA261" s="214"/>
      <c r="AB261" s="214"/>
    </row>
    <row r="262" hidden="1">
      <c r="A262" s="208">
        <v>261.0</v>
      </c>
      <c r="B262" s="1229">
        <v>46154.0</v>
      </c>
      <c r="C262" s="1135"/>
      <c r="D262" s="1135"/>
      <c r="E262" s="1135"/>
      <c r="F262" s="1102" t="s">
        <v>22</v>
      </c>
      <c r="G262" s="1314" t="s">
        <v>502</v>
      </c>
      <c r="H262" s="1177"/>
      <c r="I262" s="1308" t="s">
        <v>3205</v>
      </c>
      <c r="J262" s="1328"/>
      <c r="K262" s="219"/>
      <c r="L262" s="219"/>
      <c r="M262" s="213"/>
      <c r="N262" s="213"/>
      <c r="O262" s="213"/>
      <c r="P262" s="213"/>
      <c r="Q262" s="213" t="str">
        <f>iferror(vlookup(S262,'Back up'!$B$2:$C$18,2),"")</f>
        <v/>
      </c>
      <c r="R262" s="213"/>
      <c r="S262" s="214"/>
      <c r="T262" s="214"/>
      <c r="U262" s="214"/>
      <c r="V262" s="214"/>
      <c r="W262" s="214"/>
      <c r="X262" s="214"/>
      <c r="Y262" s="214"/>
      <c r="Z262" s="214"/>
      <c r="AA262" s="214"/>
      <c r="AB262" s="214"/>
    </row>
    <row r="263" hidden="1">
      <c r="A263" s="208">
        <v>262.0</v>
      </c>
      <c r="B263" s="1229">
        <v>46154.0</v>
      </c>
      <c r="C263" s="1135"/>
      <c r="D263" s="1135"/>
      <c r="E263" s="1135"/>
      <c r="F263" s="1102" t="s">
        <v>22</v>
      </c>
      <c r="G263" s="1323" t="s">
        <v>512</v>
      </c>
      <c r="H263" s="1187"/>
      <c r="I263" s="1308" t="s">
        <v>3205</v>
      </c>
      <c r="J263" s="1328"/>
      <c r="K263" s="219"/>
      <c r="L263" s="219"/>
      <c r="M263" s="213"/>
      <c r="N263" s="213"/>
      <c r="O263" s="213"/>
      <c r="P263" s="213"/>
      <c r="Q263" s="213" t="str">
        <f>iferror(vlookup(S263,'Back up'!$B$2:$C$18,2),"")</f>
        <v/>
      </c>
      <c r="R263" s="213"/>
      <c r="S263" s="214"/>
      <c r="T263" s="214"/>
      <c r="U263" s="214"/>
      <c r="V263" s="214"/>
      <c r="W263" s="214"/>
      <c r="X263" s="214"/>
      <c r="Y263" s="214"/>
      <c r="Z263" s="214"/>
      <c r="AA263" s="214"/>
      <c r="AB263" s="214"/>
    </row>
    <row r="264" hidden="1">
      <c r="A264" s="208">
        <v>263.0</v>
      </c>
      <c r="B264" s="1229">
        <v>46154.0</v>
      </c>
      <c r="C264" s="1135"/>
      <c r="D264" s="1135"/>
      <c r="E264" s="1135"/>
      <c r="F264" s="1140" t="s">
        <v>81</v>
      </c>
      <c r="G264" s="1245">
        <v>1623.0</v>
      </c>
      <c r="H264" s="1322"/>
      <c r="I264" s="1188" t="s">
        <v>1743</v>
      </c>
      <c r="J264" s="1334"/>
      <c r="K264" s="219"/>
      <c r="L264" s="219"/>
      <c r="M264" s="213"/>
      <c r="N264" s="213"/>
      <c r="O264" s="213"/>
      <c r="P264" s="213"/>
      <c r="Q264" s="213" t="str">
        <f>iferror(vlookup(S264,'Back up'!$B$2:$C$18,2),"")</f>
        <v/>
      </c>
      <c r="R264" s="213"/>
      <c r="S264" s="214"/>
      <c r="T264" s="214"/>
      <c r="U264" s="214"/>
      <c r="V264" s="214"/>
      <c r="W264" s="214"/>
      <c r="X264" s="214"/>
      <c r="Y264" s="214"/>
      <c r="Z264" s="214"/>
      <c r="AA264" s="214"/>
      <c r="AB264" s="214"/>
    </row>
    <row r="265" hidden="1">
      <c r="A265" s="208">
        <v>264.0</v>
      </c>
      <c r="B265" s="1229">
        <v>46154.0</v>
      </c>
      <c r="C265" s="1135"/>
      <c r="D265" s="1135"/>
      <c r="E265" s="1135"/>
      <c r="F265" s="1102" t="s">
        <v>22</v>
      </c>
      <c r="G265" s="1211" t="s">
        <v>506</v>
      </c>
      <c r="H265" s="1322"/>
      <c r="I265" s="1188" t="s">
        <v>1743</v>
      </c>
      <c r="J265" s="1334"/>
      <c r="K265" s="219"/>
      <c r="L265" s="219"/>
      <c r="M265" s="213"/>
      <c r="N265" s="213"/>
      <c r="O265" s="213"/>
      <c r="P265" s="213"/>
      <c r="Q265" s="213" t="str">
        <f>iferror(vlookup(S265,'Back up'!$B$2:$C$18,2),"")</f>
        <v/>
      </c>
      <c r="R265" s="213"/>
      <c r="S265" s="214"/>
      <c r="T265" s="214"/>
      <c r="U265" s="214"/>
      <c r="V265" s="214"/>
      <c r="W265" s="214"/>
      <c r="X265" s="214"/>
      <c r="Y265" s="214"/>
      <c r="Z265" s="214"/>
      <c r="AA265" s="214"/>
      <c r="AB265" s="214"/>
    </row>
    <row r="266" hidden="1">
      <c r="A266" s="208">
        <v>265.0</v>
      </c>
      <c r="B266" s="1229">
        <v>46154.0</v>
      </c>
      <c r="C266" s="213"/>
      <c r="D266" s="1135"/>
      <c r="E266" s="1135"/>
      <c r="F266" s="212" t="s">
        <v>2950</v>
      </c>
      <c r="G266" s="1108" t="s">
        <v>2951</v>
      </c>
      <c r="H266" s="212" t="s">
        <v>2952</v>
      </c>
      <c r="I266" s="1153" t="s">
        <v>3206</v>
      </c>
      <c r="J266" s="1335"/>
      <c r="K266" s="219"/>
      <c r="L266" s="219"/>
      <c r="M266" s="213"/>
      <c r="N266" s="213"/>
      <c r="O266" s="213"/>
      <c r="P266" s="213"/>
      <c r="Q266" s="213" t="str">
        <f>iferror(vlookup(S266,'Back up'!$B$2:$C$18,2),"")</f>
        <v/>
      </c>
      <c r="R266" s="213"/>
      <c r="S266" s="214"/>
      <c r="T266" s="214"/>
      <c r="U266" s="214"/>
      <c r="V266" s="214"/>
      <c r="W266" s="214"/>
      <c r="X266" s="214"/>
      <c r="Y266" s="214"/>
      <c r="Z266" s="214"/>
      <c r="AA266" s="214"/>
      <c r="AB266" s="214"/>
    </row>
    <row r="267" hidden="1">
      <c r="A267" s="208">
        <v>266.0</v>
      </c>
      <c r="B267" s="1229">
        <v>46154.0</v>
      </c>
      <c r="C267" s="213"/>
      <c r="D267" s="1135"/>
      <c r="E267" s="1135"/>
      <c r="F267" s="1116"/>
      <c r="G267" s="1222"/>
      <c r="H267" s="1322"/>
      <c r="I267" s="1336"/>
      <c r="J267" s="1337"/>
      <c r="K267" s="219"/>
      <c r="L267" s="219"/>
      <c r="M267" s="213"/>
      <c r="N267" s="213"/>
      <c r="O267" s="213"/>
      <c r="P267" s="213"/>
      <c r="Q267" s="213" t="str">
        <f>iferror(vlookup(S267,'Back up'!$B$2:$C$18,2),"")</f>
        <v/>
      </c>
      <c r="R267" s="213"/>
      <c r="S267" s="214"/>
      <c r="T267" s="214"/>
      <c r="U267" s="214"/>
      <c r="V267" s="214"/>
      <c r="W267" s="214"/>
      <c r="X267" s="214"/>
      <c r="Y267" s="214"/>
      <c r="Z267" s="214"/>
      <c r="AA267" s="214"/>
      <c r="AB267" s="214"/>
    </row>
    <row r="268" hidden="1">
      <c r="A268" s="208">
        <v>267.0</v>
      </c>
      <c r="B268" s="1229">
        <v>46154.0</v>
      </c>
      <c r="C268" s="213"/>
      <c r="D268" s="1135" t="s">
        <v>1832</v>
      </c>
      <c r="E268" s="1135"/>
      <c r="F268" s="1140" t="s">
        <v>81</v>
      </c>
      <c r="G268" s="1338">
        <v>1108.0</v>
      </c>
      <c r="H268" s="1300" t="s">
        <v>3207</v>
      </c>
      <c r="I268" s="1234" t="s">
        <v>1511</v>
      </c>
      <c r="J268" s="1177" t="s">
        <v>3208</v>
      </c>
      <c r="K268" s="219"/>
      <c r="L268" s="219"/>
      <c r="M268" s="213"/>
      <c r="N268" s="213"/>
      <c r="O268" s="213"/>
      <c r="P268" s="213"/>
      <c r="Q268" s="213" t="str">
        <f>iferror(vlookup(S268,'Back up'!$B$2:$C$18,2),"")</f>
        <v/>
      </c>
      <c r="R268" s="213"/>
      <c r="S268" s="214"/>
      <c r="T268" s="214"/>
      <c r="U268" s="214"/>
      <c r="V268" s="214"/>
      <c r="W268" s="214"/>
      <c r="X268" s="214"/>
      <c r="Y268" s="214"/>
      <c r="Z268" s="214"/>
      <c r="AA268" s="214"/>
      <c r="AB268" s="214"/>
    </row>
    <row r="269" hidden="1">
      <c r="A269" s="208">
        <v>268.0</v>
      </c>
      <c r="B269" s="1229">
        <v>46154.0</v>
      </c>
      <c r="C269" s="213"/>
      <c r="D269" s="1135" t="s">
        <v>1832</v>
      </c>
      <c r="E269" s="1135"/>
      <c r="F269" s="1116" t="s">
        <v>81</v>
      </c>
      <c r="G269" s="1300">
        <v>1110.0</v>
      </c>
      <c r="H269" s="1300" t="s">
        <v>3209</v>
      </c>
      <c r="I269" s="1234" t="s">
        <v>3210</v>
      </c>
      <c r="J269" s="1177" t="s">
        <v>3211</v>
      </c>
      <c r="K269" s="219"/>
      <c r="L269" s="219"/>
      <c r="M269" s="213"/>
      <c r="N269" s="213"/>
      <c r="O269" s="213"/>
      <c r="P269" s="213"/>
      <c r="Q269" s="213" t="str">
        <f>iferror(vlookup(S269,'Back up'!$B$2:$C$18,2),"")</f>
        <v/>
      </c>
      <c r="R269" s="213"/>
      <c r="S269" s="214"/>
      <c r="T269" s="214"/>
      <c r="U269" s="214"/>
      <c r="V269" s="214"/>
      <c r="W269" s="214"/>
      <c r="X269" s="214"/>
      <c r="Y269" s="214"/>
      <c r="Z269" s="214"/>
      <c r="AA269" s="214"/>
      <c r="AB269" s="214"/>
    </row>
    <row r="270" hidden="1">
      <c r="A270" s="208">
        <v>269.0</v>
      </c>
      <c r="B270" s="1229">
        <v>46154.0</v>
      </c>
      <c r="C270" s="213"/>
      <c r="D270" s="1135" t="s">
        <v>1832</v>
      </c>
      <c r="E270" s="1135"/>
      <c r="F270" s="1140" t="s">
        <v>81</v>
      </c>
      <c r="G270" s="1338">
        <v>1116.0</v>
      </c>
      <c r="H270" s="1300" t="s">
        <v>3212</v>
      </c>
      <c r="I270" s="1234" t="s">
        <v>1511</v>
      </c>
      <c r="J270" s="1177" t="s">
        <v>3213</v>
      </c>
      <c r="K270" s="219"/>
      <c r="L270" s="219"/>
      <c r="M270" s="213"/>
      <c r="N270" s="213"/>
      <c r="O270" s="213"/>
      <c r="P270" s="213"/>
      <c r="Q270" s="213" t="str">
        <f>iferror(vlookup(S270,'Back up'!$B$2:$C$18,2),"")</f>
        <v/>
      </c>
      <c r="R270" s="213"/>
      <c r="S270" s="214"/>
      <c r="T270" s="214"/>
      <c r="U270" s="214"/>
      <c r="V270" s="214"/>
      <c r="W270" s="214"/>
      <c r="X270" s="214"/>
      <c r="Y270" s="214"/>
      <c r="Z270" s="214"/>
      <c r="AA270" s="214"/>
      <c r="AB270" s="214"/>
    </row>
    <row r="271" hidden="1">
      <c r="A271" s="208">
        <v>270.0</v>
      </c>
      <c r="B271" s="1229">
        <v>46154.0</v>
      </c>
      <c r="C271" s="213"/>
      <c r="D271" s="1135" t="s">
        <v>1832</v>
      </c>
      <c r="E271" s="1135"/>
      <c r="F271" s="1116" t="s">
        <v>81</v>
      </c>
      <c r="G271" s="1300">
        <v>1118.0</v>
      </c>
      <c r="H271" s="1300" t="s">
        <v>3214</v>
      </c>
      <c r="I271" s="1234" t="s">
        <v>1511</v>
      </c>
      <c r="J271" s="1177" t="s">
        <v>3215</v>
      </c>
      <c r="K271" s="219"/>
      <c r="L271" s="219"/>
      <c r="M271" s="213"/>
      <c r="N271" s="213"/>
      <c r="O271" s="213"/>
      <c r="P271" s="213"/>
      <c r="Q271" s="213" t="str">
        <f>iferror(vlookup(S271,'Back up'!$B$2:$C$18,2),"")</f>
        <v/>
      </c>
      <c r="R271" s="213"/>
      <c r="S271" s="214"/>
      <c r="T271" s="214"/>
      <c r="U271" s="214"/>
      <c r="V271" s="214"/>
      <c r="W271" s="214"/>
      <c r="X271" s="214"/>
      <c r="Y271" s="214"/>
      <c r="Z271" s="214"/>
      <c r="AA271" s="214"/>
      <c r="AB271" s="214"/>
    </row>
    <row r="272" hidden="1">
      <c r="A272" s="208">
        <v>271.0</v>
      </c>
      <c r="B272" s="1229">
        <v>46154.0</v>
      </c>
      <c r="C272" s="213"/>
      <c r="D272" s="1135" t="s">
        <v>1832</v>
      </c>
      <c r="E272" s="213"/>
      <c r="F272" s="1140" t="s">
        <v>81</v>
      </c>
      <c r="G272" s="1338">
        <v>1124.0</v>
      </c>
      <c r="H272" s="1300" t="s">
        <v>3216</v>
      </c>
      <c r="I272" s="1234" t="s">
        <v>1511</v>
      </c>
      <c r="J272" s="1177" t="s">
        <v>3217</v>
      </c>
      <c r="K272" s="219"/>
      <c r="L272" s="219"/>
      <c r="M272" s="213"/>
      <c r="N272" s="213"/>
      <c r="O272" s="213"/>
      <c r="P272" s="213"/>
      <c r="Q272" s="213" t="str">
        <f>iferror(vlookup(S272,'Back up'!$B$2:$C$18,2),"")</f>
        <v/>
      </c>
      <c r="R272" s="213"/>
      <c r="S272" s="214"/>
      <c r="T272" s="214"/>
      <c r="U272" s="214"/>
      <c r="V272" s="214"/>
      <c r="W272" s="214"/>
      <c r="X272" s="214"/>
      <c r="Y272" s="214"/>
      <c r="Z272" s="214"/>
      <c r="AA272" s="214"/>
      <c r="AB272" s="214"/>
    </row>
    <row r="273" hidden="1">
      <c r="A273" s="208">
        <v>272.0</v>
      </c>
      <c r="B273" s="1145"/>
      <c r="C273" s="1092"/>
      <c r="D273" s="1147"/>
      <c r="E273" s="1092"/>
      <c r="F273" s="1339"/>
      <c r="G273" s="1339"/>
      <c r="H273" s="1340"/>
      <c r="I273" s="1341"/>
      <c r="J273" s="1332"/>
      <c r="K273" s="1096"/>
      <c r="L273" s="1096"/>
      <c r="M273" s="1092"/>
      <c r="N273" s="1092"/>
      <c r="O273" s="1092"/>
      <c r="P273" s="1092"/>
      <c r="Q273" s="1092" t="str">
        <f>iferror(vlookup(S273,'Back up'!$B$2:$C$18,2),"")</f>
        <v/>
      </c>
      <c r="R273" s="1092"/>
      <c r="S273" s="1099"/>
      <c r="T273" s="1099"/>
      <c r="U273" s="1099"/>
      <c r="V273" s="1099"/>
      <c r="W273" s="1099"/>
      <c r="X273" s="1099"/>
      <c r="Y273" s="1099"/>
      <c r="Z273" s="1099"/>
      <c r="AA273" s="1099"/>
      <c r="AB273" s="1099"/>
    </row>
    <row r="274" hidden="1">
      <c r="A274" s="208">
        <v>273.0</v>
      </c>
      <c r="B274" s="1229">
        <v>46155.0</v>
      </c>
      <c r="C274" s="213"/>
      <c r="D274" s="1135"/>
      <c r="E274" s="213"/>
      <c r="F274" s="1116" t="s">
        <v>22</v>
      </c>
      <c r="G274" s="1300" t="s">
        <v>532</v>
      </c>
      <c r="H274" s="1116"/>
      <c r="I274" s="1241" t="s">
        <v>3205</v>
      </c>
      <c r="J274" s="1177"/>
      <c r="K274" s="219"/>
      <c r="L274" s="219"/>
      <c r="M274" s="213"/>
      <c r="N274" s="213"/>
      <c r="O274" s="213"/>
      <c r="P274" s="213"/>
      <c r="Q274" s="213" t="str">
        <f>iferror(vlookup(S274,'Back up'!$B$2:$C$18,2),"")</f>
        <v/>
      </c>
      <c r="R274" s="213"/>
      <c r="S274" s="214"/>
      <c r="T274" s="214"/>
      <c r="U274" s="214"/>
      <c r="V274" s="214"/>
      <c r="W274" s="214"/>
      <c r="X274" s="214"/>
      <c r="Y274" s="214"/>
      <c r="Z274" s="214"/>
      <c r="AA274" s="214"/>
      <c r="AB274" s="214"/>
    </row>
    <row r="275" hidden="1">
      <c r="A275" s="208">
        <v>274.0</v>
      </c>
      <c r="B275" s="1229">
        <v>46155.0</v>
      </c>
      <c r="C275" s="213"/>
      <c r="D275" s="1135"/>
      <c r="E275" s="213"/>
      <c r="F275" s="1140" t="s">
        <v>22</v>
      </c>
      <c r="G275" s="1338" t="s">
        <v>530</v>
      </c>
      <c r="H275" s="1116"/>
      <c r="I275" s="1241" t="s">
        <v>3205</v>
      </c>
      <c r="J275" s="1177"/>
      <c r="K275" s="219"/>
      <c r="L275" s="219"/>
      <c r="M275" s="213"/>
      <c r="N275" s="213"/>
      <c r="O275" s="213"/>
      <c r="P275" s="213"/>
      <c r="Q275" s="213" t="str">
        <f>iferror(vlookup(S275,'Back up'!$B$2:$C$18,2),"")</f>
        <v/>
      </c>
      <c r="R275" s="213"/>
      <c r="S275" s="214"/>
      <c r="T275" s="214"/>
      <c r="U275" s="214"/>
      <c r="V275" s="214"/>
      <c r="W275" s="214"/>
      <c r="X275" s="214"/>
      <c r="Y275" s="214"/>
      <c r="Z275" s="214"/>
      <c r="AA275" s="214"/>
      <c r="AB275" s="214"/>
    </row>
    <row r="276" hidden="1">
      <c r="A276" s="208">
        <v>275.0</v>
      </c>
      <c r="B276" s="1229">
        <v>46155.0</v>
      </c>
      <c r="C276" s="213"/>
      <c r="D276" s="1135"/>
      <c r="E276" s="213"/>
      <c r="F276" s="1136" t="s">
        <v>22</v>
      </c>
      <c r="G276" s="1177" t="s">
        <v>514</v>
      </c>
      <c r="H276" s="1159"/>
      <c r="I276" s="1216" t="s">
        <v>3205</v>
      </c>
      <c r="J276" s="1177"/>
      <c r="K276" s="219"/>
      <c r="L276" s="219"/>
      <c r="M276" s="213"/>
      <c r="N276" s="213"/>
      <c r="O276" s="213"/>
      <c r="P276" s="213"/>
      <c r="Q276" s="213" t="str">
        <f>iferror(vlookup(S276,'Back up'!$B$2:$C$18,2),"")</f>
        <v/>
      </c>
      <c r="R276" s="213"/>
      <c r="S276" s="214"/>
      <c r="T276" s="214"/>
      <c r="U276" s="214"/>
      <c r="V276" s="214"/>
      <c r="W276" s="214"/>
      <c r="X276" s="214"/>
      <c r="Y276" s="214"/>
      <c r="Z276" s="214"/>
      <c r="AA276" s="214"/>
      <c r="AB276" s="214"/>
    </row>
    <row r="277" hidden="1">
      <c r="A277" s="208">
        <v>276.0</v>
      </c>
      <c r="B277" s="1229">
        <v>46155.0</v>
      </c>
      <c r="C277" s="256"/>
      <c r="D277" s="256"/>
      <c r="E277" s="256"/>
      <c r="F277" s="1136" t="s">
        <v>22</v>
      </c>
      <c r="G277" s="1215" t="s">
        <v>492</v>
      </c>
      <c r="H277" s="990"/>
      <c r="I277" s="1216" t="s">
        <v>3205</v>
      </c>
      <c r="J277" s="814"/>
      <c r="K277" s="814"/>
      <c r="L277" s="814"/>
      <c r="M277" s="256"/>
      <c r="N277" s="256"/>
      <c r="O277" s="256"/>
      <c r="P277" s="256"/>
      <c r="Q277" s="256" t="str">
        <f>iferror(vlookup(S277,'Back up'!$B$2:$C$18,2),"")</f>
        <v/>
      </c>
      <c r="R277" s="256"/>
      <c r="S277" s="771"/>
      <c r="T277" s="771"/>
      <c r="U277" s="771"/>
      <c r="V277" s="771"/>
      <c r="W277" s="771"/>
      <c r="X277" s="771"/>
      <c r="Y277" s="771"/>
      <c r="Z277" s="771"/>
      <c r="AA277" s="771"/>
      <c r="AB277" s="771"/>
    </row>
    <row r="278" hidden="1">
      <c r="A278" s="208">
        <v>277.0</v>
      </c>
      <c r="B278" s="1229">
        <v>46155.0</v>
      </c>
      <c r="C278" s="213"/>
      <c r="D278" s="213"/>
      <c r="E278" s="213"/>
      <c r="F278" s="1129" t="s">
        <v>22</v>
      </c>
      <c r="G278" s="1342" t="s">
        <v>514</v>
      </c>
      <c r="H278" s="990"/>
      <c r="I278" s="1304" t="s">
        <v>3205</v>
      </c>
      <c r="J278" s="219"/>
      <c r="K278" s="219"/>
      <c r="L278" s="219"/>
      <c r="M278" s="213"/>
      <c r="N278" s="213"/>
      <c r="O278" s="213"/>
      <c r="P278" s="213"/>
      <c r="Q278" s="213" t="str">
        <f>iferror(vlookup(S278,'Back up'!$B$2:$C$18,2),"")</f>
        <v/>
      </c>
      <c r="R278" s="213"/>
      <c r="S278" s="214"/>
      <c r="T278" s="214"/>
      <c r="U278" s="214"/>
      <c r="V278" s="214"/>
      <c r="W278" s="214"/>
      <c r="X278" s="214"/>
      <c r="Y278" s="214"/>
      <c r="Z278" s="214"/>
      <c r="AA278" s="214"/>
      <c r="AB278" s="214"/>
    </row>
    <row r="279" hidden="1">
      <c r="A279" s="208">
        <v>278.0</v>
      </c>
      <c r="B279" s="1229">
        <v>46155.0</v>
      </c>
      <c r="C279" s="213"/>
      <c r="D279" s="213"/>
      <c r="E279" s="213"/>
      <c r="F279" s="1172" t="s">
        <v>22</v>
      </c>
      <c r="G279" s="1343" t="s">
        <v>3153</v>
      </c>
      <c r="H279" s="1140"/>
      <c r="I279" s="1219" t="s">
        <v>3205</v>
      </c>
      <c r="J279" s="219"/>
      <c r="K279" s="219"/>
      <c r="L279" s="219"/>
      <c r="M279" s="213"/>
      <c r="N279" s="213"/>
      <c r="O279" s="213"/>
      <c r="P279" s="213"/>
      <c r="Q279" s="213" t="str">
        <f>iferror(vlookup(S279,'Back up'!$B$2:$C$18,2),"")</f>
        <v/>
      </c>
      <c r="R279" s="213"/>
      <c r="S279" s="214"/>
      <c r="T279" s="214"/>
      <c r="U279" s="214"/>
      <c r="V279" s="214"/>
      <c r="W279" s="214"/>
      <c r="X279" s="214"/>
      <c r="Y279" s="214"/>
      <c r="Z279" s="214"/>
      <c r="AA279" s="214"/>
      <c r="AB279" s="214"/>
    </row>
    <row r="280" hidden="1">
      <c r="A280" s="208">
        <v>279.0</v>
      </c>
      <c r="B280" s="1229">
        <v>46155.0</v>
      </c>
      <c r="C280" s="213"/>
      <c r="D280" s="213"/>
      <c r="E280" s="213"/>
      <c r="F280" s="1116" t="s">
        <v>81</v>
      </c>
      <c r="G280" s="1300">
        <v>1110.0</v>
      </c>
      <c r="H280" s="1300" t="s">
        <v>3209</v>
      </c>
      <c r="I280" s="1234" t="s">
        <v>3210</v>
      </c>
      <c r="J280" s="1177" t="s">
        <v>3211</v>
      </c>
      <c r="K280" s="219"/>
      <c r="L280" s="219"/>
      <c r="M280" s="213"/>
      <c r="N280" s="213"/>
      <c r="O280" s="213"/>
      <c r="P280" s="213"/>
      <c r="Q280" s="213" t="str">
        <f>iferror(vlookup(S280,'Back up'!$B$2:$C$18,2),"")</f>
        <v/>
      </c>
      <c r="R280" s="213"/>
      <c r="S280" s="214"/>
      <c r="T280" s="214"/>
      <c r="U280" s="214"/>
      <c r="V280" s="214"/>
      <c r="W280" s="214"/>
      <c r="X280" s="214"/>
      <c r="Y280" s="214"/>
      <c r="Z280" s="214"/>
      <c r="AA280" s="214"/>
      <c r="AB280" s="214"/>
    </row>
    <row r="281" hidden="1">
      <c r="A281" s="208">
        <v>280.0</v>
      </c>
      <c r="B281" s="1229">
        <v>46155.0</v>
      </c>
      <c r="C281" s="213"/>
      <c r="D281" s="213"/>
      <c r="E281" s="213"/>
      <c r="F281" s="1129"/>
      <c r="G281" s="1344"/>
      <c r="H281" s="1203"/>
      <c r="I281" s="1304"/>
      <c r="J281" s="219"/>
      <c r="K281" s="219"/>
      <c r="L281" s="219"/>
      <c r="M281" s="213"/>
      <c r="N281" s="213"/>
      <c r="O281" s="213"/>
      <c r="P281" s="213"/>
      <c r="Q281" s="213" t="str">
        <f>iferror(vlookup(S281,'Back up'!$B$2:$C$18,2),"")</f>
        <v/>
      </c>
      <c r="R281" s="213"/>
      <c r="S281" s="214"/>
      <c r="T281" s="214"/>
      <c r="U281" s="214"/>
      <c r="V281" s="214"/>
      <c r="W281" s="214"/>
      <c r="X281" s="214"/>
      <c r="Y281" s="214"/>
      <c r="Z281" s="214"/>
      <c r="AA281" s="214"/>
      <c r="AB281" s="214"/>
    </row>
    <row r="282" hidden="1">
      <c r="A282" s="208">
        <v>281.0</v>
      </c>
      <c r="B282" s="1229">
        <v>46155.0</v>
      </c>
      <c r="C282" s="213"/>
      <c r="D282" s="1135" t="s">
        <v>1832</v>
      </c>
      <c r="E282" s="1135"/>
      <c r="F282" s="1172" t="s">
        <v>81</v>
      </c>
      <c r="G282" s="1218">
        <v>1202.0</v>
      </c>
      <c r="H282" s="1338" t="s">
        <v>3218</v>
      </c>
      <c r="I282" s="1271" t="s">
        <v>1511</v>
      </c>
      <c r="J282" s="1177" t="s">
        <v>3219</v>
      </c>
      <c r="K282" s="219"/>
      <c r="L282" s="219"/>
      <c r="M282" s="213"/>
      <c r="N282" s="213"/>
      <c r="O282" s="213"/>
      <c r="P282" s="213"/>
      <c r="Q282" s="213" t="str">
        <f>iferror(vlookup(S282,'Back up'!$B$2:$C$18,2),"")</f>
        <v/>
      </c>
      <c r="R282" s="213"/>
      <c r="S282" s="214"/>
      <c r="T282" s="214"/>
      <c r="U282" s="214"/>
      <c r="V282" s="214"/>
      <c r="W282" s="214"/>
      <c r="X282" s="214"/>
      <c r="Y282" s="214"/>
      <c r="Z282" s="214"/>
      <c r="AA282" s="214"/>
      <c r="AB282" s="214"/>
    </row>
    <row r="283" hidden="1">
      <c r="A283" s="208">
        <v>282.0</v>
      </c>
      <c r="B283" s="1229">
        <v>46155.0</v>
      </c>
      <c r="C283" s="213"/>
      <c r="D283" s="1135" t="s">
        <v>1832</v>
      </c>
      <c r="E283" s="1135"/>
      <c r="F283" s="1172" t="s">
        <v>22</v>
      </c>
      <c r="G283" s="1343" t="s">
        <v>2116</v>
      </c>
      <c r="H283" s="1307" t="s">
        <v>3220</v>
      </c>
      <c r="I283" s="1219" t="s">
        <v>3221</v>
      </c>
      <c r="J283" s="1322" t="s">
        <v>3222</v>
      </c>
      <c r="K283" s="219"/>
      <c r="L283" s="219"/>
      <c r="M283" s="213"/>
      <c r="N283" s="213"/>
      <c r="O283" s="213"/>
      <c r="P283" s="213"/>
      <c r="Q283" s="213" t="str">
        <f>iferror(vlookup(S283,'Back up'!$B$2:$C$18,2),"")</f>
        <v/>
      </c>
      <c r="R283" s="213"/>
      <c r="S283" s="214"/>
      <c r="T283" s="214"/>
      <c r="U283" s="214"/>
      <c r="V283" s="214"/>
      <c r="W283" s="214"/>
      <c r="X283" s="214"/>
      <c r="Y283" s="214"/>
      <c r="Z283" s="214"/>
      <c r="AA283" s="214"/>
      <c r="AB283" s="214"/>
    </row>
    <row r="284" hidden="1">
      <c r="A284" s="208">
        <v>283.0</v>
      </c>
      <c r="B284" s="1229">
        <v>46155.0</v>
      </c>
      <c r="C284" s="213"/>
      <c r="D284" s="1135" t="s">
        <v>1832</v>
      </c>
      <c r="E284" s="1135"/>
      <c r="F284" s="1121" t="s">
        <v>22</v>
      </c>
      <c r="G284" s="1297" t="s">
        <v>595</v>
      </c>
      <c r="H284" s="1297" t="s">
        <v>3223</v>
      </c>
      <c r="I284" s="1274" t="s">
        <v>1511</v>
      </c>
      <c r="J284" s="1322" t="s">
        <v>3224</v>
      </c>
      <c r="K284" s="219"/>
      <c r="L284" s="219"/>
      <c r="M284" s="213"/>
      <c r="N284" s="213"/>
      <c r="O284" s="213"/>
      <c r="P284" s="213"/>
      <c r="Q284" s="213" t="str">
        <f>iferror(vlookup(S284,'Back up'!$B$2:$C$18,2),"")</f>
        <v/>
      </c>
      <c r="R284" s="213"/>
      <c r="S284" s="214"/>
      <c r="T284" s="214"/>
      <c r="U284" s="214"/>
      <c r="V284" s="214"/>
      <c r="W284" s="214"/>
      <c r="X284" s="214"/>
      <c r="Y284" s="214"/>
      <c r="Z284" s="214"/>
      <c r="AA284" s="214"/>
      <c r="AB284" s="214"/>
    </row>
    <row r="285" hidden="1">
      <c r="A285" s="208">
        <v>284.0</v>
      </c>
      <c r="B285" s="1229">
        <v>46155.0</v>
      </c>
      <c r="C285" s="213"/>
      <c r="D285" s="1135" t="s">
        <v>1832</v>
      </c>
      <c r="E285" s="1135"/>
      <c r="F285" s="1140" t="s">
        <v>22</v>
      </c>
      <c r="G285" s="1307" t="s">
        <v>2718</v>
      </c>
      <c r="H285" s="1307" t="s">
        <v>3225</v>
      </c>
      <c r="I285" s="1219" t="s">
        <v>3221</v>
      </c>
      <c r="J285" s="1322" t="s">
        <v>3226</v>
      </c>
      <c r="K285" s="219"/>
      <c r="L285" s="219"/>
      <c r="M285" s="213"/>
      <c r="N285" s="213"/>
      <c r="O285" s="213"/>
      <c r="P285" s="213"/>
      <c r="Q285" s="213" t="str">
        <f>iferror(vlookup(S285,'Back up'!$B$2:$C$18,2),"")</f>
        <v/>
      </c>
      <c r="R285" s="213"/>
      <c r="S285" s="214"/>
      <c r="T285" s="214"/>
      <c r="U285" s="214"/>
      <c r="V285" s="214"/>
      <c r="W285" s="214"/>
      <c r="X285" s="214"/>
      <c r="Y285" s="214"/>
      <c r="Z285" s="214"/>
      <c r="AA285" s="214"/>
      <c r="AB285" s="214"/>
    </row>
    <row r="286" hidden="1">
      <c r="A286" s="208">
        <v>285.0</v>
      </c>
      <c r="B286" s="1229">
        <v>46155.0</v>
      </c>
      <c r="C286" s="213"/>
      <c r="D286" s="1135" t="s">
        <v>1832</v>
      </c>
      <c r="E286" s="1135"/>
      <c r="F286" s="1116" t="s">
        <v>22</v>
      </c>
      <c r="G286" s="1222" t="s">
        <v>2590</v>
      </c>
      <c r="H286" s="1222" t="s">
        <v>3227</v>
      </c>
      <c r="I286" s="1274" t="s">
        <v>1511</v>
      </c>
      <c r="J286" s="1322" t="s">
        <v>3228</v>
      </c>
      <c r="K286" s="219"/>
      <c r="L286" s="219"/>
      <c r="M286" s="213"/>
      <c r="N286" s="213"/>
      <c r="O286" s="213"/>
      <c r="P286" s="213"/>
      <c r="Q286" s="213" t="str">
        <f>iferror(vlookup(S286,'Back up'!$B$2:$C$18,2),"")</f>
        <v/>
      </c>
      <c r="R286" s="213"/>
      <c r="S286" s="214"/>
      <c r="T286" s="214"/>
      <c r="U286" s="214"/>
      <c r="V286" s="214"/>
      <c r="W286" s="214"/>
      <c r="X286" s="214"/>
      <c r="Y286" s="214"/>
      <c r="Z286" s="214"/>
      <c r="AA286" s="214"/>
      <c r="AB286" s="214"/>
    </row>
    <row r="287" hidden="1">
      <c r="A287" s="208">
        <v>286.0</v>
      </c>
      <c r="B287" s="1229">
        <v>46155.0</v>
      </c>
      <c r="C287" s="213"/>
      <c r="D287" s="1135" t="s">
        <v>1832</v>
      </c>
      <c r="E287" s="1135"/>
      <c r="F287" s="1140" t="s">
        <v>22</v>
      </c>
      <c r="G287" s="1307" t="s">
        <v>2155</v>
      </c>
      <c r="H287" s="1307" t="s">
        <v>3229</v>
      </c>
      <c r="I287" s="1291"/>
      <c r="J287" s="1322" t="s">
        <v>3230</v>
      </c>
      <c r="K287" s="219"/>
      <c r="L287" s="219"/>
      <c r="M287" s="213"/>
      <c r="N287" s="213"/>
      <c r="O287" s="213"/>
      <c r="P287" s="213"/>
      <c r="Q287" s="213" t="str">
        <f>iferror(vlookup(S287,'Back up'!$B$2:$C$18,2),"")</f>
        <v/>
      </c>
      <c r="R287" s="213"/>
      <c r="S287" s="214"/>
      <c r="T287" s="214"/>
      <c r="U287" s="214"/>
      <c r="V287" s="214"/>
      <c r="W287" s="214"/>
      <c r="X287" s="214"/>
      <c r="Y287" s="214"/>
      <c r="Z287" s="214"/>
      <c r="AA287" s="214"/>
      <c r="AB287" s="214"/>
    </row>
    <row r="288" hidden="1">
      <c r="A288" s="208">
        <v>287.0</v>
      </c>
      <c r="B288" s="1229">
        <v>46155.0</v>
      </c>
      <c r="C288" s="213"/>
      <c r="D288" s="1135" t="s">
        <v>1832</v>
      </c>
      <c r="E288" s="1135"/>
      <c r="F288" s="1116" t="s">
        <v>22</v>
      </c>
      <c r="G288" s="1222" t="s">
        <v>2593</v>
      </c>
      <c r="H288" s="1222" t="s">
        <v>3231</v>
      </c>
      <c r="I288" s="1291"/>
      <c r="J288" s="1322" t="s">
        <v>3232</v>
      </c>
      <c r="K288" s="219"/>
      <c r="L288" s="219"/>
      <c r="M288" s="213"/>
      <c r="N288" s="213"/>
      <c r="O288" s="213"/>
      <c r="P288" s="213"/>
      <c r="Q288" s="213" t="str">
        <f>iferror(vlookup(S288,'Back up'!$B$2:$C$18,2),"")</f>
        <v/>
      </c>
      <c r="R288" s="213"/>
      <c r="S288" s="214"/>
      <c r="T288" s="214"/>
      <c r="U288" s="214"/>
      <c r="V288" s="214"/>
      <c r="W288" s="214"/>
      <c r="X288" s="214"/>
      <c r="Y288" s="214"/>
      <c r="Z288" s="214"/>
      <c r="AA288" s="214"/>
      <c r="AB288" s="214"/>
    </row>
    <row r="289" hidden="1">
      <c r="A289" s="208">
        <v>288.0</v>
      </c>
      <c r="B289" s="1229">
        <v>46155.0</v>
      </c>
      <c r="C289" s="213"/>
      <c r="D289" s="1135" t="s">
        <v>1832</v>
      </c>
      <c r="E289" s="1135"/>
      <c r="F289" s="1140" t="s">
        <v>22</v>
      </c>
      <c r="G289" s="1307" t="s">
        <v>2158</v>
      </c>
      <c r="H289" s="1307" t="s">
        <v>3233</v>
      </c>
      <c r="I289" s="1291"/>
      <c r="J289" s="1322" t="s">
        <v>3234</v>
      </c>
      <c r="K289" s="219"/>
      <c r="L289" s="219"/>
      <c r="M289" s="213"/>
      <c r="N289" s="213"/>
      <c r="O289" s="213"/>
      <c r="P289" s="213"/>
      <c r="Q289" s="213" t="str">
        <f>iferror(vlookup(S289,'Back up'!$B$2:$C$18,2),"")</f>
        <v/>
      </c>
      <c r="R289" s="213"/>
      <c r="S289" s="214"/>
      <c r="T289" s="214"/>
      <c r="U289" s="214"/>
      <c r="V289" s="214"/>
      <c r="W289" s="214"/>
      <c r="X289" s="214"/>
      <c r="Y289" s="214"/>
      <c r="Z289" s="214"/>
      <c r="AA289" s="214"/>
      <c r="AB289" s="214"/>
    </row>
    <row r="290" hidden="1">
      <c r="A290" s="208">
        <v>289.0</v>
      </c>
      <c r="B290" s="1145"/>
      <c r="C290" s="1092"/>
      <c r="D290" s="1147"/>
      <c r="E290" s="1147"/>
      <c r="F290" s="1148"/>
      <c r="G290" s="1309"/>
      <c r="H290" s="1309"/>
      <c r="I290" s="1345"/>
      <c r="J290" s="1309"/>
      <c r="K290" s="1096"/>
      <c r="L290" s="1096"/>
      <c r="M290" s="1092"/>
      <c r="N290" s="1092"/>
      <c r="O290" s="1092"/>
      <c r="P290" s="1092"/>
      <c r="Q290" s="1092" t="str">
        <f>iferror(vlookup(S290,'Back up'!$B$2:$C$18,2),"")</f>
        <v/>
      </c>
      <c r="R290" s="1092"/>
      <c r="S290" s="1099"/>
      <c r="T290" s="1099"/>
      <c r="U290" s="1099"/>
      <c r="V290" s="1099"/>
      <c r="W290" s="1099"/>
      <c r="X290" s="1099"/>
      <c r="Y290" s="1099"/>
      <c r="Z290" s="1099"/>
      <c r="AA290" s="1099"/>
      <c r="AB290" s="1099"/>
    </row>
    <row r="291" hidden="1">
      <c r="A291" s="208">
        <v>290.0</v>
      </c>
      <c r="B291" s="1229">
        <v>46156.0</v>
      </c>
      <c r="C291" s="213"/>
      <c r="D291" s="1135"/>
      <c r="E291" s="1135"/>
      <c r="F291" s="1116" t="s">
        <v>22</v>
      </c>
      <c r="G291" s="1300" t="s">
        <v>532</v>
      </c>
      <c r="H291" s="713"/>
      <c r="I291" s="1241" t="s">
        <v>3235</v>
      </c>
      <c r="J291" s="1322"/>
      <c r="K291" s="219"/>
      <c r="L291" s="219"/>
      <c r="M291" s="213"/>
      <c r="N291" s="213"/>
      <c r="O291" s="213"/>
      <c r="P291" s="213"/>
      <c r="Q291" s="213" t="str">
        <f>iferror(vlookup(S291,'Back up'!$B$2:$C$18,2),"")</f>
        <v/>
      </c>
      <c r="R291" s="213"/>
      <c r="S291" s="214"/>
      <c r="T291" s="214"/>
      <c r="U291" s="214"/>
      <c r="V291" s="214"/>
      <c r="W291" s="214"/>
      <c r="X291" s="214"/>
      <c r="Y291" s="214"/>
      <c r="Z291" s="214"/>
      <c r="AA291" s="214"/>
      <c r="AB291" s="214"/>
    </row>
    <row r="292" hidden="1">
      <c r="A292" s="208">
        <v>291.0</v>
      </c>
      <c r="B292" s="1229">
        <v>46156.0</v>
      </c>
      <c r="C292" s="213"/>
      <c r="D292" s="1135"/>
      <c r="E292" s="1135"/>
      <c r="F292" s="1140" t="s">
        <v>22</v>
      </c>
      <c r="G292" s="1338" t="s">
        <v>530</v>
      </c>
      <c r="H292" s="720"/>
      <c r="I292" s="1231" t="s">
        <v>3235</v>
      </c>
      <c r="J292" s="1322"/>
      <c r="K292" s="219"/>
      <c r="L292" s="219"/>
      <c r="M292" s="213"/>
      <c r="N292" s="213"/>
      <c r="O292" s="213"/>
      <c r="P292" s="213"/>
      <c r="Q292" s="213" t="str">
        <f>iferror(vlookup(S292,'Back up'!$B$2:$C$18,2),"")</f>
        <v/>
      </c>
      <c r="R292" s="213"/>
      <c r="S292" s="214"/>
      <c r="T292" s="214"/>
      <c r="U292" s="214"/>
      <c r="V292" s="214"/>
      <c r="W292" s="214"/>
      <c r="X292" s="214"/>
      <c r="Y292" s="214"/>
      <c r="Z292" s="214"/>
      <c r="AA292" s="214"/>
      <c r="AB292" s="214"/>
    </row>
    <row r="293" hidden="1">
      <c r="A293" s="208">
        <v>292.0</v>
      </c>
      <c r="B293" s="1229">
        <v>46156.0</v>
      </c>
      <c r="C293" s="213"/>
      <c r="D293" s="1135"/>
      <c r="E293" s="1135"/>
      <c r="F293" s="1116" t="s">
        <v>22</v>
      </c>
      <c r="G293" s="1307" t="s">
        <v>3153</v>
      </c>
      <c r="H293" s="713"/>
      <c r="I293" s="1246" t="s">
        <v>3235</v>
      </c>
      <c r="J293" s="1322"/>
      <c r="K293" s="219"/>
      <c r="L293" s="219"/>
      <c r="M293" s="213"/>
      <c r="N293" s="213"/>
      <c r="O293" s="213"/>
      <c r="P293" s="213"/>
      <c r="Q293" s="213" t="str">
        <f>iferror(vlookup(S293,'Back up'!$B$2:$C$18,2),"")</f>
        <v/>
      </c>
      <c r="R293" s="213"/>
      <c r="S293" s="214"/>
      <c r="T293" s="214"/>
      <c r="U293" s="214"/>
      <c r="V293" s="214"/>
      <c r="W293" s="214"/>
      <c r="X293" s="214"/>
      <c r="Y293" s="214"/>
      <c r="Z293" s="214"/>
      <c r="AA293" s="214"/>
      <c r="AB293" s="214"/>
    </row>
    <row r="294" hidden="1">
      <c r="A294" s="208">
        <v>293.0</v>
      </c>
      <c r="B294" s="1229">
        <v>46156.0</v>
      </c>
      <c r="C294" s="213"/>
      <c r="D294" s="1135" t="s">
        <v>1832</v>
      </c>
      <c r="E294" s="1135"/>
      <c r="F294" s="1143" t="s">
        <v>1426</v>
      </c>
      <c r="G294" s="1307">
        <v>3707.0</v>
      </c>
      <c r="H294" s="720"/>
      <c r="I294" s="1219" t="s">
        <v>3236</v>
      </c>
      <c r="J294" s="1322"/>
      <c r="K294" s="219"/>
      <c r="L294" s="219"/>
      <c r="M294" s="213"/>
      <c r="N294" s="213"/>
      <c r="O294" s="213"/>
      <c r="P294" s="213"/>
      <c r="Q294" s="213" t="str">
        <f>iferror(vlookup(S294,'Back up'!$B$2:$C$18,2),"")</f>
        <v/>
      </c>
      <c r="R294" s="213"/>
      <c r="S294" s="214"/>
      <c r="T294" s="214"/>
      <c r="U294" s="214"/>
      <c r="V294" s="214"/>
      <c r="W294" s="214"/>
      <c r="X294" s="214"/>
      <c r="Y294" s="214"/>
      <c r="Z294" s="214"/>
      <c r="AA294" s="214"/>
      <c r="AB294" s="214"/>
    </row>
    <row r="295" hidden="1">
      <c r="A295" s="208">
        <v>294.0</v>
      </c>
      <c r="B295" s="1229">
        <v>46156.0</v>
      </c>
      <c r="C295" s="213"/>
      <c r="D295" s="1135" t="s">
        <v>1832</v>
      </c>
      <c r="E295" s="1135"/>
      <c r="F295" s="1116" t="s">
        <v>22</v>
      </c>
      <c r="G295" s="1222" t="s">
        <v>3237</v>
      </c>
      <c r="H295" s="713"/>
      <c r="I295" s="1246" t="s">
        <v>3238</v>
      </c>
      <c r="J295" s="1322"/>
      <c r="K295" s="219"/>
      <c r="L295" s="219"/>
      <c r="M295" s="213"/>
      <c r="N295" s="213"/>
      <c r="O295" s="213"/>
      <c r="P295" s="213"/>
      <c r="Q295" s="213" t="str">
        <f>iferror(vlookup(S295,'Back up'!$B$2:$C$18,2),"")</f>
        <v/>
      </c>
      <c r="R295" s="213"/>
      <c r="S295" s="214"/>
      <c r="T295" s="214"/>
      <c r="U295" s="214"/>
      <c r="V295" s="214"/>
      <c r="W295" s="214"/>
      <c r="X295" s="214"/>
      <c r="Y295" s="214"/>
      <c r="Z295" s="214"/>
      <c r="AA295" s="214"/>
      <c r="AB295" s="214"/>
    </row>
    <row r="296" hidden="1">
      <c r="A296" s="208">
        <v>295.0</v>
      </c>
      <c r="B296" s="1145"/>
      <c r="C296" s="1092"/>
      <c r="D296" s="1147"/>
      <c r="E296" s="1147"/>
      <c r="F296" s="1346"/>
      <c r="G296" s="1347"/>
      <c r="H296" s="1309"/>
      <c r="I296" s="1286"/>
      <c r="J296" s="1309"/>
      <c r="K296" s="1096"/>
      <c r="L296" s="1096"/>
      <c r="M296" s="1092"/>
      <c r="N296" s="1092"/>
      <c r="O296" s="1092"/>
      <c r="P296" s="1092"/>
      <c r="Q296" s="1092" t="str">
        <f>iferror(vlookup(S296,'Back up'!$B$2:$C$18,2),"")</f>
        <v/>
      </c>
      <c r="R296" s="1092"/>
      <c r="S296" s="1099"/>
      <c r="T296" s="1099"/>
      <c r="U296" s="1099"/>
      <c r="V296" s="1099"/>
      <c r="W296" s="1099"/>
      <c r="X296" s="1099"/>
      <c r="Y296" s="1099"/>
      <c r="Z296" s="1099"/>
      <c r="AA296" s="1099"/>
      <c r="AB296" s="1099"/>
    </row>
    <row r="297" hidden="1">
      <c r="A297" s="208">
        <v>296.0</v>
      </c>
      <c r="B297" s="1229">
        <v>46157.0</v>
      </c>
      <c r="C297" s="213"/>
      <c r="D297" s="1175" t="s">
        <v>1832</v>
      </c>
      <c r="E297" s="1135"/>
      <c r="F297" s="1143" t="s">
        <v>1426</v>
      </c>
      <c r="G297" s="1307">
        <v>3707.0</v>
      </c>
      <c r="H297" s="1140"/>
      <c r="I297" s="1251" t="s">
        <v>3239</v>
      </c>
      <c r="J297" s="1322"/>
      <c r="K297" s="219"/>
      <c r="L297" s="219"/>
      <c r="M297" s="213"/>
      <c r="N297" s="213"/>
      <c r="O297" s="213"/>
      <c r="P297" s="213"/>
      <c r="Q297" s="213" t="str">
        <f>iferror(vlookup(S297,'Back up'!$B$2:$C$18,2),"")</f>
        <v/>
      </c>
      <c r="R297" s="213"/>
      <c r="S297" s="214"/>
      <c r="T297" s="214"/>
      <c r="U297" s="214"/>
      <c r="V297" s="214"/>
      <c r="W297" s="214"/>
      <c r="X297" s="214"/>
      <c r="Y297" s="214"/>
      <c r="Z297" s="214"/>
      <c r="AA297" s="214"/>
      <c r="AB297" s="214"/>
    </row>
    <row r="298" hidden="1">
      <c r="A298" s="208">
        <v>297.0</v>
      </c>
      <c r="B298" s="1229">
        <v>46157.0</v>
      </c>
      <c r="C298" s="213"/>
      <c r="D298" s="213"/>
      <c r="E298" s="213"/>
      <c r="F298" s="1159"/>
      <c r="G298" s="1281"/>
      <c r="H298" s="1281"/>
      <c r="I298" s="1274"/>
      <c r="J298" s="1348"/>
      <c r="K298" s="219"/>
      <c r="L298" s="219"/>
      <c r="M298" s="213"/>
      <c r="N298" s="213"/>
      <c r="O298" s="213"/>
      <c r="P298" s="213"/>
      <c r="Q298" s="213" t="str">
        <f>iferror(vlookup(S298,'Back up'!$B$2:$C$18,2),"")</f>
        <v/>
      </c>
      <c r="R298" s="213"/>
      <c r="S298" s="214"/>
      <c r="T298" s="214"/>
      <c r="U298" s="214"/>
      <c r="V298" s="214"/>
      <c r="W298" s="214"/>
      <c r="X298" s="214"/>
      <c r="Y298" s="214"/>
      <c r="Z298" s="214"/>
      <c r="AA298" s="214"/>
      <c r="AB298" s="214"/>
    </row>
    <row r="299" hidden="1">
      <c r="A299" s="208">
        <v>298.0</v>
      </c>
      <c r="B299" s="1229">
        <v>46157.0</v>
      </c>
      <c r="C299" s="213"/>
      <c r="D299" s="213"/>
      <c r="E299" s="213"/>
      <c r="F299" s="1159" t="s">
        <v>81</v>
      </c>
      <c r="G299" s="1281">
        <v>1203.0</v>
      </c>
      <c r="H299" s="1281" t="s">
        <v>3240</v>
      </c>
      <c r="I299" s="1274" t="s">
        <v>1511</v>
      </c>
      <c r="J299" s="1349" t="s">
        <v>3241</v>
      </c>
      <c r="K299" s="219"/>
      <c r="L299" s="219"/>
      <c r="M299" s="213"/>
      <c r="N299" s="213"/>
      <c r="O299" s="213"/>
      <c r="P299" s="213"/>
      <c r="Q299" s="213" t="str">
        <f>iferror(vlookup(S299,'Back up'!$B$2:$C$18,2),"")</f>
        <v/>
      </c>
      <c r="R299" s="213"/>
      <c r="S299" s="214"/>
      <c r="T299" s="214"/>
      <c r="U299" s="214"/>
      <c r="V299" s="214"/>
      <c r="W299" s="214"/>
      <c r="X299" s="214"/>
      <c r="Y299" s="214"/>
      <c r="Z299" s="214"/>
      <c r="AA299" s="214"/>
      <c r="AB299" s="214"/>
    </row>
    <row r="300" hidden="1">
      <c r="A300" s="208">
        <v>299.0</v>
      </c>
      <c r="B300" s="1229">
        <v>46157.0</v>
      </c>
      <c r="C300" s="213"/>
      <c r="D300" s="210"/>
      <c r="E300" s="213"/>
      <c r="F300" s="1159" t="s">
        <v>81</v>
      </c>
      <c r="G300" s="1281">
        <v>1210.0</v>
      </c>
      <c r="H300" s="1281" t="s">
        <v>3242</v>
      </c>
      <c r="I300" s="1274" t="s">
        <v>1511</v>
      </c>
      <c r="J300" s="1349" t="s">
        <v>3243</v>
      </c>
      <c r="K300" s="219"/>
      <c r="L300" s="219"/>
      <c r="M300" s="213"/>
      <c r="N300" s="213"/>
      <c r="O300" s="213"/>
      <c r="P300" s="213"/>
      <c r="Q300" s="213" t="str">
        <f>iferror(vlookup(S300,'Back up'!$B$2:$C$18,2),"")</f>
        <v/>
      </c>
      <c r="R300" s="213"/>
      <c r="S300" s="214"/>
      <c r="T300" s="214"/>
      <c r="U300" s="214"/>
      <c r="V300" s="214"/>
      <c r="W300" s="214"/>
      <c r="X300" s="214"/>
      <c r="Y300" s="214"/>
      <c r="Z300" s="214"/>
      <c r="AA300" s="214"/>
      <c r="AB300" s="214"/>
    </row>
    <row r="301" hidden="1">
      <c r="A301" s="208">
        <v>300.0</v>
      </c>
      <c r="B301" s="1229">
        <v>46157.0</v>
      </c>
      <c r="C301" s="213"/>
      <c r="D301" s="1135"/>
      <c r="E301" s="213"/>
      <c r="F301" s="1159" t="s">
        <v>81</v>
      </c>
      <c r="G301" s="1281">
        <v>1211.0</v>
      </c>
      <c r="H301" s="1281" t="s">
        <v>3244</v>
      </c>
      <c r="I301" s="1274" t="s">
        <v>1511</v>
      </c>
      <c r="J301" s="1349" t="s">
        <v>3245</v>
      </c>
      <c r="K301" s="219"/>
      <c r="L301" s="219"/>
      <c r="M301" s="213"/>
      <c r="N301" s="213"/>
      <c r="O301" s="213"/>
      <c r="P301" s="213"/>
      <c r="Q301" s="213" t="str">
        <f>iferror(vlookup(S301,'Back up'!$B$2:$C$18,2),"")</f>
        <v/>
      </c>
      <c r="R301" s="213"/>
      <c r="S301" s="214"/>
      <c r="T301" s="214"/>
      <c r="U301" s="214"/>
      <c r="V301" s="214"/>
      <c r="W301" s="214"/>
      <c r="X301" s="214"/>
      <c r="Y301" s="214"/>
      <c r="Z301" s="214"/>
      <c r="AA301" s="214"/>
      <c r="AB301" s="214"/>
    </row>
    <row r="302" hidden="1">
      <c r="A302" s="208">
        <v>301.0</v>
      </c>
      <c r="B302" s="1229">
        <v>46157.0</v>
      </c>
      <c r="C302" s="213"/>
      <c r="D302" s="1135"/>
      <c r="E302" s="213"/>
      <c r="F302" s="1159" t="s">
        <v>81</v>
      </c>
      <c r="G302" s="810">
        <v>1201.0</v>
      </c>
      <c r="H302" s="810"/>
      <c r="I302" s="218" t="s">
        <v>3246</v>
      </c>
      <c r="J302" s="810"/>
      <c r="K302" s="219"/>
      <c r="L302" s="219"/>
      <c r="M302" s="213"/>
      <c r="N302" s="213"/>
      <c r="O302" s="213"/>
      <c r="P302" s="213"/>
      <c r="Q302" s="213" t="str">
        <f>iferror(vlookup(S302,'Back up'!$B$2:$C$18,2),"")</f>
        <v/>
      </c>
      <c r="R302" s="213"/>
      <c r="S302" s="214"/>
      <c r="T302" s="214"/>
      <c r="U302" s="214"/>
      <c r="V302" s="214"/>
      <c r="W302" s="214"/>
      <c r="X302" s="214"/>
      <c r="Y302" s="214"/>
      <c r="Z302" s="214"/>
      <c r="AA302" s="214"/>
      <c r="AB302" s="214"/>
    </row>
    <row r="303" hidden="1">
      <c r="A303" s="208">
        <v>302.0</v>
      </c>
      <c r="B303" s="1229">
        <v>46157.0</v>
      </c>
      <c r="C303" s="213"/>
      <c r="D303" s="1135"/>
      <c r="E303" s="213"/>
      <c r="F303" s="1116" t="s">
        <v>22</v>
      </c>
      <c r="G303" s="810" t="s">
        <v>3247</v>
      </c>
      <c r="H303" s="810"/>
      <c r="I303" s="218" t="s">
        <v>3248</v>
      </c>
      <c r="J303" s="810"/>
      <c r="K303" s="219"/>
      <c r="L303" s="219"/>
      <c r="M303" s="213"/>
      <c r="N303" s="213"/>
      <c r="O303" s="213"/>
      <c r="P303" s="213"/>
      <c r="Q303" s="213" t="str">
        <f>iferror(vlookup(S303,'Back up'!$B$2:$C$18,2),"")</f>
        <v/>
      </c>
      <c r="R303" s="213"/>
      <c r="S303" s="214"/>
      <c r="T303" s="214"/>
      <c r="U303" s="214"/>
      <c r="V303" s="214"/>
      <c r="W303" s="214"/>
      <c r="X303" s="214"/>
      <c r="Y303" s="214"/>
      <c r="Z303" s="214"/>
      <c r="AA303" s="214"/>
      <c r="AB303" s="214"/>
    </row>
    <row r="304" hidden="1">
      <c r="A304" s="208">
        <v>303.0</v>
      </c>
      <c r="B304" s="1133"/>
      <c r="C304" s="1092"/>
      <c r="D304" s="1147"/>
      <c r="E304" s="1092"/>
      <c r="F304" s="1148"/>
      <c r="G304" s="1350"/>
      <c r="H304" s="1350"/>
      <c r="I304" s="1101"/>
      <c r="J304" s="1350"/>
      <c r="K304" s="1096"/>
      <c r="L304" s="1096"/>
      <c r="M304" s="1092"/>
      <c r="N304" s="1092"/>
      <c r="O304" s="1092"/>
      <c r="P304" s="1092"/>
      <c r="Q304" s="1092" t="str">
        <f>iferror(vlookup(S304,'Back up'!$B$2:$C$18,2),"")</f>
        <v/>
      </c>
      <c r="R304" s="1092"/>
      <c r="S304" s="1099"/>
      <c r="T304" s="1099"/>
      <c r="U304" s="1099"/>
      <c r="V304" s="1099"/>
      <c r="W304" s="1099"/>
      <c r="X304" s="1099"/>
      <c r="Y304" s="1099"/>
      <c r="Z304" s="1099"/>
      <c r="AA304" s="1099"/>
      <c r="AB304" s="1099"/>
    </row>
    <row r="305" hidden="1">
      <c r="A305" s="208">
        <v>304.0</v>
      </c>
      <c r="B305" s="1229">
        <v>46158.0</v>
      </c>
      <c r="C305" s="213"/>
      <c r="D305" s="1135"/>
      <c r="E305" s="213"/>
      <c r="F305" s="1143" t="s">
        <v>1426</v>
      </c>
      <c r="G305" s="810">
        <v>4105.0</v>
      </c>
      <c r="H305" s="810"/>
      <c r="I305" s="218" t="s">
        <v>3249</v>
      </c>
      <c r="J305" s="810"/>
      <c r="K305" s="219"/>
      <c r="L305" s="219"/>
      <c r="M305" s="213"/>
      <c r="N305" s="213"/>
      <c r="O305" s="213"/>
      <c r="P305" s="213"/>
      <c r="Q305" s="213" t="str">
        <f>iferror(vlookup(S305,'Back up'!$B$2:$C$18,2),"")</f>
        <v/>
      </c>
      <c r="R305" s="213"/>
      <c r="S305" s="214"/>
      <c r="T305" s="214"/>
      <c r="U305" s="214"/>
      <c r="V305" s="214"/>
      <c r="W305" s="214"/>
      <c r="X305" s="214"/>
      <c r="Y305" s="214"/>
      <c r="Z305" s="214"/>
      <c r="AA305" s="214"/>
      <c r="AB305" s="214"/>
    </row>
    <row r="306" hidden="1">
      <c r="A306" s="208">
        <v>305.0</v>
      </c>
      <c r="B306" s="1133"/>
      <c r="C306" s="1092"/>
      <c r="D306" s="1147"/>
      <c r="E306" s="1092"/>
      <c r="F306" s="1148"/>
      <c r="G306" s="1350"/>
      <c r="H306" s="1350"/>
      <c r="I306" s="1101"/>
      <c r="J306" s="1350"/>
      <c r="K306" s="1096"/>
      <c r="L306" s="1096"/>
      <c r="M306" s="1092"/>
      <c r="N306" s="1092"/>
      <c r="O306" s="1092"/>
      <c r="P306" s="1092"/>
      <c r="Q306" s="1092" t="str">
        <f>iferror(vlookup(S306,'Back up'!$B$2:$C$18,2),"")</f>
        <v/>
      </c>
      <c r="R306" s="1092"/>
      <c r="S306" s="1099"/>
      <c r="T306" s="1099"/>
      <c r="U306" s="1099"/>
      <c r="V306" s="1099"/>
      <c r="W306" s="1099"/>
      <c r="X306" s="1099"/>
      <c r="Y306" s="1099"/>
      <c r="Z306" s="1099"/>
      <c r="AA306" s="1099"/>
      <c r="AB306" s="1099"/>
    </row>
    <row r="307" hidden="1">
      <c r="A307" s="208">
        <v>306.0</v>
      </c>
      <c r="B307" s="1229">
        <v>46160.0</v>
      </c>
      <c r="C307" s="213"/>
      <c r="D307" s="1135"/>
      <c r="E307" s="213"/>
      <c r="F307" s="1115" t="s">
        <v>24</v>
      </c>
      <c r="G307" s="810"/>
      <c r="H307" s="810"/>
      <c r="I307" s="218" t="s">
        <v>3250</v>
      </c>
      <c r="J307" s="810"/>
      <c r="K307" s="219"/>
      <c r="L307" s="219"/>
      <c r="M307" s="213"/>
      <c r="N307" s="213"/>
      <c r="O307" s="213"/>
      <c r="P307" s="213"/>
      <c r="Q307" s="213" t="str">
        <f>iferror(vlookup(S307,'Back up'!$B$2:$C$18,2),"")</f>
        <v/>
      </c>
      <c r="R307" s="213"/>
      <c r="S307" s="214"/>
      <c r="T307" s="214"/>
      <c r="U307" s="214"/>
      <c r="V307" s="214"/>
      <c r="W307" s="214"/>
      <c r="X307" s="214"/>
      <c r="Y307" s="214"/>
      <c r="Z307" s="214"/>
      <c r="AA307" s="214"/>
      <c r="AB307" s="214"/>
    </row>
    <row r="308" hidden="1">
      <c r="A308" s="208">
        <v>307.0</v>
      </c>
      <c r="B308" s="1133"/>
      <c r="C308" s="1092"/>
      <c r="D308" s="1147"/>
      <c r="E308" s="1092"/>
      <c r="F308" s="1148"/>
      <c r="G308" s="1350"/>
      <c r="H308" s="1350"/>
      <c r="I308" s="1101"/>
      <c r="J308" s="1350"/>
      <c r="K308" s="1097" t="s">
        <v>3251</v>
      </c>
      <c r="L308" s="1096"/>
      <c r="M308" s="1092"/>
      <c r="N308" s="1092"/>
      <c r="O308" s="1092"/>
      <c r="P308" s="1092"/>
      <c r="Q308" s="1092" t="str">
        <f>iferror(vlookup(S308,'Back up'!$B$2:$C$18,2),"")</f>
        <v/>
      </c>
      <c r="R308" s="1092"/>
      <c r="S308" s="1099"/>
      <c r="T308" s="1099"/>
      <c r="U308" s="1099"/>
      <c r="V308" s="1099"/>
      <c r="W308" s="1099"/>
      <c r="X308" s="1099"/>
      <c r="Y308" s="1099"/>
      <c r="Z308" s="1099"/>
      <c r="AA308" s="1099"/>
      <c r="AB308" s="1099"/>
    </row>
    <row r="309" hidden="1">
      <c r="A309" s="208">
        <v>308.0</v>
      </c>
      <c r="B309" s="1229">
        <v>46161.0</v>
      </c>
      <c r="C309" s="213"/>
      <c r="D309" s="1351"/>
      <c r="E309" s="1135"/>
      <c r="F309" s="1116" t="s">
        <v>22</v>
      </c>
      <c r="G309" s="810" t="s">
        <v>3247</v>
      </c>
      <c r="H309" s="810"/>
      <c r="I309" s="218" t="s">
        <v>3252</v>
      </c>
      <c r="J309" s="1187"/>
      <c r="K309" s="219"/>
      <c r="L309" s="219"/>
      <c r="M309" s="213"/>
      <c r="N309" s="213"/>
      <c r="O309" s="213"/>
      <c r="P309" s="213"/>
      <c r="Q309" s="213" t="str">
        <f>iferror(vlookup(S309,'Back up'!$B$2:$C$18,2),"")</f>
        <v/>
      </c>
      <c r="R309" s="213"/>
      <c r="S309" s="214"/>
      <c r="T309" s="214"/>
      <c r="U309" s="214"/>
      <c r="V309" s="214"/>
      <c r="W309" s="214"/>
      <c r="X309" s="214"/>
      <c r="Y309" s="214"/>
      <c r="Z309" s="214"/>
      <c r="AA309" s="214"/>
      <c r="AB309" s="214"/>
    </row>
    <row r="310" hidden="1">
      <c r="A310" s="208">
        <v>309.0</v>
      </c>
      <c r="B310" s="1229">
        <v>46161.0</v>
      </c>
      <c r="C310" s="213"/>
      <c r="D310" s="1135"/>
      <c r="E310" s="1135"/>
      <c r="F310" s="208" t="s">
        <v>71</v>
      </c>
      <c r="G310" s="1352">
        <v>924.0</v>
      </c>
      <c r="H310" s="1352"/>
      <c r="I310" s="217" t="s">
        <v>3253</v>
      </c>
      <c r="J310" s="1187"/>
      <c r="K310" s="219"/>
      <c r="L310" s="219"/>
      <c r="M310" s="213"/>
      <c r="N310" s="213"/>
      <c r="O310" s="213"/>
      <c r="P310" s="213"/>
      <c r="Q310" s="213" t="str">
        <f>iferror(vlookup(S310,'Back up'!$B$2:$C$18,2),"")</f>
        <v/>
      </c>
      <c r="R310" s="213"/>
      <c r="S310" s="214"/>
      <c r="T310" s="214"/>
      <c r="U310" s="214"/>
      <c r="V310" s="214"/>
      <c r="W310" s="214"/>
      <c r="X310" s="214"/>
      <c r="Y310" s="214"/>
      <c r="Z310" s="214"/>
      <c r="AA310" s="214"/>
      <c r="AB310" s="214"/>
    </row>
    <row r="311" hidden="1">
      <c r="A311" s="208">
        <v>310.0</v>
      </c>
      <c r="B311" s="1229">
        <v>46161.0</v>
      </c>
      <c r="C311" s="213"/>
      <c r="D311" s="1135"/>
      <c r="E311" s="1135"/>
      <c r="F311" s="1116" t="s">
        <v>22</v>
      </c>
      <c r="G311" s="1307" t="s">
        <v>3153</v>
      </c>
      <c r="H311" s="1352"/>
      <c r="I311" s="217" t="s">
        <v>3254</v>
      </c>
      <c r="J311" s="1187"/>
      <c r="K311" s="219"/>
      <c r="L311" s="219"/>
      <c r="M311" s="213"/>
      <c r="N311" s="213"/>
      <c r="O311" s="213"/>
      <c r="P311" s="213"/>
      <c r="Q311" s="213" t="str">
        <f>iferror(vlookup(S311,'Back up'!$B$2:$C$18,2),"")</f>
        <v/>
      </c>
      <c r="R311" s="213"/>
      <c r="S311" s="214"/>
      <c r="T311" s="214"/>
      <c r="U311" s="214"/>
      <c r="V311" s="214"/>
      <c r="W311" s="214"/>
      <c r="X311" s="214"/>
      <c r="Y311" s="214"/>
      <c r="Z311" s="214"/>
      <c r="AA311" s="214"/>
      <c r="AB311" s="214"/>
    </row>
    <row r="312" hidden="1">
      <c r="A312" s="208">
        <v>311.0</v>
      </c>
      <c r="B312" s="1229">
        <v>46161.0</v>
      </c>
      <c r="C312" s="213"/>
      <c r="D312" s="1135"/>
      <c r="E312" s="1135"/>
      <c r="F312" s="1080" t="s">
        <v>2950</v>
      </c>
      <c r="G312" s="828" t="s">
        <v>2951</v>
      </c>
      <c r="H312" s="1079"/>
      <c r="I312" s="1166" t="s">
        <v>3255</v>
      </c>
      <c r="J312" s="1187"/>
      <c r="K312" s="219"/>
      <c r="L312" s="219"/>
      <c r="M312" s="213"/>
      <c r="N312" s="213"/>
      <c r="O312" s="213"/>
      <c r="P312" s="213"/>
      <c r="Q312" s="213" t="str">
        <f>iferror(vlookup(S312,'Back up'!$B$2:$C$18,2),"")</f>
        <v/>
      </c>
      <c r="R312" s="213"/>
      <c r="S312" s="214"/>
      <c r="T312" s="214"/>
      <c r="U312" s="214"/>
      <c r="V312" s="214"/>
      <c r="W312" s="214"/>
      <c r="X312" s="214"/>
      <c r="Y312" s="214"/>
      <c r="Z312" s="214"/>
      <c r="AA312" s="214"/>
      <c r="AB312" s="214"/>
    </row>
    <row r="313" hidden="1">
      <c r="A313" s="208">
        <v>312.0</v>
      </c>
      <c r="B313" s="1229">
        <v>46161.0</v>
      </c>
      <c r="C313" s="213"/>
      <c r="D313" s="1135"/>
      <c r="E313" s="1135"/>
      <c r="F313" s="1159" t="s">
        <v>81</v>
      </c>
      <c r="G313" s="1187"/>
      <c r="H313" s="812" t="s">
        <v>128</v>
      </c>
      <c r="I313" s="1353" t="s">
        <v>3256</v>
      </c>
      <c r="J313" s="1187"/>
      <c r="K313" s="219"/>
      <c r="L313" s="219"/>
      <c r="M313" s="213"/>
      <c r="N313" s="213"/>
      <c r="O313" s="213"/>
      <c r="P313" s="213"/>
      <c r="Q313" s="213" t="str">
        <f>iferror(vlookup(S313,'Back up'!$B$2:$C$18,2),"")</f>
        <v/>
      </c>
      <c r="R313" s="213"/>
      <c r="S313" s="214"/>
      <c r="T313" s="214"/>
      <c r="U313" s="214"/>
      <c r="V313" s="214"/>
      <c r="W313" s="214"/>
      <c r="X313" s="214"/>
      <c r="Y313" s="214"/>
      <c r="Z313" s="214"/>
      <c r="AA313" s="214"/>
      <c r="AB313" s="214"/>
    </row>
    <row r="314" hidden="1">
      <c r="A314" s="208">
        <v>313.0</v>
      </c>
      <c r="B314" s="1162"/>
      <c r="C314" s="213"/>
      <c r="D314" s="1135"/>
      <c r="E314" s="1135"/>
      <c r="F314" s="1159"/>
      <c r="G314" s="1187"/>
      <c r="H314" s="1187"/>
      <c r="I314" s="1353"/>
      <c r="J314" s="1187"/>
      <c r="K314" s="219"/>
      <c r="L314" s="219"/>
      <c r="M314" s="213"/>
      <c r="N314" s="213"/>
      <c r="O314" s="213"/>
      <c r="P314" s="213"/>
      <c r="Q314" s="213" t="str">
        <f>iferror(vlookup(S314,'Back up'!$B$2:$C$18,2),"")</f>
        <v/>
      </c>
      <c r="R314" s="213"/>
      <c r="S314" s="214"/>
      <c r="T314" s="214"/>
      <c r="U314" s="214"/>
      <c r="V314" s="214"/>
      <c r="W314" s="214"/>
      <c r="X314" s="214"/>
      <c r="Y314" s="214"/>
      <c r="Z314" s="214"/>
      <c r="AA314" s="214"/>
      <c r="AB314" s="214"/>
    </row>
    <row r="315" hidden="1">
      <c r="A315" s="208">
        <v>314.0</v>
      </c>
      <c r="B315" s="1162"/>
      <c r="C315" s="213"/>
      <c r="D315" s="1135"/>
      <c r="E315" s="1135"/>
      <c r="F315" s="1159"/>
      <c r="G315" s="812"/>
      <c r="H315" s="1187"/>
      <c r="I315" s="1353"/>
      <c r="J315" s="1187"/>
      <c r="K315" s="219"/>
      <c r="L315" s="219"/>
      <c r="M315" s="213"/>
      <c r="N315" s="213"/>
      <c r="O315" s="213"/>
      <c r="P315" s="213"/>
      <c r="Q315" s="213" t="str">
        <f>iferror(vlookup(S315,'Back up'!$B$2:$C$18,2),"")</f>
        <v/>
      </c>
      <c r="R315" s="213"/>
      <c r="S315" s="214"/>
      <c r="T315" s="214"/>
      <c r="U315" s="214"/>
      <c r="V315" s="214"/>
      <c r="W315" s="214"/>
      <c r="X315" s="214"/>
      <c r="Y315" s="214"/>
      <c r="Z315" s="214"/>
      <c r="AA315" s="214"/>
      <c r="AB315" s="214"/>
    </row>
    <row r="316" hidden="1">
      <c r="A316" s="208">
        <v>315.0</v>
      </c>
      <c r="B316" s="1133"/>
      <c r="C316" s="1092"/>
      <c r="D316" s="1147"/>
      <c r="E316" s="1147"/>
      <c r="F316" s="1339"/>
      <c r="G316" s="1339"/>
      <c r="H316" s="1339"/>
      <c r="I316" s="1341"/>
      <c r="J316" s="1325"/>
      <c r="K316" s="1096"/>
      <c r="L316" s="1096"/>
      <c r="M316" s="1092"/>
      <c r="N316" s="1092"/>
      <c r="O316" s="1092"/>
      <c r="P316" s="1092"/>
      <c r="Q316" s="1092" t="str">
        <f>iferror(vlookup(S316,'Back up'!$B$2:$C$18,2),"")</f>
        <v/>
      </c>
      <c r="R316" s="1092"/>
      <c r="S316" s="1099"/>
      <c r="T316" s="1099"/>
      <c r="U316" s="1099"/>
      <c r="V316" s="1099"/>
      <c r="W316" s="1099"/>
      <c r="X316" s="1099"/>
      <c r="Y316" s="1099"/>
      <c r="Z316" s="1099"/>
      <c r="AA316" s="1099"/>
      <c r="AB316" s="1099"/>
    </row>
    <row r="317" hidden="1">
      <c r="A317" s="208">
        <v>316.0</v>
      </c>
      <c r="B317" s="1229">
        <v>46162.0</v>
      </c>
      <c r="C317" s="213"/>
      <c r="D317" s="1135"/>
      <c r="E317" s="1135"/>
      <c r="F317" s="1138" t="s">
        <v>1426</v>
      </c>
      <c r="G317" s="1297">
        <v>4105.0</v>
      </c>
      <c r="H317" s="1354"/>
      <c r="I317" s="1312" t="s">
        <v>3257</v>
      </c>
      <c r="J317" s="1187"/>
      <c r="K317" s="219"/>
      <c r="L317" s="219"/>
      <c r="M317" s="213"/>
      <c r="N317" s="213"/>
      <c r="O317" s="213"/>
      <c r="P317" s="213"/>
      <c r="Q317" s="213" t="str">
        <f>iferror(vlookup(S317,'Back up'!$B$2:$C$18,2),"")</f>
        <v/>
      </c>
      <c r="R317" s="213"/>
      <c r="S317" s="214"/>
      <c r="T317" s="214"/>
      <c r="U317" s="214"/>
      <c r="V317" s="214"/>
      <c r="W317" s="214"/>
      <c r="X317" s="214"/>
      <c r="Y317" s="214"/>
      <c r="Z317" s="214"/>
      <c r="AA317" s="214"/>
      <c r="AB317" s="214"/>
    </row>
    <row r="318" hidden="1">
      <c r="A318" s="208">
        <v>317.0</v>
      </c>
      <c r="B318" s="1229">
        <v>46162.0</v>
      </c>
      <c r="C318" s="213"/>
      <c r="D318" s="1135"/>
      <c r="E318" s="1135"/>
      <c r="F318" s="1355" t="s">
        <v>1426</v>
      </c>
      <c r="G318" s="1187">
        <v>3707.0</v>
      </c>
      <c r="H318" s="1238"/>
      <c r="I318" s="1336" t="s">
        <v>3258</v>
      </c>
      <c r="J318" s="1187"/>
      <c r="K318" s="219"/>
      <c r="L318" s="219"/>
      <c r="M318" s="213"/>
      <c r="N318" s="213"/>
      <c r="O318" s="213"/>
      <c r="P318" s="213"/>
      <c r="Q318" s="213" t="str">
        <f>iferror(vlookup(S318,'Back up'!$B$2:$C$18,2),"")</f>
        <v/>
      </c>
      <c r="R318" s="213"/>
      <c r="S318" s="214"/>
      <c r="T318" s="214"/>
      <c r="U318" s="214"/>
      <c r="V318" s="214"/>
      <c r="W318" s="214"/>
      <c r="X318" s="214"/>
      <c r="Y318" s="214"/>
      <c r="Z318" s="214"/>
      <c r="AA318" s="214"/>
      <c r="AB318" s="214"/>
    </row>
    <row r="319" hidden="1">
      <c r="A319" s="208">
        <v>318.0</v>
      </c>
      <c r="B319" s="1229">
        <v>46162.0</v>
      </c>
      <c r="C319" s="213"/>
      <c r="D319" s="1135"/>
      <c r="E319" s="1135"/>
      <c r="F319" s="1159" t="s">
        <v>81</v>
      </c>
      <c r="G319" s="1187">
        <v>2107.0</v>
      </c>
      <c r="H319" s="1238"/>
      <c r="I319" s="1336" t="s">
        <v>3259</v>
      </c>
      <c r="J319" s="1187"/>
      <c r="K319" s="219"/>
      <c r="L319" s="219"/>
      <c r="M319" s="213"/>
      <c r="N319" s="213"/>
      <c r="O319" s="213"/>
      <c r="P319" s="213"/>
      <c r="Q319" s="213" t="str">
        <f>iferror(vlookup(S319,'Back up'!$B$2:$C$18,2),"")</f>
        <v/>
      </c>
      <c r="R319" s="213"/>
      <c r="S319" s="214"/>
      <c r="T319" s="214"/>
      <c r="U319" s="214"/>
      <c r="V319" s="214"/>
      <c r="W319" s="214"/>
      <c r="X319" s="214"/>
      <c r="Y319" s="214"/>
      <c r="Z319" s="214"/>
      <c r="AA319" s="214"/>
      <c r="AB319" s="214"/>
    </row>
    <row r="320" hidden="1">
      <c r="A320" s="208">
        <v>319.0</v>
      </c>
      <c r="B320" s="1229">
        <v>46162.0</v>
      </c>
      <c r="C320" s="213"/>
      <c r="D320" s="1135"/>
      <c r="E320" s="1135"/>
      <c r="F320" s="1080" t="s">
        <v>2950</v>
      </c>
      <c r="G320" s="828" t="s">
        <v>2951</v>
      </c>
      <c r="H320" s="1079"/>
      <c r="I320" s="1132" t="s">
        <v>3260</v>
      </c>
      <c r="J320" s="1187"/>
      <c r="K320" s="219"/>
      <c r="L320" s="219"/>
      <c r="M320" s="213"/>
      <c r="N320" s="213"/>
      <c r="O320" s="213"/>
      <c r="P320" s="213"/>
      <c r="Q320" s="213" t="str">
        <f>iferror(vlookup(S320,'Back up'!$B$2:$C$18,2),"")</f>
        <v/>
      </c>
      <c r="R320" s="213"/>
      <c r="S320" s="214"/>
      <c r="T320" s="214"/>
      <c r="U320" s="214"/>
      <c r="V320" s="214"/>
      <c r="W320" s="214"/>
      <c r="X320" s="214"/>
      <c r="Y320" s="214"/>
      <c r="Z320" s="214"/>
      <c r="AA320" s="214"/>
      <c r="AB320" s="214"/>
    </row>
    <row r="321" hidden="1">
      <c r="A321" s="208">
        <v>320.0</v>
      </c>
      <c r="B321" s="1229">
        <v>46162.0</v>
      </c>
      <c r="C321" s="213"/>
      <c r="D321" s="1135"/>
      <c r="E321" s="1135"/>
      <c r="F321" s="1116" t="s">
        <v>81</v>
      </c>
      <c r="G321" s="1297">
        <v>1201.0</v>
      </c>
      <c r="H321" s="1354"/>
      <c r="I321" s="1246" t="s">
        <v>3261</v>
      </c>
      <c r="J321" s="1187"/>
      <c r="K321" s="219"/>
      <c r="L321" s="219"/>
      <c r="M321" s="213"/>
      <c r="N321" s="213"/>
      <c r="O321" s="213"/>
      <c r="P321" s="213"/>
      <c r="Q321" s="213" t="str">
        <f>iferror(vlookup(S321,'Back up'!$B$2:$C$18,2),"")</f>
        <v/>
      </c>
      <c r="R321" s="213"/>
      <c r="S321" s="214"/>
      <c r="T321" s="214"/>
      <c r="U321" s="214"/>
      <c r="V321" s="214"/>
      <c r="W321" s="214"/>
      <c r="X321" s="214"/>
      <c r="Y321" s="214"/>
      <c r="Z321" s="214"/>
      <c r="AA321" s="214"/>
      <c r="AB321" s="214"/>
    </row>
    <row r="322" hidden="1">
      <c r="A322" s="208">
        <v>321.0</v>
      </c>
      <c r="B322" s="1133"/>
      <c r="C322" s="1092"/>
      <c r="D322" s="1147"/>
      <c r="E322" s="1147"/>
      <c r="F322" s="1148"/>
      <c r="G322" s="1325"/>
      <c r="H322" s="1294"/>
      <c r="I322" s="1227"/>
      <c r="J322" s="1325"/>
      <c r="K322" s="1096"/>
      <c r="L322" s="1096"/>
      <c r="M322" s="1092"/>
      <c r="N322" s="1092"/>
      <c r="O322" s="1092"/>
      <c r="P322" s="1092"/>
      <c r="Q322" s="1092" t="str">
        <f>iferror(vlookup(S322,'Back up'!$B$2:$C$18,2),"")</f>
        <v/>
      </c>
      <c r="R322" s="1092"/>
      <c r="S322" s="1099"/>
      <c r="T322" s="1099"/>
      <c r="U322" s="1099"/>
      <c r="V322" s="1099"/>
      <c r="W322" s="1099"/>
      <c r="X322" s="1099"/>
      <c r="Y322" s="1099"/>
      <c r="Z322" s="1099"/>
      <c r="AA322" s="1099"/>
      <c r="AB322" s="1099"/>
    </row>
    <row r="323" hidden="1">
      <c r="A323" s="208">
        <v>322.0</v>
      </c>
      <c r="B323" s="1229">
        <v>46163.0</v>
      </c>
      <c r="C323" s="213"/>
      <c r="D323" s="1135"/>
      <c r="E323" s="1114"/>
      <c r="F323" s="1116" t="s">
        <v>81</v>
      </c>
      <c r="G323" s="1297">
        <v>1201.0</v>
      </c>
      <c r="H323" s="1354"/>
      <c r="I323" s="1241" t="s">
        <v>3261</v>
      </c>
      <c r="J323" s="1187"/>
      <c r="K323" s="219"/>
      <c r="L323" s="219"/>
      <c r="M323" s="213"/>
      <c r="N323" s="213"/>
      <c r="O323" s="213"/>
      <c r="P323" s="213"/>
      <c r="Q323" s="213" t="str">
        <f>iferror(vlookup(S323,'Back up'!$B$2:$C$18,2),"")</f>
        <v/>
      </c>
      <c r="R323" s="213"/>
      <c r="S323" s="214"/>
      <c r="T323" s="214"/>
      <c r="U323" s="214"/>
      <c r="V323" s="214"/>
      <c r="W323" s="214"/>
      <c r="X323" s="214"/>
      <c r="Y323" s="214"/>
      <c r="Z323" s="214"/>
      <c r="AA323" s="214"/>
      <c r="AB323" s="214"/>
    </row>
    <row r="324" hidden="1">
      <c r="A324" s="208">
        <v>323.0</v>
      </c>
      <c r="B324" s="1229">
        <v>46163.0</v>
      </c>
      <c r="C324" s="256"/>
      <c r="D324" s="718"/>
      <c r="E324" s="716"/>
      <c r="F324" s="1116" t="s">
        <v>81</v>
      </c>
      <c r="G324" s="1343">
        <v>2107.0</v>
      </c>
      <c r="H324" s="1265"/>
      <c r="I324" s="1231" t="s">
        <v>3262</v>
      </c>
      <c r="J324" s="1344"/>
      <c r="K324" s="814"/>
      <c r="L324" s="814"/>
      <c r="M324" s="256"/>
      <c r="N324" s="256"/>
      <c r="O324" s="256"/>
      <c r="P324" s="256"/>
      <c r="Q324" s="256" t="str">
        <f>iferror(vlookup(S324,'Back up'!$B$2:$C$18,2),"")</f>
        <v/>
      </c>
      <c r="R324" s="256"/>
      <c r="S324" s="771"/>
      <c r="T324" s="771"/>
      <c r="U324" s="771"/>
      <c r="V324" s="771"/>
      <c r="W324" s="771"/>
      <c r="X324" s="771"/>
      <c r="Y324" s="771"/>
      <c r="Z324" s="771"/>
      <c r="AA324" s="771"/>
      <c r="AB324" s="771"/>
    </row>
    <row r="325" hidden="1">
      <c r="A325" s="208">
        <v>324.0</v>
      </c>
      <c r="B325" s="1229">
        <v>46163.0</v>
      </c>
      <c r="C325" s="213"/>
      <c r="D325" s="1135"/>
      <c r="E325" s="1114"/>
      <c r="F325" s="1143" t="s">
        <v>1426</v>
      </c>
      <c r="G325" s="1297">
        <v>3707.0</v>
      </c>
      <c r="H325" s="1354"/>
      <c r="I325" s="1246" t="s">
        <v>3258</v>
      </c>
      <c r="J325" s="1187"/>
      <c r="K325" s="219"/>
      <c r="L325" s="219"/>
      <c r="M325" s="213"/>
      <c r="N325" s="213"/>
      <c r="O325" s="213"/>
      <c r="P325" s="213"/>
      <c r="Q325" s="213" t="str">
        <f>iferror(vlookup(S325,'Back up'!$B$2:$C$18,2),"")</f>
        <v/>
      </c>
      <c r="R325" s="213"/>
      <c r="S325" s="214"/>
      <c r="T325" s="214"/>
      <c r="U325" s="214"/>
      <c r="V325" s="214"/>
      <c r="W325" s="214"/>
      <c r="X325" s="214"/>
      <c r="Y325" s="214"/>
      <c r="Z325" s="214"/>
      <c r="AA325" s="214"/>
      <c r="AB325" s="214"/>
    </row>
    <row r="326" hidden="1">
      <c r="A326" s="208">
        <v>325.0</v>
      </c>
      <c r="B326" s="1229">
        <v>46163.0</v>
      </c>
      <c r="C326" s="213"/>
      <c r="D326" s="1135"/>
      <c r="E326" s="1114"/>
      <c r="F326" s="208" t="s">
        <v>71</v>
      </c>
      <c r="G326" s="812">
        <v>1404.0</v>
      </c>
      <c r="H326" s="1238"/>
      <c r="I326" s="1188" t="s">
        <v>3263</v>
      </c>
      <c r="J326" s="1187"/>
      <c r="K326" s="219"/>
      <c r="L326" s="219"/>
      <c r="M326" s="213"/>
      <c r="N326" s="213"/>
      <c r="O326" s="213"/>
      <c r="P326" s="213"/>
      <c r="Q326" s="213" t="str">
        <f>iferror(vlookup(S326,'Back up'!$B$2:$C$18,2),"")</f>
        <v/>
      </c>
      <c r="R326" s="213"/>
      <c r="S326" s="214"/>
      <c r="T326" s="214"/>
      <c r="U326" s="214"/>
      <c r="V326" s="214"/>
      <c r="W326" s="214"/>
      <c r="X326" s="214"/>
      <c r="Y326" s="214"/>
      <c r="Z326" s="214"/>
      <c r="AA326" s="214"/>
      <c r="AB326" s="214"/>
    </row>
    <row r="327" hidden="1">
      <c r="A327" s="208">
        <v>326.0</v>
      </c>
      <c r="B327" s="1229">
        <v>46163.0</v>
      </c>
      <c r="C327" s="213"/>
      <c r="D327" s="1351"/>
      <c r="E327" s="1135"/>
      <c r="F327" s="1140" t="s">
        <v>81</v>
      </c>
      <c r="G327" s="1245">
        <v>1623.0</v>
      </c>
      <c r="H327" s="1297"/>
      <c r="I327" s="1188" t="s">
        <v>3264</v>
      </c>
      <c r="J327" s="1187"/>
      <c r="K327" s="219"/>
      <c r="L327" s="219"/>
      <c r="M327" s="213"/>
      <c r="N327" s="213"/>
      <c r="O327" s="213"/>
      <c r="P327" s="213"/>
      <c r="Q327" s="213" t="str">
        <f>iferror(vlookup(S327,'Back up'!$B$2:$C$18,2),"")</f>
        <v/>
      </c>
      <c r="R327" s="213"/>
      <c r="S327" s="214"/>
      <c r="T327" s="214"/>
      <c r="U327" s="214"/>
      <c r="V327" s="214"/>
      <c r="W327" s="214"/>
      <c r="X327" s="214"/>
      <c r="Y327" s="214"/>
      <c r="Z327" s="214"/>
      <c r="AA327" s="214"/>
      <c r="AB327" s="214"/>
    </row>
    <row r="328" hidden="1">
      <c r="A328" s="208">
        <v>327.0</v>
      </c>
      <c r="B328" s="1229">
        <v>46163.0</v>
      </c>
      <c r="C328" s="213"/>
      <c r="D328" s="1135"/>
      <c r="E328" s="1135"/>
      <c r="F328" s="1102" t="s">
        <v>22</v>
      </c>
      <c r="G328" s="1292" t="s">
        <v>524</v>
      </c>
      <c r="H328" s="1187"/>
      <c r="I328" s="1188" t="s">
        <v>3264</v>
      </c>
      <c r="J328" s="1187"/>
      <c r="K328" s="219"/>
      <c r="L328" s="219"/>
      <c r="M328" s="213"/>
      <c r="N328" s="213"/>
      <c r="O328" s="213"/>
      <c r="P328" s="213"/>
      <c r="Q328" s="213" t="str">
        <f>iferror(vlookup(S328,'Back up'!$B$2:$C$18,2),"")</f>
        <v/>
      </c>
      <c r="R328" s="213"/>
      <c r="S328" s="214"/>
      <c r="T328" s="214"/>
      <c r="U328" s="214"/>
      <c r="V328" s="214"/>
      <c r="W328" s="214"/>
      <c r="X328" s="214"/>
      <c r="Y328" s="214"/>
      <c r="Z328" s="214"/>
      <c r="AA328" s="214"/>
      <c r="AB328" s="214"/>
    </row>
    <row r="329" hidden="1">
      <c r="A329" s="208">
        <v>328.0</v>
      </c>
      <c r="B329" s="1145"/>
      <c r="C329" s="1092"/>
      <c r="D329" s="1356"/>
      <c r="E329" s="1147"/>
      <c r="F329" s="1148"/>
      <c r="G329" s="1325"/>
      <c r="H329" s="1325"/>
      <c r="I329" s="1227"/>
      <c r="J329" s="1325"/>
      <c r="K329" s="1096"/>
      <c r="L329" s="1096"/>
      <c r="M329" s="1092"/>
      <c r="N329" s="1092"/>
      <c r="O329" s="1092"/>
      <c r="P329" s="1092"/>
      <c r="Q329" s="1092" t="str">
        <f>iferror(vlookup(S329,'Back up'!$B$2:$C$18,2),"")</f>
        <v/>
      </c>
      <c r="R329" s="1092"/>
      <c r="S329" s="1099"/>
      <c r="T329" s="1099"/>
      <c r="U329" s="1099"/>
      <c r="V329" s="1099"/>
      <c r="W329" s="1099"/>
      <c r="X329" s="1099"/>
      <c r="Y329" s="1099"/>
      <c r="Z329" s="1099"/>
      <c r="AA329" s="1099"/>
      <c r="AB329" s="1099"/>
    </row>
    <row r="330" hidden="1">
      <c r="A330" s="208">
        <v>329.0</v>
      </c>
      <c r="B330" s="1229">
        <v>46164.0</v>
      </c>
      <c r="C330" s="213"/>
      <c r="D330" s="1135"/>
      <c r="E330" s="1135"/>
      <c r="F330" s="1116" t="s">
        <v>81</v>
      </c>
      <c r="G330" s="1297">
        <v>1201.0</v>
      </c>
      <c r="H330" s="1354"/>
      <c r="I330" s="1241" t="s">
        <v>3261</v>
      </c>
      <c r="J330" s="1187"/>
      <c r="K330" s="219"/>
      <c r="L330" s="219"/>
      <c r="M330" s="213"/>
      <c r="N330" s="213"/>
      <c r="O330" s="213"/>
      <c r="P330" s="213"/>
      <c r="Q330" s="213" t="str">
        <f>iferror(vlookup(S330,'Back up'!$B$2:$C$18,2),"")</f>
        <v/>
      </c>
      <c r="R330" s="213"/>
      <c r="S330" s="214"/>
      <c r="T330" s="214"/>
      <c r="U330" s="214"/>
      <c r="V330" s="214"/>
      <c r="W330" s="214"/>
      <c r="X330" s="214"/>
      <c r="Y330" s="214"/>
      <c r="Z330" s="214"/>
      <c r="AA330" s="214"/>
      <c r="AB330" s="214"/>
    </row>
    <row r="331" hidden="1">
      <c r="A331" s="208">
        <v>330.0</v>
      </c>
      <c r="B331" s="1229">
        <v>46164.0</v>
      </c>
      <c r="C331" s="213"/>
      <c r="D331" s="1351"/>
      <c r="E331" s="1135"/>
      <c r="F331" s="1143" t="s">
        <v>1426</v>
      </c>
      <c r="G331" s="1297">
        <v>3707.0</v>
      </c>
      <c r="H331" s="1354"/>
      <c r="I331" s="1246" t="s">
        <v>3258</v>
      </c>
      <c r="J331" s="1187"/>
      <c r="K331" s="219"/>
      <c r="L331" s="219"/>
      <c r="M331" s="213"/>
      <c r="N331" s="213"/>
      <c r="O331" s="213"/>
      <c r="P331" s="213"/>
      <c r="Q331" s="213" t="str">
        <f>iferror(vlookup(S331,'Back up'!$B$2:$C$18,2),"")</f>
        <v/>
      </c>
      <c r="R331" s="213"/>
      <c r="S331" s="214"/>
      <c r="T331" s="214"/>
      <c r="U331" s="214"/>
      <c r="V331" s="214"/>
      <c r="W331" s="214"/>
      <c r="X331" s="214"/>
      <c r="Y331" s="214"/>
      <c r="Z331" s="214"/>
      <c r="AA331" s="214"/>
      <c r="AB331" s="214"/>
    </row>
    <row r="332" hidden="1">
      <c r="A332" s="208">
        <v>331.0</v>
      </c>
      <c r="B332" s="1229">
        <v>46164.0</v>
      </c>
      <c r="C332" s="213"/>
      <c r="D332" s="1135"/>
      <c r="E332" s="1135"/>
      <c r="F332" s="1357" t="s">
        <v>24</v>
      </c>
      <c r="G332" s="1343"/>
      <c r="H332" s="1343"/>
      <c r="I332" s="1251" t="s">
        <v>3265</v>
      </c>
      <c r="J332" s="1322"/>
      <c r="K332" s="219"/>
      <c r="L332" s="219"/>
      <c r="M332" s="213"/>
      <c r="N332" s="213"/>
      <c r="O332" s="213"/>
      <c r="P332" s="213"/>
      <c r="Q332" s="213" t="str">
        <f>iferror(vlookup(S332,'Back up'!$B$2:$C$18,2),"")</f>
        <v/>
      </c>
      <c r="R332" s="213"/>
      <c r="S332" s="214"/>
      <c r="T332" s="214"/>
      <c r="U332" s="214"/>
      <c r="V332" s="214"/>
      <c r="W332" s="214"/>
      <c r="X332" s="214"/>
      <c r="Y332" s="214"/>
      <c r="Z332" s="214"/>
      <c r="AA332" s="214"/>
      <c r="AB332" s="214"/>
    </row>
    <row r="333" hidden="1">
      <c r="A333" s="208">
        <v>332.0</v>
      </c>
      <c r="B333" s="1145"/>
      <c r="C333" s="1092"/>
      <c r="D333" s="1147"/>
      <c r="E333" s="1147"/>
      <c r="F333" s="1148"/>
      <c r="G333" s="1325"/>
      <c r="H333" s="1325"/>
      <c r="I333" s="1227"/>
      <c r="J333" s="1309"/>
      <c r="K333" s="1096"/>
      <c r="L333" s="1096"/>
      <c r="M333" s="1092"/>
      <c r="N333" s="1092"/>
      <c r="O333" s="1092"/>
      <c r="P333" s="1092"/>
      <c r="Q333" s="1092" t="str">
        <f>iferror(vlookup(S333,'Back up'!$B$2:$C$18,2),"")</f>
        <v/>
      </c>
      <c r="R333" s="1092"/>
      <c r="S333" s="1099"/>
      <c r="T333" s="1099"/>
      <c r="U333" s="1099"/>
      <c r="V333" s="1099"/>
      <c r="W333" s="1099"/>
      <c r="X333" s="1099"/>
      <c r="Y333" s="1099"/>
      <c r="Z333" s="1099"/>
      <c r="AA333" s="1099"/>
      <c r="AB333" s="1099"/>
    </row>
    <row r="334" hidden="1">
      <c r="A334" s="208">
        <v>333.0</v>
      </c>
      <c r="B334" s="1229">
        <v>46167.0</v>
      </c>
      <c r="C334" s="213"/>
      <c r="D334" s="1135"/>
      <c r="E334" s="1135"/>
      <c r="F334" s="1116" t="s">
        <v>81</v>
      </c>
      <c r="G334" s="1297">
        <v>1201.0</v>
      </c>
      <c r="H334" s="1343"/>
      <c r="I334" s="1251" t="s">
        <v>3266</v>
      </c>
      <c r="J334" s="1322"/>
      <c r="K334" s="219"/>
      <c r="L334" s="219"/>
      <c r="M334" s="213"/>
      <c r="N334" s="213"/>
      <c r="O334" s="213"/>
      <c r="P334" s="213"/>
      <c r="Q334" s="213" t="str">
        <f>iferror(vlookup(S334,'Back up'!$B$2:$C$18,2),"")</f>
        <v/>
      </c>
      <c r="R334" s="213"/>
      <c r="S334" s="214"/>
      <c r="T334" s="214"/>
      <c r="U334" s="214"/>
      <c r="V334" s="214"/>
      <c r="W334" s="214"/>
      <c r="X334" s="214"/>
      <c r="Y334" s="214"/>
      <c r="Z334" s="214"/>
      <c r="AA334" s="214"/>
      <c r="AB334" s="214"/>
    </row>
    <row r="335" hidden="1">
      <c r="A335" s="208">
        <v>334.0</v>
      </c>
      <c r="B335" s="1229">
        <v>46167.0</v>
      </c>
      <c r="C335" s="213"/>
      <c r="D335" s="1135"/>
      <c r="E335" s="1135"/>
      <c r="F335" s="1140" t="s">
        <v>81</v>
      </c>
      <c r="G335" s="1289">
        <v>1113.0</v>
      </c>
      <c r="H335" s="1297"/>
      <c r="I335" s="1188" t="s">
        <v>3264</v>
      </c>
      <c r="J335" s="1322"/>
      <c r="K335" s="219"/>
      <c r="L335" s="219"/>
      <c r="M335" s="213"/>
      <c r="N335" s="213"/>
      <c r="O335" s="213"/>
      <c r="P335" s="213"/>
      <c r="Q335" s="213" t="str">
        <f>iferror(vlookup(S335,'Back up'!$B$2:$C$18,2),"")</f>
        <v/>
      </c>
      <c r="R335" s="213"/>
      <c r="S335" s="214"/>
      <c r="T335" s="214"/>
      <c r="U335" s="214"/>
      <c r="V335" s="214"/>
      <c r="W335" s="214"/>
      <c r="X335" s="214"/>
      <c r="Y335" s="214"/>
      <c r="Z335" s="214"/>
      <c r="AA335" s="214"/>
      <c r="AB335" s="214"/>
    </row>
    <row r="336" hidden="1">
      <c r="A336" s="208">
        <v>335.0</v>
      </c>
      <c r="B336" s="1229">
        <v>46167.0</v>
      </c>
      <c r="C336" s="213"/>
      <c r="D336" s="1135"/>
      <c r="E336" s="1135"/>
      <c r="F336" s="1102" t="s">
        <v>22</v>
      </c>
      <c r="G336" s="1292">
        <v>617.0</v>
      </c>
      <c r="H336" s="1187"/>
      <c r="I336" s="1188" t="s">
        <v>3264</v>
      </c>
      <c r="J336" s="1322"/>
      <c r="K336" s="219"/>
      <c r="L336" s="219"/>
      <c r="M336" s="213"/>
      <c r="N336" s="213"/>
      <c r="O336" s="213"/>
      <c r="P336" s="213"/>
      <c r="Q336" s="213" t="str">
        <f>iferror(vlookup(S336,'Back up'!$B$2:$C$18,2),"")</f>
        <v/>
      </c>
      <c r="R336" s="213"/>
      <c r="S336" s="214"/>
      <c r="T336" s="214"/>
      <c r="U336" s="214"/>
      <c r="V336" s="214"/>
      <c r="W336" s="214"/>
      <c r="X336" s="214"/>
      <c r="Y336" s="214"/>
      <c r="Z336" s="214"/>
      <c r="AA336" s="214"/>
      <c r="AB336" s="214"/>
    </row>
    <row r="337" hidden="1">
      <c r="A337" s="208">
        <v>336.0</v>
      </c>
      <c r="B337" s="1229">
        <v>46167.0</v>
      </c>
      <c r="C337" s="213"/>
      <c r="D337" s="1135"/>
      <c r="E337" s="1135"/>
      <c r="F337" s="1102" t="s">
        <v>22</v>
      </c>
      <c r="G337" s="1211" t="s">
        <v>522</v>
      </c>
      <c r="H337" s="1297"/>
      <c r="I337" s="1188" t="s">
        <v>3264</v>
      </c>
      <c r="J337" s="1322"/>
      <c r="K337" s="219"/>
      <c r="L337" s="219"/>
      <c r="M337" s="213"/>
      <c r="N337" s="213"/>
      <c r="O337" s="213"/>
      <c r="P337" s="213"/>
      <c r="Q337" s="213" t="str">
        <f>iferror(vlookup(S337,'Back up'!$B$2:$C$18,2),"")</f>
        <v/>
      </c>
      <c r="R337" s="213"/>
      <c r="S337" s="214"/>
      <c r="T337" s="214"/>
      <c r="U337" s="214"/>
      <c r="V337" s="214"/>
      <c r="W337" s="214"/>
      <c r="X337" s="214"/>
      <c r="Y337" s="214"/>
      <c r="Z337" s="214"/>
      <c r="AA337" s="214"/>
      <c r="AB337" s="214"/>
    </row>
    <row r="338" hidden="1">
      <c r="A338" s="208">
        <v>337.0</v>
      </c>
      <c r="B338" s="1229">
        <v>46167.0</v>
      </c>
      <c r="C338" s="213"/>
      <c r="D338" s="1135"/>
      <c r="E338" s="1135"/>
      <c r="F338" s="1102" t="s">
        <v>22</v>
      </c>
      <c r="G338" s="1323" t="s">
        <v>514</v>
      </c>
      <c r="H338" s="1343"/>
      <c r="I338" s="1188" t="s">
        <v>3264</v>
      </c>
      <c r="J338" s="1322"/>
      <c r="K338" s="219"/>
      <c r="L338" s="219"/>
      <c r="M338" s="213"/>
      <c r="N338" s="213"/>
      <c r="O338" s="213"/>
      <c r="P338" s="213"/>
      <c r="Q338" s="213" t="str">
        <f>iferror(vlookup(S338,'Back up'!$B$2:$C$18,2),"")</f>
        <v/>
      </c>
      <c r="R338" s="213"/>
      <c r="S338" s="214"/>
      <c r="T338" s="214"/>
      <c r="U338" s="214"/>
      <c r="V338" s="214"/>
      <c r="W338" s="214"/>
      <c r="X338" s="214"/>
      <c r="Y338" s="214"/>
      <c r="Z338" s="214"/>
      <c r="AA338" s="214"/>
      <c r="AB338" s="214"/>
    </row>
    <row r="339" hidden="1">
      <c r="A339" s="208">
        <v>338.0</v>
      </c>
      <c r="B339" s="1229">
        <v>46167.0</v>
      </c>
      <c r="C339" s="213"/>
      <c r="D339" s="1135"/>
      <c r="E339" s="1135"/>
      <c r="F339" s="1102" t="s">
        <v>22</v>
      </c>
      <c r="G339" s="1211" t="s">
        <v>508</v>
      </c>
      <c r="H339" s="1297"/>
      <c r="I339" s="1188" t="s">
        <v>3264</v>
      </c>
      <c r="J339" s="1322"/>
      <c r="K339" s="219"/>
      <c r="L339" s="219"/>
      <c r="M339" s="213"/>
      <c r="N339" s="213"/>
      <c r="O339" s="213"/>
      <c r="P339" s="213"/>
      <c r="Q339" s="213" t="str">
        <f>iferror(vlookup(S339,'Back up'!$B$2:$C$18,2),"")</f>
        <v/>
      </c>
      <c r="R339" s="213"/>
      <c r="S339" s="214"/>
      <c r="T339" s="214"/>
      <c r="U339" s="214"/>
      <c r="V339" s="214"/>
      <c r="W339" s="214"/>
      <c r="X339" s="214"/>
      <c r="Y339" s="214"/>
      <c r="Z339" s="214"/>
      <c r="AA339" s="214"/>
      <c r="AB339" s="214"/>
    </row>
    <row r="340" hidden="1">
      <c r="A340" s="208">
        <v>339.0</v>
      </c>
      <c r="B340" s="1133"/>
      <c r="C340" s="1092"/>
      <c r="D340" s="1147"/>
      <c r="E340" s="1147"/>
      <c r="F340" s="1148"/>
      <c r="G340" s="1325"/>
      <c r="H340" s="1325"/>
      <c r="I340" s="1227"/>
      <c r="J340" s="1309"/>
      <c r="K340" s="1096"/>
      <c r="L340" s="1096"/>
      <c r="M340" s="1092"/>
      <c r="N340" s="1092"/>
      <c r="O340" s="1092"/>
      <c r="P340" s="1092"/>
      <c r="Q340" s="1092" t="str">
        <f>iferror(vlookup(S340,'Back up'!$B$2:$C$18,2),"")</f>
        <v/>
      </c>
      <c r="R340" s="1092"/>
      <c r="S340" s="1099"/>
      <c r="T340" s="1099"/>
      <c r="U340" s="1099"/>
      <c r="V340" s="1099"/>
      <c r="W340" s="1099"/>
      <c r="X340" s="1099"/>
      <c r="Y340" s="1099"/>
      <c r="Z340" s="1099"/>
      <c r="AA340" s="1099"/>
      <c r="AB340" s="1099"/>
    </row>
    <row r="341" hidden="1">
      <c r="A341" s="208">
        <v>340.0</v>
      </c>
      <c r="B341" s="1229">
        <v>46168.0</v>
      </c>
      <c r="C341" s="213"/>
      <c r="D341" s="1135"/>
      <c r="E341" s="1114"/>
      <c r="F341" s="1143" t="s">
        <v>1426</v>
      </c>
      <c r="G341" s="1297">
        <v>3707.0</v>
      </c>
      <c r="H341" s="1354"/>
      <c r="I341" s="1246" t="s">
        <v>3258</v>
      </c>
      <c r="J341" s="1322"/>
      <c r="K341" s="219"/>
      <c r="L341" s="219"/>
      <c r="M341" s="213"/>
      <c r="N341" s="213"/>
      <c r="O341" s="213"/>
      <c r="P341" s="213"/>
      <c r="Q341" s="213" t="str">
        <f>iferror(vlookup(S341,'Back up'!$B$2:$C$18,2),"")</f>
        <v/>
      </c>
      <c r="R341" s="213"/>
      <c r="S341" s="214"/>
      <c r="T341" s="214"/>
      <c r="U341" s="214"/>
      <c r="V341" s="214"/>
      <c r="W341" s="214"/>
      <c r="X341" s="214"/>
      <c r="Y341" s="214"/>
      <c r="Z341" s="214"/>
      <c r="AA341" s="214"/>
      <c r="AB341" s="214"/>
    </row>
    <row r="342" hidden="1">
      <c r="A342" s="208">
        <v>341.0</v>
      </c>
      <c r="B342" s="1229">
        <v>46168.0</v>
      </c>
      <c r="C342" s="213"/>
      <c r="D342" s="1135"/>
      <c r="E342" s="1114"/>
      <c r="F342" s="1116" t="s">
        <v>81</v>
      </c>
      <c r="G342" s="1343">
        <v>2107.0</v>
      </c>
      <c r="H342" s="1354"/>
      <c r="I342" s="1231" t="s">
        <v>3262</v>
      </c>
      <c r="J342" s="1322"/>
      <c r="K342" s="219"/>
      <c r="L342" s="219"/>
      <c r="M342" s="213"/>
      <c r="N342" s="213"/>
      <c r="O342" s="213"/>
      <c r="P342" s="213"/>
      <c r="Q342" s="213" t="str">
        <f>iferror(vlookup(S342,'Back up'!$B$2:$C$18,2),"")</f>
        <v/>
      </c>
      <c r="R342" s="213"/>
      <c r="S342" s="214"/>
      <c r="T342" s="214"/>
      <c r="U342" s="214"/>
      <c r="V342" s="214"/>
      <c r="W342" s="214"/>
      <c r="X342" s="214"/>
      <c r="Y342" s="214"/>
      <c r="Z342" s="214"/>
      <c r="AA342" s="214"/>
      <c r="AB342" s="214"/>
    </row>
    <row r="343" hidden="1">
      <c r="A343" s="208">
        <v>342.0</v>
      </c>
      <c r="B343" s="1229">
        <v>46168.0</v>
      </c>
      <c r="C343" s="213"/>
      <c r="D343" s="1351"/>
      <c r="E343" s="1135"/>
      <c r="F343" s="1116" t="s">
        <v>81</v>
      </c>
      <c r="G343" s="1323">
        <v>2208.0</v>
      </c>
      <c r="H343" s="1354"/>
      <c r="I343" s="1231" t="s">
        <v>3262</v>
      </c>
      <c r="J343" s="1322"/>
      <c r="K343" s="219"/>
      <c r="L343" s="219"/>
      <c r="M343" s="213"/>
      <c r="N343" s="213"/>
      <c r="O343" s="213"/>
      <c r="P343" s="213"/>
      <c r="Q343" s="213" t="str">
        <f>iferror(vlookup(S343,'Back up'!$B$2:$C$18,2),"")</f>
        <v/>
      </c>
      <c r="R343" s="213"/>
      <c r="S343" s="214"/>
      <c r="T343" s="214"/>
      <c r="U343" s="214"/>
      <c r="V343" s="214"/>
      <c r="W343" s="214"/>
      <c r="X343" s="214"/>
      <c r="Y343" s="214"/>
      <c r="Z343" s="214"/>
      <c r="AA343" s="214"/>
      <c r="AB343" s="214"/>
    </row>
    <row r="344" hidden="1">
      <c r="A344" s="208">
        <v>343.0</v>
      </c>
      <c r="B344" s="1229">
        <v>46168.0</v>
      </c>
      <c r="C344" s="213"/>
      <c r="D344" s="1135"/>
      <c r="E344" s="1135"/>
      <c r="F344" s="208" t="s">
        <v>71</v>
      </c>
      <c r="G344" s="1323"/>
      <c r="H344" s="1142" t="s">
        <v>3267</v>
      </c>
      <c r="I344" s="1251" t="s">
        <v>3268</v>
      </c>
      <c r="J344" s="1322"/>
      <c r="K344" s="219"/>
      <c r="L344" s="219"/>
      <c r="M344" s="213"/>
      <c r="N344" s="213"/>
      <c r="O344" s="213"/>
      <c r="P344" s="213"/>
      <c r="Q344" s="213" t="str">
        <f>iferror(vlookup(S344,'Back up'!$B$2:$C$18,2),"")</f>
        <v/>
      </c>
      <c r="R344" s="213"/>
      <c r="S344" s="214"/>
      <c r="T344" s="214"/>
      <c r="U344" s="214"/>
      <c r="V344" s="214"/>
      <c r="W344" s="214"/>
      <c r="X344" s="214"/>
      <c r="Y344" s="214"/>
      <c r="Z344" s="214"/>
      <c r="AA344" s="214"/>
      <c r="AB344" s="214"/>
    </row>
    <row r="345" hidden="1">
      <c r="A345" s="208">
        <v>344.0</v>
      </c>
      <c r="B345" s="1133"/>
      <c r="C345" s="1092"/>
      <c r="D345" s="1147"/>
      <c r="E345" s="1147"/>
      <c r="F345" s="1148"/>
      <c r="G345" s="1325"/>
      <c r="H345" s="1294"/>
      <c r="I345" s="1195"/>
      <c r="J345" s="1294"/>
      <c r="K345" s="1096"/>
      <c r="L345" s="1096"/>
      <c r="M345" s="1092"/>
      <c r="N345" s="1092"/>
      <c r="O345" s="1092"/>
      <c r="P345" s="1092"/>
      <c r="Q345" s="1092" t="str">
        <f>iferror(vlookup(S345,'Back up'!$B$2:$C$18,2),"")</f>
        <v/>
      </c>
      <c r="R345" s="1092"/>
      <c r="S345" s="1099"/>
      <c r="T345" s="1099"/>
      <c r="U345" s="1099"/>
      <c r="V345" s="1099"/>
      <c r="W345" s="1099"/>
      <c r="X345" s="1099"/>
      <c r="Y345" s="1099"/>
      <c r="Z345" s="1099"/>
      <c r="AA345" s="1099"/>
      <c r="AB345" s="1099"/>
    </row>
    <row r="346" hidden="1">
      <c r="A346" s="208">
        <v>345.0</v>
      </c>
      <c r="B346" s="1229">
        <v>46169.0</v>
      </c>
      <c r="C346" s="213"/>
      <c r="D346" s="1135"/>
      <c r="E346" s="1135"/>
      <c r="F346" s="1080" t="s">
        <v>2950</v>
      </c>
      <c r="G346" s="828" t="s">
        <v>2951</v>
      </c>
      <c r="H346" s="1358"/>
      <c r="I346" s="1359" t="s">
        <v>3269</v>
      </c>
      <c r="J346" s="1322"/>
      <c r="K346" s="219"/>
      <c r="L346" s="219"/>
      <c r="M346" s="213"/>
      <c r="N346" s="213"/>
      <c r="O346" s="213"/>
      <c r="P346" s="213"/>
      <c r="Q346" s="213" t="str">
        <f>iferror(vlookup(S346,'Back up'!$B$2:$C$18,2),"")</f>
        <v/>
      </c>
      <c r="R346" s="213"/>
      <c r="S346" s="214"/>
      <c r="T346" s="214"/>
      <c r="U346" s="214"/>
      <c r="V346" s="214"/>
      <c r="W346" s="214"/>
      <c r="X346" s="214"/>
      <c r="Y346" s="214"/>
      <c r="Z346" s="214"/>
      <c r="AA346" s="214"/>
      <c r="AB346" s="214"/>
    </row>
    <row r="347" hidden="1">
      <c r="A347" s="208">
        <v>346.0</v>
      </c>
      <c r="B347" s="1229">
        <v>46169.0</v>
      </c>
      <c r="C347" s="213"/>
      <c r="D347" s="1351"/>
      <c r="E347" s="1135"/>
      <c r="F347" s="1116" t="s">
        <v>81</v>
      </c>
      <c r="G347" s="1297">
        <v>1201.0</v>
      </c>
      <c r="H347" s="1343"/>
      <c r="I347" s="1251" t="s">
        <v>3270</v>
      </c>
      <c r="J347" s="1322"/>
      <c r="K347" s="219"/>
      <c r="L347" s="219"/>
      <c r="M347" s="213"/>
      <c r="N347" s="213"/>
      <c r="O347" s="213"/>
      <c r="P347" s="213"/>
      <c r="Q347" s="213" t="str">
        <f>iferror(vlookup(S347,'Back up'!$B$2:$C$18,2),"")</f>
        <v/>
      </c>
      <c r="R347" s="213"/>
      <c r="S347" s="214"/>
      <c r="T347" s="214"/>
      <c r="U347" s="214"/>
      <c r="V347" s="214"/>
      <c r="W347" s="214"/>
      <c r="X347" s="214"/>
      <c r="Y347" s="214"/>
      <c r="Z347" s="214"/>
      <c r="AA347" s="214"/>
      <c r="AB347" s="214"/>
    </row>
    <row r="348" hidden="1">
      <c r="A348" s="1097">
        <v>347.0</v>
      </c>
      <c r="B348" s="1145"/>
      <c r="C348" s="1092"/>
      <c r="D348" s="1147"/>
      <c r="E348" s="1147"/>
      <c r="F348" s="1148"/>
      <c r="G348" s="1325"/>
      <c r="H348" s="1325"/>
      <c r="I348" s="1227"/>
      <c r="J348" s="1309"/>
      <c r="K348" s="1096"/>
      <c r="L348" s="1096"/>
      <c r="M348" s="1092"/>
      <c r="N348" s="1092"/>
      <c r="O348" s="1092"/>
      <c r="P348" s="1092"/>
      <c r="Q348" s="1092" t="str">
        <f>iferror(vlookup(S348,'Back up'!$B$2:$C$18,2),"")</f>
        <v/>
      </c>
      <c r="R348" s="1092"/>
      <c r="S348" s="1099"/>
      <c r="T348" s="1099"/>
      <c r="U348" s="1099"/>
      <c r="V348" s="1099"/>
      <c r="W348" s="1099"/>
      <c r="X348" s="1099"/>
      <c r="Y348" s="1099"/>
      <c r="Z348" s="1099"/>
      <c r="AA348" s="1099"/>
      <c r="AB348" s="1099"/>
    </row>
    <row r="349" hidden="1">
      <c r="A349" s="208">
        <v>348.0</v>
      </c>
      <c r="B349" s="1229">
        <v>46170.0</v>
      </c>
      <c r="C349" s="213"/>
      <c r="D349" s="1135"/>
      <c r="E349" s="1135"/>
      <c r="F349" s="1116" t="s">
        <v>81</v>
      </c>
      <c r="G349" s="1211">
        <v>1525.0</v>
      </c>
      <c r="H349" s="1297"/>
      <c r="I349" s="1188" t="s">
        <v>3264</v>
      </c>
      <c r="J349" s="1322"/>
      <c r="K349" s="219"/>
      <c r="L349" s="219"/>
      <c r="M349" s="213"/>
      <c r="N349" s="213"/>
      <c r="O349" s="213"/>
      <c r="P349" s="213"/>
      <c r="Q349" s="213" t="str">
        <f>iferror(vlookup(S349,'Back up'!$B$2:$C$18,2),"")</f>
        <v/>
      </c>
      <c r="R349" s="213"/>
      <c r="S349" s="214"/>
      <c r="T349" s="214"/>
      <c r="U349" s="214"/>
      <c r="V349" s="214"/>
      <c r="W349" s="214"/>
      <c r="X349" s="214"/>
      <c r="Y349" s="214"/>
      <c r="Z349" s="214"/>
      <c r="AA349" s="214"/>
      <c r="AB349" s="214"/>
    </row>
    <row r="350" hidden="1">
      <c r="A350" s="208">
        <v>349.0</v>
      </c>
      <c r="B350" s="1229">
        <v>46170.0</v>
      </c>
      <c r="C350" s="213"/>
      <c r="D350" s="1135"/>
      <c r="E350" s="1135"/>
      <c r="F350" s="208" t="s">
        <v>71</v>
      </c>
      <c r="G350" s="1211">
        <v>728.0</v>
      </c>
      <c r="H350" s="1297"/>
      <c r="I350" s="1251" t="s">
        <v>3271</v>
      </c>
      <c r="J350" s="1322"/>
      <c r="K350" s="219"/>
      <c r="L350" s="219"/>
      <c r="M350" s="213"/>
      <c r="N350" s="213"/>
      <c r="O350" s="213"/>
      <c r="P350" s="213"/>
      <c r="Q350" s="213" t="str">
        <f>iferror(vlookup(S350,'Back up'!$B$2:$C$18,2),"")</f>
        <v/>
      </c>
      <c r="R350" s="213"/>
      <c r="S350" s="214"/>
      <c r="T350" s="214"/>
      <c r="U350" s="214"/>
      <c r="V350" s="214"/>
      <c r="W350" s="214"/>
      <c r="X350" s="214"/>
      <c r="Y350" s="214"/>
      <c r="Z350" s="214"/>
      <c r="AA350" s="214"/>
      <c r="AB350" s="214"/>
    </row>
    <row r="351" hidden="1">
      <c r="A351" s="208">
        <v>350.0</v>
      </c>
      <c r="B351" s="1229">
        <v>46170.0</v>
      </c>
      <c r="C351" s="213"/>
      <c r="D351" s="1135"/>
      <c r="E351" s="1135"/>
      <c r="F351" s="1102" t="s">
        <v>22</v>
      </c>
      <c r="G351" s="1211" t="s">
        <v>480</v>
      </c>
      <c r="H351" s="1297"/>
      <c r="I351" s="1251" t="s">
        <v>3272</v>
      </c>
      <c r="J351" s="1322"/>
      <c r="K351" s="219"/>
      <c r="L351" s="219"/>
      <c r="M351" s="213"/>
      <c r="N351" s="213"/>
      <c r="O351" s="213"/>
      <c r="P351" s="213"/>
      <c r="Q351" s="213" t="str">
        <f>iferror(vlookup(S351,'Back up'!$B$2:$C$18,2),"")</f>
        <v/>
      </c>
      <c r="R351" s="213"/>
      <c r="S351" s="214"/>
      <c r="T351" s="214"/>
      <c r="U351" s="214"/>
      <c r="V351" s="214"/>
      <c r="W351" s="214"/>
      <c r="X351" s="214"/>
      <c r="Y351" s="214"/>
      <c r="Z351" s="214"/>
      <c r="AA351" s="214"/>
      <c r="AB351" s="214"/>
    </row>
    <row r="352" hidden="1">
      <c r="A352" s="1097">
        <v>351.0</v>
      </c>
      <c r="B352" s="1145"/>
      <c r="C352" s="1092"/>
      <c r="D352" s="1147"/>
      <c r="E352" s="1147"/>
      <c r="F352" s="1148"/>
      <c r="G352" s="1325"/>
      <c r="H352" s="1325"/>
      <c r="I352" s="1227"/>
      <c r="J352" s="1309"/>
      <c r="K352" s="1096"/>
      <c r="L352" s="1096"/>
      <c r="M352" s="1092"/>
      <c r="N352" s="1092"/>
      <c r="O352" s="1092"/>
      <c r="P352" s="1092"/>
      <c r="Q352" s="1092" t="str">
        <f>iferror(vlookup(S352,'Back up'!$B$2:$C$18,2),"")</f>
        <v/>
      </c>
      <c r="R352" s="1092"/>
      <c r="S352" s="1099"/>
      <c r="T352" s="1099"/>
      <c r="U352" s="1099"/>
      <c r="V352" s="1099"/>
      <c r="W352" s="1099"/>
      <c r="X352" s="1099"/>
      <c r="Y352" s="1099"/>
      <c r="Z352" s="1099"/>
      <c r="AA352" s="1099"/>
      <c r="AB352" s="1099"/>
    </row>
    <row r="353" hidden="1">
      <c r="A353" s="208">
        <v>352.0</v>
      </c>
      <c r="B353" s="1229">
        <v>46171.0</v>
      </c>
      <c r="C353" s="213"/>
      <c r="D353" s="1135"/>
      <c r="E353" s="1135"/>
      <c r="F353" s="1143" t="s">
        <v>1426</v>
      </c>
      <c r="G353" s="1297">
        <v>3707.0</v>
      </c>
      <c r="H353" s="1354"/>
      <c r="I353" s="1234" t="s">
        <v>3261</v>
      </c>
      <c r="J353" s="1322"/>
      <c r="K353" s="219"/>
      <c r="L353" s="219"/>
      <c r="M353" s="213"/>
      <c r="N353" s="213"/>
      <c r="O353" s="213"/>
      <c r="P353" s="213"/>
      <c r="Q353" s="213" t="str">
        <f>iferror(vlookup(S353,'Back up'!$B$2:$C$18,2),"")</f>
        <v/>
      </c>
      <c r="R353" s="213"/>
      <c r="S353" s="214"/>
      <c r="T353" s="214"/>
      <c r="U353" s="214"/>
      <c r="V353" s="214"/>
      <c r="W353" s="214"/>
      <c r="X353" s="214"/>
      <c r="Y353" s="214"/>
      <c r="Z353" s="214"/>
      <c r="AA353" s="214"/>
      <c r="AB353" s="214"/>
    </row>
    <row r="354" hidden="1">
      <c r="A354" s="208">
        <v>353.0</v>
      </c>
      <c r="B354" s="1229">
        <v>46171.0</v>
      </c>
      <c r="C354" s="213"/>
      <c r="D354" s="1135"/>
      <c r="E354" s="1135"/>
      <c r="F354" s="1140" t="s">
        <v>81</v>
      </c>
      <c r="G354" s="1211">
        <v>1525.0</v>
      </c>
      <c r="H354" s="1360"/>
      <c r="I354" s="1234" t="s">
        <v>1743</v>
      </c>
      <c r="J354" s="1322"/>
      <c r="K354" s="219"/>
      <c r="L354" s="219"/>
      <c r="M354" s="213"/>
      <c r="N354" s="213"/>
      <c r="O354" s="213"/>
      <c r="P354" s="213"/>
      <c r="Q354" s="213" t="str">
        <f>iferror(vlookup(S354,'Back up'!$B$2:$C$18,2),"")</f>
        <v/>
      </c>
      <c r="R354" s="213"/>
      <c r="S354" s="214"/>
      <c r="T354" s="214"/>
      <c r="U354" s="214"/>
      <c r="V354" s="214"/>
      <c r="W354" s="214"/>
      <c r="X354" s="214"/>
      <c r="Y354" s="214"/>
      <c r="Z354" s="214"/>
      <c r="AA354" s="214"/>
      <c r="AB354" s="214"/>
    </row>
    <row r="355" hidden="1">
      <c r="A355" s="208">
        <v>354.0</v>
      </c>
      <c r="B355" s="1229">
        <v>46171.0</v>
      </c>
      <c r="C355" s="213"/>
      <c r="D355" s="1135"/>
      <c r="E355" s="1135"/>
      <c r="F355" s="1102" t="s">
        <v>22</v>
      </c>
      <c r="G355" s="1211" t="s">
        <v>490</v>
      </c>
      <c r="H355" s="1360"/>
      <c r="I355" s="1234" t="s">
        <v>3273</v>
      </c>
      <c r="J355" s="1322"/>
      <c r="K355" s="219"/>
      <c r="L355" s="219"/>
      <c r="M355" s="213"/>
      <c r="N355" s="213"/>
      <c r="O355" s="213"/>
      <c r="P355" s="213"/>
      <c r="Q355" s="213" t="str">
        <f>iferror(vlookup(S355,'Back up'!$B$2:$C$18,2),"")</f>
        <v/>
      </c>
      <c r="R355" s="213"/>
      <c r="S355" s="214"/>
      <c r="T355" s="214"/>
      <c r="U355" s="214"/>
      <c r="V355" s="214"/>
      <c r="W355" s="214"/>
      <c r="X355" s="214"/>
      <c r="Y355" s="214"/>
      <c r="Z355" s="214"/>
      <c r="AA355" s="214"/>
      <c r="AB355" s="214"/>
    </row>
    <row r="356" hidden="1">
      <c r="A356" s="208">
        <v>355.0</v>
      </c>
      <c r="B356" s="1229">
        <v>46172.0</v>
      </c>
      <c r="C356" s="213"/>
      <c r="D356" s="1135"/>
      <c r="E356" s="1135"/>
      <c r="F356" s="1102" t="s">
        <v>22</v>
      </c>
      <c r="G356" s="1361" t="s">
        <v>526</v>
      </c>
      <c r="H356" s="1342"/>
      <c r="I356" s="1362" t="s">
        <v>3274</v>
      </c>
      <c r="J356" s="1322"/>
      <c r="K356" s="219"/>
      <c r="L356" s="219"/>
      <c r="M356" s="213"/>
      <c r="N356" s="213"/>
      <c r="O356" s="213"/>
      <c r="P356" s="213"/>
      <c r="Q356" s="213" t="str">
        <f>iferror(vlookup(S356,'Back up'!$B$2:$C$18,2),"")</f>
        <v/>
      </c>
      <c r="R356" s="213"/>
      <c r="S356" s="214"/>
      <c r="T356" s="214"/>
      <c r="U356" s="214"/>
      <c r="V356" s="214"/>
      <c r="W356" s="214"/>
      <c r="X356" s="214"/>
      <c r="Y356" s="214"/>
      <c r="Z356" s="214"/>
      <c r="AA356" s="214"/>
      <c r="AB356" s="214"/>
    </row>
    <row r="357" hidden="1">
      <c r="A357" s="1097">
        <v>356.0</v>
      </c>
      <c r="B357" s="1133"/>
      <c r="C357" s="1092"/>
      <c r="D357" s="1147"/>
      <c r="E357" s="1147"/>
      <c r="F357" s="1148"/>
      <c r="G357" s="1325"/>
      <c r="H357" s="1325"/>
      <c r="I357" s="1227"/>
      <c r="J357" s="1309"/>
      <c r="K357" s="1096"/>
      <c r="L357" s="1096"/>
      <c r="M357" s="1092"/>
      <c r="N357" s="1092"/>
      <c r="O357" s="1092"/>
      <c r="P357" s="1092"/>
      <c r="Q357" s="1092" t="str">
        <f>iferror(vlookup(S357,'Back up'!$B$2:$C$18,2),"")</f>
        <v/>
      </c>
      <c r="R357" s="1092"/>
      <c r="S357" s="1099"/>
      <c r="T357" s="1099"/>
      <c r="U357" s="1099"/>
      <c r="V357" s="1099"/>
      <c r="W357" s="1099"/>
      <c r="X357" s="1099"/>
      <c r="Y357" s="1099"/>
      <c r="Z357" s="1099"/>
      <c r="AA357" s="1099"/>
      <c r="AB357" s="1099"/>
    </row>
    <row r="358" hidden="1">
      <c r="A358" s="208">
        <v>357.0</v>
      </c>
      <c r="B358" s="1229">
        <v>46172.0</v>
      </c>
      <c r="C358" s="213"/>
      <c r="D358" s="1135"/>
      <c r="E358" s="1135"/>
      <c r="F358" s="1115" t="s">
        <v>24</v>
      </c>
      <c r="G358" s="812">
        <v>1908.0</v>
      </c>
      <c r="H358" s="1187"/>
      <c r="I358" s="1188" t="s">
        <v>3275</v>
      </c>
      <c r="J358" s="1322"/>
      <c r="K358" s="219"/>
      <c r="L358" s="219"/>
      <c r="M358" s="213"/>
      <c r="N358" s="213"/>
      <c r="O358" s="213"/>
      <c r="P358" s="213"/>
      <c r="Q358" s="213" t="str">
        <f>iferror(vlookup(S358,'Back up'!$B$2:$C$18,2),"")</f>
        <v/>
      </c>
      <c r="R358" s="213"/>
      <c r="S358" s="214"/>
      <c r="T358" s="214"/>
      <c r="U358" s="214"/>
      <c r="V358" s="214"/>
      <c r="W358" s="214"/>
      <c r="X358" s="214"/>
      <c r="Y358" s="214"/>
      <c r="Z358" s="214"/>
      <c r="AA358" s="214"/>
      <c r="AB358" s="214"/>
    </row>
    <row r="359" hidden="1">
      <c r="A359" s="1097">
        <v>358.0</v>
      </c>
      <c r="B359" s="1133"/>
      <c r="C359" s="1092"/>
      <c r="D359" s="1147"/>
      <c r="E359" s="1147"/>
      <c r="F359" s="1147"/>
      <c r="G359" s="1294"/>
      <c r="H359" s="1294"/>
      <c r="I359" s="1363"/>
      <c r="J359" s="1147"/>
      <c r="K359" s="1096"/>
      <c r="L359" s="1096"/>
      <c r="M359" s="1092"/>
      <c r="N359" s="1092"/>
      <c r="O359" s="1092"/>
      <c r="P359" s="1092"/>
      <c r="Q359" s="1092" t="str">
        <f>iferror(vlookup(S359,'Back up'!$B$2:$C$18,2),"")</f>
        <v/>
      </c>
      <c r="R359" s="1092"/>
      <c r="S359" s="1099"/>
      <c r="T359" s="1099"/>
      <c r="U359" s="1099"/>
      <c r="V359" s="1099"/>
      <c r="W359" s="1099"/>
      <c r="X359" s="1099"/>
      <c r="Y359" s="1099"/>
      <c r="Z359" s="1099"/>
      <c r="AA359" s="1099"/>
      <c r="AB359" s="1099"/>
    </row>
    <row r="360" hidden="1">
      <c r="A360" s="208">
        <v>359.0</v>
      </c>
      <c r="B360" s="1229">
        <v>46174.0</v>
      </c>
      <c r="C360" s="213"/>
      <c r="D360" s="1135"/>
      <c r="E360" s="1135"/>
      <c r="F360" s="1143" t="s">
        <v>1426</v>
      </c>
      <c r="G360" s="1297">
        <v>3707.0</v>
      </c>
      <c r="H360" s="1238"/>
      <c r="I360" s="1353" t="s">
        <v>3266</v>
      </c>
      <c r="J360" s="1135"/>
      <c r="K360" s="219"/>
      <c r="L360" s="219"/>
      <c r="M360" s="213"/>
      <c r="N360" s="213"/>
      <c r="O360" s="213"/>
      <c r="P360" s="213"/>
      <c r="Q360" s="213" t="str">
        <f>iferror(vlookup(S360,'Back up'!$B$2:$C$18,2),"")</f>
        <v/>
      </c>
      <c r="R360" s="213"/>
      <c r="S360" s="214"/>
      <c r="T360" s="214"/>
      <c r="U360" s="214"/>
      <c r="V360" s="214"/>
      <c r="W360" s="214"/>
      <c r="X360" s="214"/>
      <c r="Y360" s="214"/>
      <c r="Z360" s="214"/>
      <c r="AA360" s="214"/>
      <c r="AB360" s="214"/>
    </row>
    <row r="361" hidden="1">
      <c r="A361" s="208">
        <v>360.0</v>
      </c>
      <c r="B361" s="1229">
        <v>46174.0</v>
      </c>
      <c r="C361" s="213"/>
      <c r="D361" s="1135"/>
      <c r="E361" s="1135"/>
      <c r="F361" s="1115" t="s">
        <v>24</v>
      </c>
      <c r="G361" s="812">
        <v>1908.0</v>
      </c>
      <c r="H361" s="1238"/>
      <c r="I361" s="1234" t="s">
        <v>3261</v>
      </c>
      <c r="J361" s="1135"/>
      <c r="K361" s="219"/>
      <c r="L361" s="219"/>
      <c r="M361" s="213"/>
      <c r="N361" s="213"/>
      <c r="O361" s="213"/>
      <c r="P361" s="213"/>
      <c r="Q361" s="213" t="str">
        <f>iferror(vlookup(S361,'Back up'!$B$2:$C$18,2),"")</f>
        <v/>
      </c>
      <c r="R361" s="213"/>
      <c r="S361" s="214"/>
      <c r="T361" s="214"/>
      <c r="U361" s="214"/>
      <c r="V361" s="214"/>
      <c r="W361" s="214"/>
      <c r="X361" s="214"/>
      <c r="Y361" s="214"/>
      <c r="Z361" s="214"/>
      <c r="AA361" s="214"/>
      <c r="AB361" s="214"/>
    </row>
    <row r="362" hidden="1">
      <c r="A362" s="1097">
        <v>361.0</v>
      </c>
      <c r="B362" s="1133"/>
      <c r="C362" s="1092"/>
      <c r="D362" s="1147"/>
      <c r="E362" s="1147"/>
      <c r="F362" s="1147"/>
      <c r="G362" s="1294"/>
      <c r="H362" s="1294"/>
      <c r="I362" s="1363"/>
      <c r="J362" s="1147"/>
      <c r="K362" s="1096"/>
      <c r="L362" s="1096"/>
      <c r="M362" s="1092"/>
      <c r="N362" s="1092"/>
      <c r="O362" s="1092"/>
      <c r="P362" s="1092"/>
      <c r="Q362" s="1092" t="str">
        <f>iferror(vlookup(S362,'Back up'!$B$2:$C$18,2),"")</f>
        <v/>
      </c>
      <c r="R362" s="1092"/>
      <c r="S362" s="1099"/>
      <c r="T362" s="1099"/>
      <c r="U362" s="1099"/>
      <c r="V362" s="1099"/>
      <c r="W362" s="1099"/>
      <c r="X362" s="1099"/>
      <c r="Y362" s="1099"/>
      <c r="Z362" s="1099"/>
      <c r="AA362" s="1099"/>
      <c r="AB362" s="1099"/>
    </row>
    <row r="363" hidden="1">
      <c r="A363" s="208">
        <v>362.0</v>
      </c>
      <c r="B363" s="1229">
        <v>46175.0</v>
      </c>
      <c r="C363" s="213"/>
      <c r="D363" s="1351"/>
      <c r="E363" s="1135"/>
      <c r="F363" s="1116" t="s">
        <v>81</v>
      </c>
      <c r="G363" s="1364">
        <v>901.0</v>
      </c>
      <c r="H363" s="1344"/>
      <c r="I363" s="1308" t="s">
        <v>3276</v>
      </c>
      <c r="J363" s="1322"/>
      <c r="K363" s="219"/>
      <c r="L363" s="219"/>
      <c r="M363" s="213"/>
      <c r="N363" s="213"/>
      <c r="O363" s="213"/>
      <c r="P363" s="213"/>
      <c r="Q363" s="213" t="str">
        <f>iferror(vlookup(S363,'Back up'!$B$2:$C$18,2),"")</f>
        <v/>
      </c>
      <c r="R363" s="213"/>
      <c r="S363" s="214"/>
      <c r="T363" s="214"/>
      <c r="U363" s="214"/>
      <c r="V363" s="214"/>
      <c r="W363" s="214"/>
      <c r="X363" s="214"/>
      <c r="Y363" s="214"/>
      <c r="Z363" s="214"/>
      <c r="AA363" s="214"/>
      <c r="AB363" s="214"/>
    </row>
    <row r="364" hidden="1">
      <c r="A364" s="1097">
        <v>363.0</v>
      </c>
      <c r="B364" s="1145"/>
      <c r="C364" s="1092"/>
      <c r="D364" s="1147"/>
      <c r="E364" s="1147"/>
      <c r="F364" s="1148"/>
      <c r="G364" s="1325"/>
      <c r="H364" s="1325"/>
      <c r="I364" s="1227"/>
      <c r="J364" s="1309"/>
      <c r="K364" s="1096"/>
      <c r="L364" s="1096"/>
      <c r="M364" s="1092"/>
      <c r="N364" s="1092"/>
      <c r="O364" s="1092"/>
      <c r="P364" s="1092"/>
      <c r="Q364" s="1092" t="str">
        <f>iferror(vlookup(S364,'Back up'!$B$2:$C$18,2),"")</f>
        <v/>
      </c>
      <c r="R364" s="1092"/>
      <c r="S364" s="1099"/>
      <c r="T364" s="1099"/>
      <c r="U364" s="1099"/>
      <c r="V364" s="1099"/>
      <c r="W364" s="1099"/>
      <c r="X364" s="1099"/>
      <c r="Y364" s="1099"/>
      <c r="Z364" s="1099"/>
      <c r="AA364" s="1099"/>
      <c r="AB364" s="1099"/>
    </row>
    <row r="365" hidden="1">
      <c r="A365" s="208">
        <v>364.0</v>
      </c>
      <c r="B365" s="1229">
        <v>46176.0</v>
      </c>
      <c r="C365" s="213"/>
      <c r="D365" s="1135"/>
      <c r="E365" s="1135"/>
      <c r="F365" s="1143" t="s">
        <v>1426</v>
      </c>
      <c r="G365" s="1297">
        <v>3707.0</v>
      </c>
      <c r="H365" s="1297"/>
      <c r="I365" s="1234" t="s">
        <v>3261</v>
      </c>
      <c r="J365" s="1322"/>
      <c r="K365" s="219"/>
      <c r="L365" s="219"/>
      <c r="M365" s="213"/>
      <c r="N365" s="213"/>
      <c r="O365" s="213"/>
      <c r="P365" s="213"/>
      <c r="Q365" s="213" t="str">
        <f>iferror(vlookup(S365,'Back up'!$B$2:$C$18,2),"")</f>
        <v/>
      </c>
      <c r="R365" s="213"/>
      <c r="S365" s="214"/>
      <c r="T365" s="214"/>
      <c r="U365" s="214"/>
      <c r="V365" s="214"/>
      <c r="W365" s="214"/>
      <c r="X365" s="214"/>
      <c r="Y365" s="214"/>
      <c r="Z365" s="214"/>
      <c r="AA365" s="214"/>
      <c r="AB365" s="214"/>
    </row>
    <row r="366" hidden="1">
      <c r="A366" s="208">
        <v>365.0</v>
      </c>
      <c r="B366" s="1229">
        <v>46176.0</v>
      </c>
      <c r="C366" s="213"/>
      <c r="D366" s="1135"/>
      <c r="E366" s="1135"/>
      <c r="F366" s="1116" t="s">
        <v>81</v>
      </c>
      <c r="G366" s="1364">
        <v>901.0</v>
      </c>
      <c r="H366" s="1297"/>
      <c r="I366" s="1234" t="s">
        <v>3277</v>
      </c>
      <c r="J366" s="1322"/>
      <c r="K366" s="219"/>
      <c r="L366" s="219"/>
      <c r="M366" s="213"/>
      <c r="N366" s="213"/>
      <c r="O366" s="213"/>
      <c r="P366" s="213"/>
      <c r="Q366" s="213" t="str">
        <f>iferror(vlookup(S366,'Back up'!$B$2:$C$18,2),"")</f>
        <v/>
      </c>
      <c r="R366" s="213"/>
      <c r="S366" s="214"/>
      <c r="T366" s="214"/>
      <c r="U366" s="214"/>
      <c r="V366" s="214"/>
      <c r="W366" s="214"/>
      <c r="X366" s="214"/>
      <c r="Y366" s="214"/>
      <c r="Z366" s="214"/>
      <c r="AA366" s="214"/>
      <c r="AB366" s="214"/>
    </row>
    <row r="367" hidden="1">
      <c r="A367" s="208">
        <v>366.0</v>
      </c>
      <c r="B367" s="1229">
        <v>46176.0</v>
      </c>
      <c r="C367" s="213"/>
      <c r="D367" s="1135"/>
      <c r="E367" s="1135"/>
      <c r="F367" s="1116" t="s">
        <v>81</v>
      </c>
      <c r="G367" s="1211">
        <v>1908.0</v>
      </c>
      <c r="H367" s="1297"/>
      <c r="I367" s="1234" t="s">
        <v>3278</v>
      </c>
      <c r="J367" s="1322"/>
      <c r="K367" s="219"/>
      <c r="L367" s="219"/>
      <c r="M367" s="213"/>
      <c r="N367" s="213"/>
      <c r="O367" s="213"/>
      <c r="P367" s="213"/>
      <c r="Q367" s="213" t="str">
        <f>iferror(vlookup(S367,'Back up'!$B$2:$C$18,2),"")</f>
        <v/>
      </c>
      <c r="R367" s="213"/>
      <c r="S367" s="214"/>
      <c r="T367" s="214"/>
      <c r="U367" s="214"/>
      <c r="V367" s="214"/>
      <c r="W367" s="214"/>
      <c r="X367" s="214"/>
      <c r="Y367" s="214"/>
      <c r="Z367" s="214"/>
      <c r="AA367" s="214"/>
      <c r="AB367" s="214"/>
    </row>
    <row r="368" hidden="1">
      <c r="A368" s="1097">
        <v>367.0</v>
      </c>
      <c r="B368" s="1145"/>
      <c r="C368" s="1092"/>
      <c r="D368" s="1147"/>
      <c r="E368" s="1147"/>
      <c r="F368" s="1148"/>
      <c r="G368" s="1325"/>
      <c r="H368" s="1325"/>
      <c r="I368" s="1227"/>
      <c r="J368" s="1309"/>
      <c r="K368" s="1096"/>
      <c r="L368" s="1096"/>
      <c r="M368" s="1092"/>
      <c r="N368" s="1092"/>
      <c r="O368" s="1092"/>
      <c r="P368" s="1092"/>
      <c r="Q368" s="1092" t="str">
        <f>iferror(vlookup(S368,'Back up'!$B$2:$C$18,2),"")</f>
        <v/>
      </c>
      <c r="R368" s="1092"/>
      <c r="S368" s="1099"/>
      <c r="T368" s="1099"/>
      <c r="U368" s="1099"/>
      <c r="V368" s="1099"/>
      <c r="W368" s="1099"/>
      <c r="X368" s="1099"/>
      <c r="Y368" s="1099"/>
      <c r="Z368" s="1099"/>
      <c r="AA368" s="1099"/>
      <c r="AB368" s="1099"/>
    </row>
    <row r="369" hidden="1">
      <c r="A369" s="208">
        <v>368.0</v>
      </c>
      <c r="B369" s="1229">
        <v>46177.0</v>
      </c>
      <c r="C369" s="213"/>
      <c r="D369" s="1135"/>
      <c r="E369" s="1135"/>
      <c r="F369" s="1143" t="s">
        <v>1426</v>
      </c>
      <c r="G369" s="1211">
        <v>3807.0</v>
      </c>
      <c r="H369" s="1297"/>
      <c r="I369" s="1365" t="s">
        <v>3279</v>
      </c>
      <c r="J369" s="1322"/>
      <c r="K369" s="219"/>
      <c r="L369" s="219"/>
      <c r="M369" s="213"/>
      <c r="N369" s="213"/>
      <c r="O369" s="213"/>
      <c r="P369" s="213"/>
      <c r="Q369" s="213" t="str">
        <f>iferror(vlookup(S369,'Back up'!$B$2:$C$18,2),"")</f>
        <v/>
      </c>
      <c r="R369" s="213"/>
      <c r="S369" s="214"/>
      <c r="T369" s="214"/>
      <c r="U369" s="214"/>
      <c r="V369" s="214"/>
      <c r="W369" s="214"/>
      <c r="X369" s="214"/>
      <c r="Y369" s="214"/>
      <c r="Z369" s="214"/>
      <c r="AA369" s="214"/>
      <c r="AB369" s="214"/>
    </row>
    <row r="370" hidden="1">
      <c r="A370" s="208">
        <v>369.0</v>
      </c>
      <c r="B370" s="1229">
        <v>46177.0</v>
      </c>
      <c r="C370" s="213"/>
      <c r="D370" s="1135"/>
      <c r="E370" s="1135"/>
      <c r="F370" s="1116" t="s">
        <v>81</v>
      </c>
      <c r="G370" s="1211">
        <v>2208.0</v>
      </c>
      <c r="H370" s="1297"/>
      <c r="I370" s="1365" t="s">
        <v>3280</v>
      </c>
      <c r="J370" s="1322"/>
      <c r="K370" s="219"/>
      <c r="L370" s="219"/>
      <c r="M370" s="213"/>
      <c r="N370" s="213"/>
      <c r="O370" s="213"/>
      <c r="P370" s="213"/>
      <c r="Q370" s="213" t="str">
        <f>iferror(vlookup(S370,'Back up'!$B$2:$C$18,2),"")</f>
        <v/>
      </c>
      <c r="R370" s="213"/>
      <c r="S370" s="214"/>
      <c r="T370" s="214"/>
      <c r="U370" s="214"/>
      <c r="V370" s="214"/>
      <c r="W370" s="214"/>
      <c r="X370" s="214"/>
      <c r="Y370" s="214"/>
      <c r="Z370" s="214"/>
      <c r="AA370" s="214"/>
      <c r="AB370" s="214"/>
    </row>
    <row r="371" hidden="1">
      <c r="A371" s="208">
        <v>370.0</v>
      </c>
      <c r="B371" s="1229">
        <v>46177.0</v>
      </c>
      <c r="C371" s="213"/>
      <c r="D371" s="1135"/>
      <c r="E371" s="1135"/>
      <c r="F371" s="1159"/>
      <c r="G371" s="1344"/>
      <c r="H371" s="1344"/>
      <c r="I371" s="1216"/>
      <c r="J371" s="1322"/>
      <c r="K371" s="219"/>
      <c r="L371" s="219"/>
      <c r="M371" s="213"/>
      <c r="N371" s="213"/>
      <c r="O371" s="213"/>
      <c r="P371" s="213"/>
      <c r="Q371" s="213" t="str">
        <f>iferror(vlookup(S371,'Back up'!$B$2:$C$18,2),"")</f>
        <v/>
      </c>
      <c r="R371" s="213"/>
      <c r="S371" s="214"/>
      <c r="T371" s="214"/>
      <c r="U371" s="214"/>
      <c r="V371" s="214"/>
      <c r="W371" s="214"/>
      <c r="X371" s="214"/>
      <c r="Y371" s="214"/>
      <c r="Z371" s="214"/>
      <c r="AA371" s="214"/>
      <c r="AB371" s="214"/>
    </row>
    <row r="372" hidden="1">
      <c r="A372" s="1097">
        <v>371.0</v>
      </c>
      <c r="B372" s="1133"/>
      <c r="C372" s="1092"/>
      <c r="D372" s="1147"/>
      <c r="E372" s="1147"/>
      <c r="F372" s="1148"/>
      <c r="G372" s="1325"/>
      <c r="H372" s="1325"/>
      <c r="I372" s="1363"/>
      <c r="J372" s="1309"/>
      <c r="K372" s="1096"/>
      <c r="L372" s="1096"/>
      <c r="M372" s="1092"/>
      <c r="N372" s="1092"/>
      <c r="O372" s="1092"/>
      <c r="P372" s="1092"/>
      <c r="Q372" s="1092" t="str">
        <f>iferror(vlookup(S372,'Back up'!$B$2:$C$18,2),"")</f>
        <v/>
      </c>
      <c r="R372" s="1092"/>
      <c r="S372" s="1099"/>
      <c r="T372" s="1099"/>
      <c r="U372" s="1099"/>
      <c r="V372" s="1099"/>
      <c r="W372" s="1099"/>
      <c r="X372" s="1099"/>
      <c r="Y372" s="1099"/>
      <c r="Z372" s="1099"/>
      <c r="AA372" s="1099"/>
      <c r="AB372" s="1099"/>
    </row>
    <row r="373" hidden="1">
      <c r="A373" s="208">
        <v>372.0</v>
      </c>
      <c r="B373" s="1229">
        <v>46178.0</v>
      </c>
      <c r="C373" s="213"/>
      <c r="D373" s="1135"/>
      <c r="E373" s="1135"/>
      <c r="F373" s="1116" t="s">
        <v>81</v>
      </c>
      <c r="G373" s="812">
        <v>2210.0</v>
      </c>
      <c r="H373" s="1187"/>
      <c r="I373" s="1353" t="s">
        <v>3281</v>
      </c>
      <c r="J373" s="1322"/>
      <c r="K373" s="219"/>
      <c r="L373" s="219"/>
      <c r="M373" s="213"/>
      <c r="N373" s="213"/>
      <c r="O373" s="213"/>
      <c r="P373" s="213"/>
      <c r="Q373" s="213" t="str">
        <f>iferror(vlookup(S373,'Back up'!$B$2:$C$18,2),"")</f>
        <v/>
      </c>
      <c r="R373" s="213"/>
      <c r="S373" s="214"/>
      <c r="T373" s="214"/>
      <c r="U373" s="214"/>
      <c r="V373" s="214"/>
      <c r="W373" s="214"/>
      <c r="X373" s="214"/>
      <c r="Y373" s="214"/>
      <c r="Z373" s="214"/>
      <c r="AA373" s="214"/>
      <c r="AB373" s="214"/>
    </row>
    <row r="374" hidden="1">
      <c r="A374" s="208">
        <v>373.0</v>
      </c>
      <c r="B374" s="1229">
        <v>46178.0</v>
      </c>
      <c r="C374" s="213"/>
      <c r="D374" s="1135"/>
      <c r="E374" s="1135"/>
      <c r="F374" s="1116" t="s">
        <v>81</v>
      </c>
      <c r="G374" s="812">
        <v>2423.0</v>
      </c>
      <c r="H374" s="1187"/>
      <c r="I374" s="1353" t="s">
        <v>3282</v>
      </c>
      <c r="J374" s="1322"/>
      <c r="K374" s="219"/>
      <c r="L374" s="219"/>
      <c r="M374" s="213"/>
      <c r="N374" s="213"/>
      <c r="O374" s="213"/>
      <c r="P374" s="213"/>
      <c r="Q374" s="213" t="str">
        <f>iferror(vlookup(S374,'Back up'!$B$2:$C$18,2),"")</f>
        <v/>
      </c>
      <c r="R374" s="213"/>
      <c r="S374" s="214"/>
      <c r="T374" s="214"/>
      <c r="U374" s="214"/>
      <c r="V374" s="214"/>
      <c r="W374" s="214"/>
      <c r="X374" s="214"/>
      <c r="Y374" s="214"/>
      <c r="Z374" s="214"/>
      <c r="AA374" s="214"/>
      <c r="AB374" s="214"/>
    </row>
    <row r="375" hidden="1">
      <c r="A375" s="208">
        <v>374.0</v>
      </c>
      <c r="B375" s="1229">
        <v>46178.0</v>
      </c>
      <c r="C375" s="213"/>
      <c r="D375" s="1135"/>
      <c r="E375" s="1135"/>
      <c r="F375" s="1143" t="s">
        <v>1426</v>
      </c>
      <c r="G375" s="1297">
        <v>3707.0</v>
      </c>
      <c r="H375" s="1187"/>
      <c r="I375" s="1353" t="s">
        <v>3283</v>
      </c>
      <c r="J375" s="1322"/>
      <c r="K375" s="219"/>
      <c r="L375" s="219"/>
      <c r="M375" s="213"/>
      <c r="N375" s="213"/>
      <c r="O375" s="213"/>
      <c r="P375" s="213"/>
      <c r="Q375" s="213" t="str">
        <f>iferror(vlookup(S375,'Back up'!$B$2:$C$18,2),"")</f>
        <v/>
      </c>
      <c r="R375" s="213"/>
      <c r="S375" s="214"/>
      <c r="T375" s="214"/>
      <c r="U375" s="214"/>
      <c r="V375" s="214"/>
      <c r="W375" s="214"/>
      <c r="X375" s="214"/>
      <c r="Y375" s="214"/>
      <c r="Z375" s="214"/>
      <c r="AA375" s="214"/>
      <c r="AB375" s="214"/>
    </row>
    <row r="376" hidden="1">
      <c r="A376" s="1097">
        <v>375.0</v>
      </c>
      <c r="B376" s="1133"/>
      <c r="C376" s="1092"/>
      <c r="D376" s="1147"/>
      <c r="E376" s="1147"/>
      <c r="F376" s="1148"/>
      <c r="G376" s="1325"/>
      <c r="H376" s="1325"/>
      <c r="I376" s="1363"/>
      <c r="J376" s="1309"/>
      <c r="K376" s="1096"/>
      <c r="L376" s="1096"/>
      <c r="M376" s="1092"/>
      <c r="N376" s="1092"/>
      <c r="O376" s="1092"/>
      <c r="P376" s="1092"/>
      <c r="Q376" s="1092" t="str">
        <f>iferror(vlookup(S376,'Back up'!$B$2:$C$18,2),"")</f>
        <v/>
      </c>
      <c r="R376" s="1092"/>
      <c r="S376" s="1099"/>
      <c r="T376" s="1099"/>
      <c r="U376" s="1099"/>
      <c r="V376" s="1099"/>
      <c r="W376" s="1099"/>
      <c r="X376" s="1099"/>
      <c r="Y376" s="1099"/>
      <c r="Z376" s="1099"/>
      <c r="AA376" s="1099"/>
      <c r="AB376" s="1099"/>
    </row>
    <row r="377" hidden="1">
      <c r="A377" s="208">
        <v>376.0</v>
      </c>
      <c r="B377" s="1229">
        <v>46179.0</v>
      </c>
      <c r="C377" s="213"/>
      <c r="D377" s="1135"/>
      <c r="E377" s="1135"/>
      <c r="F377" s="1115" t="s">
        <v>24</v>
      </c>
      <c r="G377" s="1187"/>
      <c r="H377" s="1187"/>
      <c r="I377" s="1353" t="s">
        <v>3284</v>
      </c>
      <c r="J377" s="1322"/>
      <c r="K377" s="219"/>
      <c r="L377" s="219"/>
      <c r="M377" s="210" t="s">
        <v>3285</v>
      </c>
      <c r="N377" s="213"/>
      <c r="O377" s="213"/>
      <c r="P377" s="213"/>
      <c r="Q377" s="213" t="str">
        <f>iferror(vlookup(S377,'Back up'!$B$2:$C$18,2),"")</f>
        <v/>
      </c>
      <c r="R377" s="213"/>
      <c r="S377" s="214"/>
      <c r="T377" s="214"/>
      <c r="U377" s="214"/>
      <c r="V377" s="214"/>
      <c r="W377" s="214"/>
      <c r="X377" s="214"/>
      <c r="Y377" s="214"/>
      <c r="Z377" s="214"/>
      <c r="AA377" s="214"/>
      <c r="AB377" s="214"/>
    </row>
    <row r="378" hidden="1">
      <c r="A378" s="1097">
        <v>377.0</v>
      </c>
      <c r="B378" s="1133"/>
      <c r="C378" s="1092"/>
      <c r="D378" s="1147"/>
      <c r="E378" s="1147"/>
      <c r="F378" s="1148"/>
      <c r="G378" s="1325"/>
      <c r="H378" s="1325"/>
      <c r="I378" s="1363"/>
      <c r="J378" s="1309"/>
      <c r="K378" s="1096"/>
      <c r="L378" s="1096"/>
      <c r="M378" s="1092"/>
      <c r="N378" s="1092"/>
      <c r="O378" s="1092"/>
      <c r="P378" s="1092"/>
      <c r="Q378" s="1092" t="str">
        <f>iferror(vlookup(S378,'Back up'!$B$2:$C$18,2),"")</f>
        <v/>
      </c>
      <c r="R378" s="1092"/>
      <c r="S378" s="1099"/>
      <c r="T378" s="1099"/>
      <c r="U378" s="1099"/>
      <c r="V378" s="1099"/>
      <c r="W378" s="1099"/>
      <c r="X378" s="1099"/>
      <c r="Y378" s="1099"/>
      <c r="Z378" s="1099"/>
      <c r="AA378" s="1099"/>
      <c r="AB378" s="1099"/>
    </row>
    <row r="379" hidden="1">
      <c r="A379" s="208">
        <v>378.0</v>
      </c>
      <c r="B379" s="1229"/>
      <c r="C379" s="213"/>
      <c r="D379" s="1135"/>
      <c r="E379" s="1135"/>
      <c r="F379" s="1159"/>
      <c r="G379" s="1187"/>
      <c r="H379" s="1187"/>
      <c r="I379" s="1366"/>
      <c r="J379" s="1322"/>
      <c r="K379" s="219"/>
      <c r="L379" s="219"/>
      <c r="M379" s="213"/>
      <c r="N379" s="213"/>
      <c r="O379" s="213"/>
      <c r="P379" s="213"/>
      <c r="Q379" s="213" t="str">
        <f>iferror(vlookup(S379,'Back up'!$B$2:$C$18,2),"")</f>
        <v/>
      </c>
      <c r="R379" s="213"/>
      <c r="S379" s="214"/>
      <c r="T379" s="214"/>
      <c r="U379" s="214"/>
      <c r="V379" s="214"/>
      <c r="W379" s="214"/>
      <c r="X379" s="214"/>
      <c r="Y379" s="214"/>
      <c r="Z379" s="214"/>
      <c r="AA379" s="214"/>
      <c r="AB379" s="214"/>
    </row>
    <row r="380" hidden="1">
      <c r="A380" s="208">
        <v>379.0</v>
      </c>
      <c r="B380" s="1162"/>
      <c r="C380" s="213"/>
      <c r="D380" s="1351"/>
      <c r="E380" s="1135"/>
      <c r="F380" s="1159"/>
      <c r="G380" s="1344"/>
      <c r="H380" s="1344"/>
      <c r="I380" s="1216"/>
      <c r="J380" s="1322"/>
      <c r="K380" s="219"/>
      <c r="L380" s="219"/>
      <c r="M380" s="213"/>
      <c r="N380" s="213"/>
      <c r="O380" s="213"/>
      <c r="P380" s="213"/>
      <c r="Q380" s="213" t="str">
        <f>iferror(vlookup(S380,'Back up'!$B$2:$C$18,2),"")</f>
        <v/>
      </c>
      <c r="R380" s="213"/>
      <c r="S380" s="214"/>
      <c r="T380" s="214"/>
      <c r="U380" s="214"/>
      <c r="V380" s="214"/>
      <c r="W380" s="214"/>
      <c r="X380" s="214"/>
      <c r="Y380" s="214"/>
      <c r="Z380" s="214"/>
      <c r="AA380" s="214"/>
      <c r="AB380" s="214"/>
    </row>
    <row r="381" hidden="1">
      <c r="A381" s="208">
        <v>380.0</v>
      </c>
      <c r="B381" s="1162"/>
      <c r="C381" s="213"/>
      <c r="D381" s="1135"/>
      <c r="E381" s="1135"/>
      <c r="F381" s="1136"/>
      <c r="G381" s="1342"/>
      <c r="H381" s="1342"/>
      <c r="I381" s="1367"/>
      <c r="J381" s="1322"/>
      <c r="K381" s="219"/>
      <c r="L381" s="219"/>
      <c r="M381" s="213"/>
      <c r="N381" s="213"/>
      <c r="O381" s="213"/>
      <c r="P381" s="213"/>
      <c r="Q381" s="213" t="str">
        <f>iferror(vlookup(S381,'Back up'!$B$2:$C$18,2),"")</f>
        <v/>
      </c>
      <c r="R381" s="213"/>
      <c r="S381" s="214"/>
      <c r="T381" s="214"/>
      <c r="U381" s="214"/>
      <c r="V381" s="214"/>
      <c r="W381" s="214"/>
      <c r="X381" s="214"/>
      <c r="Y381" s="214"/>
      <c r="Z381" s="214"/>
      <c r="AA381" s="214"/>
      <c r="AB381" s="214"/>
    </row>
    <row r="382" hidden="1">
      <c r="A382" s="208">
        <v>381.0</v>
      </c>
      <c r="B382" s="1162"/>
      <c r="C382" s="213"/>
      <c r="D382" s="1135"/>
      <c r="E382" s="1135"/>
      <c r="F382" s="1116"/>
      <c r="G382" s="1297"/>
      <c r="H382" s="1297"/>
      <c r="I382" s="1216"/>
      <c r="J382" s="1322"/>
      <c r="K382" s="219"/>
      <c r="L382" s="219"/>
      <c r="M382" s="213"/>
      <c r="N382" s="213"/>
      <c r="O382" s="213"/>
      <c r="P382" s="213"/>
      <c r="Q382" s="213" t="str">
        <f>iferror(vlookup(S382,'Back up'!$B$2:$C$18,2),"")</f>
        <v/>
      </c>
      <c r="R382" s="213"/>
      <c r="S382" s="214"/>
      <c r="T382" s="214"/>
      <c r="U382" s="214"/>
      <c r="V382" s="214"/>
      <c r="W382" s="214"/>
      <c r="X382" s="214"/>
      <c r="Y382" s="214"/>
      <c r="Z382" s="214"/>
      <c r="AA382" s="214"/>
      <c r="AB382" s="214"/>
    </row>
    <row r="383" hidden="1">
      <c r="A383" s="208">
        <v>382.0</v>
      </c>
      <c r="B383" s="1162"/>
      <c r="C383" s="213"/>
      <c r="D383" s="1135"/>
      <c r="E383" s="1135"/>
      <c r="F383" s="1136"/>
      <c r="G383" s="1342"/>
      <c r="H383" s="1342"/>
      <c r="I383" s="1367"/>
      <c r="J383" s="1322"/>
      <c r="K383" s="219"/>
      <c r="L383" s="219"/>
      <c r="M383" s="213"/>
      <c r="N383" s="213"/>
      <c r="O383" s="213"/>
      <c r="P383" s="213"/>
      <c r="Q383" s="213" t="str">
        <f>iferror(vlookup(S383,'Back up'!$B$2:$C$18,2),"")</f>
        <v/>
      </c>
      <c r="R383" s="213"/>
      <c r="S383" s="214"/>
      <c r="T383" s="214"/>
      <c r="U383" s="214"/>
      <c r="V383" s="214"/>
      <c r="W383" s="214"/>
      <c r="X383" s="214"/>
      <c r="Y383" s="214"/>
      <c r="Z383" s="214"/>
      <c r="AA383" s="214"/>
      <c r="AB383" s="214"/>
    </row>
    <row r="384" hidden="1">
      <c r="A384" s="208">
        <v>383.0</v>
      </c>
      <c r="B384" s="1162"/>
      <c r="C384" s="213"/>
      <c r="D384" s="1135"/>
      <c r="E384" s="1135"/>
      <c r="F384" s="1159"/>
      <c r="G384" s="1344"/>
      <c r="H384" s="1344"/>
      <c r="I384" s="1216"/>
      <c r="J384" s="1322"/>
      <c r="K384" s="219"/>
      <c r="L384" s="219"/>
      <c r="M384" s="213"/>
      <c r="N384" s="213"/>
      <c r="O384" s="213"/>
      <c r="P384" s="213"/>
      <c r="Q384" s="213" t="str">
        <f>iferror(vlookup(S384,'Back up'!$B$2:$C$18,2),"")</f>
        <v/>
      </c>
      <c r="R384" s="213"/>
      <c r="S384" s="214"/>
      <c r="T384" s="214"/>
      <c r="U384" s="214"/>
      <c r="V384" s="214"/>
      <c r="W384" s="214"/>
      <c r="X384" s="214"/>
      <c r="Y384" s="214"/>
      <c r="Z384" s="214"/>
      <c r="AA384" s="214"/>
      <c r="AB384" s="214"/>
    </row>
    <row r="385" hidden="1">
      <c r="A385" s="208">
        <v>384.0</v>
      </c>
      <c r="B385" s="1162"/>
      <c r="C385" s="213"/>
      <c r="D385" s="1135"/>
      <c r="E385" s="1135"/>
      <c r="F385" s="1136"/>
      <c r="G385" s="1342"/>
      <c r="H385" s="1342"/>
      <c r="I385" s="1367"/>
      <c r="J385" s="1322"/>
      <c r="K385" s="219"/>
      <c r="L385" s="219"/>
      <c r="M385" s="213"/>
      <c r="N385" s="213"/>
      <c r="O385" s="213"/>
      <c r="P385" s="213"/>
      <c r="Q385" s="213" t="str">
        <f>iferror(vlookup(S385,'Back up'!$B$2:$C$18,2),"")</f>
        <v/>
      </c>
      <c r="R385" s="213"/>
      <c r="S385" s="214"/>
      <c r="T385" s="214"/>
      <c r="U385" s="214"/>
      <c r="V385" s="214"/>
      <c r="W385" s="214"/>
      <c r="X385" s="214"/>
      <c r="Y385" s="214"/>
      <c r="Z385" s="214"/>
      <c r="AA385" s="214"/>
      <c r="AB385" s="214"/>
    </row>
    <row r="386" hidden="1">
      <c r="A386" s="208">
        <v>385.0</v>
      </c>
      <c r="B386" s="1162"/>
      <c r="C386" s="213"/>
      <c r="D386" s="1135"/>
      <c r="E386" s="1135"/>
      <c r="F386" s="1116"/>
      <c r="G386" s="1297"/>
      <c r="H386" s="1297"/>
      <c r="I386" s="1216"/>
      <c r="J386" s="1322"/>
      <c r="K386" s="219"/>
      <c r="L386" s="219"/>
      <c r="M386" s="213"/>
      <c r="N386" s="213"/>
      <c r="O386" s="213"/>
      <c r="P386" s="213"/>
      <c r="Q386" s="213" t="str">
        <f>iferror(vlookup(S386,'Back up'!$B$2:$C$18,2),"")</f>
        <v/>
      </c>
      <c r="R386" s="213"/>
      <c r="S386" s="214"/>
      <c r="T386" s="214"/>
      <c r="U386" s="214"/>
      <c r="V386" s="214"/>
      <c r="W386" s="214"/>
      <c r="X386" s="214"/>
      <c r="Y386" s="214"/>
      <c r="Z386" s="214"/>
      <c r="AA386" s="214"/>
      <c r="AB386" s="214"/>
    </row>
    <row r="387" hidden="1">
      <c r="A387" s="208">
        <v>386.0</v>
      </c>
      <c r="B387" s="1162"/>
      <c r="C387" s="213"/>
      <c r="D387" s="1135"/>
      <c r="E387" s="1135"/>
      <c r="F387" s="1136"/>
      <c r="G387" s="1342"/>
      <c r="H387" s="1342"/>
      <c r="I387" s="1367"/>
      <c r="J387" s="1322"/>
      <c r="K387" s="219"/>
      <c r="L387" s="219"/>
      <c r="M387" s="213"/>
      <c r="N387" s="213"/>
      <c r="O387" s="213"/>
      <c r="P387" s="213"/>
      <c r="Q387" s="213" t="str">
        <f>iferror(vlookup(S387,'Back up'!$B$2:$C$18,2),"")</f>
        <v/>
      </c>
      <c r="R387" s="213"/>
      <c r="S387" s="214"/>
      <c r="T387" s="214"/>
      <c r="U387" s="214"/>
      <c r="V387" s="214"/>
      <c r="W387" s="214"/>
      <c r="X387" s="214"/>
      <c r="Y387" s="214"/>
      <c r="Z387" s="214"/>
      <c r="AA387" s="214"/>
      <c r="AB387" s="214"/>
    </row>
    <row r="388" hidden="1">
      <c r="A388" s="208">
        <v>387.0</v>
      </c>
      <c r="B388" s="1162"/>
      <c r="C388" s="213"/>
      <c r="D388" s="1351" t="s">
        <v>1832</v>
      </c>
      <c r="E388" s="1135"/>
      <c r="F388" s="1159" t="s">
        <v>22</v>
      </c>
      <c r="G388" s="1344" t="s">
        <v>2165</v>
      </c>
      <c r="H388" s="1344" t="s">
        <v>3286</v>
      </c>
      <c r="I388" s="1216"/>
      <c r="J388" s="1322" t="s">
        <v>3287</v>
      </c>
      <c r="K388" s="219"/>
      <c r="L388" s="219"/>
      <c r="M388" s="213"/>
      <c r="N388" s="213"/>
      <c r="O388" s="213"/>
      <c r="P388" s="213"/>
      <c r="Q388" s="213" t="str">
        <f>iferror(vlookup(S388,'Back up'!$B$2:$C$18,2),"")</f>
        <v/>
      </c>
      <c r="R388" s="213"/>
      <c r="S388" s="214"/>
      <c r="T388" s="214"/>
      <c r="U388" s="214"/>
      <c r="V388" s="214"/>
      <c r="W388" s="214"/>
      <c r="X388" s="214"/>
      <c r="Y388" s="214"/>
      <c r="Z388" s="214"/>
      <c r="AA388" s="214"/>
      <c r="AB388" s="214"/>
    </row>
    <row r="389" hidden="1">
      <c r="A389" s="208">
        <v>388.0</v>
      </c>
      <c r="B389" s="1162"/>
      <c r="C389" s="213"/>
      <c r="D389" s="1135" t="s">
        <v>1832</v>
      </c>
      <c r="E389" s="1135"/>
      <c r="F389" s="1136" t="s">
        <v>22</v>
      </c>
      <c r="G389" s="1342" t="s">
        <v>2606</v>
      </c>
      <c r="H389" s="1342" t="s">
        <v>3288</v>
      </c>
      <c r="I389" s="1367"/>
      <c r="J389" s="1322" t="s">
        <v>3289</v>
      </c>
      <c r="K389" s="219"/>
      <c r="L389" s="219"/>
      <c r="M389" s="213"/>
      <c r="N389" s="213"/>
      <c r="O389" s="213"/>
      <c r="P389" s="213"/>
      <c r="Q389" s="213" t="str">
        <f>iferror(vlookup(S389,'Back up'!$B$2:$C$18,2),"")</f>
        <v/>
      </c>
      <c r="R389" s="213"/>
      <c r="S389" s="214"/>
      <c r="T389" s="214"/>
      <c r="U389" s="214"/>
      <c r="V389" s="214"/>
      <c r="W389" s="214"/>
      <c r="X389" s="214"/>
      <c r="Y389" s="214"/>
      <c r="Z389" s="214"/>
      <c r="AA389" s="214"/>
      <c r="AB389" s="214"/>
    </row>
    <row r="390" hidden="1">
      <c r="A390" s="208">
        <v>389.0</v>
      </c>
      <c r="B390" s="1162"/>
      <c r="C390" s="213"/>
      <c r="D390" s="1135" t="s">
        <v>1832</v>
      </c>
      <c r="E390" s="1135"/>
      <c r="F390" s="1116" t="s">
        <v>22</v>
      </c>
      <c r="G390" s="1297" t="s">
        <v>2171</v>
      </c>
      <c r="H390" s="1297" t="s">
        <v>3290</v>
      </c>
      <c r="I390" s="1216"/>
      <c r="J390" s="1322" t="s">
        <v>3291</v>
      </c>
      <c r="K390" s="219"/>
      <c r="L390" s="219"/>
      <c r="M390" s="213"/>
      <c r="N390" s="213"/>
      <c r="O390" s="213"/>
      <c r="P390" s="213"/>
      <c r="Q390" s="213" t="str">
        <f>iferror(vlookup(S390,'Back up'!$B$2:$C$18,2),"")</f>
        <v/>
      </c>
      <c r="R390" s="213"/>
      <c r="S390" s="214"/>
      <c r="T390" s="214"/>
      <c r="U390" s="214"/>
      <c r="V390" s="214"/>
      <c r="W390" s="214"/>
      <c r="X390" s="214"/>
      <c r="Y390" s="214"/>
      <c r="Z390" s="214"/>
      <c r="AA390" s="214"/>
      <c r="AB390" s="214"/>
    </row>
    <row r="391" hidden="1">
      <c r="A391" s="208">
        <v>390.0</v>
      </c>
      <c r="B391" s="1162"/>
      <c r="C391" s="213"/>
      <c r="D391" s="1135" t="s">
        <v>1832</v>
      </c>
      <c r="E391" s="1135"/>
      <c r="F391" s="1140" t="s">
        <v>22</v>
      </c>
      <c r="G391" s="1343" t="s">
        <v>2614</v>
      </c>
      <c r="H391" s="1343" t="s">
        <v>3292</v>
      </c>
      <c r="I391" s="1367"/>
      <c r="J391" s="1322" t="s">
        <v>3293</v>
      </c>
      <c r="K391" s="219"/>
      <c r="L391" s="219"/>
      <c r="M391" s="213"/>
      <c r="N391" s="213"/>
      <c r="O391" s="213"/>
      <c r="P391" s="213"/>
      <c r="Q391" s="213" t="str">
        <f>iferror(vlookup(S391,'Back up'!$B$2:$C$18,2),"")</f>
        <v/>
      </c>
      <c r="R391" s="213"/>
      <c r="S391" s="214"/>
      <c r="T391" s="214"/>
      <c r="U391" s="214"/>
      <c r="V391" s="214"/>
      <c r="W391" s="214"/>
      <c r="X391" s="214"/>
      <c r="Y391" s="214"/>
      <c r="Z391" s="214"/>
      <c r="AA391" s="214"/>
      <c r="AB391" s="214"/>
    </row>
    <row r="392" hidden="1">
      <c r="A392" s="208">
        <v>391.0</v>
      </c>
      <c r="B392" s="1162"/>
      <c r="C392" s="213"/>
      <c r="D392" s="1135" t="s">
        <v>1832</v>
      </c>
      <c r="E392" s="1135"/>
      <c r="F392" s="1159" t="s">
        <v>22</v>
      </c>
      <c r="G392" s="1344" t="s">
        <v>3294</v>
      </c>
      <c r="H392" s="1344" t="s">
        <v>3295</v>
      </c>
      <c r="I392" s="1216"/>
      <c r="J392" s="1322" t="s">
        <v>3296</v>
      </c>
      <c r="K392" s="219"/>
      <c r="L392" s="219"/>
      <c r="M392" s="213"/>
      <c r="N392" s="213"/>
      <c r="O392" s="213"/>
      <c r="P392" s="213"/>
      <c r="Q392" s="213" t="str">
        <f>iferror(vlookup(S392,'Back up'!$B$2:$C$18,2),"")</f>
        <v/>
      </c>
      <c r="R392" s="213"/>
      <c r="S392" s="214"/>
      <c r="T392" s="214"/>
      <c r="U392" s="214"/>
      <c r="V392" s="214"/>
      <c r="W392" s="214"/>
      <c r="X392" s="214"/>
      <c r="Y392" s="214"/>
      <c r="Z392" s="214"/>
      <c r="AA392" s="214"/>
      <c r="AB392" s="214"/>
    </row>
    <row r="393" hidden="1">
      <c r="A393" s="208">
        <v>392.0</v>
      </c>
      <c r="B393" s="1162"/>
      <c r="C393" s="213"/>
      <c r="D393" s="1135" t="s">
        <v>1832</v>
      </c>
      <c r="E393" s="1135"/>
      <c r="F393" s="1136" t="s">
        <v>22</v>
      </c>
      <c r="G393" s="1342" t="s">
        <v>510</v>
      </c>
      <c r="H393" s="1342" t="s">
        <v>3297</v>
      </c>
      <c r="I393" s="1367"/>
      <c r="J393" s="1322" t="s">
        <v>3298</v>
      </c>
      <c r="K393" s="219"/>
      <c r="L393" s="219"/>
      <c r="M393" s="213"/>
      <c r="N393" s="213"/>
      <c r="O393" s="213"/>
      <c r="P393" s="213"/>
      <c r="Q393" s="213" t="str">
        <f>iferror(vlookup(S393,'Back up'!$B$2:$C$18,2),"")</f>
        <v/>
      </c>
      <c r="R393" s="213"/>
      <c r="S393" s="214"/>
      <c r="T393" s="214"/>
      <c r="U393" s="214"/>
      <c r="V393" s="214"/>
      <c r="W393" s="214"/>
      <c r="X393" s="214"/>
      <c r="Y393" s="214"/>
      <c r="Z393" s="214"/>
      <c r="AA393" s="214"/>
      <c r="AB393" s="214"/>
    </row>
    <row r="394" hidden="1">
      <c r="A394" s="208">
        <v>393.0</v>
      </c>
      <c r="B394" s="1162"/>
      <c r="C394" s="213"/>
      <c r="D394" s="1135" t="s">
        <v>1832</v>
      </c>
      <c r="E394" s="1135"/>
      <c r="F394" s="1116" t="s">
        <v>22</v>
      </c>
      <c r="G394" s="1297" t="s">
        <v>2628</v>
      </c>
      <c r="H394" s="1297" t="s">
        <v>3299</v>
      </c>
      <c r="I394" s="1216"/>
      <c r="J394" s="1322" t="s">
        <v>3300</v>
      </c>
      <c r="K394" s="219"/>
      <c r="L394" s="219"/>
      <c r="M394" s="213"/>
      <c r="N394" s="213"/>
      <c r="O394" s="213"/>
      <c r="P394" s="213"/>
      <c r="Q394" s="213" t="str">
        <f>iferror(vlookup(S394,'Back up'!$B$2:$C$18,2),"")</f>
        <v/>
      </c>
      <c r="R394" s="213"/>
      <c r="S394" s="214"/>
      <c r="T394" s="214"/>
      <c r="U394" s="214"/>
      <c r="V394" s="214"/>
      <c r="W394" s="214"/>
      <c r="X394" s="214"/>
      <c r="Y394" s="214"/>
      <c r="Z394" s="214"/>
      <c r="AA394" s="214"/>
      <c r="AB394" s="214"/>
    </row>
    <row r="395" hidden="1">
      <c r="A395" s="208">
        <v>394.0</v>
      </c>
      <c r="B395" s="1162"/>
      <c r="C395" s="213"/>
      <c r="D395" s="1135" t="s">
        <v>1832</v>
      </c>
      <c r="E395" s="1135"/>
      <c r="F395" s="1140" t="s">
        <v>22</v>
      </c>
      <c r="G395" s="1343" t="s">
        <v>3301</v>
      </c>
      <c r="H395" s="1343" t="s">
        <v>3302</v>
      </c>
      <c r="I395" s="1367"/>
      <c r="J395" s="1322" t="s">
        <v>3303</v>
      </c>
      <c r="K395" s="219"/>
      <c r="L395" s="219"/>
      <c r="M395" s="213"/>
      <c r="N395" s="213"/>
      <c r="O395" s="213"/>
      <c r="P395" s="213"/>
      <c r="Q395" s="213" t="str">
        <f>iferror(vlookup(S395,'Back up'!$B$2:$C$18,2),"")</f>
        <v/>
      </c>
      <c r="R395" s="213"/>
      <c r="S395" s="214"/>
      <c r="T395" s="214"/>
      <c r="U395" s="214"/>
      <c r="V395" s="214"/>
      <c r="W395" s="214"/>
      <c r="X395" s="214"/>
      <c r="Y395" s="214"/>
      <c r="Z395" s="214"/>
      <c r="AA395" s="214"/>
      <c r="AB395" s="214"/>
    </row>
    <row r="396" hidden="1">
      <c r="A396" s="208">
        <v>395.0</v>
      </c>
      <c r="B396" s="1162"/>
      <c r="C396" s="213"/>
      <c r="D396" s="1135" t="s">
        <v>1832</v>
      </c>
      <c r="E396" s="1135"/>
      <c r="F396" s="1159" t="s">
        <v>22</v>
      </c>
      <c r="G396" s="1344" t="s">
        <v>2179</v>
      </c>
      <c r="H396" s="1344" t="s">
        <v>3304</v>
      </c>
      <c r="I396" s="1216"/>
      <c r="J396" s="1322" t="s">
        <v>3305</v>
      </c>
      <c r="K396" s="219"/>
      <c r="L396" s="219"/>
      <c r="M396" s="213"/>
      <c r="N396" s="213"/>
      <c r="O396" s="213"/>
      <c r="P396" s="213"/>
      <c r="Q396" s="213" t="str">
        <f>iferror(vlookup(S396,'Back up'!$B$2:$C$18,2),"")</f>
        <v/>
      </c>
      <c r="R396" s="213"/>
      <c r="S396" s="214"/>
      <c r="T396" s="214"/>
      <c r="U396" s="214"/>
      <c r="V396" s="214"/>
      <c r="W396" s="214"/>
      <c r="X396" s="214"/>
      <c r="Y396" s="214"/>
      <c r="Z396" s="214"/>
      <c r="AA396" s="214"/>
      <c r="AB396" s="214"/>
    </row>
    <row r="397" hidden="1">
      <c r="A397" s="208">
        <v>396.0</v>
      </c>
      <c r="B397" s="1162"/>
      <c r="C397" s="213"/>
      <c r="D397" s="1135" t="s">
        <v>1832</v>
      </c>
      <c r="E397" s="1135"/>
      <c r="F397" s="1159" t="s">
        <v>22</v>
      </c>
      <c r="G397" s="1187" t="s">
        <v>2182</v>
      </c>
      <c r="H397" s="1187" t="s">
        <v>3306</v>
      </c>
      <c r="I397" s="1336"/>
      <c r="J397" s="1322" t="s">
        <v>3307</v>
      </c>
      <c r="K397" s="219"/>
      <c r="L397" s="219"/>
      <c r="M397" s="213"/>
      <c r="N397" s="213"/>
      <c r="O397" s="213"/>
      <c r="P397" s="213"/>
      <c r="Q397" s="213" t="str">
        <f>iferror(vlookup(S397,'Back up'!$B$2:$C$18,2),"")</f>
        <v/>
      </c>
      <c r="R397" s="213"/>
      <c r="S397" s="214"/>
      <c r="T397" s="214"/>
      <c r="U397" s="214"/>
      <c r="V397" s="214"/>
      <c r="W397" s="214"/>
      <c r="X397" s="214"/>
      <c r="Y397" s="214"/>
      <c r="Z397" s="214"/>
      <c r="AA397" s="214"/>
      <c r="AB397" s="214"/>
    </row>
    <row r="398" hidden="1">
      <c r="A398" s="208">
        <v>397.0</v>
      </c>
      <c r="B398" s="1162"/>
      <c r="C398" s="213"/>
      <c r="D398" s="1135" t="s">
        <v>1832</v>
      </c>
      <c r="E398" s="1135"/>
      <c r="F398" s="1159" t="s">
        <v>22</v>
      </c>
      <c r="G398" s="1187" t="s">
        <v>2185</v>
      </c>
      <c r="H398" s="1187" t="s">
        <v>3306</v>
      </c>
      <c r="I398" s="1336"/>
      <c r="J398" s="1322" t="s">
        <v>3307</v>
      </c>
      <c r="K398" s="219"/>
      <c r="L398" s="219"/>
      <c r="M398" s="213"/>
      <c r="N398" s="213"/>
      <c r="O398" s="213"/>
      <c r="P398" s="213"/>
      <c r="Q398" s="213" t="str">
        <f>iferror(vlookup(S398,'Back up'!$B$2:$C$18,2),"")</f>
        <v/>
      </c>
      <c r="R398" s="213"/>
      <c r="S398" s="214"/>
      <c r="T398" s="214"/>
      <c r="U398" s="214"/>
      <c r="V398" s="214"/>
      <c r="W398" s="214"/>
      <c r="X398" s="214"/>
      <c r="Y398" s="214"/>
      <c r="Z398" s="214"/>
      <c r="AA398" s="214"/>
      <c r="AB398" s="214"/>
    </row>
    <row r="399" hidden="1">
      <c r="A399" s="208">
        <v>398.0</v>
      </c>
      <c r="B399" s="1162"/>
      <c r="C399" s="213"/>
      <c r="D399" s="1135" t="s">
        <v>1832</v>
      </c>
      <c r="E399" s="1135"/>
      <c r="F399" s="1159" t="s">
        <v>22</v>
      </c>
      <c r="G399" s="1187" t="s">
        <v>3308</v>
      </c>
      <c r="H399" s="1187" t="s">
        <v>3309</v>
      </c>
      <c r="I399" s="1336"/>
      <c r="J399" s="1322" t="s">
        <v>3310</v>
      </c>
      <c r="K399" s="219"/>
      <c r="L399" s="219"/>
      <c r="M399" s="213"/>
      <c r="N399" s="213"/>
      <c r="O399" s="213"/>
      <c r="P399" s="213"/>
      <c r="Q399" s="213" t="str">
        <f>iferror(vlookup(S399,'Back up'!$B$2:$C$18,2),"")</f>
        <v/>
      </c>
      <c r="R399" s="213"/>
      <c r="S399" s="214"/>
      <c r="T399" s="214"/>
      <c r="U399" s="214"/>
      <c r="V399" s="214"/>
      <c r="W399" s="214"/>
      <c r="X399" s="214"/>
      <c r="Y399" s="214"/>
      <c r="Z399" s="214"/>
      <c r="AA399" s="214"/>
      <c r="AB399" s="214"/>
    </row>
    <row r="400" hidden="1">
      <c r="A400" s="208">
        <v>399.0</v>
      </c>
      <c r="B400" s="1162"/>
      <c r="C400" s="213"/>
      <c r="D400" s="1135" t="s">
        <v>1832</v>
      </c>
      <c r="E400" s="1135"/>
      <c r="F400" s="1159" t="s">
        <v>22</v>
      </c>
      <c r="G400" s="1187" t="s">
        <v>2741</v>
      </c>
      <c r="H400" s="1187" t="s">
        <v>3309</v>
      </c>
      <c r="I400" s="1336"/>
      <c r="J400" s="1322" t="s">
        <v>3310</v>
      </c>
      <c r="K400" s="219"/>
      <c r="L400" s="219"/>
      <c r="M400" s="213"/>
      <c r="N400" s="213"/>
      <c r="O400" s="213"/>
      <c r="P400" s="213"/>
      <c r="Q400" s="213" t="str">
        <f>iferror(vlookup(S400,'Back up'!$B$2:$C$18,2),"")</f>
        <v/>
      </c>
      <c r="R400" s="213"/>
      <c r="S400" s="214"/>
      <c r="T400" s="214"/>
      <c r="U400" s="214"/>
      <c r="V400" s="214"/>
      <c r="W400" s="214"/>
      <c r="X400" s="214"/>
      <c r="Y400" s="214"/>
      <c r="Z400" s="214"/>
      <c r="AA400" s="214"/>
      <c r="AB400" s="214"/>
    </row>
    <row r="401" hidden="1">
      <c r="A401" s="208">
        <v>400.0</v>
      </c>
      <c r="B401" s="1162"/>
      <c r="C401" s="213"/>
      <c r="D401" s="1135" t="s">
        <v>1832</v>
      </c>
      <c r="E401" s="1135"/>
      <c r="F401" s="1159" t="s">
        <v>22</v>
      </c>
      <c r="G401" s="1187" t="s">
        <v>2654</v>
      </c>
      <c r="H401" s="1187" t="s">
        <v>3311</v>
      </c>
      <c r="I401" s="1336"/>
      <c r="J401" s="1322">
        <v>8.88485159E8</v>
      </c>
      <c r="K401" s="219"/>
      <c r="L401" s="219"/>
      <c r="M401" s="213"/>
      <c r="N401" s="213"/>
      <c r="O401" s="213"/>
      <c r="P401" s="213"/>
      <c r="Q401" s="213" t="str">
        <f>iferror(vlookup(S401,'Back up'!$B$2:$C$18,2),"")</f>
        <v/>
      </c>
      <c r="R401" s="213"/>
      <c r="S401" s="214"/>
      <c r="T401" s="214"/>
      <c r="U401" s="214"/>
      <c r="V401" s="214"/>
      <c r="W401" s="214"/>
      <c r="X401" s="214"/>
      <c r="Y401" s="214"/>
      <c r="Z401" s="214"/>
      <c r="AA401" s="214"/>
      <c r="AB401" s="214"/>
    </row>
    <row r="402" hidden="1">
      <c r="A402" s="208">
        <v>401.0</v>
      </c>
      <c r="B402" s="1162"/>
      <c r="C402" s="213"/>
      <c r="D402" s="1135" t="s">
        <v>1832</v>
      </c>
      <c r="E402" s="1135"/>
      <c r="F402" s="1159" t="s">
        <v>22</v>
      </c>
      <c r="G402" s="1187" t="s">
        <v>2757</v>
      </c>
      <c r="H402" s="1187" t="s">
        <v>3311</v>
      </c>
      <c r="I402" s="1336"/>
      <c r="J402" s="1322">
        <v>8.88485159E8</v>
      </c>
      <c r="K402" s="219"/>
      <c r="L402" s="219"/>
      <c r="M402" s="213"/>
      <c r="N402" s="213"/>
      <c r="O402" s="213"/>
      <c r="P402" s="213"/>
      <c r="Q402" s="213" t="str">
        <f>iferror(vlookup(S402,'Back up'!$B$2:$C$18,2),"")</f>
        <v/>
      </c>
      <c r="R402" s="213"/>
      <c r="S402" s="214"/>
      <c r="T402" s="214"/>
      <c r="U402" s="214"/>
      <c r="V402" s="214"/>
      <c r="W402" s="214"/>
      <c r="X402" s="214"/>
      <c r="Y402" s="214"/>
      <c r="Z402" s="214"/>
      <c r="AA402" s="214"/>
      <c r="AB402" s="214"/>
    </row>
    <row r="403" hidden="1">
      <c r="A403" s="208">
        <v>402.0</v>
      </c>
      <c r="B403" s="1162"/>
      <c r="C403" s="213"/>
      <c r="D403" s="1135" t="s">
        <v>1832</v>
      </c>
      <c r="E403" s="1135"/>
      <c r="F403" s="1159" t="s">
        <v>22</v>
      </c>
      <c r="G403" s="1187" t="s">
        <v>2657</v>
      </c>
      <c r="H403" s="1187" t="s">
        <v>3312</v>
      </c>
      <c r="I403" s="1336"/>
      <c r="J403" s="1322">
        <v>8.89541696E8</v>
      </c>
      <c r="K403" s="219"/>
      <c r="L403" s="219"/>
      <c r="M403" s="213"/>
      <c r="N403" s="213"/>
      <c r="O403" s="213"/>
      <c r="P403" s="213"/>
      <c r="Q403" s="213" t="str">
        <f>iferror(vlookup(S403,'Back up'!$B$2:$C$18,2),"")</f>
        <v/>
      </c>
      <c r="R403" s="213"/>
      <c r="S403" s="214"/>
      <c r="T403" s="214"/>
      <c r="U403" s="214"/>
      <c r="V403" s="214"/>
      <c r="W403" s="214"/>
      <c r="X403" s="214"/>
      <c r="Y403" s="214"/>
      <c r="Z403" s="214"/>
      <c r="AA403" s="214"/>
      <c r="AB403" s="214"/>
    </row>
    <row r="404" hidden="1">
      <c r="A404" s="208">
        <v>403.0</v>
      </c>
      <c r="B404" s="1162"/>
      <c r="C404" s="213"/>
      <c r="D404" s="1135" t="s">
        <v>1832</v>
      </c>
      <c r="E404" s="1135"/>
      <c r="F404" s="1159" t="s">
        <v>22</v>
      </c>
      <c r="G404" s="1187" t="s">
        <v>904</v>
      </c>
      <c r="H404" s="1187" t="s">
        <v>3312</v>
      </c>
      <c r="I404" s="1336"/>
      <c r="J404" s="1322">
        <v>8.89541696E8</v>
      </c>
      <c r="K404" s="219"/>
      <c r="L404" s="219"/>
      <c r="M404" s="213"/>
      <c r="N404" s="213"/>
      <c r="O404" s="213"/>
      <c r="P404" s="213"/>
      <c r="Q404" s="213" t="str">
        <f>iferror(vlookup(S404,'Back up'!$B$2:$C$18,2),"")</f>
        <v/>
      </c>
      <c r="R404" s="213"/>
      <c r="S404" s="214"/>
      <c r="T404" s="214"/>
      <c r="U404" s="214"/>
      <c r="V404" s="214"/>
      <c r="W404" s="214"/>
      <c r="X404" s="214"/>
      <c r="Y404" s="214"/>
      <c r="Z404" s="214"/>
      <c r="AA404" s="214"/>
      <c r="AB404" s="214"/>
    </row>
    <row r="405" hidden="1">
      <c r="A405" s="208">
        <v>404.0</v>
      </c>
      <c r="B405" s="1162"/>
      <c r="C405" s="213"/>
      <c r="D405" s="1135" t="s">
        <v>1832</v>
      </c>
      <c r="E405" s="1135"/>
      <c r="F405" s="1159" t="s">
        <v>22</v>
      </c>
      <c r="G405" s="1187" t="s">
        <v>2192</v>
      </c>
      <c r="H405" s="1187" t="s">
        <v>3313</v>
      </c>
      <c r="I405" s="1336"/>
      <c r="J405" s="1322">
        <v>8.96877042E8</v>
      </c>
      <c r="K405" s="219"/>
      <c r="L405" s="219"/>
      <c r="M405" s="213"/>
      <c r="N405" s="213"/>
      <c r="O405" s="213"/>
      <c r="P405" s="213"/>
      <c r="Q405" s="213" t="str">
        <f>iferror(vlookup(S405,'Back up'!$B$2:$C$18,2),"")</f>
        <v/>
      </c>
      <c r="R405" s="213"/>
      <c r="S405" s="214"/>
      <c r="T405" s="214"/>
      <c r="U405" s="214"/>
      <c r="V405" s="214"/>
      <c r="W405" s="214"/>
      <c r="X405" s="214"/>
      <c r="Y405" s="214"/>
      <c r="Z405" s="214"/>
      <c r="AA405" s="214"/>
      <c r="AB405" s="214"/>
    </row>
    <row r="406" hidden="1">
      <c r="A406" s="208">
        <v>405.0</v>
      </c>
      <c r="B406" s="1162"/>
      <c r="C406" s="213"/>
      <c r="D406" s="1135" t="s">
        <v>1832</v>
      </c>
      <c r="E406" s="1135"/>
      <c r="F406" s="1159" t="s">
        <v>22</v>
      </c>
      <c r="G406" s="1187" t="s">
        <v>2664</v>
      </c>
      <c r="H406" s="1187" t="s">
        <v>3314</v>
      </c>
      <c r="I406" s="1336"/>
      <c r="J406" s="1322">
        <v>8.86692451E8</v>
      </c>
      <c r="K406" s="219"/>
      <c r="L406" s="219"/>
      <c r="M406" s="213"/>
      <c r="N406" s="213"/>
      <c r="O406" s="213"/>
      <c r="P406" s="213"/>
      <c r="Q406" s="213" t="str">
        <f>iferror(vlookup(S406,'Back up'!$B$2:$C$18,2),"")</f>
        <v/>
      </c>
      <c r="R406" s="213"/>
      <c r="S406" s="214"/>
      <c r="T406" s="214"/>
      <c r="U406" s="214"/>
      <c r="V406" s="214"/>
      <c r="W406" s="214"/>
      <c r="X406" s="214"/>
      <c r="Y406" s="214"/>
      <c r="Z406" s="214"/>
      <c r="AA406" s="214"/>
      <c r="AB406" s="214"/>
    </row>
    <row r="407" hidden="1">
      <c r="A407" s="208">
        <v>406.0</v>
      </c>
      <c r="B407" s="1162"/>
      <c r="C407" s="213"/>
      <c r="D407" s="1135" t="s">
        <v>1832</v>
      </c>
      <c r="E407" s="1135"/>
      <c r="F407" s="1159" t="s">
        <v>22</v>
      </c>
      <c r="G407" s="1187" t="s">
        <v>1974</v>
      </c>
      <c r="H407" s="1187" t="s">
        <v>3315</v>
      </c>
      <c r="I407" s="1336"/>
      <c r="J407" s="1322">
        <v>8.75761381E8</v>
      </c>
      <c r="K407" s="219"/>
      <c r="L407" s="219"/>
      <c r="M407" s="213"/>
      <c r="N407" s="213"/>
      <c r="O407" s="213"/>
      <c r="P407" s="213"/>
      <c r="Q407" s="213" t="str">
        <f>iferror(vlookup(S407,'Back up'!$B$2:$C$18,2),"")</f>
        <v/>
      </c>
      <c r="R407" s="213"/>
      <c r="S407" s="214"/>
      <c r="T407" s="214"/>
      <c r="U407" s="214"/>
      <c r="V407" s="214"/>
      <c r="W407" s="214"/>
      <c r="X407" s="214"/>
      <c r="Y407" s="214"/>
      <c r="Z407" s="214"/>
      <c r="AA407" s="214"/>
      <c r="AB407" s="214"/>
    </row>
    <row r="408" hidden="1">
      <c r="A408" s="208">
        <v>407.0</v>
      </c>
      <c r="B408" s="1162"/>
      <c r="C408" s="213"/>
      <c r="D408" s="1135" t="s">
        <v>1832</v>
      </c>
      <c r="E408" s="1135"/>
      <c r="F408" s="1159" t="s">
        <v>22</v>
      </c>
      <c r="G408" s="1187" t="s">
        <v>2128</v>
      </c>
      <c r="H408" s="1187" t="s">
        <v>3315</v>
      </c>
      <c r="I408" s="1336"/>
      <c r="J408" s="1322">
        <v>8.75761381E8</v>
      </c>
      <c r="K408" s="219"/>
      <c r="L408" s="219"/>
      <c r="M408" s="213"/>
      <c r="N408" s="213"/>
      <c r="O408" s="213"/>
      <c r="P408" s="213"/>
      <c r="Q408" s="213" t="str">
        <f>iferror(vlookup(S408,'Back up'!$B$2:$C$18,2),"")</f>
        <v/>
      </c>
      <c r="R408" s="213"/>
      <c r="S408" s="214"/>
      <c r="T408" s="214"/>
      <c r="U408" s="214"/>
      <c r="V408" s="214"/>
      <c r="W408" s="214"/>
      <c r="X408" s="214"/>
      <c r="Y408" s="214"/>
      <c r="Z408" s="214"/>
      <c r="AA408" s="214"/>
      <c r="AB408" s="214"/>
    </row>
    <row r="409" hidden="1">
      <c r="A409" s="208">
        <v>408.0</v>
      </c>
      <c r="B409" s="1162"/>
      <c r="C409" s="213"/>
      <c r="D409" s="1135" t="s">
        <v>1832</v>
      </c>
      <c r="E409" s="1135"/>
      <c r="F409" s="1159" t="s">
        <v>22</v>
      </c>
      <c r="G409" s="1187" t="s">
        <v>2284</v>
      </c>
      <c r="H409" s="1187" t="s">
        <v>3316</v>
      </c>
      <c r="I409" s="1336"/>
      <c r="J409" s="1322">
        <v>6.52267714E8</v>
      </c>
      <c r="K409" s="219"/>
      <c r="L409" s="219"/>
      <c r="M409" s="213"/>
      <c r="N409" s="213"/>
      <c r="O409" s="213"/>
      <c r="P409" s="213"/>
      <c r="Q409" s="213" t="str">
        <f>iferror(vlookup(S409,'Back up'!$B$2:$C$18,2),"")</f>
        <v/>
      </c>
      <c r="R409" s="213"/>
      <c r="S409" s="214"/>
      <c r="T409" s="214"/>
      <c r="U409" s="214"/>
      <c r="V409" s="214"/>
      <c r="W409" s="214"/>
      <c r="X409" s="214"/>
      <c r="Y409" s="214"/>
      <c r="Z409" s="214"/>
      <c r="AA409" s="214"/>
      <c r="AB409" s="214"/>
    </row>
    <row r="410" hidden="1">
      <c r="A410" s="208">
        <v>409.0</v>
      </c>
      <c r="B410" s="1162"/>
      <c r="C410" s="213"/>
      <c r="D410" s="1135" t="s">
        <v>1832</v>
      </c>
      <c r="E410" s="1135"/>
      <c r="F410" s="1159" t="s">
        <v>22</v>
      </c>
      <c r="G410" s="1187" t="s">
        <v>528</v>
      </c>
      <c r="H410" s="1187" t="s">
        <v>3316</v>
      </c>
      <c r="I410" s="1336"/>
      <c r="J410" s="1322">
        <v>6.52267714E8</v>
      </c>
      <c r="K410" s="219"/>
      <c r="L410" s="219"/>
      <c r="M410" s="213"/>
      <c r="N410" s="213"/>
      <c r="O410" s="213"/>
      <c r="P410" s="213"/>
      <c r="Q410" s="213" t="str">
        <f>iferror(vlookup(S410,'Back up'!$B$2:$C$18,2),"")</f>
        <v/>
      </c>
      <c r="R410" s="213"/>
      <c r="S410" s="214"/>
      <c r="T410" s="214"/>
      <c r="U410" s="214"/>
      <c r="V410" s="214"/>
      <c r="W410" s="214"/>
      <c r="X410" s="214"/>
      <c r="Y410" s="214"/>
      <c r="Z410" s="214"/>
      <c r="AA410" s="214"/>
      <c r="AB410" s="214"/>
    </row>
    <row r="411" hidden="1">
      <c r="A411" s="208">
        <v>410.0</v>
      </c>
      <c r="B411" s="1162"/>
      <c r="C411" s="213"/>
      <c r="D411" s="1135" t="s">
        <v>1832</v>
      </c>
      <c r="E411" s="1135"/>
      <c r="F411" s="1159" t="s">
        <v>22</v>
      </c>
      <c r="G411" s="1187" t="s">
        <v>2210</v>
      </c>
      <c r="H411" s="1187" t="s">
        <v>3317</v>
      </c>
      <c r="I411" s="1336"/>
      <c r="J411" s="1322">
        <v>9.65638832E8</v>
      </c>
      <c r="K411" s="219"/>
      <c r="L411" s="219"/>
      <c r="M411" s="213"/>
      <c r="N411" s="213"/>
      <c r="O411" s="213"/>
      <c r="P411" s="213"/>
      <c r="Q411" s="213" t="str">
        <f>iferror(vlookup(S411,'Back up'!$B$2:$C$18,2),"")</f>
        <v/>
      </c>
      <c r="R411" s="213"/>
      <c r="S411" s="214"/>
      <c r="T411" s="214"/>
      <c r="U411" s="214"/>
      <c r="V411" s="214"/>
      <c r="W411" s="214"/>
      <c r="X411" s="214"/>
      <c r="Y411" s="214"/>
      <c r="Z411" s="214"/>
      <c r="AA411" s="214"/>
      <c r="AB411" s="214"/>
    </row>
    <row r="412" hidden="1">
      <c r="A412" s="208">
        <v>411.0</v>
      </c>
      <c r="B412" s="1162"/>
      <c r="C412" s="213"/>
      <c r="D412" s="1135" t="s">
        <v>1832</v>
      </c>
      <c r="E412" s="1135"/>
      <c r="F412" s="1159" t="s">
        <v>22</v>
      </c>
      <c r="G412" s="1187" t="s">
        <v>2036</v>
      </c>
      <c r="H412" s="1187" t="s">
        <v>3318</v>
      </c>
      <c r="I412" s="1336"/>
      <c r="J412" s="1322">
        <v>6.46459644E8</v>
      </c>
      <c r="K412" s="219"/>
      <c r="L412" s="219"/>
      <c r="M412" s="213"/>
      <c r="N412" s="213"/>
      <c r="O412" s="213"/>
      <c r="P412" s="213"/>
      <c r="Q412" s="213" t="str">
        <f>iferror(vlookup(S412,'Back up'!$B$2:$C$18,2),"")</f>
        <v/>
      </c>
      <c r="R412" s="213"/>
      <c r="S412" s="214"/>
      <c r="T412" s="214"/>
      <c r="U412" s="214"/>
      <c r="V412" s="214"/>
      <c r="W412" s="214"/>
      <c r="X412" s="214"/>
      <c r="Y412" s="214"/>
      <c r="Z412" s="214"/>
      <c r="AA412" s="214"/>
      <c r="AB412" s="214"/>
    </row>
    <row r="413" hidden="1">
      <c r="A413" s="208">
        <v>412.0</v>
      </c>
      <c r="B413" s="1162"/>
      <c r="C413" s="213"/>
      <c r="D413" s="1135" t="s">
        <v>1832</v>
      </c>
      <c r="E413" s="1135"/>
      <c r="F413" s="1159" t="s">
        <v>22</v>
      </c>
      <c r="G413" s="1187" t="s">
        <v>2126</v>
      </c>
      <c r="H413" s="1187" t="s">
        <v>3319</v>
      </c>
      <c r="I413" s="1336"/>
      <c r="J413" s="1322">
        <v>9.45897401E8</v>
      </c>
      <c r="K413" s="219"/>
      <c r="L413" s="219"/>
      <c r="M413" s="213"/>
      <c r="N413" s="213"/>
      <c r="O413" s="213"/>
      <c r="P413" s="213"/>
      <c r="Q413" s="213" t="str">
        <f>iferror(vlookup(S413,'Back up'!$B$2:$C$18,2),"")</f>
        <v/>
      </c>
      <c r="R413" s="213"/>
      <c r="S413" s="214"/>
      <c r="T413" s="214"/>
      <c r="U413" s="214"/>
      <c r="V413" s="214"/>
      <c r="W413" s="214"/>
      <c r="X413" s="214"/>
      <c r="Y413" s="214"/>
      <c r="Z413" s="214"/>
      <c r="AA413" s="214"/>
      <c r="AB413" s="214"/>
    </row>
    <row r="414" hidden="1">
      <c r="A414" s="208">
        <v>413.0</v>
      </c>
      <c r="B414" s="1162"/>
      <c r="C414" s="213"/>
      <c r="D414" s="1135" t="s">
        <v>1832</v>
      </c>
      <c r="E414" s="1135"/>
      <c r="F414" s="1159" t="s">
        <v>22</v>
      </c>
      <c r="G414" s="1187" t="s">
        <v>512</v>
      </c>
      <c r="H414" s="1187" t="s">
        <v>3320</v>
      </c>
      <c r="I414" s="1336"/>
      <c r="J414" s="1322">
        <v>9.49239194E8</v>
      </c>
      <c r="K414" s="219"/>
      <c r="L414" s="219"/>
      <c r="M414" s="213"/>
      <c r="N414" s="213"/>
      <c r="O414" s="213"/>
      <c r="P414" s="213"/>
      <c r="Q414" s="213" t="str">
        <f>iferror(vlookup(S414,'Back up'!$B$2:$C$18,2),"")</f>
        <v/>
      </c>
      <c r="R414" s="213"/>
      <c r="S414" s="214"/>
      <c r="T414" s="214"/>
      <c r="U414" s="214"/>
      <c r="V414" s="214"/>
      <c r="W414" s="214"/>
      <c r="X414" s="214"/>
      <c r="Y414" s="214"/>
      <c r="Z414" s="214"/>
      <c r="AA414" s="214"/>
      <c r="AB414" s="214"/>
    </row>
    <row r="415" hidden="1">
      <c r="A415" s="208">
        <v>414.0</v>
      </c>
      <c r="B415" s="1162"/>
      <c r="C415" s="213"/>
      <c r="D415" s="1135" t="s">
        <v>1832</v>
      </c>
      <c r="E415" s="1135"/>
      <c r="F415" s="1159" t="s">
        <v>22</v>
      </c>
      <c r="G415" s="1187" t="s">
        <v>2228</v>
      </c>
      <c r="H415" s="1187" t="s">
        <v>3321</v>
      </c>
      <c r="I415" s="1336"/>
      <c r="J415" s="1322">
        <v>8.83086681E8</v>
      </c>
      <c r="K415" s="219"/>
      <c r="L415" s="219"/>
      <c r="M415" s="213"/>
      <c r="N415" s="213"/>
      <c r="O415" s="213"/>
      <c r="P415" s="213"/>
      <c r="Q415" s="213" t="str">
        <f>iferror(vlookup(S415,'Back up'!$B$2:$C$18,2),"")</f>
        <v/>
      </c>
      <c r="R415" s="213"/>
      <c r="S415" s="214"/>
      <c r="T415" s="214"/>
      <c r="U415" s="214"/>
      <c r="V415" s="214"/>
      <c r="W415" s="214"/>
      <c r="X415" s="214"/>
      <c r="Y415" s="214"/>
      <c r="Z415" s="214"/>
      <c r="AA415" s="214"/>
      <c r="AB415" s="214"/>
    </row>
    <row r="416" hidden="1">
      <c r="A416" s="208">
        <v>415.0</v>
      </c>
      <c r="B416" s="1162"/>
      <c r="C416" s="213"/>
      <c r="D416" s="1135" t="s">
        <v>1832</v>
      </c>
      <c r="E416" s="1135"/>
      <c r="F416" s="1159" t="s">
        <v>22</v>
      </c>
      <c r="G416" s="1187" t="s">
        <v>494</v>
      </c>
      <c r="H416" s="1187" t="s">
        <v>3322</v>
      </c>
      <c r="I416" s="1336"/>
      <c r="J416" s="1322">
        <v>6.13987292E8</v>
      </c>
      <c r="K416" s="219"/>
      <c r="L416" s="219"/>
      <c r="M416" s="213"/>
      <c r="N416" s="213"/>
      <c r="O416" s="213"/>
      <c r="P416" s="213"/>
      <c r="Q416" s="213" t="str">
        <f>iferror(vlookup(S416,'Back up'!$B$2:$C$18,2),"")</f>
        <v/>
      </c>
      <c r="R416" s="213"/>
      <c r="S416" s="214"/>
      <c r="T416" s="214"/>
      <c r="U416" s="214"/>
      <c r="V416" s="214"/>
      <c r="W416" s="214"/>
      <c r="X416" s="214"/>
      <c r="Y416" s="214"/>
      <c r="Z416" s="214"/>
      <c r="AA416" s="214"/>
      <c r="AB416" s="214"/>
    </row>
    <row r="417" hidden="1">
      <c r="A417" s="208">
        <v>416.0</v>
      </c>
      <c r="B417" s="1162"/>
      <c r="C417" s="213"/>
      <c r="D417" s="1135" t="s">
        <v>1832</v>
      </c>
      <c r="E417" s="1135"/>
      <c r="F417" s="1159" t="s">
        <v>22</v>
      </c>
      <c r="G417" s="1187" t="s">
        <v>2799</v>
      </c>
      <c r="H417" s="1187" t="s">
        <v>3323</v>
      </c>
      <c r="I417" s="1336"/>
      <c r="J417" s="1322">
        <v>9.61456491E8</v>
      </c>
      <c r="K417" s="219"/>
      <c r="L417" s="219"/>
      <c r="M417" s="213"/>
      <c r="N417" s="213"/>
      <c r="O417" s="213"/>
      <c r="P417" s="213"/>
      <c r="Q417" s="213" t="str">
        <f>iferror(vlookup(S417,'Back up'!$B$2:$C$18,2),"")</f>
        <v/>
      </c>
      <c r="R417" s="213"/>
      <c r="S417" s="214"/>
      <c r="T417" s="214"/>
      <c r="U417" s="214"/>
      <c r="V417" s="214"/>
      <c r="W417" s="214"/>
      <c r="X417" s="214"/>
      <c r="Y417" s="214"/>
      <c r="Z417" s="214"/>
      <c r="AA417" s="214"/>
      <c r="AB417" s="214"/>
    </row>
    <row r="418" hidden="1">
      <c r="A418" s="208">
        <v>417.0</v>
      </c>
      <c r="B418" s="1162"/>
      <c r="C418" s="213"/>
      <c r="D418" s="1135" t="s">
        <v>1832</v>
      </c>
      <c r="E418" s="1135"/>
      <c r="F418" s="1159" t="s">
        <v>22</v>
      </c>
      <c r="G418" s="1305" t="s">
        <v>924</v>
      </c>
      <c r="H418" s="1305" t="s">
        <v>3324</v>
      </c>
      <c r="I418" s="1336"/>
      <c r="J418" s="1322">
        <v>6.11742529E8</v>
      </c>
      <c r="K418" s="219"/>
      <c r="L418" s="219"/>
      <c r="M418" s="213"/>
      <c r="N418" s="213"/>
      <c r="O418" s="213"/>
      <c r="P418" s="213"/>
      <c r="Q418" s="213" t="str">
        <f>iferror(vlookup(S418,'Back up'!$B$2:$C$18,2),"")</f>
        <v/>
      </c>
      <c r="R418" s="213"/>
      <c r="S418" s="214"/>
      <c r="T418" s="214"/>
      <c r="U418" s="214"/>
      <c r="V418" s="214"/>
      <c r="W418" s="214"/>
      <c r="X418" s="214"/>
      <c r="Y418" s="214"/>
      <c r="Z418" s="214"/>
      <c r="AA418" s="214"/>
      <c r="AB418" s="214"/>
    </row>
    <row r="419" hidden="1">
      <c r="A419" s="208">
        <v>418.0</v>
      </c>
      <c r="B419" s="1368"/>
      <c r="C419" s="733"/>
      <c r="D419" s="213"/>
      <c r="E419" s="213"/>
      <c r="F419" s="213"/>
      <c r="G419" s="847"/>
      <c r="H419" s="810"/>
      <c r="I419" s="265"/>
      <c r="J419" s="219"/>
      <c r="K419" s="219"/>
      <c r="L419" s="219"/>
      <c r="M419" s="213"/>
      <c r="N419" s="213"/>
      <c r="O419" s="213"/>
      <c r="P419" s="213"/>
      <c r="Q419" s="213" t="str">
        <f>iferror(vlookup(S419,'Back up'!$B$2:$C$18,2),"")</f>
        <v/>
      </c>
      <c r="R419" s="213"/>
      <c r="S419" s="214"/>
      <c r="T419" s="214"/>
      <c r="U419" s="214"/>
      <c r="V419" s="214"/>
      <c r="W419" s="214"/>
      <c r="X419" s="214"/>
      <c r="Y419" s="214"/>
      <c r="Z419" s="214"/>
      <c r="AA419" s="214"/>
      <c r="AB419" s="214"/>
    </row>
    <row r="420" hidden="1">
      <c r="A420" s="1065">
        <v>419.0</v>
      </c>
      <c r="B420" s="1369"/>
      <c r="C420" s="214"/>
      <c r="D420" s="214"/>
      <c r="E420" s="214"/>
      <c r="F420" s="214"/>
      <c r="G420" s="849"/>
      <c r="H420" s="808"/>
      <c r="I420" s="769"/>
      <c r="J420" s="180"/>
      <c r="K420" s="180"/>
      <c r="L420" s="180"/>
      <c r="M420" s="214"/>
      <c r="N420" s="214"/>
      <c r="O420" s="214"/>
      <c r="P420" s="214"/>
      <c r="Q420" s="214"/>
      <c r="R420" s="214"/>
      <c r="S420" s="214"/>
      <c r="T420" s="214"/>
      <c r="U420" s="214"/>
      <c r="V420" s="214"/>
      <c r="W420" s="214"/>
      <c r="X420" s="214"/>
      <c r="Y420" s="214"/>
      <c r="Z420" s="214"/>
      <c r="AA420" s="214"/>
      <c r="AB420" s="214"/>
    </row>
    <row r="421" ht="30.75" hidden="1" customHeight="1">
      <c r="A421" s="1065">
        <v>420.0</v>
      </c>
      <c r="B421" s="1369"/>
      <c r="C421" s="269"/>
      <c r="D421" s="270"/>
      <c r="E421" s="771"/>
      <c r="F421" s="269"/>
      <c r="G421" s="269"/>
      <c r="H421" s="270"/>
      <c r="I421" s="1370"/>
      <c r="J421" s="269"/>
      <c r="K421" s="1371"/>
      <c r="L421" s="180"/>
      <c r="M421" s="214"/>
      <c r="N421" s="214"/>
      <c r="O421" s="214"/>
      <c r="P421" s="214"/>
      <c r="Q421" s="214"/>
      <c r="R421" s="214"/>
      <c r="S421" s="214"/>
      <c r="T421" s="214"/>
      <c r="U421" s="214"/>
      <c r="V421" s="214"/>
      <c r="W421" s="214"/>
      <c r="X421" s="214"/>
      <c r="Y421" s="214"/>
      <c r="Z421" s="214"/>
      <c r="AA421" s="214"/>
      <c r="AB421" s="214"/>
    </row>
    <row r="422" hidden="1">
      <c r="A422" s="1065"/>
      <c r="B422" s="1369"/>
      <c r="C422" s="1075"/>
      <c r="D422" s="1075"/>
      <c r="E422" s="1075"/>
      <c r="F422" s="1075"/>
      <c r="G422" s="1372"/>
      <c r="H422" s="1373"/>
      <c r="I422" s="1374"/>
      <c r="J422" s="1375"/>
      <c r="K422" s="1375"/>
      <c r="L422" s="180"/>
      <c r="M422" s="214"/>
      <c r="N422" s="214"/>
      <c r="O422" s="214"/>
      <c r="P422" s="214"/>
      <c r="Q422" s="214"/>
      <c r="R422" s="214"/>
      <c r="S422" s="214"/>
      <c r="T422" s="214"/>
      <c r="U422" s="214"/>
      <c r="V422" s="214"/>
      <c r="W422" s="214"/>
      <c r="X422" s="214"/>
      <c r="Y422" s="214"/>
      <c r="Z422" s="214"/>
      <c r="AA422" s="214"/>
      <c r="AB422" s="214"/>
    </row>
    <row r="423" ht="22.5" customHeight="1">
      <c r="A423" s="1065">
        <v>421.0</v>
      </c>
      <c r="B423" s="1369"/>
      <c r="C423" s="1376" t="s">
        <v>212</v>
      </c>
      <c r="D423" s="1376" t="s">
        <v>1245</v>
      </c>
      <c r="E423" s="1376" t="s">
        <v>3325</v>
      </c>
      <c r="F423" s="1376" t="s">
        <v>52</v>
      </c>
      <c r="G423" s="1377" t="s">
        <v>1247</v>
      </c>
      <c r="H423" s="1377" t="s">
        <v>3326</v>
      </c>
      <c r="I423" s="1376" t="s">
        <v>2913</v>
      </c>
      <c r="J423" s="1376" t="s">
        <v>2914</v>
      </c>
      <c r="K423" s="1376" t="s">
        <v>3327</v>
      </c>
      <c r="L423" s="1376" t="s">
        <v>34</v>
      </c>
      <c r="M423" s="214"/>
      <c r="N423" s="214"/>
      <c r="O423" s="214"/>
      <c r="P423" s="214"/>
      <c r="Q423" s="214"/>
      <c r="R423" s="214"/>
      <c r="S423" s="214"/>
      <c r="T423" s="214"/>
      <c r="U423" s="214"/>
      <c r="V423" s="214"/>
      <c r="W423" s="214"/>
      <c r="X423" s="214"/>
      <c r="Y423" s="214"/>
      <c r="Z423" s="214"/>
      <c r="AA423" s="214"/>
      <c r="AB423" s="214"/>
    </row>
    <row r="424" ht="22.5" customHeight="1">
      <c r="A424" s="1065">
        <v>422.0</v>
      </c>
      <c r="B424" s="1369"/>
      <c r="C424" s="1378">
        <v>46174.0</v>
      </c>
      <c r="D424" s="1379" t="s">
        <v>1832</v>
      </c>
      <c r="E424" s="1380"/>
      <c r="F424" s="1381" t="s">
        <v>1426</v>
      </c>
      <c r="G424" s="1382">
        <v>3707.0</v>
      </c>
      <c r="H424" s="1383" t="s">
        <v>1733</v>
      </c>
      <c r="I424" s="1384" t="s">
        <v>3266</v>
      </c>
      <c r="J424" s="1380"/>
      <c r="K424" s="1385" t="s">
        <v>1374</v>
      </c>
      <c r="L424" s="1380"/>
      <c r="M424" s="214"/>
      <c r="N424" s="214"/>
      <c r="O424" s="214"/>
      <c r="P424" s="214"/>
      <c r="Q424" s="214"/>
      <c r="R424" s="214"/>
      <c r="S424" s="214"/>
      <c r="T424" s="214"/>
      <c r="U424" s="214"/>
      <c r="V424" s="214"/>
      <c r="W424" s="214"/>
      <c r="X424" s="214"/>
      <c r="Y424" s="214"/>
      <c r="Z424" s="214"/>
      <c r="AA424" s="214"/>
      <c r="AB424" s="214"/>
    </row>
    <row r="425" ht="22.5" customHeight="1">
      <c r="A425" s="1065">
        <v>423.0</v>
      </c>
      <c r="B425" s="1369"/>
      <c r="C425" s="1378">
        <v>46174.0</v>
      </c>
      <c r="D425" s="1386"/>
      <c r="E425" s="1380"/>
      <c r="F425" s="1387" t="s">
        <v>24</v>
      </c>
      <c r="G425" s="1388">
        <v>1908.0</v>
      </c>
      <c r="H425" s="1383" t="s">
        <v>1733</v>
      </c>
      <c r="I425" s="1389" t="s">
        <v>3261</v>
      </c>
      <c r="J425" s="1380"/>
      <c r="K425" s="1385" t="s">
        <v>282</v>
      </c>
      <c r="L425" s="1380"/>
      <c r="M425" s="214"/>
      <c r="N425" s="214"/>
      <c r="O425" s="214"/>
      <c r="P425" s="214"/>
      <c r="Q425" s="214"/>
      <c r="R425" s="214"/>
      <c r="S425" s="214"/>
      <c r="T425" s="214"/>
      <c r="U425" s="214"/>
      <c r="V425" s="214"/>
      <c r="W425" s="214"/>
      <c r="X425" s="214"/>
      <c r="Y425" s="214"/>
      <c r="Z425" s="214"/>
      <c r="AA425" s="214"/>
      <c r="AB425" s="214"/>
    </row>
    <row r="426" ht="22.5" customHeight="1">
      <c r="A426" s="1065">
        <v>424.0</v>
      </c>
      <c r="B426" s="1369"/>
      <c r="C426" s="1390">
        <v>46175.0</v>
      </c>
      <c r="D426" s="1391"/>
      <c r="E426" s="1392"/>
      <c r="F426" s="1393" t="s">
        <v>81</v>
      </c>
      <c r="G426" s="1394">
        <v>901.0</v>
      </c>
      <c r="H426" s="1395" t="s">
        <v>1727</v>
      </c>
      <c r="I426" s="1396" t="s">
        <v>3276</v>
      </c>
      <c r="J426" s="1392"/>
      <c r="K426" s="1397" t="s">
        <v>282</v>
      </c>
      <c r="L426" s="1392"/>
      <c r="M426" s="214"/>
      <c r="N426" s="214"/>
      <c r="O426" s="214"/>
      <c r="P426" s="214"/>
      <c r="Q426" s="214"/>
      <c r="R426" s="214"/>
      <c r="S426" s="214"/>
      <c r="T426" s="214"/>
      <c r="U426" s="214"/>
      <c r="V426" s="214"/>
      <c r="W426" s="214"/>
      <c r="X426" s="214"/>
      <c r="Y426" s="214"/>
      <c r="Z426" s="214"/>
      <c r="AA426" s="214"/>
      <c r="AB426" s="214"/>
    </row>
    <row r="427" ht="22.5" customHeight="1">
      <c r="A427" s="1065">
        <v>425.0</v>
      </c>
      <c r="B427" s="1369"/>
      <c r="C427" s="1398">
        <v>46176.0</v>
      </c>
      <c r="D427" s="1386"/>
      <c r="E427" s="1380"/>
      <c r="F427" s="1381" t="s">
        <v>1426</v>
      </c>
      <c r="G427" s="1382">
        <v>3707.0</v>
      </c>
      <c r="H427" s="1383" t="s">
        <v>1733</v>
      </c>
      <c r="I427" s="1389" t="s">
        <v>3261</v>
      </c>
      <c r="J427" s="1380"/>
      <c r="K427" s="1385" t="s">
        <v>1542</v>
      </c>
      <c r="L427" s="1380"/>
      <c r="M427" s="214"/>
      <c r="N427" s="214"/>
      <c r="O427" s="214"/>
      <c r="P427" s="214"/>
      <c r="Q427" s="214"/>
      <c r="R427" s="214"/>
      <c r="S427" s="214"/>
      <c r="T427" s="214"/>
      <c r="U427" s="214"/>
      <c r="V427" s="214"/>
      <c r="W427" s="214"/>
      <c r="X427" s="214"/>
      <c r="Y427" s="214"/>
      <c r="Z427" s="214"/>
      <c r="AA427" s="214"/>
      <c r="AB427" s="214"/>
    </row>
    <row r="428" ht="22.5" customHeight="1">
      <c r="A428" s="1065">
        <v>426.0</v>
      </c>
      <c r="B428" s="1369"/>
      <c r="C428" s="1398">
        <v>46176.0</v>
      </c>
      <c r="D428" s="1386"/>
      <c r="E428" s="1380"/>
      <c r="F428" s="1399" t="s">
        <v>81</v>
      </c>
      <c r="G428" s="1388">
        <v>901.0</v>
      </c>
      <c r="H428" s="1383" t="s">
        <v>1727</v>
      </c>
      <c r="I428" s="1389" t="s">
        <v>3277</v>
      </c>
      <c r="J428" s="1380"/>
      <c r="K428" s="1385" t="s">
        <v>282</v>
      </c>
      <c r="L428" s="1380"/>
      <c r="M428" s="214"/>
      <c r="N428" s="214"/>
      <c r="O428" s="214"/>
      <c r="P428" s="214"/>
      <c r="Q428" s="214"/>
      <c r="R428" s="214"/>
      <c r="S428" s="214"/>
      <c r="T428" s="214"/>
      <c r="U428" s="214"/>
      <c r="V428" s="214"/>
      <c r="W428" s="214"/>
      <c r="X428" s="214"/>
      <c r="Y428" s="214"/>
      <c r="Z428" s="214"/>
      <c r="AA428" s="214"/>
      <c r="AB428" s="214"/>
    </row>
    <row r="429" ht="22.5" customHeight="1">
      <c r="A429" s="1065">
        <v>427.0</v>
      </c>
      <c r="B429" s="1369"/>
      <c r="C429" s="1398">
        <v>46176.0</v>
      </c>
      <c r="D429" s="1386"/>
      <c r="E429" s="1380"/>
      <c r="F429" s="1399" t="s">
        <v>81</v>
      </c>
      <c r="G429" s="1388">
        <v>1908.0</v>
      </c>
      <c r="H429" s="1383" t="s">
        <v>1733</v>
      </c>
      <c r="I429" s="1389" t="s">
        <v>3278</v>
      </c>
      <c r="J429" s="1380"/>
      <c r="K429" s="1385" t="s">
        <v>282</v>
      </c>
      <c r="L429" s="1380"/>
      <c r="M429" s="214"/>
      <c r="N429" s="214"/>
      <c r="O429" s="214"/>
      <c r="P429" s="214"/>
      <c r="Q429" s="214"/>
      <c r="R429" s="214"/>
      <c r="S429" s="214"/>
      <c r="T429" s="214"/>
      <c r="U429" s="214"/>
      <c r="V429" s="214"/>
      <c r="W429" s="214"/>
      <c r="X429" s="214"/>
      <c r="Y429" s="214"/>
      <c r="Z429" s="214"/>
      <c r="AA429" s="214"/>
      <c r="AB429" s="214"/>
    </row>
    <row r="430" ht="22.5" customHeight="1">
      <c r="A430" s="1065">
        <v>428.0</v>
      </c>
      <c r="B430" s="1369"/>
      <c r="C430" s="1390">
        <v>46177.0</v>
      </c>
      <c r="D430" s="1391"/>
      <c r="E430" s="1392"/>
      <c r="F430" s="1400" t="s">
        <v>1426</v>
      </c>
      <c r="G430" s="1401">
        <v>3807.0</v>
      </c>
      <c r="H430" s="1395" t="s">
        <v>1727</v>
      </c>
      <c r="I430" s="1402" t="s">
        <v>3279</v>
      </c>
      <c r="J430" s="1403"/>
      <c r="K430" s="1397" t="s">
        <v>1542</v>
      </c>
      <c r="L430" s="1403"/>
      <c r="M430" s="214"/>
      <c r="N430" s="214"/>
      <c r="O430" s="214"/>
      <c r="P430" s="214"/>
      <c r="Q430" s="214"/>
      <c r="R430" s="214"/>
      <c r="S430" s="214"/>
      <c r="T430" s="214"/>
      <c r="U430" s="214"/>
      <c r="V430" s="214"/>
      <c r="W430" s="214"/>
      <c r="X430" s="214"/>
      <c r="Y430" s="214"/>
      <c r="Z430" s="214"/>
      <c r="AA430" s="214"/>
      <c r="AB430" s="214"/>
    </row>
    <row r="431" ht="22.5" customHeight="1">
      <c r="A431" s="1065">
        <v>429.0</v>
      </c>
      <c r="B431" s="1369"/>
      <c r="C431" s="1390">
        <v>46177.0</v>
      </c>
      <c r="D431" s="1391"/>
      <c r="E431" s="1392"/>
      <c r="F431" s="1393" t="s">
        <v>81</v>
      </c>
      <c r="G431" s="1394">
        <v>2208.0</v>
      </c>
      <c r="H431" s="1395" t="s">
        <v>1733</v>
      </c>
      <c r="I431" s="1402" t="s">
        <v>3280</v>
      </c>
      <c r="J431" s="1403"/>
      <c r="K431" s="1397" t="s">
        <v>282</v>
      </c>
      <c r="L431" s="1403"/>
      <c r="M431" s="214"/>
      <c r="N431" s="214"/>
      <c r="O431" s="214"/>
      <c r="P431" s="214"/>
      <c r="Q431" s="214"/>
      <c r="R431" s="214"/>
      <c r="S431" s="214"/>
      <c r="T431" s="214"/>
      <c r="U431" s="214"/>
      <c r="V431" s="214"/>
      <c r="W431" s="214"/>
      <c r="X431" s="214"/>
      <c r="Y431" s="214"/>
      <c r="Z431" s="214"/>
      <c r="AA431" s="214"/>
      <c r="AB431" s="214"/>
    </row>
    <row r="432" ht="22.5" customHeight="1">
      <c r="A432" s="1065">
        <v>430.0</v>
      </c>
      <c r="B432" s="1369"/>
      <c r="C432" s="1398">
        <v>46178.0</v>
      </c>
      <c r="D432" s="1386"/>
      <c r="E432" s="1380"/>
      <c r="F432" s="1399" t="s">
        <v>81</v>
      </c>
      <c r="G432" s="1388">
        <v>2210.0</v>
      </c>
      <c r="H432" s="1382"/>
      <c r="I432" s="1384" t="s">
        <v>3281</v>
      </c>
      <c r="J432" s="1380"/>
      <c r="K432" s="1385" t="s">
        <v>1374</v>
      </c>
      <c r="L432" s="1380"/>
      <c r="M432" s="214"/>
      <c r="N432" s="214"/>
      <c r="O432" s="214"/>
      <c r="P432" s="214"/>
      <c r="Q432" s="214"/>
      <c r="R432" s="214"/>
      <c r="S432" s="214"/>
      <c r="T432" s="214"/>
      <c r="U432" s="214"/>
      <c r="V432" s="214"/>
      <c r="W432" s="214"/>
      <c r="X432" s="214"/>
      <c r="Y432" s="214"/>
      <c r="Z432" s="214"/>
      <c r="AA432" s="214"/>
      <c r="AB432" s="214"/>
    </row>
    <row r="433" ht="22.5" customHeight="1">
      <c r="A433" s="1065">
        <v>431.0</v>
      </c>
      <c r="B433" s="1369"/>
      <c r="C433" s="1398">
        <v>46178.0</v>
      </c>
      <c r="D433" s="1386"/>
      <c r="E433" s="1380"/>
      <c r="F433" s="1399" t="s">
        <v>81</v>
      </c>
      <c r="G433" s="1388">
        <v>2423.0</v>
      </c>
      <c r="H433" s="1383" t="s">
        <v>1727</v>
      </c>
      <c r="I433" s="1384" t="s">
        <v>3282</v>
      </c>
      <c r="J433" s="1380"/>
      <c r="K433" s="1385" t="s">
        <v>1374</v>
      </c>
      <c r="L433" s="1380"/>
      <c r="M433" s="214"/>
      <c r="N433" s="214"/>
      <c r="O433" s="214"/>
      <c r="P433" s="214"/>
      <c r="Q433" s="214"/>
      <c r="R433" s="214"/>
      <c r="S433" s="214"/>
      <c r="T433" s="214"/>
      <c r="U433" s="214"/>
      <c r="V433" s="214"/>
      <c r="W433" s="214"/>
      <c r="X433" s="214"/>
      <c r="Y433" s="214"/>
      <c r="Z433" s="214"/>
      <c r="AA433" s="214"/>
      <c r="AB433" s="214"/>
    </row>
    <row r="434" ht="22.5" customHeight="1">
      <c r="A434" s="1065">
        <v>432.0</v>
      </c>
      <c r="B434" s="1369"/>
      <c r="C434" s="1398">
        <v>46178.0</v>
      </c>
      <c r="D434" s="1386"/>
      <c r="E434" s="1380"/>
      <c r="F434" s="1381" t="s">
        <v>1426</v>
      </c>
      <c r="G434" s="1382">
        <v>3707.0</v>
      </c>
      <c r="H434" s="1383" t="s">
        <v>1733</v>
      </c>
      <c r="I434" s="1384" t="s">
        <v>3283</v>
      </c>
      <c r="J434" s="1380"/>
      <c r="K434" s="1385" t="s">
        <v>1542</v>
      </c>
      <c r="L434" s="1380"/>
      <c r="M434" s="214"/>
      <c r="N434" s="214"/>
      <c r="O434" s="214"/>
      <c r="P434" s="214"/>
      <c r="Q434" s="214"/>
      <c r="R434" s="214"/>
      <c r="S434" s="214"/>
      <c r="T434" s="214"/>
      <c r="U434" s="214"/>
      <c r="V434" s="214"/>
      <c r="W434" s="214"/>
      <c r="X434" s="214"/>
      <c r="Y434" s="214"/>
      <c r="Z434" s="214"/>
      <c r="AA434" s="214"/>
      <c r="AB434" s="214"/>
    </row>
    <row r="435" ht="22.5" customHeight="1">
      <c r="A435" s="1065">
        <v>433.0</v>
      </c>
      <c r="B435" s="1369"/>
      <c r="C435" s="1390">
        <v>46179.0</v>
      </c>
      <c r="D435" s="1391"/>
      <c r="E435" s="1392"/>
      <c r="F435" s="1404" t="s">
        <v>24</v>
      </c>
      <c r="G435" s="1405"/>
      <c r="H435" s="1405"/>
      <c r="I435" s="1406" t="s">
        <v>3284</v>
      </c>
      <c r="J435" s="1392"/>
      <c r="K435" s="1397" t="s">
        <v>96</v>
      </c>
      <c r="L435" s="1392"/>
      <c r="M435" s="214"/>
      <c r="N435" s="214"/>
      <c r="O435" s="214"/>
      <c r="P435" s="214"/>
      <c r="Q435" s="214"/>
      <c r="R435" s="214"/>
      <c r="S435" s="214"/>
      <c r="T435" s="214"/>
      <c r="U435" s="214"/>
      <c r="V435" s="214"/>
      <c r="W435" s="214"/>
      <c r="X435" s="214"/>
      <c r="Y435" s="214"/>
      <c r="Z435" s="214"/>
      <c r="AA435" s="214"/>
      <c r="AB435" s="214"/>
    </row>
    <row r="436" ht="22.5" customHeight="1">
      <c r="A436" s="1065">
        <v>434.0</v>
      </c>
      <c r="B436" s="1369"/>
      <c r="C436" s="1398">
        <v>46183.0</v>
      </c>
      <c r="D436" s="1407"/>
      <c r="E436" s="1380"/>
      <c r="F436" s="1408" t="s">
        <v>1426</v>
      </c>
      <c r="G436" s="1409">
        <v>3707.0</v>
      </c>
      <c r="H436" s="1410" t="s">
        <v>1733</v>
      </c>
      <c r="I436" s="1411" t="s">
        <v>3328</v>
      </c>
      <c r="J436" s="1412"/>
      <c r="K436" s="1413" t="s">
        <v>1542</v>
      </c>
      <c r="L436" s="1412"/>
      <c r="M436" s="214"/>
      <c r="N436" s="214"/>
      <c r="O436" s="214"/>
      <c r="P436" s="214"/>
      <c r="Q436" s="214"/>
      <c r="R436" s="214"/>
      <c r="S436" s="214"/>
      <c r="T436" s="214"/>
      <c r="U436" s="214"/>
      <c r="V436" s="214"/>
      <c r="W436" s="214"/>
      <c r="X436" s="214"/>
      <c r="Y436" s="214"/>
      <c r="Z436" s="214"/>
      <c r="AA436" s="214"/>
      <c r="AB436" s="214"/>
    </row>
    <row r="437" ht="22.5" customHeight="1">
      <c r="A437" s="1065">
        <v>435.0</v>
      </c>
      <c r="B437" s="1369"/>
      <c r="C437" s="1398">
        <v>46183.0</v>
      </c>
      <c r="D437" s="1407"/>
      <c r="E437" s="1380"/>
      <c r="F437" s="1414" t="s">
        <v>81</v>
      </c>
      <c r="G437" s="1415">
        <v>901.0</v>
      </c>
      <c r="H437" s="1410" t="s">
        <v>1727</v>
      </c>
      <c r="I437" s="1411" t="s">
        <v>1753</v>
      </c>
      <c r="J437" s="1412"/>
      <c r="K437" s="1416" t="s">
        <v>282</v>
      </c>
      <c r="L437" s="1412"/>
      <c r="M437" s="214"/>
      <c r="N437" s="214"/>
      <c r="O437" s="214"/>
      <c r="P437" s="214"/>
      <c r="Q437" s="214"/>
      <c r="R437" s="214"/>
      <c r="S437" s="214"/>
      <c r="T437" s="214"/>
      <c r="U437" s="214"/>
      <c r="V437" s="214"/>
      <c r="W437" s="214"/>
      <c r="X437" s="214"/>
      <c r="Y437" s="214"/>
      <c r="Z437" s="214"/>
      <c r="AA437" s="214"/>
      <c r="AB437" s="214"/>
    </row>
    <row r="438" ht="22.5" customHeight="1">
      <c r="A438" s="1065">
        <v>436.0</v>
      </c>
      <c r="B438" s="1369"/>
      <c r="C438" s="1398">
        <v>46183.0</v>
      </c>
      <c r="D438" s="1407"/>
      <c r="E438" s="1380"/>
      <c r="F438" s="1414" t="s">
        <v>81</v>
      </c>
      <c r="G438" s="1409">
        <v>1201.0</v>
      </c>
      <c r="H438" s="1410" t="s">
        <v>1733</v>
      </c>
      <c r="I438" s="1411" t="s">
        <v>3329</v>
      </c>
      <c r="J438" s="1412"/>
      <c r="K438" s="1416" t="s">
        <v>282</v>
      </c>
      <c r="L438" s="1412"/>
      <c r="M438" s="214"/>
      <c r="N438" s="214"/>
      <c r="O438" s="214"/>
      <c r="P438" s="214"/>
      <c r="Q438" s="214"/>
      <c r="R438" s="214"/>
      <c r="S438" s="214"/>
      <c r="T438" s="214"/>
      <c r="U438" s="214"/>
      <c r="V438" s="214"/>
      <c r="W438" s="214"/>
      <c r="X438" s="214"/>
      <c r="Y438" s="214"/>
      <c r="Z438" s="214"/>
      <c r="AA438" s="214"/>
      <c r="AB438" s="214"/>
    </row>
    <row r="439" ht="22.5" customHeight="1">
      <c r="A439" s="1065">
        <v>437.0</v>
      </c>
      <c r="B439" s="1369"/>
      <c r="C439" s="1398">
        <v>46183.0</v>
      </c>
      <c r="D439" s="1407"/>
      <c r="E439" s="1380"/>
      <c r="F439" s="1417" t="s">
        <v>22</v>
      </c>
      <c r="G439" s="1409" t="s">
        <v>528</v>
      </c>
      <c r="H439" s="1410" t="s">
        <v>1727</v>
      </c>
      <c r="I439" s="1411" t="s">
        <v>2547</v>
      </c>
      <c r="J439" s="1412"/>
      <c r="K439" s="1416" t="s">
        <v>282</v>
      </c>
      <c r="L439" s="1412"/>
      <c r="M439" s="214"/>
      <c r="N439" s="214"/>
      <c r="O439" s="214"/>
      <c r="P439" s="214"/>
      <c r="Q439" s="214"/>
      <c r="R439" s="214"/>
      <c r="S439" s="214"/>
      <c r="T439" s="214"/>
      <c r="U439" s="214"/>
      <c r="V439" s="214"/>
      <c r="W439" s="214"/>
      <c r="X439" s="214"/>
      <c r="Y439" s="214"/>
      <c r="Z439" s="214"/>
      <c r="AA439" s="214"/>
      <c r="AB439" s="214"/>
    </row>
    <row r="440" ht="22.5" customHeight="1">
      <c r="A440" s="1065">
        <v>438.0</v>
      </c>
      <c r="B440" s="1369"/>
      <c r="C440" s="1398">
        <v>46183.0</v>
      </c>
      <c r="D440" s="1407"/>
      <c r="E440" s="1380"/>
      <c r="F440" s="1414" t="s">
        <v>81</v>
      </c>
      <c r="G440" s="1409">
        <v>1616.0</v>
      </c>
      <c r="H440" s="1410" t="s">
        <v>1727</v>
      </c>
      <c r="I440" s="1411" t="s">
        <v>3330</v>
      </c>
      <c r="J440" s="1412"/>
      <c r="K440" s="1416" t="s">
        <v>282</v>
      </c>
      <c r="L440" s="1412"/>
      <c r="M440" s="214"/>
      <c r="N440" s="214"/>
      <c r="O440" s="214"/>
      <c r="P440" s="214"/>
      <c r="Q440" s="214"/>
      <c r="R440" s="214"/>
      <c r="S440" s="214"/>
      <c r="T440" s="214"/>
      <c r="U440" s="214"/>
      <c r="V440" s="214"/>
      <c r="W440" s="214"/>
      <c r="X440" s="214"/>
      <c r="Y440" s="214"/>
      <c r="Z440" s="214"/>
      <c r="AA440" s="214"/>
      <c r="AB440" s="214"/>
    </row>
    <row r="441" ht="22.5" customHeight="1">
      <c r="A441" s="1065">
        <v>439.0</v>
      </c>
      <c r="B441" s="1369"/>
      <c r="C441" s="1398">
        <v>46183.0</v>
      </c>
      <c r="D441" s="1407"/>
      <c r="E441" s="1380"/>
      <c r="F441" s="1418" t="s">
        <v>1550</v>
      </c>
      <c r="G441" s="1418">
        <v>910.0</v>
      </c>
      <c r="H441" s="1410" t="s">
        <v>1733</v>
      </c>
      <c r="I441" s="1411" t="s">
        <v>3330</v>
      </c>
      <c r="J441" s="1412"/>
      <c r="K441" s="1416" t="s">
        <v>282</v>
      </c>
      <c r="L441" s="1412"/>
      <c r="M441" s="214"/>
      <c r="N441" s="214"/>
      <c r="O441" s="214"/>
      <c r="P441" s="214"/>
      <c r="Q441" s="214"/>
      <c r="R441" s="214"/>
      <c r="S441" s="214"/>
      <c r="T441" s="214"/>
      <c r="U441" s="214"/>
      <c r="V441" s="214"/>
      <c r="W441" s="214"/>
      <c r="X441" s="214"/>
      <c r="Y441" s="214"/>
      <c r="Z441" s="214"/>
      <c r="AA441" s="214"/>
      <c r="AB441" s="214"/>
    </row>
    <row r="442" ht="22.5" customHeight="1">
      <c r="A442" s="1065">
        <v>440.0</v>
      </c>
      <c r="B442" s="1369"/>
      <c r="C442" s="1398">
        <v>46183.0</v>
      </c>
      <c r="D442" s="1407"/>
      <c r="E442" s="1380"/>
      <c r="F442" s="1419" t="s">
        <v>1550</v>
      </c>
      <c r="G442" s="1418">
        <v>1105.0</v>
      </c>
      <c r="H442" s="1410" t="s">
        <v>1733</v>
      </c>
      <c r="I442" s="1411" t="s">
        <v>3330</v>
      </c>
      <c r="J442" s="1412"/>
      <c r="K442" s="1416" t="s">
        <v>282</v>
      </c>
      <c r="L442" s="1412"/>
      <c r="M442" s="214"/>
      <c r="N442" s="214"/>
      <c r="O442" s="214"/>
      <c r="P442" s="214"/>
      <c r="Q442" s="214"/>
      <c r="R442" s="214"/>
      <c r="S442" s="214"/>
      <c r="T442" s="214"/>
      <c r="U442" s="214"/>
      <c r="V442" s="214"/>
      <c r="W442" s="214"/>
      <c r="X442" s="214"/>
      <c r="Y442" s="214"/>
      <c r="Z442" s="214"/>
      <c r="AA442" s="214"/>
      <c r="AB442" s="214"/>
    </row>
    <row r="443" ht="22.5" customHeight="1">
      <c r="A443" s="1065">
        <v>441.0</v>
      </c>
      <c r="B443" s="1369"/>
      <c r="C443" s="1398">
        <v>46183.0</v>
      </c>
      <c r="D443" s="1407"/>
      <c r="E443" s="1380"/>
      <c r="F443" s="1419" t="s">
        <v>1550</v>
      </c>
      <c r="G443" s="1418">
        <v>1813.0</v>
      </c>
      <c r="H443" s="1410" t="s">
        <v>1733</v>
      </c>
      <c r="I443" s="1411" t="s">
        <v>3330</v>
      </c>
      <c r="J443" s="1412"/>
      <c r="K443" s="1416" t="s">
        <v>282</v>
      </c>
      <c r="L443" s="1412"/>
      <c r="M443" s="214"/>
      <c r="N443" s="214"/>
      <c r="O443" s="214"/>
      <c r="P443" s="214"/>
      <c r="Q443" s="214"/>
      <c r="R443" s="214"/>
      <c r="S443" s="214"/>
      <c r="T443" s="214"/>
      <c r="U443" s="214"/>
      <c r="V443" s="214"/>
      <c r="W443" s="214"/>
      <c r="X443" s="214"/>
      <c r="Y443" s="214"/>
      <c r="Z443" s="214"/>
      <c r="AA443" s="214"/>
      <c r="AB443" s="214"/>
    </row>
    <row r="444" ht="22.5" customHeight="1">
      <c r="A444" s="1065">
        <v>442.0</v>
      </c>
      <c r="B444" s="1369"/>
      <c r="C444" s="1398">
        <v>46183.0</v>
      </c>
      <c r="D444" s="1407"/>
      <c r="E444" s="1380"/>
      <c r="F444" s="1419" t="s">
        <v>84</v>
      </c>
      <c r="G444" s="1418">
        <v>612.0</v>
      </c>
      <c r="H444" s="1410" t="s">
        <v>1733</v>
      </c>
      <c r="I444" s="1411" t="s">
        <v>3330</v>
      </c>
      <c r="J444" s="1412"/>
      <c r="K444" s="1416" t="s">
        <v>282</v>
      </c>
      <c r="L444" s="1412"/>
      <c r="M444" s="214"/>
      <c r="N444" s="214"/>
      <c r="O444" s="214"/>
      <c r="P444" s="214"/>
      <c r="Q444" s="214"/>
      <c r="R444" s="214"/>
      <c r="S444" s="214"/>
      <c r="T444" s="214"/>
      <c r="U444" s="214"/>
      <c r="V444" s="214"/>
      <c r="W444" s="214"/>
      <c r="X444" s="214"/>
      <c r="Y444" s="214"/>
      <c r="Z444" s="214"/>
      <c r="AA444" s="214"/>
      <c r="AB444" s="214"/>
    </row>
    <row r="445" ht="22.5" customHeight="1">
      <c r="A445" s="1065">
        <v>443.0</v>
      </c>
      <c r="B445" s="1369"/>
      <c r="C445" s="1398">
        <v>46183.0</v>
      </c>
      <c r="D445" s="1407"/>
      <c r="E445" s="1380"/>
      <c r="F445" s="1419" t="s">
        <v>84</v>
      </c>
      <c r="G445" s="1418">
        <v>606.0</v>
      </c>
      <c r="H445" s="1410" t="s">
        <v>1733</v>
      </c>
      <c r="I445" s="1411" t="s">
        <v>3330</v>
      </c>
      <c r="J445" s="1412"/>
      <c r="K445" s="1416" t="s">
        <v>282</v>
      </c>
      <c r="L445" s="1412"/>
      <c r="M445" s="214"/>
      <c r="N445" s="214"/>
      <c r="O445" s="214"/>
      <c r="P445" s="214"/>
      <c r="Q445" s="214"/>
      <c r="R445" s="214"/>
      <c r="S445" s="214"/>
      <c r="T445" s="214"/>
      <c r="U445" s="214"/>
      <c r="V445" s="214"/>
      <c r="W445" s="214"/>
      <c r="X445" s="214"/>
      <c r="Y445" s="214"/>
      <c r="Z445" s="214"/>
      <c r="AA445" s="214"/>
      <c r="AB445" s="214"/>
    </row>
    <row r="446" ht="22.5" customHeight="1">
      <c r="A446" s="1065">
        <v>444.0</v>
      </c>
      <c r="B446" s="1369"/>
      <c r="C446" s="1398">
        <v>46183.0</v>
      </c>
      <c r="D446" s="1407"/>
      <c r="E446" s="1380"/>
      <c r="F446" s="1419" t="s">
        <v>84</v>
      </c>
      <c r="G446" s="1418">
        <v>906.0</v>
      </c>
      <c r="H446" s="1410" t="s">
        <v>1733</v>
      </c>
      <c r="I446" s="1411" t="s">
        <v>3330</v>
      </c>
      <c r="J446" s="1412"/>
      <c r="K446" s="1416" t="s">
        <v>282</v>
      </c>
      <c r="L446" s="1412"/>
      <c r="M446" s="214"/>
      <c r="N446" s="214"/>
      <c r="O446" s="214"/>
      <c r="P446" s="214"/>
      <c r="Q446" s="214"/>
      <c r="R446" s="214"/>
      <c r="S446" s="214"/>
      <c r="T446" s="214"/>
      <c r="U446" s="214"/>
      <c r="V446" s="214"/>
      <c r="W446" s="214"/>
      <c r="X446" s="214"/>
      <c r="Y446" s="214"/>
      <c r="Z446" s="214"/>
      <c r="AA446" s="214"/>
      <c r="AB446" s="214"/>
    </row>
    <row r="447" ht="22.5" customHeight="1">
      <c r="A447" s="1065">
        <v>445.0</v>
      </c>
      <c r="B447" s="1369"/>
      <c r="C447" s="1398">
        <v>46183.0</v>
      </c>
      <c r="D447" s="1407"/>
      <c r="E447" s="1380"/>
      <c r="F447" s="1419" t="s">
        <v>84</v>
      </c>
      <c r="G447" s="1418">
        <v>1707.0</v>
      </c>
      <c r="H447" s="1410" t="s">
        <v>1733</v>
      </c>
      <c r="I447" s="1411" t="s">
        <v>3330</v>
      </c>
      <c r="J447" s="1412"/>
      <c r="K447" s="1416" t="s">
        <v>282</v>
      </c>
      <c r="L447" s="1412"/>
      <c r="M447" s="214"/>
      <c r="N447" s="214"/>
      <c r="O447" s="214"/>
      <c r="P447" s="214"/>
      <c r="Q447" s="214"/>
      <c r="R447" s="214"/>
      <c r="S447" s="214"/>
      <c r="T447" s="214"/>
      <c r="U447" s="214"/>
      <c r="V447" s="214"/>
      <c r="W447" s="214"/>
      <c r="X447" s="214"/>
      <c r="Y447" s="214"/>
      <c r="Z447" s="214"/>
      <c r="AA447" s="214"/>
      <c r="AB447" s="214"/>
    </row>
    <row r="448" ht="22.5" customHeight="1">
      <c r="A448" s="1065">
        <v>446.0</v>
      </c>
      <c r="B448" s="1369"/>
      <c r="C448" s="1420"/>
      <c r="D448" s="1421"/>
      <c r="E448" s="1403"/>
      <c r="F448" s="1422"/>
      <c r="G448" s="1423"/>
      <c r="H448" s="1395"/>
      <c r="I448" s="1424"/>
      <c r="J448" s="1403"/>
      <c r="K448" s="1425"/>
      <c r="L448" s="1403"/>
      <c r="M448" s="214"/>
      <c r="N448" s="214"/>
      <c r="O448" s="214"/>
      <c r="P448" s="214"/>
      <c r="Q448" s="214"/>
      <c r="R448" s="214"/>
      <c r="S448" s="214"/>
      <c r="T448" s="214"/>
      <c r="U448" s="214"/>
      <c r="V448" s="214"/>
      <c r="W448" s="214"/>
      <c r="X448" s="214"/>
      <c r="Y448" s="214"/>
      <c r="Z448" s="214"/>
      <c r="AA448" s="214"/>
      <c r="AB448" s="214"/>
    </row>
    <row r="449" ht="22.5" customHeight="1">
      <c r="A449" s="1065">
        <v>447.0</v>
      </c>
      <c r="B449" s="1369"/>
      <c r="C449" s="1403"/>
      <c r="D449" s="1421"/>
      <c r="E449" s="1403"/>
      <c r="F449" s="1422"/>
      <c r="G449" s="1423"/>
      <c r="H449" s="1395"/>
      <c r="I449" s="1424"/>
      <c r="J449" s="1403"/>
      <c r="K449" s="1425"/>
      <c r="L449" s="1403"/>
      <c r="M449" s="214"/>
      <c r="N449" s="214"/>
      <c r="O449" s="214"/>
      <c r="P449" s="214"/>
      <c r="Q449" s="214"/>
      <c r="R449" s="214"/>
      <c r="S449" s="214"/>
      <c r="T449" s="214"/>
      <c r="U449" s="214"/>
      <c r="V449" s="214"/>
      <c r="W449" s="214"/>
      <c r="X449" s="214"/>
      <c r="Y449" s="214"/>
      <c r="Z449" s="214"/>
      <c r="AA449" s="214"/>
      <c r="AB449" s="214"/>
    </row>
    <row r="450" ht="22.5" customHeight="1">
      <c r="A450" s="1065">
        <v>448.0</v>
      </c>
      <c r="B450" s="1369"/>
      <c r="C450" s="1392"/>
      <c r="D450" s="1391"/>
      <c r="E450" s="1392"/>
      <c r="F450" s="1392"/>
      <c r="G450" s="1426"/>
      <c r="H450" s="1426"/>
      <c r="I450" s="1427"/>
      <c r="J450" s="1392"/>
      <c r="K450" s="1428"/>
      <c r="L450" s="1392"/>
      <c r="M450" s="214"/>
      <c r="N450" s="214"/>
      <c r="O450" s="214"/>
      <c r="P450" s="214"/>
      <c r="Q450" s="214"/>
      <c r="R450" s="214"/>
      <c r="S450" s="214"/>
      <c r="T450" s="214"/>
      <c r="U450" s="214"/>
      <c r="V450" s="214"/>
      <c r="W450" s="214"/>
      <c r="X450" s="214"/>
      <c r="Y450" s="214"/>
      <c r="Z450" s="214"/>
      <c r="AA450" s="214"/>
      <c r="AB450" s="214"/>
    </row>
    <row r="451" ht="22.5" customHeight="1">
      <c r="A451" s="1065">
        <v>449.0</v>
      </c>
      <c r="B451" s="1369"/>
      <c r="C451" s="1392"/>
      <c r="D451" s="1391"/>
      <c r="E451" s="1392"/>
      <c r="F451" s="1392"/>
      <c r="G451" s="1426"/>
      <c r="H451" s="1426"/>
      <c r="I451" s="1427"/>
      <c r="J451" s="1392"/>
      <c r="K451" s="1428"/>
      <c r="L451" s="1392"/>
      <c r="M451" s="214"/>
      <c r="N451" s="214"/>
      <c r="O451" s="214"/>
      <c r="P451" s="214"/>
      <c r="Q451" s="214"/>
      <c r="R451" s="214"/>
      <c r="S451" s="214"/>
      <c r="T451" s="214"/>
      <c r="U451" s="214"/>
      <c r="V451" s="214"/>
      <c r="W451" s="214"/>
      <c r="X451" s="214"/>
      <c r="Y451" s="214"/>
      <c r="Z451" s="214"/>
      <c r="AA451" s="214"/>
      <c r="AB451" s="214"/>
    </row>
    <row r="452" ht="22.5" customHeight="1">
      <c r="A452" s="1065">
        <v>450.0</v>
      </c>
      <c r="B452" s="1369"/>
      <c r="C452" s="1392"/>
      <c r="D452" s="1391"/>
      <c r="E452" s="1392"/>
      <c r="F452" s="1392"/>
      <c r="G452" s="1426"/>
      <c r="H452" s="1426"/>
      <c r="I452" s="1427"/>
      <c r="J452" s="1392"/>
      <c r="K452" s="1428"/>
      <c r="L452" s="1392"/>
      <c r="M452" s="214"/>
      <c r="N452" s="214"/>
      <c r="O452" s="214"/>
      <c r="P452" s="214"/>
      <c r="Q452" s="214"/>
      <c r="R452" s="214"/>
      <c r="S452" s="214"/>
      <c r="T452" s="214"/>
      <c r="U452" s="214"/>
      <c r="V452" s="214"/>
      <c r="W452" s="214"/>
      <c r="X452" s="214"/>
      <c r="Y452" s="214"/>
      <c r="Z452" s="214"/>
      <c r="AA452" s="214"/>
      <c r="AB452" s="214"/>
    </row>
    <row r="453" ht="22.5" customHeight="1">
      <c r="A453" s="1065">
        <v>451.0</v>
      </c>
      <c r="B453" s="1369"/>
      <c r="C453" s="1392"/>
      <c r="D453" s="1391"/>
      <c r="E453" s="1392"/>
      <c r="F453" s="1392"/>
      <c r="G453" s="1426"/>
      <c r="H453" s="1426"/>
      <c r="I453" s="1427"/>
      <c r="J453" s="1392"/>
      <c r="K453" s="1428"/>
      <c r="L453" s="1392"/>
      <c r="M453" s="214"/>
      <c r="N453" s="214"/>
      <c r="O453" s="214"/>
      <c r="P453" s="214"/>
      <c r="Q453" s="214"/>
      <c r="R453" s="214"/>
      <c r="S453" s="214"/>
      <c r="T453" s="214"/>
      <c r="U453" s="214"/>
      <c r="V453" s="214"/>
      <c r="W453" s="214"/>
      <c r="X453" s="214"/>
      <c r="Y453" s="214"/>
      <c r="Z453" s="214"/>
      <c r="AA453" s="214"/>
      <c r="AB453" s="214"/>
    </row>
    <row r="454" ht="22.5" customHeight="1">
      <c r="A454" s="1065">
        <v>452.0</v>
      </c>
      <c r="B454" s="1369"/>
      <c r="C454" s="1392"/>
      <c r="D454" s="1391"/>
      <c r="E454" s="1392"/>
      <c r="F454" s="1392"/>
      <c r="G454" s="1426"/>
      <c r="H454" s="1426"/>
      <c r="I454" s="1427"/>
      <c r="J454" s="1392"/>
      <c r="K454" s="1428"/>
      <c r="L454" s="1392"/>
      <c r="M454" s="214"/>
      <c r="N454" s="214"/>
      <c r="O454" s="214"/>
      <c r="P454" s="214"/>
      <c r="Q454" s="214"/>
      <c r="R454" s="214"/>
      <c r="S454" s="214"/>
      <c r="T454" s="214"/>
      <c r="U454" s="214"/>
      <c r="V454" s="214"/>
      <c r="W454" s="214"/>
      <c r="X454" s="214"/>
      <c r="Y454" s="214"/>
      <c r="Z454" s="214"/>
      <c r="AA454" s="214"/>
      <c r="AB454" s="214"/>
    </row>
    <row r="455" ht="22.5" customHeight="1">
      <c r="A455" s="1065">
        <v>453.0</v>
      </c>
      <c r="B455" s="1369"/>
      <c r="C455" s="1392"/>
      <c r="D455" s="1391"/>
      <c r="E455" s="1392"/>
      <c r="F455" s="1392"/>
      <c r="G455" s="1426"/>
      <c r="H455" s="1426"/>
      <c r="I455" s="1427"/>
      <c r="J455" s="1392"/>
      <c r="K455" s="1428"/>
      <c r="L455" s="1392"/>
      <c r="M455" s="214"/>
      <c r="N455" s="214"/>
      <c r="O455" s="214"/>
      <c r="P455" s="214"/>
      <c r="Q455" s="214"/>
      <c r="R455" s="214"/>
      <c r="S455" s="214"/>
      <c r="T455" s="214"/>
      <c r="U455" s="214"/>
      <c r="V455" s="214"/>
      <c r="W455" s="214"/>
      <c r="X455" s="214"/>
      <c r="Y455" s="214"/>
      <c r="Z455" s="214"/>
      <c r="AA455" s="214"/>
      <c r="AB455" s="214"/>
    </row>
    <row r="456" ht="22.5" customHeight="1">
      <c r="A456" s="1065">
        <v>454.0</v>
      </c>
      <c r="B456" s="1369"/>
      <c r="C456" s="1392"/>
      <c r="D456" s="1391"/>
      <c r="E456" s="1392"/>
      <c r="F456" s="1392"/>
      <c r="G456" s="1426"/>
      <c r="H456" s="1426"/>
      <c r="I456" s="1427"/>
      <c r="J456" s="1392"/>
      <c r="K456" s="1428"/>
      <c r="L456" s="1392"/>
      <c r="M456" s="214"/>
      <c r="N456" s="214"/>
      <c r="O456" s="214"/>
      <c r="P456" s="214"/>
      <c r="Q456" s="214"/>
      <c r="R456" s="214"/>
      <c r="S456" s="214"/>
      <c r="T456" s="214"/>
      <c r="U456" s="214"/>
      <c r="V456" s="214"/>
      <c r="W456" s="214"/>
      <c r="X456" s="214"/>
      <c r="Y456" s="214"/>
      <c r="Z456" s="214"/>
      <c r="AA456" s="214"/>
      <c r="AB456" s="214"/>
    </row>
    <row r="457" ht="22.5" customHeight="1">
      <c r="A457" s="1065">
        <v>455.0</v>
      </c>
      <c r="B457" s="1369"/>
      <c r="C457" s="1392"/>
      <c r="D457" s="1391"/>
      <c r="E457" s="1392"/>
      <c r="F457" s="1392"/>
      <c r="G457" s="1426"/>
      <c r="H457" s="1426"/>
      <c r="I457" s="1427"/>
      <c r="J457" s="1392"/>
      <c r="K457" s="1428"/>
      <c r="L457" s="1392"/>
      <c r="M457" s="214"/>
      <c r="N457" s="214"/>
      <c r="O457" s="214"/>
      <c r="P457" s="214"/>
      <c r="Q457" s="214"/>
      <c r="R457" s="214"/>
      <c r="S457" s="214"/>
      <c r="T457" s="214"/>
      <c r="U457" s="214"/>
      <c r="V457" s="214"/>
      <c r="W457" s="214"/>
      <c r="X457" s="214"/>
      <c r="Y457" s="214"/>
      <c r="Z457" s="214"/>
      <c r="AA457" s="214"/>
      <c r="AB457" s="214"/>
    </row>
    <row r="458" ht="22.5" customHeight="1">
      <c r="A458" s="1065">
        <v>456.0</v>
      </c>
      <c r="B458" s="1369"/>
      <c r="C458" s="1392"/>
      <c r="D458" s="1391"/>
      <c r="E458" s="1392"/>
      <c r="F458" s="1392"/>
      <c r="G458" s="1426"/>
      <c r="H458" s="1426"/>
      <c r="I458" s="1427"/>
      <c r="J458" s="1392"/>
      <c r="K458" s="1428"/>
      <c r="L458" s="1392"/>
      <c r="M458" s="214"/>
      <c r="N458" s="214"/>
      <c r="O458" s="214"/>
      <c r="P458" s="214"/>
      <c r="Q458" s="214"/>
      <c r="R458" s="214"/>
      <c r="S458" s="214"/>
      <c r="T458" s="214"/>
      <c r="U458" s="214"/>
      <c r="V458" s="214"/>
      <c r="W458" s="214"/>
      <c r="X458" s="214"/>
      <c r="Y458" s="214"/>
      <c r="Z458" s="214"/>
      <c r="AA458" s="214"/>
      <c r="AB458" s="214"/>
    </row>
    <row r="459" ht="22.5" customHeight="1">
      <c r="A459" s="1065">
        <v>457.0</v>
      </c>
      <c r="B459" s="1369"/>
      <c r="C459" s="1392"/>
      <c r="D459" s="1391"/>
      <c r="E459" s="1392"/>
      <c r="F459" s="1392"/>
      <c r="G459" s="1426"/>
      <c r="H459" s="1426"/>
      <c r="I459" s="1427"/>
      <c r="J459" s="1392"/>
      <c r="K459" s="1428"/>
      <c r="L459" s="1392"/>
      <c r="M459" s="214"/>
      <c r="N459" s="214"/>
      <c r="O459" s="214"/>
      <c r="P459" s="214"/>
      <c r="Q459" s="214"/>
      <c r="R459" s="214"/>
      <c r="S459" s="214"/>
      <c r="T459" s="214"/>
      <c r="U459" s="214"/>
      <c r="V459" s="214"/>
      <c r="W459" s="214"/>
      <c r="X459" s="214"/>
      <c r="Y459" s="214"/>
      <c r="Z459" s="214"/>
      <c r="AA459" s="214"/>
      <c r="AB459" s="214"/>
    </row>
    <row r="460" ht="22.5" customHeight="1">
      <c r="A460" s="1065">
        <v>458.0</v>
      </c>
      <c r="B460" s="1369"/>
      <c r="C460" s="1392"/>
      <c r="D460" s="1391"/>
      <c r="E460" s="1392"/>
      <c r="F460" s="1392"/>
      <c r="G460" s="1426"/>
      <c r="H460" s="1426"/>
      <c r="I460" s="1427"/>
      <c r="J460" s="1392"/>
      <c r="K460" s="1428"/>
      <c r="L460" s="1392"/>
      <c r="M460" s="214"/>
      <c r="N460" s="214"/>
      <c r="O460" s="214"/>
      <c r="P460" s="214"/>
      <c r="Q460" s="214"/>
      <c r="R460" s="214"/>
      <c r="S460" s="214"/>
      <c r="T460" s="214"/>
      <c r="U460" s="214"/>
      <c r="V460" s="214"/>
      <c r="W460" s="214"/>
      <c r="X460" s="214"/>
      <c r="Y460" s="214"/>
      <c r="Z460" s="214"/>
      <c r="AA460" s="214"/>
      <c r="AB460" s="214"/>
    </row>
    <row r="461">
      <c r="A461" s="1065">
        <v>459.0</v>
      </c>
      <c r="B461" s="1369"/>
      <c r="C461" s="214"/>
      <c r="D461" s="214"/>
      <c r="E461" s="214"/>
      <c r="F461" s="214"/>
      <c r="G461" s="849"/>
      <c r="H461" s="808"/>
      <c r="I461" s="769"/>
      <c r="J461" s="180"/>
      <c r="K461" s="180"/>
      <c r="L461" s="180"/>
      <c r="M461" s="214"/>
      <c r="N461" s="214"/>
      <c r="O461" s="214"/>
      <c r="P461" s="214"/>
      <c r="Q461" s="214"/>
      <c r="R461" s="214"/>
      <c r="S461" s="214"/>
      <c r="T461" s="214"/>
      <c r="U461" s="214"/>
      <c r="V461" s="214"/>
      <c r="W461" s="214"/>
      <c r="X461" s="214"/>
      <c r="Y461" s="214"/>
      <c r="Z461" s="214"/>
      <c r="AA461" s="214"/>
      <c r="AB461" s="214"/>
    </row>
    <row r="462">
      <c r="A462" s="1065">
        <v>460.0</v>
      </c>
      <c r="B462" s="1369"/>
      <c r="C462" s="214"/>
      <c r="D462" s="214"/>
      <c r="E462" s="214"/>
      <c r="F462" s="214"/>
      <c r="G462" s="849"/>
      <c r="H462" s="808"/>
      <c r="I462" s="769"/>
      <c r="J462" s="180"/>
      <c r="K462" s="180"/>
      <c r="L462" s="180"/>
      <c r="M462" s="214"/>
      <c r="N462" s="214"/>
      <c r="O462" s="214"/>
      <c r="P462" s="214"/>
      <c r="Q462" s="214"/>
      <c r="R462" s="214"/>
      <c r="S462" s="214"/>
      <c r="T462" s="214"/>
      <c r="U462" s="214"/>
      <c r="V462" s="214"/>
      <c r="W462" s="214"/>
      <c r="X462" s="214"/>
      <c r="Y462" s="214"/>
      <c r="Z462" s="214"/>
      <c r="AA462" s="214"/>
      <c r="AB462" s="214"/>
    </row>
    <row r="463">
      <c r="A463" s="1065">
        <v>461.0</v>
      </c>
      <c r="B463" s="1369"/>
      <c r="C463" s="214"/>
      <c r="D463" s="214"/>
      <c r="E463" s="214"/>
      <c r="F463" s="214"/>
      <c r="G463" s="849"/>
      <c r="H463" s="808"/>
      <c r="I463" s="769"/>
      <c r="J463" s="180"/>
      <c r="K463" s="180"/>
      <c r="L463" s="180"/>
      <c r="M463" s="214"/>
      <c r="N463" s="214"/>
      <c r="O463" s="214"/>
      <c r="P463" s="214"/>
      <c r="Q463" s="214"/>
      <c r="R463" s="214"/>
      <c r="S463" s="214"/>
      <c r="T463" s="214"/>
      <c r="U463" s="214"/>
      <c r="V463" s="214"/>
      <c r="W463" s="214"/>
      <c r="X463" s="214"/>
      <c r="Y463" s="214"/>
      <c r="Z463" s="214"/>
      <c r="AA463" s="214"/>
      <c r="AB463" s="214"/>
    </row>
    <row r="464">
      <c r="A464" s="1065">
        <v>462.0</v>
      </c>
      <c r="B464" s="1369"/>
      <c r="C464" s="214"/>
      <c r="D464" s="214"/>
      <c r="E464" s="214"/>
      <c r="F464" s="214"/>
      <c r="G464" s="849"/>
      <c r="H464" s="808"/>
      <c r="I464" s="769"/>
      <c r="J464" s="180"/>
      <c r="K464" s="180"/>
      <c r="L464" s="180"/>
      <c r="M464" s="214"/>
      <c r="N464" s="214"/>
      <c r="O464" s="214"/>
      <c r="P464" s="214"/>
      <c r="Q464" s="214"/>
      <c r="R464" s="214"/>
      <c r="S464" s="214"/>
      <c r="T464" s="214"/>
      <c r="U464" s="214"/>
      <c r="V464" s="214"/>
      <c r="W464" s="214"/>
      <c r="X464" s="214"/>
      <c r="Y464" s="214"/>
      <c r="Z464" s="214"/>
      <c r="AA464" s="214"/>
      <c r="AB464" s="214"/>
    </row>
    <row r="465">
      <c r="A465" s="1065">
        <v>463.0</v>
      </c>
      <c r="B465" s="1369"/>
      <c r="C465" s="214"/>
      <c r="D465" s="214"/>
      <c r="E465" s="214"/>
      <c r="F465" s="214"/>
      <c r="G465" s="849"/>
      <c r="H465" s="808"/>
      <c r="I465" s="769"/>
      <c r="J465" s="180"/>
      <c r="K465" s="180"/>
      <c r="L465" s="180"/>
      <c r="M465" s="214"/>
      <c r="N465" s="214"/>
      <c r="O465" s="214"/>
      <c r="P465" s="214"/>
      <c r="Q465" s="214"/>
      <c r="R465" s="214"/>
      <c r="S465" s="214"/>
      <c r="T465" s="214"/>
      <c r="U465" s="214"/>
      <c r="V465" s="214"/>
      <c r="W465" s="214"/>
      <c r="X465" s="214"/>
      <c r="Y465" s="214"/>
      <c r="Z465" s="214"/>
      <c r="AA465" s="214"/>
      <c r="AB465" s="214"/>
    </row>
    <row r="466">
      <c r="A466" s="1065">
        <v>464.0</v>
      </c>
      <c r="B466" s="1369"/>
      <c r="C466" s="214"/>
      <c r="D466" s="214"/>
      <c r="E466" s="214"/>
      <c r="F466" s="214"/>
      <c r="G466" s="849"/>
      <c r="H466" s="808"/>
      <c r="I466" s="769"/>
      <c r="J466" s="180"/>
      <c r="K466" s="180"/>
      <c r="L466" s="180"/>
      <c r="M466" s="214"/>
      <c r="N466" s="214"/>
      <c r="O466" s="214"/>
      <c r="P466" s="214"/>
      <c r="Q466" s="214"/>
      <c r="R466" s="214"/>
      <c r="S466" s="214"/>
      <c r="T466" s="214"/>
      <c r="U466" s="214"/>
      <c r="V466" s="214"/>
      <c r="W466" s="214"/>
      <c r="X466" s="214"/>
      <c r="Y466" s="214"/>
      <c r="Z466" s="214"/>
      <c r="AA466" s="214"/>
      <c r="AB466" s="214"/>
    </row>
    <row r="467">
      <c r="A467" s="1065">
        <v>465.0</v>
      </c>
      <c r="B467" s="1369"/>
      <c r="C467" s="214"/>
      <c r="D467" s="214"/>
      <c r="E467" s="214"/>
      <c r="F467" s="214"/>
      <c r="G467" s="849"/>
      <c r="H467" s="808"/>
      <c r="I467" s="769"/>
      <c r="J467" s="180"/>
      <c r="K467" s="180"/>
      <c r="L467" s="180"/>
      <c r="M467" s="214"/>
      <c r="N467" s="214"/>
      <c r="O467" s="214"/>
      <c r="P467" s="214"/>
      <c r="Q467" s="214"/>
      <c r="R467" s="214"/>
      <c r="S467" s="214"/>
      <c r="T467" s="214"/>
      <c r="U467" s="214"/>
      <c r="V467" s="214"/>
      <c r="W467" s="214"/>
      <c r="X467" s="214"/>
      <c r="Y467" s="214"/>
      <c r="Z467" s="214"/>
      <c r="AA467" s="214"/>
      <c r="AB467" s="214"/>
    </row>
    <row r="468">
      <c r="A468" s="1065">
        <v>466.0</v>
      </c>
      <c r="B468" s="1369"/>
      <c r="C468" s="214"/>
      <c r="D468" s="214"/>
      <c r="E468" s="214"/>
      <c r="F468" s="214"/>
      <c r="G468" s="849"/>
      <c r="H468" s="808"/>
      <c r="I468" s="769"/>
      <c r="J468" s="180"/>
      <c r="K468" s="180"/>
      <c r="L468" s="180"/>
      <c r="M468" s="214"/>
      <c r="N468" s="214"/>
      <c r="O468" s="214"/>
      <c r="P468" s="214"/>
      <c r="Q468" s="214"/>
      <c r="R468" s="214"/>
      <c r="S468" s="214"/>
      <c r="T468" s="214"/>
      <c r="U468" s="214"/>
      <c r="V468" s="214"/>
      <c r="W468" s="214"/>
      <c r="X468" s="214"/>
      <c r="Y468" s="214"/>
      <c r="Z468" s="214"/>
      <c r="AA468" s="214"/>
      <c r="AB468" s="214"/>
    </row>
    <row r="469">
      <c r="A469" s="1065">
        <v>467.0</v>
      </c>
      <c r="B469" s="1369"/>
      <c r="C469" s="214"/>
      <c r="D469" s="214"/>
      <c r="E469" s="214"/>
      <c r="F469" s="214"/>
      <c r="G469" s="849"/>
      <c r="H469" s="808"/>
      <c r="I469" s="769"/>
      <c r="J469" s="180"/>
      <c r="K469" s="180"/>
      <c r="L469" s="180"/>
      <c r="M469" s="214"/>
      <c r="N469" s="214"/>
      <c r="O469" s="214"/>
      <c r="P469" s="214"/>
      <c r="Q469" s="214"/>
      <c r="R469" s="214"/>
      <c r="S469" s="214"/>
      <c r="T469" s="214"/>
      <c r="U469" s="214"/>
      <c r="V469" s="214"/>
      <c r="W469" s="214"/>
      <c r="X469" s="214"/>
      <c r="Y469" s="214"/>
      <c r="Z469" s="214"/>
      <c r="AA469" s="214"/>
      <c r="AB469" s="214"/>
    </row>
    <row r="470">
      <c r="A470" s="1065">
        <v>468.0</v>
      </c>
      <c r="B470" s="1369"/>
      <c r="C470" s="214"/>
      <c r="D470" s="214"/>
      <c r="E470" s="214"/>
      <c r="F470" s="214"/>
      <c r="G470" s="849"/>
      <c r="H470" s="808"/>
      <c r="I470" s="769"/>
      <c r="J470" s="180"/>
      <c r="K470" s="180"/>
      <c r="L470" s="180"/>
      <c r="M470" s="214"/>
      <c r="N470" s="214"/>
      <c r="O470" s="214"/>
      <c r="P470" s="214"/>
      <c r="Q470" s="214"/>
      <c r="R470" s="214"/>
      <c r="S470" s="214"/>
      <c r="T470" s="214"/>
      <c r="U470" s="214"/>
      <c r="V470" s="214"/>
      <c r="W470" s="214"/>
      <c r="X470" s="214"/>
      <c r="Y470" s="214"/>
      <c r="Z470" s="214"/>
      <c r="AA470" s="214"/>
      <c r="AB470" s="214"/>
    </row>
    <row r="471">
      <c r="A471" s="1065">
        <v>469.0</v>
      </c>
      <c r="B471" s="1369"/>
      <c r="C471" s="214"/>
      <c r="D471" s="214"/>
      <c r="E471" s="214"/>
      <c r="F471" s="214"/>
      <c r="G471" s="849"/>
      <c r="H471" s="808"/>
      <c r="I471" s="769"/>
      <c r="J471" s="180"/>
      <c r="K471" s="180"/>
      <c r="L471" s="180"/>
      <c r="M471" s="214"/>
      <c r="N471" s="214"/>
      <c r="O471" s="214"/>
      <c r="P471" s="214"/>
      <c r="Q471" s="214"/>
      <c r="R471" s="214"/>
      <c r="S471" s="214"/>
      <c r="T471" s="214"/>
      <c r="U471" s="214"/>
      <c r="V471" s="214"/>
      <c r="W471" s="214"/>
      <c r="X471" s="214"/>
      <c r="Y471" s="214"/>
      <c r="Z471" s="214"/>
      <c r="AA471" s="214"/>
      <c r="AB471" s="214"/>
    </row>
    <row r="472">
      <c r="A472" s="1065">
        <v>470.0</v>
      </c>
      <c r="B472" s="1369"/>
      <c r="C472" s="214"/>
      <c r="D472" s="214"/>
      <c r="E472" s="214"/>
      <c r="F472" s="214"/>
      <c r="G472" s="849"/>
      <c r="H472" s="808"/>
      <c r="I472" s="769"/>
      <c r="J472" s="180"/>
      <c r="K472" s="180"/>
      <c r="L472" s="180"/>
      <c r="M472" s="214"/>
      <c r="N472" s="214"/>
      <c r="O472" s="214"/>
      <c r="P472" s="214"/>
      <c r="Q472" s="214"/>
      <c r="R472" s="214"/>
      <c r="S472" s="214"/>
      <c r="T472" s="214"/>
      <c r="U472" s="214"/>
      <c r="V472" s="214"/>
      <c r="W472" s="214"/>
      <c r="X472" s="214"/>
      <c r="Y472" s="214"/>
      <c r="Z472" s="214"/>
      <c r="AA472" s="214"/>
      <c r="AB472" s="214"/>
    </row>
    <row r="473">
      <c r="A473" s="1065">
        <v>471.0</v>
      </c>
      <c r="B473" s="1369"/>
      <c r="C473" s="214"/>
      <c r="D473" s="214"/>
      <c r="E473" s="214"/>
      <c r="F473" s="214"/>
      <c r="G473" s="849"/>
      <c r="H473" s="808"/>
      <c r="I473" s="769"/>
      <c r="J473" s="180"/>
      <c r="K473" s="180"/>
      <c r="L473" s="180"/>
      <c r="M473" s="214"/>
      <c r="N473" s="214"/>
      <c r="O473" s="214"/>
      <c r="P473" s="214"/>
      <c r="Q473" s="214"/>
      <c r="R473" s="214"/>
      <c r="S473" s="214"/>
      <c r="T473" s="214"/>
      <c r="U473" s="214"/>
      <c r="V473" s="214"/>
      <c r="W473" s="214"/>
      <c r="X473" s="214"/>
      <c r="Y473" s="214"/>
      <c r="Z473" s="214"/>
      <c r="AA473" s="214"/>
      <c r="AB473" s="214"/>
    </row>
    <row r="474">
      <c r="A474" s="1065">
        <v>472.0</v>
      </c>
      <c r="B474" s="1369"/>
      <c r="C474" s="214"/>
      <c r="D474" s="214"/>
      <c r="E474" s="214"/>
      <c r="F474" s="214"/>
      <c r="G474" s="849"/>
      <c r="H474" s="808"/>
      <c r="I474" s="769"/>
      <c r="J474" s="180"/>
      <c r="K474" s="180"/>
      <c r="L474" s="180"/>
      <c r="M474" s="214"/>
      <c r="N474" s="214"/>
      <c r="O474" s="214"/>
      <c r="P474" s="214"/>
      <c r="Q474" s="214"/>
      <c r="R474" s="214"/>
      <c r="S474" s="214"/>
      <c r="T474" s="214"/>
      <c r="U474" s="214"/>
      <c r="V474" s="214"/>
      <c r="W474" s="214"/>
      <c r="X474" s="214"/>
      <c r="Y474" s="214"/>
      <c r="Z474" s="214"/>
      <c r="AA474" s="214"/>
      <c r="AB474" s="214"/>
    </row>
    <row r="475">
      <c r="A475" s="1065">
        <v>473.0</v>
      </c>
      <c r="B475" s="1369"/>
      <c r="C475" s="214"/>
      <c r="D475" s="214"/>
      <c r="E475" s="214"/>
      <c r="F475" s="214"/>
      <c r="G475" s="849"/>
      <c r="H475" s="808"/>
      <c r="I475" s="769"/>
      <c r="J475" s="180"/>
      <c r="K475" s="180"/>
      <c r="L475" s="180"/>
      <c r="M475" s="214"/>
      <c r="N475" s="214"/>
      <c r="O475" s="214"/>
      <c r="P475" s="214"/>
      <c r="Q475" s="214"/>
      <c r="R475" s="214"/>
      <c r="S475" s="214"/>
      <c r="T475" s="214"/>
      <c r="U475" s="214"/>
      <c r="V475" s="214"/>
      <c r="W475" s="214"/>
      <c r="X475" s="214"/>
      <c r="Y475" s="214"/>
      <c r="Z475" s="214"/>
      <c r="AA475" s="214"/>
      <c r="AB475" s="214"/>
    </row>
    <row r="476">
      <c r="A476" s="1065">
        <v>474.0</v>
      </c>
      <c r="B476" s="1369"/>
      <c r="C476" s="214"/>
      <c r="D476" s="214"/>
      <c r="E476" s="214"/>
      <c r="F476" s="214"/>
      <c r="G476" s="849"/>
      <c r="H476" s="808"/>
      <c r="I476" s="769"/>
      <c r="J476" s="180"/>
      <c r="K476" s="180"/>
      <c r="L476" s="180"/>
      <c r="M476" s="214"/>
      <c r="N476" s="214"/>
      <c r="O476" s="214"/>
      <c r="P476" s="214"/>
      <c r="Q476" s="214"/>
      <c r="R476" s="214"/>
      <c r="S476" s="214"/>
      <c r="T476" s="214"/>
      <c r="U476" s="214"/>
      <c r="V476" s="214"/>
      <c r="W476" s="214"/>
      <c r="X476" s="214"/>
      <c r="Y476" s="214"/>
      <c r="Z476" s="214"/>
      <c r="AA476" s="214"/>
      <c r="AB476" s="214"/>
    </row>
    <row r="477">
      <c r="A477" s="1065">
        <v>475.0</v>
      </c>
      <c r="B477" s="1369"/>
      <c r="C477" s="214"/>
      <c r="D477" s="214"/>
      <c r="E477" s="214"/>
      <c r="F477" s="214"/>
      <c r="G477" s="849"/>
      <c r="H477" s="808"/>
      <c r="I477" s="769"/>
      <c r="J477" s="180"/>
      <c r="K477" s="180"/>
      <c r="L477" s="180"/>
      <c r="M477" s="214"/>
      <c r="N477" s="214"/>
      <c r="O477" s="214"/>
      <c r="P477" s="214"/>
      <c r="Q477" s="214"/>
      <c r="R477" s="214"/>
      <c r="S477" s="214"/>
      <c r="T477" s="214"/>
      <c r="U477" s="214"/>
      <c r="V477" s="214"/>
      <c r="W477" s="214"/>
      <c r="X477" s="214"/>
      <c r="Y477" s="214"/>
      <c r="Z477" s="214"/>
      <c r="AA477" s="214"/>
      <c r="AB477" s="214"/>
    </row>
    <row r="478">
      <c r="A478" s="1065">
        <v>476.0</v>
      </c>
      <c r="B478" s="1369"/>
      <c r="C478" s="214"/>
      <c r="D478" s="214"/>
      <c r="E478" s="214"/>
      <c r="F478" s="214"/>
      <c r="G478" s="849"/>
      <c r="H478" s="808"/>
      <c r="I478" s="769"/>
      <c r="J478" s="180"/>
      <c r="K478" s="180"/>
      <c r="L478" s="180"/>
      <c r="M478" s="214"/>
      <c r="N478" s="214"/>
      <c r="O478" s="214"/>
      <c r="P478" s="214"/>
      <c r="Q478" s="214"/>
      <c r="R478" s="214"/>
      <c r="S478" s="214"/>
      <c r="T478" s="214"/>
      <c r="U478" s="214"/>
      <c r="V478" s="214"/>
      <c r="W478" s="214"/>
      <c r="X478" s="214"/>
      <c r="Y478" s="214"/>
      <c r="Z478" s="214"/>
      <c r="AA478" s="214"/>
      <c r="AB478" s="214"/>
    </row>
    <row r="479">
      <c r="A479" s="1065">
        <v>477.0</v>
      </c>
      <c r="B479" s="1369"/>
      <c r="C479" s="214"/>
      <c r="D479" s="214"/>
      <c r="E479" s="214"/>
      <c r="F479" s="214"/>
      <c r="G479" s="849"/>
      <c r="H479" s="808"/>
      <c r="I479" s="769"/>
      <c r="J479" s="180"/>
      <c r="K479" s="180"/>
      <c r="L479" s="180"/>
      <c r="M479" s="214"/>
      <c r="N479" s="214"/>
      <c r="O479" s="214"/>
      <c r="P479" s="214"/>
      <c r="Q479" s="214"/>
      <c r="R479" s="214"/>
      <c r="S479" s="214"/>
      <c r="T479" s="214"/>
      <c r="U479" s="214"/>
      <c r="V479" s="214"/>
      <c r="W479" s="214"/>
      <c r="X479" s="214"/>
      <c r="Y479" s="214"/>
      <c r="Z479" s="214"/>
      <c r="AA479" s="214"/>
      <c r="AB479" s="214"/>
    </row>
    <row r="480">
      <c r="A480" s="1065">
        <v>478.0</v>
      </c>
      <c r="B480" s="1369"/>
      <c r="C480" s="214"/>
      <c r="D480" s="214"/>
      <c r="E480" s="214"/>
      <c r="F480" s="214"/>
      <c r="G480" s="849"/>
      <c r="H480" s="808"/>
      <c r="I480" s="769"/>
      <c r="J480" s="180"/>
      <c r="K480" s="180"/>
      <c r="L480" s="180"/>
      <c r="M480" s="214"/>
      <c r="N480" s="214"/>
      <c r="O480" s="214"/>
      <c r="P480" s="214"/>
      <c r="Q480" s="214"/>
      <c r="R480" s="214"/>
      <c r="S480" s="214"/>
      <c r="T480" s="214"/>
      <c r="U480" s="214"/>
      <c r="V480" s="214"/>
      <c r="W480" s="214"/>
      <c r="X480" s="214"/>
      <c r="Y480" s="214"/>
      <c r="Z480" s="214"/>
      <c r="AA480" s="214"/>
      <c r="AB480" s="214"/>
    </row>
    <row r="481">
      <c r="A481" s="1065">
        <v>479.0</v>
      </c>
      <c r="B481" s="1369"/>
      <c r="C481" s="214"/>
      <c r="D481" s="214"/>
      <c r="E481" s="214"/>
      <c r="F481" s="214"/>
      <c r="G481" s="849"/>
      <c r="H481" s="808"/>
      <c r="I481" s="769"/>
      <c r="J481" s="180"/>
      <c r="K481" s="180"/>
      <c r="L481" s="180"/>
      <c r="M481" s="214"/>
      <c r="N481" s="214"/>
      <c r="O481" s="214"/>
      <c r="P481" s="214"/>
      <c r="Q481" s="214"/>
      <c r="R481" s="214"/>
      <c r="S481" s="214"/>
      <c r="T481" s="214"/>
      <c r="U481" s="214"/>
      <c r="V481" s="214"/>
      <c r="W481" s="214"/>
      <c r="X481" s="214"/>
      <c r="Y481" s="214"/>
      <c r="Z481" s="214"/>
      <c r="AA481" s="214"/>
      <c r="AB481" s="214"/>
    </row>
    <row r="482">
      <c r="A482" s="1065">
        <v>480.0</v>
      </c>
      <c r="B482" s="1369"/>
      <c r="C482" s="214"/>
      <c r="D482" s="214"/>
      <c r="E482" s="214"/>
      <c r="F482" s="214"/>
      <c r="G482" s="849"/>
      <c r="H482" s="808"/>
      <c r="I482" s="769"/>
      <c r="J482" s="180"/>
      <c r="K482" s="180"/>
      <c r="L482" s="180"/>
      <c r="M482" s="214"/>
      <c r="N482" s="214"/>
      <c r="O482" s="214"/>
      <c r="P482" s="214"/>
      <c r="Q482" s="214"/>
      <c r="R482" s="214"/>
      <c r="S482" s="214"/>
      <c r="T482" s="214"/>
      <c r="U482" s="214"/>
      <c r="V482" s="214"/>
      <c r="W482" s="214"/>
      <c r="X482" s="214"/>
      <c r="Y482" s="214"/>
      <c r="Z482" s="214"/>
      <c r="AA482" s="214"/>
      <c r="AB482" s="214"/>
    </row>
    <row r="483">
      <c r="A483" s="1065">
        <v>481.0</v>
      </c>
      <c r="B483" s="1369"/>
      <c r="C483" s="214"/>
      <c r="D483" s="214"/>
      <c r="E483" s="214"/>
      <c r="F483" s="214"/>
      <c r="G483" s="849"/>
      <c r="H483" s="808"/>
      <c r="I483" s="769"/>
      <c r="J483" s="180"/>
      <c r="K483" s="180"/>
      <c r="L483" s="180"/>
      <c r="M483" s="214"/>
      <c r="N483" s="214"/>
      <c r="O483" s="214"/>
      <c r="P483" s="214"/>
      <c r="Q483" s="214"/>
      <c r="R483" s="214"/>
      <c r="S483" s="214"/>
      <c r="T483" s="214"/>
      <c r="U483" s="214"/>
      <c r="V483" s="214"/>
      <c r="W483" s="214"/>
      <c r="X483" s="214"/>
      <c r="Y483" s="214"/>
      <c r="Z483" s="214"/>
      <c r="AA483" s="214"/>
      <c r="AB483" s="214"/>
    </row>
    <row r="484">
      <c r="A484" s="1065">
        <v>482.0</v>
      </c>
      <c r="B484" s="1369"/>
      <c r="C484" s="214"/>
      <c r="D484" s="214"/>
      <c r="E484" s="214"/>
      <c r="F484" s="214"/>
      <c r="G484" s="849"/>
      <c r="H484" s="808"/>
      <c r="I484" s="769"/>
      <c r="J484" s="180"/>
      <c r="K484" s="180"/>
      <c r="L484" s="180"/>
      <c r="M484" s="214"/>
      <c r="N484" s="214"/>
      <c r="O484" s="214"/>
      <c r="P484" s="214"/>
      <c r="Q484" s="214"/>
      <c r="R484" s="214"/>
      <c r="S484" s="214"/>
      <c r="T484" s="214"/>
      <c r="U484" s="214"/>
      <c r="V484" s="214"/>
      <c r="W484" s="214"/>
      <c r="X484" s="214"/>
      <c r="Y484" s="214"/>
      <c r="Z484" s="214"/>
      <c r="AA484" s="214"/>
      <c r="AB484" s="214"/>
    </row>
    <row r="485">
      <c r="A485" s="1065">
        <v>483.0</v>
      </c>
      <c r="B485" s="1369"/>
      <c r="C485" s="214"/>
      <c r="D485" s="214"/>
      <c r="E485" s="214"/>
      <c r="F485" s="214"/>
      <c r="G485" s="849"/>
      <c r="H485" s="808"/>
      <c r="I485" s="769"/>
      <c r="J485" s="180"/>
      <c r="K485" s="180"/>
      <c r="L485" s="180"/>
      <c r="M485" s="214"/>
      <c r="N485" s="214"/>
      <c r="O485" s="214"/>
      <c r="P485" s="214"/>
      <c r="Q485" s="214"/>
      <c r="R485" s="214"/>
      <c r="S485" s="214"/>
      <c r="T485" s="214"/>
      <c r="U485" s="214"/>
      <c r="V485" s="214"/>
      <c r="W485" s="214"/>
      <c r="X485" s="214"/>
      <c r="Y485" s="214"/>
      <c r="Z485" s="214"/>
      <c r="AA485" s="214"/>
      <c r="AB485" s="214"/>
    </row>
    <row r="486">
      <c r="A486" s="1065">
        <v>484.0</v>
      </c>
      <c r="B486" s="1369"/>
      <c r="C486" s="214"/>
      <c r="D486" s="214"/>
      <c r="E486" s="214"/>
      <c r="F486" s="214"/>
      <c r="G486" s="849"/>
      <c r="H486" s="808"/>
      <c r="I486" s="769"/>
      <c r="J486" s="180"/>
      <c r="K486" s="180"/>
      <c r="L486" s="180"/>
      <c r="M486" s="214"/>
      <c r="N486" s="214"/>
      <c r="O486" s="214"/>
      <c r="P486" s="214"/>
      <c r="Q486" s="214"/>
      <c r="R486" s="214"/>
      <c r="S486" s="214"/>
      <c r="T486" s="214"/>
      <c r="U486" s="214"/>
      <c r="V486" s="214"/>
      <c r="W486" s="214"/>
      <c r="X486" s="214"/>
      <c r="Y486" s="214"/>
      <c r="Z486" s="214"/>
      <c r="AA486" s="214"/>
      <c r="AB486" s="214"/>
    </row>
    <row r="487">
      <c r="A487" s="1065">
        <v>485.0</v>
      </c>
      <c r="B487" s="1369"/>
      <c r="C487" s="214"/>
      <c r="D487" s="214"/>
      <c r="E487" s="214"/>
      <c r="F487" s="214"/>
      <c r="G487" s="849"/>
      <c r="H487" s="808"/>
      <c r="I487" s="769"/>
      <c r="J487" s="180"/>
      <c r="K487" s="180"/>
      <c r="L487" s="180"/>
      <c r="M487" s="214"/>
      <c r="N487" s="214"/>
      <c r="O487" s="214"/>
      <c r="P487" s="214"/>
      <c r="Q487" s="214"/>
      <c r="R487" s="214"/>
      <c r="S487" s="214"/>
      <c r="T487" s="214"/>
      <c r="U487" s="214"/>
      <c r="V487" s="214"/>
      <c r="W487" s="214"/>
      <c r="X487" s="214"/>
      <c r="Y487" s="214"/>
      <c r="Z487" s="214"/>
      <c r="AA487" s="214"/>
      <c r="AB487" s="214"/>
    </row>
    <row r="488">
      <c r="A488" s="1065">
        <v>486.0</v>
      </c>
      <c r="B488" s="1369"/>
      <c r="C488" s="214"/>
      <c r="D488" s="214"/>
      <c r="E488" s="214"/>
      <c r="F488" s="214"/>
      <c r="G488" s="849"/>
      <c r="H488" s="808"/>
      <c r="I488" s="769"/>
      <c r="J488" s="180"/>
      <c r="K488" s="180"/>
      <c r="L488" s="180"/>
      <c r="M488" s="214"/>
      <c r="N488" s="214"/>
      <c r="O488" s="214"/>
      <c r="P488" s="214"/>
      <c r="Q488" s="214"/>
      <c r="R488" s="214"/>
      <c r="S488" s="214"/>
      <c r="T488" s="214"/>
      <c r="U488" s="214"/>
      <c r="V488" s="214"/>
      <c r="W488" s="214"/>
      <c r="X488" s="214"/>
      <c r="Y488" s="214"/>
      <c r="Z488" s="214"/>
      <c r="AA488" s="214"/>
      <c r="AB488" s="214"/>
    </row>
    <row r="489">
      <c r="A489" s="1065">
        <v>487.0</v>
      </c>
      <c r="B489" s="1369"/>
      <c r="C489" s="214"/>
      <c r="D489" s="214"/>
      <c r="E489" s="214"/>
      <c r="F489" s="214"/>
      <c r="G489" s="849"/>
      <c r="H489" s="808"/>
      <c r="I489" s="769"/>
      <c r="J489" s="180"/>
      <c r="K489" s="180"/>
      <c r="L489" s="180"/>
      <c r="M489" s="214"/>
      <c r="N489" s="214"/>
      <c r="O489" s="214"/>
      <c r="P489" s="214"/>
      <c r="Q489" s="214"/>
      <c r="R489" s="214"/>
      <c r="S489" s="214"/>
      <c r="T489" s="214"/>
      <c r="U489" s="214"/>
      <c r="V489" s="214"/>
      <c r="W489" s="214"/>
      <c r="X489" s="214"/>
      <c r="Y489" s="214"/>
      <c r="Z489" s="214"/>
      <c r="AA489" s="214"/>
      <c r="AB489" s="214"/>
    </row>
    <row r="490">
      <c r="A490" s="1065">
        <v>488.0</v>
      </c>
      <c r="B490" s="1369"/>
      <c r="C490" s="214"/>
      <c r="D490" s="214"/>
      <c r="E490" s="214"/>
      <c r="F490" s="214"/>
      <c r="G490" s="849"/>
      <c r="H490" s="808"/>
      <c r="I490" s="769"/>
      <c r="J490" s="180"/>
      <c r="K490" s="180"/>
      <c r="L490" s="180"/>
      <c r="M490" s="214"/>
      <c r="N490" s="214"/>
      <c r="O490" s="214"/>
      <c r="P490" s="214"/>
      <c r="Q490" s="214"/>
      <c r="R490" s="214"/>
      <c r="S490" s="214"/>
      <c r="T490" s="214"/>
      <c r="U490" s="214"/>
      <c r="V490" s="214"/>
      <c r="W490" s="214"/>
      <c r="X490" s="214"/>
      <c r="Y490" s="214"/>
      <c r="Z490" s="214"/>
      <c r="AA490" s="214"/>
      <c r="AB490" s="214"/>
    </row>
    <row r="491">
      <c r="A491" s="1065">
        <v>489.0</v>
      </c>
      <c r="B491" s="1369"/>
      <c r="C491" s="214"/>
      <c r="D491" s="214"/>
      <c r="E491" s="214"/>
      <c r="F491" s="214"/>
      <c r="G491" s="849"/>
      <c r="H491" s="808"/>
      <c r="I491" s="769"/>
      <c r="J491" s="180"/>
      <c r="K491" s="180"/>
      <c r="L491" s="180"/>
      <c r="M491" s="214"/>
      <c r="N491" s="214"/>
      <c r="O491" s="214"/>
      <c r="P491" s="214"/>
      <c r="Q491" s="214"/>
      <c r="R491" s="214"/>
      <c r="S491" s="214"/>
      <c r="T491" s="214"/>
      <c r="U491" s="214"/>
      <c r="V491" s="214"/>
      <c r="W491" s="214"/>
      <c r="X491" s="214"/>
      <c r="Y491" s="214"/>
      <c r="Z491" s="214"/>
      <c r="AA491" s="214"/>
      <c r="AB491" s="214"/>
    </row>
    <row r="492">
      <c r="A492" s="1065">
        <v>490.0</v>
      </c>
      <c r="B492" s="1369"/>
      <c r="C492" s="214"/>
      <c r="D492" s="214"/>
      <c r="E492" s="214"/>
      <c r="F492" s="214"/>
      <c r="G492" s="849"/>
      <c r="H492" s="808"/>
      <c r="I492" s="769"/>
      <c r="J492" s="180"/>
      <c r="K492" s="180"/>
      <c r="L492" s="180"/>
      <c r="M492" s="214"/>
      <c r="N492" s="214"/>
      <c r="O492" s="214"/>
      <c r="P492" s="214"/>
      <c r="Q492" s="214"/>
      <c r="R492" s="214"/>
      <c r="S492" s="214"/>
      <c r="T492" s="214"/>
      <c r="U492" s="214"/>
      <c r="V492" s="214"/>
      <c r="W492" s="214"/>
      <c r="X492" s="214"/>
      <c r="Y492" s="214"/>
      <c r="Z492" s="214"/>
      <c r="AA492" s="214"/>
      <c r="AB492" s="214"/>
    </row>
    <row r="493">
      <c r="A493" s="1065">
        <v>491.0</v>
      </c>
      <c r="B493" s="1369"/>
      <c r="C493" s="214"/>
      <c r="D493" s="214"/>
      <c r="E493" s="214"/>
      <c r="F493" s="214"/>
      <c r="G493" s="849"/>
      <c r="H493" s="808"/>
      <c r="I493" s="769"/>
      <c r="J493" s="180"/>
      <c r="K493" s="180"/>
      <c r="L493" s="180"/>
      <c r="M493" s="214"/>
      <c r="N493" s="214"/>
      <c r="O493" s="214"/>
      <c r="P493" s="214"/>
      <c r="Q493" s="214"/>
      <c r="R493" s="214"/>
      <c r="S493" s="214"/>
      <c r="T493" s="214"/>
      <c r="U493" s="214"/>
      <c r="V493" s="214"/>
      <c r="W493" s="214"/>
      <c r="X493" s="214"/>
      <c r="Y493" s="214"/>
      <c r="Z493" s="214"/>
      <c r="AA493" s="214"/>
      <c r="AB493" s="214"/>
    </row>
    <row r="494">
      <c r="A494" s="1065">
        <v>492.0</v>
      </c>
      <c r="B494" s="1369"/>
      <c r="C494" s="214"/>
      <c r="D494" s="214"/>
      <c r="E494" s="214"/>
      <c r="F494" s="214"/>
      <c r="G494" s="849"/>
      <c r="H494" s="808"/>
      <c r="I494" s="769"/>
      <c r="J494" s="180"/>
      <c r="K494" s="180"/>
      <c r="L494" s="180"/>
      <c r="M494" s="214"/>
      <c r="N494" s="214"/>
      <c r="O494" s="214"/>
      <c r="P494" s="214"/>
      <c r="Q494" s="214"/>
      <c r="R494" s="214"/>
      <c r="S494" s="214"/>
      <c r="T494" s="214"/>
      <c r="U494" s="214"/>
      <c r="V494" s="214"/>
      <c r="W494" s="214"/>
      <c r="X494" s="214"/>
      <c r="Y494" s="214"/>
      <c r="Z494" s="214"/>
      <c r="AA494" s="214"/>
      <c r="AB494" s="214"/>
    </row>
    <row r="495">
      <c r="A495" s="1065">
        <v>493.0</v>
      </c>
      <c r="B495" s="1369"/>
      <c r="C495" s="214"/>
      <c r="D495" s="214"/>
      <c r="E495" s="214"/>
      <c r="F495" s="214"/>
      <c r="G495" s="849"/>
      <c r="H495" s="808"/>
      <c r="I495" s="769"/>
      <c r="J495" s="180"/>
      <c r="K495" s="180"/>
      <c r="L495" s="180"/>
      <c r="M495" s="214"/>
      <c r="N495" s="214"/>
      <c r="O495" s="214"/>
      <c r="P495" s="214"/>
      <c r="Q495" s="214"/>
      <c r="R495" s="214"/>
      <c r="S495" s="214"/>
      <c r="T495" s="214"/>
      <c r="U495" s="214"/>
      <c r="V495" s="214"/>
      <c r="W495" s="214"/>
      <c r="X495" s="214"/>
      <c r="Y495" s="214"/>
      <c r="Z495" s="214"/>
      <c r="AA495" s="214"/>
      <c r="AB495" s="214"/>
    </row>
    <row r="496">
      <c r="A496" s="1065">
        <v>494.0</v>
      </c>
      <c r="B496" s="1369"/>
      <c r="C496" s="214"/>
      <c r="D496" s="214"/>
      <c r="E496" s="214"/>
      <c r="F496" s="214"/>
      <c r="G496" s="849"/>
      <c r="H496" s="808"/>
      <c r="I496" s="769"/>
      <c r="J496" s="180"/>
      <c r="K496" s="180"/>
      <c r="L496" s="180"/>
      <c r="M496" s="214"/>
      <c r="N496" s="214"/>
      <c r="O496" s="214"/>
      <c r="P496" s="214"/>
      <c r="Q496" s="214"/>
      <c r="R496" s="214"/>
      <c r="S496" s="214"/>
      <c r="T496" s="214"/>
      <c r="U496" s="214"/>
      <c r="V496" s="214"/>
      <c r="W496" s="214"/>
      <c r="X496" s="214"/>
      <c r="Y496" s="214"/>
      <c r="Z496" s="214"/>
      <c r="AA496" s="214"/>
      <c r="AB496" s="214"/>
    </row>
    <row r="497">
      <c r="A497" s="1065">
        <v>495.0</v>
      </c>
      <c r="B497" s="1369"/>
      <c r="C497" s="214"/>
      <c r="D497" s="214"/>
      <c r="E497" s="214"/>
      <c r="F497" s="214"/>
      <c r="G497" s="849"/>
      <c r="H497" s="808"/>
      <c r="I497" s="769"/>
      <c r="J497" s="180"/>
      <c r="K497" s="180"/>
      <c r="L497" s="180"/>
      <c r="M497" s="214"/>
      <c r="N497" s="214"/>
      <c r="O497" s="214"/>
      <c r="P497" s="214"/>
      <c r="Q497" s="214"/>
      <c r="R497" s="214"/>
      <c r="S497" s="214"/>
      <c r="T497" s="214"/>
      <c r="U497" s="214"/>
      <c r="V497" s="214"/>
      <c r="W497" s="214"/>
      <c r="X497" s="214"/>
      <c r="Y497" s="214"/>
      <c r="Z497" s="214"/>
      <c r="AA497" s="214"/>
      <c r="AB497" s="214"/>
    </row>
    <row r="498">
      <c r="A498" s="1065">
        <v>496.0</v>
      </c>
      <c r="B498" s="1369"/>
      <c r="C498" s="214"/>
      <c r="D498" s="214"/>
      <c r="E498" s="214"/>
      <c r="F498" s="214"/>
      <c r="G498" s="849"/>
      <c r="H498" s="808"/>
      <c r="I498" s="769"/>
      <c r="J498" s="180"/>
      <c r="K498" s="180"/>
      <c r="L498" s="180"/>
      <c r="M498" s="214"/>
      <c r="N498" s="214"/>
      <c r="O498" s="214"/>
      <c r="P498" s="214"/>
      <c r="Q498" s="214"/>
      <c r="R498" s="214"/>
      <c r="S498" s="214"/>
      <c r="T498" s="214"/>
      <c r="U498" s="214"/>
      <c r="V498" s="214"/>
      <c r="W498" s="214"/>
      <c r="X498" s="214"/>
      <c r="Y498" s="214"/>
      <c r="Z498" s="214"/>
      <c r="AA498" s="214"/>
      <c r="AB498" s="214"/>
    </row>
    <row r="499">
      <c r="A499" s="1065">
        <v>497.0</v>
      </c>
      <c r="B499" s="1369"/>
      <c r="C499" s="214"/>
      <c r="D499" s="214"/>
      <c r="E499" s="214"/>
      <c r="F499" s="214"/>
      <c r="G499" s="849"/>
      <c r="H499" s="808"/>
      <c r="I499" s="769"/>
      <c r="J499" s="180"/>
      <c r="K499" s="180"/>
      <c r="L499" s="180"/>
      <c r="M499" s="214"/>
      <c r="N499" s="214"/>
      <c r="O499" s="214"/>
      <c r="P499" s="214"/>
      <c r="Q499" s="214"/>
      <c r="R499" s="214"/>
      <c r="S499" s="214"/>
      <c r="T499" s="214"/>
      <c r="U499" s="214"/>
      <c r="V499" s="214"/>
      <c r="W499" s="214"/>
      <c r="X499" s="214"/>
      <c r="Y499" s="214"/>
      <c r="Z499" s="214"/>
      <c r="AA499" s="214"/>
      <c r="AB499" s="214"/>
    </row>
    <row r="500">
      <c r="A500" s="1065">
        <v>498.0</v>
      </c>
      <c r="B500" s="1369"/>
      <c r="C500" s="214"/>
      <c r="D500" s="214"/>
      <c r="E500" s="214"/>
      <c r="F500" s="214"/>
      <c r="G500" s="849"/>
      <c r="H500" s="808"/>
      <c r="I500" s="769"/>
      <c r="J500" s="180"/>
      <c r="K500" s="180"/>
      <c r="L500" s="180"/>
      <c r="M500" s="214"/>
      <c r="N500" s="214"/>
      <c r="O500" s="214"/>
      <c r="P500" s="214"/>
      <c r="Q500" s="214"/>
      <c r="R500" s="214"/>
      <c r="S500" s="214"/>
      <c r="T500" s="214"/>
      <c r="U500" s="214"/>
      <c r="V500" s="214"/>
      <c r="W500" s="214"/>
      <c r="X500" s="214"/>
      <c r="Y500" s="214"/>
      <c r="Z500" s="214"/>
      <c r="AA500" s="214"/>
      <c r="AB500" s="214"/>
    </row>
    <row r="501">
      <c r="A501" s="1065">
        <v>499.0</v>
      </c>
      <c r="B501" s="1369"/>
      <c r="C501" s="214"/>
      <c r="D501" s="214"/>
      <c r="E501" s="214"/>
      <c r="F501" s="214"/>
      <c r="G501" s="849"/>
      <c r="H501" s="808"/>
      <c r="I501" s="769"/>
      <c r="J501" s="180"/>
      <c r="K501" s="180"/>
      <c r="L501" s="180"/>
      <c r="M501" s="214"/>
      <c r="N501" s="214"/>
      <c r="O501" s="214"/>
      <c r="P501" s="214"/>
      <c r="Q501" s="214"/>
      <c r="R501" s="214"/>
      <c r="S501" s="214"/>
      <c r="T501" s="214"/>
      <c r="U501" s="214"/>
      <c r="V501" s="214"/>
      <c r="W501" s="214"/>
      <c r="X501" s="214"/>
      <c r="Y501" s="214"/>
      <c r="Z501" s="214"/>
      <c r="AA501" s="214"/>
      <c r="AB501" s="214"/>
    </row>
    <row r="502">
      <c r="A502" s="180"/>
      <c r="B502" s="214"/>
      <c r="C502" s="214"/>
      <c r="D502" s="214"/>
      <c r="E502" s="214"/>
      <c r="F502" s="214"/>
      <c r="G502" s="214"/>
      <c r="H502" s="180"/>
      <c r="I502" s="769"/>
      <c r="J502" s="180"/>
      <c r="K502" s="214"/>
      <c r="L502" s="214"/>
      <c r="M502" s="214"/>
      <c r="N502" s="214"/>
      <c r="O502" s="214"/>
      <c r="P502" s="214"/>
      <c r="Q502" s="214"/>
      <c r="R502" s="214"/>
      <c r="S502" s="214"/>
      <c r="T502" s="214"/>
      <c r="U502" s="214"/>
      <c r="V502" s="214"/>
      <c r="W502" s="214"/>
      <c r="X502" s="214"/>
      <c r="Y502" s="214"/>
      <c r="Z502" s="214"/>
      <c r="AA502" s="214"/>
      <c r="AB502" s="214"/>
    </row>
    <row r="503">
      <c r="A503" s="180"/>
      <c r="B503" s="214"/>
      <c r="C503" s="214"/>
      <c r="D503" s="214"/>
      <c r="E503" s="214"/>
      <c r="F503" s="214"/>
      <c r="G503" s="214"/>
      <c r="H503" s="180"/>
      <c r="I503" s="769"/>
      <c r="J503" s="180"/>
      <c r="K503" s="214"/>
      <c r="L503" s="214"/>
      <c r="M503" s="214"/>
      <c r="N503" s="214"/>
      <c r="O503" s="214"/>
      <c r="P503" s="214"/>
      <c r="Q503" s="214"/>
      <c r="R503" s="214"/>
      <c r="S503" s="214"/>
      <c r="T503" s="214"/>
      <c r="U503" s="214"/>
      <c r="V503" s="214"/>
      <c r="W503" s="214"/>
      <c r="X503" s="214"/>
      <c r="Y503" s="214"/>
      <c r="Z503" s="214"/>
      <c r="AA503" s="214"/>
      <c r="AB503" s="214"/>
    </row>
    <row r="504">
      <c r="A504" s="180"/>
      <c r="B504" s="214"/>
      <c r="C504" s="214"/>
      <c r="D504" s="214"/>
      <c r="E504" s="214"/>
      <c r="F504" s="214"/>
      <c r="G504" s="214"/>
      <c r="H504" s="180"/>
      <c r="I504" s="769"/>
      <c r="J504" s="180"/>
      <c r="K504" s="214"/>
      <c r="L504" s="214"/>
      <c r="M504" s="214"/>
      <c r="N504" s="214"/>
      <c r="O504" s="214"/>
      <c r="P504" s="214"/>
      <c r="Q504" s="214"/>
      <c r="R504" s="214"/>
      <c r="S504" s="214"/>
      <c r="T504" s="214"/>
      <c r="U504" s="214"/>
      <c r="V504" s="214"/>
      <c r="W504" s="214"/>
      <c r="X504" s="214"/>
      <c r="Y504" s="214"/>
      <c r="Z504" s="214"/>
      <c r="AA504" s="214"/>
      <c r="AB504" s="214"/>
    </row>
    <row r="505">
      <c r="A505" s="180"/>
      <c r="B505" s="214"/>
      <c r="C505" s="214"/>
      <c r="D505" s="214"/>
      <c r="E505" s="214"/>
      <c r="F505" s="214"/>
      <c r="G505" s="214"/>
      <c r="H505" s="180"/>
      <c r="I505" s="769"/>
      <c r="J505" s="180"/>
      <c r="K505" s="214"/>
      <c r="L505" s="214"/>
      <c r="M505" s="214"/>
      <c r="N505" s="214"/>
      <c r="O505" s="214"/>
      <c r="P505" s="214"/>
      <c r="Q505" s="214"/>
      <c r="R505" s="214"/>
      <c r="S505" s="214"/>
      <c r="T505" s="214"/>
      <c r="U505" s="214"/>
      <c r="V505" s="214"/>
      <c r="W505" s="214"/>
      <c r="X505" s="214"/>
      <c r="Y505" s="214"/>
      <c r="Z505" s="214"/>
      <c r="AA505" s="214"/>
      <c r="AB505" s="214"/>
    </row>
    <row r="506">
      <c r="A506" s="180"/>
      <c r="B506" s="214"/>
      <c r="C506" s="214"/>
      <c r="D506" s="214"/>
      <c r="E506" s="214"/>
      <c r="F506" s="214"/>
      <c r="G506" s="214"/>
      <c r="H506" s="180"/>
      <c r="I506" s="769"/>
      <c r="J506" s="180"/>
      <c r="K506" s="214"/>
      <c r="L506" s="214"/>
      <c r="M506" s="214"/>
      <c r="N506" s="214"/>
      <c r="O506" s="214"/>
      <c r="P506" s="214"/>
      <c r="Q506" s="214"/>
      <c r="R506" s="214"/>
      <c r="S506" s="214"/>
      <c r="T506" s="214"/>
      <c r="U506" s="214"/>
      <c r="V506" s="214"/>
      <c r="W506" s="214"/>
      <c r="X506" s="214"/>
      <c r="Y506" s="214"/>
      <c r="Z506" s="214"/>
      <c r="AA506" s="214"/>
      <c r="AB506" s="214"/>
    </row>
    <row r="507">
      <c r="A507" s="180"/>
      <c r="B507" s="214"/>
      <c r="C507" s="214"/>
      <c r="D507" s="214"/>
      <c r="E507" s="214"/>
      <c r="F507" s="214"/>
      <c r="G507" s="214"/>
      <c r="H507" s="180"/>
      <c r="I507" s="769"/>
      <c r="J507" s="180"/>
      <c r="K507" s="214"/>
      <c r="L507" s="214"/>
      <c r="M507" s="214"/>
      <c r="N507" s="214"/>
      <c r="O507" s="214"/>
      <c r="P507" s="214"/>
      <c r="Q507" s="214"/>
      <c r="R507" s="214"/>
      <c r="S507" s="214"/>
      <c r="T507" s="214"/>
      <c r="U507" s="214"/>
      <c r="V507" s="214"/>
      <c r="W507" s="214"/>
      <c r="X507" s="214"/>
      <c r="Y507" s="214"/>
      <c r="Z507" s="214"/>
      <c r="AA507" s="214"/>
      <c r="AB507" s="214"/>
    </row>
    <row r="508">
      <c r="A508" s="180"/>
      <c r="B508" s="214"/>
      <c r="C508" s="214"/>
      <c r="D508" s="214"/>
      <c r="E508" s="214"/>
      <c r="F508" s="214"/>
      <c r="G508" s="214"/>
      <c r="H508" s="180"/>
      <c r="I508" s="769"/>
      <c r="J508" s="180"/>
      <c r="K508" s="214"/>
      <c r="L508" s="214"/>
      <c r="M508" s="214"/>
      <c r="N508" s="214"/>
      <c r="O508" s="214"/>
      <c r="P508" s="214"/>
      <c r="Q508" s="214"/>
      <c r="R508" s="214"/>
      <c r="S508" s="214"/>
      <c r="T508" s="214"/>
      <c r="U508" s="214"/>
      <c r="V508" s="214"/>
      <c r="W508" s="214"/>
      <c r="X508" s="214"/>
      <c r="Y508" s="214"/>
      <c r="Z508" s="214"/>
      <c r="AA508" s="214"/>
      <c r="AB508" s="214"/>
    </row>
    <row r="509">
      <c r="A509" s="180"/>
      <c r="B509" s="214"/>
      <c r="C509" s="214"/>
      <c r="D509" s="214"/>
      <c r="E509" s="214"/>
      <c r="F509" s="214"/>
      <c r="G509" s="214"/>
      <c r="H509" s="180"/>
      <c r="I509" s="769"/>
      <c r="J509" s="180"/>
      <c r="K509" s="214"/>
      <c r="L509" s="214"/>
      <c r="M509" s="214"/>
      <c r="N509" s="214"/>
      <c r="O509" s="214"/>
      <c r="P509" s="214"/>
      <c r="Q509" s="214"/>
      <c r="R509" s="214"/>
      <c r="S509" s="214"/>
      <c r="T509" s="214"/>
      <c r="U509" s="214"/>
      <c r="V509" s="214"/>
      <c r="W509" s="214"/>
      <c r="X509" s="214"/>
      <c r="Y509" s="214"/>
      <c r="Z509" s="214"/>
      <c r="AA509" s="214"/>
      <c r="AB509" s="214"/>
    </row>
    <row r="510">
      <c r="A510" s="180"/>
      <c r="B510" s="214"/>
      <c r="C510" s="214"/>
      <c r="D510" s="214"/>
      <c r="E510" s="214"/>
      <c r="F510" s="214"/>
      <c r="G510" s="214"/>
      <c r="H510" s="180"/>
      <c r="I510" s="769"/>
      <c r="J510" s="180"/>
      <c r="K510" s="214"/>
      <c r="L510" s="214"/>
      <c r="M510" s="214"/>
      <c r="N510" s="214"/>
      <c r="O510" s="214"/>
      <c r="P510" s="214"/>
      <c r="Q510" s="214"/>
      <c r="R510" s="214"/>
      <c r="S510" s="214"/>
      <c r="T510" s="214"/>
      <c r="U510" s="214"/>
      <c r="V510" s="214"/>
      <c r="W510" s="214"/>
      <c r="X510" s="214"/>
      <c r="Y510" s="214"/>
      <c r="Z510" s="214"/>
      <c r="AA510" s="214"/>
      <c r="AB510" s="214"/>
    </row>
    <row r="511">
      <c r="A511" s="180"/>
      <c r="B511" s="214"/>
      <c r="C511" s="214"/>
      <c r="D511" s="214"/>
      <c r="E511" s="214"/>
      <c r="F511" s="214"/>
      <c r="G511" s="214"/>
      <c r="H511" s="180"/>
      <c r="I511" s="769"/>
      <c r="J511" s="180"/>
      <c r="K511" s="214"/>
      <c r="L511" s="214"/>
      <c r="M511" s="214"/>
      <c r="N511" s="214"/>
      <c r="O511" s="214"/>
      <c r="P511" s="214"/>
      <c r="Q511" s="214"/>
      <c r="R511" s="214"/>
      <c r="S511" s="214"/>
      <c r="T511" s="214"/>
      <c r="U511" s="214"/>
      <c r="V511" s="214"/>
      <c r="W511" s="214"/>
      <c r="X511" s="214"/>
      <c r="Y511" s="214"/>
      <c r="Z511" s="214"/>
      <c r="AA511" s="214"/>
      <c r="AB511" s="214"/>
    </row>
    <row r="512">
      <c r="A512" s="180"/>
      <c r="B512" s="214"/>
      <c r="C512" s="214"/>
      <c r="D512" s="214"/>
      <c r="E512" s="214"/>
      <c r="F512" s="214"/>
      <c r="G512" s="214"/>
      <c r="H512" s="180"/>
      <c r="I512" s="769"/>
      <c r="J512" s="180"/>
      <c r="K512" s="214"/>
      <c r="L512" s="214"/>
      <c r="M512" s="214"/>
      <c r="N512" s="214"/>
      <c r="O512" s="214"/>
      <c r="P512" s="214"/>
      <c r="Q512" s="214"/>
      <c r="R512" s="214"/>
      <c r="S512" s="214"/>
      <c r="T512" s="214"/>
      <c r="U512" s="214"/>
      <c r="V512" s="214"/>
      <c r="W512" s="214"/>
      <c r="X512" s="214"/>
      <c r="Y512" s="214"/>
      <c r="Z512" s="214"/>
      <c r="AA512" s="214"/>
      <c r="AB512" s="214"/>
    </row>
    <row r="513">
      <c r="A513" s="180"/>
      <c r="B513" s="214"/>
      <c r="C513" s="214"/>
      <c r="D513" s="214"/>
      <c r="E513" s="214"/>
      <c r="F513" s="214"/>
      <c r="G513" s="214"/>
      <c r="H513" s="180"/>
      <c r="I513" s="769"/>
      <c r="J513" s="180"/>
      <c r="K513" s="214"/>
      <c r="L513" s="214"/>
      <c r="M513" s="214"/>
      <c r="N513" s="214"/>
      <c r="O513" s="214"/>
      <c r="P513" s="214"/>
      <c r="Q513" s="214"/>
      <c r="R513" s="214"/>
      <c r="S513" s="214"/>
      <c r="T513" s="214"/>
      <c r="U513" s="214"/>
      <c r="V513" s="214"/>
      <c r="W513" s="214"/>
      <c r="X513" s="214"/>
      <c r="Y513" s="214"/>
      <c r="Z513" s="214"/>
      <c r="AA513" s="214"/>
      <c r="AB513" s="214"/>
    </row>
    <row r="514">
      <c r="A514" s="180"/>
      <c r="B514" s="214"/>
      <c r="C514" s="214"/>
      <c r="D514" s="214"/>
      <c r="E514" s="214"/>
      <c r="F514" s="214"/>
      <c r="G514" s="214"/>
      <c r="H514" s="180"/>
      <c r="I514" s="769"/>
      <c r="J514" s="180"/>
      <c r="K514" s="214"/>
      <c r="L514" s="214"/>
      <c r="M514" s="214"/>
      <c r="N514" s="214"/>
      <c r="O514" s="214"/>
      <c r="P514" s="214"/>
      <c r="Q514" s="214"/>
      <c r="R514" s="214"/>
      <c r="S514" s="214"/>
      <c r="T514" s="214"/>
      <c r="U514" s="214"/>
      <c r="V514" s="214"/>
      <c r="W514" s="214"/>
      <c r="X514" s="214"/>
      <c r="Y514" s="214"/>
      <c r="Z514" s="214"/>
      <c r="AA514" s="214"/>
      <c r="AB514" s="214"/>
    </row>
    <row r="515">
      <c r="A515" s="180"/>
      <c r="B515" s="214"/>
      <c r="C515" s="214"/>
      <c r="D515" s="214"/>
      <c r="E515" s="214"/>
      <c r="F515" s="214"/>
      <c r="G515" s="214"/>
      <c r="H515" s="180"/>
      <c r="I515" s="769"/>
      <c r="J515" s="180"/>
      <c r="K515" s="214"/>
      <c r="L515" s="214"/>
      <c r="M515" s="214"/>
      <c r="N515" s="214"/>
      <c r="O515" s="214"/>
      <c r="P515" s="214"/>
      <c r="Q515" s="214"/>
      <c r="R515" s="214"/>
      <c r="S515" s="214"/>
      <c r="T515" s="214"/>
      <c r="U515" s="214"/>
      <c r="V515" s="214"/>
      <c r="W515" s="214"/>
      <c r="X515" s="214"/>
      <c r="Y515" s="214"/>
      <c r="Z515" s="214"/>
      <c r="AA515" s="214"/>
      <c r="AB515" s="214"/>
    </row>
    <row r="516">
      <c r="A516" s="180"/>
      <c r="B516" s="214"/>
      <c r="C516" s="214"/>
      <c r="D516" s="214"/>
      <c r="E516" s="214"/>
      <c r="F516" s="214"/>
      <c r="G516" s="214"/>
      <c r="H516" s="180"/>
      <c r="I516" s="769"/>
      <c r="J516" s="180"/>
      <c r="K516" s="214"/>
      <c r="L516" s="214"/>
      <c r="M516" s="214"/>
      <c r="N516" s="214"/>
      <c r="O516" s="214"/>
      <c r="P516" s="214"/>
      <c r="Q516" s="214"/>
      <c r="R516" s="214"/>
      <c r="S516" s="214"/>
      <c r="T516" s="214"/>
      <c r="U516" s="214"/>
      <c r="V516" s="214"/>
      <c r="W516" s="214"/>
      <c r="X516" s="214"/>
      <c r="Y516" s="214"/>
      <c r="Z516" s="214"/>
      <c r="AA516" s="214"/>
      <c r="AB516" s="214"/>
    </row>
    <row r="517">
      <c r="A517" s="180"/>
      <c r="B517" s="214"/>
      <c r="C517" s="214"/>
      <c r="D517" s="214"/>
      <c r="E517" s="214"/>
      <c r="F517" s="214"/>
      <c r="G517" s="214"/>
      <c r="H517" s="180"/>
      <c r="I517" s="769"/>
      <c r="J517" s="180"/>
      <c r="K517" s="214"/>
      <c r="L517" s="214"/>
      <c r="M517" s="214"/>
      <c r="N517" s="214"/>
      <c r="O517" s="214"/>
      <c r="P517" s="214"/>
      <c r="Q517" s="214"/>
      <c r="R517" s="214"/>
      <c r="S517" s="214"/>
      <c r="T517" s="214"/>
      <c r="U517" s="214"/>
      <c r="V517" s="214"/>
      <c r="W517" s="214"/>
      <c r="X517" s="214"/>
      <c r="Y517" s="214"/>
      <c r="Z517" s="214"/>
      <c r="AA517" s="214"/>
      <c r="AB517" s="214"/>
    </row>
    <row r="518">
      <c r="A518" s="180"/>
      <c r="B518" s="214"/>
      <c r="C518" s="214"/>
      <c r="D518" s="214"/>
      <c r="E518" s="214"/>
      <c r="F518" s="214"/>
      <c r="G518" s="214"/>
      <c r="H518" s="180"/>
      <c r="I518" s="769"/>
      <c r="J518" s="180"/>
      <c r="K518" s="214"/>
      <c r="L518" s="214"/>
      <c r="M518" s="214"/>
      <c r="N518" s="214"/>
      <c r="O518" s="214"/>
      <c r="P518" s="214"/>
      <c r="Q518" s="214"/>
      <c r="R518" s="214"/>
      <c r="S518" s="214"/>
      <c r="T518" s="214"/>
      <c r="U518" s="214"/>
      <c r="V518" s="214"/>
      <c r="W518" s="214"/>
      <c r="X518" s="214"/>
      <c r="Y518" s="214"/>
      <c r="Z518" s="214"/>
      <c r="AA518" s="214"/>
      <c r="AB518" s="214"/>
    </row>
    <row r="519">
      <c r="A519" s="180"/>
      <c r="B519" s="214"/>
      <c r="C519" s="214"/>
      <c r="D519" s="214"/>
      <c r="E519" s="214"/>
      <c r="F519" s="214"/>
      <c r="G519" s="214"/>
      <c r="H519" s="180"/>
      <c r="I519" s="769"/>
      <c r="J519" s="180"/>
      <c r="K519" s="214"/>
      <c r="L519" s="214"/>
      <c r="M519" s="214"/>
      <c r="N519" s="214"/>
      <c r="O519" s="214"/>
      <c r="P519" s="214"/>
      <c r="Q519" s="214"/>
      <c r="R519" s="214"/>
      <c r="S519" s="214"/>
      <c r="T519" s="214"/>
      <c r="U519" s="214"/>
      <c r="V519" s="214"/>
      <c r="W519" s="214"/>
      <c r="X519" s="214"/>
      <c r="Y519" s="214"/>
      <c r="Z519" s="214"/>
      <c r="AA519" s="214"/>
      <c r="AB519" s="214"/>
    </row>
    <row r="520">
      <c r="A520" s="180"/>
      <c r="B520" s="214"/>
      <c r="C520" s="214"/>
      <c r="D520" s="214"/>
      <c r="E520" s="214"/>
      <c r="F520" s="214"/>
      <c r="G520" s="214"/>
      <c r="H520" s="180"/>
      <c r="I520" s="769"/>
      <c r="J520" s="180"/>
      <c r="K520" s="214"/>
      <c r="L520" s="214"/>
      <c r="M520" s="214"/>
      <c r="N520" s="214"/>
      <c r="O520" s="214"/>
      <c r="P520" s="214"/>
      <c r="Q520" s="214"/>
      <c r="R520" s="214"/>
      <c r="S520" s="214"/>
      <c r="T520" s="214"/>
      <c r="U520" s="214"/>
      <c r="V520" s="214"/>
      <c r="W520" s="214"/>
      <c r="X520" s="214"/>
      <c r="Y520" s="214"/>
      <c r="Z520" s="214"/>
      <c r="AA520" s="214"/>
      <c r="AB520" s="214"/>
    </row>
    <row r="521">
      <c r="A521" s="180"/>
      <c r="B521" s="214"/>
      <c r="C521" s="214"/>
      <c r="D521" s="214"/>
      <c r="E521" s="214"/>
      <c r="F521" s="214"/>
      <c r="G521" s="214"/>
      <c r="H521" s="180"/>
      <c r="I521" s="769"/>
      <c r="J521" s="180"/>
      <c r="K521" s="214"/>
      <c r="L521" s="214"/>
      <c r="M521" s="214"/>
      <c r="N521" s="214"/>
      <c r="O521" s="214"/>
      <c r="P521" s="214"/>
      <c r="Q521" s="214"/>
      <c r="R521" s="214"/>
      <c r="S521" s="214"/>
      <c r="T521" s="214"/>
      <c r="U521" s="214"/>
      <c r="V521" s="214"/>
      <c r="W521" s="214"/>
      <c r="X521" s="214"/>
      <c r="Y521" s="214"/>
      <c r="Z521" s="214"/>
      <c r="AA521" s="214"/>
      <c r="AB521" s="214"/>
    </row>
    <row r="522">
      <c r="A522" s="180"/>
      <c r="B522" s="214"/>
      <c r="C522" s="214"/>
      <c r="D522" s="214"/>
      <c r="E522" s="214"/>
      <c r="F522" s="214"/>
      <c r="G522" s="214"/>
      <c r="H522" s="180"/>
      <c r="I522" s="769"/>
      <c r="J522" s="180"/>
      <c r="K522" s="214"/>
      <c r="L522" s="214"/>
      <c r="M522" s="214"/>
      <c r="N522" s="214"/>
      <c r="O522" s="214"/>
      <c r="P522" s="214"/>
      <c r="Q522" s="214"/>
      <c r="R522" s="214"/>
      <c r="S522" s="214"/>
      <c r="T522" s="214"/>
      <c r="U522" s="214"/>
      <c r="V522" s="214"/>
      <c r="W522" s="214"/>
      <c r="X522" s="214"/>
      <c r="Y522" s="214"/>
      <c r="Z522" s="214"/>
      <c r="AA522" s="214"/>
      <c r="AB522" s="214"/>
    </row>
    <row r="523">
      <c r="A523" s="180"/>
      <c r="B523" s="214"/>
      <c r="C523" s="214"/>
      <c r="D523" s="214"/>
      <c r="E523" s="214"/>
      <c r="F523" s="214"/>
      <c r="G523" s="214"/>
      <c r="H523" s="180"/>
      <c r="I523" s="769"/>
      <c r="J523" s="180"/>
      <c r="K523" s="214"/>
      <c r="L523" s="214"/>
      <c r="M523" s="214"/>
      <c r="N523" s="214"/>
      <c r="O523" s="214"/>
      <c r="P523" s="214"/>
      <c r="Q523" s="214"/>
      <c r="R523" s="214"/>
      <c r="S523" s="214"/>
      <c r="T523" s="214"/>
      <c r="U523" s="214"/>
      <c r="V523" s="214"/>
      <c r="W523" s="214"/>
      <c r="X523" s="214"/>
      <c r="Y523" s="214"/>
      <c r="Z523" s="214"/>
      <c r="AA523" s="214"/>
      <c r="AB523" s="214"/>
    </row>
    <row r="524">
      <c r="A524" s="180"/>
      <c r="B524" s="214"/>
      <c r="C524" s="214"/>
      <c r="D524" s="214"/>
      <c r="E524" s="214"/>
      <c r="F524" s="214"/>
      <c r="G524" s="214"/>
      <c r="H524" s="180"/>
      <c r="I524" s="769"/>
      <c r="J524" s="180"/>
      <c r="K524" s="214"/>
      <c r="L524" s="214"/>
      <c r="M524" s="214"/>
      <c r="N524" s="214"/>
      <c r="O524" s="214"/>
      <c r="P524" s="214"/>
      <c r="Q524" s="214"/>
      <c r="R524" s="214"/>
      <c r="S524" s="214"/>
      <c r="T524" s="214"/>
      <c r="U524" s="214"/>
      <c r="V524" s="214"/>
      <c r="W524" s="214"/>
      <c r="X524" s="214"/>
      <c r="Y524" s="214"/>
      <c r="Z524" s="214"/>
      <c r="AA524" s="214"/>
      <c r="AB524" s="214"/>
    </row>
    <row r="525">
      <c r="A525" s="180"/>
      <c r="B525" s="214"/>
      <c r="C525" s="214"/>
      <c r="D525" s="214"/>
      <c r="E525" s="214"/>
      <c r="F525" s="214"/>
      <c r="G525" s="214"/>
      <c r="H525" s="180"/>
      <c r="I525" s="769"/>
      <c r="J525" s="180"/>
      <c r="K525" s="214"/>
      <c r="L525" s="214"/>
      <c r="M525" s="214"/>
      <c r="N525" s="214"/>
      <c r="O525" s="214"/>
      <c r="P525" s="214"/>
      <c r="Q525" s="214"/>
      <c r="R525" s="214"/>
      <c r="S525" s="214"/>
      <c r="T525" s="214"/>
      <c r="U525" s="214"/>
      <c r="V525" s="214"/>
      <c r="W525" s="214"/>
      <c r="X525" s="214"/>
      <c r="Y525" s="214"/>
      <c r="Z525" s="214"/>
      <c r="AA525" s="214"/>
      <c r="AB525" s="214"/>
    </row>
    <row r="526">
      <c r="A526" s="180"/>
      <c r="B526" s="214"/>
      <c r="C526" s="214"/>
      <c r="D526" s="214"/>
      <c r="E526" s="214"/>
      <c r="F526" s="214"/>
      <c r="G526" s="214"/>
      <c r="H526" s="180"/>
      <c r="I526" s="769"/>
      <c r="J526" s="180"/>
      <c r="K526" s="214"/>
      <c r="L526" s="214"/>
      <c r="M526" s="214"/>
      <c r="N526" s="214"/>
      <c r="O526" s="214"/>
      <c r="P526" s="214"/>
      <c r="Q526" s="214"/>
      <c r="R526" s="214"/>
      <c r="S526" s="214"/>
      <c r="T526" s="214"/>
      <c r="U526" s="214"/>
      <c r="V526" s="214"/>
      <c r="W526" s="214"/>
      <c r="X526" s="214"/>
      <c r="Y526" s="214"/>
      <c r="Z526" s="214"/>
      <c r="AA526" s="214"/>
      <c r="AB526" s="214"/>
    </row>
    <row r="527">
      <c r="A527" s="180"/>
      <c r="B527" s="214"/>
      <c r="C527" s="214"/>
      <c r="D527" s="214"/>
      <c r="E527" s="214"/>
      <c r="F527" s="214"/>
      <c r="G527" s="214"/>
      <c r="H527" s="180"/>
      <c r="I527" s="769"/>
      <c r="J527" s="180"/>
      <c r="K527" s="214"/>
      <c r="L527" s="214"/>
      <c r="M527" s="214"/>
      <c r="N527" s="214"/>
      <c r="O527" s="214"/>
      <c r="P527" s="214"/>
      <c r="Q527" s="214"/>
      <c r="R527" s="214"/>
      <c r="S527" s="214"/>
      <c r="T527" s="214"/>
      <c r="U527" s="214"/>
      <c r="V527" s="214"/>
      <c r="W527" s="214"/>
      <c r="X527" s="214"/>
      <c r="Y527" s="214"/>
      <c r="Z527" s="214"/>
      <c r="AA527" s="214"/>
      <c r="AB527" s="214"/>
    </row>
    <row r="528">
      <c r="A528" s="180"/>
      <c r="B528" s="214"/>
      <c r="C528" s="214"/>
      <c r="D528" s="214"/>
      <c r="E528" s="214"/>
      <c r="F528" s="214"/>
      <c r="G528" s="214"/>
      <c r="H528" s="180"/>
      <c r="I528" s="769"/>
      <c r="J528" s="180"/>
      <c r="K528" s="214"/>
      <c r="L528" s="214"/>
      <c r="M528" s="214"/>
      <c r="N528" s="214"/>
      <c r="O528" s="214"/>
      <c r="P528" s="214"/>
      <c r="Q528" s="214"/>
      <c r="R528" s="214"/>
      <c r="S528" s="214"/>
      <c r="T528" s="214"/>
      <c r="U528" s="214"/>
      <c r="V528" s="214"/>
      <c r="W528" s="214"/>
      <c r="X528" s="214"/>
      <c r="Y528" s="214"/>
      <c r="Z528" s="214"/>
      <c r="AA528" s="214"/>
      <c r="AB528" s="214"/>
    </row>
    <row r="529">
      <c r="A529" s="180"/>
      <c r="B529" s="214"/>
      <c r="C529" s="214"/>
      <c r="D529" s="214"/>
      <c r="E529" s="214"/>
      <c r="F529" s="214"/>
      <c r="G529" s="214"/>
      <c r="H529" s="180"/>
      <c r="I529" s="769"/>
      <c r="J529" s="180"/>
      <c r="K529" s="214"/>
      <c r="L529" s="214"/>
      <c r="M529" s="214"/>
      <c r="N529" s="214"/>
      <c r="O529" s="214"/>
      <c r="P529" s="214"/>
      <c r="Q529" s="214"/>
      <c r="R529" s="214"/>
      <c r="S529" s="214"/>
      <c r="T529" s="214"/>
      <c r="U529" s="214"/>
      <c r="V529" s="214"/>
      <c r="W529" s="214"/>
      <c r="X529" s="214"/>
      <c r="Y529" s="214"/>
      <c r="Z529" s="214"/>
      <c r="AA529" s="214"/>
      <c r="AB529" s="214"/>
    </row>
    <row r="530">
      <c r="A530" s="180"/>
      <c r="B530" s="214"/>
      <c r="C530" s="214"/>
      <c r="D530" s="214"/>
      <c r="E530" s="214"/>
      <c r="F530" s="214"/>
      <c r="G530" s="214"/>
      <c r="H530" s="180"/>
      <c r="I530" s="769"/>
      <c r="J530" s="180"/>
      <c r="K530" s="214"/>
      <c r="L530" s="214"/>
      <c r="M530" s="214"/>
      <c r="N530" s="214"/>
      <c r="O530" s="214"/>
      <c r="P530" s="214"/>
      <c r="Q530" s="214"/>
      <c r="R530" s="214"/>
      <c r="S530" s="214"/>
      <c r="T530" s="214"/>
      <c r="U530" s="214"/>
      <c r="V530" s="214"/>
      <c r="W530" s="214"/>
      <c r="X530" s="214"/>
      <c r="Y530" s="214"/>
      <c r="Z530" s="214"/>
      <c r="AA530" s="214"/>
      <c r="AB530" s="214"/>
    </row>
    <row r="531">
      <c r="A531" s="180"/>
      <c r="B531" s="214"/>
      <c r="C531" s="214"/>
      <c r="D531" s="214"/>
      <c r="E531" s="214"/>
      <c r="F531" s="214"/>
      <c r="G531" s="214"/>
      <c r="H531" s="180"/>
      <c r="I531" s="769"/>
      <c r="J531" s="180"/>
      <c r="K531" s="214"/>
      <c r="L531" s="214"/>
      <c r="M531" s="214"/>
      <c r="N531" s="214"/>
      <c r="O531" s="214"/>
      <c r="P531" s="214"/>
      <c r="Q531" s="214"/>
      <c r="R531" s="214"/>
      <c r="S531" s="214"/>
      <c r="T531" s="214"/>
      <c r="U531" s="214"/>
      <c r="V531" s="214"/>
      <c r="W531" s="214"/>
      <c r="X531" s="214"/>
      <c r="Y531" s="214"/>
      <c r="Z531" s="214"/>
      <c r="AA531" s="214"/>
      <c r="AB531" s="214"/>
    </row>
    <row r="532">
      <c r="A532" s="180"/>
      <c r="B532" s="214"/>
      <c r="C532" s="214"/>
      <c r="D532" s="214"/>
      <c r="E532" s="214"/>
      <c r="F532" s="214"/>
      <c r="G532" s="214"/>
      <c r="H532" s="180"/>
      <c r="I532" s="769"/>
      <c r="J532" s="180"/>
      <c r="K532" s="214"/>
      <c r="L532" s="214"/>
      <c r="M532" s="214"/>
      <c r="N532" s="214"/>
      <c r="O532" s="214"/>
      <c r="P532" s="214"/>
      <c r="Q532" s="214"/>
      <c r="R532" s="214"/>
      <c r="S532" s="214"/>
      <c r="T532" s="214"/>
      <c r="U532" s="214"/>
      <c r="V532" s="214"/>
      <c r="W532" s="214"/>
      <c r="X532" s="214"/>
      <c r="Y532" s="214"/>
      <c r="Z532" s="214"/>
      <c r="AA532" s="214"/>
      <c r="AB532" s="214"/>
    </row>
    <row r="533">
      <c r="A533" s="180"/>
      <c r="B533" s="214"/>
      <c r="C533" s="214"/>
      <c r="D533" s="214"/>
      <c r="E533" s="214"/>
      <c r="F533" s="214"/>
      <c r="G533" s="214"/>
      <c r="H533" s="180"/>
      <c r="I533" s="769"/>
      <c r="J533" s="180"/>
      <c r="K533" s="214"/>
      <c r="L533" s="214"/>
      <c r="M533" s="214"/>
      <c r="N533" s="214"/>
      <c r="O533" s="214"/>
      <c r="P533" s="214"/>
      <c r="Q533" s="214"/>
      <c r="R533" s="214"/>
      <c r="S533" s="214"/>
      <c r="T533" s="214"/>
      <c r="U533" s="214"/>
      <c r="V533" s="214"/>
      <c r="W533" s="214"/>
      <c r="X533" s="214"/>
      <c r="Y533" s="214"/>
      <c r="Z533" s="214"/>
      <c r="AA533" s="214"/>
      <c r="AB533" s="214"/>
    </row>
    <row r="534">
      <c r="A534" s="180"/>
      <c r="B534" s="214"/>
      <c r="C534" s="214"/>
      <c r="D534" s="214"/>
      <c r="E534" s="214"/>
      <c r="F534" s="214"/>
      <c r="G534" s="214"/>
      <c r="H534" s="180"/>
      <c r="I534" s="769"/>
      <c r="J534" s="180"/>
      <c r="K534" s="214"/>
      <c r="L534" s="214"/>
      <c r="M534" s="214"/>
      <c r="N534" s="214"/>
      <c r="O534" s="214"/>
      <c r="P534" s="214"/>
      <c r="Q534" s="214"/>
      <c r="R534" s="214"/>
      <c r="S534" s="214"/>
      <c r="T534" s="214"/>
      <c r="U534" s="214"/>
      <c r="V534" s="214"/>
      <c r="W534" s="214"/>
      <c r="X534" s="214"/>
      <c r="Y534" s="214"/>
      <c r="Z534" s="214"/>
      <c r="AA534" s="214"/>
      <c r="AB534" s="214"/>
    </row>
    <row r="535">
      <c r="A535" s="180"/>
      <c r="B535" s="214"/>
      <c r="C535" s="214"/>
      <c r="D535" s="214"/>
      <c r="E535" s="214"/>
      <c r="F535" s="214"/>
      <c r="G535" s="214"/>
      <c r="H535" s="180"/>
      <c r="I535" s="769"/>
      <c r="J535" s="180"/>
      <c r="K535" s="214"/>
      <c r="L535" s="214"/>
      <c r="M535" s="214"/>
      <c r="N535" s="214"/>
      <c r="O535" s="214"/>
      <c r="P535" s="214"/>
      <c r="Q535" s="214"/>
      <c r="R535" s="214"/>
      <c r="S535" s="214"/>
      <c r="T535" s="214"/>
      <c r="U535" s="214"/>
      <c r="V535" s="214"/>
      <c r="W535" s="214"/>
      <c r="X535" s="214"/>
      <c r="Y535" s="214"/>
      <c r="Z535" s="214"/>
      <c r="AA535" s="214"/>
      <c r="AB535" s="214"/>
    </row>
    <row r="536">
      <c r="A536" s="180"/>
      <c r="B536" s="214"/>
      <c r="C536" s="214"/>
      <c r="D536" s="214"/>
      <c r="E536" s="214"/>
      <c r="F536" s="214"/>
      <c r="G536" s="214"/>
      <c r="H536" s="180"/>
      <c r="I536" s="769"/>
      <c r="J536" s="180"/>
      <c r="K536" s="214"/>
      <c r="L536" s="214"/>
      <c r="M536" s="214"/>
      <c r="N536" s="214"/>
      <c r="O536" s="214"/>
      <c r="P536" s="214"/>
      <c r="Q536" s="214"/>
      <c r="R536" s="214"/>
      <c r="S536" s="214"/>
      <c r="T536" s="214"/>
      <c r="U536" s="214"/>
      <c r="V536" s="214"/>
      <c r="W536" s="214"/>
      <c r="X536" s="214"/>
      <c r="Y536" s="214"/>
      <c r="Z536" s="214"/>
      <c r="AA536" s="214"/>
      <c r="AB536" s="214"/>
    </row>
    <row r="537">
      <c r="A537" s="180"/>
      <c r="B537" s="214"/>
      <c r="C537" s="214"/>
      <c r="D537" s="214"/>
      <c r="E537" s="214"/>
      <c r="F537" s="214"/>
      <c r="G537" s="214"/>
      <c r="H537" s="180"/>
      <c r="I537" s="769"/>
      <c r="J537" s="180"/>
      <c r="K537" s="214"/>
      <c r="L537" s="214"/>
      <c r="M537" s="214"/>
      <c r="N537" s="214"/>
      <c r="O537" s="214"/>
      <c r="P537" s="214"/>
      <c r="Q537" s="214"/>
      <c r="R537" s="214"/>
      <c r="S537" s="214"/>
      <c r="T537" s="214"/>
      <c r="U537" s="214"/>
      <c r="V537" s="214"/>
      <c r="W537" s="214"/>
      <c r="X537" s="214"/>
      <c r="Y537" s="214"/>
      <c r="Z537" s="214"/>
      <c r="AA537" s="214"/>
      <c r="AB537" s="214"/>
    </row>
    <row r="538">
      <c r="A538" s="180"/>
      <c r="B538" s="214"/>
      <c r="C538" s="214"/>
      <c r="D538" s="214"/>
      <c r="E538" s="214"/>
      <c r="F538" s="214"/>
      <c r="G538" s="214"/>
      <c r="H538" s="180"/>
      <c r="I538" s="769"/>
      <c r="J538" s="180"/>
      <c r="K538" s="214"/>
      <c r="L538" s="214"/>
      <c r="M538" s="214"/>
      <c r="N538" s="214"/>
      <c r="O538" s="214"/>
      <c r="P538" s="214"/>
      <c r="Q538" s="214"/>
      <c r="R538" s="214"/>
      <c r="S538" s="214"/>
      <c r="T538" s="214"/>
      <c r="U538" s="214"/>
      <c r="V538" s="214"/>
      <c r="W538" s="214"/>
      <c r="X538" s="214"/>
      <c r="Y538" s="214"/>
      <c r="Z538" s="214"/>
      <c r="AA538" s="214"/>
      <c r="AB538" s="214"/>
    </row>
    <row r="539">
      <c r="A539" s="180"/>
      <c r="B539" s="214"/>
      <c r="C539" s="214"/>
      <c r="D539" s="214"/>
      <c r="E539" s="214"/>
      <c r="F539" s="214"/>
      <c r="G539" s="214"/>
      <c r="H539" s="180"/>
      <c r="I539" s="769"/>
      <c r="J539" s="180"/>
      <c r="K539" s="214"/>
      <c r="L539" s="214"/>
      <c r="M539" s="214"/>
      <c r="N539" s="214"/>
      <c r="O539" s="214"/>
      <c r="P539" s="214"/>
      <c r="Q539" s="214"/>
      <c r="R539" s="214"/>
      <c r="S539" s="214"/>
      <c r="T539" s="214"/>
      <c r="U539" s="214"/>
      <c r="V539" s="214"/>
      <c r="W539" s="214"/>
      <c r="X539" s="214"/>
      <c r="Y539" s="214"/>
      <c r="Z539" s="214"/>
      <c r="AA539" s="214"/>
      <c r="AB539" s="214"/>
    </row>
    <row r="540">
      <c r="A540" s="180"/>
      <c r="B540" s="214"/>
      <c r="C540" s="214"/>
      <c r="D540" s="214"/>
      <c r="E540" s="214"/>
      <c r="F540" s="214"/>
      <c r="G540" s="214"/>
      <c r="H540" s="180"/>
      <c r="I540" s="769"/>
      <c r="J540" s="180"/>
      <c r="K540" s="214"/>
      <c r="L540" s="214"/>
      <c r="M540" s="214"/>
      <c r="N540" s="214"/>
      <c r="O540" s="214"/>
      <c r="P540" s="214"/>
      <c r="Q540" s="214"/>
      <c r="R540" s="214"/>
      <c r="S540" s="214"/>
      <c r="T540" s="214"/>
      <c r="U540" s="214"/>
      <c r="V540" s="214"/>
      <c r="W540" s="214"/>
      <c r="X540" s="214"/>
      <c r="Y540" s="214"/>
      <c r="Z540" s="214"/>
      <c r="AA540" s="214"/>
      <c r="AB540" s="214"/>
    </row>
    <row r="541">
      <c r="A541" s="180"/>
      <c r="B541" s="214"/>
      <c r="C541" s="214"/>
      <c r="D541" s="214"/>
      <c r="E541" s="214"/>
      <c r="F541" s="214"/>
      <c r="G541" s="214"/>
      <c r="H541" s="180"/>
      <c r="I541" s="769"/>
      <c r="J541" s="180"/>
      <c r="K541" s="214"/>
      <c r="L541" s="214"/>
      <c r="M541" s="214"/>
      <c r="N541" s="214"/>
      <c r="O541" s="214"/>
      <c r="P541" s="214"/>
      <c r="Q541" s="214"/>
      <c r="R541" s="214"/>
      <c r="S541" s="214"/>
      <c r="T541" s="214"/>
      <c r="U541" s="214"/>
      <c r="V541" s="214"/>
      <c r="W541" s="214"/>
      <c r="X541" s="214"/>
      <c r="Y541" s="214"/>
      <c r="Z541" s="214"/>
      <c r="AA541" s="214"/>
      <c r="AB541" s="214"/>
    </row>
    <row r="542">
      <c r="A542" s="180"/>
      <c r="B542" s="214"/>
      <c r="C542" s="214"/>
      <c r="D542" s="214"/>
      <c r="E542" s="214"/>
      <c r="F542" s="214"/>
      <c r="G542" s="214"/>
      <c r="H542" s="180"/>
      <c r="I542" s="769"/>
      <c r="J542" s="180"/>
      <c r="K542" s="214"/>
      <c r="L542" s="214"/>
      <c r="M542" s="214"/>
      <c r="N542" s="214"/>
      <c r="O542" s="214"/>
      <c r="P542" s="214"/>
      <c r="Q542" s="214"/>
      <c r="R542" s="214"/>
      <c r="S542" s="214"/>
      <c r="T542" s="214"/>
      <c r="U542" s="214"/>
      <c r="V542" s="214"/>
      <c r="W542" s="214"/>
      <c r="X542" s="214"/>
      <c r="Y542" s="214"/>
      <c r="Z542" s="214"/>
      <c r="AA542" s="214"/>
      <c r="AB542" s="214"/>
    </row>
    <row r="543">
      <c r="A543" s="180"/>
      <c r="B543" s="214"/>
      <c r="C543" s="214"/>
      <c r="D543" s="214"/>
      <c r="E543" s="214"/>
      <c r="F543" s="214"/>
      <c r="G543" s="214"/>
      <c r="H543" s="180"/>
      <c r="I543" s="769"/>
      <c r="J543" s="180"/>
      <c r="K543" s="214"/>
      <c r="L543" s="214"/>
      <c r="M543" s="214"/>
      <c r="N543" s="214"/>
      <c r="O543" s="214"/>
      <c r="P543" s="214"/>
      <c r="Q543" s="214"/>
      <c r="R543" s="214"/>
      <c r="S543" s="214"/>
      <c r="T543" s="214"/>
      <c r="U543" s="214"/>
      <c r="V543" s="214"/>
      <c r="W543" s="214"/>
      <c r="X543" s="214"/>
      <c r="Y543" s="214"/>
      <c r="Z543" s="214"/>
      <c r="AA543" s="214"/>
      <c r="AB543" s="214"/>
    </row>
    <row r="544">
      <c r="A544" s="180"/>
      <c r="B544" s="214"/>
      <c r="C544" s="214"/>
      <c r="D544" s="214"/>
      <c r="E544" s="214"/>
      <c r="F544" s="214"/>
      <c r="G544" s="214"/>
      <c r="H544" s="180"/>
      <c r="I544" s="769"/>
      <c r="J544" s="180"/>
      <c r="K544" s="214"/>
      <c r="L544" s="214"/>
      <c r="M544" s="214"/>
      <c r="N544" s="214"/>
      <c r="O544" s="214"/>
      <c r="P544" s="214"/>
      <c r="Q544" s="214"/>
      <c r="R544" s="214"/>
      <c r="S544" s="214"/>
      <c r="T544" s="214"/>
      <c r="U544" s="214"/>
      <c r="V544" s="214"/>
      <c r="W544" s="214"/>
      <c r="X544" s="214"/>
      <c r="Y544" s="214"/>
      <c r="Z544" s="214"/>
      <c r="AA544" s="214"/>
      <c r="AB544" s="214"/>
    </row>
    <row r="545">
      <c r="A545" s="180"/>
      <c r="B545" s="214"/>
      <c r="C545" s="214"/>
      <c r="D545" s="214"/>
      <c r="E545" s="214"/>
      <c r="F545" s="214"/>
      <c r="G545" s="214"/>
      <c r="H545" s="180"/>
      <c r="I545" s="769"/>
      <c r="J545" s="180"/>
      <c r="K545" s="214"/>
      <c r="L545" s="214"/>
      <c r="M545" s="214"/>
      <c r="N545" s="214"/>
      <c r="O545" s="214"/>
      <c r="P545" s="214"/>
      <c r="Q545" s="214"/>
      <c r="R545" s="214"/>
      <c r="S545" s="214"/>
      <c r="T545" s="214"/>
      <c r="U545" s="214"/>
      <c r="V545" s="214"/>
      <c r="W545" s="214"/>
      <c r="X545" s="214"/>
      <c r="Y545" s="214"/>
      <c r="Z545" s="214"/>
      <c r="AA545" s="214"/>
      <c r="AB545" s="214"/>
    </row>
    <row r="546">
      <c r="A546" s="180"/>
      <c r="B546" s="214"/>
      <c r="C546" s="214"/>
      <c r="D546" s="214"/>
      <c r="E546" s="214"/>
      <c r="F546" s="214"/>
      <c r="G546" s="214"/>
      <c r="H546" s="180"/>
      <c r="I546" s="769"/>
      <c r="J546" s="180"/>
      <c r="K546" s="214"/>
      <c r="L546" s="214"/>
      <c r="M546" s="214"/>
      <c r="N546" s="214"/>
      <c r="O546" s="214"/>
      <c r="P546" s="214"/>
      <c r="Q546" s="214"/>
      <c r="R546" s="214"/>
      <c r="S546" s="214"/>
      <c r="T546" s="214"/>
      <c r="U546" s="214"/>
      <c r="V546" s="214"/>
      <c r="W546" s="214"/>
      <c r="X546" s="214"/>
      <c r="Y546" s="214"/>
      <c r="Z546" s="214"/>
      <c r="AA546" s="214"/>
      <c r="AB546" s="214"/>
    </row>
    <row r="547">
      <c r="A547" s="180"/>
      <c r="B547" s="214"/>
      <c r="C547" s="214"/>
      <c r="D547" s="214"/>
      <c r="E547" s="214"/>
      <c r="F547" s="214"/>
      <c r="G547" s="214"/>
      <c r="H547" s="180"/>
      <c r="I547" s="769"/>
      <c r="J547" s="180"/>
      <c r="K547" s="214"/>
      <c r="L547" s="214"/>
      <c r="M547" s="214"/>
      <c r="N547" s="214"/>
      <c r="O547" s="214"/>
      <c r="P547" s="214"/>
      <c r="Q547" s="214"/>
      <c r="R547" s="214"/>
      <c r="S547" s="214"/>
      <c r="T547" s="214"/>
      <c r="U547" s="214"/>
      <c r="V547" s="214"/>
      <c r="W547" s="214"/>
      <c r="X547" s="214"/>
      <c r="Y547" s="214"/>
      <c r="Z547" s="214"/>
      <c r="AA547" s="214"/>
      <c r="AB547" s="214"/>
    </row>
    <row r="548">
      <c r="A548" s="180"/>
      <c r="B548" s="214"/>
      <c r="C548" s="214"/>
      <c r="D548" s="214"/>
      <c r="E548" s="214"/>
      <c r="F548" s="214"/>
      <c r="G548" s="214"/>
      <c r="H548" s="180"/>
      <c r="I548" s="769"/>
      <c r="J548" s="180"/>
      <c r="K548" s="214"/>
      <c r="L548" s="214"/>
      <c r="M548" s="214"/>
      <c r="N548" s="214"/>
      <c r="O548" s="214"/>
      <c r="P548" s="214"/>
      <c r="Q548" s="214"/>
      <c r="R548" s="214"/>
      <c r="S548" s="214"/>
      <c r="T548" s="214"/>
      <c r="U548" s="214"/>
      <c r="V548" s="214"/>
      <c r="W548" s="214"/>
      <c r="X548" s="214"/>
      <c r="Y548" s="214"/>
      <c r="Z548" s="214"/>
      <c r="AA548" s="214"/>
      <c r="AB548" s="214"/>
    </row>
    <row r="549">
      <c r="A549" s="180"/>
      <c r="B549" s="214"/>
      <c r="C549" s="214"/>
      <c r="D549" s="214"/>
      <c r="E549" s="214"/>
      <c r="F549" s="214"/>
      <c r="G549" s="214"/>
      <c r="H549" s="180"/>
      <c r="I549" s="769"/>
      <c r="J549" s="180"/>
      <c r="K549" s="214"/>
      <c r="L549" s="214"/>
      <c r="M549" s="214"/>
      <c r="N549" s="214"/>
      <c r="O549" s="214"/>
      <c r="P549" s="214"/>
      <c r="Q549" s="214"/>
      <c r="R549" s="214"/>
      <c r="S549" s="214"/>
      <c r="T549" s="214"/>
      <c r="U549" s="214"/>
      <c r="V549" s="214"/>
      <c r="W549" s="214"/>
      <c r="X549" s="214"/>
      <c r="Y549" s="214"/>
      <c r="Z549" s="214"/>
      <c r="AA549" s="214"/>
      <c r="AB549" s="214"/>
    </row>
    <row r="550">
      <c r="A550" s="180"/>
      <c r="B550" s="214"/>
      <c r="C550" s="214"/>
      <c r="D550" s="214"/>
      <c r="E550" s="214"/>
      <c r="F550" s="214"/>
      <c r="G550" s="214"/>
      <c r="H550" s="180"/>
      <c r="I550" s="769"/>
      <c r="J550" s="180"/>
      <c r="K550" s="214"/>
      <c r="L550" s="214"/>
      <c r="M550" s="214"/>
      <c r="N550" s="214"/>
      <c r="O550" s="214"/>
      <c r="P550" s="214"/>
      <c r="Q550" s="214"/>
      <c r="R550" s="214"/>
      <c r="S550" s="214"/>
      <c r="T550" s="214"/>
      <c r="U550" s="214"/>
      <c r="V550" s="214"/>
      <c r="W550" s="214"/>
      <c r="X550" s="214"/>
      <c r="Y550" s="214"/>
      <c r="Z550" s="214"/>
      <c r="AA550" s="214"/>
      <c r="AB550" s="214"/>
    </row>
    <row r="551">
      <c r="A551" s="180"/>
      <c r="B551" s="214"/>
      <c r="C551" s="214"/>
      <c r="D551" s="214"/>
      <c r="E551" s="214"/>
      <c r="F551" s="214"/>
      <c r="G551" s="214"/>
      <c r="H551" s="180"/>
      <c r="I551" s="769"/>
      <c r="J551" s="180"/>
      <c r="K551" s="214"/>
      <c r="L551" s="214"/>
      <c r="M551" s="214"/>
      <c r="N551" s="214"/>
      <c r="O551" s="214"/>
      <c r="P551" s="214"/>
      <c r="Q551" s="214"/>
      <c r="R551" s="214"/>
      <c r="S551" s="214"/>
      <c r="T551" s="214"/>
      <c r="U551" s="214"/>
      <c r="V551" s="214"/>
      <c r="W551" s="214"/>
      <c r="X551" s="214"/>
      <c r="Y551" s="214"/>
      <c r="Z551" s="214"/>
      <c r="AA551" s="214"/>
      <c r="AB551" s="214"/>
    </row>
    <row r="552">
      <c r="A552" s="180"/>
      <c r="B552" s="214"/>
      <c r="C552" s="214"/>
      <c r="D552" s="214"/>
      <c r="E552" s="214"/>
      <c r="F552" s="214"/>
      <c r="G552" s="214"/>
      <c r="H552" s="180"/>
      <c r="I552" s="769"/>
      <c r="J552" s="180"/>
      <c r="K552" s="214"/>
      <c r="L552" s="214"/>
      <c r="M552" s="214"/>
      <c r="N552" s="214"/>
      <c r="O552" s="214"/>
      <c r="P552" s="214"/>
      <c r="Q552" s="214"/>
      <c r="R552" s="214"/>
      <c r="S552" s="214"/>
      <c r="T552" s="214"/>
      <c r="U552" s="214"/>
      <c r="V552" s="214"/>
      <c r="W552" s="214"/>
      <c r="X552" s="214"/>
      <c r="Y552" s="214"/>
      <c r="Z552" s="214"/>
      <c r="AA552" s="214"/>
      <c r="AB552" s="214"/>
    </row>
    <row r="553">
      <c r="A553" s="180"/>
      <c r="B553" s="214"/>
      <c r="C553" s="214"/>
      <c r="D553" s="214"/>
      <c r="E553" s="214"/>
      <c r="F553" s="214"/>
      <c r="G553" s="214"/>
      <c r="H553" s="180"/>
      <c r="I553" s="769"/>
      <c r="J553" s="180"/>
      <c r="K553" s="214"/>
      <c r="L553" s="214"/>
      <c r="M553" s="214"/>
      <c r="N553" s="214"/>
      <c r="O553" s="214"/>
      <c r="P553" s="214"/>
      <c r="Q553" s="214"/>
      <c r="R553" s="214"/>
      <c r="S553" s="214"/>
      <c r="T553" s="214"/>
      <c r="U553" s="214"/>
      <c r="V553" s="214"/>
      <c r="W553" s="214"/>
      <c r="X553" s="214"/>
      <c r="Y553" s="214"/>
      <c r="Z553" s="214"/>
      <c r="AA553" s="214"/>
      <c r="AB553" s="214"/>
    </row>
    <row r="554">
      <c r="A554" s="180"/>
      <c r="B554" s="214"/>
      <c r="C554" s="214"/>
      <c r="D554" s="214"/>
      <c r="E554" s="214"/>
      <c r="F554" s="214"/>
      <c r="G554" s="214"/>
      <c r="H554" s="180"/>
      <c r="I554" s="769"/>
      <c r="J554" s="180"/>
      <c r="K554" s="214"/>
      <c r="L554" s="214"/>
      <c r="M554" s="214"/>
      <c r="N554" s="214"/>
      <c r="O554" s="214"/>
      <c r="P554" s="214"/>
      <c r="Q554" s="214"/>
      <c r="R554" s="214"/>
      <c r="S554" s="214"/>
      <c r="T554" s="214"/>
      <c r="U554" s="214"/>
      <c r="V554" s="214"/>
      <c r="W554" s="214"/>
      <c r="X554" s="214"/>
      <c r="Y554" s="214"/>
      <c r="Z554" s="214"/>
      <c r="AA554" s="214"/>
      <c r="AB554" s="214"/>
    </row>
    <row r="555">
      <c r="A555" s="180"/>
      <c r="B555" s="214"/>
      <c r="C555" s="214"/>
      <c r="D555" s="214"/>
      <c r="E555" s="214"/>
      <c r="F555" s="214"/>
      <c r="G555" s="214"/>
      <c r="H555" s="180"/>
      <c r="I555" s="769"/>
      <c r="J555" s="180"/>
      <c r="K555" s="214"/>
      <c r="L555" s="214"/>
      <c r="M555" s="214"/>
      <c r="N555" s="214"/>
      <c r="O555" s="214"/>
      <c r="P555" s="214"/>
      <c r="Q555" s="214"/>
      <c r="R555" s="214"/>
      <c r="S555" s="214"/>
      <c r="T555" s="214"/>
      <c r="U555" s="214"/>
      <c r="V555" s="214"/>
      <c r="W555" s="214"/>
      <c r="X555" s="214"/>
      <c r="Y555" s="214"/>
      <c r="Z555" s="214"/>
      <c r="AA555" s="214"/>
      <c r="AB555" s="214"/>
    </row>
    <row r="556">
      <c r="A556" s="180"/>
      <c r="B556" s="214"/>
      <c r="C556" s="214"/>
      <c r="D556" s="214"/>
      <c r="E556" s="214"/>
      <c r="F556" s="214"/>
      <c r="G556" s="214"/>
      <c r="H556" s="180"/>
      <c r="I556" s="769"/>
      <c r="J556" s="180"/>
      <c r="K556" s="214"/>
      <c r="L556" s="214"/>
      <c r="M556" s="214"/>
      <c r="N556" s="214"/>
      <c r="O556" s="214"/>
      <c r="P556" s="214"/>
      <c r="Q556" s="214"/>
      <c r="R556" s="214"/>
      <c r="S556" s="214"/>
      <c r="T556" s="214"/>
      <c r="U556" s="214"/>
      <c r="V556" s="214"/>
      <c r="W556" s="214"/>
      <c r="X556" s="214"/>
      <c r="Y556" s="214"/>
      <c r="Z556" s="214"/>
      <c r="AA556" s="214"/>
      <c r="AB556" s="214"/>
    </row>
    <row r="557">
      <c r="A557" s="180"/>
      <c r="B557" s="214"/>
      <c r="C557" s="214"/>
      <c r="D557" s="214"/>
      <c r="E557" s="214"/>
      <c r="F557" s="214"/>
      <c r="G557" s="214"/>
      <c r="H557" s="180"/>
      <c r="I557" s="769"/>
      <c r="J557" s="180"/>
      <c r="K557" s="214"/>
      <c r="L557" s="214"/>
      <c r="M557" s="214"/>
      <c r="N557" s="214"/>
      <c r="O557" s="214"/>
      <c r="P557" s="214"/>
      <c r="Q557" s="214"/>
      <c r="R557" s="214"/>
      <c r="S557" s="214"/>
      <c r="T557" s="214"/>
      <c r="U557" s="214"/>
      <c r="V557" s="214"/>
      <c r="W557" s="214"/>
      <c r="X557" s="214"/>
      <c r="Y557" s="214"/>
      <c r="Z557" s="214"/>
      <c r="AA557" s="214"/>
      <c r="AB557" s="214"/>
    </row>
    <row r="558">
      <c r="A558" s="180"/>
      <c r="B558" s="214"/>
      <c r="C558" s="214"/>
      <c r="D558" s="214"/>
      <c r="E558" s="214"/>
      <c r="F558" s="214"/>
      <c r="G558" s="214"/>
      <c r="H558" s="180"/>
      <c r="I558" s="769"/>
      <c r="J558" s="180"/>
      <c r="K558" s="214"/>
      <c r="L558" s="214"/>
      <c r="M558" s="214"/>
      <c r="N558" s="214"/>
      <c r="O558" s="214"/>
      <c r="P558" s="214"/>
      <c r="Q558" s="214"/>
      <c r="R558" s="214"/>
      <c r="S558" s="214"/>
      <c r="T558" s="214"/>
      <c r="U558" s="214"/>
      <c r="V558" s="214"/>
      <c r="W558" s="214"/>
      <c r="X558" s="214"/>
      <c r="Y558" s="214"/>
      <c r="Z558" s="214"/>
      <c r="AA558" s="214"/>
      <c r="AB558" s="214"/>
    </row>
    <row r="559">
      <c r="A559" s="180"/>
      <c r="B559" s="214"/>
      <c r="C559" s="214"/>
      <c r="D559" s="214"/>
      <c r="E559" s="214"/>
      <c r="F559" s="214"/>
      <c r="G559" s="214"/>
      <c r="H559" s="180"/>
      <c r="I559" s="769"/>
      <c r="J559" s="180"/>
      <c r="K559" s="214"/>
      <c r="L559" s="214"/>
      <c r="M559" s="214"/>
      <c r="N559" s="214"/>
      <c r="O559" s="214"/>
      <c r="P559" s="214"/>
      <c r="Q559" s="214"/>
      <c r="R559" s="214"/>
      <c r="S559" s="214"/>
      <c r="T559" s="214"/>
      <c r="U559" s="214"/>
      <c r="V559" s="214"/>
      <c r="W559" s="214"/>
      <c r="X559" s="214"/>
      <c r="Y559" s="214"/>
      <c r="Z559" s="214"/>
      <c r="AA559" s="214"/>
      <c r="AB559" s="214"/>
    </row>
    <row r="560">
      <c r="A560" s="180"/>
      <c r="B560" s="214"/>
      <c r="C560" s="214"/>
      <c r="D560" s="214"/>
      <c r="E560" s="214"/>
      <c r="F560" s="214"/>
      <c r="G560" s="214"/>
      <c r="H560" s="180"/>
      <c r="I560" s="769"/>
      <c r="J560" s="180"/>
      <c r="K560" s="214"/>
      <c r="L560" s="214"/>
      <c r="M560" s="214"/>
      <c r="N560" s="214"/>
      <c r="O560" s="214"/>
      <c r="P560" s="214"/>
      <c r="Q560" s="214"/>
      <c r="R560" s="214"/>
      <c r="S560" s="214"/>
      <c r="T560" s="214"/>
      <c r="U560" s="214"/>
      <c r="V560" s="214"/>
      <c r="W560" s="214"/>
      <c r="X560" s="214"/>
      <c r="Y560" s="214"/>
      <c r="Z560" s="214"/>
      <c r="AA560" s="214"/>
      <c r="AB560" s="214"/>
    </row>
    <row r="561">
      <c r="A561" s="180"/>
      <c r="B561" s="214"/>
      <c r="C561" s="214"/>
      <c r="D561" s="214"/>
      <c r="E561" s="214"/>
      <c r="F561" s="214"/>
      <c r="G561" s="214"/>
      <c r="H561" s="180"/>
      <c r="I561" s="769"/>
      <c r="J561" s="180"/>
      <c r="K561" s="214"/>
      <c r="L561" s="214"/>
      <c r="M561" s="214"/>
      <c r="N561" s="214"/>
      <c r="O561" s="214"/>
      <c r="P561" s="214"/>
      <c r="Q561" s="214"/>
      <c r="R561" s="214"/>
      <c r="S561" s="214"/>
      <c r="T561" s="214"/>
      <c r="U561" s="214"/>
      <c r="V561" s="214"/>
      <c r="W561" s="214"/>
      <c r="X561" s="214"/>
      <c r="Y561" s="214"/>
      <c r="Z561" s="214"/>
      <c r="AA561" s="214"/>
      <c r="AB561" s="214"/>
    </row>
    <row r="562">
      <c r="A562" s="180"/>
      <c r="B562" s="214"/>
      <c r="C562" s="214"/>
      <c r="D562" s="214"/>
      <c r="E562" s="214"/>
      <c r="F562" s="214"/>
      <c r="G562" s="214"/>
      <c r="H562" s="180"/>
      <c r="I562" s="769"/>
      <c r="J562" s="180"/>
      <c r="K562" s="214"/>
      <c r="L562" s="214"/>
      <c r="M562" s="214"/>
      <c r="N562" s="214"/>
      <c r="O562" s="214"/>
      <c r="P562" s="214"/>
      <c r="Q562" s="214"/>
      <c r="R562" s="214"/>
      <c r="S562" s="214"/>
      <c r="T562" s="214"/>
      <c r="U562" s="214"/>
      <c r="V562" s="214"/>
      <c r="W562" s="214"/>
      <c r="X562" s="214"/>
      <c r="Y562" s="214"/>
      <c r="Z562" s="214"/>
      <c r="AA562" s="214"/>
      <c r="AB562" s="214"/>
    </row>
    <row r="563">
      <c r="A563" s="180"/>
      <c r="B563" s="214"/>
      <c r="C563" s="214"/>
      <c r="D563" s="214"/>
      <c r="E563" s="214"/>
      <c r="F563" s="214"/>
      <c r="G563" s="214"/>
      <c r="H563" s="180"/>
      <c r="I563" s="769"/>
      <c r="J563" s="180"/>
      <c r="K563" s="214"/>
      <c r="L563" s="214"/>
      <c r="M563" s="214"/>
      <c r="N563" s="214"/>
      <c r="O563" s="214"/>
      <c r="P563" s="214"/>
      <c r="Q563" s="214"/>
      <c r="R563" s="214"/>
      <c r="S563" s="214"/>
      <c r="T563" s="214"/>
      <c r="U563" s="214"/>
      <c r="V563" s="214"/>
      <c r="W563" s="214"/>
      <c r="X563" s="214"/>
      <c r="Y563" s="214"/>
      <c r="Z563" s="214"/>
      <c r="AA563" s="214"/>
      <c r="AB563" s="214"/>
    </row>
    <row r="564">
      <c r="A564" s="180"/>
      <c r="B564" s="214"/>
      <c r="C564" s="214"/>
      <c r="D564" s="214"/>
      <c r="E564" s="214"/>
      <c r="F564" s="214"/>
      <c r="G564" s="214"/>
      <c r="H564" s="180"/>
      <c r="I564" s="769"/>
      <c r="J564" s="180"/>
      <c r="K564" s="214"/>
      <c r="L564" s="214"/>
      <c r="M564" s="214"/>
      <c r="N564" s="214"/>
      <c r="O564" s="214"/>
      <c r="P564" s="214"/>
      <c r="Q564" s="214"/>
      <c r="R564" s="214"/>
      <c r="S564" s="214"/>
      <c r="T564" s="214"/>
      <c r="U564" s="214"/>
      <c r="V564" s="214"/>
      <c r="W564" s="214"/>
      <c r="X564" s="214"/>
      <c r="Y564" s="214"/>
      <c r="Z564" s="214"/>
      <c r="AA564" s="214"/>
      <c r="AB564" s="214"/>
    </row>
    <row r="565">
      <c r="A565" s="180"/>
      <c r="B565" s="214"/>
      <c r="C565" s="214"/>
      <c r="D565" s="214"/>
      <c r="E565" s="214"/>
      <c r="F565" s="214"/>
      <c r="G565" s="214"/>
      <c r="H565" s="180"/>
      <c r="I565" s="769"/>
      <c r="J565" s="180"/>
      <c r="K565" s="214"/>
      <c r="L565" s="214"/>
      <c r="M565" s="214"/>
      <c r="N565" s="214"/>
      <c r="O565" s="214"/>
      <c r="P565" s="214"/>
      <c r="Q565" s="214"/>
      <c r="R565" s="214"/>
      <c r="S565" s="214"/>
      <c r="T565" s="214"/>
      <c r="U565" s="214"/>
      <c r="V565" s="214"/>
      <c r="W565" s="214"/>
      <c r="X565" s="214"/>
      <c r="Y565" s="214"/>
      <c r="Z565" s="214"/>
      <c r="AA565" s="214"/>
      <c r="AB565" s="214"/>
    </row>
    <row r="566">
      <c r="A566" s="180"/>
      <c r="B566" s="214"/>
      <c r="C566" s="214"/>
      <c r="D566" s="214"/>
      <c r="E566" s="214"/>
      <c r="F566" s="214"/>
      <c r="G566" s="214"/>
      <c r="H566" s="180"/>
      <c r="I566" s="769"/>
      <c r="J566" s="180"/>
      <c r="K566" s="214"/>
      <c r="L566" s="214"/>
      <c r="M566" s="214"/>
      <c r="N566" s="214"/>
      <c r="O566" s="214"/>
      <c r="P566" s="214"/>
      <c r="Q566" s="214"/>
      <c r="R566" s="214"/>
      <c r="S566" s="214"/>
      <c r="T566" s="214"/>
      <c r="U566" s="214"/>
      <c r="V566" s="214"/>
      <c r="W566" s="214"/>
      <c r="X566" s="214"/>
      <c r="Y566" s="214"/>
      <c r="Z566" s="214"/>
      <c r="AA566" s="214"/>
      <c r="AB566" s="214"/>
    </row>
    <row r="567">
      <c r="A567" s="180"/>
      <c r="B567" s="214"/>
      <c r="C567" s="214"/>
      <c r="D567" s="214"/>
      <c r="E567" s="214"/>
      <c r="F567" s="214"/>
      <c r="G567" s="214"/>
      <c r="H567" s="180"/>
      <c r="I567" s="769"/>
      <c r="J567" s="180"/>
      <c r="K567" s="214"/>
      <c r="L567" s="214"/>
      <c r="M567" s="214"/>
      <c r="N567" s="214"/>
      <c r="O567" s="214"/>
      <c r="P567" s="214"/>
      <c r="Q567" s="214"/>
      <c r="R567" s="214"/>
      <c r="S567" s="214"/>
      <c r="T567" s="214"/>
      <c r="U567" s="214"/>
      <c r="V567" s="214"/>
      <c r="W567" s="214"/>
      <c r="X567" s="214"/>
      <c r="Y567" s="214"/>
      <c r="Z567" s="214"/>
      <c r="AA567" s="214"/>
      <c r="AB567" s="214"/>
    </row>
    <row r="568">
      <c r="A568" s="180"/>
      <c r="B568" s="214"/>
      <c r="C568" s="214"/>
      <c r="D568" s="214"/>
      <c r="E568" s="214"/>
      <c r="F568" s="214"/>
      <c r="G568" s="214"/>
      <c r="H568" s="180"/>
      <c r="I568" s="769"/>
      <c r="J568" s="180"/>
      <c r="K568" s="214"/>
      <c r="L568" s="214"/>
      <c r="M568" s="214"/>
      <c r="N568" s="214"/>
      <c r="O568" s="214"/>
      <c r="P568" s="214"/>
      <c r="Q568" s="214"/>
      <c r="R568" s="214"/>
      <c r="S568" s="214"/>
      <c r="T568" s="214"/>
      <c r="U568" s="214"/>
      <c r="V568" s="214"/>
      <c r="W568" s="214"/>
      <c r="X568" s="214"/>
      <c r="Y568" s="214"/>
      <c r="Z568" s="214"/>
      <c r="AA568" s="214"/>
      <c r="AB568" s="214"/>
    </row>
    <row r="569">
      <c r="A569" s="180"/>
      <c r="B569" s="214"/>
      <c r="C569" s="214"/>
      <c r="D569" s="214"/>
      <c r="E569" s="214"/>
      <c r="F569" s="214"/>
      <c r="G569" s="214"/>
      <c r="H569" s="180"/>
      <c r="I569" s="769"/>
      <c r="J569" s="180"/>
      <c r="K569" s="214"/>
      <c r="L569" s="214"/>
      <c r="M569" s="214"/>
      <c r="N569" s="214"/>
      <c r="O569" s="214"/>
      <c r="P569" s="214"/>
      <c r="Q569" s="214"/>
      <c r="R569" s="214"/>
      <c r="S569" s="214"/>
      <c r="T569" s="214"/>
      <c r="U569" s="214"/>
      <c r="V569" s="214"/>
      <c r="W569" s="214"/>
      <c r="X569" s="214"/>
      <c r="Y569" s="214"/>
      <c r="Z569" s="214"/>
      <c r="AA569" s="214"/>
      <c r="AB569" s="214"/>
    </row>
    <row r="570">
      <c r="A570" s="180"/>
      <c r="B570" s="214"/>
      <c r="C570" s="214"/>
      <c r="D570" s="214"/>
      <c r="E570" s="214"/>
      <c r="F570" s="214"/>
      <c r="G570" s="214"/>
      <c r="H570" s="180"/>
      <c r="I570" s="769"/>
      <c r="J570" s="180"/>
      <c r="K570" s="214"/>
      <c r="L570" s="214"/>
      <c r="M570" s="214"/>
      <c r="N570" s="214"/>
      <c r="O570" s="214"/>
      <c r="P570" s="214"/>
      <c r="Q570" s="214"/>
      <c r="R570" s="214"/>
      <c r="S570" s="214"/>
      <c r="T570" s="214"/>
      <c r="U570" s="214"/>
      <c r="V570" s="214"/>
      <c r="W570" s="214"/>
      <c r="X570" s="214"/>
      <c r="Y570" s="214"/>
      <c r="Z570" s="214"/>
      <c r="AA570" s="214"/>
      <c r="AB570" s="214"/>
    </row>
    <row r="571">
      <c r="A571" s="180"/>
      <c r="B571" s="214"/>
      <c r="C571" s="214"/>
      <c r="D571" s="214"/>
      <c r="E571" s="214"/>
      <c r="F571" s="214"/>
      <c r="G571" s="214"/>
      <c r="H571" s="180"/>
      <c r="I571" s="769"/>
      <c r="J571" s="180"/>
      <c r="K571" s="214"/>
      <c r="L571" s="214"/>
      <c r="M571" s="214"/>
      <c r="N571" s="214"/>
      <c r="O571" s="214"/>
      <c r="P571" s="214"/>
      <c r="Q571" s="214"/>
      <c r="R571" s="214"/>
      <c r="S571" s="214"/>
      <c r="T571" s="214"/>
      <c r="U571" s="214"/>
      <c r="V571" s="214"/>
      <c r="W571" s="214"/>
      <c r="X571" s="214"/>
      <c r="Y571" s="214"/>
      <c r="Z571" s="214"/>
      <c r="AA571" s="214"/>
      <c r="AB571" s="214"/>
    </row>
    <row r="572">
      <c r="A572" s="180"/>
      <c r="B572" s="214"/>
      <c r="C572" s="214"/>
      <c r="D572" s="214"/>
      <c r="E572" s="214"/>
      <c r="F572" s="214"/>
      <c r="G572" s="214"/>
      <c r="H572" s="180"/>
      <c r="I572" s="769"/>
      <c r="J572" s="180"/>
      <c r="K572" s="214"/>
      <c r="L572" s="214"/>
      <c r="M572" s="214"/>
      <c r="N572" s="214"/>
      <c r="O572" s="214"/>
      <c r="P572" s="214"/>
      <c r="Q572" s="214"/>
      <c r="R572" s="214"/>
      <c r="S572" s="214"/>
      <c r="T572" s="214"/>
      <c r="U572" s="214"/>
      <c r="V572" s="214"/>
      <c r="W572" s="214"/>
      <c r="X572" s="214"/>
      <c r="Y572" s="214"/>
      <c r="Z572" s="214"/>
      <c r="AA572" s="214"/>
      <c r="AB572" s="214"/>
    </row>
    <row r="573">
      <c r="A573" s="180"/>
      <c r="B573" s="214"/>
      <c r="C573" s="214"/>
      <c r="D573" s="214"/>
      <c r="E573" s="214"/>
      <c r="F573" s="214"/>
      <c r="G573" s="214"/>
      <c r="H573" s="180"/>
      <c r="I573" s="769"/>
      <c r="J573" s="180"/>
      <c r="K573" s="214"/>
      <c r="L573" s="214"/>
      <c r="M573" s="214"/>
      <c r="N573" s="214"/>
      <c r="O573" s="214"/>
      <c r="P573" s="214"/>
      <c r="Q573" s="214"/>
      <c r="R573" s="214"/>
      <c r="S573" s="214"/>
      <c r="T573" s="214"/>
      <c r="U573" s="214"/>
      <c r="V573" s="214"/>
      <c r="W573" s="214"/>
      <c r="X573" s="214"/>
      <c r="Y573" s="214"/>
      <c r="Z573" s="214"/>
      <c r="AA573" s="214"/>
      <c r="AB573" s="214"/>
    </row>
    <row r="574">
      <c r="A574" s="180"/>
      <c r="B574" s="214"/>
      <c r="C574" s="214"/>
      <c r="D574" s="214"/>
      <c r="E574" s="214"/>
      <c r="F574" s="214"/>
      <c r="G574" s="214"/>
      <c r="H574" s="180"/>
      <c r="I574" s="769"/>
      <c r="J574" s="180"/>
      <c r="K574" s="214"/>
      <c r="L574" s="214"/>
      <c r="M574" s="214"/>
      <c r="N574" s="214"/>
      <c r="O574" s="214"/>
      <c r="P574" s="214"/>
      <c r="Q574" s="214"/>
      <c r="R574" s="214"/>
      <c r="S574" s="214"/>
      <c r="T574" s="214"/>
      <c r="U574" s="214"/>
      <c r="V574" s="214"/>
      <c r="W574" s="214"/>
      <c r="X574" s="214"/>
      <c r="Y574" s="214"/>
      <c r="Z574" s="214"/>
      <c r="AA574" s="214"/>
      <c r="AB574" s="214"/>
    </row>
    <row r="575">
      <c r="A575" s="180"/>
      <c r="B575" s="214"/>
      <c r="C575" s="214"/>
      <c r="D575" s="214"/>
      <c r="E575" s="214"/>
      <c r="F575" s="214"/>
      <c r="G575" s="214"/>
      <c r="H575" s="180"/>
      <c r="I575" s="769"/>
      <c r="J575" s="180"/>
      <c r="K575" s="214"/>
      <c r="L575" s="214"/>
      <c r="M575" s="214"/>
      <c r="N575" s="214"/>
      <c r="O575" s="214"/>
      <c r="P575" s="214"/>
      <c r="Q575" s="214"/>
      <c r="R575" s="214"/>
      <c r="S575" s="214"/>
      <c r="T575" s="214"/>
      <c r="U575" s="214"/>
      <c r="V575" s="214"/>
      <c r="W575" s="214"/>
      <c r="X575" s="214"/>
      <c r="Y575" s="214"/>
      <c r="Z575" s="214"/>
      <c r="AA575" s="214"/>
      <c r="AB575" s="214"/>
    </row>
    <row r="576">
      <c r="A576" s="180"/>
      <c r="B576" s="214"/>
      <c r="C576" s="214"/>
      <c r="D576" s="214"/>
      <c r="E576" s="214"/>
      <c r="F576" s="214"/>
      <c r="G576" s="214"/>
      <c r="H576" s="180"/>
      <c r="I576" s="769"/>
      <c r="J576" s="180"/>
      <c r="K576" s="214"/>
      <c r="L576" s="214"/>
      <c r="M576" s="214"/>
      <c r="N576" s="214"/>
      <c r="O576" s="214"/>
      <c r="P576" s="214"/>
      <c r="Q576" s="214"/>
      <c r="R576" s="214"/>
      <c r="S576" s="214"/>
      <c r="T576" s="214"/>
      <c r="U576" s="214"/>
      <c r="V576" s="214"/>
      <c r="W576" s="214"/>
      <c r="X576" s="214"/>
      <c r="Y576" s="214"/>
      <c r="Z576" s="214"/>
      <c r="AA576" s="214"/>
      <c r="AB576" s="214"/>
    </row>
    <row r="577">
      <c r="A577" s="180"/>
      <c r="B577" s="214"/>
      <c r="C577" s="214"/>
      <c r="D577" s="214"/>
      <c r="E577" s="214"/>
      <c r="F577" s="214"/>
      <c r="G577" s="214"/>
      <c r="H577" s="180"/>
      <c r="I577" s="769"/>
      <c r="J577" s="180"/>
      <c r="K577" s="214"/>
      <c r="L577" s="214"/>
      <c r="M577" s="214"/>
      <c r="N577" s="214"/>
      <c r="O577" s="214"/>
      <c r="P577" s="214"/>
      <c r="Q577" s="214"/>
      <c r="R577" s="214"/>
      <c r="S577" s="214"/>
      <c r="T577" s="214"/>
      <c r="U577" s="214"/>
      <c r="V577" s="214"/>
      <c r="W577" s="214"/>
      <c r="X577" s="214"/>
      <c r="Y577" s="214"/>
      <c r="Z577" s="214"/>
      <c r="AA577" s="214"/>
      <c r="AB577" s="214"/>
    </row>
    <row r="578">
      <c r="A578" s="180"/>
      <c r="B578" s="214"/>
      <c r="C578" s="214"/>
      <c r="D578" s="214"/>
      <c r="E578" s="214"/>
      <c r="F578" s="214"/>
      <c r="G578" s="214"/>
      <c r="H578" s="180"/>
      <c r="I578" s="769"/>
      <c r="J578" s="180"/>
      <c r="K578" s="214"/>
      <c r="L578" s="214"/>
      <c r="M578" s="214"/>
      <c r="N578" s="214"/>
      <c r="O578" s="214"/>
      <c r="P578" s="214"/>
      <c r="Q578" s="214"/>
      <c r="R578" s="214"/>
      <c r="S578" s="214"/>
      <c r="T578" s="214"/>
      <c r="U578" s="214"/>
      <c r="V578" s="214"/>
      <c r="W578" s="214"/>
      <c r="X578" s="214"/>
      <c r="Y578" s="214"/>
      <c r="Z578" s="214"/>
      <c r="AA578" s="214"/>
      <c r="AB578" s="214"/>
    </row>
    <row r="579">
      <c r="A579" s="180"/>
      <c r="B579" s="214"/>
      <c r="C579" s="214"/>
      <c r="D579" s="214"/>
      <c r="E579" s="214"/>
      <c r="F579" s="214"/>
      <c r="G579" s="214"/>
      <c r="H579" s="180"/>
      <c r="I579" s="769"/>
      <c r="J579" s="180"/>
      <c r="K579" s="214"/>
      <c r="L579" s="214"/>
      <c r="M579" s="214"/>
      <c r="N579" s="214"/>
      <c r="O579" s="214"/>
      <c r="P579" s="214"/>
      <c r="Q579" s="214"/>
      <c r="R579" s="214"/>
      <c r="S579" s="214"/>
      <c r="T579" s="214"/>
      <c r="U579" s="214"/>
      <c r="V579" s="214"/>
      <c r="W579" s="214"/>
      <c r="X579" s="214"/>
      <c r="Y579" s="214"/>
      <c r="Z579" s="214"/>
      <c r="AA579" s="214"/>
      <c r="AB579" s="214"/>
    </row>
    <row r="580">
      <c r="A580" s="180"/>
      <c r="B580" s="214"/>
      <c r="C580" s="214"/>
      <c r="D580" s="214"/>
      <c r="E580" s="214"/>
      <c r="F580" s="214"/>
      <c r="G580" s="214"/>
      <c r="H580" s="180"/>
      <c r="I580" s="769"/>
      <c r="J580" s="180"/>
      <c r="K580" s="214"/>
      <c r="L580" s="214"/>
      <c r="M580" s="214"/>
      <c r="N580" s="214"/>
      <c r="O580" s="214"/>
      <c r="P580" s="214"/>
      <c r="Q580" s="214"/>
      <c r="R580" s="214"/>
      <c r="S580" s="214"/>
      <c r="T580" s="214"/>
      <c r="U580" s="214"/>
      <c r="V580" s="214"/>
      <c r="W580" s="214"/>
      <c r="X580" s="214"/>
      <c r="Y580" s="214"/>
      <c r="Z580" s="214"/>
      <c r="AA580" s="214"/>
      <c r="AB580" s="214"/>
    </row>
    <row r="581">
      <c r="A581" s="180"/>
      <c r="B581" s="214"/>
      <c r="C581" s="214"/>
      <c r="D581" s="214"/>
      <c r="E581" s="214"/>
      <c r="F581" s="214"/>
      <c r="G581" s="214"/>
      <c r="H581" s="180"/>
      <c r="I581" s="769"/>
      <c r="J581" s="180"/>
      <c r="K581" s="214"/>
      <c r="L581" s="214"/>
      <c r="M581" s="214"/>
      <c r="N581" s="214"/>
      <c r="O581" s="214"/>
      <c r="P581" s="214"/>
      <c r="Q581" s="214"/>
      <c r="R581" s="214"/>
      <c r="S581" s="214"/>
      <c r="T581" s="214"/>
      <c r="U581" s="214"/>
      <c r="V581" s="214"/>
      <c r="W581" s="214"/>
      <c r="X581" s="214"/>
      <c r="Y581" s="214"/>
      <c r="Z581" s="214"/>
      <c r="AA581" s="214"/>
      <c r="AB581" s="214"/>
    </row>
    <row r="582">
      <c r="A582" s="180"/>
      <c r="B582" s="214"/>
      <c r="C582" s="214"/>
      <c r="D582" s="214"/>
      <c r="E582" s="214"/>
      <c r="F582" s="214"/>
      <c r="G582" s="214"/>
      <c r="H582" s="180"/>
      <c r="I582" s="769"/>
      <c r="J582" s="180"/>
      <c r="K582" s="214"/>
      <c r="L582" s="214"/>
      <c r="M582" s="214"/>
      <c r="N582" s="214"/>
      <c r="O582" s="214"/>
      <c r="P582" s="214"/>
      <c r="Q582" s="214"/>
      <c r="R582" s="214"/>
      <c r="S582" s="214"/>
      <c r="T582" s="214"/>
      <c r="U582" s="214"/>
      <c r="V582" s="214"/>
      <c r="W582" s="214"/>
      <c r="X582" s="214"/>
      <c r="Y582" s="214"/>
      <c r="Z582" s="214"/>
      <c r="AA582" s="214"/>
      <c r="AB582" s="214"/>
    </row>
    <row r="583">
      <c r="A583" s="180"/>
      <c r="B583" s="214"/>
      <c r="C583" s="214"/>
      <c r="D583" s="214"/>
      <c r="E583" s="214"/>
      <c r="F583" s="214"/>
      <c r="G583" s="214"/>
      <c r="H583" s="180"/>
      <c r="I583" s="769"/>
      <c r="J583" s="180"/>
      <c r="K583" s="214"/>
      <c r="L583" s="214"/>
      <c r="M583" s="214"/>
      <c r="N583" s="214"/>
      <c r="O583" s="214"/>
      <c r="P583" s="214"/>
      <c r="Q583" s="214"/>
      <c r="R583" s="214"/>
      <c r="S583" s="214"/>
      <c r="T583" s="214"/>
      <c r="U583" s="214"/>
      <c r="V583" s="214"/>
      <c r="W583" s="214"/>
      <c r="X583" s="214"/>
      <c r="Y583" s="214"/>
      <c r="Z583" s="214"/>
      <c r="AA583" s="214"/>
      <c r="AB583" s="214"/>
    </row>
    <row r="584">
      <c r="A584" s="180"/>
      <c r="B584" s="214"/>
      <c r="C584" s="214"/>
      <c r="D584" s="214"/>
      <c r="E584" s="214"/>
      <c r="F584" s="214"/>
      <c r="G584" s="214"/>
      <c r="H584" s="180"/>
      <c r="I584" s="769"/>
      <c r="J584" s="180"/>
      <c r="K584" s="214"/>
      <c r="L584" s="214"/>
      <c r="M584" s="214"/>
      <c r="N584" s="214"/>
      <c r="O584" s="214"/>
      <c r="P584" s="214"/>
      <c r="Q584" s="214"/>
      <c r="R584" s="214"/>
      <c r="S584" s="214"/>
      <c r="T584" s="214"/>
      <c r="U584" s="214"/>
      <c r="V584" s="214"/>
      <c r="W584" s="214"/>
      <c r="X584" s="214"/>
      <c r="Y584" s="214"/>
      <c r="Z584" s="214"/>
      <c r="AA584" s="214"/>
      <c r="AB584" s="214"/>
    </row>
    <row r="585">
      <c r="A585" s="180"/>
      <c r="B585" s="214"/>
      <c r="C585" s="214"/>
      <c r="D585" s="214"/>
      <c r="E585" s="214"/>
      <c r="F585" s="214"/>
      <c r="G585" s="214"/>
      <c r="H585" s="180"/>
      <c r="I585" s="769"/>
      <c r="J585" s="180"/>
      <c r="K585" s="214"/>
      <c r="L585" s="214"/>
      <c r="M585" s="214"/>
      <c r="N585" s="214"/>
      <c r="O585" s="214"/>
      <c r="P585" s="214"/>
      <c r="Q585" s="214"/>
      <c r="R585" s="214"/>
      <c r="S585" s="214"/>
      <c r="T585" s="214"/>
      <c r="U585" s="214"/>
      <c r="V585" s="214"/>
      <c r="W585" s="214"/>
      <c r="X585" s="214"/>
      <c r="Y585" s="214"/>
      <c r="Z585" s="214"/>
      <c r="AA585" s="214"/>
      <c r="AB585" s="214"/>
    </row>
    <row r="586">
      <c r="A586" s="180"/>
      <c r="B586" s="214"/>
      <c r="C586" s="214"/>
      <c r="D586" s="214"/>
      <c r="E586" s="214"/>
      <c r="F586" s="214"/>
      <c r="G586" s="214"/>
      <c r="H586" s="180"/>
      <c r="I586" s="769"/>
      <c r="J586" s="180"/>
      <c r="K586" s="214"/>
      <c r="L586" s="214"/>
      <c r="M586" s="214"/>
      <c r="N586" s="214"/>
      <c r="O586" s="214"/>
      <c r="P586" s="214"/>
      <c r="Q586" s="214"/>
      <c r="R586" s="214"/>
      <c r="S586" s="214"/>
      <c r="T586" s="214"/>
      <c r="U586" s="214"/>
      <c r="V586" s="214"/>
      <c r="W586" s="214"/>
      <c r="X586" s="214"/>
      <c r="Y586" s="214"/>
      <c r="Z586" s="214"/>
      <c r="AA586" s="214"/>
      <c r="AB586" s="214"/>
    </row>
    <row r="587">
      <c r="A587" s="180"/>
      <c r="B587" s="214"/>
      <c r="C587" s="214"/>
      <c r="D587" s="214"/>
      <c r="E587" s="214"/>
      <c r="F587" s="214"/>
      <c r="G587" s="214"/>
      <c r="H587" s="180"/>
      <c r="I587" s="769"/>
      <c r="J587" s="180"/>
      <c r="K587" s="214"/>
      <c r="L587" s="214"/>
      <c r="M587" s="214"/>
      <c r="N587" s="214"/>
      <c r="O587" s="214"/>
      <c r="P587" s="214"/>
      <c r="Q587" s="214"/>
      <c r="R587" s="214"/>
      <c r="S587" s="214"/>
      <c r="T587" s="214"/>
      <c r="U587" s="214"/>
      <c r="V587" s="214"/>
      <c r="W587" s="214"/>
      <c r="X587" s="214"/>
      <c r="Y587" s="214"/>
      <c r="Z587" s="214"/>
      <c r="AA587" s="214"/>
      <c r="AB587" s="214"/>
    </row>
    <row r="588">
      <c r="A588" s="180"/>
      <c r="B588" s="214"/>
      <c r="C588" s="214"/>
      <c r="D588" s="214"/>
      <c r="E588" s="214"/>
      <c r="F588" s="214"/>
      <c r="G588" s="214"/>
      <c r="H588" s="180"/>
      <c r="I588" s="769"/>
      <c r="J588" s="180"/>
      <c r="K588" s="214"/>
      <c r="L588" s="214"/>
      <c r="M588" s="214"/>
      <c r="N588" s="214"/>
      <c r="O588" s="214"/>
      <c r="P588" s="214"/>
      <c r="Q588" s="214"/>
      <c r="R588" s="214"/>
      <c r="S588" s="214"/>
      <c r="T588" s="214"/>
      <c r="U588" s="214"/>
      <c r="V588" s="214"/>
      <c r="W588" s="214"/>
      <c r="X588" s="214"/>
      <c r="Y588" s="214"/>
      <c r="Z588" s="214"/>
      <c r="AA588" s="214"/>
      <c r="AB588" s="214"/>
    </row>
    <row r="589">
      <c r="A589" s="180"/>
      <c r="B589" s="214"/>
      <c r="C589" s="214"/>
      <c r="D589" s="214"/>
      <c r="E589" s="214"/>
      <c r="F589" s="214"/>
      <c r="G589" s="214"/>
      <c r="H589" s="180"/>
      <c r="I589" s="769"/>
      <c r="J589" s="180"/>
      <c r="K589" s="214"/>
      <c r="L589" s="214"/>
      <c r="M589" s="214"/>
      <c r="N589" s="214"/>
      <c r="O589" s="214"/>
      <c r="P589" s="214"/>
      <c r="Q589" s="214"/>
      <c r="R589" s="214"/>
      <c r="S589" s="214"/>
      <c r="T589" s="214"/>
      <c r="U589" s="214"/>
      <c r="V589" s="214"/>
      <c r="W589" s="214"/>
      <c r="X589" s="214"/>
      <c r="Y589" s="214"/>
      <c r="Z589" s="214"/>
      <c r="AA589" s="214"/>
      <c r="AB589" s="214"/>
    </row>
    <row r="590">
      <c r="A590" s="180"/>
      <c r="B590" s="214"/>
      <c r="C590" s="214"/>
      <c r="D590" s="214"/>
      <c r="E590" s="214"/>
      <c r="F590" s="214"/>
      <c r="G590" s="214"/>
      <c r="H590" s="180"/>
      <c r="I590" s="769"/>
      <c r="J590" s="180"/>
      <c r="K590" s="214"/>
      <c r="L590" s="214"/>
      <c r="M590" s="214"/>
      <c r="N590" s="214"/>
      <c r="O590" s="214"/>
      <c r="P590" s="214"/>
      <c r="Q590" s="214"/>
      <c r="R590" s="214"/>
      <c r="S590" s="214"/>
      <c r="T590" s="214"/>
      <c r="U590" s="214"/>
      <c r="V590" s="214"/>
      <c r="W590" s="214"/>
      <c r="X590" s="214"/>
      <c r="Y590" s="214"/>
      <c r="Z590" s="214"/>
      <c r="AA590" s="214"/>
      <c r="AB590" s="214"/>
    </row>
    <row r="591">
      <c r="A591" s="180"/>
      <c r="B591" s="214"/>
      <c r="C591" s="214"/>
      <c r="D591" s="214"/>
      <c r="E591" s="214"/>
      <c r="F591" s="214"/>
      <c r="G591" s="214"/>
      <c r="H591" s="180"/>
      <c r="I591" s="769"/>
      <c r="J591" s="180"/>
      <c r="K591" s="214"/>
      <c r="L591" s="214"/>
      <c r="M591" s="214"/>
      <c r="N591" s="214"/>
      <c r="O591" s="214"/>
      <c r="P591" s="214"/>
      <c r="Q591" s="214"/>
      <c r="R591" s="214"/>
      <c r="S591" s="214"/>
      <c r="T591" s="214"/>
      <c r="U591" s="214"/>
      <c r="V591" s="214"/>
      <c r="W591" s="214"/>
      <c r="X591" s="214"/>
      <c r="Y591" s="214"/>
      <c r="Z591" s="214"/>
      <c r="AA591" s="214"/>
      <c r="AB591" s="214"/>
    </row>
    <row r="592">
      <c r="A592" s="180"/>
      <c r="B592" s="214"/>
      <c r="C592" s="214"/>
      <c r="D592" s="214"/>
      <c r="E592" s="214"/>
      <c r="F592" s="214"/>
      <c r="G592" s="214"/>
      <c r="H592" s="180"/>
      <c r="I592" s="769"/>
      <c r="J592" s="180"/>
      <c r="K592" s="214"/>
      <c r="L592" s="214"/>
      <c r="M592" s="214"/>
      <c r="N592" s="214"/>
      <c r="O592" s="214"/>
      <c r="P592" s="214"/>
      <c r="Q592" s="214"/>
      <c r="R592" s="214"/>
      <c r="S592" s="214"/>
      <c r="T592" s="214"/>
      <c r="U592" s="214"/>
      <c r="V592" s="214"/>
      <c r="W592" s="214"/>
      <c r="X592" s="214"/>
      <c r="Y592" s="214"/>
      <c r="Z592" s="214"/>
      <c r="AA592" s="214"/>
      <c r="AB592" s="214"/>
    </row>
    <row r="593">
      <c r="A593" s="180"/>
      <c r="B593" s="214"/>
      <c r="C593" s="214"/>
      <c r="D593" s="214"/>
      <c r="E593" s="214"/>
      <c r="F593" s="214"/>
      <c r="G593" s="214"/>
      <c r="H593" s="180"/>
      <c r="I593" s="769"/>
      <c r="J593" s="180"/>
      <c r="K593" s="214"/>
      <c r="L593" s="214"/>
      <c r="M593" s="214"/>
      <c r="N593" s="214"/>
      <c r="O593" s="214"/>
      <c r="P593" s="214"/>
      <c r="Q593" s="214"/>
      <c r="R593" s="214"/>
      <c r="S593" s="214"/>
      <c r="T593" s="214"/>
      <c r="U593" s="214"/>
      <c r="V593" s="214"/>
      <c r="W593" s="214"/>
      <c r="X593" s="214"/>
      <c r="Y593" s="214"/>
      <c r="Z593" s="214"/>
      <c r="AA593" s="214"/>
      <c r="AB593" s="214"/>
    </row>
    <row r="594">
      <c r="A594" s="180"/>
      <c r="B594" s="214"/>
      <c r="C594" s="214"/>
      <c r="D594" s="214"/>
      <c r="E594" s="214"/>
      <c r="F594" s="214"/>
      <c r="G594" s="214"/>
      <c r="H594" s="180"/>
      <c r="I594" s="769"/>
      <c r="J594" s="180"/>
      <c r="K594" s="214"/>
      <c r="L594" s="214"/>
      <c r="M594" s="214"/>
      <c r="N594" s="214"/>
      <c r="O594" s="214"/>
      <c r="P594" s="214"/>
      <c r="Q594" s="214"/>
      <c r="R594" s="214"/>
      <c r="S594" s="214"/>
      <c r="T594" s="214"/>
      <c r="U594" s="214"/>
      <c r="V594" s="214"/>
      <c r="W594" s="214"/>
      <c r="X594" s="214"/>
      <c r="Y594" s="214"/>
      <c r="Z594" s="214"/>
      <c r="AA594" s="214"/>
      <c r="AB594" s="214"/>
    </row>
    <row r="595">
      <c r="A595" s="180"/>
      <c r="B595" s="214"/>
      <c r="C595" s="214"/>
      <c r="D595" s="214"/>
      <c r="E595" s="214"/>
      <c r="F595" s="214"/>
      <c r="G595" s="214"/>
      <c r="H595" s="180"/>
      <c r="I595" s="769"/>
      <c r="J595" s="180"/>
      <c r="K595" s="214"/>
      <c r="L595" s="214"/>
      <c r="M595" s="214"/>
      <c r="N595" s="214"/>
      <c r="O595" s="214"/>
      <c r="P595" s="214"/>
      <c r="Q595" s="214"/>
      <c r="R595" s="214"/>
      <c r="S595" s="214"/>
      <c r="T595" s="214"/>
      <c r="U595" s="214"/>
      <c r="V595" s="214"/>
      <c r="W595" s="214"/>
      <c r="X595" s="214"/>
      <c r="Y595" s="214"/>
      <c r="Z595" s="214"/>
      <c r="AA595" s="214"/>
      <c r="AB595" s="214"/>
    </row>
    <row r="596">
      <c r="A596" s="180"/>
      <c r="B596" s="214"/>
      <c r="C596" s="214"/>
      <c r="D596" s="214"/>
      <c r="E596" s="214"/>
      <c r="F596" s="214"/>
      <c r="G596" s="214"/>
      <c r="H596" s="180"/>
      <c r="I596" s="769"/>
      <c r="J596" s="180"/>
      <c r="K596" s="214"/>
      <c r="L596" s="214"/>
      <c r="M596" s="214"/>
      <c r="N596" s="214"/>
      <c r="O596" s="214"/>
      <c r="P596" s="214"/>
      <c r="Q596" s="214"/>
      <c r="R596" s="214"/>
      <c r="S596" s="214"/>
      <c r="T596" s="214"/>
      <c r="U596" s="214"/>
      <c r="V596" s="214"/>
      <c r="W596" s="214"/>
      <c r="X596" s="214"/>
      <c r="Y596" s="214"/>
      <c r="Z596" s="214"/>
      <c r="AA596" s="214"/>
      <c r="AB596" s="214"/>
    </row>
    <row r="597">
      <c r="A597" s="180"/>
      <c r="B597" s="214"/>
      <c r="C597" s="214"/>
      <c r="D597" s="214"/>
      <c r="E597" s="214"/>
      <c r="F597" s="214"/>
      <c r="G597" s="214"/>
      <c r="H597" s="180"/>
      <c r="I597" s="769"/>
      <c r="J597" s="180"/>
      <c r="K597" s="214"/>
      <c r="L597" s="214"/>
      <c r="M597" s="214"/>
      <c r="N597" s="214"/>
      <c r="O597" s="214"/>
      <c r="P597" s="214"/>
      <c r="Q597" s="214"/>
      <c r="R597" s="214"/>
      <c r="S597" s="214"/>
      <c r="T597" s="214"/>
      <c r="U597" s="214"/>
      <c r="V597" s="214"/>
      <c r="W597" s="214"/>
      <c r="X597" s="214"/>
      <c r="Y597" s="214"/>
      <c r="Z597" s="214"/>
      <c r="AA597" s="214"/>
      <c r="AB597" s="214"/>
    </row>
    <row r="598">
      <c r="A598" s="180"/>
      <c r="B598" s="214"/>
      <c r="C598" s="214"/>
      <c r="D598" s="214"/>
      <c r="E598" s="214"/>
      <c r="F598" s="214"/>
      <c r="G598" s="214"/>
      <c r="H598" s="180"/>
      <c r="I598" s="769"/>
      <c r="J598" s="180"/>
      <c r="K598" s="214"/>
      <c r="L598" s="214"/>
      <c r="M598" s="214"/>
      <c r="N598" s="214"/>
      <c r="O598" s="214"/>
      <c r="P598" s="214"/>
      <c r="Q598" s="214"/>
      <c r="R598" s="214"/>
      <c r="S598" s="214"/>
      <c r="T598" s="214"/>
      <c r="U598" s="214"/>
      <c r="V598" s="214"/>
      <c r="W598" s="214"/>
      <c r="X598" s="214"/>
      <c r="Y598" s="214"/>
      <c r="Z598" s="214"/>
      <c r="AA598" s="214"/>
      <c r="AB598" s="214"/>
    </row>
    <row r="599">
      <c r="A599" s="180"/>
      <c r="B599" s="214"/>
      <c r="C599" s="214"/>
      <c r="D599" s="214"/>
      <c r="E599" s="214"/>
      <c r="F599" s="214"/>
      <c r="G599" s="214"/>
      <c r="H599" s="180"/>
      <c r="I599" s="769"/>
      <c r="J599" s="180"/>
      <c r="K599" s="214"/>
      <c r="L599" s="214"/>
      <c r="M599" s="214"/>
      <c r="N599" s="214"/>
      <c r="O599" s="214"/>
      <c r="P599" s="214"/>
      <c r="Q599" s="214"/>
      <c r="R599" s="214"/>
      <c r="S599" s="214"/>
      <c r="T599" s="214"/>
      <c r="U599" s="214"/>
      <c r="V599" s="214"/>
      <c r="W599" s="214"/>
      <c r="X599" s="214"/>
      <c r="Y599" s="214"/>
      <c r="Z599" s="214"/>
      <c r="AA599" s="214"/>
      <c r="AB599" s="214"/>
    </row>
    <row r="600">
      <c r="A600" s="180"/>
      <c r="B600" s="214"/>
      <c r="C600" s="214"/>
      <c r="D600" s="214"/>
      <c r="E600" s="214"/>
      <c r="F600" s="214"/>
      <c r="G600" s="214"/>
      <c r="H600" s="180"/>
      <c r="I600" s="769"/>
      <c r="J600" s="180"/>
      <c r="K600" s="214"/>
      <c r="L600" s="214"/>
      <c r="M600" s="214"/>
      <c r="N600" s="214"/>
      <c r="O600" s="214"/>
      <c r="P600" s="214"/>
      <c r="Q600" s="214"/>
      <c r="R600" s="214"/>
      <c r="S600" s="214"/>
      <c r="T600" s="214"/>
      <c r="U600" s="214"/>
      <c r="V600" s="214"/>
      <c r="W600" s="214"/>
      <c r="X600" s="214"/>
      <c r="Y600" s="214"/>
      <c r="Z600" s="214"/>
      <c r="AA600" s="214"/>
      <c r="AB600" s="214"/>
    </row>
    <row r="601">
      <c r="A601" s="180"/>
      <c r="B601" s="214"/>
      <c r="C601" s="214"/>
      <c r="D601" s="214"/>
      <c r="E601" s="214"/>
      <c r="F601" s="214"/>
      <c r="G601" s="214"/>
      <c r="H601" s="180"/>
      <c r="I601" s="769"/>
      <c r="J601" s="180"/>
      <c r="K601" s="214"/>
      <c r="L601" s="214"/>
      <c r="M601" s="214"/>
      <c r="N601" s="214"/>
      <c r="O601" s="214"/>
      <c r="P601" s="214"/>
      <c r="Q601" s="214"/>
      <c r="R601" s="214"/>
      <c r="S601" s="214"/>
      <c r="T601" s="214"/>
      <c r="U601" s="214"/>
      <c r="V601" s="214"/>
      <c r="W601" s="214"/>
      <c r="X601" s="214"/>
      <c r="Y601" s="214"/>
      <c r="Z601" s="214"/>
      <c r="AA601" s="214"/>
      <c r="AB601" s="214"/>
    </row>
    <row r="602">
      <c r="A602" s="180"/>
      <c r="B602" s="214"/>
      <c r="C602" s="214"/>
      <c r="D602" s="214"/>
      <c r="E602" s="214"/>
      <c r="F602" s="214"/>
      <c r="G602" s="214"/>
      <c r="H602" s="180"/>
      <c r="I602" s="769"/>
      <c r="J602" s="180"/>
      <c r="K602" s="214"/>
      <c r="L602" s="214"/>
      <c r="M602" s="214"/>
      <c r="N602" s="214"/>
      <c r="O602" s="214"/>
      <c r="P602" s="214"/>
      <c r="Q602" s="214"/>
      <c r="R602" s="214"/>
      <c r="S602" s="214"/>
      <c r="T602" s="214"/>
      <c r="U602" s="214"/>
      <c r="V602" s="214"/>
      <c r="W602" s="214"/>
      <c r="X602" s="214"/>
      <c r="Y602" s="214"/>
      <c r="Z602" s="214"/>
      <c r="AA602" s="214"/>
      <c r="AB602" s="214"/>
    </row>
    <row r="603">
      <c r="A603" s="180"/>
      <c r="B603" s="214"/>
      <c r="C603" s="214"/>
      <c r="D603" s="214"/>
      <c r="E603" s="214"/>
      <c r="F603" s="214"/>
      <c r="G603" s="214"/>
      <c r="H603" s="180"/>
      <c r="I603" s="769"/>
      <c r="J603" s="180"/>
      <c r="K603" s="214"/>
      <c r="L603" s="214"/>
      <c r="M603" s="214"/>
      <c r="N603" s="214"/>
      <c r="O603" s="214"/>
      <c r="P603" s="214"/>
      <c r="Q603" s="214"/>
      <c r="R603" s="214"/>
      <c r="S603" s="214"/>
      <c r="T603" s="214"/>
      <c r="U603" s="214"/>
      <c r="V603" s="214"/>
      <c r="W603" s="214"/>
      <c r="X603" s="214"/>
      <c r="Y603" s="214"/>
      <c r="Z603" s="214"/>
      <c r="AA603" s="214"/>
      <c r="AB603" s="214"/>
    </row>
    <row r="604">
      <c r="A604" s="180"/>
      <c r="B604" s="214"/>
      <c r="C604" s="214"/>
      <c r="D604" s="214"/>
      <c r="E604" s="214"/>
      <c r="F604" s="214"/>
      <c r="G604" s="214"/>
      <c r="H604" s="180"/>
      <c r="I604" s="769"/>
      <c r="J604" s="180"/>
      <c r="K604" s="214"/>
      <c r="L604" s="214"/>
      <c r="M604" s="214"/>
      <c r="N604" s="214"/>
      <c r="O604" s="214"/>
      <c r="P604" s="214"/>
      <c r="Q604" s="214"/>
      <c r="R604" s="214"/>
      <c r="S604" s="214"/>
      <c r="T604" s="214"/>
      <c r="U604" s="214"/>
      <c r="V604" s="214"/>
      <c r="W604" s="214"/>
      <c r="X604" s="214"/>
      <c r="Y604" s="214"/>
      <c r="Z604" s="214"/>
      <c r="AA604" s="214"/>
      <c r="AB604" s="214"/>
    </row>
    <row r="605">
      <c r="A605" s="180"/>
      <c r="B605" s="214"/>
      <c r="C605" s="214"/>
      <c r="D605" s="214"/>
      <c r="E605" s="214"/>
      <c r="F605" s="214"/>
      <c r="G605" s="214"/>
      <c r="H605" s="180"/>
      <c r="I605" s="769"/>
      <c r="J605" s="180"/>
      <c r="K605" s="214"/>
      <c r="L605" s="214"/>
      <c r="M605" s="214"/>
      <c r="N605" s="214"/>
      <c r="O605" s="214"/>
      <c r="P605" s="214"/>
      <c r="Q605" s="214"/>
      <c r="R605" s="214"/>
      <c r="S605" s="214"/>
      <c r="T605" s="214"/>
      <c r="U605" s="214"/>
      <c r="V605" s="214"/>
      <c r="W605" s="214"/>
      <c r="X605" s="214"/>
      <c r="Y605" s="214"/>
      <c r="Z605" s="214"/>
      <c r="AA605" s="214"/>
      <c r="AB605" s="214"/>
    </row>
    <row r="606">
      <c r="A606" s="180"/>
      <c r="B606" s="214"/>
      <c r="C606" s="214"/>
      <c r="D606" s="214"/>
      <c r="E606" s="214"/>
      <c r="F606" s="214"/>
      <c r="G606" s="214"/>
      <c r="H606" s="180"/>
      <c r="I606" s="769"/>
      <c r="J606" s="180"/>
      <c r="K606" s="214"/>
      <c r="L606" s="214"/>
      <c r="M606" s="214"/>
      <c r="N606" s="214"/>
      <c r="O606" s="214"/>
      <c r="P606" s="214"/>
      <c r="Q606" s="214"/>
      <c r="R606" s="214"/>
      <c r="S606" s="214"/>
      <c r="T606" s="214"/>
      <c r="U606" s="214"/>
      <c r="V606" s="214"/>
      <c r="W606" s="214"/>
      <c r="X606" s="214"/>
      <c r="Y606" s="214"/>
      <c r="Z606" s="214"/>
      <c r="AA606" s="214"/>
      <c r="AB606" s="214"/>
    </row>
    <row r="607">
      <c r="A607" s="180"/>
      <c r="B607" s="214"/>
      <c r="C607" s="214"/>
      <c r="D607" s="214"/>
      <c r="E607" s="214"/>
      <c r="F607" s="214"/>
      <c r="G607" s="214"/>
      <c r="H607" s="180"/>
      <c r="I607" s="769"/>
      <c r="J607" s="180"/>
      <c r="K607" s="214"/>
      <c r="L607" s="214"/>
      <c r="M607" s="214"/>
      <c r="N607" s="214"/>
      <c r="O607" s="214"/>
      <c r="P607" s="214"/>
      <c r="Q607" s="214"/>
      <c r="R607" s="214"/>
      <c r="S607" s="214"/>
      <c r="T607" s="214"/>
      <c r="U607" s="214"/>
      <c r="V607" s="214"/>
      <c r="W607" s="214"/>
      <c r="X607" s="214"/>
      <c r="Y607" s="214"/>
      <c r="Z607" s="214"/>
      <c r="AA607" s="214"/>
      <c r="AB607" s="214"/>
    </row>
    <row r="608">
      <c r="A608" s="180"/>
      <c r="B608" s="214"/>
      <c r="C608" s="214"/>
      <c r="D608" s="214"/>
      <c r="E608" s="214"/>
      <c r="F608" s="214"/>
      <c r="G608" s="214"/>
      <c r="H608" s="180"/>
      <c r="I608" s="769"/>
      <c r="J608" s="180"/>
      <c r="K608" s="214"/>
      <c r="L608" s="214"/>
      <c r="M608" s="214"/>
      <c r="N608" s="214"/>
      <c r="O608" s="214"/>
      <c r="P608" s="214"/>
      <c r="Q608" s="214"/>
      <c r="R608" s="214"/>
      <c r="S608" s="214"/>
      <c r="T608" s="214"/>
      <c r="U608" s="214"/>
      <c r="V608" s="214"/>
      <c r="W608" s="214"/>
      <c r="X608" s="214"/>
      <c r="Y608" s="214"/>
      <c r="Z608" s="214"/>
      <c r="AA608" s="214"/>
      <c r="AB608" s="214"/>
    </row>
    <row r="609">
      <c r="A609" s="180"/>
      <c r="B609" s="214"/>
      <c r="C609" s="214"/>
      <c r="D609" s="214"/>
      <c r="E609" s="214"/>
      <c r="F609" s="214"/>
      <c r="G609" s="214"/>
      <c r="H609" s="180"/>
      <c r="I609" s="769"/>
      <c r="J609" s="180"/>
      <c r="K609" s="214"/>
      <c r="L609" s="214"/>
      <c r="M609" s="214"/>
      <c r="N609" s="214"/>
      <c r="O609" s="214"/>
      <c r="P609" s="214"/>
      <c r="Q609" s="214"/>
      <c r="R609" s="214"/>
      <c r="S609" s="214"/>
      <c r="T609" s="214"/>
      <c r="U609" s="214"/>
      <c r="V609" s="214"/>
      <c r="W609" s="214"/>
      <c r="X609" s="214"/>
      <c r="Y609" s="214"/>
      <c r="Z609" s="214"/>
      <c r="AA609" s="214"/>
      <c r="AB609" s="214"/>
    </row>
    <row r="610">
      <c r="A610" s="180"/>
      <c r="B610" s="214"/>
      <c r="C610" s="214"/>
      <c r="D610" s="214"/>
      <c r="E610" s="214"/>
      <c r="F610" s="214"/>
      <c r="G610" s="214"/>
      <c r="H610" s="180"/>
      <c r="I610" s="769"/>
      <c r="J610" s="180"/>
      <c r="K610" s="214"/>
      <c r="L610" s="214"/>
      <c r="M610" s="214"/>
      <c r="N610" s="214"/>
      <c r="O610" s="214"/>
      <c r="P610" s="214"/>
      <c r="Q610" s="214"/>
      <c r="R610" s="214"/>
      <c r="S610" s="214"/>
      <c r="T610" s="214"/>
      <c r="U610" s="214"/>
      <c r="V610" s="214"/>
      <c r="W610" s="214"/>
      <c r="X610" s="214"/>
      <c r="Y610" s="214"/>
      <c r="Z610" s="214"/>
      <c r="AA610" s="214"/>
      <c r="AB610" s="214"/>
    </row>
    <row r="611">
      <c r="A611" s="180"/>
      <c r="B611" s="214"/>
      <c r="C611" s="214"/>
      <c r="D611" s="214"/>
      <c r="E611" s="214"/>
      <c r="F611" s="214"/>
      <c r="G611" s="214"/>
      <c r="H611" s="180"/>
      <c r="I611" s="769"/>
      <c r="J611" s="180"/>
      <c r="K611" s="214"/>
      <c r="L611" s="214"/>
      <c r="M611" s="214"/>
      <c r="N611" s="214"/>
      <c r="O611" s="214"/>
      <c r="P611" s="214"/>
      <c r="Q611" s="214"/>
      <c r="R611" s="214"/>
      <c r="S611" s="214"/>
      <c r="T611" s="214"/>
      <c r="U611" s="214"/>
      <c r="V611" s="214"/>
      <c r="W611" s="214"/>
      <c r="X611" s="214"/>
      <c r="Y611" s="214"/>
      <c r="Z611" s="214"/>
      <c r="AA611" s="214"/>
      <c r="AB611" s="214"/>
    </row>
    <row r="612">
      <c r="A612" s="180"/>
      <c r="B612" s="214"/>
      <c r="C612" s="214"/>
      <c r="D612" s="214"/>
      <c r="E612" s="214"/>
      <c r="F612" s="214"/>
      <c r="G612" s="214"/>
      <c r="H612" s="180"/>
      <c r="I612" s="769"/>
      <c r="J612" s="180"/>
      <c r="K612" s="214"/>
      <c r="L612" s="214"/>
      <c r="M612" s="214"/>
      <c r="N612" s="214"/>
      <c r="O612" s="214"/>
      <c r="P612" s="214"/>
      <c r="Q612" s="214"/>
      <c r="R612" s="214"/>
      <c r="S612" s="214"/>
      <c r="T612" s="214"/>
      <c r="U612" s="214"/>
      <c r="V612" s="214"/>
      <c r="W612" s="214"/>
      <c r="X612" s="214"/>
      <c r="Y612" s="214"/>
      <c r="Z612" s="214"/>
      <c r="AA612" s="214"/>
      <c r="AB612" s="214"/>
    </row>
    <row r="613">
      <c r="A613" s="180"/>
      <c r="B613" s="214"/>
      <c r="C613" s="214"/>
      <c r="D613" s="214"/>
      <c r="E613" s="214"/>
      <c r="F613" s="214"/>
      <c r="G613" s="214"/>
      <c r="H613" s="180"/>
      <c r="I613" s="769"/>
      <c r="J613" s="180"/>
      <c r="K613" s="214"/>
      <c r="L613" s="214"/>
      <c r="M613" s="214"/>
      <c r="N613" s="214"/>
      <c r="O613" s="214"/>
      <c r="P613" s="214"/>
      <c r="Q613" s="214"/>
      <c r="R613" s="214"/>
      <c r="S613" s="214"/>
      <c r="T613" s="214"/>
      <c r="U613" s="214"/>
      <c r="V613" s="214"/>
      <c r="W613" s="214"/>
      <c r="X613" s="214"/>
      <c r="Y613" s="214"/>
      <c r="Z613" s="214"/>
      <c r="AA613" s="214"/>
      <c r="AB613" s="214"/>
    </row>
    <row r="614">
      <c r="A614" s="180"/>
      <c r="B614" s="214"/>
      <c r="C614" s="214"/>
      <c r="D614" s="214"/>
      <c r="E614" s="214"/>
      <c r="F614" s="214"/>
      <c r="G614" s="214"/>
      <c r="H614" s="180"/>
      <c r="I614" s="769"/>
      <c r="J614" s="180"/>
      <c r="K614" s="214"/>
      <c r="L614" s="214"/>
      <c r="M614" s="214"/>
      <c r="N614" s="214"/>
      <c r="O614" s="214"/>
      <c r="P614" s="214"/>
      <c r="Q614" s="214"/>
      <c r="R614" s="214"/>
      <c r="S614" s="214"/>
      <c r="T614" s="214"/>
      <c r="U614" s="214"/>
      <c r="V614" s="214"/>
      <c r="W614" s="214"/>
      <c r="X614" s="214"/>
      <c r="Y614" s="214"/>
      <c r="Z614" s="214"/>
      <c r="AA614" s="214"/>
      <c r="AB614" s="214"/>
    </row>
    <row r="615">
      <c r="A615" s="180"/>
      <c r="B615" s="214"/>
      <c r="C615" s="214"/>
      <c r="D615" s="214"/>
      <c r="E615" s="214"/>
      <c r="F615" s="214"/>
      <c r="G615" s="214"/>
      <c r="H615" s="180"/>
      <c r="I615" s="769"/>
      <c r="J615" s="180"/>
      <c r="K615" s="214"/>
      <c r="L615" s="214"/>
      <c r="M615" s="214"/>
      <c r="N615" s="214"/>
      <c r="O615" s="214"/>
      <c r="P615" s="214"/>
      <c r="Q615" s="214"/>
      <c r="R615" s="214"/>
      <c r="S615" s="214"/>
      <c r="T615" s="214"/>
      <c r="U615" s="214"/>
      <c r="V615" s="214"/>
      <c r="W615" s="214"/>
      <c r="X615" s="214"/>
      <c r="Y615" s="214"/>
      <c r="Z615" s="214"/>
      <c r="AA615" s="214"/>
      <c r="AB615" s="214"/>
    </row>
    <row r="616">
      <c r="A616" s="180"/>
      <c r="B616" s="214"/>
      <c r="C616" s="214"/>
      <c r="D616" s="214"/>
      <c r="E616" s="214"/>
      <c r="F616" s="214"/>
      <c r="G616" s="214"/>
      <c r="H616" s="180"/>
      <c r="I616" s="769"/>
      <c r="J616" s="180"/>
      <c r="K616" s="214"/>
      <c r="L616" s="214"/>
      <c r="M616" s="214"/>
      <c r="N616" s="214"/>
      <c r="O616" s="214"/>
      <c r="P616" s="214"/>
      <c r="Q616" s="214"/>
      <c r="R616" s="214"/>
      <c r="S616" s="214"/>
      <c r="T616" s="214"/>
      <c r="U616" s="214"/>
      <c r="V616" s="214"/>
      <c r="W616" s="214"/>
      <c r="X616" s="214"/>
      <c r="Y616" s="214"/>
      <c r="Z616" s="214"/>
      <c r="AA616" s="214"/>
      <c r="AB616" s="214"/>
    </row>
    <row r="617">
      <c r="A617" s="180"/>
      <c r="B617" s="214"/>
      <c r="C617" s="214"/>
      <c r="D617" s="214"/>
      <c r="E617" s="214"/>
      <c r="F617" s="214"/>
      <c r="G617" s="214"/>
      <c r="H617" s="180"/>
      <c r="I617" s="769"/>
      <c r="J617" s="180"/>
      <c r="K617" s="214"/>
      <c r="L617" s="214"/>
      <c r="M617" s="214"/>
      <c r="N617" s="214"/>
      <c r="O617" s="214"/>
      <c r="P617" s="214"/>
      <c r="Q617" s="214"/>
      <c r="R617" s="214"/>
      <c r="S617" s="214"/>
      <c r="T617" s="214"/>
      <c r="U617" s="214"/>
      <c r="V617" s="214"/>
      <c r="W617" s="214"/>
      <c r="X617" s="214"/>
      <c r="Y617" s="214"/>
      <c r="Z617" s="214"/>
      <c r="AA617" s="214"/>
      <c r="AB617" s="214"/>
    </row>
    <row r="618">
      <c r="A618" s="180"/>
      <c r="B618" s="214"/>
      <c r="C618" s="214"/>
      <c r="D618" s="214"/>
      <c r="E618" s="214"/>
      <c r="F618" s="214"/>
      <c r="G618" s="214"/>
      <c r="H618" s="180"/>
      <c r="I618" s="769"/>
      <c r="J618" s="180"/>
      <c r="K618" s="214"/>
      <c r="L618" s="214"/>
      <c r="M618" s="214"/>
      <c r="N618" s="214"/>
      <c r="O618" s="214"/>
      <c r="P618" s="214"/>
      <c r="Q618" s="214"/>
      <c r="R618" s="214"/>
      <c r="S618" s="214"/>
      <c r="T618" s="214"/>
      <c r="U618" s="214"/>
      <c r="V618" s="214"/>
      <c r="W618" s="214"/>
      <c r="X618" s="214"/>
      <c r="Y618" s="214"/>
      <c r="Z618" s="214"/>
      <c r="AA618" s="214"/>
      <c r="AB618" s="214"/>
    </row>
    <row r="619">
      <c r="A619" s="180"/>
      <c r="B619" s="214"/>
      <c r="C619" s="214"/>
      <c r="D619" s="214"/>
      <c r="E619" s="214"/>
      <c r="F619" s="214"/>
      <c r="G619" s="214"/>
      <c r="H619" s="180"/>
      <c r="I619" s="769"/>
      <c r="J619" s="180"/>
      <c r="K619" s="214"/>
      <c r="L619" s="214"/>
      <c r="M619" s="214"/>
      <c r="N619" s="214"/>
      <c r="O619" s="214"/>
      <c r="P619" s="214"/>
      <c r="Q619" s="214"/>
      <c r="R619" s="214"/>
      <c r="S619" s="214"/>
      <c r="T619" s="214"/>
      <c r="U619" s="214"/>
      <c r="V619" s="214"/>
      <c r="W619" s="214"/>
      <c r="X619" s="214"/>
      <c r="Y619" s="214"/>
      <c r="Z619" s="214"/>
      <c r="AA619" s="214"/>
      <c r="AB619" s="214"/>
    </row>
    <row r="620">
      <c r="A620" s="180"/>
      <c r="B620" s="214"/>
      <c r="C620" s="214"/>
      <c r="D620" s="214"/>
      <c r="E620" s="214"/>
      <c r="F620" s="214"/>
      <c r="G620" s="214"/>
      <c r="H620" s="180"/>
      <c r="I620" s="769"/>
      <c r="J620" s="180"/>
      <c r="K620" s="214"/>
      <c r="L620" s="214"/>
      <c r="M620" s="214"/>
      <c r="N620" s="214"/>
      <c r="O620" s="214"/>
      <c r="P620" s="214"/>
      <c r="Q620" s="214"/>
      <c r="R620" s="214"/>
      <c r="S620" s="214"/>
      <c r="T620" s="214"/>
      <c r="U620" s="214"/>
      <c r="V620" s="214"/>
      <c r="W620" s="214"/>
      <c r="X620" s="214"/>
      <c r="Y620" s="214"/>
      <c r="Z620" s="214"/>
      <c r="AA620" s="214"/>
      <c r="AB620" s="214"/>
    </row>
    <row r="621">
      <c r="A621" s="180"/>
      <c r="B621" s="214"/>
      <c r="C621" s="214"/>
      <c r="D621" s="214"/>
      <c r="E621" s="214"/>
      <c r="F621" s="214"/>
      <c r="G621" s="214"/>
      <c r="H621" s="180"/>
      <c r="I621" s="769"/>
      <c r="J621" s="180"/>
      <c r="K621" s="214"/>
      <c r="L621" s="214"/>
      <c r="M621" s="214"/>
      <c r="N621" s="214"/>
      <c r="O621" s="214"/>
      <c r="P621" s="214"/>
      <c r="Q621" s="214"/>
      <c r="R621" s="214"/>
      <c r="S621" s="214"/>
      <c r="T621" s="214"/>
      <c r="U621" s="214"/>
      <c r="V621" s="214"/>
      <c r="W621" s="214"/>
      <c r="X621" s="214"/>
      <c r="Y621" s="214"/>
      <c r="Z621" s="214"/>
      <c r="AA621" s="214"/>
      <c r="AB621" s="214"/>
    </row>
    <row r="622">
      <c r="A622" s="180"/>
      <c r="B622" s="214"/>
      <c r="C622" s="214"/>
      <c r="D622" s="214"/>
      <c r="E622" s="214"/>
      <c r="F622" s="214"/>
      <c r="G622" s="214"/>
      <c r="H622" s="180"/>
      <c r="I622" s="769"/>
      <c r="J622" s="180"/>
      <c r="K622" s="214"/>
      <c r="L622" s="214"/>
      <c r="M622" s="214"/>
      <c r="N622" s="214"/>
      <c r="O622" s="214"/>
      <c r="P622" s="214"/>
      <c r="Q622" s="214"/>
      <c r="R622" s="214"/>
      <c r="S622" s="214"/>
      <c r="T622" s="214"/>
      <c r="U622" s="214"/>
      <c r="V622" s="214"/>
      <c r="W622" s="214"/>
      <c r="X622" s="214"/>
      <c r="Y622" s="214"/>
      <c r="Z622" s="214"/>
      <c r="AA622" s="214"/>
      <c r="AB622" s="214"/>
    </row>
    <row r="623">
      <c r="A623" s="180"/>
      <c r="B623" s="214"/>
      <c r="C623" s="214"/>
      <c r="D623" s="214"/>
      <c r="E623" s="214"/>
      <c r="F623" s="214"/>
      <c r="G623" s="214"/>
      <c r="H623" s="180"/>
      <c r="I623" s="769"/>
      <c r="J623" s="180"/>
      <c r="K623" s="214"/>
      <c r="L623" s="214"/>
      <c r="M623" s="214"/>
      <c r="N623" s="214"/>
      <c r="O623" s="214"/>
      <c r="P623" s="214"/>
      <c r="Q623" s="214"/>
      <c r="R623" s="214"/>
      <c r="S623" s="214"/>
      <c r="T623" s="214"/>
      <c r="U623" s="214"/>
      <c r="V623" s="214"/>
      <c r="W623" s="214"/>
      <c r="X623" s="214"/>
      <c r="Y623" s="214"/>
      <c r="Z623" s="214"/>
      <c r="AA623" s="214"/>
      <c r="AB623" s="214"/>
    </row>
    <row r="624">
      <c r="A624" s="180"/>
      <c r="B624" s="214"/>
      <c r="C624" s="214"/>
      <c r="D624" s="214"/>
      <c r="E624" s="214"/>
      <c r="F624" s="214"/>
      <c r="G624" s="214"/>
      <c r="H624" s="180"/>
      <c r="I624" s="769"/>
      <c r="J624" s="180"/>
      <c r="K624" s="214"/>
      <c r="L624" s="214"/>
      <c r="M624" s="214"/>
      <c r="N624" s="214"/>
      <c r="O624" s="214"/>
      <c r="P624" s="214"/>
      <c r="Q624" s="214"/>
      <c r="R624" s="214"/>
      <c r="S624" s="214"/>
      <c r="T624" s="214"/>
      <c r="U624" s="214"/>
      <c r="V624" s="214"/>
      <c r="W624" s="214"/>
      <c r="X624" s="214"/>
      <c r="Y624" s="214"/>
      <c r="Z624" s="214"/>
      <c r="AA624" s="214"/>
      <c r="AB624" s="214"/>
    </row>
    <row r="625">
      <c r="A625" s="180"/>
      <c r="B625" s="214"/>
      <c r="C625" s="214"/>
      <c r="D625" s="214"/>
      <c r="E625" s="214"/>
      <c r="F625" s="214"/>
      <c r="G625" s="214"/>
      <c r="H625" s="180"/>
      <c r="I625" s="769"/>
      <c r="J625" s="180"/>
      <c r="K625" s="214"/>
      <c r="L625" s="214"/>
      <c r="M625" s="214"/>
      <c r="N625" s="214"/>
      <c r="O625" s="214"/>
      <c r="P625" s="214"/>
      <c r="Q625" s="214"/>
      <c r="R625" s="214"/>
      <c r="S625" s="214"/>
      <c r="T625" s="214"/>
      <c r="U625" s="214"/>
      <c r="V625" s="214"/>
      <c r="W625" s="214"/>
      <c r="X625" s="214"/>
      <c r="Y625" s="214"/>
      <c r="Z625" s="214"/>
      <c r="AA625" s="214"/>
      <c r="AB625" s="214"/>
    </row>
    <row r="626">
      <c r="A626" s="180"/>
      <c r="B626" s="214"/>
      <c r="C626" s="214"/>
      <c r="D626" s="214"/>
      <c r="E626" s="214"/>
      <c r="F626" s="214"/>
      <c r="G626" s="214"/>
      <c r="H626" s="180"/>
      <c r="I626" s="769"/>
      <c r="J626" s="180"/>
      <c r="K626" s="214"/>
      <c r="L626" s="214"/>
      <c r="M626" s="214"/>
      <c r="N626" s="214"/>
      <c r="O626" s="214"/>
      <c r="P626" s="214"/>
      <c r="Q626" s="214"/>
      <c r="R626" s="214"/>
      <c r="S626" s="214"/>
      <c r="T626" s="214"/>
      <c r="U626" s="214"/>
      <c r="V626" s="214"/>
      <c r="W626" s="214"/>
      <c r="X626" s="214"/>
      <c r="Y626" s="214"/>
      <c r="Z626" s="214"/>
      <c r="AA626" s="214"/>
      <c r="AB626" s="214"/>
    </row>
    <row r="627">
      <c r="A627" s="180"/>
      <c r="B627" s="214"/>
      <c r="C627" s="214"/>
      <c r="D627" s="214"/>
      <c r="E627" s="214"/>
      <c r="F627" s="214"/>
      <c r="G627" s="214"/>
      <c r="H627" s="180"/>
      <c r="I627" s="769"/>
      <c r="J627" s="180"/>
      <c r="K627" s="214"/>
      <c r="L627" s="214"/>
      <c r="M627" s="214"/>
      <c r="N627" s="214"/>
      <c r="O627" s="214"/>
      <c r="P627" s="214"/>
      <c r="Q627" s="214"/>
      <c r="R627" s="214"/>
      <c r="S627" s="214"/>
      <c r="T627" s="214"/>
      <c r="U627" s="214"/>
      <c r="V627" s="214"/>
      <c r="W627" s="214"/>
      <c r="X627" s="214"/>
      <c r="Y627" s="214"/>
      <c r="Z627" s="214"/>
      <c r="AA627" s="214"/>
      <c r="AB627" s="214"/>
    </row>
    <row r="628">
      <c r="A628" s="180"/>
      <c r="B628" s="214"/>
      <c r="C628" s="214"/>
      <c r="D628" s="214"/>
      <c r="E628" s="214"/>
      <c r="F628" s="214"/>
      <c r="G628" s="214"/>
      <c r="H628" s="180"/>
      <c r="I628" s="769"/>
      <c r="J628" s="180"/>
      <c r="K628" s="214"/>
      <c r="L628" s="214"/>
      <c r="M628" s="214"/>
      <c r="N628" s="214"/>
      <c r="O628" s="214"/>
      <c r="P628" s="214"/>
      <c r="Q628" s="214"/>
      <c r="R628" s="214"/>
      <c r="S628" s="214"/>
      <c r="T628" s="214"/>
      <c r="U628" s="214"/>
      <c r="V628" s="214"/>
      <c r="W628" s="214"/>
      <c r="X628" s="214"/>
      <c r="Y628" s="214"/>
      <c r="Z628" s="214"/>
      <c r="AA628" s="214"/>
      <c r="AB628" s="214"/>
    </row>
    <row r="629">
      <c r="A629" s="180"/>
      <c r="B629" s="214"/>
      <c r="C629" s="214"/>
      <c r="D629" s="214"/>
      <c r="E629" s="214"/>
      <c r="F629" s="214"/>
      <c r="G629" s="214"/>
      <c r="H629" s="180"/>
      <c r="I629" s="769"/>
      <c r="J629" s="180"/>
      <c r="K629" s="214"/>
      <c r="L629" s="214"/>
      <c r="M629" s="214"/>
      <c r="N629" s="214"/>
      <c r="O629" s="214"/>
      <c r="P629" s="214"/>
      <c r="Q629" s="214"/>
      <c r="R629" s="214"/>
      <c r="S629" s="214"/>
      <c r="T629" s="214"/>
      <c r="U629" s="214"/>
      <c r="V629" s="214"/>
      <c r="W629" s="214"/>
      <c r="X629" s="214"/>
      <c r="Y629" s="214"/>
      <c r="Z629" s="214"/>
      <c r="AA629" s="214"/>
      <c r="AB629" s="214"/>
    </row>
    <row r="630">
      <c r="A630" s="180"/>
      <c r="B630" s="214"/>
      <c r="C630" s="214"/>
      <c r="D630" s="214"/>
      <c r="E630" s="214"/>
      <c r="F630" s="214"/>
      <c r="G630" s="214"/>
      <c r="H630" s="180"/>
      <c r="I630" s="769"/>
      <c r="J630" s="180"/>
      <c r="K630" s="214"/>
      <c r="L630" s="214"/>
      <c r="M630" s="214"/>
      <c r="N630" s="214"/>
      <c r="O630" s="214"/>
      <c r="P630" s="214"/>
      <c r="Q630" s="214"/>
      <c r="R630" s="214"/>
      <c r="S630" s="214"/>
      <c r="T630" s="214"/>
      <c r="U630" s="214"/>
      <c r="V630" s="214"/>
      <c r="W630" s="214"/>
      <c r="X630" s="214"/>
      <c r="Y630" s="214"/>
      <c r="Z630" s="214"/>
      <c r="AA630" s="214"/>
      <c r="AB630" s="214"/>
    </row>
    <row r="631">
      <c r="A631" s="180"/>
      <c r="B631" s="214"/>
      <c r="C631" s="214"/>
      <c r="D631" s="214"/>
      <c r="E631" s="214"/>
      <c r="F631" s="214"/>
      <c r="G631" s="214"/>
      <c r="H631" s="180"/>
      <c r="I631" s="769"/>
      <c r="J631" s="180"/>
      <c r="K631" s="214"/>
      <c r="L631" s="214"/>
      <c r="M631" s="214"/>
      <c r="N631" s="214"/>
      <c r="O631" s="214"/>
      <c r="P631" s="214"/>
      <c r="Q631" s="214"/>
      <c r="R631" s="214"/>
      <c r="S631" s="214"/>
      <c r="T631" s="214"/>
      <c r="U631" s="214"/>
      <c r="V631" s="214"/>
      <c r="W631" s="214"/>
      <c r="X631" s="214"/>
      <c r="Y631" s="214"/>
      <c r="Z631" s="214"/>
      <c r="AA631" s="214"/>
      <c r="AB631" s="214"/>
    </row>
    <row r="632">
      <c r="A632" s="180"/>
      <c r="B632" s="214"/>
      <c r="C632" s="214"/>
      <c r="D632" s="214"/>
      <c r="E632" s="214"/>
      <c r="F632" s="214"/>
      <c r="G632" s="214"/>
      <c r="H632" s="180"/>
      <c r="I632" s="769"/>
      <c r="J632" s="180"/>
      <c r="K632" s="214"/>
      <c r="L632" s="214"/>
      <c r="M632" s="214"/>
      <c r="N632" s="214"/>
      <c r="O632" s="214"/>
      <c r="P632" s="214"/>
      <c r="Q632" s="214"/>
      <c r="R632" s="214"/>
      <c r="S632" s="214"/>
      <c r="T632" s="214"/>
      <c r="U632" s="214"/>
      <c r="V632" s="214"/>
      <c r="W632" s="214"/>
      <c r="X632" s="214"/>
      <c r="Y632" s="214"/>
      <c r="Z632" s="214"/>
      <c r="AA632" s="214"/>
      <c r="AB632" s="214"/>
    </row>
    <row r="633">
      <c r="A633" s="180"/>
      <c r="B633" s="214"/>
      <c r="C633" s="214"/>
      <c r="D633" s="214"/>
      <c r="E633" s="214"/>
      <c r="F633" s="214"/>
      <c r="G633" s="214"/>
      <c r="H633" s="180"/>
      <c r="I633" s="769"/>
      <c r="J633" s="180"/>
      <c r="K633" s="214"/>
      <c r="L633" s="214"/>
      <c r="M633" s="214"/>
      <c r="N633" s="214"/>
      <c r="O633" s="214"/>
      <c r="P633" s="214"/>
      <c r="Q633" s="214"/>
      <c r="R633" s="214"/>
      <c r="S633" s="214"/>
      <c r="T633" s="214"/>
      <c r="U633" s="214"/>
      <c r="V633" s="214"/>
      <c r="W633" s="214"/>
      <c r="X633" s="214"/>
      <c r="Y633" s="214"/>
      <c r="Z633" s="214"/>
      <c r="AA633" s="214"/>
      <c r="AB633" s="214"/>
    </row>
    <row r="634">
      <c r="A634" s="180"/>
      <c r="B634" s="214"/>
      <c r="C634" s="214"/>
      <c r="D634" s="214"/>
      <c r="E634" s="214"/>
      <c r="F634" s="214"/>
      <c r="G634" s="214"/>
      <c r="H634" s="180"/>
      <c r="I634" s="769"/>
      <c r="J634" s="180"/>
      <c r="K634" s="214"/>
      <c r="L634" s="214"/>
      <c r="M634" s="214"/>
      <c r="N634" s="214"/>
      <c r="O634" s="214"/>
      <c r="P634" s="214"/>
      <c r="Q634" s="214"/>
      <c r="R634" s="214"/>
      <c r="S634" s="214"/>
      <c r="T634" s="214"/>
      <c r="U634" s="214"/>
      <c r="V634" s="214"/>
      <c r="W634" s="214"/>
      <c r="X634" s="214"/>
      <c r="Y634" s="214"/>
      <c r="Z634" s="214"/>
      <c r="AA634" s="214"/>
      <c r="AB634" s="214"/>
    </row>
    <row r="635">
      <c r="A635" s="180"/>
      <c r="B635" s="214"/>
      <c r="C635" s="214"/>
      <c r="D635" s="214"/>
      <c r="E635" s="214"/>
      <c r="F635" s="214"/>
      <c r="G635" s="214"/>
      <c r="H635" s="180"/>
      <c r="I635" s="769"/>
      <c r="J635" s="180"/>
      <c r="K635" s="214"/>
      <c r="L635" s="214"/>
      <c r="M635" s="214"/>
      <c r="N635" s="214"/>
      <c r="O635" s="214"/>
      <c r="P635" s="214"/>
      <c r="Q635" s="214"/>
      <c r="R635" s="214"/>
      <c r="S635" s="214"/>
      <c r="T635" s="214"/>
      <c r="U635" s="214"/>
      <c r="V635" s="214"/>
      <c r="W635" s="214"/>
      <c r="X635" s="214"/>
      <c r="Y635" s="214"/>
      <c r="Z635" s="214"/>
      <c r="AA635" s="214"/>
      <c r="AB635" s="214"/>
    </row>
    <row r="636">
      <c r="A636" s="180"/>
      <c r="B636" s="214"/>
      <c r="C636" s="214"/>
      <c r="D636" s="214"/>
      <c r="E636" s="214"/>
      <c r="F636" s="214"/>
      <c r="G636" s="214"/>
      <c r="H636" s="180"/>
      <c r="I636" s="769"/>
      <c r="J636" s="180"/>
      <c r="K636" s="214"/>
      <c r="L636" s="214"/>
      <c r="M636" s="214"/>
      <c r="N636" s="214"/>
      <c r="O636" s="214"/>
      <c r="P636" s="214"/>
      <c r="Q636" s="214"/>
      <c r="R636" s="214"/>
      <c r="S636" s="214"/>
      <c r="T636" s="214"/>
      <c r="U636" s="214"/>
      <c r="V636" s="214"/>
      <c r="W636" s="214"/>
      <c r="X636" s="214"/>
      <c r="Y636" s="214"/>
      <c r="Z636" s="214"/>
      <c r="AA636" s="214"/>
      <c r="AB636" s="214"/>
    </row>
    <row r="637">
      <c r="A637" s="180"/>
      <c r="B637" s="214"/>
      <c r="C637" s="214"/>
      <c r="D637" s="214"/>
      <c r="E637" s="214"/>
      <c r="F637" s="214"/>
      <c r="G637" s="214"/>
      <c r="H637" s="180"/>
      <c r="I637" s="769"/>
      <c r="J637" s="180"/>
      <c r="K637" s="214"/>
      <c r="L637" s="214"/>
      <c r="M637" s="214"/>
      <c r="N637" s="214"/>
      <c r="O637" s="214"/>
      <c r="P637" s="214"/>
      <c r="Q637" s="214"/>
      <c r="R637" s="214"/>
      <c r="S637" s="214"/>
      <c r="T637" s="214"/>
      <c r="U637" s="214"/>
      <c r="V637" s="214"/>
      <c r="W637" s="214"/>
      <c r="X637" s="214"/>
      <c r="Y637" s="214"/>
      <c r="Z637" s="214"/>
      <c r="AA637" s="214"/>
      <c r="AB637" s="214"/>
    </row>
    <row r="638">
      <c r="A638" s="180"/>
      <c r="B638" s="214"/>
      <c r="C638" s="214"/>
      <c r="D638" s="214"/>
      <c r="E638" s="214"/>
      <c r="F638" s="214"/>
      <c r="G638" s="214"/>
      <c r="H638" s="180"/>
      <c r="I638" s="769"/>
      <c r="J638" s="180"/>
      <c r="K638" s="214"/>
      <c r="L638" s="214"/>
      <c r="M638" s="214"/>
      <c r="N638" s="214"/>
      <c r="O638" s="214"/>
      <c r="P638" s="214"/>
      <c r="Q638" s="214"/>
      <c r="R638" s="214"/>
      <c r="S638" s="214"/>
      <c r="T638" s="214"/>
      <c r="U638" s="214"/>
      <c r="V638" s="214"/>
      <c r="W638" s="214"/>
      <c r="X638" s="214"/>
      <c r="Y638" s="214"/>
      <c r="Z638" s="214"/>
      <c r="AA638" s="214"/>
      <c r="AB638" s="214"/>
    </row>
    <row r="639">
      <c r="A639" s="180"/>
      <c r="B639" s="214"/>
      <c r="C639" s="214"/>
      <c r="D639" s="214"/>
      <c r="E639" s="214"/>
      <c r="F639" s="214"/>
      <c r="G639" s="214"/>
      <c r="H639" s="180"/>
      <c r="I639" s="769"/>
      <c r="J639" s="180"/>
      <c r="K639" s="214"/>
      <c r="L639" s="214"/>
      <c r="M639" s="214"/>
      <c r="N639" s="214"/>
      <c r="O639" s="214"/>
      <c r="P639" s="214"/>
      <c r="Q639" s="214"/>
      <c r="R639" s="214"/>
      <c r="S639" s="214"/>
      <c r="T639" s="214"/>
      <c r="U639" s="214"/>
      <c r="V639" s="214"/>
      <c r="W639" s="214"/>
      <c r="X639" s="214"/>
      <c r="Y639" s="214"/>
      <c r="Z639" s="214"/>
      <c r="AA639" s="214"/>
      <c r="AB639" s="214"/>
    </row>
    <row r="640">
      <c r="A640" s="180"/>
      <c r="B640" s="214"/>
      <c r="C640" s="214"/>
      <c r="D640" s="214"/>
      <c r="E640" s="214"/>
      <c r="F640" s="214"/>
      <c r="G640" s="214"/>
      <c r="H640" s="180"/>
      <c r="I640" s="769"/>
      <c r="J640" s="180"/>
      <c r="K640" s="214"/>
      <c r="L640" s="214"/>
      <c r="M640" s="214"/>
      <c r="N640" s="214"/>
      <c r="O640" s="214"/>
      <c r="P640" s="214"/>
      <c r="Q640" s="214"/>
      <c r="R640" s="214"/>
      <c r="S640" s="214"/>
      <c r="T640" s="214"/>
      <c r="U640" s="214"/>
      <c r="V640" s="214"/>
      <c r="W640" s="214"/>
      <c r="X640" s="214"/>
      <c r="Y640" s="214"/>
      <c r="Z640" s="214"/>
      <c r="AA640" s="214"/>
      <c r="AB640" s="214"/>
    </row>
    <row r="641">
      <c r="A641" s="180"/>
      <c r="B641" s="214"/>
      <c r="C641" s="214"/>
      <c r="D641" s="214"/>
      <c r="E641" s="214"/>
      <c r="F641" s="214"/>
      <c r="G641" s="214"/>
      <c r="H641" s="180"/>
      <c r="I641" s="769"/>
      <c r="J641" s="180"/>
      <c r="K641" s="214"/>
      <c r="L641" s="214"/>
      <c r="M641" s="214"/>
      <c r="N641" s="214"/>
      <c r="O641" s="214"/>
      <c r="P641" s="214"/>
      <c r="Q641" s="214"/>
      <c r="R641" s="214"/>
      <c r="S641" s="214"/>
      <c r="T641" s="214"/>
      <c r="U641" s="214"/>
      <c r="V641" s="214"/>
      <c r="W641" s="214"/>
      <c r="X641" s="214"/>
      <c r="Y641" s="214"/>
      <c r="Z641" s="214"/>
      <c r="AA641" s="214"/>
      <c r="AB641" s="214"/>
    </row>
    <row r="642">
      <c r="A642" s="180"/>
      <c r="B642" s="214"/>
      <c r="C642" s="214"/>
      <c r="D642" s="214"/>
      <c r="E642" s="214"/>
      <c r="F642" s="214"/>
      <c r="G642" s="214"/>
      <c r="H642" s="180"/>
      <c r="I642" s="769"/>
      <c r="J642" s="180"/>
      <c r="K642" s="214"/>
      <c r="L642" s="214"/>
      <c r="M642" s="214"/>
      <c r="N642" s="214"/>
      <c r="O642" s="214"/>
      <c r="P642" s="214"/>
      <c r="Q642" s="214"/>
      <c r="R642" s="214"/>
      <c r="S642" s="214"/>
      <c r="T642" s="214"/>
      <c r="U642" s="214"/>
      <c r="V642" s="214"/>
      <c r="W642" s="214"/>
      <c r="X642" s="214"/>
      <c r="Y642" s="214"/>
      <c r="Z642" s="214"/>
      <c r="AA642" s="214"/>
      <c r="AB642" s="214"/>
    </row>
    <row r="643">
      <c r="A643" s="180"/>
      <c r="B643" s="214"/>
      <c r="C643" s="214"/>
      <c r="D643" s="214"/>
      <c r="E643" s="214"/>
      <c r="F643" s="214"/>
      <c r="G643" s="214"/>
      <c r="H643" s="180"/>
      <c r="I643" s="769"/>
      <c r="J643" s="180"/>
      <c r="K643" s="214"/>
      <c r="L643" s="214"/>
      <c r="M643" s="214"/>
      <c r="N643" s="214"/>
      <c r="O643" s="214"/>
      <c r="P643" s="214"/>
      <c r="Q643" s="214"/>
      <c r="R643" s="214"/>
      <c r="S643" s="214"/>
      <c r="T643" s="214"/>
      <c r="U643" s="214"/>
      <c r="V643" s="214"/>
      <c r="W643" s="214"/>
      <c r="X643" s="214"/>
      <c r="Y643" s="214"/>
      <c r="Z643" s="214"/>
      <c r="AA643" s="214"/>
      <c r="AB643" s="214"/>
    </row>
    <row r="644">
      <c r="A644" s="180"/>
      <c r="B644" s="214"/>
      <c r="C644" s="214"/>
      <c r="D644" s="214"/>
      <c r="E644" s="214"/>
      <c r="F644" s="214"/>
      <c r="G644" s="214"/>
      <c r="H644" s="180"/>
      <c r="I644" s="769"/>
      <c r="J644" s="180"/>
      <c r="K644" s="214"/>
      <c r="L644" s="214"/>
      <c r="M644" s="214"/>
      <c r="N644" s="214"/>
      <c r="O644" s="214"/>
      <c r="P644" s="214"/>
      <c r="Q644" s="214"/>
      <c r="R644" s="214"/>
      <c r="S644" s="214"/>
      <c r="T644" s="214"/>
      <c r="U644" s="214"/>
      <c r="V644" s="214"/>
      <c r="W644" s="214"/>
      <c r="X644" s="214"/>
      <c r="Y644" s="214"/>
      <c r="Z644" s="214"/>
      <c r="AA644" s="214"/>
      <c r="AB644" s="214"/>
    </row>
    <row r="645">
      <c r="A645" s="180"/>
      <c r="B645" s="214"/>
      <c r="C645" s="214"/>
      <c r="D645" s="214"/>
      <c r="E645" s="214"/>
      <c r="F645" s="214"/>
      <c r="G645" s="214"/>
      <c r="H645" s="180"/>
      <c r="I645" s="769"/>
      <c r="J645" s="180"/>
      <c r="K645" s="214"/>
      <c r="L645" s="214"/>
      <c r="M645" s="214"/>
      <c r="N645" s="214"/>
      <c r="O645" s="214"/>
      <c r="P645" s="214"/>
      <c r="Q645" s="214"/>
      <c r="R645" s="214"/>
      <c r="S645" s="214"/>
      <c r="T645" s="214"/>
      <c r="U645" s="214"/>
      <c r="V645" s="214"/>
      <c r="W645" s="214"/>
      <c r="X645" s="214"/>
      <c r="Y645" s="214"/>
      <c r="Z645" s="214"/>
      <c r="AA645" s="214"/>
      <c r="AB645" s="214"/>
    </row>
    <row r="646">
      <c r="A646" s="180"/>
      <c r="B646" s="214"/>
      <c r="C646" s="214"/>
      <c r="D646" s="214"/>
      <c r="E646" s="214"/>
      <c r="F646" s="214"/>
      <c r="G646" s="214"/>
      <c r="H646" s="180"/>
      <c r="I646" s="769"/>
      <c r="J646" s="180"/>
      <c r="K646" s="214"/>
      <c r="L646" s="214"/>
      <c r="M646" s="214"/>
      <c r="N646" s="214"/>
      <c r="O646" s="214"/>
      <c r="P646" s="214"/>
      <c r="Q646" s="214"/>
      <c r="R646" s="214"/>
      <c r="S646" s="214"/>
      <c r="T646" s="214"/>
      <c r="U646" s="214"/>
      <c r="V646" s="214"/>
      <c r="W646" s="214"/>
      <c r="X646" s="214"/>
      <c r="Y646" s="214"/>
      <c r="Z646" s="214"/>
      <c r="AA646" s="214"/>
      <c r="AB646" s="214"/>
    </row>
    <row r="647">
      <c r="A647" s="180"/>
      <c r="B647" s="214"/>
      <c r="C647" s="214"/>
      <c r="D647" s="214"/>
      <c r="E647" s="214"/>
      <c r="F647" s="214"/>
      <c r="G647" s="214"/>
      <c r="H647" s="180"/>
      <c r="I647" s="769"/>
      <c r="J647" s="180"/>
      <c r="K647" s="214"/>
      <c r="L647" s="214"/>
      <c r="M647" s="214"/>
      <c r="N647" s="214"/>
      <c r="O647" s="214"/>
      <c r="P647" s="214"/>
      <c r="Q647" s="214"/>
      <c r="R647" s="214"/>
      <c r="S647" s="214"/>
      <c r="T647" s="214"/>
      <c r="U647" s="214"/>
      <c r="V647" s="214"/>
      <c r="W647" s="214"/>
      <c r="X647" s="214"/>
      <c r="Y647" s="214"/>
      <c r="Z647" s="214"/>
      <c r="AA647" s="214"/>
      <c r="AB647" s="214"/>
    </row>
    <row r="648">
      <c r="A648" s="180"/>
      <c r="B648" s="214"/>
      <c r="C648" s="214"/>
      <c r="D648" s="214"/>
      <c r="E648" s="214"/>
      <c r="F648" s="214"/>
      <c r="G648" s="214"/>
      <c r="H648" s="180"/>
      <c r="I648" s="769"/>
      <c r="J648" s="180"/>
      <c r="K648" s="214"/>
      <c r="L648" s="214"/>
      <c r="M648" s="214"/>
      <c r="N648" s="214"/>
      <c r="O648" s="214"/>
      <c r="P648" s="214"/>
      <c r="Q648" s="214"/>
      <c r="R648" s="214"/>
      <c r="S648" s="214"/>
      <c r="T648" s="214"/>
      <c r="U648" s="214"/>
      <c r="V648" s="214"/>
      <c r="W648" s="214"/>
      <c r="X648" s="214"/>
      <c r="Y648" s="214"/>
      <c r="Z648" s="214"/>
      <c r="AA648" s="214"/>
      <c r="AB648" s="214"/>
    </row>
    <row r="649">
      <c r="A649" s="180"/>
      <c r="B649" s="214"/>
      <c r="C649" s="214"/>
      <c r="D649" s="214"/>
      <c r="E649" s="214"/>
      <c r="F649" s="214"/>
      <c r="G649" s="214"/>
      <c r="H649" s="180"/>
      <c r="I649" s="769"/>
      <c r="J649" s="180"/>
      <c r="K649" s="214"/>
      <c r="L649" s="214"/>
      <c r="M649" s="214"/>
      <c r="N649" s="214"/>
      <c r="O649" s="214"/>
      <c r="P649" s="214"/>
      <c r="Q649" s="214"/>
      <c r="R649" s="214"/>
      <c r="S649" s="214"/>
      <c r="T649" s="214"/>
      <c r="U649" s="214"/>
      <c r="V649" s="214"/>
      <c r="W649" s="214"/>
      <c r="X649" s="214"/>
      <c r="Y649" s="214"/>
      <c r="Z649" s="214"/>
      <c r="AA649" s="214"/>
      <c r="AB649" s="214"/>
    </row>
    <row r="650">
      <c r="A650" s="180"/>
      <c r="B650" s="214"/>
      <c r="C650" s="214"/>
      <c r="D650" s="214"/>
      <c r="E650" s="214"/>
      <c r="F650" s="214"/>
      <c r="G650" s="214"/>
      <c r="H650" s="180"/>
      <c r="I650" s="769"/>
      <c r="J650" s="180"/>
      <c r="K650" s="214"/>
      <c r="L650" s="214"/>
      <c r="M650" s="214"/>
      <c r="N650" s="214"/>
      <c r="O650" s="214"/>
      <c r="P650" s="214"/>
      <c r="Q650" s="214"/>
      <c r="R650" s="214"/>
      <c r="S650" s="214"/>
      <c r="T650" s="214"/>
      <c r="U650" s="214"/>
      <c r="V650" s="214"/>
      <c r="W650" s="214"/>
      <c r="X650" s="214"/>
      <c r="Y650" s="214"/>
      <c r="Z650" s="214"/>
      <c r="AA650" s="214"/>
      <c r="AB650" s="214"/>
    </row>
    <row r="651">
      <c r="A651" s="180"/>
      <c r="B651" s="214"/>
      <c r="C651" s="214"/>
      <c r="D651" s="214"/>
      <c r="E651" s="214"/>
      <c r="F651" s="214"/>
      <c r="G651" s="214"/>
      <c r="H651" s="180"/>
      <c r="I651" s="769"/>
      <c r="J651" s="180"/>
      <c r="K651" s="214"/>
      <c r="L651" s="214"/>
      <c r="M651" s="214"/>
      <c r="N651" s="214"/>
      <c r="O651" s="214"/>
      <c r="P651" s="214"/>
      <c r="Q651" s="214"/>
      <c r="R651" s="214"/>
      <c r="S651" s="214"/>
      <c r="T651" s="214"/>
      <c r="U651" s="214"/>
      <c r="V651" s="214"/>
      <c r="W651" s="214"/>
      <c r="X651" s="214"/>
      <c r="Y651" s="214"/>
      <c r="Z651" s="214"/>
      <c r="AA651" s="214"/>
      <c r="AB651" s="214"/>
    </row>
    <row r="652">
      <c r="A652" s="180"/>
      <c r="B652" s="214"/>
      <c r="C652" s="214"/>
      <c r="D652" s="214"/>
      <c r="E652" s="214"/>
      <c r="F652" s="214"/>
      <c r="G652" s="214"/>
      <c r="H652" s="180"/>
      <c r="I652" s="769"/>
      <c r="J652" s="180"/>
      <c r="K652" s="214"/>
      <c r="L652" s="214"/>
      <c r="M652" s="214"/>
      <c r="N652" s="214"/>
      <c r="O652" s="214"/>
      <c r="P652" s="214"/>
      <c r="Q652" s="214"/>
      <c r="R652" s="214"/>
      <c r="S652" s="214"/>
      <c r="T652" s="214"/>
      <c r="U652" s="214"/>
      <c r="V652" s="214"/>
      <c r="W652" s="214"/>
      <c r="X652" s="214"/>
      <c r="Y652" s="214"/>
      <c r="Z652" s="214"/>
      <c r="AA652" s="214"/>
      <c r="AB652" s="214"/>
    </row>
    <row r="653">
      <c r="A653" s="180"/>
      <c r="B653" s="214"/>
      <c r="C653" s="214"/>
      <c r="D653" s="214"/>
      <c r="E653" s="214"/>
      <c r="F653" s="214"/>
      <c r="G653" s="214"/>
      <c r="H653" s="180"/>
      <c r="I653" s="769"/>
      <c r="J653" s="180"/>
      <c r="K653" s="214"/>
      <c r="L653" s="214"/>
      <c r="M653" s="214"/>
      <c r="N653" s="214"/>
      <c r="O653" s="214"/>
      <c r="P653" s="214"/>
      <c r="Q653" s="214"/>
      <c r="R653" s="214"/>
      <c r="S653" s="214"/>
      <c r="T653" s="214"/>
      <c r="U653" s="214"/>
      <c r="V653" s="214"/>
      <c r="W653" s="214"/>
      <c r="X653" s="214"/>
      <c r="Y653" s="214"/>
      <c r="Z653" s="214"/>
      <c r="AA653" s="214"/>
      <c r="AB653" s="214"/>
    </row>
    <row r="654">
      <c r="A654" s="180"/>
      <c r="B654" s="214"/>
      <c r="C654" s="214"/>
      <c r="D654" s="214"/>
      <c r="E654" s="214"/>
      <c r="F654" s="214"/>
      <c r="G654" s="214"/>
      <c r="H654" s="180"/>
      <c r="I654" s="769"/>
      <c r="J654" s="180"/>
      <c r="K654" s="214"/>
      <c r="L654" s="214"/>
      <c r="M654" s="214"/>
      <c r="N654" s="214"/>
      <c r="O654" s="214"/>
      <c r="P654" s="214"/>
      <c r="Q654" s="214"/>
      <c r="R654" s="214"/>
      <c r="S654" s="214"/>
      <c r="T654" s="214"/>
      <c r="U654" s="214"/>
      <c r="V654" s="214"/>
      <c r="W654" s="214"/>
      <c r="X654" s="214"/>
      <c r="Y654" s="214"/>
      <c r="Z654" s="214"/>
      <c r="AA654" s="214"/>
      <c r="AB654" s="214"/>
    </row>
    <row r="655">
      <c r="A655" s="180"/>
      <c r="B655" s="214"/>
      <c r="C655" s="214"/>
      <c r="D655" s="214"/>
      <c r="E655" s="214"/>
      <c r="F655" s="214"/>
      <c r="G655" s="214"/>
      <c r="H655" s="180"/>
      <c r="I655" s="769"/>
      <c r="J655" s="180"/>
      <c r="K655" s="214"/>
      <c r="L655" s="214"/>
      <c r="M655" s="214"/>
      <c r="N655" s="214"/>
      <c r="O655" s="214"/>
      <c r="P655" s="214"/>
      <c r="Q655" s="214"/>
      <c r="R655" s="214"/>
      <c r="S655" s="214"/>
      <c r="T655" s="214"/>
      <c r="U655" s="214"/>
      <c r="V655" s="214"/>
      <c r="W655" s="214"/>
      <c r="X655" s="214"/>
      <c r="Y655" s="214"/>
      <c r="Z655" s="214"/>
      <c r="AA655" s="214"/>
      <c r="AB655" s="214"/>
    </row>
    <row r="656">
      <c r="A656" s="180"/>
      <c r="B656" s="214"/>
      <c r="C656" s="214"/>
      <c r="D656" s="214"/>
      <c r="E656" s="214"/>
      <c r="F656" s="214"/>
      <c r="G656" s="214"/>
      <c r="H656" s="180"/>
      <c r="I656" s="769"/>
      <c r="J656" s="180"/>
      <c r="K656" s="214"/>
      <c r="L656" s="214"/>
      <c r="M656" s="214"/>
      <c r="N656" s="214"/>
      <c r="O656" s="214"/>
      <c r="P656" s="214"/>
      <c r="Q656" s="214"/>
      <c r="R656" s="214"/>
      <c r="S656" s="214"/>
      <c r="T656" s="214"/>
      <c r="U656" s="214"/>
      <c r="V656" s="214"/>
      <c r="W656" s="214"/>
      <c r="X656" s="214"/>
      <c r="Y656" s="214"/>
      <c r="Z656" s="214"/>
      <c r="AA656" s="214"/>
      <c r="AB656" s="214"/>
    </row>
    <row r="657">
      <c r="A657" s="180"/>
      <c r="B657" s="214"/>
      <c r="C657" s="214"/>
      <c r="D657" s="214"/>
      <c r="E657" s="214"/>
      <c r="F657" s="214"/>
      <c r="G657" s="214"/>
      <c r="H657" s="180"/>
      <c r="I657" s="769"/>
      <c r="J657" s="180"/>
      <c r="K657" s="214"/>
      <c r="L657" s="214"/>
      <c r="M657" s="214"/>
      <c r="N657" s="214"/>
      <c r="O657" s="214"/>
      <c r="P657" s="214"/>
      <c r="Q657" s="214"/>
      <c r="R657" s="214"/>
      <c r="S657" s="214"/>
      <c r="T657" s="214"/>
      <c r="U657" s="214"/>
      <c r="V657" s="214"/>
      <c r="W657" s="214"/>
      <c r="X657" s="214"/>
      <c r="Y657" s="214"/>
      <c r="Z657" s="214"/>
      <c r="AA657" s="214"/>
      <c r="AB657" s="214"/>
    </row>
    <row r="658">
      <c r="A658" s="180"/>
      <c r="B658" s="214"/>
      <c r="C658" s="214"/>
      <c r="D658" s="214"/>
      <c r="E658" s="214"/>
      <c r="F658" s="214"/>
      <c r="G658" s="214"/>
      <c r="H658" s="180"/>
      <c r="I658" s="769"/>
      <c r="J658" s="180"/>
      <c r="K658" s="214"/>
      <c r="L658" s="214"/>
      <c r="M658" s="214"/>
      <c r="N658" s="214"/>
      <c r="O658" s="214"/>
      <c r="P658" s="214"/>
      <c r="Q658" s="214"/>
      <c r="R658" s="214"/>
      <c r="S658" s="214"/>
      <c r="T658" s="214"/>
      <c r="U658" s="214"/>
      <c r="V658" s="214"/>
      <c r="W658" s="214"/>
      <c r="X658" s="214"/>
      <c r="Y658" s="214"/>
      <c r="Z658" s="214"/>
      <c r="AA658" s="214"/>
      <c r="AB658" s="214"/>
    </row>
    <row r="659">
      <c r="A659" s="180"/>
      <c r="B659" s="214"/>
      <c r="C659" s="214"/>
      <c r="D659" s="214"/>
      <c r="E659" s="214"/>
      <c r="F659" s="214"/>
      <c r="G659" s="214"/>
      <c r="H659" s="180"/>
      <c r="I659" s="769"/>
      <c r="J659" s="180"/>
      <c r="K659" s="214"/>
      <c r="L659" s="214"/>
      <c r="M659" s="214"/>
      <c r="N659" s="214"/>
      <c r="O659" s="214"/>
      <c r="P659" s="214"/>
      <c r="Q659" s="214"/>
      <c r="R659" s="214"/>
      <c r="S659" s="214"/>
      <c r="T659" s="214"/>
      <c r="U659" s="214"/>
      <c r="V659" s="214"/>
      <c r="W659" s="214"/>
      <c r="X659" s="214"/>
      <c r="Y659" s="214"/>
      <c r="Z659" s="214"/>
      <c r="AA659" s="214"/>
      <c r="AB659" s="214"/>
    </row>
    <row r="660">
      <c r="A660" s="180"/>
      <c r="B660" s="214"/>
      <c r="C660" s="214"/>
      <c r="D660" s="214"/>
      <c r="E660" s="214"/>
      <c r="F660" s="214"/>
      <c r="G660" s="214"/>
      <c r="H660" s="180"/>
      <c r="I660" s="769"/>
      <c r="J660" s="180"/>
      <c r="K660" s="214"/>
      <c r="L660" s="214"/>
      <c r="M660" s="214"/>
      <c r="N660" s="214"/>
      <c r="O660" s="214"/>
      <c r="P660" s="214"/>
      <c r="Q660" s="214"/>
      <c r="R660" s="214"/>
      <c r="S660" s="214"/>
      <c r="T660" s="214"/>
      <c r="U660" s="214"/>
      <c r="V660" s="214"/>
      <c r="W660" s="214"/>
      <c r="X660" s="214"/>
      <c r="Y660" s="214"/>
      <c r="Z660" s="214"/>
      <c r="AA660" s="214"/>
      <c r="AB660" s="214"/>
    </row>
    <row r="661">
      <c r="A661" s="180"/>
      <c r="B661" s="214"/>
      <c r="C661" s="214"/>
      <c r="D661" s="214"/>
      <c r="E661" s="214"/>
      <c r="F661" s="214"/>
      <c r="G661" s="214"/>
      <c r="H661" s="180"/>
      <c r="I661" s="769"/>
      <c r="J661" s="180"/>
      <c r="K661" s="214"/>
      <c r="L661" s="214"/>
      <c r="M661" s="214"/>
      <c r="N661" s="214"/>
      <c r="O661" s="214"/>
      <c r="P661" s="214"/>
      <c r="Q661" s="214"/>
      <c r="R661" s="214"/>
      <c r="S661" s="214"/>
      <c r="T661" s="214"/>
      <c r="U661" s="214"/>
      <c r="V661" s="214"/>
      <c r="W661" s="214"/>
      <c r="X661" s="214"/>
      <c r="Y661" s="214"/>
      <c r="Z661" s="214"/>
      <c r="AA661" s="214"/>
      <c r="AB661" s="214"/>
    </row>
    <row r="662">
      <c r="A662" s="180"/>
      <c r="B662" s="214"/>
      <c r="C662" s="214"/>
      <c r="D662" s="214"/>
      <c r="E662" s="214"/>
      <c r="F662" s="214"/>
      <c r="G662" s="214"/>
      <c r="H662" s="180"/>
      <c r="I662" s="769"/>
      <c r="J662" s="180"/>
      <c r="K662" s="214"/>
      <c r="L662" s="214"/>
      <c r="M662" s="214"/>
      <c r="N662" s="214"/>
      <c r="O662" s="214"/>
      <c r="P662" s="214"/>
      <c r="Q662" s="214"/>
      <c r="R662" s="214"/>
      <c r="S662" s="214"/>
      <c r="T662" s="214"/>
      <c r="U662" s="214"/>
      <c r="V662" s="214"/>
      <c r="W662" s="214"/>
      <c r="X662" s="214"/>
      <c r="Y662" s="214"/>
      <c r="Z662" s="214"/>
      <c r="AA662" s="214"/>
      <c r="AB662" s="214"/>
    </row>
    <row r="663">
      <c r="A663" s="180"/>
      <c r="B663" s="214"/>
      <c r="C663" s="214"/>
      <c r="D663" s="214"/>
      <c r="E663" s="214"/>
      <c r="F663" s="214"/>
      <c r="G663" s="214"/>
      <c r="H663" s="180"/>
      <c r="I663" s="769"/>
      <c r="J663" s="180"/>
      <c r="K663" s="214"/>
      <c r="L663" s="214"/>
      <c r="M663" s="214"/>
      <c r="N663" s="214"/>
      <c r="O663" s="214"/>
      <c r="P663" s="214"/>
      <c r="Q663" s="214"/>
      <c r="R663" s="214"/>
      <c r="S663" s="214"/>
      <c r="T663" s="214"/>
      <c r="U663" s="214"/>
      <c r="V663" s="214"/>
      <c r="W663" s="214"/>
      <c r="X663" s="214"/>
      <c r="Y663" s="214"/>
      <c r="Z663" s="214"/>
      <c r="AA663" s="214"/>
      <c r="AB663" s="214"/>
    </row>
    <row r="664">
      <c r="A664" s="180"/>
      <c r="B664" s="214"/>
      <c r="C664" s="214"/>
      <c r="D664" s="214"/>
      <c r="E664" s="214"/>
      <c r="F664" s="214"/>
      <c r="G664" s="214"/>
      <c r="H664" s="180"/>
      <c r="I664" s="769"/>
      <c r="J664" s="180"/>
      <c r="K664" s="214"/>
      <c r="L664" s="214"/>
      <c r="M664" s="214"/>
      <c r="N664" s="214"/>
      <c r="O664" s="214"/>
      <c r="P664" s="214"/>
      <c r="Q664" s="214"/>
      <c r="R664" s="214"/>
      <c r="S664" s="214"/>
      <c r="T664" s="214"/>
      <c r="U664" s="214"/>
      <c r="V664" s="214"/>
      <c r="W664" s="214"/>
      <c r="X664" s="214"/>
      <c r="Y664" s="214"/>
      <c r="Z664" s="214"/>
      <c r="AA664" s="214"/>
      <c r="AB664" s="214"/>
    </row>
    <row r="665">
      <c r="A665" s="180"/>
      <c r="B665" s="214"/>
      <c r="C665" s="214"/>
      <c r="D665" s="214"/>
      <c r="E665" s="214"/>
      <c r="F665" s="214"/>
      <c r="G665" s="214"/>
      <c r="H665" s="180"/>
      <c r="I665" s="769"/>
      <c r="J665" s="180"/>
      <c r="K665" s="214"/>
      <c r="L665" s="214"/>
      <c r="M665" s="214"/>
      <c r="N665" s="214"/>
      <c r="O665" s="214"/>
      <c r="P665" s="214"/>
      <c r="Q665" s="214"/>
      <c r="R665" s="214"/>
      <c r="S665" s="214"/>
      <c r="T665" s="214"/>
      <c r="U665" s="214"/>
      <c r="V665" s="214"/>
      <c r="W665" s="214"/>
      <c r="X665" s="214"/>
      <c r="Y665" s="214"/>
      <c r="Z665" s="214"/>
      <c r="AA665" s="214"/>
      <c r="AB665" s="214"/>
    </row>
    <row r="666">
      <c r="A666" s="180"/>
      <c r="B666" s="214"/>
      <c r="C666" s="214"/>
      <c r="D666" s="214"/>
      <c r="E666" s="214"/>
      <c r="F666" s="214"/>
      <c r="G666" s="214"/>
      <c r="H666" s="180"/>
      <c r="I666" s="769"/>
      <c r="J666" s="180"/>
      <c r="K666" s="214"/>
      <c r="L666" s="214"/>
      <c r="M666" s="214"/>
      <c r="N666" s="214"/>
      <c r="O666" s="214"/>
      <c r="P666" s="214"/>
      <c r="Q666" s="214"/>
      <c r="R666" s="214"/>
      <c r="S666" s="214"/>
      <c r="T666" s="214"/>
      <c r="U666" s="214"/>
      <c r="V666" s="214"/>
      <c r="W666" s="214"/>
      <c r="X666" s="214"/>
      <c r="Y666" s="214"/>
      <c r="Z666" s="214"/>
      <c r="AA666" s="214"/>
      <c r="AB666" s="214"/>
    </row>
    <row r="667">
      <c r="A667" s="180"/>
      <c r="B667" s="214"/>
      <c r="C667" s="214"/>
      <c r="D667" s="214"/>
      <c r="E667" s="214"/>
      <c r="F667" s="214"/>
      <c r="G667" s="214"/>
      <c r="H667" s="180"/>
      <c r="I667" s="769"/>
      <c r="J667" s="180"/>
      <c r="K667" s="214"/>
      <c r="L667" s="214"/>
      <c r="M667" s="214"/>
      <c r="N667" s="214"/>
      <c r="O667" s="214"/>
      <c r="P667" s="214"/>
      <c r="Q667" s="214"/>
      <c r="R667" s="214"/>
      <c r="S667" s="214"/>
      <c r="T667" s="214"/>
      <c r="U667" s="214"/>
      <c r="V667" s="214"/>
      <c r="W667" s="214"/>
      <c r="X667" s="214"/>
      <c r="Y667" s="214"/>
      <c r="Z667" s="214"/>
      <c r="AA667" s="214"/>
      <c r="AB667" s="214"/>
    </row>
    <row r="668">
      <c r="A668" s="180"/>
      <c r="B668" s="214"/>
      <c r="C668" s="214"/>
      <c r="D668" s="214"/>
      <c r="E668" s="214"/>
      <c r="F668" s="214"/>
      <c r="G668" s="214"/>
      <c r="H668" s="180"/>
      <c r="I668" s="769"/>
      <c r="J668" s="180"/>
      <c r="K668" s="214"/>
      <c r="L668" s="214"/>
      <c r="M668" s="214"/>
      <c r="N668" s="214"/>
      <c r="O668" s="214"/>
      <c r="P668" s="214"/>
      <c r="Q668" s="214"/>
      <c r="R668" s="214"/>
      <c r="S668" s="214"/>
      <c r="T668" s="214"/>
      <c r="U668" s="214"/>
      <c r="V668" s="214"/>
      <c r="W668" s="214"/>
      <c r="X668" s="214"/>
      <c r="Y668" s="214"/>
      <c r="Z668" s="214"/>
      <c r="AA668" s="214"/>
      <c r="AB668" s="214"/>
    </row>
    <row r="669">
      <c r="A669" s="180"/>
      <c r="B669" s="214"/>
      <c r="C669" s="214"/>
      <c r="D669" s="214"/>
      <c r="E669" s="214"/>
      <c r="F669" s="214"/>
      <c r="G669" s="214"/>
      <c r="H669" s="180"/>
      <c r="I669" s="769"/>
      <c r="J669" s="180"/>
      <c r="K669" s="214"/>
      <c r="L669" s="214"/>
      <c r="M669" s="214"/>
      <c r="N669" s="214"/>
      <c r="O669" s="214"/>
      <c r="P669" s="214"/>
      <c r="Q669" s="214"/>
      <c r="R669" s="214"/>
      <c r="S669" s="214"/>
      <c r="T669" s="214"/>
      <c r="U669" s="214"/>
      <c r="V669" s="214"/>
      <c r="W669" s="214"/>
      <c r="X669" s="214"/>
      <c r="Y669" s="214"/>
      <c r="Z669" s="214"/>
      <c r="AA669" s="214"/>
      <c r="AB669" s="214"/>
    </row>
    <row r="670">
      <c r="A670" s="180"/>
      <c r="B670" s="214"/>
      <c r="C670" s="214"/>
      <c r="D670" s="214"/>
      <c r="E670" s="214"/>
      <c r="F670" s="214"/>
      <c r="G670" s="214"/>
      <c r="H670" s="180"/>
      <c r="I670" s="769"/>
      <c r="J670" s="180"/>
      <c r="K670" s="214"/>
      <c r="L670" s="214"/>
      <c r="M670" s="214"/>
      <c r="N670" s="214"/>
      <c r="O670" s="214"/>
      <c r="P670" s="214"/>
      <c r="Q670" s="214"/>
      <c r="R670" s="214"/>
      <c r="S670" s="214"/>
      <c r="T670" s="214"/>
      <c r="U670" s="214"/>
      <c r="V670" s="214"/>
      <c r="W670" s="214"/>
      <c r="X670" s="214"/>
      <c r="Y670" s="214"/>
      <c r="Z670" s="214"/>
      <c r="AA670" s="214"/>
      <c r="AB670" s="214"/>
    </row>
    <row r="671">
      <c r="A671" s="180"/>
      <c r="B671" s="214"/>
      <c r="C671" s="214"/>
      <c r="D671" s="214"/>
      <c r="E671" s="214"/>
      <c r="F671" s="214"/>
      <c r="G671" s="214"/>
      <c r="H671" s="180"/>
      <c r="I671" s="769"/>
      <c r="J671" s="180"/>
      <c r="K671" s="214"/>
      <c r="L671" s="214"/>
      <c r="M671" s="214"/>
      <c r="N671" s="214"/>
      <c r="O671" s="214"/>
      <c r="P671" s="214"/>
      <c r="Q671" s="214"/>
      <c r="R671" s="214"/>
      <c r="S671" s="214"/>
      <c r="T671" s="214"/>
      <c r="U671" s="214"/>
      <c r="V671" s="214"/>
      <c r="W671" s="214"/>
      <c r="X671" s="214"/>
      <c r="Y671" s="214"/>
      <c r="Z671" s="214"/>
      <c r="AA671" s="214"/>
      <c r="AB671" s="214"/>
    </row>
    <row r="672">
      <c r="A672" s="180"/>
      <c r="B672" s="214"/>
      <c r="C672" s="214"/>
      <c r="D672" s="214"/>
      <c r="E672" s="214"/>
      <c r="F672" s="214"/>
      <c r="G672" s="214"/>
      <c r="H672" s="180"/>
      <c r="I672" s="769"/>
      <c r="J672" s="180"/>
      <c r="K672" s="214"/>
      <c r="L672" s="214"/>
      <c r="M672" s="214"/>
      <c r="N672" s="214"/>
      <c r="O672" s="214"/>
      <c r="P672" s="214"/>
      <c r="Q672" s="214"/>
      <c r="R672" s="214"/>
      <c r="S672" s="214"/>
      <c r="T672" s="214"/>
      <c r="U672" s="214"/>
      <c r="V672" s="214"/>
      <c r="W672" s="214"/>
      <c r="X672" s="214"/>
      <c r="Y672" s="214"/>
      <c r="Z672" s="214"/>
      <c r="AA672" s="214"/>
      <c r="AB672" s="214"/>
    </row>
    <row r="673">
      <c r="A673" s="180"/>
      <c r="B673" s="214"/>
      <c r="C673" s="214"/>
      <c r="D673" s="214"/>
      <c r="E673" s="214"/>
      <c r="F673" s="214"/>
      <c r="G673" s="214"/>
      <c r="H673" s="180"/>
      <c r="I673" s="769"/>
      <c r="J673" s="180"/>
      <c r="K673" s="214"/>
      <c r="L673" s="214"/>
      <c r="M673" s="214"/>
      <c r="N673" s="214"/>
      <c r="O673" s="214"/>
      <c r="P673" s="214"/>
      <c r="Q673" s="214"/>
      <c r="R673" s="214"/>
      <c r="S673" s="214"/>
      <c r="T673" s="214"/>
      <c r="U673" s="214"/>
      <c r="V673" s="214"/>
      <c r="W673" s="214"/>
      <c r="X673" s="214"/>
      <c r="Y673" s="214"/>
      <c r="Z673" s="214"/>
      <c r="AA673" s="214"/>
      <c r="AB673" s="214"/>
    </row>
    <row r="674">
      <c r="A674" s="180"/>
      <c r="B674" s="214"/>
      <c r="C674" s="214"/>
      <c r="D674" s="214"/>
      <c r="E674" s="214"/>
      <c r="F674" s="214"/>
      <c r="G674" s="214"/>
      <c r="H674" s="180"/>
      <c r="I674" s="769"/>
      <c r="J674" s="180"/>
      <c r="K674" s="214"/>
      <c r="L674" s="214"/>
      <c r="M674" s="214"/>
      <c r="N674" s="214"/>
      <c r="O674" s="214"/>
      <c r="P674" s="214"/>
      <c r="Q674" s="214"/>
      <c r="R674" s="214"/>
      <c r="S674" s="214"/>
      <c r="T674" s="214"/>
      <c r="U674" s="214"/>
      <c r="V674" s="214"/>
      <c r="W674" s="214"/>
      <c r="X674" s="214"/>
      <c r="Y674" s="214"/>
      <c r="Z674" s="214"/>
      <c r="AA674" s="214"/>
      <c r="AB674" s="214"/>
    </row>
    <row r="675">
      <c r="A675" s="180"/>
      <c r="B675" s="214"/>
      <c r="C675" s="214"/>
      <c r="D675" s="214"/>
      <c r="E675" s="214"/>
      <c r="F675" s="214"/>
      <c r="G675" s="214"/>
      <c r="H675" s="180"/>
      <c r="I675" s="769"/>
      <c r="J675" s="180"/>
      <c r="K675" s="214"/>
      <c r="L675" s="214"/>
      <c r="M675" s="214"/>
      <c r="N675" s="214"/>
      <c r="O675" s="214"/>
      <c r="P675" s="214"/>
      <c r="Q675" s="214"/>
      <c r="R675" s="214"/>
      <c r="S675" s="214"/>
      <c r="T675" s="214"/>
      <c r="U675" s="214"/>
      <c r="V675" s="214"/>
      <c r="W675" s="214"/>
      <c r="X675" s="214"/>
      <c r="Y675" s="214"/>
      <c r="Z675" s="214"/>
      <c r="AA675" s="214"/>
      <c r="AB675" s="214"/>
    </row>
    <row r="676">
      <c r="A676" s="180"/>
      <c r="B676" s="214"/>
      <c r="C676" s="214"/>
      <c r="D676" s="214"/>
      <c r="E676" s="214"/>
      <c r="F676" s="214"/>
      <c r="G676" s="214"/>
      <c r="H676" s="180"/>
      <c r="I676" s="769"/>
      <c r="J676" s="180"/>
      <c r="K676" s="214"/>
      <c r="L676" s="214"/>
      <c r="M676" s="214"/>
      <c r="N676" s="214"/>
      <c r="O676" s="214"/>
      <c r="P676" s="214"/>
      <c r="Q676" s="214"/>
      <c r="R676" s="214"/>
      <c r="S676" s="214"/>
      <c r="T676" s="214"/>
      <c r="U676" s="214"/>
      <c r="V676" s="214"/>
      <c r="W676" s="214"/>
      <c r="X676" s="214"/>
      <c r="Y676" s="214"/>
      <c r="Z676" s="214"/>
      <c r="AA676" s="214"/>
      <c r="AB676" s="214"/>
    </row>
    <row r="677">
      <c r="A677" s="180"/>
      <c r="B677" s="214"/>
      <c r="C677" s="214"/>
      <c r="D677" s="214"/>
      <c r="E677" s="214"/>
      <c r="F677" s="214"/>
      <c r="G677" s="214"/>
      <c r="H677" s="180"/>
      <c r="I677" s="769"/>
      <c r="J677" s="180"/>
      <c r="K677" s="214"/>
      <c r="L677" s="214"/>
      <c r="M677" s="214"/>
      <c r="N677" s="214"/>
      <c r="O677" s="214"/>
      <c r="P677" s="214"/>
      <c r="Q677" s="214"/>
      <c r="R677" s="214"/>
      <c r="S677" s="214"/>
      <c r="T677" s="214"/>
      <c r="U677" s="214"/>
      <c r="V677" s="214"/>
      <c r="W677" s="214"/>
      <c r="X677" s="214"/>
      <c r="Y677" s="214"/>
      <c r="Z677" s="214"/>
      <c r="AA677" s="214"/>
      <c r="AB677" s="214"/>
    </row>
    <row r="678">
      <c r="A678" s="180"/>
      <c r="B678" s="214"/>
      <c r="C678" s="214"/>
      <c r="D678" s="214"/>
      <c r="E678" s="214"/>
      <c r="F678" s="214"/>
      <c r="G678" s="214"/>
      <c r="H678" s="180"/>
      <c r="I678" s="769"/>
      <c r="J678" s="180"/>
      <c r="K678" s="214"/>
      <c r="L678" s="214"/>
      <c r="M678" s="214"/>
      <c r="N678" s="214"/>
      <c r="O678" s="214"/>
      <c r="P678" s="214"/>
      <c r="Q678" s="214"/>
      <c r="R678" s="214"/>
      <c r="S678" s="214"/>
      <c r="T678" s="214"/>
      <c r="U678" s="214"/>
      <c r="V678" s="214"/>
      <c r="W678" s="214"/>
      <c r="X678" s="214"/>
      <c r="Y678" s="214"/>
      <c r="Z678" s="214"/>
      <c r="AA678" s="214"/>
      <c r="AB678" s="214"/>
    </row>
    <row r="679">
      <c r="A679" s="180"/>
      <c r="B679" s="214"/>
      <c r="C679" s="214"/>
      <c r="D679" s="214"/>
      <c r="E679" s="214"/>
      <c r="F679" s="214"/>
      <c r="G679" s="214"/>
      <c r="H679" s="180"/>
      <c r="I679" s="769"/>
      <c r="J679" s="180"/>
      <c r="K679" s="214"/>
      <c r="L679" s="214"/>
      <c r="M679" s="214"/>
      <c r="N679" s="214"/>
      <c r="O679" s="214"/>
      <c r="P679" s="214"/>
      <c r="Q679" s="214"/>
      <c r="R679" s="214"/>
      <c r="S679" s="214"/>
      <c r="T679" s="214"/>
      <c r="U679" s="214"/>
      <c r="V679" s="214"/>
      <c r="W679" s="214"/>
      <c r="X679" s="214"/>
      <c r="Y679" s="214"/>
      <c r="Z679" s="214"/>
      <c r="AA679" s="214"/>
      <c r="AB679" s="214"/>
    </row>
    <row r="680">
      <c r="A680" s="180"/>
      <c r="B680" s="214"/>
      <c r="C680" s="214"/>
      <c r="D680" s="214"/>
      <c r="E680" s="214"/>
      <c r="F680" s="214"/>
      <c r="G680" s="214"/>
      <c r="H680" s="180"/>
      <c r="I680" s="769"/>
      <c r="J680" s="180"/>
      <c r="K680" s="214"/>
      <c r="L680" s="214"/>
      <c r="M680" s="214"/>
      <c r="N680" s="214"/>
      <c r="O680" s="214"/>
      <c r="P680" s="214"/>
      <c r="Q680" s="214"/>
      <c r="R680" s="214"/>
      <c r="S680" s="214"/>
      <c r="T680" s="214"/>
      <c r="U680" s="214"/>
      <c r="V680" s="214"/>
      <c r="W680" s="214"/>
      <c r="X680" s="214"/>
      <c r="Y680" s="214"/>
      <c r="Z680" s="214"/>
      <c r="AA680" s="214"/>
      <c r="AB680" s="214"/>
    </row>
    <row r="681">
      <c r="A681" s="180"/>
      <c r="B681" s="214"/>
      <c r="C681" s="214"/>
      <c r="D681" s="214"/>
      <c r="E681" s="214"/>
      <c r="F681" s="214"/>
      <c r="G681" s="214"/>
      <c r="H681" s="180"/>
      <c r="I681" s="769"/>
      <c r="J681" s="180"/>
      <c r="K681" s="214"/>
      <c r="L681" s="214"/>
      <c r="M681" s="214"/>
      <c r="N681" s="214"/>
      <c r="O681" s="214"/>
      <c r="P681" s="214"/>
      <c r="Q681" s="214"/>
      <c r="R681" s="214"/>
      <c r="S681" s="214"/>
      <c r="T681" s="214"/>
      <c r="U681" s="214"/>
      <c r="V681" s="214"/>
      <c r="W681" s="214"/>
      <c r="X681" s="214"/>
      <c r="Y681" s="214"/>
      <c r="Z681" s="214"/>
      <c r="AA681" s="214"/>
      <c r="AB681" s="214"/>
    </row>
    <row r="682">
      <c r="A682" s="180"/>
      <c r="B682" s="214"/>
      <c r="C682" s="214"/>
      <c r="D682" s="214"/>
      <c r="E682" s="214"/>
      <c r="F682" s="214"/>
      <c r="G682" s="214"/>
      <c r="H682" s="180"/>
      <c r="I682" s="769"/>
      <c r="J682" s="180"/>
      <c r="K682" s="214"/>
      <c r="L682" s="214"/>
      <c r="M682" s="214"/>
      <c r="N682" s="214"/>
      <c r="O682" s="214"/>
      <c r="P682" s="214"/>
      <c r="Q682" s="214"/>
      <c r="R682" s="214"/>
      <c r="S682" s="214"/>
      <c r="T682" s="214"/>
      <c r="U682" s="214"/>
      <c r="V682" s="214"/>
      <c r="W682" s="214"/>
      <c r="X682" s="214"/>
      <c r="Y682" s="214"/>
      <c r="Z682" s="214"/>
      <c r="AA682" s="214"/>
      <c r="AB682" s="214"/>
    </row>
    <row r="683">
      <c r="A683" s="180"/>
      <c r="B683" s="214"/>
      <c r="C683" s="214"/>
      <c r="D683" s="214"/>
      <c r="E683" s="214"/>
      <c r="F683" s="214"/>
      <c r="G683" s="214"/>
      <c r="H683" s="180"/>
      <c r="I683" s="769"/>
      <c r="J683" s="180"/>
      <c r="K683" s="214"/>
      <c r="L683" s="214"/>
      <c r="M683" s="214"/>
      <c r="N683" s="214"/>
      <c r="O683" s="214"/>
      <c r="P683" s="214"/>
      <c r="Q683" s="214"/>
      <c r="R683" s="214"/>
      <c r="S683" s="214"/>
      <c r="T683" s="214"/>
      <c r="U683" s="214"/>
      <c r="V683" s="214"/>
      <c r="W683" s="214"/>
      <c r="X683" s="214"/>
      <c r="Y683" s="214"/>
      <c r="Z683" s="214"/>
      <c r="AA683" s="214"/>
      <c r="AB683" s="214"/>
    </row>
    <row r="684">
      <c r="A684" s="180"/>
      <c r="B684" s="214"/>
      <c r="C684" s="214"/>
      <c r="D684" s="214"/>
      <c r="E684" s="214"/>
      <c r="F684" s="214"/>
      <c r="G684" s="214"/>
      <c r="H684" s="180"/>
      <c r="I684" s="769"/>
      <c r="J684" s="180"/>
      <c r="K684" s="214"/>
      <c r="L684" s="214"/>
      <c r="M684" s="214"/>
      <c r="N684" s="214"/>
      <c r="O684" s="214"/>
      <c r="P684" s="214"/>
      <c r="Q684" s="214"/>
      <c r="R684" s="214"/>
      <c r="S684" s="214"/>
      <c r="T684" s="214"/>
      <c r="U684" s="214"/>
      <c r="V684" s="214"/>
      <c r="W684" s="214"/>
      <c r="X684" s="214"/>
      <c r="Y684" s="214"/>
      <c r="Z684" s="214"/>
      <c r="AA684" s="214"/>
      <c r="AB684" s="214"/>
    </row>
    <row r="685">
      <c r="A685" s="180"/>
      <c r="B685" s="214"/>
      <c r="C685" s="214"/>
      <c r="D685" s="214"/>
      <c r="E685" s="214"/>
      <c r="F685" s="214"/>
      <c r="G685" s="214"/>
      <c r="H685" s="180"/>
      <c r="I685" s="769"/>
      <c r="J685" s="180"/>
      <c r="K685" s="214"/>
      <c r="L685" s="214"/>
      <c r="M685" s="214"/>
      <c r="N685" s="214"/>
      <c r="O685" s="214"/>
      <c r="P685" s="214"/>
      <c r="Q685" s="214"/>
      <c r="R685" s="214"/>
      <c r="S685" s="214"/>
      <c r="T685" s="214"/>
      <c r="U685" s="214"/>
      <c r="V685" s="214"/>
      <c r="W685" s="214"/>
      <c r="X685" s="214"/>
      <c r="Y685" s="214"/>
      <c r="Z685" s="214"/>
      <c r="AA685" s="214"/>
      <c r="AB685" s="214"/>
    </row>
    <row r="686">
      <c r="A686" s="180"/>
      <c r="B686" s="214"/>
      <c r="C686" s="214"/>
      <c r="D686" s="214"/>
      <c r="E686" s="214"/>
      <c r="F686" s="214"/>
      <c r="G686" s="214"/>
      <c r="H686" s="180"/>
      <c r="I686" s="769"/>
      <c r="J686" s="180"/>
      <c r="K686" s="214"/>
      <c r="L686" s="214"/>
      <c r="M686" s="214"/>
      <c r="N686" s="214"/>
      <c r="O686" s="214"/>
      <c r="P686" s="214"/>
      <c r="Q686" s="214"/>
      <c r="R686" s="214"/>
      <c r="S686" s="214"/>
      <c r="T686" s="214"/>
      <c r="U686" s="214"/>
      <c r="V686" s="214"/>
      <c r="W686" s="214"/>
      <c r="X686" s="214"/>
      <c r="Y686" s="214"/>
      <c r="Z686" s="214"/>
      <c r="AA686" s="214"/>
      <c r="AB686" s="214"/>
    </row>
    <row r="687">
      <c r="A687" s="180"/>
      <c r="B687" s="214"/>
      <c r="C687" s="214"/>
      <c r="D687" s="214"/>
      <c r="E687" s="214"/>
      <c r="F687" s="214"/>
      <c r="G687" s="214"/>
      <c r="H687" s="180"/>
      <c r="I687" s="769"/>
      <c r="J687" s="180"/>
      <c r="K687" s="214"/>
      <c r="L687" s="214"/>
      <c r="M687" s="214"/>
      <c r="N687" s="214"/>
      <c r="O687" s="214"/>
      <c r="P687" s="214"/>
      <c r="Q687" s="214"/>
      <c r="R687" s="214"/>
      <c r="S687" s="214"/>
      <c r="T687" s="214"/>
      <c r="U687" s="214"/>
      <c r="V687" s="214"/>
      <c r="W687" s="214"/>
      <c r="X687" s="214"/>
      <c r="Y687" s="214"/>
      <c r="Z687" s="214"/>
      <c r="AA687" s="214"/>
      <c r="AB687" s="214"/>
    </row>
    <row r="688">
      <c r="A688" s="180"/>
      <c r="B688" s="214"/>
      <c r="C688" s="214"/>
      <c r="D688" s="214"/>
      <c r="E688" s="214"/>
      <c r="F688" s="214"/>
      <c r="G688" s="214"/>
      <c r="H688" s="180"/>
      <c r="I688" s="769"/>
      <c r="J688" s="180"/>
      <c r="K688" s="214"/>
      <c r="L688" s="214"/>
      <c r="M688" s="214"/>
      <c r="N688" s="214"/>
      <c r="O688" s="214"/>
      <c r="P688" s="214"/>
      <c r="Q688" s="214"/>
      <c r="R688" s="214"/>
      <c r="S688" s="214"/>
      <c r="T688" s="214"/>
      <c r="U688" s="214"/>
      <c r="V688" s="214"/>
      <c r="W688" s="214"/>
      <c r="X688" s="214"/>
      <c r="Y688" s="214"/>
      <c r="Z688" s="214"/>
      <c r="AA688" s="214"/>
      <c r="AB688" s="214"/>
    </row>
    <row r="689">
      <c r="A689" s="180"/>
      <c r="B689" s="214"/>
      <c r="C689" s="214"/>
      <c r="D689" s="214"/>
      <c r="E689" s="214"/>
      <c r="F689" s="214"/>
      <c r="G689" s="214"/>
      <c r="H689" s="180"/>
      <c r="I689" s="769"/>
      <c r="J689" s="180"/>
      <c r="K689" s="214"/>
      <c r="L689" s="214"/>
      <c r="M689" s="214"/>
      <c r="N689" s="214"/>
      <c r="O689" s="214"/>
      <c r="P689" s="214"/>
      <c r="Q689" s="214"/>
      <c r="R689" s="214"/>
      <c r="S689" s="214"/>
      <c r="T689" s="214"/>
      <c r="U689" s="214"/>
      <c r="V689" s="214"/>
      <c r="W689" s="214"/>
      <c r="X689" s="214"/>
      <c r="Y689" s="214"/>
      <c r="Z689" s="214"/>
      <c r="AA689" s="214"/>
      <c r="AB689" s="214"/>
    </row>
    <row r="690">
      <c r="A690" s="180"/>
      <c r="B690" s="214"/>
      <c r="C690" s="214"/>
      <c r="D690" s="214"/>
      <c r="E690" s="214"/>
      <c r="F690" s="214"/>
      <c r="G690" s="214"/>
      <c r="H690" s="180"/>
      <c r="I690" s="769"/>
      <c r="J690" s="180"/>
      <c r="K690" s="214"/>
      <c r="L690" s="214"/>
      <c r="M690" s="214"/>
      <c r="N690" s="214"/>
      <c r="O690" s="214"/>
      <c r="P690" s="214"/>
      <c r="Q690" s="214"/>
      <c r="R690" s="214"/>
      <c r="S690" s="214"/>
      <c r="T690" s="214"/>
      <c r="U690" s="214"/>
      <c r="V690" s="214"/>
      <c r="W690" s="214"/>
      <c r="X690" s="214"/>
      <c r="Y690" s="214"/>
      <c r="Z690" s="214"/>
      <c r="AA690" s="214"/>
      <c r="AB690" s="214"/>
    </row>
    <row r="691">
      <c r="A691" s="180"/>
      <c r="B691" s="214"/>
      <c r="C691" s="214"/>
      <c r="D691" s="214"/>
      <c r="E691" s="214"/>
      <c r="F691" s="214"/>
      <c r="G691" s="214"/>
      <c r="H691" s="180"/>
      <c r="I691" s="769"/>
      <c r="J691" s="180"/>
      <c r="K691" s="214"/>
      <c r="L691" s="214"/>
      <c r="M691" s="214"/>
      <c r="N691" s="214"/>
      <c r="O691" s="214"/>
      <c r="P691" s="214"/>
      <c r="Q691" s="214"/>
      <c r="R691" s="214"/>
      <c r="S691" s="214"/>
      <c r="T691" s="214"/>
      <c r="U691" s="214"/>
      <c r="V691" s="214"/>
      <c r="W691" s="214"/>
      <c r="X691" s="214"/>
      <c r="Y691" s="214"/>
      <c r="Z691" s="214"/>
      <c r="AA691" s="214"/>
      <c r="AB691" s="214"/>
    </row>
    <row r="692">
      <c r="A692" s="180"/>
      <c r="B692" s="214"/>
      <c r="C692" s="214"/>
      <c r="D692" s="214"/>
      <c r="E692" s="214"/>
      <c r="F692" s="214"/>
      <c r="G692" s="214"/>
      <c r="H692" s="180"/>
      <c r="I692" s="769"/>
      <c r="J692" s="180"/>
      <c r="K692" s="214"/>
      <c r="L692" s="214"/>
      <c r="M692" s="214"/>
      <c r="N692" s="214"/>
      <c r="O692" s="214"/>
      <c r="P692" s="214"/>
      <c r="Q692" s="214"/>
      <c r="R692" s="214"/>
      <c r="S692" s="214"/>
      <c r="T692" s="214"/>
      <c r="U692" s="214"/>
      <c r="V692" s="214"/>
      <c r="W692" s="214"/>
      <c r="X692" s="214"/>
      <c r="Y692" s="214"/>
      <c r="Z692" s="214"/>
      <c r="AA692" s="214"/>
      <c r="AB692" s="214"/>
    </row>
    <row r="693">
      <c r="A693" s="180"/>
      <c r="B693" s="214"/>
      <c r="C693" s="214"/>
      <c r="D693" s="214"/>
      <c r="E693" s="214"/>
      <c r="F693" s="214"/>
      <c r="G693" s="214"/>
      <c r="H693" s="180"/>
      <c r="I693" s="769"/>
      <c r="J693" s="180"/>
      <c r="K693" s="214"/>
      <c r="L693" s="214"/>
      <c r="M693" s="214"/>
      <c r="N693" s="214"/>
      <c r="O693" s="214"/>
      <c r="P693" s="214"/>
      <c r="Q693" s="214"/>
      <c r="R693" s="214"/>
      <c r="S693" s="214"/>
      <c r="T693" s="214"/>
      <c r="U693" s="214"/>
      <c r="V693" s="214"/>
      <c r="W693" s="214"/>
      <c r="X693" s="214"/>
      <c r="Y693" s="214"/>
      <c r="Z693" s="214"/>
      <c r="AA693" s="214"/>
      <c r="AB693" s="214"/>
    </row>
    <row r="694">
      <c r="A694" s="180"/>
      <c r="B694" s="214"/>
      <c r="C694" s="214"/>
      <c r="D694" s="214"/>
      <c r="E694" s="214"/>
      <c r="F694" s="214"/>
      <c r="G694" s="214"/>
      <c r="H694" s="180"/>
      <c r="I694" s="769"/>
      <c r="J694" s="180"/>
      <c r="K694" s="214"/>
      <c r="L694" s="214"/>
      <c r="M694" s="214"/>
      <c r="N694" s="214"/>
      <c r="O694" s="214"/>
      <c r="P694" s="214"/>
      <c r="Q694" s="214"/>
      <c r="R694" s="214"/>
      <c r="S694" s="214"/>
      <c r="T694" s="214"/>
      <c r="U694" s="214"/>
      <c r="V694" s="214"/>
      <c r="W694" s="214"/>
      <c r="X694" s="214"/>
      <c r="Y694" s="214"/>
      <c r="Z694" s="214"/>
      <c r="AA694" s="214"/>
      <c r="AB694" s="214"/>
    </row>
    <row r="695">
      <c r="A695" s="180"/>
      <c r="B695" s="214"/>
      <c r="C695" s="214"/>
      <c r="D695" s="214"/>
      <c r="E695" s="214"/>
      <c r="F695" s="214"/>
      <c r="G695" s="214"/>
      <c r="H695" s="180"/>
      <c r="I695" s="769"/>
      <c r="J695" s="180"/>
      <c r="K695" s="214"/>
      <c r="L695" s="214"/>
      <c r="M695" s="214"/>
      <c r="N695" s="214"/>
      <c r="O695" s="214"/>
      <c r="P695" s="214"/>
      <c r="Q695" s="214"/>
      <c r="R695" s="214"/>
      <c r="S695" s="214"/>
      <c r="T695" s="214"/>
      <c r="U695" s="214"/>
      <c r="V695" s="214"/>
      <c r="W695" s="214"/>
      <c r="X695" s="214"/>
      <c r="Y695" s="214"/>
      <c r="Z695" s="214"/>
      <c r="AA695" s="214"/>
      <c r="AB695" s="214"/>
    </row>
    <row r="696">
      <c r="A696" s="180"/>
      <c r="B696" s="214"/>
      <c r="C696" s="214"/>
      <c r="D696" s="214"/>
      <c r="E696" s="214"/>
      <c r="F696" s="214"/>
      <c r="G696" s="214"/>
      <c r="H696" s="180"/>
      <c r="I696" s="769"/>
      <c r="J696" s="180"/>
      <c r="K696" s="214"/>
      <c r="L696" s="214"/>
      <c r="M696" s="214"/>
      <c r="N696" s="214"/>
      <c r="O696" s="214"/>
      <c r="P696" s="214"/>
      <c r="Q696" s="214"/>
      <c r="R696" s="214"/>
      <c r="S696" s="214"/>
      <c r="T696" s="214"/>
      <c r="U696" s="214"/>
      <c r="V696" s="214"/>
      <c r="W696" s="214"/>
      <c r="X696" s="214"/>
      <c r="Y696" s="214"/>
      <c r="Z696" s="214"/>
      <c r="AA696" s="214"/>
      <c r="AB696" s="214"/>
    </row>
    <row r="697">
      <c r="A697" s="180"/>
      <c r="B697" s="214"/>
      <c r="C697" s="214"/>
      <c r="D697" s="214"/>
      <c r="E697" s="214"/>
      <c r="F697" s="214"/>
      <c r="G697" s="214"/>
      <c r="H697" s="180"/>
      <c r="I697" s="769"/>
      <c r="J697" s="180"/>
      <c r="K697" s="214"/>
      <c r="L697" s="214"/>
      <c r="M697" s="214"/>
      <c r="N697" s="214"/>
      <c r="O697" s="214"/>
      <c r="P697" s="214"/>
      <c r="Q697" s="214"/>
      <c r="R697" s="214"/>
      <c r="S697" s="214"/>
      <c r="T697" s="214"/>
      <c r="U697" s="214"/>
      <c r="V697" s="214"/>
      <c r="W697" s="214"/>
      <c r="X697" s="214"/>
      <c r="Y697" s="214"/>
      <c r="Z697" s="214"/>
      <c r="AA697" s="214"/>
      <c r="AB697" s="214"/>
    </row>
    <row r="698">
      <c r="A698" s="180"/>
      <c r="B698" s="214"/>
      <c r="C698" s="214"/>
      <c r="D698" s="214"/>
      <c r="E698" s="214"/>
      <c r="F698" s="214"/>
      <c r="G698" s="214"/>
      <c r="H698" s="180"/>
      <c r="I698" s="769"/>
      <c r="J698" s="180"/>
      <c r="K698" s="214"/>
      <c r="L698" s="214"/>
      <c r="M698" s="214"/>
      <c r="N698" s="214"/>
      <c r="O698" s="214"/>
      <c r="P698" s="214"/>
      <c r="Q698" s="214"/>
      <c r="R698" s="214"/>
      <c r="S698" s="214"/>
      <c r="T698" s="214"/>
      <c r="U698" s="214"/>
      <c r="V698" s="214"/>
      <c r="W698" s="214"/>
      <c r="X698" s="214"/>
      <c r="Y698" s="214"/>
      <c r="Z698" s="214"/>
      <c r="AA698" s="214"/>
      <c r="AB698" s="214"/>
    </row>
    <row r="699">
      <c r="A699" s="180"/>
      <c r="B699" s="214"/>
      <c r="C699" s="214"/>
      <c r="D699" s="214"/>
      <c r="E699" s="214"/>
      <c r="F699" s="214"/>
      <c r="G699" s="214"/>
      <c r="H699" s="180"/>
      <c r="I699" s="769"/>
      <c r="J699" s="180"/>
      <c r="K699" s="214"/>
      <c r="L699" s="214"/>
      <c r="M699" s="214"/>
      <c r="N699" s="214"/>
      <c r="O699" s="214"/>
      <c r="P699" s="214"/>
      <c r="Q699" s="214"/>
      <c r="R699" s="214"/>
      <c r="S699" s="214"/>
      <c r="T699" s="214"/>
      <c r="U699" s="214"/>
      <c r="V699" s="214"/>
      <c r="W699" s="214"/>
      <c r="X699" s="214"/>
      <c r="Y699" s="214"/>
      <c r="Z699" s="214"/>
      <c r="AA699" s="214"/>
      <c r="AB699" s="214"/>
    </row>
    <row r="700">
      <c r="A700" s="180"/>
      <c r="B700" s="214"/>
      <c r="C700" s="214"/>
      <c r="D700" s="214"/>
      <c r="E700" s="214"/>
      <c r="F700" s="214"/>
      <c r="G700" s="214"/>
      <c r="H700" s="180"/>
      <c r="I700" s="769"/>
      <c r="J700" s="180"/>
      <c r="K700" s="214"/>
      <c r="L700" s="214"/>
      <c r="M700" s="214"/>
      <c r="N700" s="214"/>
      <c r="O700" s="214"/>
      <c r="P700" s="214"/>
      <c r="Q700" s="214"/>
      <c r="R700" s="214"/>
      <c r="S700" s="214"/>
      <c r="T700" s="214"/>
      <c r="U700" s="214"/>
      <c r="V700" s="214"/>
      <c r="W700" s="214"/>
      <c r="X700" s="214"/>
      <c r="Y700" s="214"/>
      <c r="Z700" s="214"/>
      <c r="AA700" s="214"/>
      <c r="AB700" s="214"/>
    </row>
    <row r="701">
      <c r="A701" s="180"/>
      <c r="B701" s="214"/>
      <c r="C701" s="214"/>
      <c r="D701" s="214"/>
      <c r="E701" s="214"/>
      <c r="F701" s="214"/>
      <c r="G701" s="214"/>
      <c r="H701" s="180"/>
      <c r="I701" s="769"/>
      <c r="J701" s="180"/>
      <c r="K701" s="214"/>
      <c r="L701" s="214"/>
      <c r="M701" s="214"/>
      <c r="N701" s="214"/>
      <c r="O701" s="214"/>
      <c r="P701" s="214"/>
      <c r="Q701" s="214"/>
      <c r="R701" s="214"/>
      <c r="S701" s="214"/>
      <c r="T701" s="214"/>
      <c r="U701" s="214"/>
      <c r="V701" s="214"/>
      <c r="W701" s="214"/>
      <c r="X701" s="214"/>
      <c r="Y701" s="214"/>
      <c r="Z701" s="214"/>
      <c r="AA701" s="214"/>
      <c r="AB701" s="214"/>
    </row>
    <row r="702">
      <c r="A702" s="180"/>
      <c r="B702" s="214"/>
      <c r="C702" s="214"/>
      <c r="D702" s="214"/>
      <c r="E702" s="214"/>
      <c r="F702" s="214"/>
      <c r="G702" s="214"/>
      <c r="H702" s="180"/>
      <c r="I702" s="769"/>
      <c r="J702" s="180"/>
      <c r="K702" s="214"/>
      <c r="L702" s="214"/>
      <c r="M702" s="214"/>
      <c r="N702" s="214"/>
      <c r="O702" s="214"/>
      <c r="P702" s="214"/>
      <c r="Q702" s="214"/>
      <c r="R702" s="214"/>
      <c r="S702" s="214"/>
      <c r="T702" s="214"/>
      <c r="U702" s="214"/>
      <c r="V702" s="214"/>
      <c r="W702" s="214"/>
      <c r="X702" s="214"/>
      <c r="Y702" s="214"/>
      <c r="Z702" s="214"/>
      <c r="AA702" s="214"/>
      <c r="AB702" s="214"/>
    </row>
    <row r="703">
      <c r="A703" s="180"/>
      <c r="B703" s="214"/>
      <c r="C703" s="214"/>
      <c r="D703" s="214"/>
      <c r="E703" s="214"/>
      <c r="F703" s="214"/>
      <c r="G703" s="214"/>
      <c r="H703" s="180"/>
      <c r="I703" s="769"/>
      <c r="J703" s="180"/>
      <c r="K703" s="214"/>
      <c r="L703" s="214"/>
      <c r="M703" s="214"/>
      <c r="N703" s="214"/>
      <c r="O703" s="214"/>
      <c r="P703" s="214"/>
      <c r="Q703" s="214"/>
      <c r="R703" s="214"/>
      <c r="S703" s="214"/>
      <c r="T703" s="214"/>
      <c r="U703" s="214"/>
      <c r="V703" s="214"/>
      <c r="W703" s="214"/>
      <c r="X703" s="214"/>
      <c r="Y703" s="214"/>
      <c r="Z703" s="214"/>
      <c r="AA703" s="214"/>
      <c r="AB703" s="214"/>
    </row>
    <row r="704">
      <c r="A704" s="180"/>
      <c r="B704" s="214"/>
      <c r="C704" s="214"/>
      <c r="D704" s="214"/>
      <c r="E704" s="214"/>
      <c r="F704" s="214"/>
      <c r="G704" s="214"/>
      <c r="H704" s="180"/>
      <c r="I704" s="769"/>
      <c r="J704" s="180"/>
      <c r="K704" s="214"/>
      <c r="L704" s="214"/>
      <c r="M704" s="214"/>
      <c r="N704" s="214"/>
      <c r="O704" s="214"/>
      <c r="P704" s="214"/>
      <c r="Q704" s="214"/>
      <c r="R704" s="214"/>
      <c r="S704" s="214"/>
      <c r="T704" s="214"/>
      <c r="U704" s="214"/>
      <c r="V704" s="214"/>
      <c r="W704" s="214"/>
      <c r="X704" s="214"/>
      <c r="Y704" s="214"/>
      <c r="Z704" s="214"/>
      <c r="AA704" s="214"/>
      <c r="AB704" s="214"/>
    </row>
    <row r="705">
      <c r="A705" s="180"/>
      <c r="B705" s="214"/>
      <c r="C705" s="214"/>
      <c r="D705" s="214"/>
      <c r="E705" s="214"/>
      <c r="F705" s="214"/>
      <c r="G705" s="214"/>
      <c r="H705" s="180"/>
      <c r="I705" s="769"/>
      <c r="J705" s="180"/>
      <c r="K705" s="214"/>
      <c r="L705" s="214"/>
      <c r="M705" s="214"/>
      <c r="N705" s="214"/>
      <c r="O705" s="214"/>
      <c r="P705" s="214"/>
      <c r="Q705" s="214"/>
      <c r="R705" s="214"/>
      <c r="S705" s="214"/>
      <c r="T705" s="214"/>
      <c r="U705" s="214"/>
      <c r="V705" s="214"/>
      <c r="W705" s="214"/>
      <c r="X705" s="214"/>
      <c r="Y705" s="214"/>
      <c r="Z705" s="214"/>
      <c r="AA705" s="214"/>
      <c r="AB705" s="214"/>
    </row>
    <row r="706">
      <c r="A706" s="180"/>
      <c r="B706" s="214"/>
      <c r="C706" s="214"/>
      <c r="D706" s="214"/>
      <c r="E706" s="214"/>
      <c r="F706" s="214"/>
      <c r="G706" s="214"/>
      <c r="H706" s="180"/>
      <c r="I706" s="769"/>
      <c r="J706" s="180"/>
      <c r="K706" s="214"/>
      <c r="L706" s="214"/>
      <c r="M706" s="214"/>
      <c r="N706" s="214"/>
      <c r="O706" s="214"/>
      <c r="P706" s="214"/>
      <c r="Q706" s="214"/>
      <c r="R706" s="214"/>
      <c r="S706" s="214"/>
      <c r="T706" s="214"/>
      <c r="U706" s="214"/>
      <c r="V706" s="214"/>
      <c r="W706" s="214"/>
      <c r="X706" s="214"/>
      <c r="Y706" s="214"/>
      <c r="Z706" s="214"/>
      <c r="AA706" s="214"/>
      <c r="AB706" s="214"/>
    </row>
    <row r="707">
      <c r="A707" s="180"/>
      <c r="B707" s="214"/>
      <c r="C707" s="214"/>
      <c r="D707" s="214"/>
      <c r="E707" s="214"/>
      <c r="F707" s="214"/>
      <c r="G707" s="214"/>
      <c r="H707" s="180"/>
      <c r="I707" s="769"/>
      <c r="J707" s="180"/>
      <c r="K707" s="214"/>
      <c r="L707" s="214"/>
      <c r="M707" s="214"/>
      <c r="N707" s="214"/>
      <c r="O707" s="214"/>
      <c r="P707" s="214"/>
      <c r="Q707" s="214"/>
      <c r="R707" s="214"/>
      <c r="S707" s="214"/>
      <c r="T707" s="214"/>
      <c r="U707" s="214"/>
      <c r="V707" s="214"/>
      <c r="W707" s="214"/>
      <c r="X707" s="214"/>
      <c r="Y707" s="214"/>
      <c r="Z707" s="214"/>
      <c r="AA707" s="214"/>
      <c r="AB707" s="214"/>
    </row>
    <row r="708">
      <c r="A708" s="180"/>
      <c r="B708" s="214"/>
      <c r="C708" s="214"/>
      <c r="D708" s="214"/>
      <c r="E708" s="214"/>
      <c r="F708" s="214"/>
      <c r="G708" s="214"/>
      <c r="H708" s="180"/>
      <c r="I708" s="769"/>
      <c r="J708" s="180"/>
      <c r="K708" s="214"/>
      <c r="L708" s="214"/>
      <c r="M708" s="214"/>
      <c r="N708" s="214"/>
      <c r="O708" s="214"/>
      <c r="P708" s="214"/>
      <c r="Q708" s="214"/>
      <c r="R708" s="214"/>
      <c r="S708" s="214"/>
      <c r="T708" s="214"/>
      <c r="U708" s="214"/>
      <c r="V708" s="214"/>
      <c r="W708" s="214"/>
      <c r="X708" s="214"/>
      <c r="Y708" s="214"/>
      <c r="Z708" s="214"/>
      <c r="AA708" s="214"/>
      <c r="AB708" s="214"/>
    </row>
    <row r="709">
      <c r="A709" s="180"/>
      <c r="B709" s="214"/>
      <c r="C709" s="214"/>
      <c r="D709" s="214"/>
      <c r="E709" s="214"/>
      <c r="F709" s="214"/>
      <c r="G709" s="214"/>
      <c r="H709" s="180"/>
      <c r="I709" s="769"/>
      <c r="J709" s="180"/>
      <c r="K709" s="214"/>
      <c r="L709" s="214"/>
      <c r="M709" s="214"/>
      <c r="N709" s="214"/>
      <c r="O709" s="214"/>
      <c r="P709" s="214"/>
      <c r="Q709" s="214"/>
      <c r="R709" s="214"/>
      <c r="S709" s="214"/>
      <c r="T709" s="214"/>
      <c r="U709" s="214"/>
      <c r="V709" s="214"/>
      <c r="W709" s="214"/>
      <c r="X709" s="214"/>
      <c r="Y709" s="214"/>
      <c r="Z709" s="214"/>
      <c r="AA709" s="214"/>
      <c r="AB709" s="214"/>
    </row>
    <row r="710">
      <c r="A710" s="180"/>
      <c r="B710" s="214"/>
      <c r="C710" s="214"/>
      <c r="D710" s="214"/>
      <c r="E710" s="214"/>
      <c r="F710" s="214"/>
      <c r="G710" s="214"/>
      <c r="H710" s="180"/>
      <c r="I710" s="769"/>
      <c r="J710" s="180"/>
      <c r="K710" s="214"/>
      <c r="L710" s="214"/>
      <c r="M710" s="214"/>
      <c r="N710" s="214"/>
      <c r="O710" s="214"/>
      <c r="P710" s="214"/>
      <c r="Q710" s="214"/>
      <c r="R710" s="214"/>
      <c r="S710" s="214"/>
      <c r="T710" s="214"/>
      <c r="U710" s="214"/>
      <c r="V710" s="214"/>
      <c r="W710" s="214"/>
      <c r="X710" s="214"/>
      <c r="Y710" s="214"/>
      <c r="Z710" s="214"/>
      <c r="AA710" s="214"/>
      <c r="AB710" s="214"/>
    </row>
    <row r="711">
      <c r="A711" s="180"/>
      <c r="B711" s="214"/>
      <c r="C711" s="214"/>
      <c r="D711" s="214"/>
      <c r="E711" s="214"/>
      <c r="F711" s="214"/>
      <c r="G711" s="214"/>
      <c r="H711" s="180"/>
      <c r="I711" s="769"/>
      <c r="J711" s="180"/>
      <c r="K711" s="214"/>
      <c r="L711" s="214"/>
      <c r="M711" s="214"/>
      <c r="N711" s="214"/>
      <c r="O711" s="214"/>
      <c r="P711" s="214"/>
      <c r="Q711" s="214"/>
      <c r="R711" s="214"/>
      <c r="S711" s="214"/>
      <c r="T711" s="214"/>
      <c r="U711" s="214"/>
      <c r="V711" s="214"/>
      <c r="W711" s="214"/>
      <c r="X711" s="214"/>
      <c r="Y711" s="214"/>
      <c r="Z711" s="214"/>
      <c r="AA711" s="214"/>
      <c r="AB711" s="214"/>
    </row>
    <row r="712">
      <c r="A712" s="180"/>
      <c r="B712" s="214"/>
      <c r="C712" s="214"/>
      <c r="D712" s="214"/>
      <c r="E712" s="214"/>
      <c r="F712" s="214"/>
      <c r="G712" s="214"/>
      <c r="H712" s="180"/>
      <c r="I712" s="769"/>
      <c r="J712" s="180"/>
      <c r="K712" s="214"/>
      <c r="L712" s="214"/>
      <c r="M712" s="214"/>
      <c r="N712" s="214"/>
      <c r="O712" s="214"/>
      <c r="P712" s="214"/>
      <c r="Q712" s="214"/>
      <c r="R712" s="214"/>
      <c r="S712" s="214"/>
      <c r="T712" s="214"/>
      <c r="U712" s="214"/>
      <c r="V712" s="214"/>
      <c r="W712" s="214"/>
      <c r="X712" s="214"/>
      <c r="Y712" s="214"/>
      <c r="Z712" s="214"/>
      <c r="AA712" s="214"/>
      <c r="AB712" s="214"/>
    </row>
    <row r="713">
      <c r="A713" s="180"/>
      <c r="B713" s="214"/>
      <c r="C713" s="214"/>
      <c r="D713" s="214"/>
      <c r="E713" s="214"/>
      <c r="F713" s="214"/>
      <c r="G713" s="214"/>
      <c r="H713" s="180"/>
      <c r="I713" s="769"/>
      <c r="J713" s="180"/>
      <c r="K713" s="214"/>
      <c r="L713" s="214"/>
      <c r="M713" s="214"/>
      <c r="N713" s="214"/>
      <c r="O713" s="214"/>
      <c r="P713" s="214"/>
      <c r="Q713" s="214"/>
      <c r="R713" s="214"/>
      <c r="S713" s="214"/>
      <c r="T713" s="214"/>
      <c r="U713" s="214"/>
      <c r="V713" s="214"/>
      <c r="W713" s="214"/>
      <c r="X713" s="214"/>
      <c r="Y713" s="214"/>
      <c r="Z713" s="214"/>
      <c r="AA713" s="214"/>
      <c r="AB713" s="214"/>
    </row>
    <row r="714">
      <c r="A714" s="180"/>
      <c r="B714" s="214"/>
      <c r="C714" s="214"/>
      <c r="D714" s="214"/>
      <c r="E714" s="214"/>
      <c r="F714" s="214"/>
      <c r="G714" s="214"/>
      <c r="H714" s="180"/>
      <c r="I714" s="769"/>
      <c r="J714" s="180"/>
      <c r="K714" s="214"/>
      <c r="L714" s="214"/>
      <c r="M714" s="214"/>
      <c r="N714" s="214"/>
      <c r="O714" s="214"/>
      <c r="P714" s="214"/>
      <c r="Q714" s="214"/>
      <c r="R714" s="214"/>
      <c r="S714" s="214"/>
      <c r="T714" s="214"/>
      <c r="U714" s="214"/>
      <c r="V714" s="214"/>
      <c r="W714" s="214"/>
      <c r="X714" s="214"/>
      <c r="Y714" s="214"/>
      <c r="Z714" s="214"/>
      <c r="AA714" s="214"/>
      <c r="AB714" s="214"/>
    </row>
    <row r="715">
      <c r="A715" s="180"/>
      <c r="B715" s="214"/>
      <c r="C715" s="214"/>
      <c r="D715" s="214"/>
      <c r="E715" s="214"/>
      <c r="F715" s="214"/>
      <c r="G715" s="214"/>
      <c r="H715" s="180"/>
      <c r="I715" s="769"/>
      <c r="J715" s="180"/>
      <c r="K715" s="214"/>
      <c r="L715" s="214"/>
      <c r="M715" s="214"/>
      <c r="N715" s="214"/>
      <c r="O715" s="214"/>
      <c r="P715" s="214"/>
      <c r="Q715" s="214"/>
      <c r="R715" s="214"/>
      <c r="S715" s="214"/>
      <c r="T715" s="214"/>
      <c r="U715" s="214"/>
      <c r="V715" s="214"/>
      <c r="W715" s="214"/>
      <c r="X715" s="214"/>
      <c r="Y715" s="214"/>
      <c r="Z715" s="214"/>
      <c r="AA715" s="214"/>
      <c r="AB715" s="214"/>
    </row>
    <row r="716">
      <c r="A716" s="180"/>
      <c r="B716" s="214"/>
      <c r="C716" s="214"/>
      <c r="D716" s="214"/>
      <c r="E716" s="214"/>
      <c r="F716" s="214"/>
      <c r="G716" s="214"/>
      <c r="H716" s="180"/>
      <c r="I716" s="769"/>
      <c r="J716" s="180"/>
      <c r="K716" s="214"/>
      <c r="L716" s="214"/>
      <c r="M716" s="214"/>
      <c r="N716" s="214"/>
      <c r="O716" s="214"/>
      <c r="P716" s="214"/>
      <c r="Q716" s="214"/>
      <c r="R716" s="214"/>
      <c r="S716" s="214"/>
      <c r="T716" s="214"/>
      <c r="U716" s="214"/>
      <c r="V716" s="214"/>
      <c r="W716" s="214"/>
      <c r="X716" s="214"/>
      <c r="Y716" s="214"/>
      <c r="Z716" s="214"/>
      <c r="AA716" s="214"/>
      <c r="AB716" s="214"/>
    </row>
    <row r="717">
      <c r="A717" s="180"/>
      <c r="B717" s="214"/>
      <c r="C717" s="214"/>
      <c r="D717" s="214"/>
      <c r="E717" s="214"/>
      <c r="F717" s="214"/>
      <c r="G717" s="214"/>
      <c r="H717" s="180"/>
      <c r="I717" s="769"/>
      <c r="J717" s="180"/>
      <c r="K717" s="214"/>
      <c r="L717" s="214"/>
      <c r="M717" s="214"/>
      <c r="N717" s="214"/>
      <c r="O717" s="214"/>
      <c r="P717" s="214"/>
      <c r="Q717" s="214"/>
      <c r="R717" s="214"/>
      <c r="S717" s="214"/>
      <c r="T717" s="214"/>
      <c r="U717" s="214"/>
      <c r="V717" s="214"/>
      <c r="W717" s="214"/>
      <c r="X717" s="214"/>
      <c r="Y717" s="214"/>
      <c r="Z717" s="214"/>
      <c r="AA717" s="214"/>
      <c r="AB717" s="214"/>
    </row>
    <row r="718">
      <c r="A718" s="180"/>
      <c r="B718" s="214"/>
      <c r="C718" s="214"/>
      <c r="D718" s="214"/>
      <c r="E718" s="214"/>
      <c r="F718" s="214"/>
      <c r="G718" s="214"/>
      <c r="H718" s="180"/>
      <c r="I718" s="769"/>
      <c r="J718" s="180"/>
      <c r="K718" s="214"/>
      <c r="L718" s="214"/>
      <c r="M718" s="214"/>
      <c r="N718" s="214"/>
      <c r="O718" s="214"/>
      <c r="P718" s="214"/>
      <c r="Q718" s="214"/>
      <c r="R718" s="214"/>
      <c r="S718" s="214"/>
      <c r="T718" s="214"/>
      <c r="U718" s="214"/>
      <c r="V718" s="214"/>
      <c r="W718" s="214"/>
      <c r="X718" s="214"/>
      <c r="Y718" s="214"/>
      <c r="Z718" s="214"/>
      <c r="AA718" s="214"/>
      <c r="AB718" s="214"/>
    </row>
    <row r="719">
      <c r="A719" s="180"/>
      <c r="B719" s="214"/>
      <c r="C719" s="214"/>
      <c r="D719" s="214"/>
      <c r="E719" s="214"/>
      <c r="F719" s="214"/>
      <c r="G719" s="214"/>
      <c r="H719" s="180"/>
      <c r="I719" s="769"/>
      <c r="J719" s="180"/>
      <c r="K719" s="214"/>
      <c r="L719" s="214"/>
      <c r="M719" s="214"/>
      <c r="N719" s="214"/>
      <c r="O719" s="214"/>
      <c r="P719" s="214"/>
      <c r="Q719" s="214"/>
      <c r="R719" s="214"/>
      <c r="S719" s="214"/>
      <c r="T719" s="214"/>
      <c r="U719" s="214"/>
      <c r="V719" s="214"/>
      <c r="W719" s="214"/>
      <c r="X719" s="214"/>
      <c r="Y719" s="214"/>
      <c r="Z719" s="214"/>
      <c r="AA719" s="214"/>
      <c r="AB719" s="214"/>
    </row>
    <row r="720">
      <c r="A720" s="180"/>
      <c r="B720" s="214"/>
      <c r="C720" s="214"/>
      <c r="D720" s="214"/>
      <c r="E720" s="214"/>
      <c r="F720" s="214"/>
      <c r="G720" s="214"/>
      <c r="H720" s="180"/>
      <c r="I720" s="769"/>
      <c r="J720" s="180"/>
      <c r="K720" s="214"/>
      <c r="L720" s="214"/>
      <c r="M720" s="214"/>
      <c r="N720" s="214"/>
      <c r="O720" s="214"/>
      <c r="P720" s="214"/>
      <c r="Q720" s="214"/>
      <c r="R720" s="214"/>
      <c r="S720" s="214"/>
      <c r="T720" s="214"/>
      <c r="U720" s="214"/>
      <c r="V720" s="214"/>
      <c r="W720" s="214"/>
      <c r="X720" s="214"/>
      <c r="Y720" s="214"/>
      <c r="Z720" s="214"/>
      <c r="AA720" s="214"/>
      <c r="AB720" s="214"/>
    </row>
    <row r="721">
      <c r="A721" s="180"/>
      <c r="B721" s="214"/>
      <c r="C721" s="214"/>
      <c r="D721" s="214"/>
      <c r="E721" s="214"/>
      <c r="F721" s="214"/>
      <c r="G721" s="214"/>
      <c r="H721" s="180"/>
      <c r="I721" s="769"/>
      <c r="J721" s="180"/>
      <c r="K721" s="214"/>
      <c r="L721" s="214"/>
      <c r="M721" s="214"/>
      <c r="N721" s="214"/>
      <c r="O721" s="214"/>
      <c r="P721" s="214"/>
      <c r="Q721" s="214"/>
      <c r="R721" s="214"/>
      <c r="S721" s="214"/>
      <c r="T721" s="214"/>
      <c r="U721" s="214"/>
      <c r="V721" s="214"/>
      <c r="W721" s="214"/>
      <c r="X721" s="214"/>
      <c r="Y721" s="214"/>
      <c r="Z721" s="214"/>
      <c r="AA721" s="214"/>
      <c r="AB721" s="214"/>
    </row>
    <row r="722">
      <c r="A722" s="180"/>
      <c r="B722" s="214"/>
      <c r="C722" s="214"/>
      <c r="D722" s="214"/>
      <c r="E722" s="214"/>
      <c r="F722" s="214"/>
      <c r="G722" s="214"/>
      <c r="H722" s="180"/>
      <c r="I722" s="769"/>
      <c r="J722" s="180"/>
      <c r="K722" s="214"/>
      <c r="L722" s="214"/>
      <c r="M722" s="214"/>
      <c r="N722" s="214"/>
      <c r="O722" s="214"/>
      <c r="P722" s="214"/>
      <c r="Q722" s="214"/>
      <c r="R722" s="214"/>
      <c r="S722" s="214"/>
      <c r="T722" s="214"/>
      <c r="U722" s="214"/>
      <c r="V722" s="214"/>
      <c r="W722" s="214"/>
      <c r="X722" s="214"/>
      <c r="Y722" s="214"/>
      <c r="Z722" s="214"/>
      <c r="AA722" s="214"/>
      <c r="AB722" s="214"/>
    </row>
    <row r="723">
      <c r="A723" s="180"/>
      <c r="B723" s="214"/>
      <c r="C723" s="214"/>
      <c r="D723" s="214"/>
      <c r="E723" s="214"/>
      <c r="F723" s="214"/>
      <c r="G723" s="214"/>
      <c r="H723" s="180"/>
      <c r="I723" s="769"/>
      <c r="J723" s="180"/>
      <c r="K723" s="214"/>
      <c r="L723" s="214"/>
      <c r="M723" s="214"/>
      <c r="N723" s="214"/>
      <c r="O723" s="214"/>
      <c r="P723" s="214"/>
      <c r="Q723" s="214"/>
      <c r="R723" s="214"/>
      <c r="S723" s="214"/>
      <c r="T723" s="214"/>
      <c r="U723" s="214"/>
      <c r="V723" s="214"/>
      <c r="W723" s="214"/>
      <c r="X723" s="214"/>
      <c r="Y723" s="214"/>
      <c r="Z723" s="214"/>
      <c r="AA723" s="214"/>
      <c r="AB723" s="214"/>
    </row>
    <row r="724">
      <c r="A724" s="180"/>
      <c r="B724" s="214"/>
      <c r="C724" s="214"/>
      <c r="D724" s="214"/>
      <c r="E724" s="214"/>
      <c r="F724" s="214"/>
      <c r="G724" s="214"/>
      <c r="H724" s="180"/>
      <c r="I724" s="769"/>
      <c r="J724" s="180"/>
      <c r="K724" s="214"/>
      <c r="L724" s="214"/>
      <c r="M724" s="214"/>
      <c r="N724" s="214"/>
      <c r="O724" s="214"/>
      <c r="P724" s="214"/>
      <c r="Q724" s="214"/>
      <c r="R724" s="214"/>
      <c r="S724" s="214"/>
      <c r="T724" s="214"/>
      <c r="U724" s="214"/>
      <c r="V724" s="214"/>
      <c r="W724" s="214"/>
      <c r="X724" s="214"/>
      <c r="Y724" s="214"/>
      <c r="Z724" s="214"/>
      <c r="AA724" s="214"/>
      <c r="AB724" s="214"/>
    </row>
    <row r="725">
      <c r="A725" s="180"/>
      <c r="B725" s="214"/>
      <c r="C725" s="214"/>
      <c r="D725" s="214"/>
      <c r="E725" s="214"/>
      <c r="F725" s="214"/>
      <c r="G725" s="214"/>
      <c r="H725" s="180"/>
      <c r="I725" s="769"/>
      <c r="J725" s="180"/>
      <c r="K725" s="214"/>
      <c r="L725" s="214"/>
      <c r="M725" s="214"/>
      <c r="N725" s="214"/>
      <c r="O725" s="214"/>
      <c r="P725" s="214"/>
      <c r="Q725" s="214"/>
      <c r="R725" s="214"/>
      <c r="S725" s="214"/>
      <c r="T725" s="214"/>
      <c r="U725" s="214"/>
      <c r="V725" s="214"/>
      <c r="W725" s="214"/>
      <c r="X725" s="214"/>
      <c r="Y725" s="214"/>
      <c r="Z725" s="214"/>
      <c r="AA725" s="214"/>
      <c r="AB725" s="214"/>
    </row>
    <row r="726">
      <c r="A726" s="180"/>
      <c r="B726" s="214"/>
      <c r="C726" s="214"/>
      <c r="D726" s="214"/>
      <c r="E726" s="214"/>
      <c r="F726" s="214"/>
      <c r="G726" s="214"/>
      <c r="H726" s="180"/>
      <c r="I726" s="769"/>
      <c r="J726" s="180"/>
      <c r="K726" s="214"/>
      <c r="L726" s="214"/>
      <c r="M726" s="214"/>
      <c r="N726" s="214"/>
      <c r="O726" s="214"/>
      <c r="P726" s="214"/>
      <c r="Q726" s="214"/>
      <c r="R726" s="214"/>
      <c r="S726" s="214"/>
      <c r="T726" s="214"/>
      <c r="U726" s="214"/>
      <c r="V726" s="214"/>
      <c r="W726" s="214"/>
      <c r="X726" s="214"/>
      <c r="Y726" s="214"/>
      <c r="Z726" s="214"/>
      <c r="AA726" s="214"/>
      <c r="AB726" s="214"/>
    </row>
    <row r="727">
      <c r="A727" s="180"/>
      <c r="B727" s="214"/>
      <c r="C727" s="214"/>
      <c r="D727" s="214"/>
      <c r="E727" s="214"/>
      <c r="F727" s="214"/>
      <c r="G727" s="214"/>
      <c r="H727" s="180"/>
      <c r="I727" s="769"/>
      <c r="J727" s="180"/>
      <c r="K727" s="214"/>
      <c r="L727" s="214"/>
      <c r="M727" s="214"/>
      <c r="N727" s="214"/>
      <c r="O727" s="214"/>
      <c r="P727" s="214"/>
      <c r="Q727" s="214"/>
      <c r="R727" s="214"/>
      <c r="S727" s="214"/>
      <c r="T727" s="214"/>
      <c r="U727" s="214"/>
      <c r="V727" s="214"/>
      <c r="W727" s="214"/>
      <c r="X727" s="214"/>
      <c r="Y727" s="214"/>
      <c r="Z727" s="214"/>
      <c r="AA727" s="214"/>
      <c r="AB727" s="214"/>
    </row>
    <row r="728">
      <c r="A728" s="180"/>
      <c r="B728" s="214"/>
      <c r="C728" s="214"/>
      <c r="D728" s="214"/>
      <c r="E728" s="214"/>
      <c r="F728" s="214"/>
      <c r="G728" s="214"/>
      <c r="H728" s="180"/>
      <c r="I728" s="769"/>
      <c r="J728" s="180"/>
      <c r="K728" s="214"/>
      <c r="L728" s="214"/>
      <c r="M728" s="214"/>
      <c r="N728" s="214"/>
      <c r="O728" s="214"/>
      <c r="P728" s="214"/>
      <c r="Q728" s="214"/>
      <c r="R728" s="214"/>
      <c r="S728" s="214"/>
      <c r="T728" s="214"/>
      <c r="U728" s="214"/>
      <c r="V728" s="214"/>
      <c r="W728" s="214"/>
      <c r="X728" s="214"/>
      <c r="Y728" s="214"/>
      <c r="Z728" s="214"/>
      <c r="AA728" s="214"/>
      <c r="AB728" s="214"/>
    </row>
    <row r="729">
      <c r="A729" s="180"/>
      <c r="B729" s="214"/>
      <c r="C729" s="214"/>
      <c r="D729" s="214"/>
      <c r="E729" s="214"/>
      <c r="F729" s="214"/>
      <c r="G729" s="214"/>
      <c r="H729" s="180"/>
      <c r="I729" s="769"/>
      <c r="J729" s="180"/>
      <c r="K729" s="214"/>
      <c r="L729" s="214"/>
      <c r="M729" s="214"/>
      <c r="N729" s="214"/>
      <c r="O729" s="214"/>
      <c r="P729" s="214"/>
      <c r="Q729" s="214"/>
      <c r="R729" s="214"/>
      <c r="S729" s="214"/>
      <c r="T729" s="214"/>
      <c r="U729" s="214"/>
      <c r="V729" s="214"/>
      <c r="W729" s="214"/>
      <c r="X729" s="214"/>
      <c r="Y729" s="214"/>
      <c r="Z729" s="214"/>
      <c r="AA729" s="214"/>
      <c r="AB729" s="214"/>
    </row>
    <row r="730">
      <c r="A730" s="180"/>
      <c r="B730" s="214"/>
      <c r="C730" s="214"/>
      <c r="D730" s="214"/>
      <c r="E730" s="214"/>
      <c r="F730" s="214"/>
      <c r="G730" s="214"/>
      <c r="H730" s="180"/>
      <c r="I730" s="769"/>
      <c r="J730" s="180"/>
      <c r="K730" s="214"/>
      <c r="L730" s="214"/>
      <c r="M730" s="214"/>
      <c r="N730" s="214"/>
      <c r="O730" s="214"/>
      <c r="P730" s="214"/>
      <c r="Q730" s="214"/>
      <c r="R730" s="214"/>
      <c r="S730" s="214"/>
      <c r="T730" s="214"/>
      <c r="U730" s="214"/>
      <c r="V730" s="214"/>
      <c r="W730" s="214"/>
      <c r="X730" s="214"/>
      <c r="Y730" s="214"/>
      <c r="Z730" s="214"/>
      <c r="AA730" s="214"/>
      <c r="AB730" s="214"/>
    </row>
    <row r="731">
      <c r="A731" s="180"/>
      <c r="B731" s="214"/>
      <c r="C731" s="214"/>
      <c r="D731" s="214"/>
      <c r="E731" s="214"/>
      <c r="F731" s="214"/>
      <c r="G731" s="214"/>
      <c r="H731" s="180"/>
      <c r="I731" s="769"/>
      <c r="J731" s="180"/>
      <c r="K731" s="214"/>
      <c r="L731" s="214"/>
      <c r="M731" s="214"/>
      <c r="N731" s="214"/>
      <c r="O731" s="214"/>
      <c r="P731" s="214"/>
      <c r="Q731" s="214"/>
      <c r="R731" s="214"/>
      <c r="S731" s="214"/>
      <c r="T731" s="214"/>
      <c r="U731" s="214"/>
      <c r="V731" s="214"/>
      <c r="W731" s="214"/>
      <c r="X731" s="214"/>
      <c r="Y731" s="214"/>
      <c r="Z731" s="214"/>
      <c r="AA731" s="214"/>
      <c r="AB731" s="214"/>
    </row>
    <row r="732">
      <c r="A732" s="180"/>
      <c r="B732" s="214"/>
      <c r="C732" s="214"/>
      <c r="D732" s="214"/>
      <c r="E732" s="214"/>
      <c r="F732" s="214"/>
      <c r="G732" s="214"/>
      <c r="H732" s="180"/>
      <c r="I732" s="769"/>
      <c r="J732" s="180"/>
      <c r="K732" s="214"/>
      <c r="L732" s="214"/>
      <c r="M732" s="214"/>
      <c r="N732" s="214"/>
      <c r="O732" s="214"/>
      <c r="P732" s="214"/>
      <c r="Q732" s="214"/>
      <c r="R732" s="214"/>
      <c r="S732" s="214"/>
      <c r="T732" s="214"/>
      <c r="U732" s="214"/>
      <c r="V732" s="214"/>
      <c r="W732" s="214"/>
      <c r="X732" s="214"/>
      <c r="Y732" s="214"/>
      <c r="Z732" s="214"/>
      <c r="AA732" s="214"/>
      <c r="AB732" s="214"/>
    </row>
    <row r="733">
      <c r="A733" s="180"/>
      <c r="B733" s="214"/>
      <c r="C733" s="214"/>
      <c r="D733" s="214"/>
      <c r="E733" s="214"/>
      <c r="F733" s="214"/>
      <c r="G733" s="214"/>
      <c r="H733" s="180"/>
      <c r="I733" s="769"/>
      <c r="J733" s="180"/>
      <c r="K733" s="214"/>
      <c r="L733" s="214"/>
      <c r="M733" s="214"/>
      <c r="N733" s="214"/>
      <c r="O733" s="214"/>
      <c r="P733" s="214"/>
      <c r="Q733" s="214"/>
      <c r="R733" s="214"/>
      <c r="S733" s="214"/>
      <c r="T733" s="214"/>
      <c r="U733" s="214"/>
      <c r="V733" s="214"/>
      <c r="W733" s="214"/>
      <c r="X733" s="214"/>
      <c r="Y733" s="214"/>
      <c r="Z733" s="214"/>
      <c r="AA733" s="214"/>
      <c r="AB733" s="214"/>
    </row>
    <row r="734">
      <c r="A734" s="180"/>
      <c r="B734" s="214"/>
      <c r="C734" s="214"/>
      <c r="D734" s="214"/>
      <c r="E734" s="214"/>
      <c r="F734" s="214"/>
      <c r="G734" s="214"/>
      <c r="H734" s="180"/>
      <c r="I734" s="769"/>
      <c r="J734" s="180"/>
      <c r="K734" s="214"/>
      <c r="L734" s="214"/>
      <c r="M734" s="214"/>
      <c r="N734" s="214"/>
      <c r="O734" s="214"/>
      <c r="P734" s="214"/>
      <c r="Q734" s="214"/>
      <c r="R734" s="214"/>
      <c r="S734" s="214"/>
      <c r="T734" s="214"/>
      <c r="U734" s="214"/>
      <c r="V734" s="214"/>
      <c r="W734" s="214"/>
      <c r="X734" s="214"/>
      <c r="Y734" s="214"/>
      <c r="Z734" s="214"/>
      <c r="AA734" s="214"/>
      <c r="AB734" s="214"/>
    </row>
    <row r="735">
      <c r="A735" s="180"/>
      <c r="B735" s="214"/>
      <c r="C735" s="214"/>
      <c r="D735" s="214"/>
      <c r="E735" s="214"/>
      <c r="F735" s="214"/>
      <c r="G735" s="214"/>
      <c r="H735" s="180"/>
      <c r="I735" s="769"/>
      <c r="J735" s="180"/>
      <c r="K735" s="214"/>
      <c r="L735" s="214"/>
      <c r="M735" s="214"/>
      <c r="N735" s="214"/>
      <c r="O735" s="214"/>
      <c r="P735" s="214"/>
      <c r="Q735" s="214"/>
      <c r="R735" s="214"/>
      <c r="S735" s="214"/>
      <c r="T735" s="214"/>
      <c r="U735" s="214"/>
      <c r="V735" s="214"/>
      <c r="W735" s="214"/>
      <c r="X735" s="214"/>
      <c r="Y735" s="214"/>
      <c r="Z735" s="214"/>
      <c r="AA735" s="214"/>
      <c r="AB735" s="214"/>
    </row>
    <row r="736">
      <c r="A736" s="180"/>
      <c r="B736" s="214"/>
      <c r="C736" s="214"/>
      <c r="D736" s="214"/>
      <c r="E736" s="214"/>
      <c r="F736" s="214"/>
      <c r="G736" s="214"/>
      <c r="H736" s="180"/>
      <c r="I736" s="769"/>
      <c r="J736" s="180"/>
      <c r="K736" s="214"/>
      <c r="L736" s="214"/>
      <c r="M736" s="214"/>
      <c r="N736" s="214"/>
      <c r="O736" s="214"/>
      <c r="P736" s="214"/>
      <c r="Q736" s="214"/>
      <c r="R736" s="214"/>
      <c r="S736" s="214"/>
      <c r="T736" s="214"/>
      <c r="U736" s="214"/>
      <c r="V736" s="214"/>
      <c r="W736" s="214"/>
      <c r="X736" s="214"/>
      <c r="Y736" s="214"/>
      <c r="Z736" s="214"/>
      <c r="AA736" s="214"/>
      <c r="AB736" s="214"/>
    </row>
    <row r="737">
      <c r="A737" s="180"/>
      <c r="B737" s="214"/>
      <c r="C737" s="214"/>
      <c r="D737" s="214"/>
      <c r="E737" s="214"/>
      <c r="F737" s="214"/>
      <c r="G737" s="214"/>
      <c r="H737" s="180"/>
      <c r="I737" s="769"/>
      <c r="J737" s="180"/>
      <c r="K737" s="214"/>
      <c r="L737" s="214"/>
      <c r="M737" s="214"/>
      <c r="N737" s="214"/>
      <c r="O737" s="214"/>
      <c r="P737" s="214"/>
      <c r="Q737" s="214"/>
      <c r="R737" s="214"/>
      <c r="S737" s="214"/>
      <c r="T737" s="214"/>
      <c r="U737" s="214"/>
      <c r="V737" s="214"/>
      <c r="W737" s="214"/>
      <c r="X737" s="214"/>
      <c r="Y737" s="214"/>
      <c r="Z737" s="214"/>
      <c r="AA737" s="214"/>
      <c r="AB737" s="214"/>
    </row>
    <row r="738">
      <c r="A738" s="180"/>
      <c r="B738" s="214"/>
      <c r="C738" s="214"/>
      <c r="D738" s="214"/>
      <c r="E738" s="214"/>
      <c r="F738" s="214"/>
      <c r="G738" s="214"/>
      <c r="H738" s="180"/>
      <c r="I738" s="769"/>
      <c r="J738" s="180"/>
      <c r="K738" s="214"/>
      <c r="L738" s="214"/>
      <c r="M738" s="214"/>
      <c r="N738" s="214"/>
      <c r="O738" s="214"/>
      <c r="P738" s="214"/>
      <c r="Q738" s="214"/>
      <c r="R738" s="214"/>
      <c r="S738" s="214"/>
      <c r="T738" s="214"/>
      <c r="U738" s="214"/>
      <c r="V738" s="214"/>
      <c r="W738" s="214"/>
      <c r="X738" s="214"/>
      <c r="Y738" s="214"/>
      <c r="Z738" s="214"/>
      <c r="AA738" s="214"/>
      <c r="AB738" s="214"/>
    </row>
    <row r="739">
      <c r="A739" s="180"/>
      <c r="B739" s="214"/>
      <c r="C739" s="214"/>
      <c r="D739" s="214"/>
      <c r="E739" s="214"/>
      <c r="F739" s="214"/>
      <c r="G739" s="214"/>
      <c r="H739" s="180"/>
      <c r="I739" s="769"/>
      <c r="J739" s="180"/>
      <c r="K739" s="214"/>
      <c r="L739" s="214"/>
      <c r="M739" s="214"/>
      <c r="N739" s="214"/>
      <c r="O739" s="214"/>
      <c r="P739" s="214"/>
      <c r="Q739" s="214"/>
      <c r="R739" s="214"/>
      <c r="S739" s="214"/>
      <c r="T739" s="214"/>
      <c r="U739" s="214"/>
      <c r="V739" s="214"/>
      <c r="W739" s="214"/>
      <c r="X739" s="214"/>
      <c r="Y739" s="214"/>
      <c r="Z739" s="214"/>
      <c r="AA739" s="214"/>
      <c r="AB739" s="214"/>
    </row>
    <row r="740">
      <c r="A740" s="180"/>
      <c r="B740" s="214"/>
      <c r="C740" s="214"/>
      <c r="D740" s="214"/>
      <c r="E740" s="214"/>
      <c r="F740" s="214"/>
      <c r="G740" s="214"/>
      <c r="H740" s="180"/>
      <c r="I740" s="769"/>
      <c r="J740" s="180"/>
      <c r="K740" s="214"/>
      <c r="L740" s="214"/>
      <c r="M740" s="214"/>
      <c r="N740" s="214"/>
      <c r="O740" s="214"/>
      <c r="P740" s="214"/>
      <c r="Q740" s="214"/>
      <c r="R740" s="214"/>
      <c r="S740" s="214"/>
      <c r="T740" s="214"/>
      <c r="U740" s="214"/>
      <c r="V740" s="214"/>
      <c r="W740" s="214"/>
      <c r="X740" s="214"/>
      <c r="Y740" s="214"/>
      <c r="Z740" s="214"/>
      <c r="AA740" s="214"/>
      <c r="AB740" s="214"/>
    </row>
    <row r="741">
      <c r="A741" s="180"/>
      <c r="B741" s="214"/>
      <c r="C741" s="214"/>
      <c r="D741" s="214"/>
      <c r="E741" s="214"/>
      <c r="F741" s="214"/>
      <c r="G741" s="214"/>
      <c r="H741" s="180"/>
      <c r="I741" s="769"/>
      <c r="J741" s="180"/>
      <c r="K741" s="214"/>
      <c r="L741" s="214"/>
      <c r="M741" s="214"/>
      <c r="N741" s="214"/>
      <c r="O741" s="214"/>
      <c r="P741" s="214"/>
      <c r="Q741" s="214"/>
      <c r="R741" s="214"/>
      <c r="S741" s="214"/>
      <c r="T741" s="214"/>
      <c r="U741" s="214"/>
      <c r="V741" s="214"/>
      <c r="W741" s="214"/>
      <c r="X741" s="214"/>
      <c r="Y741" s="214"/>
      <c r="Z741" s="214"/>
      <c r="AA741" s="214"/>
      <c r="AB741" s="214"/>
    </row>
    <row r="742">
      <c r="A742" s="180"/>
      <c r="B742" s="214"/>
      <c r="C742" s="214"/>
      <c r="D742" s="214"/>
      <c r="E742" s="214"/>
      <c r="F742" s="214"/>
      <c r="G742" s="214"/>
      <c r="H742" s="180"/>
      <c r="I742" s="769"/>
      <c r="J742" s="180"/>
      <c r="K742" s="214"/>
      <c r="L742" s="214"/>
      <c r="M742" s="214"/>
      <c r="N742" s="214"/>
      <c r="O742" s="214"/>
      <c r="P742" s="214"/>
      <c r="Q742" s="214"/>
      <c r="R742" s="214"/>
      <c r="S742" s="214"/>
      <c r="T742" s="214"/>
      <c r="U742" s="214"/>
      <c r="V742" s="214"/>
      <c r="W742" s="214"/>
      <c r="X742" s="214"/>
      <c r="Y742" s="214"/>
      <c r="Z742" s="214"/>
      <c r="AA742" s="214"/>
      <c r="AB742" s="214"/>
    </row>
    <row r="743">
      <c r="A743" s="180"/>
      <c r="B743" s="214"/>
      <c r="C743" s="214"/>
      <c r="D743" s="214"/>
      <c r="E743" s="214"/>
      <c r="F743" s="214"/>
      <c r="G743" s="214"/>
      <c r="H743" s="180"/>
      <c r="I743" s="769"/>
      <c r="J743" s="180"/>
      <c r="K743" s="214"/>
      <c r="L743" s="214"/>
      <c r="M743" s="214"/>
      <c r="N743" s="214"/>
      <c r="O743" s="214"/>
      <c r="P743" s="214"/>
      <c r="Q743" s="214"/>
      <c r="R743" s="214"/>
      <c r="S743" s="214"/>
      <c r="T743" s="214"/>
      <c r="U743" s="214"/>
      <c r="V743" s="214"/>
      <c r="W743" s="214"/>
      <c r="X743" s="214"/>
      <c r="Y743" s="214"/>
      <c r="Z743" s="214"/>
      <c r="AA743" s="214"/>
      <c r="AB743" s="214"/>
    </row>
    <row r="744">
      <c r="A744" s="180"/>
      <c r="B744" s="214"/>
      <c r="C744" s="214"/>
      <c r="D744" s="214"/>
      <c r="E744" s="214"/>
      <c r="F744" s="214"/>
      <c r="G744" s="214"/>
      <c r="H744" s="180"/>
      <c r="I744" s="769"/>
      <c r="J744" s="180"/>
      <c r="K744" s="214"/>
      <c r="L744" s="214"/>
      <c r="M744" s="214"/>
      <c r="N744" s="214"/>
      <c r="O744" s="214"/>
      <c r="P744" s="214"/>
      <c r="Q744" s="214"/>
      <c r="R744" s="214"/>
      <c r="S744" s="214"/>
      <c r="T744" s="214"/>
      <c r="U744" s="214"/>
      <c r="V744" s="214"/>
      <c r="W744" s="214"/>
      <c r="X744" s="214"/>
      <c r="Y744" s="214"/>
      <c r="Z744" s="214"/>
      <c r="AA744" s="214"/>
      <c r="AB744" s="214"/>
    </row>
    <row r="745">
      <c r="A745" s="180"/>
      <c r="B745" s="214"/>
      <c r="C745" s="214"/>
      <c r="D745" s="214"/>
      <c r="E745" s="214"/>
      <c r="F745" s="214"/>
      <c r="G745" s="214"/>
      <c r="H745" s="180"/>
      <c r="I745" s="769"/>
      <c r="J745" s="180"/>
      <c r="K745" s="214"/>
      <c r="L745" s="214"/>
      <c r="M745" s="214"/>
      <c r="N745" s="214"/>
      <c r="O745" s="214"/>
      <c r="P745" s="214"/>
      <c r="Q745" s="214"/>
      <c r="R745" s="214"/>
      <c r="S745" s="214"/>
      <c r="T745" s="214"/>
      <c r="U745" s="214"/>
      <c r="V745" s="214"/>
      <c r="W745" s="214"/>
      <c r="X745" s="214"/>
      <c r="Y745" s="214"/>
      <c r="Z745" s="214"/>
      <c r="AA745" s="214"/>
      <c r="AB745" s="214"/>
    </row>
    <row r="746">
      <c r="A746" s="180"/>
      <c r="B746" s="214"/>
      <c r="C746" s="214"/>
      <c r="D746" s="214"/>
      <c r="E746" s="214"/>
      <c r="F746" s="214"/>
      <c r="G746" s="214"/>
      <c r="H746" s="180"/>
      <c r="I746" s="769"/>
      <c r="J746" s="180"/>
      <c r="K746" s="214"/>
      <c r="L746" s="214"/>
      <c r="M746" s="214"/>
      <c r="N746" s="214"/>
      <c r="O746" s="214"/>
      <c r="P746" s="214"/>
      <c r="Q746" s="214"/>
      <c r="R746" s="214"/>
      <c r="S746" s="214"/>
      <c r="T746" s="214"/>
      <c r="U746" s="214"/>
      <c r="V746" s="214"/>
      <c r="W746" s="214"/>
      <c r="X746" s="214"/>
      <c r="Y746" s="214"/>
      <c r="Z746" s="214"/>
      <c r="AA746" s="214"/>
      <c r="AB746" s="214"/>
    </row>
    <row r="747">
      <c r="A747" s="180"/>
      <c r="B747" s="214"/>
      <c r="C747" s="214"/>
      <c r="D747" s="214"/>
      <c r="E747" s="214"/>
      <c r="F747" s="214"/>
      <c r="G747" s="214"/>
      <c r="H747" s="180"/>
      <c r="I747" s="769"/>
      <c r="J747" s="180"/>
      <c r="K747" s="214"/>
      <c r="L747" s="214"/>
      <c r="M747" s="214"/>
      <c r="N747" s="214"/>
      <c r="O747" s="214"/>
      <c r="P747" s="214"/>
      <c r="Q747" s="214"/>
      <c r="R747" s="214"/>
      <c r="S747" s="214"/>
      <c r="T747" s="214"/>
      <c r="U747" s="214"/>
      <c r="V747" s="214"/>
      <c r="W747" s="214"/>
      <c r="X747" s="214"/>
      <c r="Y747" s="214"/>
      <c r="Z747" s="214"/>
      <c r="AA747" s="214"/>
      <c r="AB747" s="214"/>
    </row>
    <row r="748">
      <c r="A748" s="180"/>
      <c r="B748" s="214"/>
      <c r="C748" s="214"/>
      <c r="D748" s="214"/>
      <c r="E748" s="214"/>
      <c r="F748" s="214"/>
      <c r="G748" s="214"/>
      <c r="H748" s="180"/>
      <c r="I748" s="769"/>
      <c r="J748" s="180"/>
      <c r="K748" s="214"/>
      <c r="L748" s="214"/>
      <c r="M748" s="214"/>
      <c r="N748" s="214"/>
      <c r="O748" s="214"/>
      <c r="P748" s="214"/>
      <c r="Q748" s="214"/>
      <c r="R748" s="214"/>
      <c r="S748" s="214"/>
      <c r="T748" s="214"/>
      <c r="U748" s="214"/>
      <c r="V748" s="214"/>
      <c r="W748" s="214"/>
      <c r="X748" s="214"/>
      <c r="Y748" s="214"/>
      <c r="Z748" s="214"/>
      <c r="AA748" s="214"/>
      <c r="AB748" s="214"/>
    </row>
    <row r="749">
      <c r="A749" s="180"/>
      <c r="B749" s="214"/>
      <c r="C749" s="214"/>
      <c r="D749" s="214"/>
      <c r="E749" s="214"/>
      <c r="F749" s="214"/>
      <c r="G749" s="214"/>
      <c r="H749" s="180"/>
      <c r="I749" s="769"/>
      <c r="J749" s="180"/>
      <c r="K749" s="214"/>
      <c r="L749" s="214"/>
      <c r="M749" s="214"/>
      <c r="N749" s="214"/>
      <c r="O749" s="214"/>
      <c r="P749" s="214"/>
      <c r="Q749" s="214"/>
      <c r="R749" s="214"/>
      <c r="S749" s="214"/>
      <c r="T749" s="214"/>
      <c r="U749" s="214"/>
      <c r="V749" s="214"/>
      <c r="W749" s="214"/>
      <c r="X749" s="214"/>
      <c r="Y749" s="214"/>
      <c r="Z749" s="214"/>
      <c r="AA749" s="214"/>
      <c r="AB749" s="214"/>
    </row>
    <row r="750">
      <c r="A750" s="180"/>
      <c r="B750" s="214"/>
      <c r="C750" s="214"/>
      <c r="D750" s="214"/>
      <c r="E750" s="214"/>
      <c r="F750" s="214"/>
      <c r="G750" s="214"/>
      <c r="H750" s="180"/>
      <c r="I750" s="769"/>
      <c r="J750" s="180"/>
      <c r="K750" s="214"/>
      <c r="L750" s="214"/>
      <c r="M750" s="214"/>
      <c r="N750" s="214"/>
      <c r="O750" s="214"/>
      <c r="P750" s="214"/>
      <c r="Q750" s="214"/>
      <c r="R750" s="214"/>
      <c r="S750" s="214"/>
      <c r="T750" s="214"/>
      <c r="U750" s="214"/>
      <c r="V750" s="214"/>
      <c r="W750" s="214"/>
      <c r="X750" s="214"/>
      <c r="Y750" s="214"/>
      <c r="Z750" s="214"/>
      <c r="AA750" s="214"/>
      <c r="AB750" s="214"/>
    </row>
    <row r="751">
      <c r="A751" s="180"/>
      <c r="B751" s="214"/>
      <c r="C751" s="214"/>
      <c r="D751" s="214"/>
      <c r="E751" s="214"/>
      <c r="F751" s="214"/>
      <c r="G751" s="214"/>
      <c r="H751" s="180"/>
      <c r="I751" s="769"/>
      <c r="J751" s="180"/>
      <c r="K751" s="214"/>
      <c r="L751" s="214"/>
      <c r="M751" s="214"/>
      <c r="N751" s="214"/>
      <c r="O751" s="214"/>
      <c r="P751" s="214"/>
      <c r="Q751" s="214"/>
      <c r="R751" s="214"/>
      <c r="S751" s="214"/>
      <c r="T751" s="214"/>
      <c r="U751" s="214"/>
      <c r="V751" s="214"/>
      <c r="W751" s="214"/>
      <c r="X751" s="214"/>
      <c r="Y751" s="214"/>
      <c r="Z751" s="214"/>
      <c r="AA751" s="214"/>
      <c r="AB751" s="214"/>
    </row>
    <row r="752">
      <c r="A752" s="180"/>
      <c r="B752" s="214"/>
      <c r="C752" s="214"/>
      <c r="D752" s="214"/>
      <c r="E752" s="214"/>
      <c r="F752" s="214"/>
      <c r="G752" s="214"/>
      <c r="H752" s="180"/>
      <c r="I752" s="769"/>
      <c r="J752" s="180"/>
      <c r="K752" s="214"/>
      <c r="L752" s="214"/>
      <c r="M752" s="214"/>
      <c r="N752" s="214"/>
      <c r="O752" s="214"/>
      <c r="P752" s="214"/>
      <c r="Q752" s="214"/>
      <c r="R752" s="214"/>
      <c r="S752" s="214"/>
      <c r="T752" s="214"/>
      <c r="U752" s="214"/>
      <c r="V752" s="214"/>
      <c r="W752" s="214"/>
      <c r="X752" s="214"/>
      <c r="Y752" s="214"/>
      <c r="Z752" s="214"/>
      <c r="AA752" s="214"/>
      <c r="AB752" s="214"/>
    </row>
    <row r="753">
      <c r="A753" s="180"/>
      <c r="B753" s="214"/>
      <c r="C753" s="214"/>
      <c r="D753" s="214"/>
      <c r="E753" s="214"/>
      <c r="F753" s="214"/>
      <c r="G753" s="214"/>
      <c r="H753" s="180"/>
      <c r="I753" s="769"/>
      <c r="J753" s="180"/>
      <c r="K753" s="214"/>
      <c r="L753" s="214"/>
      <c r="M753" s="214"/>
      <c r="N753" s="214"/>
      <c r="O753" s="214"/>
      <c r="P753" s="214"/>
      <c r="Q753" s="214"/>
      <c r="R753" s="214"/>
      <c r="S753" s="214"/>
      <c r="T753" s="214"/>
      <c r="U753" s="214"/>
      <c r="V753" s="214"/>
      <c r="W753" s="214"/>
      <c r="X753" s="214"/>
      <c r="Y753" s="214"/>
      <c r="Z753" s="214"/>
      <c r="AA753" s="214"/>
      <c r="AB753" s="214"/>
    </row>
    <row r="754">
      <c r="A754" s="180"/>
      <c r="B754" s="214"/>
      <c r="C754" s="214"/>
      <c r="D754" s="214"/>
      <c r="E754" s="214"/>
      <c r="F754" s="214"/>
      <c r="G754" s="214"/>
      <c r="H754" s="180"/>
      <c r="I754" s="769"/>
      <c r="J754" s="180"/>
      <c r="K754" s="214"/>
      <c r="L754" s="214"/>
      <c r="M754" s="214"/>
      <c r="N754" s="214"/>
      <c r="O754" s="214"/>
      <c r="P754" s="214"/>
      <c r="Q754" s="214"/>
      <c r="R754" s="214"/>
      <c r="S754" s="214"/>
      <c r="T754" s="214"/>
      <c r="U754" s="214"/>
      <c r="V754" s="214"/>
      <c r="W754" s="214"/>
      <c r="X754" s="214"/>
      <c r="Y754" s="214"/>
      <c r="Z754" s="214"/>
      <c r="AA754" s="214"/>
      <c r="AB754" s="214"/>
    </row>
    <row r="755">
      <c r="A755" s="180"/>
      <c r="B755" s="214"/>
      <c r="C755" s="214"/>
      <c r="D755" s="214"/>
      <c r="E755" s="214"/>
      <c r="F755" s="214"/>
      <c r="G755" s="214"/>
      <c r="H755" s="180"/>
      <c r="I755" s="769"/>
      <c r="J755" s="180"/>
      <c r="K755" s="214"/>
      <c r="L755" s="214"/>
      <c r="M755" s="214"/>
      <c r="N755" s="214"/>
      <c r="O755" s="214"/>
      <c r="P755" s="214"/>
      <c r="Q755" s="214"/>
      <c r="R755" s="214"/>
      <c r="S755" s="214"/>
      <c r="T755" s="214"/>
      <c r="U755" s="214"/>
      <c r="V755" s="214"/>
      <c r="W755" s="214"/>
      <c r="X755" s="214"/>
      <c r="Y755" s="214"/>
      <c r="Z755" s="214"/>
      <c r="AA755" s="214"/>
      <c r="AB755" s="214"/>
    </row>
    <row r="756">
      <c r="A756" s="180"/>
      <c r="B756" s="214"/>
      <c r="C756" s="214"/>
      <c r="D756" s="214"/>
      <c r="E756" s="214"/>
      <c r="F756" s="214"/>
      <c r="G756" s="214"/>
      <c r="H756" s="180"/>
      <c r="I756" s="769"/>
      <c r="J756" s="180"/>
      <c r="K756" s="214"/>
      <c r="L756" s="214"/>
      <c r="M756" s="214"/>
      <c r="N756" s="214"/>
      <c r="O756" s="214"/>
      <c r="P756" s="214"/>
      <c r="Q756" s="214"/>
      <c r="R756" s="214"/>
      <c r="S756" s="214"/>
      <c r="T756" s="214"/>
      <c r="U756" s="214"/>
      <c r="V756" s="214"/>
      <c r="W756" s="214"/>
      <c r="X756" s="214"/>
      <c r="Y756" s="214"/>
      <c r="Z756" s="214"/>
      <c r="AA756" s="214"/>
      <c r="AB756" s="214"/>
    </row>
    <row r="757">
      <c r="A757" s="180"/>
      <c r="B757" s="214"/>
      <c r="C757" s="214"/>
      <c r="D757" s="214"/>
      <c r="E757" s="214"/>
      <c r="F757" s="214"/>
      <c r="G757" s="214"/>
      <c r="H757" s="180"/>
      <c r="I757" s="769"/>
      <c r="J757" s="180"/>
      <c r="K757" s="214"/>
      <c r="L757" s="214"/>
      <c r="M757" s="214"/>
      <c r="N757" s="214"/>
      <c r="O757" s="214"/>
      <c r="P757" s="214"/>
      <c r="Q757" s="214"/>
      <c r="R757" s="214"/>
      <c r="S757" s="214"/>
      <c r="T757" s="214"/>
      <c r="U757" s="214"/>
      <c r="V757" s="214"/>
      <c r="W757" s="214"/>
      <c r="X757" s="214"/>
      <c r="Y757" s="214"/>
      <c r="Z757" s="214"/>
      <c r="AA757" s="214"/>
      <c r="AB757" s="214"/>
    </row>
    <row r="758">
      <c r="A758" s="180"/>
      <c r="B758" s="214"/>
      <c r="C758" s="214"/>
      <c r="D758" s="214"/>
      <c r="E758" s="214"/>
      <c r="F758" s="214"/>
      <c r="G758" s="214"/>
      <c r="H758" s="180"/>
      <c r="I758" s="769"/>
      <c r="J758" s="180"/>
      <c r="K758" s="214"/>
      <c r="L758" s="214"/>
      <c r="M758" s="214"/>
      <c r="N758" s="214"/>
      <c r="O758" s="214"/>
      <c r="P758" s="214"/>
      <c r="Q758" s="214"/>
      <c r="R758" s="214"/>
      <c r="S758" s="214"/>
      <c r="T758" s="214"/>
      <c r="U758" s="214"/>
      <c r="V758" s="214"/>
      <c r="W758" s="214"/>
      <c r="X758" s="214"/>
      <c r="Y758" s="214"/>
      <c r="Z758" s="214"/>
      <c r="AA758" s="214"/>
      <c r="AB758" s="214"/>
    </row>
    <row r="759">
      <c r="A759" s="180"/>
      <c r="B759" s="214"/>
      <c r="C759" s="214"/>
      <c r="D759" s="214"/>
      <c r="E759" s="214"/>
      <c r="F759" s="214"/>
      <c r="G759" s="214"/>
      <c r="H759" s="180"/>
      <c r="I759" s="769"/>
      <c r="J759" s="180"/>
      <c r="K759" s="214"/>
      <c r="L759" s="214"/>
      <c r="M759" s="214"/>
      <c r="N759" s="214"/>
      <c r="O759" s="214"/>
      <c r="P759" s="214"/>
      <c r="Q759" s="214"/>
      <c r="R759" s="214"/>
      <c r="S759" s="214"/>
      <c r="T759" s="214"/>
      <c r="U759" s="214"/>
      <c r="V759" s="214"/>
      <c r="W759" s="214"/>
      <c r="X759" s="214"/>
      <c r="Y759" s="214"/>
      <c r="Z759" s="214"/>
      <c r="AA759" s="214"/>
      <c r="AB759" s="214"/>
    </row>
    <row r="760">
      <c r="A760" s="180"/>
      <c r="B760" s="214"/>
      <c r="C760" s="214"/>
      <c r="D760" s="214"/>
      <c r="E760" s="214"/>
      <c r="F760" s="214"/>
      <c r="G760" s="214"/>
      <c r="H760" s="180"/>
      <c r="I760" s="769"/>
      <c r="J760" s="180"/>
      <c r="K760" s="214"/>
      <c r="L760" s="214"/>
      <c r="M760" s="214"/>
      <c r="N760" s="214"/>
      <c r="O760" s="214"/>
      <c r="P760" s="214"/>
      <c r="Q760" s="214"/>
      <c r="R760" s="214"/>
      <c r="S760" s="214"/>
      <c r="T760" s="214"/>
      <c r="U760" s="214"/>
      <c r="V760" s="214"/>
      <c r="W760" s="214"/>
      <c r="X760" s="214"/>
      <c r="Y760" s="214"/>
      <c r="Z760" s="214"/>
      <c r="AA760" s="214"/>
      <c r="AB760" s="214"/>
    </row>
    <row r="761">
      <c r="A761" s="180"/>
      <c r="B761" s="214"/>
      <c r="C761" s="214"/>
      <c r="D761" s="214"/>
      <c r="E761" s="214"/>
      <c r="F761" s="214"/>
      <c r="G761" s="214"/>
      <c r="H761" s="180"/>
      <c r="I761" s="769"/>
      <c r="J761" s="180"/>
      <c r="K761" s="214"/>
      <c r="L761" s="214"/>
      <c r="M761" s="214"/>
      <c r="N761" s="214"/>
      <c r="O761" s="214"/>
      <c r="P761" s="214"/>
      <c r="Q761" s="214"/>
      <c r="R761" s="214"/>
      <c r="S761" s="214"/>
      <c r="T761" s="214"/>
      <c r="U761" s="214"/>
      <c r="V761" s="214"/>
      <c r="W761" s="214"/>
      <c r="X761" s="214"/>
      <c r="Y761" s="214"/>
      <c r="Z761" s="214"/>
      <c r="AA761" s="214"/>
      <c r="AB761" s="214"/>
    </row>
    <row r="762">
      <c r="A762" s="180"/>
      <c r="B762" s="214"/>
      <c r="C762" s="214"/>
      <c r="D762" s="214"/>
      <c r="E762" s="214"/>
      <c r="F762" s="214"/>
      <c r="G762" s="214"/>
      <c r="H762" s="180"/>
      <c r="I762" s="769"/>
      <c r="J762" s="180"/>
      <c r="K762" s="214"/>
      <c r="L762" s="214"/>
      <c r="M762" s="214"/>
      <c r="N762" s="214"/>
      <c r="O762" s="214"/>
      <c r="P762" s="214"/>
      <c r="Q762" s="214"/>
      <c r="R762" s="214"/>
      <c r="S762" s="214"/>
      <c r="T762" s="214"/>
      <c r="U762" s="214"/>
      <c r="V762" s="214"/>
      <c r="W762" s="214"/>
      <c r="X762" s="214"/>
      <c r="Y762" s="214"/>
      <c r="Z762" s="214"/>
      <c r="AA762" s="214"/>
      <c r="AB762" s="214"/>
    </row>
    <row r="763">
      <c r="A763" s="180"/>
      <c r="B763" s="214"/>
      <c r="C763" s="214"/>
      <c r="D763" s="214"/>
      <c r="E763" s="214"/>
      <c r="F763" s="214"/>
      <c r="G763" s="214"/>
      <c r="H763" s="180"/>
      <c r="I763" s="769"/>
      <c r="J763" s="180"/>
      <c r="K763" s="214"/>
      <c r="L763" s="214"/>
      <c r="M763" s="214"/>
      <c r="N763" s="214"/>
      <c r="O763" s="214"/>
      <c r="P763" s="214"/>
      <c r="Q763" s="214"/>
      <c r="R763" s="214"/>
      <c r="S763" s="214"/>
      <c r="T763" s="214"/>
      <c r="U763" s="214"/>
      <c r="V763" s="214"/>
      <c r="W763" s="214"/>
      <c r="X763" s="214"/>
      <c r="Y763" s="214"/>
      <c r="Z763" s="214"/>
      <c r="AA763" s="214"/>
      <c r="AB763" s="214"/>
    </row>
    <row r="764">
      <c r="A764" s="180"/>
      <c r="B764" s="214"/>
      <c r="C764" s="214"/>
      <c r="D764" s="214"/>
      <c r="E764" s="214"/>
      <c r="F764" s="214"/>
      <c r="G764" s="214"/>
      <c r="H764" s="180"/>
      <c r="I764" s="769"/>
      <c r="J764" s="180"/>
      <c r="K764" s="214"/>
      <c r="L764" s="214"/>
      <c r="M764" s="214"/>
      <c r="N764" s="214"/>
      <c r="O764" s="214"/>
      <c r="P764" s="214"/>
      <c r="Q764" s="214"/>
      <c r="R764" s="214"/>
      <c r="S764" s="214"/>
      <c r="T764" s="214"/>
      <c r="U764" s="214"/>
      <c r="V764" s="214"/>
      <c r="W764" s="214"/>
      <c r="X764" s="214"/>
      <c r="Y764" s="214"/>
      <c r="Z764" s="214"/>
      <c r="AA764" s="214"/>
      <c r="AB764" s="214"/>
    </row>
    <row r="765">
      <c r="A765" s="180"/>
      <c r="B765" s="214"/>
      <c r="C765" s="214"/>
      <c r="D765" s="214"/>
      <c r="E765" s="214"/>
      <c r="F765" s="214"/>
      <c r="G765" s="214"/>
      <c r="H765" s="180"/>
      <c r="I765" s="769"/>
      <c r="J765" s="180"/>
      <c r="K765" s="214"/>
      <c r="L765" s="214"/>
      <c r="M765" s="214"/>
      <c r="N765" s="214"/>
      <c r="O765" s="214"/>
      <c r="P765" s="214"/>
      <c r="Q765" s="214"/>
      <c r="R765" s="214"/>
      <c r="S765" s="214"/>
      <c r="T765" s="214"/>
      <c r="U765" s="214"/>
      <c r="V765" s="214"/>
      <c r="W765" s="214"/>
      <c r="X765" s="214"/>
      <c r="Y765" s="214"/>
      <c r="Z765" s="214"/>
      <c r="AA765" s="214"/>
      <c r="AB765" s="214"/>
    </row>
    <row r="766">
      <c r="A766" s="180"/>
      <c r="B766" s="214"/>
      <c r="C766" s="214"/>
      <c r="D766" s="214"/>
      <c r="E766" s="214"/>
      <c r="F766" s="214"/>
      <c r="G766" s="214"/>
      <c r="H766" s="180"/>
      <c r="I766" s="769"/>
      <c r="J766" s="180"/>
      <c r="K766" s="214"/>
      <c r="L766" s="214"/>
      <c r="M766" s="214"/>
      <c r="N766" s="214"/>
      <c r="O766" s="214"/>
      <c r="P766" s="214"/>
      <c r="Q766" s="214"/>
      <c r="R766" s="214"/>
      <c r="S766" s="214"/>
      <c r="T766" s="214"/>
      <c r="U766" s="214"/>
      <c r="V766" s="214"/>
      <c r="W766" s="214"/>
      <c r="X766" s="214"/>
      <c r="Y766" s="214"/>
      <c r="Z766" s="214"/>
      <c r="AA766" s="214"/>
      <c r="AB766" s="214"/>
    </row>
    <row r="767">
      <c r="A767" s="180"/>
      <c r="B767" s="214"/>
      <c r="C767" s="214"/>
      <c r="D767" s="214"/>
      <c r="E767" s="214"/>
      <c r="F767" s="214"/>
      <c r="G767" s="214"/>
      <c r="H767" s="180"/>
      <c r="I767" s="769"/>
      <c r="J767" s="180"/>
      <c r="K767" s="214"/>
      <c r="L767" s="214"/>
      <c r="M767" s="214"/>
      <c r="N767" s="214"/>
      <c r="O767" s="214"/>
      <c r="P767" s="214"/>
      <c r="Q767" s="214"/>
      <c r="R767" s="214"/>
      <c r="S767" s="214"/>
      <c r="T767" s="214"/>
      <c r="U767" s="214"/>
      <c r="V767" s="214"/>
      <c r="W767" s="214"/>
      <c r="X767" s="214"/>
      <c r="Y767" s="214"/>
      <c r="Z767" s="214"/>
      <c r="AA767" s="214"/>
      <c r="AB767" s="214"/>
    </row>
    <row r="768">
      <c r="A768" s="180"/>
      <c r="B768" s="214"/>
      <c r="C768" s="214"/>
      <c r="D768" s="214"/>
      <c r="E768" s="214"/>
      <c r="F768" s="214"/>
      <c r="G768" s="214"/>
      <c r="H768" s="180"/>
      <c r="I768" s="769"/>
      <c r="J768" s="180"/>
      <c r="K768" s="214"/>
      <c r="L768" s="214"/>
      <c r="M768" s="214"/>
      <c r="N768" s="214"/>
      <c r="O768" s="214"/>
      <c r="P768" s="214"/>
      <c r="Q768" s="214"/>
      <c r="R768" s="214"/>
      <c r="S768" s="214"/>
      <c r="T768" s="214"/>
      <c r="U768" s="214"/>
      <c r="V768" s="214"/>
      <c r="W768" s="214"/>
      <c r="X768" s="214"/>
      <c r="Y768" s="214"/>
      <c r="Z768" s="214"/>
      <c r="AA768" s="214"/>
      <c r="AB768" s="214"/>
    </row>
    <row r="769">
      <c r="A769" s="180"/>
      <c r="B769" s="214"/>
      <c r="C769" s="214"/>
      <c r="D769" s="214"/>
      <c r="E769" s="214"/>
      <c r="F769" s="214"/>
      <c r="G769" s="214"/>
      <c r="H769" s="180"/>
      <c r="I769" s="769"/>
      <c r="J769" s="180"/>
      <c r="K769" s="214"/>
      <c r="L769" s="214"/>
      <c r="M769" s="214"/>
      <c r="N769" s="214"/>
      <c r="O769" s="214"/>
      <c r="P769" s="214"/>
      <c r="Q769" s="214"/>
      <c r="R769" s="214"/>
      <c r="S769" s="214"/>
      <c r="T769" s="214"/>
      <c r="U769" s="214"/>
      <c r="V769" s="214"/>
      <c r="W769" s="214"/>
      <c r="X769" s="214"/>
      <c r="Y769" s="214"/>
      <c r="Z769" s="214"/>
      <c r="AA769" s="214"/>
      <c r="AB769" s="214"/>
    </row>
    <row r="770">
      <c r="A770" s="180"/>
      <c r="B770" s="214"/>
      <c r="C770" s="214"/>
      <c r="D770" s="214"/>
      <c r="E770" s="214"/>
      <c r="F770" s="214"/>
      <c r="G770" s="214"/>
      <c r="H770" s="180"/>
      <c r="I770" s="769"/>
      <c r="J770" s="180"/>
      <c r="K770" s="214"/>
      <c r="L770" s="214"/>
      <c r="M770" s="214"/>
      <c r="N770" s="214"/>
      <c r="O770" s="214"/>
      <c r="P770" s="214"/>
      <c r="Q770" s="214"/>
      <c r="R770" s="214"/>
      <c r="S770" s="214"/>
      <c r="T770" s="214"/>
      <c r="U770" s="214"/>
      <c r="V770" s="214"/>
      <c r="W770" s="214"/>
      <c r="X770" s="214"/>
      <c r="Y770" s="214"/>
      <c r="Z770" s="214"/>
      <c r="AA770" s="214"/>
      <c r="AB770" s="214"/>
    </row>
    <row r="771">
      <c r="A771" s="180"/>
      <c r="B771" s="214"/>
      <c r="C771" s="214"/>
      <c r="D771" s="214"/>
      <c r="E771" s="214"/>
      <c r="F771" s="214"/>
      <c r="G771" s="214"/>
      <c r="H771" s="180"/>
      <c r="I771" s="769"/>
      <c r="J771" s="180"/>
      <c r="K771" s="214"/>
      <c r="L771" s="214"/>
      <c r="M771" s="214"/>
      <c r="N771" s="214"/>
      <c r="O771" s="214"/>
      <c r="P771" s="214"/>
      <c r="Q771" s="214"/>
      <c r="R771" s="214"/>
      <c r="S771" s="214"/>
      <c r="T771" s="214"/>
      <c r="U771" s="214"/>
      <c r="V771" s="214"/>
      <c r="W771" s="214"/>
      <c r="X771" s="214"/>
      <c r="Y771" s="214"/>
      <c r="Z771" s="214"/>
      <c r="AA771" s="214"/>
      <c r="AB771" s="214"/>
    </row>
    <row r="772">
      <c r="A772" s="180"/>
      <c r="B772" s="214"/>
      <c r="C772" s="214"/>
      <c r="D772" s="214"/>
      <c r="E772" s="214"/>
      <c r="F772" s="214"/>
      <c r="G772" s="214"/>
      <c r="H772" s="180"/>
      <c r="I772" s="769"/>
      <c r="J772" s="180"/>
      <c r="K772" s="214"/>
      <c r="L772" s="214"/>
      <c r="M772" s="214"/>
      <c r="N772" s="214"/>
      <c r="O772" s="214"/>
      <c r="P772" s="214"/>
      <c r="Q772" s="214"/>
      <c r="R772" s="214"/>
      <c r="S772" s="214"/>
      <c r="T772" s="214"/>
      <c r="U772" s="214"/>
      <c r="V772" s="214"/>
      <c r="W772" s="214"/>
      <c r="X772" s="214"/>
      <c r="Y772" s="214"/>
      <c r="Z772" s="214"/>
      <c r="AA772" s="214"/>
      <c r="AB772" s="214"/>
    </row>
    <row r="773">
      <c r="A773" s="180"/>
      <c r="B773" s="214"/>
      <c r="C773" s="214"/>
      <c r="D773" s="214"/>
      <c r="E773" s="214"/>
      <c r="F773" s="214"/>
      <c r="G773" s="214"/>
      <c r="H773" s="180"/>
      <c r="I773" s="769"/>
      <c r="J773" s="180"/>
      <c r="K773" s="214"/>
      <c r="L773" s="214"/>
      <c r="M773" s="214"/>
      <c r="N773" s="214"/>
      <c r="O773" s="214"/>
      <c r="P773" s="214"/>
      <c r="Q773" s="214"/>
      <c r="R773" s="214"/>
      <c r="S773" s="214"/>
      <c r="T773" s="214"/>
      <c r="U773" s="214"/>
      <c r="V773" s="214"/>
      <c r="W773" s="214"/>
      <c r="X773" s="214"/>
      <c r="Y773" s="214"/>
      <c r="Z773" s="214"/>
      <c r="AA773" s="214"/>
      <c r="AB773" s="214"/>
    </row>
    <row r="774">
      <c r="A774" s="180"/>
      <c r="B774" s="214"/>
      <c r="C774" s="214"/>
      <c r="D774" s="214"/>
      <c r="E774" s="214"/>
      <c r="F774" s="214"/>
      <c r="G774" s="214"/>
      <c r="H774" s="180"/>
      <c r="I774" s="769"/>
      <c r="J774" s="180"/>
      <c r="K774" s="214"/>
      <c r="L774" s="214"/>
      <c r="M774" s="214"/>
      <c r="N774" s="214"/>
      <c r="O774" s="214"/>
      <c r="P774" s="214"/>
      <c r="Q774" s="214"/>
      <c r="R774" s="214"/>
      <c r="S774" s="214"/>
      <c r="T774" s="214"/>
      <c r="U774" s="214"/>
      <c r="V774" s="214"/>
      <c r="W774" s="214"/>
      <c r="X774" s="214"/>
      <c r="Y774" s="214"/>
      <c r="Z774" s="214"/>
      <c r="AA774" s="214"/>
      <c r="AB774" s="214"/>
    </row>
    <row r="775">
      <c r="A775" s="180"/>
      <c r="B775" s="214"/>
      <c r="C775" s="214"/>
      <c r="D775" s="214"/>
      <c r="E775" s="214"/>
      <c r="F775" s="214"/>
      <c r="G775" s="214"/>
      <c r="H775" s="180"/>
      <c r="I775" s="769"/>
      <c r="J775" s="180"/>
      <c r="K775" s="214"/>
      <c r="L775" s="214"/>
      <c r="M775" s="214"/>
      <c r="N775" s="214"/>
      <c r="O775" s="214"/>
      <c r="P775" s="214"/>
      <c r="Q775" s="214"/>
      <c r="R775" s="214"/>
      <c r="S775" s="214"/>
      <c r="T775" s="214"/>
      <c r="U775" s="214"/>
      <c r="V775" s="214"/>
      <c r="W775" s="214"/>
      <c r="X775" s="214"/>
      <c r="Y775" s="214"/>
      <c r="Z775" s="214"/>
      <c r="AA775" s="214"/>
      <c r="AB775" s="214"/>
    </row>
    <row r="776">
      <c r="A776" s="180"/>
      <c r="B776" s="214"/>
      <c r="C776" s="214"/>
      <c r="D776" s="214"/>
      <c r="E776" s="214"/>
      <c r="F776" s="214"/>
      <c r="G776" s="214"/>
      <c r="H776" s="180"/>
      <c r="I776" s="769"/>
      <c r="J776" s="180"/>
      <c r="K776" s="214"/>
      <c r="L776" s="214"/>
      <c r="M776" s="214"/>
      <c r="N776" s="214"/>
      <c r="O776" s="214"/>
      <c r="P776" s="214"/>
      <c r="Q776" s="214"/>
      <c r="R776" s="214"/>
      <c r="S776" s="214"/>
      <c r="T776" s="214"/>
      <c r="U776" s="214"/>
      <c r="V776" s="214"/>
      <c r="W776" s="214"/>
      <c r="X776" s="214"/>
      <c r="Y776" s="214"/>
      <c r="Z776" s="214"/>
      <c r="AA776" s="214"/>
      <c r="AB776" s="214"/>
    </row>
    <row r="777">
      <c r="A777" s="180"/>
      <c r="B777" s="214"/>
      <c r="C777" s="214"/>
      <c r="D777" s="214"/>
      <c r="E777" s="214"/>
      <c r="F777" s="214"/>
      <c r="G777" s="214"/>
      <c r="H777" s="180"/>
      <c r="I777" s="769"/>
      <c r="J777" s="180"/>
      <c r="K777" s="214"/>
      <c r="L777" s="214"/>
      <c r="M777" s="214"/>
      <c r="N777" s="214"/>
      <c r="O777" s="214"/>
      <c r="P777" s="214"/>
      <c r="Q777" s="214"/>
      <c r="R777" s="214"/>
      <c r="S777" s="214"/>
      <c r="T777" s="214"/>
      <c r="U777" s="214"/>
      <c r="V777" s="214"/>
      <c r="W777" s="214"/>
      <c r="X777" s="214"/>
      <c r="Y777" s="214"/>
      <c r="Z777" s="214"/>
      <c r="AA777" s="214"/>
      <c r="AB777" s="214"/>
    </row>
    <row r="778">
      <c r="A778" s="180"/>
      <c r="B778" s="214"/>
      <c r="C778" s="214"/>
      <c r="D778" s="214"/>
      <c r="E778" s="214"/>
      <c r="F778" s="214"/>
      <c r="G778" s="214"/>
      <c r="H778" s="180"/>
      <c r="I778" s="769"/>
      <c r="J778" s="180"/>
      <c r="K778" s="214"/>
      <c r="L778" s="214"/>
      <c r="M778" s="214"/>
      <c r="N778" s="214"/>
      <c r="O778" s="214"/>
      <c r="P778" s="214"/>
      <c r="Q778" s="214"/>
      <c r="R778" s="214"/>
      <c r="S778" s="214"/>
      <c r="T778" s="214"/>
      <c r="U778" s="214"/>
      <c r="V778" s="214"/>
      <c r="W778" s="214"/>
      <c r="X778" s="214"/>
      <c r="Y778" s="214"/>
      <c r="Z778" s="214"/>
      <c r="AA778" s="214"/>
      <c r="AB778" s="214"/>
    </row>
    <row r="779">
      <c r="A779" s="180"/>
      <c r="B779" s="214"/>
      <c r="C779" s="214"/>
      <c r="D779" s="214"/>
      <c r="E779" s="214"/>
      <c r="F779" s="214"/>
      <c r="G779" s="214"/>
      <c r="H779" s="180"/>
      <c r="I779" s="769"/>
      <c r="J779" s="180"/>
      <c r="K779" s="214"/>
      <c r="L779" s="214"/>
      <c r="M779" s="214"/>
      <c r="N779" s="214"/>
      <c r="O779" s="214"/>
      <c r="P779" s="214"/>
      <c r="Q779" s="214"/>
      <c r="R779" s="214"/>
      <c r="S779" s="214"/>
      <c r="T779" s="214"/>
      <c r="U779" s="214"/>
      <c r="V779" s="214"/>
      <c r="W779" s="214"/>
      <c r="X779" s="214"/>
      <c r="Y779" s="214"/>
      <c r="Z779" s="214"/>
      <c r="AA779" s="214"/>
      <c r="AB779" s="214"/>
    </row>
    <row r="780">
      <c r="A780" s="180"/>
      <c r="B780" s="214"/>
      <c r="C780" s="214"/>
      <c r="D780" s="214"/>
      <c r="E780" s="214"/>
      <c r="F780" s="214"/>
      <c r="G780" s="214"/>
      <c r="H780" s="180"/>
      <c r="I780" s="769"/>
      <c r="J780" s="180"/>
      <c r="K780" s="214"/>
      <c r="L780" s="214"/>
      <c r="M780" s="214"/>
      <c r="N780" s="214"/>
      <c r="O780" s="214"/>
      <c r="P780" s="214"/>
      <c r="Q780" s="214"/>
      <c r="R780" s="214"/>
      <c r="S780" s="214"/>
      <c r="T780" s="214"/>
      <c r="U780" s="214"/>
      <c r="V780" s="214"/>
      <c r="W780" s="214"/>
      <c r="X780" s="214"/>
      <c r="Y780" s="214"/>
      <c r="Z780" s="214"/>
      <c r="AA780" s="214"/>
      <c r="AB780" s="214"/>
    </row>
    <row r="781">
      <c r="A781" s="180"/>
      <c r="B781" s="214"/>
      <c r="C781" s="214"/>
      <c r="D781" s="214"/>
      <c r="E781" s="214"/>
      <c r="F781" s="214"/>
      <c r="G781" s="214"/>
      <c r="H781" s="180"/>
      <c r="I781" s="769"/>
      <c r="J781" s="180"/>
      <c r="K781" s="214"/>
      <c r="L781" s="214"/>
      <c r="M781" s="214"/>
      <c r="N781" s="214"/>
      <c r="O781" s="214"/>
      <c r="P781" s="214"/>
      <c r="Q781" s="214"/>
      <c r="R781" s="214"/>
      <c r="S781" s="214"/>
      <c r="T781" s="214"/>
      <c r="U781" s="214"/>
      <c r="V781" s="214"/>
      <c r="W781" s="214"/>
      <c r="X781" s="214"/>
      <c r="Y781" s="214"/>
      <c r="Z781" s="214"/>
      <c r="AA781" s="214"/>
      <c r="AB781" s="214"/>
    </row>
    <row r="782">
      <c r="A782" s="180"/>
      <c r="B782" s="214"/>
      <c r="C782" s="214"/>
      <c r="D782" s="214"/>
      <c r="E782" s="214"/>
      <c r="F782" s="214"/>
      <c r="G782" s="214"/>
      <c r="H782" s="180"/>
      <c r="I782" s="769"/>
      <c r="J782" s="180"/>
      <c r="K782" s="214"/>
      <c r="L782" s="214"/>
      <c r="M782" s="214"/>
      <c r="N782" s="214"/>
      <c r="O782" s="214"/>
      <c r="P782" s="214"/>
      <c r="Q782" s="214"/>
      <c r="R782" s="214"/>
      <c r="S782" s="214"/>
      <c r="T782" s="214"/>
      <c r="U782" s="214"/>
      <c r="V782" s="214"/>
      <c r="W782" s="214"/>
      <c r="X782" s="214"/>
      <c r="Y782" s="214"/>
      <c r="Z782" s="214"/>
      <c r="AA782" s="214"/>
      <c r="AB782" s="214"/>
    </row>
    <row r="783">
      <c r="A783" s="180"/>
      <c r="B783" s="214"/>
      <c r="C783" s="214"/>
      <c r="D783" s="214"/>
      <c r="E783" s="214"/>
      <c r="F783" s="214"/>
      <c r="G783" s="214"/>
      <c r="H783" s="180"/>
      <c r="I783" s="769"/>
      <c r="J783" s="180"/>
      <c r="K783" s="214"/>
      <c r="L783" s="214"/>
      <c r="M783" s="214"/>
      <c r="N783" s="214"/>
      <c r="O783" s="214"/>
      <c r="P783" s="214"/>
      <c r="Q783" s="214"/>
      <c r="R783" s="214"/>
      <c r="S783" s="214"/>
      <c r="T783" s="214"/>
      <c r="U783" s="214"/>
      <c r="V783" s="214"/>
      <c r="W783" s="214"/>
      <c r="X783" s="214"/>
      <c r="Y783" s="214"/>
      <c r="Z783" s="214"/>
      <c r="AA783" s="214"/>
      <c r="AB783" s="214"/>
    </row>
    <row r="784">
      <c r="A784" s="180"/>
      <c r="B784" s="214"/>
      <c r="C784" s="214"/>
      <c r="D784" s="214"/>
      <c r="E784" s="214"/>
      <c r="F784" s="214"/>
      <c r="G784" s="214"/>
      <c r="H784" s="180"/>
      <c r="I784" s="769"/>
      <c r="J784" s="180"/>
      <c r="K784" s="214"/>
      <c r="L784" s="214"/>
      <c r="M784" s="214"/>
      <c r="N784" s="214"/>
      <c r="O784" s="214"/>
      <c r="P784" s="214"/>
      <c r="Q784" s="214"/>
      <c r="R784" s="214"/>
      <c r="S784" s="214"/>
      <c r="T784" s="214"/>
      <c r="U784" s="214"/>
      <c r="V784" s="214"/>
      <c r="W784" s="214"/>
      <c r="X784" s="214"/>
      <c r="Y784" s="214"/>
      <c r="Z784" s="214"/>
      <c r="AA784" s="214"/>
      <c r="AB784" s="214"/>
    </row>
    <row r="785">
      <c r="A785" s="180"/>
      <c r="B785" s="214"/>
      <c r="C785" s="214"/>
      <c r="D785" s="214"/>
      <c r="E785" s="214"/>
      <c r="F785" s="214"/>
      <c r="G785" s="214"/>
      <c r="H785" s="180"/>
      <c r="I785" s="769"/>
      <c r="J785" s="180"/>
      <c r="K785" s="214"/>
      <c r="L785" s="214"/>
      <c r="M785" s="214"/>
      <c r="N785" s="214"/>
      <c r="O785" s="214"/>
      <c r="P785" s="214"/>
      <c r="Q785" s="214"/>
      <c r="R785" s="214"/>
      <c r="S785" s="214"/>
      <c r="T785" s="214"/>
      <c r="U785" s="214"/>
      <c r="V785" s="214"/>
      <c r="W785" s="214"/>
      <c r="X785" s="214"/>
      <c r="Y785" s="214"/>
      <c r="Z785" s="214"/>
      <c r="AA785" s="214"/>
      <c r="AB785" s="214"/>
    </row>
    <row r="786">
      <c r="A786" s="180"/>
      <c r="B786" s="214"/>
      <c r="C786" s="214"/>
      <c r="D786" s="214"/>
      <c r="E786" s="214"/>
      <c r="F786" s="214"/>
      <c r="G786" s="214"/>
      <c r="H786" s="180"/>
      <c r="I786" s="769"/>
      <c r="J786" s="180"/>
      <c r="K786" s="214"/>
      <c r="L786" s="214"/>
      <c r="M786" s="214"/>
      <c r="N786" s="214"/>
      <c r="O786" s="214"/>
      <c r="P786" s="214"/>
      <c r="Q786" s="214"/>
      <c r="R786" s="214"/>
      <c r="S786" s="214"/>
      <c r="T786" s="214"/>
      <c r="U786" s="214"/>
      <c r="V786" s="214"/>
      <c r="W786" s="214"/>
      <c r="X786" s="214"/>
      <c r="Y786" s="214"/>
      <c r="Z786" s="214"/>
      <c r="AA786" s="214"/>
      <c r="AB786" s="214"/>
    </row>
    <row r="787">
      <c r="A787" s="180"/>
      <c r="B787" s="214"/>
      <c r="C787" s="214"/>
      <c r="D787" s="214"/>
      <c r="E787" s="214"/>
      <c r="F787" s="214"/>
      <c r="G787" s="214"/>
      <c r="H787" s="180"/>
      <c r="I787" s="769"/>
      <c r="J787" s="180"/>
      <c r="K787" s="214"/>
      <c r="L787" s="214"/>
      <c r="M787" s="214"/>
      <c r="N787" s="214"/>
      <c r="O787" s="214"/>
      <c r="P787" s="214"/>
      <c r="Q787" s="214"/>
      <c r="R787" s="214"/>
      <c r="S787" s="214"/>
      <c r="T787" s="214"/>
      <c r="U787" s="214"/>
      <c r="V787" s="214"/>
      <c r="W787" s="214"/>
      <c r="X787" s="214"/>
      <c r="Y787" s="214"/>
      <c r="Z787" s="214"/>
      <c r="AA787" s="214"/>
      <c r="AB787" s="214"/>
    </row>
    <row r="788">
      <c r="A788" s="180"/>
      <c r="B788" s="214"/>
      <c r="C788" s="214"/>
      <c r="D788" s="214"/>
      <c r="E788" s="214"/>
      <c r="F788" s="214"/>
      <c r="G788" s="214"/>
      <c r="H788" s="180"/>
      <c r="I788" s="769"/>
      <c r="J788" s="180"/>
      <c r="K788" s="214"/>
      <c r="L788" s="214"/>
      <c r="M788" s="214"/>
      <c r="N788" s="214"/>
      <c r="O788" s="214"/>
      <c r="P788" s="214"/>
      <c r="Q788" s="214"/>
      <c r="R788" s="214"/>
      <c r="S788" s="214"/>
      <c r="T788" s="214"/>
      <c r="U788" s="214"/>
      <c r="V788" s="214"/>
      <c r="W788" s="214"/>
      <c r="X788" s="214"/>
      <c r="Y788" s="214"/>
      <c r="Z788" s="214"/>
      <c r="AA788" s="214"/>
      <c r="AB788" s="214"/>
    </row>
    <row r="789">
      <c r="A789" s="180"/>
      <c r="B789" s="214"/>
      <c r="C789" s="214"/>
      <c r="D789" s="214"/>
      <c r="E789" s="214"/>
      <c r="F789" s="214"/>
      <c r="G789" s="214"/>
      <c r="H789" s="180"/>
      <c r="I789" s="769"/>
      <c r="J789" s="180"/>
      <c r="K789" s="214"/>
      <c r="L789" s="214"/>
      <c r="M789" s="214"/>
      <c r="N789" s="214"/>
      <c r="O789" s="214"/>
      <c r="P789" s="214"/>
      <c r="Q789" s="214"/>
      <c r="R789" s="214"/>
      <c r="S789" s="214"/>
      <c r="T789" s="214"/>
      <c r="U789" s="214"/>
      <c r="V789" s="214"/>
      <c r="W789" s="214"/>
      <c r="X789" s="214"/>
      <c r="Y789" s="214"/>
      <c r="Z789" s="214"/>
      <c r="AA789" s="214"/>
      <c r="AB789" s="214"/>
    </row>
    <row r="790">
      <c r="A790" s="180"/>
      <c r="B790" s="214"/>
      <c r="C790" s="214"/>
      <c r="D790" s="214"/>
      <c r="E790" s="214"/>
      <c r="F790" s="214"/>
      <c r="G790" s="214"/>
      <c r="H790" s="180"/>
      <c r="I790" s="769"/>
      <c r="J790" s="180"/>
      <c r="K790" s="214"/>
      <c r="L790" s="214"/>
      <c r="M790" s="214"/>
      <c r="N790" s="214"/>
      <c r="O790" s="214"/>
      <c r="P790" s="214"/>
      <c r="Q790" s="214"/>
      <c r="R790" s="214"/>
      <c r="S790" s="214"/>
      <c r="T790" s="214"/>
      <c r="U790" s="214"/>
      <c r="V790" s="214"/>
      <c r="W790" s="214"/>
      <c r="X790" s="214"/>
      <c r="Y790" s="214"/>
      <c r="Z790" s="214"/>
      <c r="AA790" s="214"/>
      <c r="AB790" s="214"/>
    </row>
    <row r="791">
      <c r="A791" s="180"/>
      <c r="B791" s="214"/>
      <c r="C791" s="214"/>
      <c r="D791" s="214"/>
      <c r="E791" s="214"/>
      <c r="F791" s="214"/>
      <c r="G791" s="214"/>
      <c r="H791" s="180"/>
      <c r="I791" s="769"/>
      <c r="J791" s="180"/>
      <c r="K791" s="214"/>
      <c r="L791" s="214"/>
      <c r="M791" s="214"/>
      <c r="N791" s="214"/>
      <c r="O791" s="214"/>
      <c r="P791" s="214"/>
      <c r="Q791" s="214"/>
      <c r="R791" s="214"/>
      <c r="S791" s="214"/>
      <c r="T791" s="214"/>
      <c r="U791" s="214"/>
      <c r="V791" s="214"/>
      <c r="W791" s="214"/>
      <c r="X791" s="214"/>
      <c r="Y791" s="214"/>
      <c r="Z791" s="214"/>
      <c r="AA791" s="214"/>
      <c r="AB791" s="214"/>
    </row>
    <row r="792">
      <c r="A792" s="180"/>
      <c r="B792" s="214"/>
      <c r="C792" s="214"/>
      <c r="D792" s="214"/>
      <c r="E792" s="214"/>
      <c r="F792" s="214"/>
      <c r="G792" s="214"/>
      <c r="H792" s="180"/>
      <c r="I792" s="769"/>
      <c r="J792" s="180"/>
      <c r="K792" s="214"/>
      <c r="L792" s="214"/>
      <c r="M792" s="214"/>
      <c r="N792" s="214"/>
      <c r="O792" s="214"/>
      <c r="P792" s="214"/>
      <c r="Q792" s="214"/>
      <c r="R792" s="214"/>
      <c r="S792" s="214"/>
      <c r="T792" s="214"/>
      <c r="U792" s="214"/>
      <c r="V792" s="214"/>
      <c r="W792" s="214"/>
      <c r="X792" s="214"/>
      <c r="Y792" s="214"/>
      <c r="Z792" s="214"/>
      <c r="AA792" s="214"/>
      <c r="AB792" s="214"/>
    </row>
    <row r="793">
      <c r="A793" s="180"/>
      <c r="B793" s="214"/>
      <c r="C793" s="214"/>
      <c r="D793" s="214"/>
      <c r="E793" s="214"/>
      <c r="F793" s="214"/>
      <c r="G793" s="214"/>
      <c r="H793" s="180"/>
      <c r="I793" s="769"/>
      <c r="J793" s="180"/>
      <c r="K793" s="214"/>
      <c r="L793" s="214"/>
      <c r="M793" s="214"/>
      <c r="N793" s="214"/>
      <c r="O793" s="214"/>
      <c r="P793" s="214"/>
      <c r="Q793" s="214"/>
      <c r="R793" s="214"/>
      <c r="S793" s="214"/>
      <c r="T793" s="214"/>
      <c r="U793" s="214"/>
      <c r="V793" s="214"/>
      <c r="W793" s="214"/>
      <c r="X793" s="214"/>
      <c r="Y793" s="214"/>
      <c r="Z793" s="214"/>
      <c r="AA793" s="214"/>
      <c r="AB793" s="214"/>
    </row>
    <row r="794">
      <c r="A794" s="180"/>
      <c r="B794" s="214"/>
      <c r="C794" s="214"/>
      <c r="D794" s="214"/>
      <c r="E794" s="214"/>
      <c r="F794" s="214"/>
      <c r="G794" s="214"/>
      <c r="H794" s="180"/>
      <c r="I794" s="769"/>
      <c r="J794" s="180"/>
      <c r="K794" s="214"/>
      <c r="L794" s="214"/>
      <c r="M794" s="214"/>
      <c r="N794" s="214"/>
      <c r="O794" s="214"/>
      <c r="P794" s="214"/>
      <c r="Q794" s="214"/>
      <c r="R794" s="214"/>
      <c r="S794" s="214"/>
      <c r="T794" s="214"/>
      <c r="U794" s="214"/>
      <c r="V794" s="214"/>
      <c r="W794" s="214"/>
      <c r="X794" s="214"/>
      <c r="Y794" s="214"/>
      <c r="Z794" s="214"/>
      <c r="AA794" s="214"/>
      <c r="AB794" s="214"/>
    </row>
    <row r="795">
      <c r="A795" s="180"/>
      <c r="B795" s="214"/>
      <c r="C795" s="214"/>
      <c r="D795" s="214"/>
      <c r="E795" s="214"/>
      <c r="F795" s="214"/>
      <c r="G795" s="214"/>
      <c r="H795" s="180"/>
      <c r="I795" s="769"/>
      <c r="J795" s="180"/>
      <c r="K795" s="214"/>
      <c r="L795" s="214"/>
      <c r="M795" s="214"/>
      <c r="N795" s="214"/>
      <c r="O795" s="214"/>
      <c r="P795" s="214"/>
      <c r="Q795" s="214"/>
      <c r="R795" s="214"/>
      <c r="S795" s="214"/>
      <c r="T795" s="214"/>
      <c r="U795" s="214"/>
      <c r="V795" s="214"/>
      <c r="W795" s="214"/>
      <c r="X795" s="214"/>
      <c r="Y795" s="214"/>
      <c r="Z795" s="214"/>
      <c r="AA795" s="214"/>
      <c r="AB795" s="214"/>
    </row>
    <row r="796">
      <c r="A796" s="180"/>
      <c r="B796" s="214"/>
      <c r="C796" s="214"/>
      <c r="D796" s="214"/>
      <c r="E796" s="214"/>
      <c r="F796" s="214"/>
      <c r="G796" s="214"/>
      <c r="H796" s="180"/>
      <c r="I796" s="769"/>
      <c r="J796" s="180"/>
      <c r="K796" s="214"/>
      <c r="L796" s="214"/>
      <c r="M796" s="214"/>
      <c r="N796" s="214"/>
      <c r="O796" s="214"/>
      <c r="P796" s="214"/>
      <c r="Q796" s="214"/>
      <c r="R796" s="214"/>
      <c r="S796" s="214"/>
      <c r="T796" s="214"/>
      <c r="U796" s="214"/>
      <c r="V796" s="214"/>
      <c r="W796" s="214"/>
      <c r="X796" s="214"/>
      <c r="Y796" s="214"/>
      <c r="Z796" s="214"/>
      <c r="AA796" s="214"/>
      <c r="AB796" s="214"/>
    </row>
    <row r="797">
      <c r="A797" s="180"/>
      <c r="B797" s="214"/>
      <c r="C797" s="214"/>
      <c r="D797" s="214"/>
      <c r="E797" s="214"/>
      <c r="F797" s="214"/>
      <c r="G797" s="214"/>
      <c r="H797" s="180"/>
      <c r="I797" s="769"/>
      <c r="J797" s="180"/>
      <c r="K797" s="214"/>
      <c r="L797" s="214"/>
      <c r="M797" s="214"/>
      <c r="N797" s="214"/>
      <c r="O797" s="214"/>
      <c r="P797" s="214"/>
      <c r="Q797" s="214"/>
      <c r="R797" s="214"/>
      <c r="S797" s="214"/>
      <c r="T797" s="214"/>
      <c r="U797" s="214"/>
      <c r="V797" s="214"/>
      <c r="W797" s="214"/>
      <c r="X797" s="214"/>
      <c r="Y797" s="214"/>
      <c r="Z797" s="214"/>
      <c r="AA797" s="214"/>
      <c r="AB797" s="214"/>
    </row>
    <row r="798">
      <c r="A798" s="180"/>
      <c r="B798" s="214"/>
      <c r="C798" s="214"/>
      <c r="D798" s="214"/>
      <c r="E798" s="214"/>
      <c r="F798" s="214"/>
      <c r="G798" s="214"/>
      <c r="H798" s="180"/>
      <c r="I798" s="769"/>
      <c r="J798" s="180"/>
      <c r="K798" s="214"/>
      <c r="L798" s="214"/>
      <c r="M798" s="214"/>
      <c r="N798" s="214"/>
      <c r="O798" s="214"/>
      <c r="P798" s="214"/>
      <c r="Q798" s="214"/>
      <c r="R798" s="214"/>
      <c r="S798" s="214"/>
      <c r="T798" s="214"/>
      <c r="U798" s="214"/>
      <c r="V798" s="214"/>
      <c r="W798" s="214"/>
      <c r="X798" s="214"/>
      <c r="Y798" s="214"/>
      <c r="Z798" s="214"/>
      <c r="AA798" s="214"/>
      <c r="AB798" s="214"/>
    </row>
    <row r="799">
      <c r="A799" s="180"/>
      <c r="B799" s="214"/>
      <c r="C799" s="214"/>
      <c r="D799" s="214"/>
      <c r="E799" s="214"/>
      <c r="F799" s="214"/>
      <c r="G799" s="214"/>
      <c r="H799" s="180"/>
      <c r="I799" s="769"/>
      <c r="J799" s="180"/>
      <c r="K799" s="214"/>
      <c r="L799" s="214"/>
      <c r="M799" s="214"/>
      <c r="N799" s="214"/>
      <c r="O799" s="214"/>
      <c r="P799" s="214"/>
      <c r="Q799" s="214"/>
      <c r="R799" s="214"/>
      <c r="S799" s="214"/>
      <c r="T799" s="214"/>
      <c r="U799" s="214"/>
      <c r="V799" s="214"/>
      <c r="W799" s="214"/>
      <c r="X799" s="214"/>
      <c r="Y799" s="214"/>
      <c r="Z799" s="214"/>
      <c r="AA799" s="214"/>
      <c r="AB799" s="214"/>
    </row>
    <row r="800">
      <c r="A800" s="180"/>
      <c r="B800" s="214"/>
      <c r="C800" s="214"/>
      <c r="D800" s="214"/>
      <c r="E800" s="214"/>
      <c r="F800" s="214"/>
      <c r="G800" s="214"/>
      <c r="H800" s="180"/>
      <c r="I800" s="769"/>
      <c r="J800" s="180"/>
      <c r="K800" s="214"/>
      <c r="L800" s="214"/>
      <c r="M800" s="214"/>
      <c r="N800" s="214"/>
      <c r="O800" s="214"/>
      <c r="P800" s="214"/>
      <c r="Q800" s="214"/>
      <c r="R800" s="214"/>
      <c r="S800" s="214"/>
      <c r="T800" s="214"/>
      <c r="U800" s="214"/>
      <c r="V800" s="214"/>
      <c r="W800" s="214"/>
      <c r="X800" s="214"/>
      <c r="Y800" s="214"/>
      <c r="Z800" s="214"/>
      <c r="AA800" s="214"/>
      <c r="AB800" s="214"/>
    </row>
    <row r="801">
      <c r="A801" s="180"/>
      <c r="B801" s="214"/>
      <c r="C801" s="214"/>
      <c r="D801" s="214"/>
      <c r="E801" s="214"/>
      <c r="F801" s="214"/>
      <c r="G801" s="214"/>
      <c r="H801" s="180"/>
      <c r="I801" s="769"/>
      <c r="J801" s="180"/>
      <c r="K801" s="214"/>
      <c r="L801" s="214"/>
      <c r="M801" s="214"/>
      <c r="N801" s="214"/>
      <c r="O801" s="214"/>
      <c r="P801" s="214"/>
      <c r="Q801" s="214"/>
      <c r="R801" s="214"/>
      <c r="S801" s="214"/>
      <c r="T801" s="214"/>
      <c r="U801" s="214"/>
      <c r="V801" s="214"/>
      <c r="W801" s="214"/>
      <c r="X801" s="214"/>
      <c r="Y801" s="214"/>
      <c r="Z801" s="214"/>
      <c r="AA801" s="214"/>
      <c r="AB801" s="214"/>
    </row>
    <row r="802">
      <c r="A802" s="180"/>
      <c r="B802" s="214"/>
      <c r="C802" s="214"/>
      <c r="D802" s="214"/>
      <c r="E802" s="214"/>
      <c r="F802" s="214"/>
      <c r="G802" s="214"/>
      <c r="H802" s="180"/>
      <c r="I802" s="769"/>
      <c r="J802" s="180"/>
      <c r="K802" s="214"/>
      <c r="L802" s="214"/>
      <c r="M802" s="214"/>
      <c r="N802" s="214"/>
      <c r="O802" s="214"/>
      <c r="P802" s="214"/>
      <c r="Q802" s="214"/>
      <c r="R802" s="214"/>
      <c r="S802" s="214"/>
      <c r="T802" s="214"/>
      <c r="U802" s="214"/>
      <c r="V802" s="214"/>
      <c r="W802" s="214"/>
      <c r="X802" s="214"/>
      <c r="Y802" s="214"/>
      <c r="Z802" s="214"/>
      <c r="AA802" s="214"/>
      <c r="AB802" s="214"/>
    </row>
    <row r="803">
      <c r="A803" s="180"/>
      <c r="B803" s="214"/>
      <c r="C803" s="214"/>
      <c r="D803" s="214"/>
      <c r="E803" s="214"/>
      <c r="F803" s="214"/>
      <c r="G803" s="214"/>
      <c r="H803" s="180"/>
      <c r="I803" s="769"/>
      <c r="J803" s="180"/>
      <c r="K803" s="214"/>
      <c r="L803" s="214"/>
      <c r="M803" s="214"/>
      <c r="N803" s="214"/>
      <c r="O803" s="214"/>
      <c r="P803" s="214"/>
      <c r="Q803" s="214"/>
      <c r="R803" s="214"/>
      <c r="S803" s="214"/>
      <c r="T803" s="214"/>
      <c r="U803" s="214"/>
      <c r="V803" s="214"/>
      <c r="W803" s="214"/>
      <c r="X803" s="214"/>
      <c r="Y803" s="214"/>
      <c r="Z803" s="214"/>
      <c r="AA803" s="214"/>
      <c r="AB803" s="214"/>
    </row>
    <row r="804">
      <c r="A804" s="180"/>
      <c r="B804" s="214"/>
      <c r="C804" s="214"/>
      <c r="D804" s="214"/>
      <c r="E804" s="214"/>
      <c r="F804" s="214"/>
      <c r="G804" s="214"/>
      <c r="H804" s="180"/>
      <c r="I804" s="769"/>
      <c r="J804" s="180"/>
      <c r="K804" s="214"/>
      <c r="L804" s="214"/>
      <c r="M804" s="214"/>
      <c r="N804" s="214"/>
      <c r="O804" s="214"/>
      <c r="P804" s="214"/>
      <c r="Q804" s="214"/>
      <c r="R804" s="214"/>
      <c r="S804" s="214"/>
      <c r="T804" s="214"/>
      <c r="U804" s="214"/>
      <c r="V804" s="214"/>
      <c r="W804" s="214"/>
      <c r="X804" s="214"/>
      <c r="Y804" s="214"/>
      <c r="Z804" s="214"/>
      <c r="AA804" s="214"/>
      <c r="AB804" s="214"/>
    </row>
    <row r="805">
      <c r="A805" s="180"/>
      <c r="B805" s="214"/>
      <c r="C805" s="214"/>
      <c r="D805" s="214"/>
      <c r="E805" s="214"/>
      <c r="F805" s="214"/>
      <c r="G805" s="214"/>
      <c r="H805" s="180"/>
      <c r="I805" s="769"/>
      <c r="J805" s="180"/>
      <c r="K805" s="214"/>
      <c r="L805" s="214"/>
      <c r="M805" s="214"/>
      <c r="N805" s="214"/>
      <c r="O805" s="214"/>
      <c r="P805" s="214"/>
      <c r="Q805" s="214"/>
      <c r="R805" s="214"/>
      <c r="S805" s="214"/>
      <c r="T805" s="214"/>
      <c r="U805" s="214"/>
      <c r="V805" s="214"/>
      <c r="W805" s="214"/>
      <c r="X805" s="214"/>
      <c r="Y805" s="214"/>
      <c r="Z805" s="214"/>
      <c r="AA805" s="214"/>
      <c r="AB805" s="214"/>
    </row>
    <row r="806">
      <c r="A806" s="180"/>
      <c r="B806" s="214"/>
      <c r="C806" s="214"/>
      <c r="D806" s="214"/>
      <c r="E806" s="214"/>
      <c r="F806" s="214"/>
      <c r="G806" s="214"/>
      <c r="H806" s="180"/>
      <c r="I806" s="769"/>
      <c r="J806" s="180"/>
      <c r="K806" s="214"/>
      <c r="L806" s="214"/>
      <c r="M806" s="214"/>
      <c r="N806" s="214"/>
      <c r="O806" s="214"/>
      <c r="P806" s="214"/>
      <c r="Q806" s="214"/>
      <c r="R806" s="214"/>
      <c r="S806" s="214"/>
      <c r="T806" s="214"/>
      <c r="U806" s="214"/>
      <c r="V806" s="214"/>
      <c r="W806" s="214"/>
      <c r="X806" s="214"/>
      <c r="Y806" s="214"/>
      <c r="Z806" s="214"/>
      <c r="AA806" s="214"/>
      <c r="AB806" s="214"/>
    </row>
    <row r="807">
      <c r="A807" s="180"/>
      <c r="B807" s="214"/>
      <c r="C807" s="214"/>
      <c r="D807" s="214"/>
      <c r="E807" s="214"/>
      <c r="F807" s="214"/>
      <c r="G807" s="214"/>
      <c r="H807" s="180"/>
      <c r="I807" s="769"/>
      <c r="J807" s="180"/>
      <c r="K807" s="214"/>
      <c r="L807" s="214"/>
      <c r="M807" s="214"/>
      <c r="N807" s="214"/>
      <c r="O807" s="214"/>
      <c r="P807" s="214"/>
      <c r="Q807" s="214"/>
      <c r="R807" s="214"/>
      <c r="S807" s="214"/>
      <c r="T807" s="214"/>
      <c r="U807" s="214"/>
      <c r="V807" s="214"/>
      <c r="W807" s="214"/>
      <c r="X807" s="214"/>
      <c r="Y807" s="214"/>
      <c r="Z807" s="214"/>
      <c r="AA807" s="214"/>
      <c r="AB807" s="214"/>
    </row>
    <row r="808">
      <c r="A808" s="180"/>
      <c r="B808" s="214"/>
      <c r="C808" s="214"/>
      <c r="D808" s="214"/>
      <c r="E808" s="214"/>
      <c r="F808" s="214"/>
      <c r="G808" s="214"/>
      <c r="H808" s="180"/>
      <c r="I808" s="769"/>
      <c r="J808" s="180"/>
      <c r="K808" s="214"/>
      <c r="L808" s="214"/>
      <c r="M808" s="214"/>
      <c r="N808" s="214"/>
      <c r="O808" s="214"/>
      <c r="P808" s="214"/>
      <c r="Q808" s="214"/>
      <c r="R808" s="214"/>
      <c r="S808" s="214"/>
      <c r="T808" s="214"/>
      <c r="U808" s="214"/>
      <c r="V808" s="214"/>
      <c r="W808" s="214"/>
      <c r="X808" s="214"/>
      <c r="Y808" s="214"/>
      <c r="Z808" s="214"/>
      <c r="AA808" s="214"/>
      <c r="AB808" s="214"/>
    </row>
    <row r="809">
      <c r="A809" s="180"/>
      <c r="B809" s="214"/>
      <c r="C809" s="214"/>
      <c r="D809" s="214"/>
      <c r="E809" s="214"/>
      <c r="F809" s="214"/>
      <c r="G809" s="214"/>
      <c r="H809" s="180"/>
      <c r="I809" s="769"/>
      <c r="J809" s="180"/>
      <c r="K809" s="214"/>
      <c r="L809" s="214"/>
      <c r="M809" s="214"/>
      <c r="N809" s="214"/>
      <c r="O809" s="214"/>
      <c r="P809" s="214"/>
      <c r="Q809" s="214"/>
      <c r="R809" s="214"/>
      <c r="S809" s="214"/>
      <c r="T809" s="214"/>
      <c r="U809" s="214"/>
      <c r="V809" s="214"/>
      <c r="W809" s="214"/>
      <c r="X809" s="214"/>
      <c r="Y809" s="214"/>
      <c r="Z809" s="214"/>
      <c r="AA809" s="214"/>
      <c r="AB809" s="214"/>
    </row>
    <row r="810">
      <c r="A810" s="180"/>
      <c r="B810" s="214"/>
      <c r="C810" s="214"/>
      <c r="D810" s="214"/>
      <c r="E810" s="214"/>
      <c r="F810" s="214"/>
      <c r="G810" s="214"/>
      <c r="H810" s="180"/>
      <c r="I810" s="769"/>
      <c r="J810" s="180"/>
      <c r="K810" s="214"/>
      <c r="L810" s="214"/>
      <c r="M810" s="214"/>
      <c r="N810" s="214"/>
      <c r="O810" s="214"/>
      <c r="P810" s="214"/>
      <c r="Q810" s="214"/>
      <c r="R810" s="214"/>
      <c r="S810" s="214"/>
      <c r="T810" s="214"/>
      <c r="U810" s="214"/>
      <c r="V810" s="214"/>
      <c r="W810" s="214"/>
      <c r="X810" s="214"/>
      <c r="Y810" s="214"/>
      <c r="Z810" s="214"/>
      <c r="AA810" s="214"/>
      <c r="AB810" s="214"/>
    </row>
    <row r="811">
      <c r="A811" s="180"/>
      <c r="B811" s="214"/>
      <c r="C811" s="214"/>
      <c r="D811" s="214"/>
      <c r="E811" s="214"/>
      <c r="F811" s="214"/>
      <c r="G811" s="214"/>
      <c r="H811" s="180"/>
      <c r="I811" s="769"/>
      <c r="J811" s="180"/>
      <c r="K811" s="214"/>
      <c r="L811" s="214"/>
      <c r="M811" s="214"/>
      <c r="N811" s="214"/>
      <c r="O811" s="214"/>
      <c r="P811" s="214"/>
      <c r="Q811" s="214"/>
      <c r="R811" s="214"/>
      <c r="S811" s="214"/>
      <c r="T811" s="214"/>
      <c r="U811" s="214"/>
      <c r="V811" s="214"/>
      <c r="W811" s="214"/>
      <c r="X811" s="214"/>
      <c r="Y811" s="214"/>
      <c r="Z811" s="214"/>
      <c r="AA811" s="214"/>
      <c r="AB811" s="214"/>
    </row>
    <row r="812">
      <c r="A812" s="180"/>
      <c r="B812" s="214"/>
      <c r="C812" s="214"/>
      <c r="D812" s="214"/>
      <c r="E812" s="214"/>
      <c r="F812" s="214"/>
      <c r="G812" s="214"/>
      <c r="H812" s="180"/>
      <c r="I812" s="769"/>
      <c r="J812" s="180"/>
      <c r="K812" s="214"/>
      <c r="L812" s="214"/>
      <c r="M812" s="214"/>
      <c r="N812" s="214"/>
      <c r="O812" s="214"/>
      <c r="P812" s="214"/>
      <c r="Q812" s="214"/>
      <c r="R812" s="214"/>
      <c r="S812" s="214"/>
      <c r="T812" s="214"/>
      <c r="U812" s="214"/>
      <c r="V812" s="214"/>
      <c r="W812" s="214"/>
      <c r="X812" s="214"/>
      <c r="Y812" s="214"/>
      <c r="Z812" s="214"/>
      <c r="AA812" s="214"/>
      <c r="AB812" s="214"/>
    </row>
    <row r="813">
      <c r="A813" s="180"/>
      <c r="B813" s="214"/>
      <c r="C813" s="214"/>
      <c r="D813" s="214"/>
      <c r="E813" s="214"/>
      <c r="F813" s="214"/>
      <c r="G813" s="214"/>
      <c r="H813" s="180"/>
      <c r="I813" s="769"/>
      <c r="J813" s="180"/>
      <c r="K813" s="214"/>
      <c r="L813" s="214"/>
      <c r="M813" s="214"/>
      <c r="N813" s="214"/>
      <c r="O813" s="214"/>
      <c r="P813" s="214"/>
      <c r="Q813" s="214"/>
      <c r="R813" s="214"/>
      <c r="S813" s="214"/>
      <c r="T813" s="214"/>
      <c r="U813" s="214"/>
      <c r="V813" s="214"/>
      <c r="W813" s="214"/>
      <c r="X813" s="214"/>
      <c r="Y813" s="214"/>
      <c r="Z813" s="214"/>
      <c r="AA813" s="214"/>
      <c r="AB813" s="214"/>
    </row>
    <row r="814">
      <c r="A814" s="180"/>
      <c r="B814" s="214"/>
      <c r="C814" s="214"/>
      <c r="D814" s="214"/>
      <c r="E814" s="214"/>
      <c r="F814" s="214"/>
      <c r="G814" s="214"/>
      <c r="H814" s="180"/>
      <c r="I814" s="769"/>
      <c r="J814" s="180"/>
      <c r="K814" s="214"/>
      <c r="L814" s="214"/>
      <c r="M814" s="214"/>
      <c r="N814" s="214"/>
      <c r="O814" s="214"/>
      <c r="P814" s="214"/>
      <c r="Q814" s="214"/>
      <c r="R814" s="214"/>
      <c r="S814" s="214"/>
      <c r="T814" s="214"/>
      <c r="U814" s="214"/>
      <c r="V814" s="214"/>
      <c r="W814" s="214"/>
      <c r="X814" s="214"/>
      <c r="Y814" s="214"/>
      <c r="Z814" s="214"/>
      <c r="AA814" s="214"/>
      <c r="AB814" s="214"/>
    </row>
    <row r="815">
      <c r="A815" s="180"/>
      <c r="B815" s="214"/>
      <c r="C815" s="214"/>
      <c r="D815" s="214"/>
      <c r="E815" s="214"/>
      <c r="F815" s="214"/>
      <c r="G815" s="214"/>
      <c r="H815" s="180"/>
      <c r="I815" s="769"/>
      <c r="J815" s="180"/>
      <c r="K815" s="214"/>
      <c r="L815" s="214"/>
      <c r="M815" s="214"/>
      <c r="N815" s="214"/>
      <c r="O815" s="214"/>
      <c r="P815" s="214"/>
      <c r="Q815" s="214"/>
      <c r="R815" s="214"/>
      <c r="S815" s="214"/>
      <c r="T815" s="214"/>
      <c r="U815" s="214"/>
      <c r="V815" s="214"/>
      <c r="W815" s="214"/>
      <c r="X815" s="214"/>
      <c r="Y815" s="214"/>
      <c r="Z815" s="214"/>
      <c r="AA815" s="214"/>
      <c r="AB815" s="214"/>
    </row>
    <row r="816">
      <c r="A816" s="180"/>
      <c r="B816" s="214"/>
      <c r="C816" s="214"/>
      <c r="D816" s="214"/>
      <c r="E816" s="214"/>
      <c r="F816" s="214"/>
      <c r="G816" s="214"/>
      <c r="H816" s="180"/>
      <c r="I816" s="769"/>
      <c r="J816" s="180"/>
      <c r="K816" s="214"/>
      <c r="L816" s="214"/>
      <c r="M816" s="214"/>
      <c r="N816" s="214"/>
      <c r="O816" s="214"/>
      <c r="P816" s="214"/>
      <c r="Q816" s="214"/>
      <c r="R816" s="214"/>
      <c r="S816" s="214"/>
      <c r="T816" s="214"/>
      <c r="U816" s="214"/>
      <c r="V816" s="214"/>
      <c r="W816" s="214"/>
      <c r="X816" s="214"/>
      <c r="Y816" s="214"/>
      <c r="Z816" s="214"/>
      <c r="AA816" s="214"/>
      <c r="AB816" s="214"/>
    </row>
    <row r="817">
      <c r="A817" s="180"/>
      <c r="B817" s="214"/>
      <c r="C817" s="214"/>
      <c r="D817" s="214"/>
      <c r="E817" s="214"/>
      <c r="F817" s="214"/>
      <c r="G817" s="214"/>
      <c r="H817" s="180"/>
      <c r="I817" s="769"/>
      <c r="J817" s="180"/>
      <c r="K817" s="214"/>
      <c r="L817" s="214"/>
      <c r="M817" s="214"/>
      <c r="N817" s="214"/>
      <c r="O817" s="214"/>
      <c r="P817" s="214"/>
      <c r="Q817" s="214"/>
      <c r="R817" s="214"/>
      <c r="S817" s="214"/>
      <c r="T817" s="214"/>
      <c r="U817" s="214"/>
      <c r="V817" s="214"/>
      <c r="W817" s="214"/>
      <c r="X817" s="214"/>
      <c r="Y817" s="214"/>
      <c r="Z817" s="214"/>
      <c r="AA817" s="214"/>
      <c r="AB817" s="214"/>
    </row>
    <row r="818">
      <c r="A818" s="180"/>
      <c r="B818" s="214"/>
      <c r="C818" s="214"/>
      <c r="D818" s="214"/>
      <c r="E818" s="214"/>
      <c r="F818" s="214"/>
      <c r="G818" s="214"/>
      <c r="H818" s="180"/>
      <c r="I818" s="769"/>
      <c r="J818" s="180"/>
      <c r="K818" s="214"/>
      <c r="L818" s="214"/>
      <c r="M818" s="214"/>
      <c r="N818" s="214"/>
      <c r="O818" s="214"/>
      <c r="P818" s="214"/>
      <c r="Q818" s="214"/>
      <c r="R818" s="214"/>
      <c r="S818" s="214"/>
      <c r="T818" s="214"/>
      <c r="U818" s="214"/>
      <c r="V818" s="214"/>
      <c r="W818" s="214"/>
      <c r="X818" s="214"/>
      <c r="Y818" s="214"/>
      <c r="Z818" s="214"/>
      <c r="AA818" s="214"/>
      <c r="AB818" s="214"/>
    </row>
    <row r="819">
      <c r="A819" s="180"/>
      <c r="B819" s="214"/>
      <c r="C819" s="214"/>
      <c r="D819" s="214"/>
      <c r="E819" s="214"/>
      <c r="F819" s="214"/>
      <c r="G819" s="214"/>
      <c r="H819" s="180"/>
      <c r="I819" s="769"/>
      <c r="J819" s="180"/>
      <c r="K819" s="214"/>
      <c r="L819" s="214"/>
      <c r="M819" s="214"/>
      <c r="N819" s="214"/>
      <c r="O819" s="214"/>
      <c r="P819" s="214"/>
      <c r="Q819" s="214"/>
      <c r="R819" s="214"/>
      <c r="S819" s="214"/>
      <c r="T819" s="214"/>
      <c r="U819" s="214"/>
      <c r="V819" s="214"/>
      <c r="W819" s="214"/>
      <c r="X819" s="214"/>
      <c r="Y819" s="214"/>
      <c r="Z819" s="214"/>
      <c r="AA819" s="214"/>
      <c r="AB819" s="214"/>
    </row>
    <row r="820">
      <c r="A820" s="180"/>
      <c r="B820" s="214"/>
      <c r="C820" s="214"/>
      <c r="D820" s="214"/>
      <c r="E820" s="214"/>
      <c r="F820" s="214"/>
      <c r="G820" s="214"/>
      <c r="H820" s="180"/>
      <c r="I820" s="769"/>
      <c r="J820" s="180"/>
      <c r="K820" s="214"/>
      <c r="L820" s="214"/>
      <c r="M820" s="214"/>
      <c r="N820" s="214"/>
      <c r="O820" s="214"/>
      <c r="P820" s="214"/>
      <c r="Q820" s="214"/>
      <c r="R820" s="214"/>
      <c r="S820" s="214"/>
      <c r="T820" s="214"/>
      <c r="U820" s="214"/>
      <c r="V820" s="214"/>
      <c r="W820" s="214"/>
      <c r="X820" s="214"/>
      <c r="Y820" s="214"/>
      <c r="Z820" s="214"/>
      <c r="AA820" s="214"/>
      <c r="AB820" s="214"/>
    </row>
    <row r="821">
      <c r="A821" s="180"/>
      <c r="B821" s="214"/>
      <c r="C821" s="214"/>
      <c r="D821" s="214"/>
      <c r="E821" s="214"/>
      <c r="F821" s="214"/>
      <c r="G821" s="214"/>
      <c r="H821" s="180"/>
      <c r="I821" s="769"/>
      <c r="J821" s="180"/>
      <c r="K821" s="214"/>
      <c r="L821" s="214"/>
      <c r="M821" s="214"/>
      <c r="N821" s="214"/>
      <c r="O821" s="214"/>
      <c r="P821" s="214"/>
      <c r="Q821" s="214"/>
      <c r="R821" s="214"/>
      <c r="S821" s="214"/>
      <c r="T821" s="214"/>
      <c r="U821" s="214"/>
      <c r="V821" s="214"/>
      <c r="W821" s="214"/>
      <c r="X821" s="214"/>
      <c r="Y821" s="214"/>
      <c r="Z821" s="214"/>
      <c r="AA821" s="214"/>
      <c r="AB821" s="214"/>
    </row>
    <row r="822">
      <c r="A822" s="180"/>
      <c r="B822" s="214"/>
      <c r="C822" s="214"/>
      <c r="D822" s="214"/>
      <c r="E822" s="214"/>
      <c r="F822" s="214"/>
      <c r="G822" s="214"/>
      <c r="H822" s="180"/>
      <c r="I822" s="769"/>
      <c r="J822" s="180"/>
      <c r="K822" s="214"/>
      <c r="L822" s="214"/>
      <c r="M822" s="214"/>
      <c r="N822" s="214"/>
      <c r="O822" s="214"/>
      <c r="P822" s="214"/>
      <c r="Q822" s="214"/>
      <c r="R822" s="214"/>
      <c r="S822" s="214"/>
      <c r="T822" s="214"/>
      <c r="U822" s="214"/>
      <c r="V822" s="214"/>
      <c r="W822" s="214"/>
      <c r="X822" s="214"/>
      <c r="Y822" s="214"/>
      <c r="Z822" s="214"/>
      <c r="AA822" s="214"/>
      <c r="AB822" s="214"/>
    </row>
    <row r="823">
      <c r="A823" s="180"/>
      <c r="B823" s="214"/>
      <c r="C823" s="214"/>
      <c r="D823" s="214"/>
      <c r="E823" s="214"/>
      <c r="F823" s="214"/>
      <c r="G823" s="214"/>
      <c r="H823" s="180"/>
      <c r="I823" s="769"/>
      <c r="J823" s="180"/>
      <c r="K823" s="214"/>
      <c r="L823" s="214"/>
      <c r="M823" s="214"/>
      <c r="N823" s="214"/>
      <c r="O823" s="214"/>
      <c r="P823" s="214"/>
      <c r="Q823" s="214"/>
      <c r="R823" s="214"/>
      <c r="S823" s="214"/>
      <c r="T823" s="214"/>
      <c r="U823" s="214"/>
      <c r="V823" s="214"/>
      <c r="W823" s="214"/>
      <c r="X823" s="214"/>
      <c r="Y823" s="214"/>
      <c r="Z823" s="214"/>
      <c r="AA823" s="214"/>
      <c r="AB823" s="214"/>
    </row>
    <row r="824">
      <c r="A824" s="180"/>
      <c r="B824" s="214"/>
      <c r="C824" s="214"/>
      <c r="D824" s="214"/>
      <c r="E824" s="214"/>
      <c r="F824" s="214"/>
      <c r="G824" s="214"/>
      <c r="H824" s="180"/>
      <c r="I824" s="769"/>
      <c r="J824" s="180"/>
      <c r="K824" s="214"/>
      <c r="L824" s="214"/>
      <c r="M824" s="214"/>
      <c r="N824" s="214"/>
      <c r="O824" s="214"/>
      <c r="P824" s="214"/>
      <c r="Q824" s="214"/>
      <c r="R824" s="214"/>
      <c r="S824" s="214"/>
      <c r="T824" s="214"/>
      <c r="U824" s="214"/>
      <c r="V824" s="214"/>
      <c r="W824" s="214"/>
      <c r="X824" s="214"/>
      <c r="Y824" s="214"/>
      <c r="Z824" s="214"/>
      <c r="AA824" s="214"/>
      <c r="AB824" s="214"/>
    </row>
    <row r="825">
      <c r="A825" s="180"/>
      <c r="B825" s="214"/>
      <c r="C825" s="214"/>
      <c r="D825" s="214"/>
      <c r="E825" s="214"/>
      <c r="F825" s="214"/>
      <c r="G825" s="214"/>
      <c r="H825" s="180"/>
      <c r="I825" s="769"/>
      <c r="J825" s="180"/>
      <c r="K825" s="214"/>
      <c r="L825" s="214"/>
      <c r="M825" s="214"/>
      <c r="N825" s="214"/>
      <c r="O825" s="214"/>
      <c r="P825" s="214"/>
      <c r="Q825" s="214"/>
      <c r="R825" s="214"/>
      <c r="S825" s="214"/>
      <c r="T825" s="214"/>
      <c r="U825" s="214"/>
      <c r="V825" s="214"/>
      <c r="W825" s="214"/>
      <c r="X825" s="214"/>
      <c r="Y825" s="214"/>
      <c r="Z825" s="214"/>
      <c r="AA825" s="214"/>
      <c r="AB825" s="214"/>
    </row>
    <row r="826">
      <c r="A826" s="180"/>
      <c r="B826" s="214"/>
      <c r="C826" s="214"/>
      <c r="D826" s="214"/>
      <c r="E826" s="214"/>
      <c r="F826" s="214"/>
      <c r="G826" s="214"/>
      <c r="H826" s="180"/>
      <c r="I826" s="769"/>
      <c r="J826" s="180"/>
      <c r="K826" s="214"/>
      <c r="L826" s="214"/>
      <c r="M826" s="214"/>
      <c r="N826" s="214"/>
      <c r="O826" s="214"/>
      <c r="P826" s="214"/>
      <c r="Q826" s="214"/>
      <c r="R826" s="214"/>
      <c r="S826" s="214"/>
      <c r="T826" s="214"/>
      <c r="U826" s="214"/>
      <c r="V826" s="214"/>
      <c r="W826" s="214"/>
      <c r="X826" s="214"/>
      <c r="Y826" s="214"/>
      <c r="Z826" s="214"/>
      <c r="AA826" s="214"/>
      <c r="AB826" s="214"/>
    </row>
    <row r="827">
      <c r="A827" s="180"/>
      <c r="B827" s="214"/>
      <c r="C827" s="214"/>
      <c r="D827" s="214"/>
      <c r="E827" s="214"/>
      <c r="F827" s="214"/>
      <c r="G827" s="214"/>
      <c r="H827" s="180"/>
      <c r="I827" s="769"/>
      <c r="J827" s="180"/>
      <c r="K827" s="214"/>
      <c r="L827" s="214"/>
      <c r="M827" s="214"/>
      <c r="N827" s="214"/>
      <c r="O827" s="214"/>
      <c r="P827" s="214"/>
      <c r="Q827" s="214"/>
      <c r="R827" s="214"/>
      <c r="S827" s="214"/>
      <c r="T827" s="214"/>
      <c r="U827" s="214"/>
      <c r="V827" s="214"/>
      <c r="W827" s="214"/>
      <c r="X827" s="214"/>
      <c r="Y827" s="214"/>
      <c r="Z827" s="214"/>
      <c r="AA827" s="214"/>
      <c r="AB827" s="214"/>
    </row>
    <row r="828">
      <c r="A828" s="180"/>
      <c r="B828" s="214"/>
      <c r="C828" s="214"/>
      <c r="D828" s="214"/>
      <c r="E828" s="214"/>
      <c r="F828" s="214"/>
      <c r="G828" s="214"/>
      <c r="H828" s="180"/>
      <c r="I828" s="769"/>
      <c r="J828" s="180"/>
      <c r="K828" s="214"/>
      <c r="L828" s="214"/>
      <c r="M828" s="214"/>
      <c r="N828" s="214"/>
      <c r="O828" s="214"/>
      <c r="P828" s="214"/>
      <c r="Q828" s="214"/>
      <c r="R828" s="214"/>
      <c r="S828" s="214"/>
      <c r="T828" s="214"/>
      <c r="U828" s="214"/>
      <c r="V828" s="214"/>
      <c r="W828" s="214"/>
      <c r="X828" s="214"/>
      <c r="Y828" s="214"/>
      <c r="Z828" s="214"/>
      <c r="AA828" s="214"/>
      <c r="AB828" s="214"/>
    </row>
    <row r="829">
      <c r="A829" s="180"/>
      <c r="B829" s="214"/>
      <c r="C829" s="214"/>
      <c r="D829" s="214"/>
      <c r="E829" s="214"/>
      <c r="F829" s="214"/>
      <c r="G829" s="214"/>
      <c r="H829" s="180"/>
      <c r="I829" s="769"/>
      <c r="J829" s="180"/>
      <c r="K829" s="214"/>
      <c r="L829" s="214"/>
      <c r="M829" s="214"/>
      <c r="N829" s="214"/>
      <c r="O829" s="214"/>
      <c r="P829" s="214"/>
      <c r="Q829" s="214"/>
      <c r="R829" s="214"/>
      <c r="S829" s="214"/>
      <c r="T829" s="214"/>
      <c r="U829" s="214"/>
      <c r="V829" s="214"/>
      <c r="W829" s="214"/>
      <c r="X829" s="214"/>
      <c r="Y829" s="214"/>
      <c r="Z829" s="214"/>
      <c r="AA829" s="214"/>
      <c r="AB829" s="214"/>
    </row>
    <row r="830">
      <c r="A830" s="180"/>
      <c r="B830" s="214"/>
      <c r="C830" s="214"/>
      <c r="D830" s="214"/>
      <c r="E830" s="214"/>
      <c r="F830" s="214"/>
      <c r="G830" s="214"/>
      <c r="H830" s="180"/>
      <c r="I830" s="769"/>
      <c r="J830" s="180"/>
      <c r="K830" s="214"/>
      <c r="L830" s="214"/>
      <c r="M830" s="214"/>
      <c r="N830" s="214"/>
      <c r="O830" s="214"/>
      <c r="P830" s="214"/>
      <c r="Q830" s="214"/>
      <c r="R830" s="214"/>
      <c r="S830" s="214"/>
      <c r="T830" s="214"/>
      <c r="U830" s="214"/>
      <c r="V830" s="214"/>
      <c r="W830" s="214"/>
      <c r="X830" s="214"/>
      <c r="Y830" s="214"/>
      <c r="Z830" s="214"/>
      <c r="AA830" s="214"/>
      <c r="AB830" s="214"/>
    </row>
    <row r="831">
      <c r="A831" s="180"/>
      <c r="B831" s="214"/>
      <c r="C831" s="214"/>
      <c r="D831" s="214"/>
      <c r="E831" s="214"/>
      <c r="F831" s="214"/>
      <c r="G831" s="214"/>
      <c r="H831" s="180"/>
      <c r="I831" s="769"/>
      <c r="J831" s="180"/>
      <c r="K831" s="214"/>
      <c r="L831" s="214"/>
      <c r="M831" s="214"/>
      <c r="N831" s="214"/>
      <c r="O831" s="214"/>
      <c r="P831" s="214"/>
      <c r="Q831" s="214"/>
      <c r="R831" s="214"/>
      <c r="S831" s="214"/>
      <c r="T831" s="214"/>
      <c r="U831" s="214"/>
      <c r="V831" s="214"/>
      <c r="W831" s="214"/>
      <c r="X831" s="214"/>
      <c r="Y831" s="214"/>
      <c r="Z831" s="214"/>
      <c r="AA831" s="214"/>
      <c r="AB831" s="214"/>
    </row>
    <row r="832">
      <c r="A832" s="180"/>
      <c r="B832" s="214"/>
      <c r="C832" s="214"/>
      <c r="D832" s="214"/>
      <c r="E832" s="214"/>
      <c r="F832" s="214"/>
      <c r="G832" s="214"/>
      <c r="H832" s="180"/>
      <c r="I832" s="769"/>
      <c r="J832" s="180"/>
      <c r="K832" s="214"/>
      <c r="L832" s="214"/>
      <c r="M832" s="214"/>
      <c r="N832" s="214"/>
      <c r="O832" s="214"/>
      <c r="P832" s="214"/>
      <c r="Q832" s="214"/>
      <c r="R832" s="214"/>
      <c r="S832" s="214"/>
      <c r="T832" s="214"/>
      <c r="U832" s="214"/>
      <c r="V832" s="214"/>
      <c r="W832" s="214"/>
      <c r="X832" s="214"/>
      <c r="Y832" s="214"/>
      <c r="Z832" s="214"/>
      <c r="AA832" s="214"/>
      <c r="AB832" s="214"/>
    </row>
    <row r="833">
      <c r="A833" s="180"/>
      <c r="B833" s="214"/>
      <c r="C833" s="214"/>
      <c r="D833" s="214"/>
      <c r="E833" s="214"/>
      <c r="F833" s="214"/>
      <c r="G833" s="214"/>
      <c r="H833" s="180"/>
      <c r="I833" s="769"/>
      <c r="J833" s="180"/>
      <c r="K833" s="214"/>
      <c r="L833" s="214"/>
      <c r="M833" s="214"/>
      <c r="N833" s="214"/>
      <c r="O833" s="214"/>
      <c r="P833" s="214"/>
      <c r="Q833" s="214"/>
      <c r="R833" s="214"/>
      <c r="S833" s="214"/>
      <c r="T833" s="214"/>
      <c r="U833" s="214"/>
      <c r="V833" s="214"/>
      <c r="W833" s="214"/>
      <c r="X833" s="214"/>
      <c r="Y833" s="214"/>
      <c r="Z833" s="214"/>
      <c r="AA833" s="214"/>
      <c r="AB833" s="214"/>
    </row>
    <row r="834">
      <c r="A834" s="180"/>
      <c r="B834" s="214"/>
      <c r="C834" s="214"/>
      <c r="D834" s="214"/>
      <c r="E834" s="214"/>
      <c r="F834" s="214"/>
      <c r="G834" s="214"/>
      <c r="H834" s="180"/>
      <c r="I834" s="769"/>
      <c r="J834" s="180"/>
      <c r="K834" s="214"/>
      <c r="L834" s="214"/>
      <c r="M834" s="214"/>
      <c r="N834" s="214"/>
      <c r="O834" s="214"/>
      <c r="P834" s="214"/>
      <c r="Q834" s="214"/>
      <c r="R834" s="214"/>
      <c r="S834" s="214"/>
      <c r="T834" s="214"/>
      <c r="U834" s="214"/>
      <c r="V834" s="214"/>
      <c r="W834" s="214"/>
      <c r="X834" s="214"/>
      <c r="Y834" s="214"/>
      <c r="Z834" s="214"/>
      <c r="AA834" s="214"/>
      <c r="AB834" s="214"/>
    </row>
    <row r="835">
      <c r="A835" s="180"/>
      <c r="B835" s="214"/>
      <c r="C835" s="214"/>
      <c r="D835" s="214"/>
      <c r="E835" s="214"/>
      <c r="F835" s="214"/>
      <c r="G835" s="214"/>
      <c r="H835" s="180"/>
      <c r="I835" s="769"/>
      <c r="J835" s="180"/>
      <c r="K835" s="214"/>
      <c r="L835" s="214"/>
      <c r="M835" s="214"/>
      <c r="N835" s="214"/>
      <c r="O835" s="214"/>
      <c r="P835" s="214"/>
      <c r="Q835" s="214"/>
      <c r="R835" s="214"/>
      <c r="S835" s="214"/>
      <c r="T835" s="214"/>
      <c r="U835" s="214"/>
      <c r="V835" s="214"/>
      <c r="W835" s="214"/>
      <c r="X835" s="214"/>
      <c r="Y835" s="214"/>
      <c r="Z835" s="214"/>
      <c r="AA835" s="214"/>
      <c r="AB835" s="214"/>
    </row>
    <row r="836">
      <c r="A836" s="180"/>
      <c r="B836" s="214"/>
      <c r="C836" s="214"/>
      <c r="D836" s="214"/>
      <c r="E836" s="214"/>
      <c r="F836" s="214"/>
      <c r="G836" s="214"/>
      <c r="H836" s="180"/>
      <c r="I836" s="769"/>
      <c r="J836" s="180"/>
      <c r="K836" s="214"/>
      <c r="L836" s="214"/>
      <c r="M836" s="214"/>
      <c r="N836" s="214"/>
      <c r="O836" s="214"/>
      <c r="P836" s="214"/>
      <c r="Q836" s="214"/>
      <c r="R836" s="214"/>
      <c r="S836" s="214"/>
      <c r="T836" s="214"/>
      <c r="U836" s="214"/>
      <c r="V836" s="214"/>
      <c r="W836" s="214"/>
      <c r="X836" s="214"/>
      <c r="Y836" s="214"/>
      <c r="Z836" s="214"/>
      <c r="AA836" s="214"/>
      <c r="AB836" s="214"/>
    </row>
    <row r="837">
      <c r="A837" s="180"/>
      <c r="B837" s="214"/>
      <c r="C837" s="214"/>
      <c r="D837" s="214"/>
      <c r="E837" s="214"/>
      <c r="F837" s="214"/>
      <c r="G837" s="214"/>
      <c r="H837" s="180"/>
      <c r="I837" s="769"/>
      <c r="J837" s="180"/>
      <c r="K837" s="214"/>
      <c r="L837" s="214"/>
      <c r="M837" s="214"/>
      <c r="N837" s="214"/>
      <c r="O837" s="214"/>
      <c r="P837" s="214"/>
      <c r="Q837" s="214"/>
      <c r="R837" s="214"/>
      <c r="S837" s="214"/>
      <c r="T837" s="214"/>
      <c r="U837" s="214"/>
      <c r="V837" s="214"/>
      <c r="W837" s="214"/>
      <c r="X837" s="214"/>
      <c r="Y837" s="214"/>
      <c r="Z837" s="214"/>
      <c r="AA837" s="214"/>
      <c r="AB837" s="214"/>
    </row>
    <row r="838">
      <c r="A838" s="180"/>
      <c r="B838" s="214"/>
      <c r="C838" s="214"/>
      <c r="D838" s="214"/>
      <c r="E838" s="214"/>
      <c r="F838" s="214"/>
      <c r="G838" s="214"/>
      <c r="H838" s="180"/>
      <c r="I838" s="769"/>
      <c r="J838" s="180"/>
      <c r="K838" s="214"/>
      <c r="L838" s="214"/>
      <c r="M838" s="214"/>
      <c r="N838" s="214"/>
      <c r="O838" s="214"/>
      <c r="P838" s="214"/>
      <c r="Q838" s="214"/>
      <c r="R838" s="214"/>
      <c r="S838" s="214"/>
      <c r="T838" s="214"/>
      <c r="U838" s="214"/>
      <c r="V838" s="214"/>
      <c r="W838" s="214"/>
      <c r="X838" s="214"/>
      <c r="Y838" s="214"/>
      <c r="Z838" s="214"/>
      <c r="AA838" s="214"/>
      <c r="AB838" s="214"/>
    </row>
    <row r="839">
      <c r="A839" s="180"/>
      <c r="B839" s="214"/>
      <c r="C839" s="214"/>
      <c r="D839" s="214"/>
      <c r="E839" s="214"/>
      <c r="F839" s="214"/>
      <c r="G839" s="214"/>
      <c r="H839" s="180"/>
      <c r="I839" s="769"/>
      <c r="J839" s="180"/>
      <c r="K839" s="214"/>
      <c r="L839" s="214"/>
      <c r="M839" s="214"/>
      <c r="N839" s="214"/>
      <c r="O839" s="214"/>
      <c r="P839" s="214"/>
      <c r="Q839" s="214"/>
      <c r="R839" s="214"/>
      <c r="S839" s="214"/>
      <c r="T839" s="214"/>
      <c r="U839" s="214"/>
      <c r="V839" s="214"/>
      <c r="W839" s="214"/>
      <c r="X839" s="214"/>
      <c r="Y839" s="214"/>
      <c r="Z839" s="214"/>
      <c r="AA839" s="214"/>
      <c r="AB839" s="214"/>
    </row>
    <row r="840">
      <c r="A840" s="180"/>
      <c r="B840" s="214"/>
      <c r="C840" s="214"/>
      <c r="D840" s="214"/>
      <c r="E840" s="214"/>
      <c r="F840" s="214"/>
      <c r="G840" s="214"/>
      <c r="H840" s="180"/>
      <c r="I840" s="769"/>
      <c r="J840" s="180"/>
      <c r="K840" s="214"/>
      <c r="L840" s="214"/>
      <c r="M840" s="214"/>
      <c r="N840" s="214"/>
      <c r="O840" s="214"/>
      <c r="P840" s="214"/>
      <c r="Q840" s="214"/>
      <c r="R840" s="214"/>
      <c r="S840" s="214"/>
      <c r="T840" s="214"/>
      <c r="U840" s="214"/>
      <c r="V840" s="214"/>
      <c r="W840" s="214"/>
      <c r="X840" s="214"/>
      <c r="Y840" s="214"/>
      <c r="Z840" s="214"/>
      <c r="AA840" s="214"/>
      <c r="AB840" s="214"/>
    </row>
    <row r="841">
      <c r="A841" s="180"/>
      <c r="B841" s="214"/>
      <c r="C841" s="214"/>
      <c r="D841" s="214"/>
      <c r="E841" s="214"/>
      <c r="F841" s="214"/>
      <c r="G841" s="214"/>
      <c r="H841" s="180"/>
      <c r="I841" s="769"/>
      <c r="J841" s="180"/>
      <c r="K841" s="214"/>
      <c r="L841" s="214"/>
      <c r="M841" s="214"/>
      <c r="N841" s="214"/>
      <c r="O841" s="214"/>
      <c r="P841" s="214"/>
      <c r="Q841" s="214"/>
      <c r="R841" s="214"/>
      <c r="S841" s="214"/>
      <c r="T841" s="214"/>
      <c r="U841" s="214"/>
      <c r="V841" s="214"/>
      <c r="W841" s="214"/>
      <c r="X841" s="214"/>
      <c r="Y841" s="214"/>
      <c r="Z841" s="214"/>
      <c r="AA841" s="214"/>
      <c r="AB841" s="214"/>
    </row>
    <row r="842">
      <c r="A842" s="180"/>
      <c r="B842" s="214"/>
      <c r="C842" s="214"/>
      <c r="D842" s="214"/>
      <c r="E842" s="214"/>
      <c r="F842" s="214"/>
      <c r="G842" s="214"/>
      <c r="H842" s="180"/>
      <c r="I842" s="769"/>
      <c r="J842" s="180"/>
      <c r="K842" s="214"/>
      <c r="L842" s="214"/>
      <c r="M842" s="214"/>
      <c r="N842" s="214"/>
      <c r="O842" s="214"/>
      <c r="P842" s="214"/>
      <c r="Q842" s="214"/>
      <c r="R842" s="214"/>
      <c r="S842" s="214"/>
      <c r="T842" s="214"/>
      <c r="U842" s="214"/>
      <c r="V842" s="214"/>
      <c r="W842" s="214"/>
      <c r="X842" s="214"/>
      <c r="Y842" s="214"/>
      <c r="Z842" s="214"/>
      <c r="AA842" s="214"/>
      <c r="AB842" s="214"/>
    </row>
    <row r="843">
      <c r="A843" s="180"/>
      <c r="B843" s="214"/>
      <c r="C843" s="214"/>
      <c r="D843" s="214"/>
      <c r="E843" s="214"/>
      <c r="F843" s="214"/>
      <c r="G843" s="214"/>
      <c r="H843" s="180"/>
      <c r="I843" s="769"/>
      <c r="J843" s="180"/>
      <c r="K843" s="214"/>
      <c r="L843" s="214"/>
      <c r="M843" s="214"/>
      <c r="N843" s="214"/>
      <c r="O843" s="214"/>
      <c r="P843" s="214"/>
      <c r="Q843" s="214"/>
      <c r="R843" s="214"/>
      <c r="S843" s="214"/>
      <c r="T843" s="214"/>
      <c r="U843" s="214"/>
      <c r="V843" s="214"/>
      <c r="W843" s="214"/>
      <c r="X843" s="214"/>
      <c r="Y843" s="214"/>
      <c r="Z843" s="214"/>
      <c r="AA843" s="214"/>
      <c r="AB843" s="214"/>
    </row>
    <row r="844">
      <c r="A844" s="180"/>
      <c r="B844" s="214"/>
      <c r="C844" s="214"/>
      <c r="D844" s="214"/>
      <c r="E844" s="214"/>
      <c r="F844" s="214"/>
      <c r="G844" s="214"/>
      <c r="H844" s="180"/>
      <c r="I844" s="769"/>
      <c r="J844" s="180"/>
      <c r="K844" s="214"/>
      <c r="L844" s="214"/>
      <c r="M844" s="214"/>
      <c r="N844" s="214"/>
      <c r="O844" s="214"/>
      <c r="P844" s="214"/>
      <c r="Q844" s="214"/>
      <c r="R844" s="214"/>
      <c r="S844" s="214"/>
      <c r="T844" s="214"/>
      <c r="U844" s="214"/>
      <c r="V844" s="214"/>
      <c r="W844" s="214"/>
      <c r="X844" s="214"/>
      <c r="Y844" s="214"/>
      <c r="Z844" s="214"/>
      <c r="AA844" s="214"/>
      <c r="AB844" s="214"/>
    </row>
    <row r="845">
      <c r="A845" s="180"/>
      <c r="B845" s="214"/>
      <c r="C845" s="214"/>
      <c r="D845" s="214"/>
      <c r="E845" s="214"/>
      <c r="F845" s="214"/>
      <c r="G845" s="214"/>
      <c r="H845" s="180"/>
      <c r="I845" s="769"/>
      <c r="J845" s="180"/>
      <c r="K845" s="214"/>
      <c r="L845" s="214"/>
      <c r="M845" s="214"/>
      <c r="N845" s="214"/>
      <c r="O845" s="214"/>
      <c r="P845" s="214"/>
      <c r="Q845" s="214"/>
      <c r="R845" s="214"/>
      <c r="S845" s="214"/>
      <c r="T845" s="214"/>
      <c r="U845" s="214"/>
      <c r="V845" s="214"/>
      <c r="W845" s="214"/>
      <c r="X845" s="214"/>
      <c r="Y845" s="214"/>
      <c r="Z845" s="214"/>
      <c r="AA845" s="214"/>
      <c r="AB845" s="214"/>
    </row>
    <row r="846">
      <c r="A846" s="180"/>
      <c r="B846" s="214"/>
      <c r="C846" s="214"/>
      <c r="D846" s="214"/>
      <c r="E846" s="214"/>
      <c r="F846" s="214"/>
      <c r="G846" s="214"/>
      <c r="H846" s="180"/>
      <c r="I846" s="769"/>
      <c r="J846" s="180"/>
      <c r="K846" s="214"/>
      <c r="L846" s="214"/>
      <c r="M846" s="214"/>
      <c r="N846" s="214"/>
      <c r="O846" s="214"/>
      <c r="P846" s="214"/>
      <c r="Q846" s="214"/>
      <c r="R846" s="214"/>
      <c r="S846" s="214"/>
      <c r="T846" s="214"/>
      <c r="U846" s="214"/>
      <c r="V846" s="214"/>
      <c r="W846" s="214"/>
      <c r="X846" s="214"/>
      <c r="Y846" s="214"/>
      <c r="Z846" s="214"/>
      <c r="AA846" s="214"/>
      <c r="AB846" s="214"/>
    </row>
    <row r="847">
      <c r="A847" s="180"/>
      <c r="B847" s="214"/>
      <c r="C847" s="214"/>
      <c r="D847" s="214"/>
      <c r="E847" s="214"/>
      <c r="F847" s="214"/>
      <c r="G847" s="214"/>
      <c r="H847" s="180"/>
      <c r="I847" s="769"/>
      <c r="J847" s="180"/>
      <c r="K847" s="214"/>
      <c r="L847" s="214"/>
      <c r="M847" s="214"/>
      <c r="N847" s="214"/>
      <c r="O847" s="214"/>
      <c r="P847" s="214"/>
      <c r="Q847" s="214"/>
      <c r="R847" s="214"/>
      <c r="S847" s="214"/>
      <c r="T847" s="214"/>
      <c r="U847" s="214"/>
      <c r="V847" s="214"/>
      <c r="W847" s="214"/>
      <c r="X847" s="214"/>
      <c r="Y847" s="214"/>
      <c r="Z847" s="214"/>
      <c r="AA847" s="214"/>
      <c r="AB847" s="214"/>
    </row>
    <row r="848">
      <c r="A848" s="180"/>
      <c r="B848" s="214"/>
      <c r="C848" s="214"/>
      <c r="D848" s="214"/>
      <c r="E848" s="214"/>
      <c r="F848" s="214"/>
      <c r="G848" s="214"/>
      <c r="H848" s="180"/>
      <c r="I848" s="769"/>
      <c r="J848" s="180"/>
      <c r="K848" s="214"/>
      <c r="L848" s="214"/>
      <c r="M848" s="214"/>
      <c r="N848" s="214"/>
      <c r="O848" s="214"/>
      <c r="P848" s="214"/>
      <c r="Q848" s="214"/>
      <c r="R848" s="214"/>
      <c r="S848" s="214"/>
      <c r="T848" s="214"/>
      <c r="U848" s="214"/>
      <c r="V848" s="214"/>
      <c r="W848" s="214"/>
      <c r="X848" s="214"/>
      <c r="Y848" s="214"/>
      <c r="Z848" s="214"/>
      <c r="AA848" s="214"/>
      <c r="AB848" s="214"/>
    </row>
    <row r="849">
      <c r="A849" s="180"/>
      <c r="B849" s="214"/>
      <c r="C849" s="214"/>
      <c r="D849" s="214"/>
      <c r="E849" s="214"/>
      <c r="F849" s="214"/>
      <c r="G849" s="214"/>
      <c r="H849" s="180"/>
      <c r="I849" s="769"/>
      <c r="J849" s="180"/>
      <c r="K849" s="214"/>
      <c r="L849" s="214"/>
      <c r="M849" s="214"/>
      <c r="N849" s="214"/>
      <c r="O849" s="214"/>
      <c r="P849" s="214"/>
      <c r="Q849" s="214"/>
      <c r="R849" s="214"/>
      <c r="S849" s="214"/>
      <c r="T849" s="214"/>
      <c r="U849" s="214"/>
      <c r="V849" s="214"/>
      <c r="W849" s="214"/>
      <c r="X849" s="214"/>
      <c r="Y849" s="214"/>
      <c r="Z849" s="214"/>
      <c r="AA849" s="214"/>
      <c r="AB849" s="214"/>
    </row>
    <row r="850">
      <c r="A850" s="180"/>
      <c r="B850" s="214"/>
      <c r="C850" s="214"/>
      <c r="D850" s="214"/>
      <c r="E850" s="214"/>
      <c r="F850" s="214"/>
      <c r="G850" s="214"/>
      <c r="H850" s="180"/>
      <c r="I850" s="769"/>
      <c r="J850" s="180"/>
      <c r="K850" s="214"/>
      <c r="L850" s="214"/>
      <c r="M850" s="214"/>
      <c r="N850" s="214"/>
      <c r="O850" s="214"/>
      <c r="P850" s="214"/>
      <c r="Q850" s="214"/>
      <c r="R850" s="214"/>
      <c r="S850" s="214"/>
      <c r="T850" s="214"/>
      <c r="U850" s="214"/>
      <c r="V850" s="214"/>
      <c r="W850" s="214"/>
      <c r="X850" s="214"/>
      <c r="Y850" s="214"/>
      <c r="Z850" s="214"/>
      <c r="AA850" s="214"/>
      <c r="AB850" s="214"/>
    </row>
    <row r="851">
      <c r="A851" s="180"/>
      <c r="B851" s="214"/>
      <c r="C851" s="214"/>
      <c r="D851" s="214"/>
      <c r="E851" s="214"/>
      <c r="F851" s="214"/>
      <c r="G851" s="214"/>
      <c r="H851" s="180"/>
      <c r="I851" s="769"/>
      <c r="J851" s="180"/>
      <c r="K851" s="214"/>
      <c r="L851" s="214"/>
      <c r="M851" s="214"/>
      <c r="N851" s="214"/>
      <c r="O851" s="214"/>
      <c r="P851" s="214"/>
      <c r="Q851" s="214"/>
      <c r="R851" s="214"/>
      <c r="S851" s="214"/>
      <c r="T851" s="214"/>
      <c r="U851" s="214"/>
      <c r="V851" s="214"/>
      <c r="W851" s="214"/>
      <c r="X851" s="214"/>
      <c r="Y851" s="214"/>
      <c r="Z851" s="214"/>
      <c r="AA851" s="214"/>
      <c r="AB851" s="214"/>
    </row>
    <row r="852">
      <c r="A852" s="180"/>
      <c r="B852" s="214"/>
      <c r="C852" s="214"/>
      <c r="D852" s="214"/>
      <c r="E852" s="214"/>
      <c r="F852" s="214"/>
      <c r="G852" s="214"/>
      <c r="H852" s="180"/>
      <c r="I852" s="769"/>
      <c r="J852" s="180"/>
      <c r="K852" s="214"/>
      <c r="L852" s="214"/>
      <c r="M852" s="214"/>
      <c r="N852" s="214"/>
      <c r="O852" s="214"/>
      <c r="P852" s="214"/>
      <c r="Q852" s="214"/>
      <c r="R852" s="214"/>
      <c r="S852" s="214"/>
      <c r="T852" s="214"/>
      <c r="U852" s="214"/>
      <c r="V852" s="214"/>
      <c r="W852" s="214"/>
      <c r="X852" s="214"/>
      <c r="Y852" s="214"/>
      <c r="Z852" s="214"/>
      <c r="AA852" s="214"/>
      <c r="AB852" s="214"/>
    </row>
    <row r="853">
      <c r="A853" s="180"/>
      <c r="B853" s="214"/>
      <c r="C853" s="214"/>
      <c r="D853" s="214"/>
      <c r="E853" s="214"/>
      <c r="F853" s="214"/>
      <c r="G853" s="214"/>
      <c r="H853" s="180"/>
      <c r="I853" s="769"/>
      <c r="J853" s="180"/>
      <c r="K853" s="214"/>
      <c r="L853" s="214"/>
      <c r="M853" s="214"/>
      <c r="N853" s="214"/>
      <c r="O853" s="214"/>
      <c r="P853" s="214"/>
      <c r="Q853" s="214"/>
      <c r="R853" s="214"/>
      <c r="S853" s="214"/>
      <c r="T853" s="214"/>
      <c r="U853" s="214"/>
      <c r="V853" s="214"/>
      <c r="W853" s="214"/>
      <c r="X853" s="214"/>
      <c r="Y853" s="214"/>
      <c r="Z853" s="214"/>
      <c r="AA853" s="214"/>
      <c r="AB853" s="214"/>
    </row>
    <row r="854">
      <c r="A854" s="180"/>
      <c r="B854" s="214"/>
      <c r="C854" s="214"/>
      <c r="D854" s="214"/>
      <c r="E854" s="214"/>
      <c r="F854" s="214"/>
      <c r="G854" s="214"/>
      <c r="H854" s="180"/>
      <c r="I854" s="769"/>
      <c r="J854" s="180"/>
      <c r="K854" s="214"/>
      <c r="L854" s="214"/>
      <c r="M854" s="214"/>
      <c r="N854" s="214"/>
      <c r="O854" s="214"/>
      <c r="P854" s="214"/>
      <c r="Q854" s="214"/>
      <c r="R854" s="214"/>
      <c r="S854" s="214"/>
      <c r="T854" s="214"/>
      <c r="U854" s="214"/>
      <c r="V854" s="214"/>
      <c r="W854" s="214"/>
      <c r="X854" s="214"/>
      <c r="Y854" s="214"/>
      <c r="Z854" s="214"/>
      <c r="AA854" s="214"/>
      <c r="AB854" s="214"/>
    </row>
    <row r="855">
      <c r="A855" s="180"/>
      <c r="B855" s="214"/>
      <c r="C855" s="214"/>
      <c r="D855" s="214"/>
      <c r="E855" s="214"/>
      <c r="F855" s="214"/>
      <c r="G855" s="214"/>
      <c r="H855" s="180"/>
      <c r="I855" s="769"/>
      <c r="J855" s="180"/>
      <c r="K855" s="214"/>
      <c r="L855" s="214"/>
      <c r="M855" s="214"/>
      <c r="N855" s="214"/>
      <c r="O855" s="214"/>
      <c r="P855" s="214"/>
      <c r="Q855" s="214"/>
      <c r="R855" s="214"/>
      <c r="S855" s="214"/>
      <c r="T855" s="214"/>
      <c r="U855" s="214"/>
      <c r="V855" s="214"/>
      <c r="W855" s="214"/>
      <c r="X855" s="214"/>
      <c r="Y855" s="214"/>
      <c r="Z855" s="214"/>
      <c r="AA855" s="214"/>
      <c r="AB855" s="214"/>
    </row>
    <row r="856">
      <c r="A856" s="180"/>
      <c r="B856" s="214"/>
      <c r="C856" s="214"/>
      <c r="D856" s="214"/>
      <c r="E856" s="214"/>
      <c r="F856" s="214"/>
      <c r="G856" s="214"/>
      <c r="H856" s="180"/>
      <c r="I856" s="769"/>
      <c r="J856" s="180"/>
      <c r="K856" s="214"/>
      <c r="L856" s="214"/>
      <c r="M856" s="214"/>
      <c r="N856" s="214"/>
      <c r="O856" s="214"/>
      <c r="P856" s="214"/>
      <c r="Q856" s="214"/>
      <c r="R856" s="214"/>
      <c r="S856" s="214"/>
      <c r="T856" s="214"/>
      <c r="U856" s="214"/>
      <c r="V856" s="214"/>
      <c r="W856" s="214"/>
      <c r="X856" s="214"/>
      <c r="Y856" s="214"/>
      <c r="Z856" s="214"/>
      <c r="AA856" s="214"/>
      <c r="AB856" s="214"/>
    </row>
    <row r="857">
      <c r="A857" s="180"/>
      <c r="B857" s="214"/>
      <c r="C857" s="214"/>
      <c r="D857" s="214"/>
      <c r="E857" s="214"/>
      <c r="F857" s="214"/>
      <c r="G857" s="214"/>
      <c r="H857" s="180"/>
      <c r="I857" s="769"/>
      <c r="J857" s="180"/>
      <c r="K857" s="214"/>
      <c r="L857" s="214"/>
      <c r="M857" s="214"/>
      <c r="N857" s="214"/>
      <c r="O857" s="214"/>
      <c r="P857" s="214"/>
      <c r="Q857" s="214"/>
      <c r="R857" s="214"/>
      <c r="S857" s="214"/>
      <c r="T857" s="214"/>
      <c r="U857" s="214"/>
      <c r="V857" s="214"/>
      <c r="W857" s="214"/>
      <c r="X857" s="214"/>
      <c r="Y857" s="214"/>
      <c r="Z857" s="214"/>
      <c r="AA857" s="214"/>
      <c r="AB857" s="214"/>
    </row>
    <row r="858">
      <c r="A858" s="180"/>
      <c r="B858" s="214"/>
      <c r="C858" s="214"/>
      <c r="D858" s="214"/>
      <c r="E858" s="214"/>
      <c r="F858" s="214"/>
      <c r="G858" s="214"/>
      <c r="H858" s="180"/>
      <c r="I858" s="769"/>
      <c r="J858" s="180"/>
      <c r="K858" s="214"/>
      <c r="L858" s="214"/>
      <c r="M858" s="214"/>
      <c r="N858" s="214"/>
      <c r="O858" s="214"/>
      <c r="P858" s="214"/>
      <c r="Q858" s="214"/>
      <c r="R858" s="214"/>
      <c r="S858" s="214"/>
      <c r="T858" s="214"/>
      <c r="U858" s="214"/>
      <c r="V858" s="214"/>
      <c r="W858" s="214"/>
      <c r="X858" s="214"/>
      <c r="Y858" s="214"/>
      <c r="Z858" s="214"/>
      <c r="AA858" s="214"/>
      <c r="AB858" s="214"/>
    </row>
    <row r="859">
      <c r="A859" s="180"/>
      <c r="B859" s="214"/>
      <c r="C859" s="214"/>
      <c r="D859" s="214"/>
      <c r="E859" s="214"/>
      <c r="F859" s="214"/>
      <c r="G859" s="214"/>
      <c r="H859" s="180"/>
      <c r="I859" s="769"/>
      <c r="J859" s="180"/>
      <c r="K859" s="214"/>
      <c r="L859" s="214"/>
      <c r="M859" s="214"/>
      <c r="N859" s="214"/>
      <c r="O859" s="214"/>
      <c r="P859" s="214"/>
      <c r="Q859" s="214"/>
      <c r="R859" s="214"/>
      <c r="S859" s="214"/>
      <c r="T859" s="214"/>
      <c r="U859" s="214"/>
      <c r="V859" s="214"/>
      <c r="W859" s="214"/>
      <c r="X859" s="214"/>
      <c r="Y859" s="214"/>
      <c r="Z859" s="214"/>
      <c r="AA859" s="214"/>
      <c r="AB859" s="214"/>
    </row>
    <row r="860">
      <c r="A860" s="180"/>
      <c r="B860" s="214"/>
      <c r="C860" s="214"/>
      <c r="D860" s="214"/>
      <c r="E860" s="214"/>
      <c r="F860" s="214"/>
      <c r="G860" s="214"/>
      <c r="H860" s="180"/>
      <c r="I860" s="769"/>
      <c r="J860" s="180"/>
      <c r="K860" s="214"/>
      <c r="L860" s="214"/>
      <c r="M860" s="214"/>
      <c r="N860" s="214"/>
      <c r="O860" s="214"/>
      <c r="P860" s="214"/>
      <c r="Q860" s="214"/>
      <c r="R860" s="214"/>
      <c r="S860" s="214"/>
      <c r="T860" s="214"/>
      <c r="U860" s="214"/>
      <c r="V860" s="214"/>
      <c r="W860" s="214"/>
      <c r="X860" s="214"/>
      <c r="Y860" s="214"/>
      <c r="Z860" s="214"/>
      <c r="AA860" s="214"/>
      <c r="AB860" s="214"/>
    </row>
    <row r="861">
      <c r="A861" s="180"/>
      <c r="B861" s="214"/>
      <c r="C861" s="214"/>
      <c r="D861" s="214"/>
      <c r="E861" s="214"/>
      <c r="F861" s="214"/>
      <c r="G861" s="214"/>
      <c r="H861" s="180"/>
      <c r="I861" s="769"/>
      <c r="J861" s="180"/>
      <c r="K861" s="214"/>
      <c r="L861" s="214"/>
      <c r="M861" s="214"/>
      <c r="N861" s="214"/>
      <c r="O861" s="214"/>
      <c r="P861" s="214"/>
      <c r="Q861" s="214"/>
      <c r="R861" s="214"/>
      <c r="S861" s="214"/>
      <c r="T861" s="214"/>
      <c r="U861" s="214"/>
      <c r="V861" s="214"/>
      <c r="W861" s="214"/>
      <c r="X861" s="214"/>
      <c r="Y861" s="214"/>
      <c r="Z861" s="214"/>
      <c r="AA861" s="214"/>
      <c r="AB861" s="214"/>
    </row>
    <row r="862">
      <c r="A862" s="180"/>
      <c r="B862" s="214"/>
      <c r="C862" s="214"/>
      <c r="D862" s="214"/>
      <c r="E862" s="214"/>
      <c r="F862" s="214"/>
      <c r="G862" s="214"/>
      <c r="H862" s="180"/>
      <c r="I862" s="769"/>
      <c r="J862" s="180"/>
      <c r="K862" s="214"/>
      <c r="L862" s="214"/>
      <c r="M862" s="214"/>
      <c r="N862" s="214"/>
      <c r="O862" s="214"/>
      <c r="P862" s="214"/>
      <c r="Q862" s="214"/>
      <c r="R862" s="214"/>
      <c r="S862" s="214"/>
      <c r="T862" s="214"/>
      <c r="U862" s="214"/>
      <c r="V862" s="214"/>
      <c r="W862" s="214"/>
      <c r="X862" s="214"/>
      <c r="Y862" s="214"/>
      <c r="Z862" s="214"/>
      <c r="AA862" s="214"/>
      <c r="AB862" s="214"/>
    </row>
    <row r="863">
      <c r="A863" s="180"/>
      <c r="B863" s="214"/>
      <c r="C863" s="214"/>
      <c r="D863" s="214"/>
      <c r="E863" s="214"/>
      <c r="F863" s="214"/>
      <c r="G863" s="214"/>
      <c r="H863" s="180"/>
      <c r="I863" s="769"/>
      <c r="J863" s="180"/>
      <c r="K863" s="214"/>
      <c r="L863" s="214"/>
      <c r="M863" s="214"/>
      <c r="N863" s="214"/>
      <c r="O863" s="214"/>
      <c r="P863" s="214"/>
      <c r="Q863" s="214"/>
      <c r="R863" s="214"/>
      <c r="S863" s="214"/>
      <c r="T863" s="214"/>
      <c r="U863" s="214"/>
      <c r="V863" s="214"/>
      <c r="W863" s="214"/>
      <c r="X863" s="214"/>
      <c r="Y863" s="214"/>
      <c r="Z863" s="214"/>
      <c r="AA863" s="214"/>
      <c r="AB863" s="214"/>
    </row>
    <row r="864">
      <c r="A864" s="180"/>
      <c r="B864" s="214"/>
      <c r="C864" s="214"/>
      <c r="D864" s="214"/>
      <c r="E864" s="214"/>
      <c r="F864" s="214"/>
      <c r="G864" s="214"/>
      <c r="H864" s="180"/>
      <c r="I864" s="769"/>
      <c r="J864" s="180"/>
      <c r="K864" s="214"/>
      <c r="L864" s="214"/>
      <c r="M864" s="214"/>
      <c r="N864" s="214"/>
      <c r="O864" s="214"/>
      <c r="P864" s="214"/>
      <c r="Q864" s="214"/>
      <c r="R864" s="214"/>
      <c r="S864" s="214"/>
      <c r="T864" s="214"/>
      <c r="U864" s="214"/>
      <c r="V864" s="214"/>
      <c r="W864" s="214"/>
      <c r="X864" s="214"/>
      <c r="Y864" s="214"/>
      <c r="Z864" s="214"/>
      <c r="AA864" s="214"/>
      <c r="AB864" s="214"/>
    </row>
    <row r="865">
      <c r="A865" s="180"/>
      <c r="B865" s="214"/>
      <c r="C865" s="214"/>
      <c r="D865" s="214"/>
      <c r="E865" s="214"/>
      <c r="F865" s="214"/>
      <c r="G865" s="214"/>
      <c r="H865" s="180"/>
      <c r="I865" s="769"/>
      <c r="J865" s="180"/>
      <c r="K865" s="214"/>
      <c r="L865" s="214"/>
      <c r="M865" s="214"/>
      <c r="N865" s="214"/>
      <c r="O865" s="214"/>
      <c r="P865" s="214"/>
      <c r="Q865" s="214"/>
      <c r="R865" s="214"/>
      <c r="S865" s="214"/>
      <c r="T865" s="214"/>
      <c r="U865" s="214"/>
      <c r="V865" s="214"/>
      <c r="W865" s="214"/>
      <c r="X865" s="214"/>
      <c r="Y865" s="214"/>
      <c r="Z865" s="214"/>
      <c r="AA865" s="214"/>
      <c r="AB865" s="214"/>
    </row>
    <row r="866">
      <c r="A866" s="180"/>
      <c r="B866" s="214"/>
      <c r="C866" s="214"/>
      <c r="D866" s="214"/>
      <c r="E866" s="214"/>
      <c r="F866" s="214"/>
      <c r="G866" s="214"/>
      <c r="H866" s="180"/>
      <c r="I866" s="769"/>
      <c r="J866" s="180"/>
      <c r="K866" s="214"/>
      <c r="L866" s="214"/>
      <c r="M866" s="214"/>
      <c r="N866" s="214"/>
      <c r="O866" s="214"/>
      <c r="P866" s="214"/>
      <c r="Q866" s="214"/>
      <c r="R866" s="214"/>
      <c r="S866" s="214"/>
      <c r="T866" s="214"/>
      <c r="U866" s="214"/>
      <c r="V866" s="214"/>
      <c r="W866" s="214"/>
      <c r="X866" s="214"/>
      <c r="Y866" s="214"/>
      <c r="Z866" s="214"/>
      <c r="AA866" s="214"/>
      <c r="AB866" s="214"/>
    </row>
    <row r="867">
      <c r="A867" s="180"/>
      <c r="B867" s="214"/>
      <c r="C867" s="214"/>
      <c r="D867" s="214"/>
      <c r="E867" s="214"/>
      <c r="F867" s="214"/>
      <c r="G867" s="214"/>
      <c r="H867" s="180"/>
      <c r="I867" s="769"/>
      <c r="J867" s="180"/>
      <c r="K867" s="214"/>
      <c r="L867" s="214"/>
      <c r="M867" s="214"/>
      <c r="N867" s="214"/>
      <c r="O867" s="214"/>
      <c r="P867" s="214"/>
      <c r="Q867" s="214"/>
      <c r="R867" s="214"/>
      <c r="S867" s="214"/>
      <c r="T867" s="214"/>
      <c r="U867" s="214"/>
      <c r="V867" s="214"/>
      <c r="W867" s="214"/>
      <c r="X867" s="214"/>
      <c r="Y867" s="214"/>
      <c r="Z867" s="214"/>
      <c r="AA867" s="214"/>
      <c r="AB867" s="214"/>
    </row>
    <row r="868">
      <c r="A868" s="180"/>
      <c r="B868" s="214"/>
      <c r="C868" s="214"/>
      <c r="D868" s="214"/>
      <c r="E868" s="214"/>
      <c r="F868" s="214"/>
      <c r="G868" s="214"/>
      <c r="H868" s="180"/>
      <c r="I868" s="769"/>
      <c r="J868" s="180"/>
      <c r="K868" s="214"/>
      <c r="L868" s="214"/>
      <c r="M868" s="214"/>
      <c r="N868" s="214"/>
      <c r="O868" s="214"/>
      <c r="P868" s="214"/>
      <c r="Q868" s="214"/>
      <c r="R868" s="214"/>
      <c r="S868" s="214"/>
      <c r="T868" s="214"/>
      <c r="U868" s="214"/>
      <c r="V868" s="214"/>
      <c r="W868" s="214"/>
      <c r="X868" s="214"/>
      <c r="Y868" s="214"/>
      <c r="Z868" s="214"/>
      <c r="AA868" s="214"/>
      <c r="AB868" s="214"/>
    </row>
    <row r="869">
      <c r="A869" s="180"/>
      <c r="B869" s="214"/>
      <c r="C869" s="214"/>
      <c r="D869" s="214"/>
      <c r="E869" s="214"/>
      <c r="F869" s="214"/>
      <c r="G869" s="214"/>
      <c r="H869" s="180"/>
      <c r="I869" s="769"/>
      <c r="J869" s="180"/>
      <c r="K869" s="214"/>
      <c r="L869" s="214"/>
      <c r="M869" s="214"/>
      <c r="N869" s="214"/>
      <c r="O869" s="214"/>
      <c r="P869" s="214"/>
      <c r="Q869" s="214"/>
      <c r="R869" s="214"/>
      <c r="S869" s="214"/>
      <c r="T869" s="214"/>
      <c r="U869" s="214"/>
      <c r="V869" s="214"/>
      <c r="W869" s="214"/>
      <c r="X869" s="214"/>
      <c r="Y869" s="214"/>
      <c r="Z869" s="214"/>
      <c r="AA869" s="214"/>
      <c r="AB869" s="214"/>
    </row>
    <row r="870">
      <c r="A870" s="180"/>
      <c r="B870" s="214"/>
      <c r="C870" s="214"/>
      <c r="D870" s="214"/>
      <c r="E870" s="214"/>
      <c r="F870" s="214"/>
      <c r="G870" s="214"/>
      <c r="H870" s="180"/>
      <c r="I870" s="769"/>
      <c r="J870" s="180"/>
      <c r="K870" s="214"/>
      <c r="L870" s="214"/>
      <c r="M870" s="214"/>
      <c r="N870" s="214"/>
      <c r="O870" s="214"/>
      <c r="P870" s="214"/>
      <c r="Q870" s="214"/>
      <c r="R870" s="214"/>
      <c r="S870" s="214"/>
      <c r="T870" s="214"/>
      <c r="U870" s="214"/>
      <c r="V870" s="214"/>
      <c r="W870" s="214"/>
      <c r="X870" s="214"/>
      <c r="Y870" s="214"/>
      <c r="Z870" s="214"/>
      <c r="AA870" s="214"/>
      <c r="AB870" s="214"/>
    </row>
    <row r="871">
      <c r="A871" s="180"/>
      <c r="B871" s="214"/>
      <c r="C871" s="214"/>
      <c r="D871" s="214"/>
      <c r="E871" s="214"/>
      <c r="F871" s="214"/>
      <c r="G871" s="214"/>
      <c r="H871" s="180"/>
      <c r="I871" s="769"/>
      <c r="J871" s="180"/>
      <c r="K871" s="214"/>
      <c r="L871" s="214"/>
      <c r="M871" s="214"/>
      <c r="N871" s="214"/>
      <c r="O871" s="214"/>
      <c r="P871" s="214"/>
      <c r="Q871" s="214"/>
      <c r="R871" s="214"/>
      <c r="S871" s="214"/>
      <c r="T871" s="214"/>
      <c r="U871" s="214"/>
      <c r="V871" s="214"/>
      <c r="W871" s="214"/>
      <c r="X871" s="214"/>
      <c r="Y871" s="214"/>
      <c r="Z871" s="214"/>
      <c r="AA871" s="214"/>
      <c r="AB871" s="214"/>
    </row>
    <row r="872">
      <c r="A872" s="180"/>
      <c r="B872" s="214"/>
      <c r="C872" s="214"/>
      <c r="D872" s="214"/>
      <c r="E872" s="214"/>
      <c r="F872" s="214"/>
      <c r="G872" s="214"/>
      <c r="H872" s="180"/>
      <c r="I872" s="769"/>
      <c r="J872" s="180"/>
      <c r="K872" s="214"/>
      <c r="L872" s="214"/>
      <c r="M872" s="214"/>
      <c r="N872" s="214"/>
      <c r="O872" s="214"/>
      <c r="P872" s="214"/>
      <c r="Q872" s="214"/>
      <c r="R872" s="214"/>
      <c r="S872" s="214"/>
      <c r="T872" s="214"/>
      <c r="U872" s="214"/>
      <c r="V872" s="214"/>
      <c r="W872" s="214"/>
      <c r="X872" s="214"/>
      <c r="Y872" s="214"/>
      <c r="Z872" s="214"/>
      <c r="AA872" s="214"/>
      <c r="AB872" s="214"/>
    </row>
    <row r="873">
      <c r="A873" s="180"/>
      <c r="B873" s="214"/>
      <c r="C873" s="214"/>
      <c r="D873" s="214"/>
      <c r="E873" s="214"/>
      <c r="F873" s="214"/>
      <c r="G873" s="214"/>
      <c r="H873" s="180"/>
      <c r="I873" s="769"/>
      <c r="J873" s="180"/>
      <c r="K873" s="214"/>
      <c r="L873" s="214"/>
      <c r="M873" s="214"/>
      <c r="N873" s="214"/>
      <c r="O873" s="214"/>
      <c r="P873" s="214"/>
      <c r="Q873" s="214"/>
      <c r="R873" s="214"/>
      <c r="S873" s="214"/>
      <c r="T873" s="214"/>
      <c r="U873" s="214"/>
      <c r="V873" s="214"/>
      <c r="W873" s="214"/>
      <c r="X873" s="214"/>
      <c r="Y873" s="214"/>
      <c r="Z873" s="214"/>
      <c r="AA873" s="214"/>
      <c r="AB873" s="214"/>
    </row>
    <row r="874">
      <c r="A874" s="180"/>
      <c r="B874" s="214"/>
      <c r="C874" s="214"/>
      <c r="D874" s="214"/>
      <c r="E874" s="214"/>
      <c r="F874" s="214"/>
      <c r="G874" s="214"/>
      <c r="H874" s="180"/>
      <c r="I874" s="769"/>
      <c r="J874" s="180"/>
      <c r="K874" s="214"/>
      <c r="L874" s="214"/>
      <c r="M874" s="214"/>
      <c r="N874" s="214"/>
      <c r="O874" s="214"/>
      <c r="P874" s="214"/>
      <c r="Q874" s="214"/>
      <c r="R874" s="214"/>
      <c r="S874" s="214"/>
      <c r="T874" s="214"/>
      <c r="U874" s="214"/>
      <c r="V874" s="214"/>
      <c r="W874" s="214"/>
      <c r="X874" s="214"/>
      <c r="Y874" s="214"/>
      <c r="Z874" s="214"/>
      <c r="AA874" s="214"/>
      <c r="AB874" s="214"/>
    </row>
    <row r="875">
      <c r="A875" s="180"/>
      <c r="B875" s="214"/>
      <c r="C875" s="214"/>
      <c r="D875" s="214"/>
      <c r="E875" s="214"/>
      <c r="F875" s="214"/>
      <c r="G875" s="214"/>
      <c r="H875" s="180"/>
      <c r="I875" s="769"/>
      <c r="J875" s="180"/>
      <c r="K875" s="214"/>
      <c r="L875" s="214"/>
      <c r="M875" s="214"/>
      <c r="N875" s="214"/>
      <c r="O875" s="214"/>
      <c r="P875" s="214"/>
      <c r="Q875" s="214"/>
      <c r="R875" s="214"/>
      <c r="S875" s="214"/>
      <c r="T875" s="214"/>
      <c r="U875" s="214"/>
      <c r="V875" s="214"/>
      <c r="W875" s="214"/>
      <c r="X875" s="214"/>
      <c r="Y875" s="214"/>
      <c r="Z875" s="214"/>
      <c r="AA875" s="214"/>
      <c r="AB875" s="214"/>
    </row>
    <row r="876">
      <c r="A876" s="180"/>
      <c r="B876" s="214"/>
      <c r="C876" s="214"/>
      <c r="D876" s="214"/>
      <c r="E876" s="214"/>
      <c r="F876" s="214"/>
      <c r="G876" s="214"/>
      <c r="H876" s="180"/>
      <c r="I876" s="769"/>
      <c r="J876" s="180"/>
      <c r="K876" s="214"/>
      <c r="L876" s="214"/>
      <c r="M876" s="214"/>
      <c r="N876" s="214"/>
      <c r="O876" s="214"/>
      <c r="P876" s="214"/>
      <c r="Q876" s="214"/>
      <c r="R876" s="214"/>
      <c r="S876" s="214"/>
      <c r="T876" s="214"/>
      <c r="U876" s="214"/>
      <c r="V876" s="214"/>
      <c r="W876" s="214"/>
      <c r="X876" s="214"/>
      <c r="Y876" s="214"/>
      <c r="Z876" s="214"/>
      <c r="AA876" s="214"/>
      <c r="AB876" s="214"/>
    </row>
    <row r="877">
      <c r="A877" s="180"/>
      <c r="B877" s="214"/>
      <c r="C877" s="214"/>
      <c r="D877" s="214"/>
      <c r="E877" s="214"/>
      <c r="F877" s="214"/>
      <c r="G877" s="214"/>
      <c r="H877" s="180"/>
      <c r="I877" s="769"/>
      <c r="J877" s="180"/>
      <c r="K877" s="214"/>
      <c r="L877" s="214"/>
      <c r="M877" s="214"/>
      <c r="N877" s="214"/>
      <c r="O877" s="214"/>
      <c r="P877" s="214"/>
      <c r="Q877" s="214"/>
      <c r="R877" s="214"/>
      <c r="S877" s="214"/>
      <c r="T877" s="214"/>
      <c r="U877" s="214"/>
      <c r="V877" s="214"/>
      <c r="W877" s="214"/>
      <c r="X877" s="214"/>
      <c r="Y877" s="214"/>
      <c r="Z877" s="214"/>
      <c r="AA877" s="214"/>
      <c r="AB877" s="214"/>
    </row>
    <row r="878">
      <c r="A878" s="180"/>
      <c r="B878" s="214"/>
      <c r="C878" s="214"/>
      <c r="D878" s="214"/>
      <c r="E878" s="214"/>
      <c r="F878" s="214"/>
      <c r="G878" s="214"/>
      <c r="H878" s="180"/>
      <c r="I878" s="769"/>
      <c r="J878" s="180"/>
      <c r="K878" s="214"/>
      <c r="L878" s="214"/>
      <c r="M878" s="214"/>
      <c r="N878" s="214"/>
      <c r="O878" s="214"/>
      <c r="P878" s="214"/>
      <c r="Q878" s="214"/>
      <c r="R878" s="214"/>
      <c r="S878" s="214"/>
      <c r="T878" s="214"/>
      <c r="U878" s="214"/>
      <c r="V878" s="214"/>
      <c r="W878" s="214"/>
      <c r="X878" s="214"/>
      <c r="Y878" s="214"/>
      <c r="Z878" s="214"/>
      <c r="AA878" s="214"/>
      <c r="AB878" s="214"/>
    </row>
    <row r="879">
      <c r="A879" s="180"/>
      <c r="B879" s="214"/>
      <c r="C879" s="214"/>
      <c r="D879" s="214"/>
      <c r="E879" s="214"/>
      <c r="F879" s="214"/>
      <c r="G879" s="214"/>
      <c r="H879" s="180"/>
      <c r="I879" s="769"/>
      <c r="J879" s="180"/>
      <c r="K879" s="214"/>
      <c r="L879" s="214"/>
      <c r="M879" s="214"/>
      <c r="N879" s="214"/>
      <c r="O879" s="214"/>
      <c r="P879" s="214"/>
      <c r="Q879" s="214"/>
      <c r="R879" s="214"/>
      <c r="S879" s="214"/>
      <c r="T879" s="214"/>
      <c r="U879" s="214"/>
      <c r="V879" s="214"/>
      <c r="W879" s="214"/>
      <c r="X879" s="214"/>
      <c r="Y879" s="214"/>
      <c r="Z879" s="214"/>
      <c r="AA879" s="214"/>
      <c r="AB879" s="214"/>
    </row>
    <row r="880">
      <c r="A880" s="180"/>
      <c r="B880" s="214"/>
      <c r="C880" s="214"/>
      <c r="D880" s="214"/>
      <c r="E880" s="214"/>
      <c r="F880" s="214"/>
      <c r="G880" s="214"/>
      <c r="H880" s="180"/>
      <c r="I880" s="769"/>
      <c r="J880" s="180"/>
      <c r="K880" s="214"/>
      <c r="L880" s="214"/>
      <c r="M880" s="214"/>
      <c r="N880" s="214"/>
      <c r="O880" s="214"/>
      <c r="P880" s="214"/>
      <c r="Q880" s="214"/>
      <c r="R880" s="214"/>
      <c r="S880" s="214"/>
      <c r="T880" s="214"/>
      <c r="U880" s="214"/>
      <c r="V880" s="214"/>
      <c r="W880" s="214"/>
      <c r="X880" s="214"/>
      <c r="Y880" s="214"/>
      <c r="Z880" s="214"/>
      <c r="AA880" s="214"/>
      <c r="AB880" s="214"/>
    </row>
    <row r="881">
      <c r="A881" s="180"/>
      <c r="B881" s="214"/>
      <c r="C881" s="214"/>
      <c r="D881" s="214"/>
      <c r="E881" s="214"/>
      <c r="F881" s="214"/>
      <c r="G881" s="214"/>
      <c r="H881" s="180"/>
      <c r="I881" s="769"/>
      <c r="J881" s="180"/>
      <c r="K881" s="214"/>
      <c r="L881" s="214"/>
      <c r="M881" s="214"/>
      <c r="N881" s="214"/>
      <c r="O881" s="214"/>
      <c r="P881" s="214"/>
      <c r="Q881" s="214"/>
      <c r="R881" s="214"/>
      <c r="S881" s="214"/>
      <c r="T881" s="214"/>
      <c r="U881" s="214"/>
      <c r="V881" s="214"/>
      <c r="W881" s="214"/>
      <c r="X881" s="214"/>
      <c r="Y881" s="214"/>
      <c r="Z881" s="214"/>
      <c r="AA881" s="214"/>
      <c r="AB881" s="214"/>
    </row>
    <row r="882">
      <c r="A882" s="180"/>
      <c r="B882" s="214"/>
      <c r="C882" s="214"/>
      <c r="D882" s="214"/>
      <c r="E882" s="214"/>
      <c r="F882" s="214"/>
      <c r="G882" s="214"/>
      <c r="H882" s="180"/>
      <c r="I882" s="769"/>
      <c r="J882" s="180"/>
      <c r="K882" s="214"/>
      <c r="L882" s="214"/>
      <c r="M882" s="214"/>
      <c r="N882" s="214"/>
      <c r="O882" s="214"/>
      <c r="P882" s="214"/>
      <c r="Q882" s="214"/>
      <c r="R882" s="214"/>
      <c r="S882" s="214"/>
      <c r="T882" s="214"/>
      <c r="U882" s="214"/>
      <c r="V882" s="214"/>
      <c r="W882" s="214"/>
      <c r="X882" s="214"/>
      <c r="Y882" s="214"/>
      <c r="Z882" s="214"/>
      <c r="AA882" s="214"/>
      <c r="AB882" s="214"/>
    </row>
    <row r="883">
      <c r="A883" s="180"/>
      <c r="B883" s="214"/>
      <c r="C883" s="214"/>
      <c r="D883" s="214"/>
      <c r="E883" s="214"/>
      <c r="F883" s="214"/>
      <c r="G883" s="214"/>
      <c r="H883" s="180"/>
      <c r="I883" s="769"/>
      <c r="J883" s="180"/>
      <c r="K883" s="214"/>
      <c r="L883" s="214"/>
      <c r="M883" s="214"/>
      <c r="N883" s="214"/>
      <c r="O883" s="214"/>
      <c r="P883" s="214"/>
      <c r="Q883" s="214"/>
      <c r="R883" s="214"/>
      <c r="S883" s="214"/>
      <c r="T883" s="214"/>
      <c r="U883" s="214"/>
      <c r="V883" s="214"/>
      <c r="W883" s="214"/>
      <c r="X883" s="214"/>
      <c r="Y883" s="214"/>
      <c r="Z883" s="214"/>
      <c r="AA883" s="214"/>
      <c r="AB883" s="214"/>
    </row>
    <row r="884">
      <c r="A884" s="180"/>
      <c r="B884" s="214"/>
      <c r="C884" s="214"/>
      <c r="D884" s="214"/>
      <c r="E884" s="214"/>
      <c r="F884" s="214"/>
      <c r="G884" s="214"/>
      <c r="H884" s="180"/>
      <c r="I884" s="769"/>
      <c r="J884" s="180"/>
      <c r="K884" s="214"/>
      <c r="L884" s="214"/>
      <c r="M884" s="214"/>
      <c r="N884" s="214"/>
      <c r="O884" s="214"/>
      <c r="P884" s="214"/>
      <c r="Q884" s="214"/>
      <c r="R884" s="214"/>
      <c r="S884" s="214"/>
      <c r="T884" s="214"/>
      <c r="U884" s="214"/>
      <c r="V884" s="214"/>
      <c r="W884" s="214"/>
      <c r="X884" s="214"/>
      <c r="Y884" s="214"/>
      <c r="Z884" s="214"/>
      <c r="AA884" s="214"/>
      <c r="AB884" s="214"/>
    </row>
    <row r="885">
      <c r="A885" s="180"/>
      <c r="B885" s="214"/>
      <c r="C885" s="214"/>
      <c r="D885" s="214"/>
      <c r="E885" s="214"/>
      <c r="F885" s="214"/>
      <c r="G885" s="214"/>
      <c r="H885" s="180"/>
      <c r="I885" s="769"/>
      <c r="J885" s="180"/>
      <c r="K885" s="214"/>
      <c r="L885" s="214"/>
      <c r="M885" s="214"/>
      <c r="N885" s="214"/>
      <c r="O885" s="214"/>
      <c r="P885" s="214"/>
      <c r="Q885" s="214"/>
      <c r="R885" s="214"/>
      <c r="S885" s="214"/>
      <c r="T885" s="214"/>
      <c r="U885" s="214"/>
      <c r="V885" s="214"/>
      <c r="W885" s="214"/>
      <c r="X885" s="214"/>
      <c r="Y885" s="214"/>
      <c r="Z885" s="214"/>
      <c r="AA885" s="214"/>
      <c r="AB885" s="214"/>
    </row>
    <row r="886">
      <c r="A886" s="180"/>
      <c r="B886" s="214"/>
      <c r="C886" s="214"/>
      <c r="D886" s="214"/>
      <c r="E886" s="214"/>
      <c r="F886" s="214"/>
      <c r="G886" s="214"/>
      <c r="H886" s="180"/>
      <c r="I886" s="769"/>
      <c r="J886" s="180"/>
      <c r="K886" s="214"/>
      <c r="L886" s="214"/>
      <c r="M886" s="214"/>
      <c r="N886" s="214"/>
      <c r="O886" s="214"/>
      <c r="P886" s="214"/>
      <c r="Q886" s="214"/>
      <c r="R886" s="214"/>
      <c r="S886" s="214"/>
      <c r="T886" s="214"/>
      <c r="U886" s="214"/>
      <c r="V886" s="214"/>
      <c r="W886" s="214"/>
      <c r="X886" s="214"/>
      <c r="Y886" s="214"/>
      <c r="Z886" s="214"/>
      <c r="AA886" s="214"/>
      <c r="AB886" s="214"/>
    </row>
    <row r="887">
      <c r="A887" s="180"/>
      <c r="B887" s="214"/>
      <c r="C887" s="214"/>
      <c r="D887" s="214"/>
      <c r="E887" s="214"/>
      <c r="F887" s="214"/>
      <c r="G887" s="214"/>
      <c r="H887" s="180"/>
      <c r="I887" s="769"/>
      <c r="J887" s="180"/>
      <c r="K887" s="214"/>
      <c r="L887" s="214"/>
      <c r="M887" s="214"/>
      <c r="N887" s="214"/>
      <c r="O887" s="214"/>
      <c r="P887" s="214"/>
      <c r="Q887" s="214"/>
      <c r="R887" s="214"/>
      <c r="S887" s="214"/>
      <c r="T887" s="214"/>
      <c r="U887" s="214"/>
      <c r="V887" s="214"/>
      <c r="W887" s="214"/>
      <c r="X887" s="214"/>
      <c r="Y887" s="214"/>
      <c r="Z887" s="214"/>
      <c r="AA887" s="214"/>
      <c r="AB887" s="214"/>
    </row>
    <row r="888">
      <c r="A888" s="180"/>
      <c r="B888" s="214"/>
      <c r="C888" s="214"/>
      <c r="D888" s="214"/>
      <c r="E888" s="214"/>
      <c r="F888" s="214"/>
      <c r="G888" s="214"/>
      <c r="H888" s="180"/>
      <c r="I888" s="769"/>
      <c r="J888" s="180"/>
      <c r="K888" s="214"/>
      <c r="L888" s="214"/>
      <c r="M888" s="214"/>
      <c r="N888" s="214"/>
      <c r="O888" s="214"/>
      <c r="P888" s="214"/>
      <c r="Q888" s="214"/>
      <c r="R888" s="214"/>
      <c r="S888" s="214"/>
      <c r="T888" s="214"/>
      <c r="U888" s="214"/>
      <c r="V888" s="214"/>
      <c r="W888" s="214"/>
      <c r="X888" s="214"/>
      <c r="Y888" s="214"/>
      <c r="Z888" s="214"/>
      <c r="AA888" s="214"/>
      <c r="AB888" s="214"/>
    </row>
    <row r="889">
      <c r="A889" s="180"/>
      <c r="B889" s="214"/>
      <c r="C889" s="214"/>
      <c r="D889" s="214"/>
      <c r="E889" s="214"/>
      <c r="F889" s="214"/>
      <c r="G889" s="214"/>
      <c r="H889" s="180"/>
      <c r="I889" s="769"/>
      <c r="J889" s="180"/>
      <c r="K889" s="214"/>
      <c r="L889" s="214"/>
      <c r="M889" s="214"/>
      <c r="N889" s="214"/>
      <c r="O889" s="214"/>
      <c r="P889" s="214"/>
      <c r="Q889" s="214"/>
      <c r="R889" s="214"/>
      <c r="S889" s="214"/>
      <c r="T889" s="214"/>
      <c r="U889" s="214"/>
      <c r="V889" s="214"/>
      <c r="W889" s="214"/>
      <c r="X889" s="214"/>
      <c r="Y889" s="214"/>
      <c r="Z889" s="214"/>
      <c r="AA889" s="214"/>
      <c r="AB889" s="214"/>
    </row>
    <row r="890">
      <c r="A890" s="180"/>
      <c r="B890" s="214"/>
      <c r="C890" s="214"/>
      <c r="D890" s="214"/>
      <c r="E890" s="214"/>
      <c r="F890" s="214"/>
      <c r="G890" s="214"/>
      <c r="H890" s="180"/>
      <c r="I890" s="769"/>
      <c r="J890" s="180"/>
      <c r="K890" s="214"/>
      <c r="L890" s="214"/>
      <c r="M890" s="214"/>
      <c r="N890" s="214"/>
      <c r="O890" s="214"/>
      <c r="P890" s="214"/>
      <c r="Q890" s="214"/>
      <c r="R890" s="214"/>
      <c r="S890" s="214"/>
      <c r="T890" s="214"/>
      <c r="U890" s="214"/>
      <c r="V890" s="214"/>
      <c r="W890" s="214"/>
      <c r="X890" s="214"/>
      <c r="Y890" s="214"/>
      <c r="Z890" s="214"/>
      <c r="AA890" s="214"/>
      <c r="AB890" s="214"/>
    </row>
    <row r="891">
      <c r="A891" s="180"/>
      <c r="B891" s="214"/>
      <c r="C891" s="214"/>
      <c r="D891" s="214"/>
      <c r="E891" s="214"/>
      <c r="F891" s="214"/>
      <c r="G891" s="214"/>
      <c r="H891" s="180"/>
      <c r="I891" s="769"/>
      <c r="J891" s="180"/>
      <c r="K891" s="214"/>
      <c r="L891" s="214"/>
      <c r="M891" s="214"/>
      <c r="N891" s="214"/>
      <c r="O891" s="214"/>
      <c r="P891" s="214"/>
      <c r="Q891" s="214"/>
      <c r="R891" s="214"/>
      <c r="S891" s="214"/>
      <c r="T891" s="214"/>
      <c r="U891" s="214"/>
      <c r="V891" s="214"/>
      <c r="W891" s="214"/>
      <c r="X891" s="214"/>
      <c r="Y891" s="214"/>
      <c r="Z891" s="214"/>
      <c r="AA891" s="214"/>
      <c r="AB891" s="214"/>
    </row>
    <row r="892">
      <c r="A892" s="180"/>
      <c r="B892" s="214"/>
      <c r="C892" s="214"/>
      <c r="D892" s="214"/>
      <c r="E892" s="214"/>
      <c r="F892" s="214"/>
      <c r="G892" s="214"/>
      <c r="H892" s="180"/>
      <c r="I892" s="769"/>
      <c r="J892" s="180"/>
      <c r="K892" s="214"/>
      <c r="L892" s="214"/>
      <c r="M892" s="214"/>
      <c r="N892" s="214"/>
      <c r="O892" s="214"/>
      <c r="P892" s="214"/>
      <c r="Q892" s="214"/>
      <c r="R892" s="214"/>
      <c r="S892" s="214"/>
      <c r="T892" s="214"/>
      <c r="U892" s="214"/>
      <c r="V892" s="214"/>
      <c r="W892" s="214"/>
      <c r="X892" s="214"/>
      <c r="Y892" s="214"/>
      <c r="Z892" s="214"/>
      <c r="AA892" s="214"/>
      <c r="AB892" s="214"/>
    </row>
    <row r="893">
      <c r="A893" s="180"/>
      <c r="B893" s="214"/>
      <c r="C893" s="214"/>
      <c r="D893" s="214"/>
      <c r="E893" s="214"/>
      <c r="F893" s="214"/>
      <c r="G893" s="214"/>
      <c r="H893" s="180"/>
      <c r="I893" s="769"/>
      <c r="J893" s="180"/>
      <c r="K893" s="214"/>
      <c r="L893" s="214"/>
      <c r="M893" s="214"/>
      <c r="N893" s="214"/>
      <c r="O893" s="214"/>
      <c r="P893" s="214"/>
      <c r="Q893" s="214"/>
      <c r="R893" s="214"/>
      <c r="S893" s="214"/>
      <c r="T893" s="214"/>
      <c r="U893" s="214"/>
      <c r="V893" s="214"/>
      <c r="W893" s="214"/>
      <c r="X893" s="214"/>
      <c r="Y893" s="214"/>
      <c r="Z893" s="214"/>
      <c r="AA893" s="214"/>
      <c r="AB893" s="214"/>
    </row>
    <row r="894">
      <c r="A894" s="180"/>
      <c r="B894" s="214"/>
      <c r="C894" s="214"/>
      <c r="D894" s="214"/>
      <c r="E894" s="214"/>
      <c r="F894" s="214"/>
      <c r="G894" s="214"/>
      <c r="H894" s="180"/>
      <c r="I894" s="769"/>
      <c r="J894" s="180"/>
      <c r="K894" s="214"/>
      <c r="L894" s="214"/>
      <c r="M894" s="214"/>
      <c r="N894" s="214"/>
      <c r="O894" s="214"/>
      <c r="P894" s="214"/>
      <c r="Q894" s="214"/>
      <c r="R894" s="214"/>
      <c r="S894" s="214"/>
      <c r="T894" s="214"/>
      <c r="U894" s="214"/>
      <c r="V894" s="214"/>
      <c r="W894" s="214"/>
      <c r="X894" s="214"/>
      <c r="Y894" s="214"/>
      <c r="Z894" s="214"/>
      <c r="AA894" s="214"/>
      <c r="AB894" s="214"/>
    </row>
    <row r="895">
      <c r="A895" s="180"/>
      <c r="B895" s="214"/>
      <c r="C895" s="214"/>
      <c r="D895" s="214"/>
      <c r="E895" s="214"/>
      <c r="F895" s="214"/>
      <c r="G895" s="214"/>
      <c r="H895" s="180"/>
      <c r="I895" s="769"/>
      <c r="J895" s="180"/>
      <c r="K895" s="214"/>
      <c r="L895" s="214"/>
      <c r="M895" s="214"/>
      <c r="N895" s="214"/>
      <c r="O895" s="214"/>
      <c r="P895" s="214"/>
      <c r="Q895" s="214"/>
      <c r="R895" s="214"/>
      <c r="S895" s="214"/>
      <c r="T895" s="214"/>
      <c r="U895" s="214"/>
      <c r="V895" s="214"/>
      <c r="W895" s="214"/>
      <c r="X895" s="214"/>
      <c r="Y895" s="214"/>
      <c r="Z895" s="214"/>
      <c r="AA895" s="214"/>
      <c r="AB895" s="214"/>
    </row>
    <row r="896">
      <c r="A896" s="180"/>
      <c r="B896" s="214"/>
      <c r="C896" s="214"/>
      <c r="D896" s="214"/>
      <c r="E896" s="214"/>
      <c r="F896" s="214"/>
      <c r="G896" s="214"/>
      <c r="H896" s="180"/>
      <c r="I896" s="769"/>
      <c r="J896" s="180"/>
      <c r="K896" s="214"/>
      <c r="L896" s="214"/>
      <c r="M896" s="214"/>
      <c r="N896" s="214"/>
      <c r="O896" s="214"/>
      <c r="P896" s="214"/>
      <c r="Q896" s="214"/>
      <c r="R896" s="214"/>
      <c r="S896" s="214"/>
      <c r="T896" s="214"/>
      <c r="U896" s="214"/>
      <c r="V896" s="214"/>
      <c r="W896" s="214"/>
      <c r="X896" s="214"/>
      <c r="Y896" s="214"/>
      <c r="Z896" s="214"/>
      <c r="AA896" s="214"/>
      <c r="AB896" s="214"/>
    </row>
    <row r="897">
      <c r="A897" s="180"/>
      <c r="B897" s="214"/>
      <c r="C897" s="214"/>
      <c r="D897" s="214"/>
      <c r="E897" s="214"/>
      <c r="F897" s="214"/>
      <c r="G897" s="214"/>
      <c r="H897" s="180"/>
      <c r="I897" s="769"/>
      <c r="J897" s="180"/>
      <c r="K897" s="214"/>
      <c r="L897" s="214"/>
      <c r="M897" s="214"/>
      <c r="N897" s="214"/>
      <c r="O897" s="214"/>
      <c r="P897" s="214"/>
      <c r="Q897" s="214"/>
      <c r="R897" s="214"/>
      <c r="S897" s="214"/>
      <c r="T897" s="214"/>
      <c r="U897" s="214"/>
      <c r="V897" s="214"/>
      <c r="W897" s="214"/>
      <c r="X897" s="214"/>
      <c r="Y897" s="214"/>
      <c r="Z897" s="214"/>
      <c r="AA897" s="214"/>
      <c r="AB897" s="214"/>
    </row>
    <row r="898">
      <c r="A898" s="180"/>
      <c r="B898" s="214"/>
      <c r="C898" s="214"/>
      <c r="D898" s="214"/>
      <c r="E898" s="214"/>
      <c r="F898" s="214"/>
      <c r="G898" s="214"/>
      <c r="H898" s="180"/>
      <c r="I898" s="769"/>
      <c r="J898" s="180"/>
      <c r="K898" s="214"/>
      <c r="L898" s="214"/>
      <c r="M898" s="214"/>
      <c r="N898" s="214"/>
      <c r="O898" s="214"/>
      <c r="P898" s="214"/>
      <c r="Q898" s="214"/>
      <c r="R898" s="214"/>
      <c r="S898" s="214"/>
      <c r="T898" s="214"/>
      <c r="U898" s="214"/>
      <c r="V898" s="214"/>
      <c r="W898" s="214"/>
      <c r="X898" s="214"/>
      <c r="Y898" s="214"/>
      <c r="Z898" s="214"/>
      <c r="AA898" s="214"/>
      <c r="AB898" s="214"/>
    </row>
    <row r="899">
      <c r="A899" s="180"/>
      <c r="B899" s="214"/>
      <c r="C899" s="214"/>
      <c r="D899" s="214"/>
      <c r="E899" s="214"/>
      <c r="F899" s="214"/>
      <c r="G899" s="214"/>
      <c r="H899" s="180"/>
      <c r="I899" s="769"/>
      <c r="J899" s="180"/>
      <c r="K899" s="214"/>
      <c r="L899" s="214"/>
      <c r="M899" s="214"/>
      <c r="N899" s="214"/>
      <c r="O899" s="214"/>
      <c r="P899" s="214"/>
      <c r="Q899" s="214"/>
      <c r="R899" s="214"/>
      <c r="S899" s="214"/>
      <c r="T899" s="214"/>
      <c r="U899" s="214"/>
      <c r="V899" s="214"/>
      <c r="W899" s="214"/>
      <c r="X899" s="214"/>
      <c r="Y899" s="214"/>
      <c r="Z899" s="214"/>
      <c r="AA899" s="214"/>
      <c r="AB899" s="214"/>
    </row>
    <row r="900">
      <c r="A900" s="180"/>
      <c r="B900" s="214"/>
      <c r="C900" s="214"/>
      <c r="D900" s="214"/>
      <c r="E900" s="214"/>
      <c r="F900" s="214"/>
      <c r="G900" s="214"/>
      <c r="H900" s="180"/>
      <c r="I900" s="769"/>
      <c r="J900" s="180"/>
      <c r="K900" s="214"/>
      <c r="L900" s="214"/>
      <c r="M900" s="214"/>
      <c r="N900" s="214"/>
      <c r="O900" s="214"/>
      <c r="P900" s="214"/>
      <c r="Q900" s="214"/>
      <c r="R900" s="214"/>
      <c r="S900" s="214"/>
      <c r="T900" s="214"/>
      <c r="U900" s="214"/>
      <c r="V900" s="214"/>
      <c r="W900" s="214"/>
      <c r="X900" s="214"/>
      <c r="Y900" s="214"/>
      <c r="Z900" s="214"/>
      <c r="AA900" s="214"/>
      <c r="AB900" s="214"/>
    </row>
    <row r="901">
      <c r="A901" s="180"/>
      <c r="B901" s="214"/>
      <c r="C901" s="214"/>
      <c r="D901" s="214"/>
      <c r="E901" s="214"/>
      <c r="F901" s="214"/>
      <c r="G901" s="214"/>
      <c r="H901" s="180"/>
      <c r="I901" s="769"/>
      <c r="J901" s="180"/>
      <c r="K901" s="214"/>
      <c r="L901" s="214"/>
      <c r="M901" s="214"/>
      <c r="N901" s="214"/>
      <c r="O901" s="214"/>
      <c r="P901" s="214"/>
      <c r="Q901" s="214"/>
      <c r="R901" s="214"/>
      <c r="S901" s="214"/>
      <c r="T901" s="214"/>
      <c r="U901" s="214"/>
      <c r="V901" s="214"/>
      <c r="W901" s="214"/>
      <c r="X901" s="214"/>
      <c r="Y901" s="214"/>
      <c r="Z901" s="214"/>
      <c r="AA901" s="214"/>
      <c r="AB901" s="214"/>
    </row>
    <row r="902">
      <c r="A902" s="180"/>
      <c r="B902" s="214"/>
      <c r="C902" s="214"/>
      <c r="D902" s="214"/>
      <c r="E902" s="214"/>
      <c r="F902" s="214"/>
      <c r="G902" s="214"/>
      <c r="H902" s="180"/>
      <c r="I902" s="769"/>
      <c r="J902" s="180"/>
      <c r="K902" s="214"/>
      <c r="L902" s="214"/>
      <c r="M902" s="214"/>
      <c r="N902" s="214"/>
      <c r="O902" s="214"/>
      <c r="P902" s="214"/>
      <c r="Q902" s="214"/>
      <c r="R902" s="214"/>
      <c r="S902" s="214"/>
      <c r="T902" s="214"/>
      <c r="U902" s="214"/>
      <c r="V902" s="214"/>
      <c r="W902" s="214"/>
      <c r="X902" s="214"/>
      <c r="Y902" s="214"/>
      <c r="Z902" s="214"/>
      <c r="AA902" s="214"/>
      <c r="AB902" s="214"/>
    </row>
    <row r="903">
      <c r="A903" s="180"/>
      <c r="B903" s="214"/>
      <c r="C903" s="214"/>
      <c r="D903" s="214"/>
      <c r="E903" s="214"/>
      <c r="F903" s="214"/>
      <c r="G903" s="214"/>
      <c r="H903" s="180"/>
      <c r="I903" s="769"/>
      <c r="J903" s="180"/>
      <c r="K903" s="214"/>
      <c r="L903" s="214"/>
      <c r="M903" s="214"/>
      <c r="N903" s="214"/>
      <c r="O903" s="214"/>
      <c r="P903" s="214"/>
      <c r="Q903" s="214"/>
      <c r="R903" s="214"/>
      <c r="S903" s="214"/>
      <c r="T903" s="214"/>
      <c r="U903" s="214"/>
      <c r="V903" s="214"/>
      <c r="W903" s="214"/>
      <c r="X903" s="214"/>
      <c r="Y903" s="214"/>
      <c r="Z903" s="214"/>
      <c r="AA903" s="214"/>
      <c r="AB903" s="214"/>
    </row>
    <row r="904">
      <c r="A904" s="180"/>
      <c r="B904" s="214"/>
      <c r="C904" s="214"/>
      <c r="D904" s="214"/>
      <c r="E904" s="214"/>
      <c r="F904" s="214"/>
      <c r="G904" s="214"/>
      <c r="H904" s="180"/>
      <c r="I904" s="769"/>
      <c r="J904" s="180"/>
      <c r="K904" s="214"/>
      <c r="L904" s="214"/>
      <c r="M904" s="214"/>
      <c r="N904" s="214"/>
      <c r="O904" s="214"/>
      <c r="P904" s="214"/>
      <c r="Q904" s="214"/>
      <c r="R904" s="214"/>
      <c r="S904" s="214"/>
      <c r="T904" s="214"/>
      <c r="U904" s="214"/>
      <c r="V904" s="214"/>
      <c r="W904" s="214"/>
      <c r="X904" s="214"/>
      <c r="Y904" s="214"/>
      <c r="Z904" s="214"/>
      <c r="AA904" s="214"/>
      <c r="AB904" s="214"/>
    </row>
    <row r="905">
      <c r="A905" s="180"/>
      <c r="B905" s="214"/>
      <c r="C905" s="214"/>
      <c r="D905" s="214"/>
      <c r="E905" s="214"/>
      <c r="F905" s="214"/>
      <c r="G905" s="214"/>
      <c r="H905" s="180"/>
      <c r="I905" s="769"/>
      <c r="J905" s="180"/>
      <c r="K905" s="214"/>
      <c r="L905" s="214"/>
      <c r="M905" s="214"/>
      <c r="N905" s="214"/>
      <c r="O905" s="214"/>
      <c r="P905" s="214"/>
      <c r="Q905" s="214"/>
      <c r="R905" s="214"/>
      <c r="S905" s="214"/>
      <c r="T905" s="214"/>
      <c r="U905" s="214"/>
      <c r="V905" s="214"/>
      <c r="W905" s="214"/>
      <c r="X905" s="214"/>
      <c r="Y905" s="214"/>
      <c r="Z905" s="214"/>
      <c r="AA905" s="214"/>
      <c r="AB905" s="214"/>
    </row>
    <row r="906">
      <c r="A906" s="180"/>
      <c r="B906" s="214"/>
      <c r="C906" s="214"/>
      <c r="D906" s="214"/>
      <c r="E906" s="214"/>
      <c r="F906" s="214"/>
      <c r="G906" s="214"/>
      <c r="H906" s="180"/>
      <c r="I906" s="769"/>
      <c r="J906" s="180"/>
      <c r="K906" s="214"/>
      <c r="L906" s="214"/>
      <c r="M906" s="214"/>
      <c r="N906" s="214"/>
      <c r="O906" s="214"/>
      <c r="P906" s="214"/>
      <c r="Q906" s="214"/>
      <c r="R906" s="214"/>
      <c r="S906" s="214"/>
      <c r="T906" s="214"/>
      <c r="U906" s="214"/>
      <c r="V906" s="214"/>
      <c r="W906" s="214"/>
      <c r="X906" s="214"/>
      <c r="Y906" s="214"/>
      <c r="Z906" s="214"/>
      <c r="AA906" s="214"/>
      <c r="AB906" s="214"/>
    </row>
    <row r="907">
      <c r="A907" s="180"/>
      <c r="B907" s="214"/>
      <c r="C907" s="214"/>
      <c r="D907" s="214"/>
      <c r="E907" s="214"/>
      <c r="F907" s="214"/>
      <c r="G907" s="214"/>
      <c r="H907" s="180"/>
      <c r="I907" s="769"/>
      <c r="J907" s="180"/>
      <c r="K907" s="214"/>
      <c r="L907" s="214"/>
      <c r="M907" s="214"/>
      <c r="N907" s="214"/>
      <c r="O907" s="214"/>
      <c r="P907" s="214"/>
      <c r="Q907" s="214"/>
      <c r="R907" s="214"/>
      <c r="S907" s="214"/>
      <c r="T907" s="214"/>
      <c r="U907" s="214"/>
      <c r="V907" s="214"/>
      <c r="W907" s="214"/>
      <c r="X907" s="214"/>
      <c r="Y907" s="214"/>
      <c r="Z907" s="214"/>
      <c r="AA907" s="214"/>
      <c r="AB907" s="214"/>
    </row>
    <row r="908">
      <c r="A908" s="180"/>
      <c r="B908" s="214"/>
      <c r="C908" s="214"/>
      <c r="D908" s="214"/>
      <c r="E908" s="214"/>
      <c r="F908" s="214"/>
      <c r="G908" s="214"/>
      <c r="H908" s="180"/>
      <c r="I908" s="769"/>
      <c r="J908" s="180"/>
      <c r="K908" s="214"/>
      <c r="L908" s="214"/>
      <c r="M908" s="214"/>
      <c r="N908" s="214"/>
      <c r="O908" s="214"/>
      <c r="P908" s="214"/>
      <c r="Q908" s="214"/>
      <c r="R908" s="214"/>
      <c r="S908" s="214"/>
      <c r="T908" s="214"/>
      <c r="U908" s="214"/>
      <c r="V908" s="214"/>
      <c r="W908" s="214"/>
      <c r="X908" s="214"/>
      <c r="Y908" s="214"/>
      <c r="Z908" s="214"/>
      <c r="AA908" s="214"/>
      <c r="AB908" s="214"/>
    </row>
    <row r="909">
      <c r="A909" s="180"/>
      <c r="B909" s="214"/>
      <c r="C909" s="214"/>
      <c r="D909" s="214"/>
      <c r="E909" s="214"/>
      <c r="F909" s="214"/>
      <c r="G909" s="214"/>
      <c r="H909" s="180"/>
      <c r="I909" s="769"/>
      <c r="J909" s="180"/>
      <c r="K909" s="214"/>
      <c r="L909" s="214"/>
      <c r="M909" s="214"/>
      <c r="N909" s="214"/>
      <c r="O909" s="214"/>
      <c r="P909" s="214"/>
      <c r="Q909" s="214"/>
      <c r="R909" s="214"/>
      <c r="S909" s="214"/>
      <c r="T909" s="214"/>
      <c r="U909" s="214"/>
      <c r="V909" s="214"/>
      <c r="W909" s="214"/>
      <c r="X909" s="214"/>
      <c r="Y909" s="214"/>
      <c r="Z909" s="214"/>
      <c r="AA909" s="214"/>
      <c r="AB909" s="214"/>
    </row>
    <row r="910">
      <c r="A910" s="180"/>
      <c r="B910" s="214"/>
      <c r="C910" s="214"/>
      <c r="D910" s="214"/>
      <c r="E910" s="214"/>
      <c r="F910" s="214"/>
      <c r="G910" s="214"/>
      <c r="H910" s="180"/>
      <c r="I910" s="769"/>
      <c r="J910" s="180"/>
      <c r="K910" s="214"/>
      <c r="L910" s="214"/>
      <c r="M910" s="214"/>
      <c r="N910" s="214"/>
      <c r="O910" s="214"/>
      <c r="P910" s="214"/>
      <c r="Q910" s="214"/>
      <c r="R910" s="214"/>
      <c r="S910" s="214"/>
      <c r="T910" s="214"/>
      <c r="U910" s="214"/>
      <c r="V910" s="214"/>
      <c r="W910" s="214"/>
      <c r="X910" s="214"/>
      <c r="Y910" s="214"/>
      <c r="Z910" s="214"/>
      <c r="AA910" s="214"/>
      <c r="AB910" s="214"/>
    </row>
    <row r="911">
      <c r="A911" s="180"/>
      <c r="B911" s="214"/>
      <c r="C911" s="214"/>
      <c r="D911" s="214"/>
      <c r="E911" s="214"/>
      <c r="F911" s="214"/>
      <c r="G911" s="214"/>
      <c r="H911" s="180"/>
      <c r="I911" s="769"/>
      <c r="J911" s="180"/>
      <c r="K911" s="214"/>
      <c r="L911" s="214"/>
      <c r="M911" s="214"/>
      <c r="N911" s="214"/>
      <c r="O911" s="214"/>
      <c r="P911" s="214"/>
      <c r="Q911" s="214"/>
      <c r="R911" s="214"/>
      <c r="S911" s="214"/>
      <c r="T911" s="214"/>
      <c r="U911" s="214"/>
      <c r="V911" s="214"/>
      <c r="W911" s="214"/>
      <c r="X911" s="214"/>
      <c r="Y911" s="214"/>
      <c r="Z911" s="214"/>
      <c r="AA911" s="214"/>
      <c r="AB911" s="214"/>
    </row>
    <row r="912">
      <c r="A912" s="180"/>
      <c r="B912" s="214"/>
      <c r="C912" s="214"/>
      <c r="D912" s="214"/>
      <c r="E912" s="214"/>
      <c r="F912" s="214"/>
      <c r="G912" s="214"/>
      <c r="H912" s="180"/>
      <c r="I912" s="769"/>
      <c r="J912" s="180"/>
      <c r="K912" s="214"/>
      <c r="L912" s="214"/>
      <c r="M912" s="214"/>
      <c r="N912" s="214"/>
      <c r="O912" s="214"/>
      <c r="P912" s="214"/>
      <c r="Q912" s="214"/>
      <c r="R912" s="214"/>
      <c r="S912" s="214"/>
      <c r="T912" s="214"/>
      <c r="U912" s="214"/>
      <c r="V912" s="214"/>
      <c r="W912" s="214"/>
      <c r="X912" s="214"/>
      <c r="Y912" s="214"/>
      <c r="Z912" s="214"/>
      <c r="AA912" s="214"/>
      <c r="AB912" s="214"/>
    </row>
    <row r="913">
      <c r="A913" s="180"/>
      <c r="B913" s="214"/>
      <c r="C913" s="214"/>
      <c r="D913" s="214"/>
      <c r="E913" s="214"/>
      <c r="F913" s="214"/>
      <c r="G913" s="214"/>
      <c r="H913" s="180"/>
      <c r="I913" s="769"/>
      <c r="J913" s="180"/>
      <c r="K913" s="214"/>
      <c r="L913" s="214"/>
      <c r="M913" s="214"/>
      <c r="N913" s="214"/>
      <c r="O913" s="214"/>
      <c r="P913" s="214"/>
      <c r="Q913" s="214"/>
      <c r="R913" s="214"/>
      <c r="S913" s="214"/>
      <c r="T913" s="214"/>
      <c r="U913" s="214"/>
      <c r="V913" s="214"/>
      <c r="W913" s="214"/>
      <c r="X913" s="214"/>
      <c r="Y913" s="214"/>
      <c r="Z913" s="214"/>
      <c r="AA913" s="214"/>
      <c r="AB913" s="214"/>
    </row>
    <row r="914">
      <c r="A914" s="180"/>
      <c r="B914" s="214"/>
      <c r="C914" s="214"/>
      <c r="D914" s="214"/>
      <c r="E914" s="214"/>
      <c r="F914" s="214"/>
      <c r="G914" s="214"/>
      <c r="H914" s="180"/>
      <c r="I914" s="769"/>
      <c r="J914" s="180"/>
      <c r="K914" s="214"/>
      <c r="L914" s="214"/>
      <c r="M914" s="214"/>
      <c r="N914" s="214"/>
      <c r="O914" s="214"/>
      <c r="P914" s="214"/>
      <c r="Q914" s="214"/>
      <c r="R914" s="214"/>
      <c r="S914" s="214"/>
      <c r="T914" s="214"/>
      <c r="U914" s="214"/>
      <c r="V914" s="214"/>
      <c r="W914" s="214"/>
      <c r="X914" s="214"/>
      <c r="Y914" s="214"/>
      <c r="Z914" s="214"/>
      <c r="AA914" s="214"/>
      <c r="AB914" s="214"/>
    </row>
    <row r="915">
      <c r="A915" s="180"/>
      <c r="B915" s="214"/>
      <c r="C915" s="214"/>
      <c r="D915" s="214"/>
      <c r="E915" s="214"/>
      <c r="F915" s="214"/>
      <c r="G915" s="214"/>
      <c r="H915" s="180"/>
      <c r="I915" s="769"/>
      <c r="J915" s="180"/>
      <c r="K915" s="214"/>
      <c r="L915" s="214"/>
      <c r="M915" s="214"/>
      <c r="N915" s="214"/>
      <c r="O915" s="214"/>
      <c r="P915" s="214"/>
      <c r="Q915" s="214"/>
      <c r="R915" s="214"/>
      <c r="S915" s="214"/>
      <c r="T915" s="214"/>
      <c r="U915" s="214"/>
      <c r="V915" s="214"/>
      <c r="W915" s="214"/>
      <c r="X915" s="214"/>
      <c r="Y915" s="214"/>
      <c r="Z915" s="214"/>
      <c r="AA915" s="214"/>
      <c r="AB915" s="214"/>
    </row>
    <row r="916">
      <c r="A916" s="180"/>
      <c r="B916" s="214"/>
      <c r="C916" s="214"/>
      <c r="D916" s="214"/>
      <c r="E916" s="214"/>
      <c r="F916" s="214"/>
      <c r="G916" s="214"/>
      <c r="H916" s="180"/>
      <c r="I916" s="769"/>
      <c r="J916" s="180"/>
      <c r="K916" s="214"/>
      <c r="L916" s="214"/>
      <c r="M916" s="214"/>
      <c r="N916" s="214"/>
      <c r="O916" s="214"/>
      <c r="P916" s="214"/>
      <c r="Q916" s="214"/>
      <c r="R916" s="214"/>
      <c r="S916" s="214"/>
      <c r="T916" s="214"/>
      <c r="U916" s="214"/>
      <c r="V916" s="214"/>
      <c r="W916" s="214"/>
      <c r="X916" s="214"/>
      <c r="Y916" s="214"/>
      <c r="Z916" s="214"/>
      <c r="AA916" s="214"/>
      <c r="AB916" s="214"/>
    </row>
    <row r="917">
      <c r="A917" s="180"/>
      <c r="B917" s="214"/>
      <c r="C917" s="214"/>
      <c r="D917" s="214"/>
      <c r="E917" s="214"/>
      <c r="F917" s="214"/>
      <c r="G917" s="214"/>
      <c r="H917" s="180"/>
      <c r="I917" s="769"/>
      <c r="J917" s="180"/>
      <c r="K917" s="214"/>
      <c r="L917" s="214"/>
      <c r="M917" s="214"/>
      <c r="N917" s="214"/>
      <c r="O917" s="214"/>
      <c r="P917" s="214"/>
      <c r="Q917" s="214"/>
      <c r="R917" s="214"/>
      <c r="S917" s="214"/>
      <c r="T917" s="214"/>
      <c r="U917" s="214"/>
      <c r="V917" s="214"/>
      <c r="W917" s="214"/>
      <c r="X917" s="214"/>
      <c r="Y917" s="214"/>
      <c r="Z917" s="214"/>
      <c r="AA917" s="214"/>
      <c r="AB917" s="214"/>
    </row>
    <row r="918">
      <c r="A918" s="180"/>
      <c r="B918" s="214"/>
      <c r="C918" s="214"/>
      <c r="D918" s="214"/>
      <c r="E918" s="214"/>
      <c r="F918" s="214"/>
      <c r="G918" s="214"/>
      <c r="H918" s="180"/>
      <c r="I918" s="769"/>
      <c r="J918" s="180"/>
      <c r="K918" s="214"/>
      <c r="L918" s="214"/>
      <c r="M918" s="214"/>
      <c r="N918" s="214"/>
      <c r="O918" s="214"/>
      <c r="P918" s="214"/>
      <c r="Q918" s="214"/>
      <c r="R918" s="214"/>
      <c r="S918" s="214"/>
      <c r="T918" s="214"/>
      <c r="U918" s="214"/>
      <c r="V918" s="214"/>
      <c r="W918" s="214"/>
      <c r="X918" s="214"/>
      <c r="Y918" s="214"/>
      <c r="Z918" s="214"/>
      <c r="AA918" s="214"/>
      <c r="AB918" s="214"/>
    </row>
    <row r="919">
      <c r="A919" s="180"/>
      <c r="B919" s="214"/>
      <c r="C919" s="214"/>
      <c r="D919" s="214"/>
      <c r="E919" s="214"/>
      <c r="F919" s="214"/>
      <c r="G919" s="214"/>
      <c r="H919" s="180"/>
      <c r="I919" s="769"/>
      <c r="J919" s="180"/>
      <c r="K919" s="214"/>
      <c r="L919" s="214"/>
      <c r="M919" s="214"/>
      <c r="N919" s="214"/>
      <c r="O919" s="214"/>
      <c r="P919" s="214"/>
      <c r="Q919" s="214"/>
      <c r="R919" s="214"/>
      <c r="S919" s="214"/>
      <c r="T919" s="214"/>
      <c r="U919" s="214"/>
      <c r="V919" s="214"/>
      <c r="W919" s="214"/>
      <c r="X919" s="214"/>
      <c r="Y919" s="214"/>
      <c r="Z919" s="214"/>
      <c r="AA919" s="214"/>
      <c r="AB919" s="214"/>
    </row>
    <row r="920">
      <c r="A920" s="180"/>
      <c r="B920" s="214"/>
      <c r="C920" s="214"/>
      <c r="D920" s="214"/>
      <c r="E920" s="214"/>
      <c r="F920" s="214"/>
      <c r="G920" s="214"/>
      <c r="H920" s="180"/>
      <c r="I920" s="769"/>
      <c r="J920" s="180"/>
      <c r="K920" s="214"/>
      <c r="L920" s="214"/>
      <c r="M920" s="214"/>
      <c r="N920" s="214"/>
      <c r="O920" s="214"/>
      <c r="P920" s="214"/>
      <c r="Q920" s="214"/>
      <c r="R920" s="214"/>
      <c r="S920" s="214"/>
      <c r="T920" s="214"/>
      <c r="U920" s="214"/>
      <c r="V920" s="214"/>
      <c r="W920" s="214"/>
      <c r="X920" s="214"/>
      <c r="Y920" s="214"/>
      <c r="Z920" s="214"/>
      <c r="AA920" s="214"/>
      <c r="AB920" s="214"/>
    </row>
    <row r="921">
      <c r="A921" s="180"/>
      <c r="B921" s="214"/>
      <c r="C921" s="214"/>
      <c r="D921" s="214"/>
      <c r="E921" s="214"/>
      <c r="F921" s="214"/>
      <c r="G921" s="214"/>
      <c r="H921" s="180"/>
      <c r="I921" s="769"/>
      <c r="J921" s="180"/>
      <c r="K921" s="214"/>
      <c r="L921" s="214"/>
      <c r="M921" s="214"/>
      <c r="N921" s="214"/>
      <c r="O921" s="214"/>
      <c r="P921" s="214"/>
      <c r="Q921" s="214"/>
      <c r="R921" s="214"/>
      <c r="S921" s="214"/>
      <c r="T921" s="214"/>
      <c r="U921" s="214"/>
      <c r="V921" s="214"/>
      <c r="W921" s="214"/>
      <c r="X921" s="214"/>
      <c r="Y921" s="214"/>
      <c r="Z921" s="214"/>
      <c r="AA921" s="214"/>
      <c r="AB921" s="214"/>
    </row>
    <row r="922">
      <c r="A922" s="180"/>
      <c r="B922" s="214"/>
      <c r="C922" s="214"/>
      <c r="D922" s="214"/>
      <c r="E922" s="214"/>
      <c r="F922" s="214"/>
      <c r="G922" s="214"/>
      <c r="H922" s="180"/>
      <c r="I922" s="769"/>
      <c r="J922" s="180"/>
      <c r="K922" s="214"/>
      <c r="L922" s="214"/>
      <c r="M922" s="214"/>
      <c r="N922" s="214"/>
      <c r="O922" s="214"/>
      <c r="P922" s="214"/>
      <c r="Q922" s="214"/>
      <c r="R922" s="214"/>
      <c r="S922" s="214"/>
      <c r="T922" s="214"/>
      <c r="U922" s="214"/>
      <c r="V922" s="214"/>
      <c r="W922" s="214"/>
      <c r="X922" s="214"/>
      <c r="Y922" s="214"/>
      <c r="Z922" s="214"/>
      <c r="AA922" s="214"/>
      <c r="AB922" s="214"/>
    </row>
    <row r="923">
      <c r="A923" s="180"/>
      <c r="B923" s="214"/>
      <c r="C923" s="214"/>
      <c r="D923" s="214"/>
      <c r="E923" s="214"/>
      <c r="F923" s="214"/>
      <c r="G923" s="214"/>
      <c r="H923" s="180"/>
      <c r="I923" s="769"/>
      <c r="J923" s="180"/>
      <c r="K923" s="214"/>
      <c r="L923" s="214"/>
      <c r="M923" s="214"/>
      <c r="N923" s="214"/>
      <c r="O923" s="214"/>
      <c r="P923" s="214"/>
      <c r="Q923" s="214"/>
      <c r="R923" s="214"/>
      <c r="S923" s="214"/>
      <c r="T923" s="214"/>
      <c r="U923" s="214"/>
      <c r="V923" s="214"/>
      <c r="W923" s="214"/>
      <c r="X923" s="214"/>
      <c r="Y923" s="214"/>
      <c r="Z923" s="214"/>
      <c r="AA923" s="214"/>
      <c r="AB923" s="214"/>
    </row>
    <row r="924">
      <c r="A924" s="180"/>
      <c r="B924" s="214"/>
      <c r="C924" s="214"/>
      <c r="D924" s="214"/>
      <c r="E924" s="214"/>
      <c r="F924" s="214"/>
      <c r="G924" s="214"/>
      <c r="H924" s="180"/>
      <c r="I924" s="769"/>
      <c r="J924" s="180"/>
      <c r="K924" s="214"/>
      <c r="L924" s="214"/>
      <c r="M924" s="214"/>
      <c r="N924" s="214"/>
      <c r="O924" s="214"/>
      <c r="P924" s="214"/>
      <c r="Q924" s="214"/>
      <c r="R924" s="214"/>
      <c r="S924" s="214"/>
      <c r="T924" s="214"/>
      <c r="U924" s="214"/>
      <c r="V924" s="214"/>
      <c r="W924" s="214"/>
      <c r="X924" s="214"/>
      <c r="Y924" s="214"/>
      <c r="Z924" s="214"/>
      <c r="AA924" s="214"/>
      <c r="AB924" s="214"/>
    </row>
    <row r="925">
      <c r="A925" s="180"/>
      <c r="B925" s="214"/>
      <c r="C925" s="214"/>
      <c r="D925" s="214"/>
      <c r="E925" s="214"/>
      <c r="F925" s="214"/>
      <c r="G925" s="214"/>
      <c r="H925" s="180"/>
      <c r="I925" s="769"/>
      <c r="J925" s="180"/>
      <c r="K925" s="214"/>
      <c r="L925" s="214"/>
      <c r="M925" s="214"/>
      <c r="N925" s="214"/>
      <c r="O925" s="214"/>
      <c r="P925" s="214"/>
      <c r="Q925" s="214"/>
      <c r="R925" s="214"/>
      <c r="S925" s="214"/>
      <c r="T925" s="214"/>
      <c r="U925" s="214"/>
      <c r="V925" s="214"/>
      <c r="W925" s="214"/>
      <c r="X925" s="214"/>
      <c r="Y925" s="214"/>
      <c r="Z925" s="214"/>
      <c r="AA925" s="214"/>
      <c r="AB925" s="214"/>
    </row>
    <row r="926">
      <c r="A926" s="180"/>
      <c r="B926" s="214"/>
      <c r="C926" s="214"/>
      <c r="D926" s="214"/>
      <c r="E926" s="214"/>
      <c r="F926" s="214"/>
      <c r="G926" s="214"/>
      <c r="H926" s="180"/>
      <c r="I926" s="769"/>
      <c r="J926" s="180"/>
      <c r="K926" s="214"/>
      <c r="L926" s="214"/>
      <c r="M926" s="214"/>
      <c r="N926" s="214"/>
      <c r="O926" s="214"/>
      <c r="P926" s="214"/>
      <c r="Q926" s="214"/>
      <c r="R926" s="214"/>
      <c r="S926" s="214"/>
      <c r="T926" s="214"/>
      <c r="U926" s="214"/>
      <c r="V926" s="214"/>
      <c r="W926" s="214"/>
      <c r="X926" s="214"/>
      <c r="Y926" s="214"/>
      <c r="Z926" s="214"/>
      <c r="AA926" s="214"/>
      <c r="AB926" s="214"/>
    </row>
    <row r="927">
      <c r="A927" s="180"/>
      <c r="B927" s="214"/>
      <c r="C927" s="214"/>
      <c r="D927" s="214"/>
      <c r="E927" s="214"/>
      <c r="F927" s="214"/>
      <c r="G927" s="214"/>
      <c r="H927" s="180"/>
      <c r="I927" s="769"/>
      <c r="J927" s="180"/>
      <c r="K927" s="214"/>
      <c r="L927" s="214"/>
      <c r="M927" s="214"/>
      <c r="N927" s="214"/>
      <c r="O927" s="214"/>
      <c r="P927" s="214"/>
      <c r="Q927" s="214"/>
      <c r="R927" s="214"/>
      <c r="S927" s="214"/>
      <c r="T927" s="214"/>
      <c r="U927" s="214"/>
      <c r="V927" s="214"/>
      <c r="W927" s="214"/>
      <c r="X927" s="214"/>
      <c r="Y927" s="214"/>
      <c r="Z927" s="214"/>
      <c r="AA927" s="214"/>
      <c r="AB927" s="214"/>
    </row>
    <row r="928">
      <c r="A928" s="180"/>
      <c r="B928" s="214"/>
      <c r="C928" s="214"/>
      <c r="D928" s="214"/>
      <c r="E928" s="214"/>
      <c r="F928" s="214"/>
      <c r="G928" s="214"/>
      <c r="H928" s="180"/>
      <c r="I928" s="769"/>
      <c r="J928" s="180"/>
      <c r="K928" s="214"/>
      <c r="L928" s="214"/>
      <c r="M928" s="214"/>
      <c r="N928" s="214"/>
      <c r="O928" s="214"/>
      <c r="P928" s="214"/>
      <c r="Q928" s="214"/>
      <c r="R928" s="214"/>
      <c r="S928" s="214"/>
      <c r="T928" s="214"/>
      <c r="U928" s="214"/>
      <c r="V928" s="214"/>
      <c r="W928" s="214"/>
      <c r="X928" s="214"/>
      <c r="Y928" s="214"/>
      <c r="Z928" s="214"/>
      <c r="AA928" s="214"/>
      <c r="AB928" s="214"/>
    </row>
    <row r="929">
      <c r="A929" s="180"/>
      <c r="B929" s="214"/>
      <c r="C929" s="214"/>
      <c r="D929" s="214"/>
      <c r="E929" s="214"/>
      <c r="F929" s="214"/>
      <c r="G929" s="214"/>
      <c r="H929" s="180"/>
      <c r="I929" s="769"/>
      <c r="J929" s="180"/>
      <c r="K929" s="214"/>
      <c r="L929" s="214"/>
      <c r="M929" s="214"/>
      <c r="N929" s="214"/>
      <c r="O929" s="214"/>
      <c r="P929" s="214"/>
      <c r="Q929" s="214"/>
      <c r="R929" s="214"/>
      <c r="S929" s="214"/>
      <c r="T929" s="214"/>
      <c r="U929" s="214"/>
      <c r="V929" s="214"/>
      <c r="W929" s="214"/>
      <c r="X929" s="214"/>
      <c r="Y929" s="214"/>
      <c r="Z929" s="214"/>
      <c r="AA929" s="214"/>
      <c r="AB929" s="214"/>
    </row>
    <row r="930">
      <c r="A930" s="180"/>
      <c r="B930" s="214"/>
      <c r="C930" s="214"/>
      <c r="D930" s="214"/>
      <c r="E930" s="214"/>
      <c r="F930" s="214"/>
      <c r="G930" s="214"/>
      <c r="H930" s="180"/>
      <c r="I930" s="769"/>
      <c r="J930" s="180"/>
      <c r="K930" s="214"/>
      <c r="L930" s="214"/>
      <c r="M930" s="214"/>
      <c r="N930" s="214"/>
      <c r="O930" s="214"/>
      <c r="P930" s="214"/>
      <c r="Q930" s="214"/>
      <c r="R930" s="214"/>
      <c r="S930" s="214"/>
      <c r="T930" s="214"/>
      <c r="U930" s="214"/>
      <c r="V930" s="214"/>
      <c r="W930" s="214"/>
      <c r="X930" s="214"/>
      <c r="Y930" s="214"/>
      <c r="Z930" s="214"/>
      <c r="AA930" s="214"/>
      <c r="AB930" s="214"/>
    </row>
    <row r="931">
      <c r="A931" s="180"/>
      <c r="B931" s="214"/>
      <c r="C931" s="214"/>
      <c r="D931" s="214"/>
      <c r="E931" s="214"/>
      <c r="F931" s="214"/>
      <c r="G931" s="214"/>
      <c r="H931" s="180"/>
      <c r="I931" s="769"/>
      <c r="J931" s="180"/>
      <c r="K931" s="214"/>
      <c r="L931" s="214"/>
      <c r="M931" s="214"/>
      <c r="N931" s="214"/>
      <c r="O931" s="214"/>
      <c r="P931" s="214"/>
      <c r="Q931" s="214"/>
      <c r="R931" s="214"/>
      <c r="S931" s="214"/>
      <c r="T931" s="214"/>
      <c r="U931" s="214"/>
      <c r="V931" s="214"/>
      <c r="W931" s="214"/>
      <c r="X931" s="214"/>
      <c r="Y931" s="214"/>
      <c r="Z931" s="214"/>
      <c r="AA931" s="214"/>
      <c r="AB931" s="214"/>
    </row>
    <row r="932">
      <c r="A932" s="180"/>
      <c r="B932" s="214"/>
      <c r="C932" s="214"/>
      <c r="D932" s="214"/>
      <c r="E932" s="214"/>
      <c r="F932" s="214"/>
      <c r="G932" s="214"/>
      <c r="H932" s="180"/>
      <c r="I932" s="769"/>
      <c r="J932" s="180"/>
      <c r="K932" s="214"/>
      <c r="L932" s="214"/>
      <c r="M932" s="214"/>
      <c r="N932" s="214"/>
      <c r="O932" s="214"/>
      <c r="P932" s="214"/>
      <c r="Q932" s="214"/>
      <c r="R932" s="214"/>
      <c r="S932" s="214"/>
      <c r="T932" s="214"/>
      <c r="U932" s="214"/>
      <c r="V932" s="214"/>
      <c r="W932" s="214"/>
      <c r="X932" s="214"/>
      <c r="Y932" s="214"/>
      <c r="Z932" s="214"/>
      <c r="AA932" s="214"/>
      <c r="AB932" s="214"/>
    </row>
    <row r="933">
      <c r="A933" s="180"/>
      <c r="B933" s="214"/>
      <c r="C933" s="214"/>
      <c r="D933" s="214"/>
      <c r="E933" s="214"/>
      <c r="F933" s="214"/>
      <c r="G933" s="214"/>
      <c r="H933" s="180"/>
      <c r="I933" s="769"/>
      <c r="J933" s="180"/>
      <c r="K933" s="214"/>
      <c r="L933" s="214"/>
      <c r="M933" s="214"/>
      <c r="N933" s="214"/>
      <c r="O933" s="214"/>
      <c r="P933" s="214"/>
      <c r="Q933" s="214"/>
      <c r="R933" s="214"/>
      <c r="S933" s="214"/>
      <c r="T933" s="214"/>
      <c r="U933" s="214"/>
      <c r="V933" s="214"/>
      <c r="W933" s="214"/>
      <c r="X933" s="214"/>
      <c r="Y933" s="214"/>
      <c r="Z933" s="214"/>
      <c r="AA933" s="214"/>
      <c r="AB933" s="214"/>
    </row>
    <row r="934">
      <c r="A934" s="180"/>
      <c r="B934" s="214"/>
      <c r="C934" s="214"/>
      <c r="D934" s="214"/>
      <c r="E934" s="214"/>
      <c r="F934" s="214"/>
      <c r="G934" s="214"/>
      <c r="H934" s="180"/>
      <c r="I934" s="769"/>
      <c r="J934" s="180"/>
      <c r="K934" s="214"/>
      <c r="L934" s="214"/>
      <c r="M934" s="214"/>
      <c r="N934" s="214"/>
      <c r="O934" s="214"/>
      <c r="P934" s="214"/>
      <c r="Q934" s="214"/>
      <c r="R934" s="214"/>
      <c r="S934" s="214"/>
      <c r="T934" s="214"/>
      <c r="U934" s="214"/>
      <c r="V934" s="214"/>
      <c r="W934" s="214"/>
      <c r="X934" s="214"/>
      <c r="Y934" s="214"/>
      <c r="Z934" s="214"/>
      <c r="AA934" s="214"/>
      <c r="AB934" s="214"/>
    </row>
    <row r="935">
      <c r="A935" s="180"/>
      <c r="B935" s="214"/>
      <c r="C935" s="214"/>
      <c r="D935" s="214"/>
      <c r="E935" s="214"/>
      <c r="F935" s="214"/>
      <c r="G935" s="214"/>
      <c r="H935" s="180"/>
      <c r="I935" s="769"/>
      <c r="J935" s="180"/>
      <c r="K935" s="214"/>
      <c r="L935" s="214"/>
      <c r="M935" s="214"/>
      <c r="N935" s="214"/>
      <c r="O935" s="214"/>
      <c r="P935" s="214"/>
      <c r="Q935" s="214"/>
      <c r="R935" s="214"/>
      <c r="S935" s="214"/>
      <c r="T935" s="214"/>
      <c r="U935" s="214"/>
      <c r="V935" s="214"/>
      <c r="W935" s="214"/>
      <c r="X935" s="214"/>
      <c r="Y935" s="214"/>
      <c r="Z935" s="214"/>
      <c r="AA935" s="214"/>
      <c r="AB935" s="214"/>
    </row>
    <row r="936">
      <c r="A936" s="180"/>
      <c r="B936" s="214"/>
      <c r="C936" s="214"/>
      <c r="D936" s="214"/>
      <c r="E936" s="214"/>
      <c r="F936" s="214"/>
      <c r="G936" s="214"/>
      <c r="H936" s="180"/>
      <c r="I936" s="769"/>
      <c r="J936" s="180"/>
      <c r="K936" s="214"/>
      <c r="L936" s="214"/>
      <c r="M936" s="214"/>
      <c r="N936" s="214"/>
      <c r="O936" s="214"/>
      <c r="P936" s="214"/>
      <c r="Q936" s="214"/>
      <c r="R936" s="214"/>
      <c r="S936" s="214"/>
      <c r="T936" s="214"/>
      <c r="U936" s="214"/>
      <c r="V936" s="214"/>
      <c r="W936" s="214"/>
      <c r="X936" s="214"/>
      <c r="Y936" s="214"/>
      <c r="Z936" s="214"/>
      <c r="AA936" s="214"/>
      <c r="AB936" s="214"/>
    </row>
    <row r="937">
      <c r="A937" s="180"/>
      <c r="B937" s="214"/>
      <c r="C937" s="214"/>
      <c r="D937" s="214"/>
      <c r="E937" s="214"/>
      <c r="F937" s="214"/>
      <c r="G937" s="214"/>
      <c r="H937" s="180"/>
      <c r="I937" s="769"/>
      <c r="J937" s="180"/>
      <c r="K937" s="214"/>
      <c r="L937" s="214"/>
      <c r="M937" s="214"/>
      <c r="N937" s="214"/>
      <c r="O937" s="214"/>
      <c r="P937" s="214"/>
      <c r="Q937" s="214"/>
      <c r="R937" s="214"/>
      <c r="S937" s="214"/>
      <c r="T937" s="214"/>
      <c r="U937" s="214"/>
      <c r="V937" s="214"/>
      <c r="W937" s="214"/>
      <c r="X937" s="214"/>
      <c r="Y937" s="214"/>
      <c r="Z937" s="214"/>
      <c r="AA937" s="214"/>
      <c r="AB937" s="214"/>
    </row>
    <row r="938">
      <c r="A938" s="180"/>
      <c r="B938" s="214"/>
      <c r="C938" s="214"/>
      <c r="D938" s="214"/>
      <c r="E938" s="214"/>
      <c r="F938" s="214"/>
      <c r="G938" s="214"/>
      <c r="H938" s="180"/>
      <c r="I938" s="769"/>
      <c r="J938" s="180"/>
      <c r="K938" s="214"/>
      <c r="L938" s="214"/>
      <c r="M938" s="214"/>
      <c r="N938" s="214"/>
      <c r="O938" s="214"/>
      <c r="P938" s="214"/>
      <c r="Q938" s="214"/>
      <c r="R938" s="214"/>
      <c r="S938" s="214"/>
      <c r="T938" s="214"/>
      <c r="U938" s="214"/>
      <c r="V938" s="214"/>
      <c r="W938" s="214"/>
      <c r="X938" s="214"/>
      <c r="Y938" s="214"/>
      <c r="Z938" s="214"/>
      <c r="AA938" s="214"/>
      <c r="AB938" s="214"/>
    </row>
    <row r="939">
      <c r="A939" s="180"/>
      <c r="B939" s="214"/>
      <c r="C939" s="214"/>
      <c r="D939" s="214"/>
      <c r="E939" s="214"/>
      <c r="F939" s="214"/>
      <c r="G939" s="214"/>
      <c r="H939" s="180"/>
      <c r="I939" s="769"/>
      <c r="J939" s="180"/>
      <c r="K939" s="214"/>
      <c r="L939" s="214"/>
      <c r="M939" s="214"/>
      <c r="N939" s="214"/>
      <c r="O939" s="214"/>
      <c r="P939" s="214"/>
      <c r="Q939" s="214"/>
      <c r="R939" s="214"/>
      <c r="S939" s="214"/>
      <c r="T939" s="214"/>
      <c r="U939" s="214"/>
      <c r="V939" s="214"/>
      <c r="W939" s="214"/>
      <c r="X939" s="214"/>
      <c r="Y939" s="214"/>
      <c r="Z939" s="214"/>
      <c r="AA939" s="214"/>
      <c r="AB939" s="214"/>
    </row>
    <row r="940">
      <c r="A940" s="180"/>
      <c r="B940" s="214"/>
      <c r="C940" s="214"/>
      <c r="D940" s="214"/>
      <c r="E940" s="214"/>
      <c r="F940" s="214"/>
      <c r="G940" s="214"/>
      <c r="H940" s="180"/>
      <c r="I940" s="769"/>
      <c r="J940" s="180"/>
      <c r="K940" s="214"/>
      <c r="L940" s="214"/>
      <c r="M940" s="214"/>
      <c r="N940" s="214"/>
      <c r="O940" s="214"/>
      <c r="P940" s="214"/>
      <c r="Q940" s="214"/>
      <c r="R940" s="214"/>
      <c r="S940" s="214"/>
      <c r="T940" s="214"/>
      <c r="U940" s="214"/>
      <c r="V940" s="214"/>
      <c r="W940" s="214"/>
      <c r="X940" s="214"/>
      <c r="Y940" s="214"/>
      <c r="Z940" s="214"/>
      <c r="AA940" s="214"/>
      <c r="AB940" s="214"/>
    </row>
    <row r="941">
      <c r="A941" s="180"/>
      <c r="B941" s="214"/>
      <c r="C941" s="214"/>
      <c r="D941" s="214"/>
      <c r="E941" s="214"/>
      <c r="F941" s="214"/>
      <c r="G941" s="214"/>
      <c r="H941" s="180"/>
      <c r="I941" s="769"/>
      <c r="J941" s="180"/>
      <c r="K941" s="214"/>
      <c r="L941" s="214"/>
      <c r="M941" s="214"/>
      <c r="N941" s="214"/>
      <c r="O941" s="214"/>
      <c r="P941" s="214"/>
      <c r="Q941" s="214"/>
      <c r="R941" s="214"/>
      <c r="S941" s="214"/>
      <c r="T941" s="214"/>
      <c r="U941" s="214"/>
      <c r="V941" s="214"/>
      <c r="W941" s="214"/>
      <c r="X941" s="214"/>
      <c r="Y941" s="214"/>
      <c r="Z941" s="214"/>
      <c r="AA941" s="214"/>
      <c r="AB941" s="214"/>
    </row>
    <row r="942">
      <c r="A942" s="180"/>
      <c r="B942" s="214"/>
      <c r="C942" s="214"/>
      <c r="D942" s="214"/>
      <c r="E942" s="214"/>
      <c r="F942" s="214"/>
      <c r="G942" s="214"/>
      <c r="H942" s="180"/>
      <c r="I942" s="769"/>
      <c r="J942" s="180"/>
      <c r="K942" s="214"/>
      <c r="L942" s="214"/>
      <c r="M942" s="214"/>
      <c r="N942" s="214"/>
      <c r="O942" s="214"/>
      <c r="P942" s="214"/>
      <c r="Q942" s="214"/>
      <c r="R942" s="214"/>
      <c r="S942" s="214"/>
      <c r="T942" s="214"/>
      <c r="U942" s="214"/>
      <c r="V942" s="214"/>
      <c r="W942" s="214"/>
      <c r="X942" s="214"/>
      <c r="Y942" s="214"/>
      <c r="Z942" s="214"/>
      <c r="AA942" s="214"/>
      <c r="AB942" s="214"/>
    </row>
    <row r="943">
      <c r="A943" s="180"/>
      <c r="B943" s="214"/>
      <c r="C943" s="214"/>
      <c r="D943" s="214"/>
      <c r="E943" s="214"/>
      <c r="F943" s="214"/>
      <c r="G943" s="214"/>
      <c r="H943" s="180"/>
      <c r="I943" s="769"/>
      <c r="J943" s="180"/>
      <c r="K943" s="214"/>
      <c r="L943" s="214"/>
      <c r="M943" s="214"/>
      <c r="N943" s="214"/>
      <c r="O943" s="214"/>
      <c r="P943" s="214"/>
      <c r="Q943" s="214"/>
      <c r="R943" s="214"/>
      <c r="S943" s="214"/>
      <c r="T943" s="214"/>
      <c r="U943" s="214"/>
      <c r="V943" s="214"/>
      <c r="W943" s="214"/>
      <c r="X943" s="214"/>
      <c r="Y943" s="214"/>
      <c r="Z943" s="214"/>
      <c r="AA943" s="214"/>
      <c r="AB943" s="214"/>
    </row>
    <row r="944">
      <c r="A944" s="180"/>
      <c r="B944" s="214"/>
      <c r="C944" s="214"/>
      <c r="D944" s="214"/>
      <c r="E944" s="214"/>
      <c r="F944" s="214"/>
      <c r="G944" s="214"/>
      <c r="H944" s="180"/>
      <c r="I944" s="769"/>
      <c r="J944" s="180"/>
      <c r="K944" s="214"/>
      <c r="L944" s="214"/>
      <c r="M944" s="214"/>
      <c r="N944" s="214"/>
      <c r="O944" s="214"/>
      <c r="P944" s="214"/>
      <c r="Q944" s="214"/>
      <c r="R944" s="214"/>
      <c r="S944" s="214"/>
      <c r="T944" s="214"/>
      <c r="U944" s="214"/>
      <c r="V944" s="214"/>
      <c r="W944" s="214"/>
      <c r="X944" s="214"/>
      <c r="Y944" s="214"/>
      <c r="Z944" s="214"/>
      <c r="AA944" s="214"/>
      <c r="AB944" s="214"/>
    </row>
    <row r="945">
      <c r="A945" s="180"/>
      <c r="B945" s="214"/>
      <c r="C945" s="214"/>
      <c r="D945" s="214"/>
      <c r="E945" s="214"/>
      <c r="F945" s="214"/>
      <c r="G945" s="214"/>
      <c r="H945" s="180"/>
      <c r="I945" s="769"/>
      <c r="J945" s="180"/>
      <c r="K945" s="214"/>
      <c r="L945" s="214"/>
      <c r="M945" s="214"/>
      <c r="N945" s="214"/>
      <c r="O945" s="214"/>
      <c r="P945" s="214"/>
      <c r="Q945" s="214"/>
      <c r="R945" s="214"/>
      <c r="S945" s="214"/>
      <c r="T945" s="214"/>
      <c r="U945" s="214"/>
      <c r="V945" s="214"/>
      <c r="W945" s="214"/>
      <c r="X945" s="214"/>
      <c r="Y945" s="214"/>
      <c r="Z945" s="214"/>
      <c r="AA945" s="214"/>
      <c r="AB945" s="214"/>
    </row>
    <row r="946">
      <c r="A946" s="180"/>
      <c r="B946" s="214"/>
      <c r="C946" s="214"/>
      <c r="D946" s="214"/>
      <c r="E946" s="214"/>
      <c r="F946" s="214"/>
      <c r="G946" s="214"/>
      <c r="H946" s="180"/>
      <c r="I946" s="769"/>
      <c r="J946" s="180"/>
      <c r="K946" s="214"/>
      <c r="L946" s="214"/>
      <c r="M946" s="214"/>
      <c r="N946" s="214"/>
      <c r="O946" s="214"/>
      <c r="P946" s="214"/>
      <c r="Q946" s="214"/>
      <c r="R946" s="214"/>
      <c r="S946" s="214"/>
      <c r="T946" s="214"/>
      <c r="U946" s="214"/>
      <c r="V946" s="214"/>
      <c r="W946" s="214"/>
      <c r="X946" s="214"/>
      <c r="Y946" s="214"/>
      <c r="Z946" s="214"/>
      <c r="AA946" s="214"/>
      <c r="AB946" s="214"/>
    </row>
    <row r="947">
      <c r="A947" s="180"/>
      <c r="B947" s="214"/>
      <c r="C947" s="214"/>
      <c r="D947" s="214"/>
      <c r="E947" s="214"/>
      <c r="F947" s="214"/>
      <c r="G947" s="214"/>
      <c r="H947" s="180"/>
      <c r="I947" s="769"/>
      <c r="J947" s="180"/>
      <c r="K947" s="214"/>
      <c r="L947" s="214"/>
      <c r="M947" s="214"/>
      <c r="N947" s="214"/>
      <c r="O947" s="214"/>
      <c r="P947" s="214"/>
      <c r="Q947" s="214"/>
      <c r="R947" s="214"/>
      <c r="S947" s="214"/>
      <c r="T947" s="214"/>
      <c r="U947" s="214"/>
      <c r="V947" s="214"/>
      <c r="W947" s="214"/>
      <c r="X947" s="214"/>
      <c r="Y947" s="214"/>
      <c r="Z947" s="214"/>
      <c r="AA947" s="214"/>
      <c r="AB947" s="214"/>
    </row>
    <row r="948">
      <c r="A948" s="180"/>
      <c r="B948" s="214"/>
      <c r="C948" s="214"/>
      <c r="D948" s="214"/>
      <c r="E948" s="214"/>
      <c r="F948" s="214"/>
      <c r="G948" s="214"/>
      <c r="H948" s="180"/>
      <c r="I948" s="769"/>
      <c r="J948" s="180"/>
      <c r="K948" s="214"/>
      <c r="L948" s="214"/>
      <c r="M948" s="214"/>
      <c r="N948" s="214"/>
      <c r="O948" s="214"/>
      <c r="P948" s="214"/>
      <c r="Q948" s="214"/>
      <c r="R948" s="214"/>
      <c r="S948" s="214"/>
      <c r="T948" s="214"/>
      <c r="U948" s="214"/>
      <c r="V948" s="214"/>
      <c r="W948" s="214"/>
      <c r="X948" s="214"/>
      <c r="Y948" s="214"/>
      <c r="Z948" s="214"/>
      <c r="AA948" s="214"/>
      <c r="AB948" s="214"/>
    </row>
    <row r="949">
      <c r="A949" s="180"/>
      <c r="B949" s="214"/>
      <c r="C949" s="214"/>
      <c r="D949" s="214"/>
      <c r="E949" s="214"/>
      <c r="F949" s="214"/>
      <c r="G949" s="214"/>
      <c r="H949" s="180"/>
      <c r="I949" s="769"/>
      <c r="J949" s="180"/>
      <c r="K949" s="214"/>
      <c r="L949" s="214"/>
      <c r="M949" s="214"/>
      <c r="N949" s="214"/>
      <c r="O949" s="214"/>
      <c r="P949" s="214"/>
      <c r="Q949" s="214"/>
      <c r="R949" s="214"/>
      <c r="S949" s="214"/>
      <c r="T949" s="214"/>
      <c r="U949" s="214"/>
      <c r="V949" s="214"/>
      <c r="W949" s="214"/>
      <c r="X949" s="214"/>
      <c r="Y949" s="214"/>
      <c r="Z949" s="214"/>
      <c r="AA949" s="214"/>
      <c r="AB949" s="214"/>
    </row>
    <row r="950">
      <c r="A950" s="180"/>
      <c r="B950" s="214"/>
      <c r="C950" s="214"/>
      <c r="D950" s="214"/>
      <c r="E950" s="214"/>
      <c r="F950" s="214"/>
      <c r="G950" s="214"/>
      <c r="H950" s="180"/>
      <c r="I950" s="769"/>
      <c r="J950" s="180"/>
      <c r="K950" s="214"/>
      <c r="L950" s="214"/>
      <c r="M950" s="214"/>
      <c r="N950" s="214"/>
      <c r="O950" s="214"/>
      <c r="P950" s="214"/>
      <c r="Q950" s="214"/>
      <c r="R950" s="214"/>
      <c r="S950" s="214"/>
      <c r="T950" s="214"/>
      <c r="U950" s="214"/>
      <c r="V950" s="214"/>
      <c r="W950" s="214"/>
      <c r="X950" s="214"/>
      <c r="Y950" s="214"/>
      <c r="Z950" s="214"/>
      <c r="AA950" s="214"/>
      <c r="AB950" s="214"/>
    </row>
    <row r="951">
      <c r="A951" s="180"/>
      <c r="B951" s="214"/>
      <c r="C951" s="214"/>
      <c r="D951" s="214"/>
      <c r="E951" s="214"/>
      <c r="F951" s="214"/>
      <c r="G951" s="214"/>
      <c r="H951" s="180"/>
      <c r="I951" s="769"/>
      <c r="J951" s="180"/>
      <c r="K951" s="214"/>
      <c r="L951" s="214"/>
      <c r="M951" s="214"/>
      <c r="N951" s="214"/>
      <c r="O951" s="214"/>
      <c r="P951" s="214"/>
      <c r="Q951" s="214"/>
      <c r="R951" s="214"/>
      <c r="S951" s="214"/>
      <c r="T951" s="214"/>
      <c r="U951" s="214"/>
      <c r="V951" s="214"/>
      <c r="W951" s="214"/>
      <c r="X951" s="214"/>
      <c r="Y951" s="214"/>
      <c r="Z951" s="214"/>
      <c r="AA951" s="214"/>
      <c r="AB951" s="214"/>
    </row>
    <row r="952">
      <c r="A952" s="180"/>
      <c r="B952" s="214"/>
      <c r="C952" s="214"/>
      <c r="D952" s="214"/>
      <c r="E952" s="214"/>
      <c r="F952" s="214"/>
      <c r="G952" s="214"/>
      <c r="H952" s="180"/>
      <c r="I952" s="769"/>
      <c r="J952" s="180"/>
      <c r="K952" s="214"/>
      <c r="L952" s="214"/>
      <c r="M952" s="214"/>
      <c r="N952" s="214"/>
      <c r="O952" s="214"/>
      <c r="P952" s="214"/>
      <c r="Q952" s="214"/>
      <c r="R952" s="214"/>
      <c r="S952" s="214"/>
      <c r="T952" s="214"/>
      <c r="U952" s="214"/>
      <c r="V952" s="214"/>
      <c r="W952" s="214"/>
      <c r="X952" s="214"/>
      <c r="Y952" s="214"/>
      <c r="Z952" s="214"/>
      <c r="AA952" s="214"/>
      <c r="AB952" s="214"/>
    </row>
    <row r="953">
      <c r="A953" s="180"/>
      <c r="B953" s="214"/>
      <c r="C953" s="214"/>
      <c r="D953" s="214"/>
      <c r="E953" s="214"/>
      <c r="F953" s="214"/>
      <c r="G953" s="214"/>
      <c r="H953" s="180"/>
      <c r="I953" s="769"/>
      <c r="J953" s="180"/>
      <c r="K953" s="214"/>
      <c r="L953" s="214"/>
      <c r="M953" s="214"/>
      <c r="N953" s="214"/>
      <c r="O953" s="214"/>
      <c r="P953" s="214"/>
      <c r="Q953" s="214"/>
      <c r="R953" s="214"/>
      <c r="S953" s="214"/>
      <c r="T953" s="214"/>
      <c r="U953" s="214"/>
      <c r="V953" s="214"/>
      <c r="W953" s="214"/>
      <c r="X953" s="214"/>
      <c r="Y953" s="214"/>
      <c r="Z953" s="214"/>
      <c r="AA953" s="214"/>
      <c r="AB953" s="214"/>
    </row>
    <row r="954">
      <c r="A954" s="180"/>
      <c r="B954" s="214"/>
      <c r="C954" s="214"/>
      <c r="D954" s="214"/>
      <c r="E954" s="214"/>
      <c r="F954" s="214"/>
      <c r="G954" s="214"/>
      <c r="H954" s="180"/>
      <c r="I954" s="769"/>
      <c r="J954" s="180"/>
      <c r="K954" s="214"/>
      <c r="L954" s="214"/>
      <c r="M954" s="214"/>
      <c r="N954" s="214"/>
      <c r="O954" s="214"/>
      <c r="P954" s="214"/>
      <c r="Q954" s="214"/>
      <c r="R954" s="214"/>
      <c r="S954" s="214"/>
      <c r="T954" s="214"/>
      <c r="U954" s="214"/>
      <c r="V954" s="214"/>
      <c r="W954" s="214"/>
      <c r="X954" s="214"/>
      <c r="Y954" s="214"/>
      <c r="Z954" s="214"/>
      <c r="AA954" s="214"/>
      <c r="AB954" s="214"/>
    </row>
    <row r="955">
      <c r="A955" s="180"/>
      <c r="B955" s="214"/>
      <c r="C955" s="214"/>
      <c r="D955" s="214"/>
      <c r="E955" s="214"/>
      <c r="F955" s="214"/>
      <c r="G955" s="214"/>
      <c r="H955" s="180"/>
      <c r="I955" s="769"/>
      <c r="J955" s="180"/>
      <c r="K955" s="214"/>
      <c r="L955" s="214"/>
      <c r="M955" s="214"/>
      <c r="N955" s="214"/>
      <c r="O955" s="214"/>
      <c r="P955" s="214"/>
      <c r="Q955" s="214"/>
      <c r="R955" s="214"/>
      <c r="S955" s="214"/>
      <c r="T955" s="214"/>
      <c r="U955" s="214"/>
      <c r="V955" s="214"/>
      <c r="W955" s="214"/>
      <c r="X955" s="214"/>
      <c r="Y955" s="214"/>
      <c r="Z955" s="214"/>
      <c r="AA955" s="214"/>
      <c r="AB955" s="214"/>
    </row>
    <row r="956">
      <c r="A956" s="180"/>
      <c r="B956" s="214"/>
      <c r="C956" s="214"/>
      <c r="D956" s="214"/>
      <c r="E956" s="214"/>
      <c r="F956" s="214"/>
      <c r="G956" s="214"/>
      <c r="H956" s="180"/>
      <c r="I956" s="769"/>
      <c r="J956" s="180"/>
      <c r="K956" s="214"/>
      <c r="L956" s="214"/>
      <c r="M956" s="214"/>
      <c r="N956" s="214"/>
      <c r="O956" s="214"/>
      <c r="P956" s="214"/>
      <c r="Q956" s="214"/>
      <c r="R956" s="214"/>
      <c r="S956" s="214"/>
      <c r="T956" s="214"/>
      <c r="U956" s="214"/>
      <c r="V956" s="214"/>
      <c r="W956" s="214"/>
      <c r="X956" s="214"/>
      <c r="Y956" s="214"/>
      <c r="Z956" s="214"/>
      <c r="AA956" s="214"/>
      <c r="AB956" s="214"/>
    </row>
    <row r="957">
      <c r="A957" s="180"/>
      <c r="B957" s="214"/>
      <c r="C957" s="214"/>
      <c r="D957" s="214"/>
      <c r="E957" s="214"/>
      <c r="F957" s="214"/>
      <c r="G957" s="214"/>
      <c r="H957" s="180"/>
      <c r="I957" s="769"/>
      <c r="J957" s="180"/>
      <c r="K957" s="214"/>
      <c r="L957" s="214"/>
      <c r="M957" s="214"/>
      <c r="N957" s="214"/>
      <c r="O957" s="214"/>
      <c r="P957" s="214"/>
      <c r="Q957" s="214"/>
      <c r="R957" s="214"/>
      <c r="S957" s="214"/>
      <c r="T957" s="214"/>
      <c r="U957" s="214"/>
      <c r="V957" s="214"/>
      <c r="W957" s="214"/>
      <c r="X957" s="214"/>
      <c r="Y957" s="214"/>
      <c r="Z957" s="214"/>
      <c r="AA957" s="214"/>
      <c r="AB957" s="214"/>
    </row>
    <row r="958">
      <c r="A958" s="180"/>
      <c r="B958" s="214"/>
      <c r="C958" s="214"/>
      <c r="D958" s="214"/>
      <c r="E958" s="214"/>
      <c r="F958" s="214"/>
      <c r="G958" s="214"/>
      <c r="H958" s="180"/>
      <c r="I958" s="769"/>
      <c r="J958" s="180"/>
      <c r="K958" s="214"/>
      <c r="L958" s="214"/>
      <c r="M958" s="214"/>
      <c r="N958" s="214"/>
      <c r="O958" s="214"/>
      <c r="P958" s="214"/>
      <c r="Q958" s="214"/>
      <c r="R958" s="214"/>
      <c r="S958" s="214"/>
      <c r="T958" s="214"/>
      <c r="U958" s="214"/>
      <c r="V958" s="214"/>
      <c r="W958" s="214"/>
      <c r="X958" s="214"/>
      <c r="Y958" s="214"/>
      <c r="Z958" s="214"/>
      <c r="AA958" s="214"/>
      <c r="AB958" s="214"/>
    </row>
    <row r="959">
      <c r="A959" s="180"/>
      <c r="B959" s="214"/>
      <c r="C959" s="214"/>
      <c r="D959" s="214"/>
      <c r="E959" s="214"/>
      <c r="F959" s="214"/>
      <c r="G959" s="214"/>
      <c r="H959" s="180"/>
      <c r="I959" s="769"/>
      <c r="J959" s="180"/>
      <c r="K959" s="214"/>
      <c r="L959" s="214"/>
      <c r="M959" s="214"/>
      <c r="N959" s="214"/>
      <c r="O959" s="214"/>
      <c r="P959" s="214"/>
      <c r="Q959" s="214"/>
      <c r="R959" s="214"/>
      <c r="S959" s="214"/>
      <c r="T959" s="214"/>
      <c r="U959" s="214"/>
      <c r="V959" s="214"/>
      <c r="W959" s="214"/>
      <c r="X959" s="214"/>
      <c r="Y959" s="214"/>
      <c r="Z959" s="214"/>
      <c r="AA959" s="214"/>
      <c r="AB959" s="214"/>
    </row>
    <row r="960">
      <c r="A960" s="180"/>
      <c r="B960" s="214"/>
      <c r="C960" s="214"/>
      <c r="D960" s="214"/>
      <c r="E960" s="214"/>
      <c r="F960" s="214"/>
      <c r="G960" s="214"/>
      <c r="H960" s="180"/>
      <c r="I960" s="769"/>
      <c r="J960" s="180"/>
      <c r="K960" s="214"/>
      <c r="L960" s="214"/>
      <c r="M960" s="214"/>
      <c r="N960" s="214"/>
      <c r="O960" s="214"/>
      <c r="P960" s="214"/>
      <c r="Q960" s="214"/>
      <c r="R960" s="214"/>
      <c r="S960" s="214"/>
      <c r="T960" s="214"/>
      <c r="U960" s="214"/>
      <c r="V960" s="214"/>
      <c r="W960" s="214"/>
      <c r="X960" s="214"/>
      <c r="Y960" s="214"/>
      <c r="Z960" s="214"/>
      <c r="AA960" s="214"/>
      <c r="AB960" s="214"/>
    </row>
    <row r="961">
      <c r="A961" s="180"/>
      <c r="B961" s="214"/>
      <c r="C961" s="214"/>
      <c r="D961" s="214"/>
      <c r="E961" s="214"/>
      <c r="F961" s="214"/>
      <c r="G961" s="214"/>
      <c r="H961" s="180"/>
      <c r="I961" s="769"/>
      <c r="J961" s="180"/>
      <c r="K961" s="214"/>
      <c r="L961" s="214"/>
      <c r="M961" s="214"/>
      <c r="N961" s="214"/>
      <c r="O961" s="214"/>
      <c r="P961" s="214"/>
      <c r="Q961" s="214"/>
      <c r="R961" s="214"/>
      <c r="S961" s="214"/>
      <c r="T961" s="214"/>
      <c r="U961" s="214"/>
      <c r="V961" s="214"/>
      <c r="W961" s="214"/>
      <c r="X961" s="214"/>
      <c r="Y961" s="214"/>
      <c r="Z961" s="214"/>
      <c r="AA961" s="214"/>
      <c r="AB961" s="214"/>
    </row>
    <row r="962">
      <c r="A962" s="180"/>
      <c r="B962" s="214"/>
      <c r="C962" s="214"/>
      <c r="D962" s="214"/>
      <c r="E962" s="214"/>
      <c r="F962" s="214"/>
      <c r="G962" s="214"/>
      <c r="H962" s="180"/>
      <c r="I962" s="769"/>
      <c r="J962" s="180"/>
      <c r="K962" s="214"/>
      <c r="L962" s="214"/>
      <c r="M962" s="214"/>
      <c r="N962" s="214"/>
      <c r="O962" s="214"/>
      <c r="P962" s="214"/>
      <c r="Q962" s="214"/>
      <c r="R962" s="214"/>
      <c r="S962" s="214"/>
      <c r="T962" s="214"/>
      <c r="U962" s="214"/>
      <c r="V962" s="214"/>
      <c r="W962" s="214"/>
      <c r="X962" s="214"/>
      <c r="Y962" s="214"/>
      <c r="Z962" s="214"/>
      <c r="AA962" s="214"/>
      <c r="AB962" s="214"/>
    </row>
    <row r="963">
      <c r="A963" s="180"/>
      <c r="B963" s="214"/>
      <c r="C963" s="214"/>
      <c r="D963" s="214"/>
      <c r="E963" s="214"/>
      <c r="F963" s="214"/>
      <c r="G963" s="214"/>
      <c r="H963" s="180"/>
      <c r="I963" s="769"/>
      <c r="J963" s="180"/>
      <c r="K963" s="214"/>
      <c r="L963" s="214"/>
      <c r="M963" s="214"/>
      <c r="N963" s="214"/>
      <c r="O963" s="214"/>
      <c r="P963" s="214"/>
      <c r="Q963" s="214"/>
      <c r="R963" s="214"/>
      <c r="S963" s="214"/>
      <c r="T963" s="214"/>
      <c r="U963" s="214"/>
      <c r="V963" s="214"/>
      <c r="W963" s="214"/>
      <c r="X963" s="214"/>
      <c r="Y963" s="214"/>
      <c r="Z963" s="214"/>
      <c r="AA963" s="214"/>
      <c r="AB963" s="214"/>
    </row>
    <row r="964">
      <c r="A964" s="180"/>
      <c r="B964" s="214"/>
      <c r="C964" s="214"/>
      <c r="D964" s="214"/>
      <c r="E964" s="214"/>
      <c r="F964" s="214"/>
      <c r="G964" s="214"/>
      <c r="H964" s="180"/>
      <c r="I964" s="769"/>
      <c r="J964" s="180"/>
      <c r="K964" s="214"/>
      <c r="L964" s="214"/>
      <c r="M964" s="214"/>
      <c r="N964" s="214"/>
      <c r="O964" s="214"/>
      <c r="P964" s="214"/>
      <c r="Q964" s="214"/>
      <c r="R964" s="214"/>
      <c r="S964" s="214"/>
      <c r="T964" s="214"/>
      <c r="U964" s="214"/>
      <c r="V964" s="214"/>
      <c r="W964" s="214"/>
      <c r="X964" s="214"/>
      <c r="Y964" s="214"/>
      <c r="Z964" s="214"/>
      <c r="AA964" s="214"/>
      <c r="AB964" s="214"/>
    </row>
    <row r="965">
      <c r="A965" s="180"/>
      <c r="B965" s="214"/>
      <c r="C965" s="214"/>
      <c r="D965" s="214"/>
      <c r="E965" s="214"/>
      <c r="F965" s="214"/>
      <c r="G965" s="214"/>
      <c r="H965" s="180"/>
      <c r="I965" s="769"/>
      <c r="J965" s="180"/>
      <c r="K965" s="214"/>
      <c r="L965" s="214"/>
      <c r="M965" s="214"/>
      <c r="N965" s="214"/>
      <c r="O965" s="214"/>
      <c r="P965" s="214"/>
      <c r="Q965" s="214"/>
      <c r="R965" s="214"/>
      <c r="S965" s="214"/>
      <c r="T965" s="214"/>
      <c r="U965" s="214"/>
      <c r="V965" s="214"/>
      <c r="W965" s="214"/>
      <c r="X965" s="214"/>
      <c r="Y965" s="214"/>
      <c r="Z965" s="214"/>
      <c r="AA965" s="214"/>
      <c r="AB965" s="214"/>
    </row>
    <row r="966">
      <c r="A966" s="180"/>
      <c r="B966" s="214"/>
      <c r="C966" s="214"/>
      <c r="D966" s="214"/>
      <c r="E966" s="214"/>
      <c r="F966" s="214"/>
      <c r="G966" s="214"/>
      <c r="H966" s="180"/>
      <c r="I966" s="769"/>
      <c r="J966" s="180"/>
      <c r="K966" s="214"/>
      <c r="L966" s="214"/>
      <c r="M966" s="214"/>
      <c r="N966" s="214"/>
      <c r="O966" s="214"/>
      <c r="P966" s="214"/>
      <c r="Q966" s="214"/>
      <c r="R966" s="214"/>
      <c r="S966" s="214"/>
      <c r="T966" s="214"/>
      <c r="U966" s="214"/>
      <c r="V966" s="214"/>
      <c r="W966" s="214"/>
      <c r="X966" s="214"/>
      <c r="Y966" s="214"/>
      <c r="Z966" s="214"/>
      <c r="AA966" s="214"/>
      <c r="AB966" s="214"/>
    </row>
    <row r="967">
      <c r="A967" s="180"/>
      <c r="B967" s="214"/>
      <c r="C967" s="214"/>
      <c r="D967" s="214"/>
      <c r="E967" s="214"/>
      <c r="F967" s="214"/>
      <c r="G967" s="214"/>
      <c r="H967" s="180"/>
      <c r="I967" s="769"/>
      <c r="J967" s="180"/>
      <c r="K967" s="214"/>
      <c r="L967" s="214"/>
      <c r="M967" s="214"/>
      <c r="N967" s="214"/>
      <c r="O967" s="214"/>
      <c r="P967" s="214"/>
      <c r="Q967" s="214"/>
      <c r="R967" s="214"/>
      <c r="S967" s="214"/>
      <c r="T967" s="214"/>
      <c r="U967" s="214"/>
      <c r="V967" s="214"/>
      <c r="W967" s="214"/>
      <c r="X967" s="214"/>
      <c r="Y967" s="214"/>
      <c r="Z967" s="214"/>
      <c r="AA967" s="214"/>
      <c r="AB967" s="214"/>
    </row>
    <row r="968">
      <c r="A968" s="180"/>
      <c r="B968" s="214"/>
      <c r="C968" s="214"/>
      <c r="D968" s="214"/>
      <c r="E968" s="214"/>
      <c r="F968" s="214"/>
      <c r="G968" s="214"/>
      <c r="H968" s="180"/>
      <c r="I968" s="769"/>
      <c r="J968" s="180"/>
      <c r="K968" s="214"/>
      <c r="L968" s="214"/>
      <c r="M968" s="214"/>
      <c r="N968" s="214"/>
      <c r="O968" s="214"/>
      <c r="P968" s="214"/>
      <c r="Q968" s="214"/>
      <c r="R968" s="214"/>
      <c r="S968" s="214"/>
      <c r="T968" s="214"/>
      <c r="U968" s="214"/>
      <c r="V968" s="214"/>
      <c r="W968" s="214"/>
      <c r="X968" s="214"/>
      <c r="Y968" s="214"/>
      <c r="Z968" s="214"/>
      <c r="AA968" s="214"/>
      <c r="AB968" s="214"/>
    </row>
    <row r="969">
      <c r="A969" s="180"/>
      <c r="B969" s="214"/>
      <c r="C969" s="214"/>
      <c r="D969" s="214"/>
      <c r="E969" s="214"/>
      <c r="F969" s="214"/>
      <c r="G969" s="214"/>
      <c r="H969" s="180"/>
      <c r="I969" s="769"/>
      <c r="J969" s="180"/>
      <c r="K969" s="214"/>
      <c r="L969" s="214"/>
      <c r="M969" s="214"/>
      <c r="N969" s="214"/>
      <c r="O969" s="214"/>
      <c r="P969" s="214"/>
      <c r="Q969" s="214"/>
      <c r="R969" s="214"/>
      <c r="S969" s="214"/>
      <c r="T969" s="214"/>
      <c r="U969" s="214"/>
      <c r="V969" s="214"/>
      <c r="W969" s="214"/>
      <c r="X969" s="214"/>
      <c r="Y969" s="214"/>
      <c r="Z969" s="214"/>
      <c r="AA969" s="214"/>
      <c r="AB969" s="214"/>
    </row>
    <row r="970">
      <c r="A970" s="180"/>
      <c r="B970" s="214"/>
      <c r="C970" s="214"/>
      <c r="D970" s="214"/>
      <c r="E970" s="214"/>
      <c r="F970" s="214"/>
      <c r="G970" s="214"/>
      <c r="H970" s="180"/>
      <c r="I970" s="769"/>
      <c r="J970" s="180"/>
      <c r="K970" s="214"/>
      <c r="L970" s="214"/>
      <c r="M970" s="214"/>
      <c r="N970" s="214"/>
      <c r="O970" s="214"/>
      <c r="P970" s="214"/>
      <c r="Q970" s="214"/>
      <c r="R970" s="214"/>
      <c r="S970" s="214"/>
      <c r="T970" s="214"/>
      <c r="U970" s="214"/>
      <c r="V970" s="214"/>
      <c r="W970" s="214"/>
      <c r="X970" s="214"/>
      <c r="Y970" s="214"/>
      <c r="Z970" s="214"/>
      <c r="AA970" s="214"/>
      <c r="AB970" s="214"/>
    </row>
    <row r="971">
      <c r="A971" s="180"/>
      <c r="B971" s="214"/>
      <c r="C971" s="214"/>
      <c r="D971" s="214"/>
      <c r="E971" s="214"/>
      <c r="F971" s="214"/>
      <c r="G971" s="214"/>
      <c r="H971" s="180"/>
      <c r="I971" s="769"/>
      <c r="J971" s="180"/>
      <c r="K971" s="214"/>
      <c r="L971" s="214"/>
      <c r="M971" s="214"/>
      <c r="N971" s="214"/>
      <c r="O971" s="214"/>
      <c r="P971" s="214"/>
      <c r="Q971" s="214"/>
      <c r="R971" s="214"/>
      <c r="S971" s="214"/>
      <c r="T971" s="214"/>
      <c r="U971" s="214"/>
      <c r="V971" s="214"/>
      <c r="W971" s="214"/>
      <c r="X971" s="214"/>
      <c r="Y971" s="214"/>
      <c r="Z971" s="214"/>
      <c r="AA971" s="214"/>
      <c r="AB971" s="214"/>
    </row>
    <row r="972">
      <c r="A972" s="180"/>
      <c r="B972" s="214"/>
      <c r="C972" s="214"/>
      <c r="D972" s="214"/>
      <c r="E972" s="214"/>
      <c r="F972" s="214"/>
      <c r="G972" s="214"/>
      <c r="H972" s="180"/>
      <c r="I972" s="769"/>
      <c r="J972" s="180"/>
      <c r="K972" s="214"/>
      <c r="L972" s="214"/>
      <c r="M972" s="214"/>
      <c r="N972" s="214"/>
      <c r="O972" s="214"/>
      <c r="P972" s="214"/>
      <c r="Q972" s="214"/>
      <c r="R972" s="214"/>
      <c r="S972" s="214"/>
      <c r="T972" s="214"/>
      <c r="U972" s="214"/>
      <c r="V972" s="214"/>
      <c r="W972" s="214"/>
      <c r="X972" s="214"/>
      <c r="Y972" s="214"/>
      <c r="Z972" s="214"/>
      <c r="AA972" s="214"/>
      <c r="AB972" s="214"/>
    </row>
    <row r="973">
      <c r="A973" s="180"/>
      <c r="B973" s="214"/>
      <c r="C973" s="214"/>
      <c r="D973" s="214"/>
      <c r="E973" s="214"/>
      <c r="F973" s="214"/>
      <c r="G973" s="214"/>
      <c r="H973" s="180"/>
      <c r="I973" s="769"/>
      <c r="J973" s="180"/>
      <c r="K973" s="214"/>
      <c r="L973" s="214"/>
      <c r="M973" s="214"/>
      <c r="N973" s="214"/>
      <c r="O973" s="214"/>
      <c r="P973" s="214"/>
      <c r="Q973" s="214"/>
      <c r="R973" s="214"/>
      <c r="S973" s="214"/>
      <c r="T973" s="214"/>
      <c r="U973" s="214"/>
      <c r="V973" s="214"/>
      <c r="W973" s="214"/>
      <c r="X973" s="214"/>
      <c r="Y973" s="214"/>
      <c r="Z973" s="214"/>
      <c r="AA973" s="214"/>
      <c r="AB973" s="214"/>
    </row>
    <row r="974">
      <c r="A974" s="180"/>
      <c r="B974" s="214"/>
      <c r="C974" s="214"/>
      <c r="D974" s="214"/>
      <c r="E974" s="214"/>
      <c r="F974" s="214"/>
      <c r="G974" s="214"/>
      <c r="H974" s="180"/>
      <c r="I974" s="769"/>
      <c r="J974" s="180"/>
      <c r="K974" s="214"/>
      <c r="L974" s="214"/>
      <c r="M974" s="214"/>
      <c r="N974" s="214"/>
      <c r="O974" s="214"/>
      <c r="P974" s="214"/>
      <c r="Q974" s="214"/>
      <c r="R974" s="214"/>
      <c r="S974" s="214"/>
      <c r="T974" s="214"/>
      <c r="U974" s="214"/>
      <c r="V974" s="214"/>
      <c r="W974" s="214"/>
      <c r="X974" s="214"/>
      <c r="Y974" s="214"/>
      <c r="Z974" s="214"/>
      <c r="AA974" s="214"/>
      <c r="AB974" s="214"/>
    </row>
    <row r="975">
      <c r="A975" s="180"/>
      <c r="B975" s="214"/>
      <c r="C975" s="214"/>
      <c r="D975" s="214"/>
      <c r="E975" s="214"/>
      <c r="F975" s="214"/>
      <c r="G975" s="214"/>
      <c r="H975" s="180"/>
      <c r="I975" s="769"/>
      <c r="J975" s="180"/>
      <c r="K975" s="214"/>
      <c r="L975" s="214"/>
      <c r="M975" s="214"/>
      <c r="N975" s="214"/>
      <c r="O975" s="214"/>
      <c r="P975" s="214"/>
      <c r="Q975" s="214"/>
      <c r="R975" s="214"/>
      <c r="S975" s="214"/>
      <c r="T975" s="214"/>
      <c r="U975" s="214"/>
      <c r="V975" s="214"/>
      <c r="W975" s="214"/>
      <c r="X975" s="214"/>
      <c r="Y975" s="214"/>
      <c r="Z975" s="214"/>
      <c r="AA975" s="214"/>
      <c r="AB975" s="214"/>
    </row>
    <row r="976">
      <c r="A976" s="180"/>
      <c r="B976" s="214"/>
      <c r="C976" s="214"/>
      <c r="D976" s="214"/>
      <c r="E976" s="214"/>
      <c r="F976" s="214"/>
      <c r="G976" s="214"/>
      <c r="H976" s="180"/>
      <c r="I976" s="769"/>
      <c r="J976" s="180"/>
      <c r="K976" s="214"/>
      <c r="L976" s="214"/>
      <c r="M976" s="214"/>
      <c r="N976" s="214"/>
      <c r="O976" s="214"/>
      <c r="P976" s="214"/>
      <c r="Q976" s="214"/>
      <c r="R976" s="214"/>
      <c r="S976" s="214"/>
      <c r="T976" s="214"/>
      <c r="U976" s="214"/>
      <c r="V976" s="214"/>
      <c r="W976" s="214"/>
      <c r="X976" s="214"/>
      <c r="Y976" s="214"/>
      <c r="Z976" s="214"/>
      <c r="AA976" s="214"/>
      <c r="AB976" s="214"/>
    </row>
    <row r="977">
      <c r="A977" s="180"/>
      <c r="B977" s="214"/>
      <c r="C977" s="214"/>
      <c r="D977" s="214"/>
      <c r="E977" s="214"/>
      <c r="F977" s="214"/>
      <c r="G977" s="214"/>
      <c r="H977" s="180"/>
      <c r="I977" s="769"/>
      <c r="J977" s="180"/>
      <c r="K977" s="214"/>
      <c r="L977" s="214"/>
      <c r="M977" s="214"/>
      <c r="N977" s="214"/>
      <c r="O977" s="214"/>
      <c r="P977" s="214"/>
      <c r="Q977" s="214"/>
      <c r="R977" s="214"/>
      <c r="S977" s="214"/>
      <c r="T977" s="214"/>
      <c r="U977" s="214"/>
      <c r="V977" s="214"/>
      <c r="W977" s="214"/>
      <c r="X977" s="214"/>
      <c r="Y977" s="214"/>
      <c r="Z977" s="214"/>
      <c r="AA977" s="214"/>
      <c r="AB977" s="214"/>
    </row>
    <row r="978">
      <c r="A978" s="180"/>
      <c r="B978" s="214"/>
      <c r="C978" s="214"/>
      <c r="D978" s="214"/>
      <c r="E978" s="214"/>
      <c r="F978" s="214"/>
      <c r="G978" s="214"/>
      <c r="H978" s="180"/>
      <c r="I978" s="769"/>
      <c r="J978" s="180"/>
      <c r="K978" s="214"/>
      <c r="L978" s="214"/>
      <c r="M978" s="214"/>
      <c r="N978" s="214"/>
      <c r="O978" s="214"/>
      <c r="P978" s="214"/>
      <c r="Q978" s="214"/>
      <c r="R978" s="214"/>
      <c r="S978" s="214"/>
      <c r="T978" s="214"/>
      <c r="U978" s="214"/>
      <c r="V978" s="214"/>
      <c r="W978" s="214"/>
      <c r="X978" s="214"/>
      <c r="Y978" s="214"/>
      <c r="Z978" s="214"/>
      <c r="AA978" s="214"/>
      <c r="AB978" s="214"/>
    </row>
    <row r="979">
      <c r="A979" s="180"/>
      <c r="B979" s="214"/>
      <c r="C979" s="214"/>
      <c r="D979" s="214"/>
      <c r="E979" s="214"/>
      <c r="F979" s="214"/>
      <c r="G979" s="214"/>
      <c r="H979" s="180"/>
      <c r="I979" s="769"/>
      <c r="J979" s="180"/>
      <c r="K979" s="214"/>
      <c r="L979" s="214"/>
      <c r="M979" s="214"/>
      <c r="N979" s="214"/>
      <c r="O979" s="214"/>
      <c r="P979" s="214"/>
      <c r="Q979" s="214"/>
      <c r="R979" s="214"/>
      <c r="S979" s="214"/>
      <c r="T979" s="214"/>
      <c r="U979" s="214"/>
      <c r="V979" s="214"/>
      <c r="W979" s="214"/>
      <c r="X979" s="214"/>
      <c r="Y979" s="214"/>
      <c r="Z979" s="214"/>
      <c r="AA979" s="214"/>
      <c r="AB979" s="214"/>
    </row>
    <row r="980">
      <c r="A980" s="180"/>
      <c r="B980" s="214"/>
      <c r="C980" s="214"/>
      <c r="D980" s="214"/>
      <c r="E980" s="214"/>
      <c r="F980" s="214"/>
      <c r="G980" s="214"/>
      <c r="H980" s="180"/>
      <c r="I980" s="769"/>
      <c r="J980" s="180"/>
      <c r="K980" s="214"/>
      <c r="L980" s="214"/>
      <c r="M980" s="214"/>
      <c r="N980" s="214"/>
      <c r="O980" s="214"/>
      <c r="P980" s="214"/>
      <c r="Q980" s="214"/>
      <c r="R980" s="214"/>
      <c r="S980" s="214"/>
      <c r="T980" s="214"/>
      <c r="U980" s="214"/>
      <c r="V980" s="214"/>
      <c r="W980" s="214"/>
      <c r="X980" s="214"/>
      <c r="Y980" s="214"/>
      <c r="Z980" s="214"/>
      <c r="AA980" s="214"/>
      <c r="AB980" s="214"/>
    </row>
    <row r="981">
      <c r="A981" s="180"/>
      <c r="B981" s="214"/>
      <c r="C981" s="214"/>
      <c r="D981" s="214"/>
      <c r="E981" s="214"/>
      <c r="F981" s="214"/>
      <c r="G981" s="214"/>
      <c r="H981" s="180"/>
      <c r="I981" s="769"/>
      <c r="J981" s="180"/>
      <c r="K981" s="214"/>
      <c r="L981" s="214"/>
      <c r="M981" s="214"/>
      <c r="N981" s="214"/>
      <c r="O981" s="214"/>
      <c r="P981" s="214"/>
      <c r="Q981" s="214"/>
      <c r="R981" s="214"/>
      <c r="S981" s="214"/>
      <c r="T981" s="214"/>
      <c r="U981" s="214"/>
      <c r="V981" s="214"/>
      <c r="W981" s="214"/>
      <c r="X981" s="214"/>
      <c r="Y981" s="214"/>
      <c r="Z981" s="214"/>
      <c r="AA981" s="214"/>
      <c r="AB981" s="214"/>
    </row>
    <row r="982">
      <c r="A982" s="180"/>
      <c r="B982" s="214"/>
      <c r="C982" s="214"/>
      <c r="D982" s="214"/>
      <c r="E982" s="214"/>
      <c r="F982" s="214"/>
      <c r="G982" s="214"/>
      <c r="H982" s="180"/>
      <c r="I982" s="769"/>
      <c r="J982" s="180"/>
      <c r="K982" s="214"/>
      <c r="L982" s="214"/>
      <c r="M982" s="214"/>
      <c r="N982" s="214"/>
      <c r="O982" s="214"/>
      <c r="P982" s="214"/>
      <c r="Q982" s="214"/>
      <c r="R982" s="214"/>
      <c r="S982" s="214"/>
      <c r="T982" s="214"/>
      <c r="U982" s="214"/>
      <c r="V982" s="214"/>
      <c r="W982" s="214"/>
      <c r="X982" s="214"/>
      <c r="Y982" s="214"/>
      <c r="Z982" s="214"/>
      <c r="AA982" s="214"/>
      <c r="AB982" s="214"/>
    </row>
    <row r="983">
      <c r="A983" s="180"/>
      <c r="B983" s="214"/>
      <c r="C983" s="214"/>
      <c r="D983" s="214"/>
      <c r="E983" s="214"/>
      <c r="F983" s="214"/>
      <c r="G983" s="214"/>
      <c r="H983" s="180"/>
      <c r="I983" s="769"/>
      <c r="J983" s="180"/>
      <c r="K983" s="214"/>
      <c r="L983" s="214"/>
      <c r="M983" s="214"/>
      <c r="N983" s="214"/>
      <c r="O983" s="214"/>
      <c r="P983" s="214"/>
      <c r="Q983" s="214"/>
      <c r="R983" s="214"/>
      <c r="S983" s="214"/>
      <c r="T983" s="214"/>
      <c r="U983" s="214"/>
      <c r="V983" s="214"/>
      <c r="W983" s="214"/>
      <c r="X983" s="214"/>
      <c r="Y983" s="214"/>
      <c r="Z983" s="214"/>
      <c r="AA983" s="214"/>
      <c r="AB983" s="214"/>
    </row>
    <row r="984">
      <c r="A984" s="180"/>
      <c r="B984" s="214"/>
      <c r="C984" s="214"/>
      <c r="D984" s="214"/>
      <c r="E984" s="214"/>
      <c r="F984" s="214"/>
      <c r="G984" s="214"/>
      <c r="H984" s="180"/>
      <c r="I984" s="769"/>
      <c r="J984" s="180"/>
      <c r="K984" s="214"/>
      <c r="L984" s="214"/>
      <c r="M984" s="214"/>
      <c r="N984" s="214"/>
      <c r="O984" s="214"/>
      <c r="P984" s="214"/>
      <c r="Q984" s="214"/>
      <c r="R984" s="214"/>
      <c r="S984" s="214"/>
      <c r="T984" s="214"/>
      <c r="U984" s="214"/>
      <c r="V984" s="214"/>
      <c r="W984" s="214"/>
      <c r="X984" s="214"/>
      <c r="Y984" s="214"/>
      <c r="Z984" s="214"/>
      <c r="AA984" s="214"/>
      <c r="AB984" s="214"/>
    </row>
    <row r="985">
      <c r="A985" s="180"/>
      <c r="B985" s="214"/>
      <c r="C985" s="214"/>
      <c r="D985" s="214"/>
      <c r="E985" s="214"/>
      <c r="F985" s="214"/>
      <c r="G985" s="214"/>
      <c r="H985" s="180"/>
      <c r="I985" s="769"/>
      <c r="J985" s="180"/>
      <c r="K985" s="214"/>
      <c r="L985" s="214"/>
      <c r="M985" s="214"/>
      <c r="N985" s="214"/>
      <c r="O985" s="214"/>
      <c r="P985" s="214"/>
      <c r="Q985" s="214"/>
      <c r="R985" s="214"/>
      <c r="S985" s="214"/>
      <c r="T985" s="214"/>
      <c r="U985" s="214"/>
      <c r="V985" s="214"/>
      <c r="W985" s="214"/>
      <c r="X985" s="214"/>
      <c r="Y985" s="214"/>
      <c r="Z985" s="214"/>
      <c r="AA985" s="214"/>
      <c r="AB985" s="214"/>
    </row>
    <row r="986">
      <c r="A986" s="180"/>
      <c r="B986" s="214"/>
      <c r="C986" s="214"/>
      <c r="D986" s="214"/>
      <c r="E986" s="214"/>
      <c r="F986" s="214"/>
      <c r="G986" s="214"/>
      <c r="H986" s="180"/>
      <c r="I986" s="769"/>
      <c r="J986" s="180"/>
      <c r="K986" s="214"/>
      <c r="L986" s="214"/>
      <c r="M986" s="214"/>
      <c r="N986" s="214"/>
      <c r="O986" s="214"/>
      <c r="P986" s="214"/>
      <c r="Q986" s="214"/>
      <c r="R986" s="214"/>
      <c r="S986" s="214"/>
      <c r="T986" s="214"/>
      <c r="U986" s="214"/>
      <c r="V986" s="214"/>
      <c r="W986" s="214"/>
      <c r="X986" s="214"/>
      <c r="Y986" s="214"/>
      <c r="Z986" s="214"/>
      <c r="AA986" s="214"/>
      <c r="AB986" s="214"/>
    </row>
    <row r="987">
      <c r="A987" s="180"/>
      <c r="B987" s="214"/>
      <c r="C987" s="214"/>
      <c r="D987" s="214"/>
      <c r="E987" s="214"/>
      <c r="F987" s="214"/>
      <c r="G987" s="214"/>
      <c r="H987" s="180"/>
      <c r="I987" s="769"/>
      <c r="J987" s="180"/>
      <c r="K987" s="214"/>
      <c r="L987" s="214"/>
      <c r="M987" s="214"/>
      <c r="N987" s="214"/>
      <c r="O987" s="214"/>
      <c r="P987" s="214"/>
      <c r="Q987" s="214"/>
      <c r="R987" s="214"/>
      <c r="S987" s="214"/>
      <c r="T987" s="214"/>
      <c r="U987" s="214"/>
      <c r="V987" s="214"/>
      <c r="W987" s="214"/>
      <c r="X987" s="214"/>
      <c r="Y987" s="214"/>
      <c r="Z987" s="214"/>
      <c r="AA987" s="214"/>
      <c r="AB987" s="214"/>
    </row>
    <row r="988">
      <c r="A988" s="180"/>
      <c r="B988" s="214"/>
      <c r="C988" s="214"/>
      <c r="D988" s="214"/>
      <c r="E988" s="214"/>
      <c r="F988" s="214"/>
      <c r="G988" s="214"/>
      <c r="H988" s="180"/>
      <c r="I988" s="769"/>
      <c r="J988" s="180"/>
      <c r="K988" s="214"/>
      <c r="L988" s="214"/>
      <c r="M988" s="214"/>
      <c r="N988" s="214"/>
      <c r="O988" s="214"/>
      <c r="P988" s="214"/>
      <c r="Q988" s="214"/>
      <c r="R988" s="214"/>
      <c r="S988" s="214"/>
      <c r="T988" s="214"/>
      <c r="U988" s="214"/>
      <c r="V988" s="214"/>
      <c r="W988" s="214"/>
      <c r="X988" s="214"/>
      <c r="Y988" s="214"/>
      <c r="Z988" s="214"/>
      <c r="AA988" s="214"/>
      <c r="AB988" s="214"/>
    </row>
    <row r="989">
      <c r="A989" s="180"/>
      <c r="B989" s="214"/>
      <c r="C989" s="214"/>
      <c r="D989" s="214"/>
      <c r="E989" s="214"/>
      <c r="F989" s="214"/>
      <c r="G989" s="214"/>
      <c r="H989" s="180"/>
      <c r="I989" s="769"/>
      <c r="J989" s="180"/>
      <c r="K989" s="214"/>
      <c r="L989" s="214"/>
      <c r="M989" s="214"/>
      <c r="N989" s="214"/>
      <c r="O989" s="214"/>
      <c r="P989" s="214"/>
      <c r="Q989" s="214"/>
      <c r="R989" s="214"/>
      <c r="S989" s="214"/>
      <c r="T989" s="214"/>
      <c r="U989" s="214"/>
      <c r="V989" s="214"/>
      <c r="W989" s="214"/>
      <c r="X989" s="214"/>
      <c r="Y989" s="214"/>
      <c r="Z989" s="214"/>
      <c r="AA989" s="214"/>
      <c r="AB989" s="214"/>
    </row>
    <row r="990">
      <c r="A990" s="180"/>
      <c r="B990" s="214"/>
      <c r="C990" s="214"/>
      <c r="D990" s="214"/>
      <c r="E990" s="214"/>
      <c r="F990" s="214"/>
      <c r="G990" s="214"/>
      <c r="H990" s="180"/>
      <c r="I990" s="769"/>
      <c r="J990" s="180"/>
      <c r="K990" s="214"/>
      <c r="L990" s="214"/>
      <c r="M990" s="214"/>
      <c r="N990" s="214"/>
      <c r="O990" s="214"/>
      <c r="P990" s="214"/>
      <c r="Q990" s="214"/>
      <c r="R990" s="214"/>
      <c r="S990" s="214"/>
      <c r="T990" s="214"/>
      <c r="U990" s="214"/>
      <c r="V990" s="214"/>
      <c r="W990" s="214"/>
      <c r="X990" s="214"/>
      <c r="Y990" s="214"/>
      <c r="Z990" s="214"/>
      <c r="AA990" s="214"/>
      <c r="AB990" s="214"/>
    </row>
    <row r="991">
      <c r="A991" s="180"/>
      <c r="B991" s="214"/>
      <c r="C991" s="214"/>
      <c r="D991" s="214"/>
      <c r="E991" s="214"/>
      <c r="F991" s="214"/>
      <c r="G991" s="214"/>
      <c r="H991" s="180"/>
      <c r="I991" s="769"/>
      <c r="J991" s="180"/>
      <c r="K991" s="214"/>
      <c r="L991" s="214"/>
      <c r="M991" s="214"/>
      <c r="N991" s="214"/>
      <c r="O991" s="214"/>
      <c r="P991" s="214"/>
      <c r="Q991" s="214"/>
      <c r="R991" s="214"/>
      <c r="S991" s="214"/>
      <c r="T991" s="214"/>
      <c r="U991" s="214"/>
      <c r="V991" s="214"/>
      <c r="W991" s="214"/>
      <c r="X991" s="214"/>
      <c r="Y991" s="214"/>
      <c r="Z991" s="214"/>
      <c r="AA991" s="214"/>
      <c r="AB991" s="214"/>
    </row>
    <row r="992">
      <c r="A992" s="180"/>
      <c r="B992" s="214"/>
      <c r="C992" s="214"/>
      <c r="D992" s="214"/>
      <c r="E992" s="214"/>
      <c r="F992" s="214"/>
      <c r="G992" s="214"/>
      <c r="H992" s="180"/>
      <c r="I992" s="769"/>
      <c r="J992" s="180"/>
      <c r="K992" s="214"/>
      <c r="L992" s="214"/>
      <c r="M992" s="214"/>
      <c r="N992" s="214"/>
      <c r="O992" s="214"/>
      <c r="P992" s="214"/>
      <c r="Q992" s="214"/>
      <c r="R992" s="214"/>
      <c r="S992" s="214"/>
      <c r="T992" s="214"/>
      <c r="U992" s="214"/>
      <c r="V992" s="214"/>
      <c r="W992" s="214"/>
      <c r="X992" s="214"/>
      <c r="Y992" s="214"/>
      <c r="Z992" s="214"/>
      <c r="AA992" s="214"/>
      <c r="AB992" s="214"/>
    </row>
    <row r="993">
      <c r="A993" s="180"/>
      <c r="B993" s="214"/>
      <c r="C993" s="214"/>
      <c r="D993" s="214"/>
      <c r="E993" s="214"/>
      <c r="F993" s="214"/>
      <c r="G993" s="214"/>
      <c r="H993" s="180"/>
      <c r="I993" s="769"/>
      <c r="J993" s="180"/>
      <c r="K993" s="214"/>
      <c r="L993" s="214"/>
      <c r="M993" s="214"/>
      <c r="N993" s="214"/>
      <c r="O993" s="214"/>
      <c r="P993" s="214"/>
      <c r="Q993" s="214"/>
      <c r="R993" s="214"/>
      <c r="S993" s="214"/>
      <c r="T993" s="214"/>
      <c r="U993" s="214"/>
      <c r="V993" s="214"/>
      <c r="W993" s="214"/>
      <c r="X993" s="214"/>
      <c r="Y993" s="214"/>
      <c r="Z993" s="214"/>
      <c r="AA993" s="214"/>
      <c r="AB993" s="214"/>
    </row>
    <row r="994">
      <c r="A994" s="180"/>
      <c r="B994" s="214"/>
      <c r="C994" s="214"/>
      <c r="D994" s="214"/>
      <c r="E994" s="214"/>
      <c r="F994" s="214"/>
      <c r="G994" s="214"/>
      <c r="H994" s="180"/>
      <c r="I994" s="769"/>
      <c r="J994" s="180"/>
      <c r="K994" s="214"/>
      <c r="L994" s="214"/>
      <c r="M994" s="214"/>
      <c r="N994" s="214"/>
      <c r="O994" s="214"/>
      <c r="P994" s="214"/>
      <c r="Q994" s="214"/>
      <c r="R994" s="214"/>
      <c r="S994" s="214"/>
      <c r="T994" s="214"/>
      <c r="U994" s="214"/>
      <c r="V994" s="214"/>
      <c r="W994" s="214"/>
      <c r="X994" s="214"/>
      <c r="Y994" s="214"/>
      <c r="Z994" s="214"/>
      <c r="AA994" s="214"/>
      <c r="AB994" s="214"/>
    </row>
    <row r="995">
      <c r="A995" s="180"/>
      <c r="B995" s="214"/>
      <c r="C995" s="214"/>
      <c r="D995" s="214"/>
      <c r="E995" s="214"/>
      <c r="F995" s="214"/>
      <c r="G995" s="214"/>
      <c r="H995" s="180"/>
      <c r="I995" s="769"/>
      <c r="J995" s="180"/>
      <c r="K995" s="214"/>
      <c r="L995" s="214"/>
      <c r="M995" s="214"/>
      <c r="N995" s="214"/>
      <c r="O995" s="214"/>
      <c r="P995" s="214"/>
      <c r="Q995" s="214"/>
      <c r="R995" s="214"/>
      <c r="S995" s="214"/>
      <c r="T995" s="214"/>
      <c r="U995" s="214"/>
      <c r="V995" s="214"/>
      <c r="W995" s="214"/>
      <c r="X995" s="214"/>
      <c r="Y995" s="214"/>
      <c r="Z995" s="214"/>
      <c r="AA995" s="214"/>
      <c r="AB995" s="214"/>
    </row>
    <row r="996">
      <c r="A996" s="180"/>
      <c r="B996" s="214"/>
      <c r="C996" s="214"/>
      <c r="D996" s="214"/>
      <c r="E996" s="214"/>
      <c r="F996" s="214"/>
      <c r="G996" s="214"/>
      <c r="H996" s="180"/>
      <c r="I996" s="769"/>
      <c r="J996" s="180"/>
      <c r="K996" s="214"/>
      <c r="L996" s="214"/>
      <c r="M996" s="214"/>
      <c r="N996" s="214"/>
      <c r="O996" s="214"/>
      <c r="P996" s="214"/>
      <c r="Q996" s="214"/>
      <c r="R996" s="214"/>
      <c r="S996" s="214"/>
      <c r="T996" s="214"/>
      <c r="U996" s="214"/>
      <c r="V996" s="214"/>
      <c r="W996" s="214"/>
      <c r="X996" s="214"/>
      <c r="Y996" s="214"/>
      <c r="Z996" s="214"/>
      <c r="AA996" s="214"/>
      <c r="AB996" s="214"/>
    </row>
    <row r="997">
      <c r="A997" s="180"/>
      <c r="B997" s="214"/>
      <c r="C997" s="214"/>
      <c r="D997" s="214"/>
      <c r="E997" s="214"/>
      <c r="F997" s="214"/>
      <c r="G997" s="214"/>
      <c r="H997" s="180"/>
      <c r="I997" s="769"/>
      <c r="J997" s="180"/>
      <c r="K997" s="214"/>
      <c r="L997" s="214"/>
      <c r="M997" s="214"/>
      <c r="N997" s="214"/>
      <c r="O997" s="214"/>
      <c r="P997" s="214"/>
      <c r="Q997" s="214"/>
      <c r="R997" s="214"/>
      <c r="S997" s="214"/>
      <c r="T997" s="214"/>
      <c r="U997" s="214"/>
      <c r="V997" s="214"/>
      <c r="W997" s="214"/>
      <c r="X997" s="214"/>
      <c r="Y997" s="214"/>
      <c r="Z997" s="214"/>
      <c r="AA997" s="214"/>
      <c r="AB997" s="214"/>
    </row>
    <row r="998">
      <c r="A998" s="180"/>
      <c r="B998" s="214"/>
      <c r="C998" s="214"/>
      <c r="D998" s="214"/>
      <c r="E998" s="214"/>
      <c r="F998" s="214"/>
      <c r="G998" s="214"/>
      <c r="H998" s="180"/>
      <c r="I998" s="769"/>
      <c r="J998" s="180"/>
      <c r="K998" s="214"/>
      <c r="L998" s="214"/>
      <c r="M998" s="214"/>
      <c r="N998" s="214"/>
      <c r="O998" s="214"/>
      <c r="P998" s="214"/>
      <c r="Q998" s="214"/>
      <c r="R998" s="214"/>
      <c r="S998" s="214"/>
      <c r="T998" s="214"/>
      <c r="U998" s="214"/>
      <c r="V998" s="214"/>
      <c r="W998" s="214"/>
      <c r="X998" s="214"/>
      <c r="Y998" s="214"/>
      <c r="Z998" s="214"/>
      <c r="AA998" s="214"/>
      <c r="AB998" s="214"/>
    </row>
    <row r="999">
      <c r="A999" s="180"/>
      <c r="B999" s="214"/>
      <c r="C999" s="214"/>
      <c r="D999" s="214"/>
      <c r="E999" s="214"/>
      <c r="F999" s="214"/>
      <c r="G999" s="214"/>
      <c r="H999" s="180"/>
      <c r="I999" s="769"/>
      <c r="J999" s="180"/>
      <c r="K999" s="214"/>
      <c r="L999" s="214"/>
      <c r="M999" s="214"/>
      <c r="N999" s="214"/>
      <c r="O999" s="214"/>
      <c r="P999" s="214"/>
      <c r="Q999" s="214"/>
      <c r="R999" s="214"/>
      <c r="S999" s="214"/>
      <c r="T999" s="214"/>
      <c r="U999" s="214"/>
      <c r="V999" s="214"/>
      <c r="W999" s="214"/>
      <c r="X999" s="214"/>
      <c r="Y999" s="214"/>
      <c r="Z999" s="214"/>
      <c r="AA999" s="214"/>
      <c r="AB999" s="214"/>
    </row>
    <row r="1000">
      <c r="A1000" s="180"/>
      <c r="B1000" s="214"/>
      <c r="C1000" s="214"/>
      <c r="D1000" s="214"/>
      <c r="E1000" s="214"/>
      <c r="F1000" s="214"/>
      <c r="G1000" s="214"/>
      <c r="H1000" s="180"/>
      <c r="I1000" s="769"/>
      <c r="J1000" s="180"/>
      <c r="K1000" s="214"/>
      <c r="L1000" s="214"/>
      <c r="M1000" s="214"/>
      <c r="N1000" s="214"/>
      <c r="O1000" s="214"/>
      <c r="P1000" s="214"/>
      <c r="Q1000" s="214"/>
      <c r="R1000" s="214"/>
      <c r="S1000" s="214"/>
      <c r="T1000" s="214"/>
      <c r="U1000" s="214"/>
      <c r="V1000" s="214"/>
      <c r="W1000" s="214"/>
      <c r="X1000" s="214"/>
      <c r="Y1000" s="214"/>
      <c r="Z1000" s="214"/>
      <c r="AA1000" s="214"/>
      <c r="AB1000" s="214"/>
    </row>
    <row r="1001">
      <c r="A1001" s="180"/>
      <c r="B1001" s="214"/>
      <c r="C1001" s="214"/>
      <c r="D1001" s="214"/>
      <c r="E1001" s="214"/>
      <c r="F1001" s="214"/>
      <c r="G1001" s="214"/>
      <c r="H1001" s="180"/>
      <c r="I1001" s="769"/>
      <c r="J1001" s="180"/>
      <c r="K1001" s="214"/>
      <c r="L1001" s="214"/>
      <c r="M1001" s="214"/>
      <c r="N1001" s="214"/>
      <c r="O1001" s="214"/>
      <c r="P1001" s="214"/>
      <c r="Q1001" s="214"/>
      <c r="R1001" s="214"/>
      <c r="S1001" s="214"/>
      <c r="T1001" s="214"/>
      <c r="U1001" s="214"/>
      <c r="V1001" s="214"/>
      <c r="W1001" s="214"/>
      <c r="X1001" s="214"/>
      <c r="Y1001" s="214"/>
      <c r="Z1001" s="214"/>
      <c r="AA1001" s="214"/>
      <c r="AB1001" s="214"/>
    </row>
    <row r="1002">
      <c r="A1002" s="180"/>
      <c r="B1002" s="214"/>
      <c r="C1002" s="214"/>
      <c r="D1002" s="214"/>
      <c r="E1002" s="214"/>
      <c r="F1002" s="214"/>
      <c r="G1002" s="214"/>
      <c r="H1002" s="180"/>
      <c r="I1002" s="769"/>
      <c r="J1002" s="180"/>
      <c r="K1002" s="214"/>
      <c r="L1002" s="214"/>
      <c r="M1002" s="214"/>
      <c r="N1002" s="214"/>
      <c r="O1002" s="214"/>
      <c r="P1002" s="214"/>
      <c r="Q1002" s="214"/>
      <c r="R1002" s="214"/>
      <c r="S1002" s="214"/>
      <c r="T1002" s="214"/>
      <c r="U1002" s="214"/>
      <c r="V1002" s="214"/>
      <c r="W1002" s="214"/>
      <c r="X1002" s="214"/>
      <c r="Y1002" s="214"/>
      <c r="Z1002" s="214"/>
      <c r="AA1002" s="214"/>
      <c r="AB1002" s="214"/>
    </row>
  </sheetData>
  <dataValidations>
    <dataValidation type="list" allowBlank="1" showErrorMessage="1" sqref="N2:N44 N46 N65:N68 N70:N73 N83 H424:H431 H433:H434 H436:H449">
      <formula1>"Curtain,wallcovering,Loose furniture,Built-in,Electric appliance,Design ,Design&amp;turnkey,ready ,EQ ซ่อมแผ่นดินไหว"</formula1>
    </dataValidation>
    <dataValidation type="list" allowBlank="1" showErrorMessage="1" sqref="O2:O62 O64:O419">
      <formula1>"Starter set (S),Investor Pro(M),Fully design(L)"</formula1>
    </dataValidation>
    <dataValidation type="list" allowBlank="1" sqref="K424:K460">
      <formula1>"จองสิทธิ์,จ่าย 50%,PO มาแล้ว,จ่าย 100%ก่อนตกแต่ง,จ่าย ครบ 100% ส่งมอบ,จองสิทธิ์/ขอเงินคืน,กำลังคุย,ไม่ซื้อแล้ว,สถานะงาน,-,โทรแล้ว/Add line,โทรแล้ว/ไม่สนใจ,Lead,20%,50%,90%"</formula1>
    </dataValidation>
    <dataValidation type="list" allowBlank="1" showErrorMessage="1" sqref="K2:K10 K65:K68 K70:K73 K77:K83 K85:K89 K91:K95 K97:K101 K103:K108 K110:K114 K116:K120 K122:K125 K127:K130 K137:K138 K152:K155 K157:K170">
      <formula1>"20%,50%,90%"</formula1>
    </dataValidation>
    <dataValidation type="list" allowBlank="1" showErrorMessage="1" sqref="D2:D62 D64:D67 D70:D114 D116:D120 D122:D125 D127:D140 D142:D148 D149:E150 D152:E155 E156 D157:D159 D160:E170 E171 D172:E172 D173:D178 D179:E190 D191 D192:E199 D200:D202 D203:E203 D204:D208 D210:D215 D217:D226 D228:D242 D244:D272 D277:D419 D424:D460">
      <formula1>"Facebook,Instagram,LINE OA,OPA,หาเอง,Call,ลูกค้าใหม่"</formula1>
    </dataValidation>
    <dataValidation type="list" allowBlank="1" showErrorMessage="1" sqref="E2:E62 E64:E67 E70:E94 E96:E98 E103:E108 E110:E115 E124 E127:E136 E157:E159 E173:E178 E191 E200:E202 E204:E215 E217:E242 E244:E250 E255:E272 E277:E419">
      <formula1>"Customers,Office Building,Origin,Hotel,Retail"</formula1>
    </dataValidation>
    <dataValidation type="list" allowBlank="1" showErrorMessage="1" sqref="R2:R62 R64:R419">
      <formula1>"Call,Line,E-mail"</formula1>
    </dataValidation>
    <dataValidation type="list" allowBlank="1" showErrorMessage="1" sqref="M2:M6 M12:M17 M65:M68 M70:M73 M77">
      <formula1>"ลูกค้าไม่สนใจ,โทรคุยอยู่,ปิดได้,Quotation,Closed,ลูกค้าใหม่"</formula1>
    </dataValidation>
    <dataValidation type="list" allowBlank="1" showErrorMessage="1" sqref="P2:P62 P64:P419">
      <formula1>"PON,AUN,HACK"</formula1>
    </dataValidation>
    <dataValidation type="list" allowBlank="1" showErrorMessage="1" sqref="S2:S18">
      <formula1>"เบอร์ผิด/เบอร์นี้ไม่สามารถติดต่อได้ แต่ยังมีข้อมูลช่องทาง Email/Line/Facebook caht,ไม่มีคนตอบแชท facebook / instagram รอบที่ 1 &gt;&gt; start conversation,ไม่มีคนตอบแชท facebook / instagram รอบที่ 2 &gt;&gt; next day,ไม่มีคนตอบแชท facebook / instagram รอบที่ 3 &gt;&gt; เว้"&amp;"นสองวัน (วันที่ 5 หลังจากทักแชทรอบที่ 1),ไม่มีคนรับสาย/สายไม่ว่าง สาย 1 &gt;&gt; วันแรกที่ลูกค้าให้โทร หรือ วันที่ลูกค้าแจ้งเบอร์มา,ไม่มีคนรับสาย/สายไม่ว่าง สาย 2 &gt;&gt; 3 วัน นับจากวันแรก,ไม่มีคนรับสาย/สายไม่ว่าง สาย 3 &gt;&gt; 7 วัน นับจากวันแรก,ลูกค้าชำระเงินเรียบร้อย"&amp;",ส่งใบราคาหรือ ข้อมูลแพ็คเกจให้กับลูกค้าแล้ว,สอบถามสินค้าอื่นที่ไม่มีในโชว์รูม,เสนอราคาแล้ว แต่ขอเวลาตัดสินใจก่อน7,เสนอราคาแล้ว ทำนัดลูกค้าอีกรอบ,เสนอราคาแล้ว รอตัดสินใจ เปรียบเทียบกับคู่แข่ง,เสนอราคาแล้ว รอลูกค้าเลือกวันเข้าเลือกวัสดุ,เสนอราคาแล้ว รอส่วน"&amp;"ลด,เสนอราคาแล้ว หรือ พอร์ตบริษัทแล้วรอทำนัดลูกค้าแล้ว รอลูกค้าไปสำรวจหน้าSite,ออกแบบในเสนอราคาให้ลูกค้าเรียบร้อยแล้ว"</formula1>
    </dataValidation>
  </dataValidations>
  <drawing r:id="rId1"/>
  <tableParts count="70">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10.5"/>
    <col customWidth="1" min="3" max="3" width="11.88"/>
    <col customWidth="1" min="4" max="4" width="13.38"/>
    <col customWidth="1" hidden="1" min="5" max="5" width="26.38"/>
    <col customWidth="1" min="6" max="6" width="29.75"/>
    <col customWidth="1" min="7" max="7" width="14.38"/>
    <col customWidth="1" min="8" max="8" width="24.13"/>
    <col customWidth="1" min="9" max="9" width="15.0"/>
    <col customWidth="1" min="10" max="10" width="20.88"/>
    <col customWidth="1" min="11" max="11" width="43.38"/>
    <col customWidth="1" min="12" max="12" width="21.38"/>
    <col customWidth="1" min="13" max="13" width="16.75"/>
    <col customWidth="1" min="14" max="14" width="16.0"/>
    <col customWidth="1" min="15" max="15" width="17.38"/>
    <col customWidth="1" min="16" max="16" width="11.5"/>
    <col customWidth="1" min="17" max="17" width="13.88"/>
    <col customWidth="1" min="18" max="18" width="10.5"/>
    <col customWidth="1" min="19" max="19" width="80.63"/>
    <col customWidth="1" min="20" max="20" width="17.25"/>
    <col customWidth="1" min="21" max="21" width="17.5"/>
  </cols>
  <sheetData>
    <row r="1" ht="22.5" customHeight="1">
      <c r="A1" s="1065">
        <v>421.0</v>
      </c>
      <c r="B1" s="1369"/>
      <c r="C1" s="1376" t="s">
        <v>212</v>
      </c>
      <c r="D1" s="1376" t="s">
        <v>1245</v>
      </c>
      <c r="E1" s="1376" t="s">
        <v>3325</v>
      </c>
      <c r="F1" s="1376" t="s">
        <v>52</v>
      </c>
      <c r="G1" s="1377" t="s">
        <v>1247</v>
      </c>
      <c r="H1" s="1376" t="s">
        <v>2838</v>
      </c>
      <c r="I1" s="1376" t="s">
        <v>2914</v>
      </c>
      <c r="J1" s="1377" t="s">
        <v>3326</v>
      </c>
      <c r="K1" s="1376" t="s">
        <v>2913</v>
      </c>
      <c r="L1" s="1376" t="s">
        <v>3327</v>
      </c>
      <c r="M1" s="1429" t="s">
        <v>34</v>
      </c>
      <c r="N1" s="1430" t="s">
        <v>3331</v>
      </c>
      <c r="O1" s="214"/>
      <c r="P1" s="214"/>
      <c r="Q1" s="214"/>
      <c r="R1" s="214"/>
      <c r="S1" s="214"/>
      <c r="T1" s="214"/>
      <c r="U1" s="214"/>
      <c r="V1" s="214"/>
      <c r="W1" s="214"/>
      <c r="X1" s="214"/>
      <c r="Y1" s="214"/>
      <c r="Z1" s="214"/>
      <c r="AA1" s="214"/>
      <c r="AB1" s="214"/>
    </row>
    <row r="2" ht="22.5" customHeight="1">
      <c r="A2" s="1065">
        <v>424.0</v>
      </c>
      <c r="B2" s="1369"/>
      <c r="C2" s="1431" t="s">
        <v>3332</v>
      </c>
      <c r="D2" s="1432"/>
      <c r="E2" s="1433"/>
      <c r="F2" s="1434"/>
      <c r="G2" s="1435"/>
      <c r="H2" s="1436"/>
      <c r="I2" s="1437"/>
      <c r="J2" s="1438"/>
      <c r="K2" s="1439"/>
      <c r="L2" s="1440"/>
      <c r="M2" s="1441"/>
      <c r="N2" s="1442"/>
      <c r="O2" s="214"/>
      <c r="P2" s="214"/>
      <c r="Q2" s="214"/>
      <c r="R2" s="214"/>
      <c r="S2" s="214"/>
      <c r="T2" s="214"/>
      <c r="U2" s="214"/>
      <c r="V2" s="214"/>
      <c r="W2" s="214"/>
      <c r="X2" s="214"/>
      <c r="Y2" s="214"/>
      <c r="Z2" s="214"/>
      <c r="AA2" s="214"/>
      <c r="AB2" s="214"/>
    </row>
    <row r="3" ht="22.5" customHeight="1">
      <c r="A3" s="1065">
        <v>422.0</v>
      </c>
      <c r="B3" s="1369"/>
      <c r="C3" s="1398">
        <v>46174.0</v>
      </c>
      <c r="D3" s="1443" t="s">
        <v>1832</v>
      </c>
      <c r="E3" s="1444"/>
      <c r="F3" s="1445" t="s">
        <v>1426</v>
      </c>
      <c r="G3" s="1446">
        <v>3707.0</v>
      </c>
      <c r="H3" s="1447"/>
      <c r="I3" s="1448"/>
      <c r="J3" s="1383" t="s">
        <v>1733</v>
      </c>
      <c r="K3" s="1449" t="s">
        <v>3266</v>
      </c>
      <c r="L3" s="1385" t="s">
        <v>1374</v>
      </c>
      <c r="M3" s="1450"/>
      <c r="N3" s="1451"/>
      <c r="O3" s="214"/>
      <c r="P3" s="214"/>
      <c r="Q3" s="214"/>
      <c r="R3" s="214"/>
      <c r="S3" s="214"/>
      <c r="T3" s="214"/>
      <c r="U3" s="214"/>
      <c r="V3" s="214"/>
      <c r="W3" s="214"/>
      <c r="X3" s="214"/>
      <c r="Y3" s="214"/>
      <c r="Z3" s="214"/>
      <c r="AA3" s="214"/>
      <c r="AB3" s="214"/>
    </row>
    <row r="4" ht="22.5" customHeight="1">
      <c r="A4" s="1065">
        <v>423.0</v>
      </c>
      <c r="B4" s="1369"/>
      <c r="C4" s="1452"/>
      <c r="D4" s="1386"/>
      <c r="E4" s="1380"/>
      <c r="F4" s="1387" t="s">
        <v>24</v>
      </c>
      <c r="G4" s="1388">
        <v>1908.0</v>
      </c>
      <c r="H4" s="1453"/>
      <c r="I4" s="1454"/>
      <c r="J4" s="1383" t="s">
        <v>1733</v>
      </c>
      <c r="K4" s="1389" t="s">
        <v>3261</v>
      </c>
      <c r="L4" s="1385" t="s">
        <v>282</v>
      </c>
      <c r="M4" s="1455"/>
      <c r="N4" s="1456"/>
      <c r="O4" s="214"/>
      <c r="P4" s="214"/>
      <c r="Q4" s="214"/>
      <c r="R4" s="214"/>
      <c r="S4" s="214"/>
      <c r="T4" s="214"/>
      <c r="U4" s="214"/>
      <c r="V4" s="214"/>
      <c r="W4" s="214"/>
      <c r="X4" s="214"/>
      <c r="Y4" s="214"/>
      <c r="Z4" s="214"/>
      <c r="AA4" s="214"/>
      <c r="AB4" s="214"/>
    </row>
    <row r="5" ht="22.5" customHeight="1">
      <c r="A5" s="1065">
        <v>425.0</v>
      </c>
      <c r="B5" s="1369"/>
      <c r="C5" s="1390">
        <v>46175.0</v>
      </c>
      <c r="D5" s="1391"/>
      <c r="E5" s="1392"/>
      <c r="F5" s="1393" t="s">
        <v>81</v>
      </c>
      <c r="G5" s="1394">
        <v>901.0</v>
      </c>
      <c r="H5" s="1457"/>
      <c r="I5" s="1427"/>
      <c r="J5" s="1395" t="s">
        <v>1727</v>
      </c>
      <c r="K5" s="1396" t="s">
        <v>3276</v>
      </c>
      <c r="L5" s="1397" t="s">
        <v>282</v>
      </c>
      <c r="M5" s="1458"/>
      <c r="N5" s="1459"/>
      <c r="O5" s="214"/>
      <c r="P5" s="214"/>
      <c r="Q5" s="214"/>
      <c r="R5" s="214"/>
      <c r="S5" s="214"/>
      <c r="T5" s="214"/>
      <c r="U5" s="214"/>
      <c r="V5" s="214"/>
      <c r="W5" s="214"/>
      <c r="X5" s="214"/>
      <c r="Y5" s="214"/>
      <c r="Z5" s="214"/>
      <c r="AA5" s="214"/>
      <c r="AB5" s="214"/>
    </row>
    <row r="6" ht="22.5" customHeight="1">
      <c r="A6" s="1065">
        <v>426.0</v>
      </c>
      <c r="B6" s="1369"/>
      <c r="C6" s="1378"/>
      <c r="D6" s="1386"/>
      <c r="E6" s="1380"/>
      <c r="F6" s="1381" t="s">
        <v>1426</v>
      </c>
      <c r="G6" s="1382">
        <v>3707.0</v>
      </c>
      <c r="H6" s="1460"/>
      <c r="I6" s="1454"/>
      <c r="J6" s="1383" t="s">
        <v>1733</v>
      </c>
      <c r="K6" s="1389" t="s">
        <v>3261</v>
      </c>
      <c r="L6" s="1385" t="s">
        <v>1542</v>
      </c>
      <c r="M6" s="1455"/>
      <c r="N6" s="1456"/>
      <c r="O6" s="214"/>
      <c r="P6" s="214"/>
      <c r="Q6" s="214"/>
      <c r="R6" s="214"/>
      <c r="S6" s="214"/>
      <c r="T6" s="214"/>
      <c r="U6" s="214"/>
      <c r="V6" s="214"/>
      <c r="W6" s="214"/>
      <c r="X6" s="214"/>
      <c r="Y6" s="214"/>
      <c r="Z6" s="214"/>
      <c r="AA6" s="214"/>
      <c r="AB6" s="214"/>
    </row>
    <row r="7" ht="22.5" customHeight="1">
      <c r="A7" s="1065">
        <v>427.0</v>
      </c>
      <c r="B7" s="1369"/>
      <c r="C7" s="1398">
        <v>46176.0</v>
      </c>
      <c r="D7" s="1386"/>
      <c r="E7" s="1380"/>
      <c r="F7" s="1399" t="s">
        <v>81</v>
      </c>
      <c r="G7" s="1388">
        <v>901.0</v>
      </c>
      <c r="H7" s="1453"/>
      <c r="I7" s="1454"/>
      <c r="J7" s="1383" t="s">
        <v>1727</v>
      </c>
      <c r="K7" s="1389" t="s">
        <v>3277</v>
      </c>
      <c r="L7" s="1385" t="s">
        <v>282</v>
      </c>
      <c r="M7" s="1455"/>
      <c r="N7" s="1456"/>
      <c r="O7" s="214"/>
      <c r="P7" s="214"/>
      <c r="Q7" s="214"/>
      <c r="R7" s="214"/>
      <c r="S7" s="214"/>
      <c r="T7" s="214"/>
      <c r="U7" s="214"/>
      <c r="V7" s="214"/>
      <c r="W7" s="214"/>
      <c r="X7" s="214"/>
      <c r="Y7" s="214"/>
      <c r="Z7" s="214"/>
      <c r="AA7" s="214"/>
      <c r="AB7" s="214"/>
    </row>
    <row r="8" ht="22.5" customHeight="1">
      <c r="A8" s="1065">
        <v>428.0</v>
      </c>
      <c r="B8" s="1369"/>
      <c r="C8" s="1398"/>
      <c r="D8" s="1386"/>
      <c r="E8" s="1380"/>
      <c r="F8" s="1399" t="s">
        <v>81</v>
      </c>
      <c r="G8" s="1388">
        <v>1908.0</v>
      </c>
      <c r="H8" s="1453"/>
      <c r="I8" s="1454"/>
      <c r="J8" s="1383" t="s">
        <v>1733</v>
      </c>
      <c r="K8" s="1389" t="s">
        <v>3278</v>
      </c>
      <c r="L8" s="1385" t="s">
        <v>282</v>
      </c>
      <c r="M8" s="1455"/>
      <c r="N8" s="1456"/>
      <c r="O8" s="214"/>
      <c r="P8" s="214"/>
      <c r="Q8" s="214"/>
      <c r="R8" s="214"/>
      <c r="S8" s="214"/>
      <c r="T8" s="214"/>
      <c r="U8" s="214"/>
      <c r="V8" s="214"/>
      <c r="W8" s="214"/>
      <c r="X8" s="214"/>
      <c r="Y8" s="214"/>
      <c r="Z8" s="214"/>
      <c r="AA8" s="214"/>
      <c r="AB8" s="214"/>
    </row>
    <row r="9" ht="22.5" customHeight="1">
      <c r="A9" s="1065">
        <v>429.0</v>
      </c>
      <c r="B9" s="1369"/>
      <c r="C9" s="1390">
        <v>46177.0</v>
      </c>
      <c r="D9" s="1461"/>
      <c r="E9" s="1392"/>
      <c r="F9" s="1400" t="s">
        <v>1426</v>
      </c>
      <c r="G9" s="1401">
        <v>3807.0</v>
      </c>
      <c r="H9" s="1462"/>
      <c r="I9" s="1463"/>
      <c r="J9" s="1395" t="s">
        <v>1727</v>
      </c>
      <c r="K9" s="1402" t="s">
        <v>3279</v>
      </c>
      <c r="L9" s="1397" t="s">
        <v>1542</v>
      </c>
      <c r="M9" s="1464"/>
      <c r="N9" s="1459"/>
      <c r="O9" s="214"/>
      <c r="P9" s="214"/>
      <c r="Q9" s="214"/>
      <c r="R9" s="214"/>
      <c r="S9" s="214"/>
      <c r="T9" s="214"/>
      <c r="U9" s="214"/>
      <c r="V9" s="214"/>
      <c r="W9" s="214"/>
      <c r="X9" s="214"/>
      <c r="Y9" s="214"/>
      <c r="Z9" s="214"/>
      <c r="AA9" s="214"/>
      <c r="AB9" s="214"/>
    </row>
    <row r="10" ht="22.5" customHeight="1">
      <c r="A10" s="1065">
        <v>430.0</v>
      </c>
      <c r="B10" s="1369"/>
      <c r="C10" s="1465"/>
      <c r="D10" s="1461"/>
      <c r="E10" s="1392"/>
      <c r="F10" s="1393" t="s">
        <v>81</v>
      </c>
      <c r="G10" s="1394">
        <v>2208.0</v>
      </c>
      <c r="H10" s="1457"/>
      <c r="I10" s="1463"/>
      <c r="J10" s="1395" t="s">
        <v>1733</v>
      </c>
      <c r="K10" s="1402" t="s">
        <v>3280</v>
      </c>
      <c r="L10" s="1397" t="s">
        <v>282</v>
      </c>
      <c r="M10" s="1464"/>
      <c r="N10" s="1459"/>
      <c r="O10" s="214"/>
      <c r="P10" s="214"/>
      <c r="Q10" s="214"/>
      <c r="R10" s="214"/>
      <c r="S10" s="214"/>
      <c r="T10" s="214"/>
      <c r="U10" s="214"/>
      <c r="V10" s="214"/>
      <c r="W10" s="214"/>
      <c r="X10" s="214"/>
      <c r="Y10" s="214"/>
      <c r="Z10" s="214"/>
      <c r="AA10" s="214"/>
      <c r="AB10" s="214"/>
    </row>
    <row r="11" ht="22.5" customHeight="1">
      <c r="A11" s="1065">
        <v>431.0</v>
      </c>
      <c r="B11" s="1369"/>
      <c r="C11" s="1378"/>
      <c r="D11" s="1386"/>
      <c r="E11" s="1380"/>
      <c r="F11" s="1399" t="s">
        <v>81</v>
      </c>
      <c r="G11" s="1388">
        <v>2210.0</v>
      </c>
      <c r="H11" s="1453"/>
      <c r="I11" s="1454"/>
      <c r="J11" s="1382"/>
      <c r="K11" s="1384" t="s">
        <v>3281</v>
      </c>
      <c r="L11" s="1385" t="s">
        <v>1374</v>
      </c>
      <c r="M11" s="1455"/>
      <c r="N11" s="1456"/>
      <c r="O11" s="214"/>
      <c r="P11" s="214"/>
      <c r="Q11" s="214"/>
      <c r="R11" s="214"/>
      <c r="S11" s="214"/>
      <c r="T11" s="214"/>
      <c r="U11" s="214"/>
      <c r="V11" s="214"/>
      <c r="W11" s="214"/>
      <c r="X11" s="214"/>
      <c r="Y11" s="214"/>
      <c r="Z11" s="214"/>
      <c r="AA11" s="214"/>
      <c r="AB11" s="214"/>
    </row>
    <row r="12" ht="22.5" customHeight="1">
      <c r="A12" s="1065">
        <v>432.0</v>
      </c>
      <c r="B12" s="1369"/>
      <c r="C12" s="1398">
        <v>46178.0</v>
      </c>
      <c r="D12" s="1386"/>
      <c r="E12" s="1380"/>
      <c r="F12" s="1399" t="s">
        <v>81</v>
      </c>
      <c r="G12" s="1388">
        <v>2423.0</v>
      </c>
      <c r="H12" s="1453"/>
      <c r="I12" s="1454"/>
      <c r="J12" s="1383" t="s">
        <v>1727</v>
      </c>
      <c r="K12" s="1384" t="s">
        <v>3282</v>
      </c>
      <c r="L12" s="1385" t="s">
        <v>1374</v>
      </c>
      <c r="M12" s="1455"/>
      <c r="N12" s="1456"/>
      <c r="O12" s="214"/>
      <c r="P12" s="214"/>
      <c r="Q12" s="214"/>
      <c r="R12" s="214"/>
      <c r="S12" s="214"/>
      <c r="T12" s="214"/>
      <c r="U12" s="214"/>
      <c r="V12" s="214"/>
      <c r="W12" s="214"/>
      <c r="X12" s="214"/>
      <c r="Y12" s="214"/>
      <c r="Z12" s="214"/>
      <c r="AA12" s="214"/>
      <c r="AB12" s="214"/>
    </row>
    <row r="13" ht="22.5" customHeight="1">
      <c r="A13" s="1065">
        <v>433.0</v>
      </c>
      <c r="B13" s="1369"/>
      <c r="C13" s="1466"/>
      <c r="D13" s="1386"/>
      <c r="E13" s="1380"/>
      <c r="F13" s="1381" t="s">
        <v>1426</v>
      </c>
      <c r="G13" s="1382">
        <v>3707.0</v>
      </c>
      <c r="H13" s="1460"/>
      <c r="I13" s="1454"/>
      <c r="J13" s="1383" t="s">
        <v>1733</v>
      </c>
      <c r="K13" s="1384" t="s">
        <v>3283</v>
      </c>
      <c r="L13" s="1385" t="s">
        <v>1542</v>
      </c>
      <c r="M13" s="1455"/>
      <c r="N13" s="1456"/>
      <c r="O13" s="214"/>
      <c r="P13" s="214"/>
      <c r="Q13" s="214"/>
      <c r="R13" s="214"/>
      <c r="S13" s="214"/>
      <c r="T13" s="214"/>
      <c r="U13" s="214"/>
      <c r="V13" s="214"/>
      <c r="W13" s="214"/>
      <c r="X13" s="214"/>
      <c r="Y13" s="214"/>
      <c r="Z13" s="214"/>
      <c r="AA13" s="214"/>
      <c r="AB13" s="214"/>
    </row>
    <row r="14" ht="22.5" customHeight="1">
      <c r="A14" s="1065">
        <v>434.0</v>
      </c>
      <c r="B14" s="1369"/>
      <c r="C14" s="1390">
        <v>46179.0</v>
      </c>
      <c r="D14" s="1391"/>
      <c r="E14" s="1392"/>
      <c r="F14" s="1404" t="s">
        <v>24</v>
      </c>
      <c r="G14" s="1405"/>
      <c r="H14" s="1467"/>
      <c r="I14" s="1427"/>
      <c r="J14" s="1405"/>
      <c r="K14" s="1406" t="s">
        <v>3284</v>
      </c>
      <c r="L14" s="1397" t="s">
        <v>96</v>
      </c>
      <c r="M14" s="1458"/>
      <c r="N14" s="1459"/>
      <c r="O14" s="214"/>
      <c r="P14" s="214"/>
      <c r="Q14" s="214"/>
      <c r="R14" s="214"/>
      <c r="S14" s="214"/>
      <c r="T14" s="214"/>
      <c r="U14" s="214"/>
      <c r="V14" s="214"/>
      <c r="W14" s="214"/>
      <c r="X14" s="214"/>
      <c r="Y14" s="214"/>
      <c r="Z14" s="214"/>
      <c r="AA14" s="214"/>
      <c r="AB14" s="214"/>
    </row>
    <row r="15" ht="22.5" customHeight="1">
      <c r="A15" s="1065">
        <v>435.0</v>
      </c>
      <c r="B15" s="1369"/>
      <c r="C15" s="1378"/>
      <c r="D15" s="1407"/>
      <c r="E15" s="1380"/>
      <c r="F15" s="1408" t="s">
        <v>1426</v>
      </c>
      <c r="G15" s="1409">
        <v>3707.0</v>
      </c>
      <c r="H15" s="1468"/>
      <c r="I15" s="1469"/>
      <c r="J15" s="1410" t="s">
        <v>1733</v>
      </c>
      <c r="K15" s="1470" t="s">
        <v>3328</v>
      </c>
      <c r="L15" s="1413" t="s">
        <v>1542</v>
      </c>
      <c r="M15" s="1471"/>
      <c r="N15" s="1456"/>
      <c r="O15" s="214"/>
      <c r="P15" s="214"/>
      <c r="Q15" s="214"/>
      <c r="R15" s="214"/>
      <c r="S15" s="214"/>
      <c r="T15" s="214"/>
      <c r="U15" s="214"/>
      <c r="V15" s="214"/>
      <c r="W15" s="214"/>
      <c r="X15" s="214"/>
      <c r="Y15" s="214"/>
      <c r="Z15" s="214"/>
      <c r="AA15" s="214"/>
      <c r="AB15" s="214"/>
    </row>
    <row r="16" ht="22.5" customHeight="1">
      <c r="A16" s="1065">
        <v>436.0</v>
      </c>
      <c r="B16" s="1369"/>
      <c r="C16" s="1398">
        <v>46183.0</v>
      </c>
      <c r="D16" s="1407"/>
      <c r="E16" s="1380"/>
      <c r="F16" s="1414" t="s">
        <v>81</v>
      </c>
      <c r="G16" s="1415">
        <v>901.0</v>
      </c>
      <c r="H16" s="1472"/>
      <c r="I16" s="1469"/>
      <c r="J16" s="1410" t="s">
        <v>1727</v>
      </c>
      <c r="K16" s="1470" t="s">
        <v>1753</v>
      </c>
      <c r="L16" s="1416" t="s">
        <v>282</v>
      </c>
      <c r="M16" s="1471"/>
      <c r="N16" s="1456"/>
      <c r="O16" s="214"/>
      <c r="P16" s="214"/>
      <c r="Q16" s="214"/>
      <c r="R16" s="214"/>
      <c r="S16" s="214"/>
      <c r="T16" s="214"/>
      <c r="U16" s="214"/>
      <c r="V16" s="214"/>
      <c r="W16" s="214"/>
      <c r="X16" s="214"/>
      <c r="Y16" s="214"/>
      <c r="Z16" s="214"/>
      <c r="AA16" s="214"/>
      <c r="AB16" s="214"/>
    </row>
    <row r="17" ht="22.5" customHeight="1">
      <c r="A17" s="1065">
        <v>437.0</v>
      </c>
      <c r="B17" s="1369"/>
      <c r="C17" s="1398"/>
      <c r="D17" s="1407"/>
      <c r="E17" s="1380"/>
      <c r="F17" s="1414" t="s">
        <v>81</v>
      </c>
      <c r="G17" s="1409">
        <v>1201.0</v>
      </c>
      <c r="H17" s="1468"/>
      <c r="I17" s="1469"/>
      <c r="J17" s="1410" t="s">
        <v>1733</v>
      </c>
      <c r="K17" s="1470" t="s">
        <v>3329</v>
      </c>
      <c r="L17" s="1416" t="s">
        <v>282</v>
      </c>
      <c r="M17" s="1471"/>
      <c r="N17" s="1456"/>
      <c r="O17" s="214"/>
      <c r="P17" s="214"/>
      <c r="Q17" s="214"/>
      <c r="R17" s="214"/>
      <c r="S17" s="214"/>
      <c r="T17" s="214"/>
      <c r="U17" s="214"/>
      <c r="V17" s="214"/>
      <c r="W17" s="214"/>
      <c r="X17" s="214"/>
      <c r="Y17" s="214"/>
      <c r="Z17" s="214"/>
      <c r="AA17" s="214"/>
      <c r="AB17" s="214"/>
    </row>
    <row r="18" ht="22.5" customHeight="1">
      <c r="A18" s="1473">
        <v>438.0</v>
      </c>
      <c r="B18" s="1369"/>
      <c r="C18" s="1466"/>
      <c r="D18" s="1407"/>
      <c r="E18" s="1380"/>
      <c r="F18" s="1417" t="s">
        <v>22</v>
      </c>
      <c r="G18" s="1409" t="s">
        <v>528</v>
      </c>
      <c r="H18" s="1468"/>
      <c r="I18" s="1469"/>
      <c r="J18" s="1410" t="s">
        <v>1727</v>
      </c>
      <c r="K18" s="1474" t="s">
        <v>3333</v>
      </c>
      <c r="L18" s="1475" t="s">
        <v>1039</v>
      </c>
      <c r="M18" s="1471"/>
      <c r="N18" s="1456"/>
      <c r="O18" s="214"/>
      <c r="P18" s="214"/>
      <c r="Q18" s="214"/>
      <c r="R18" s="214"/>
      <c r="S18" s="214"/>
      <c r="T18" s="214"/>
      <c r="U18" s="214"/>
      <c r="V18" s="214"/>
      <c r="W18" s="214"/>
      <c r="X18" s="214"/>
      <c r="Y18" s="214"/>
      <c r="Z18" s="214"/>
      <c r="AA18" s="214"/>
      <c r="AB18" s="214"/>
    </row>
    <row r="19" ht="22.5" customHeight="1">
      <c r="A19" s="1473">
        <v>439.0</v>
      </c>
      <c r="B19" s="1369"/>
      <c r="C19" s="1476"/>
      <c r="D19" s="1477"/>
      <c r="E19" s="1403"/>
      <c r="F19" s="1478" t="s">
        <v>81</v>
      </c>
      <c r="G19" s="1479">
        <v>1616.0</v>
      </c>
      <c r="H19" s="1480" t="s">
        <v>3334</v>
      </c>
      <c r="I19" s="1481" t="s">
        <v>3335</v>
      </c>
      <c r="J19" s="1482" t="s">
        <v>1727</v>
      </c>
      <c r="K19" s="1483" t="s">
        <v>3330</v>
      </c>
      <c r="L19" s="1484" t="s">
        <v>282</v>
      </c>
      <c r="M19" s="1485"/>
      <c r="N19" s="1486">
        <v>0.2</v>
      </c>
      <c r="O19" s="214"/>
      <c r="P19" s="214"/>
      <c r="Q19" s="214"/>
      <c r="R19" s="214"/>
      <c r="S19" s="214"/>
      <c r="T19" s="214"/>
      <c r="U19" s="214"/>
      <c r="V19" s="214"/>
      <c r="W19" s="214"/>
      <c r="X19" s="214"/>
      <c r="Y19" s="214"/>
      <c r="Z19" s="214"/>
      <c r="AA19" s="214"/>
      <c r="AB19" s="214"/>
    </row>
    <row r="20" ht="22.5" customHeight="1">
      <c r="A20" s="1473">
        <v>440.0</v>
      </c>
      <c r="B20" s="1369"/>
      <c r="C20" s="1487"/>
      <c r="D20" s="1477"/>
      <c r="F20" s="1422" t="s">
        <v>1550</v>
      </c>
      <c r="G20" s="1423">
        <v>1813.0</v>
      </c>
      <c r="H20" s="1488" t="s">
        <v>3336</v>
      </c>
      <c r="I20" s="1481" t="s">
        <v>3337</v>
      </c>
      <c r="J20" s="1482" t="s">
        <v>1733</v>
      </c>
      <c r="K20" s="1483" t="s">
        <v>3330</v>
      </c>
      <c r="L20" s="1484" t="s">
        <v>282</v>
      </c>
      <c r="M20" s="1489">
        <v>200000.0</v>
      </c>
      <c r="N20" s="1486">
        <v>0.5</v>
      </c>
      <c r="O20" s="214"/>
      <c r="P20" s="214"/>
      <c r="Q20" s="214"/>
      <c r="R20" s="214"/>
      <c r="S20" s="214"/>
      <c r="T20" s="214"/>
      <c r="U20" s="214"/>
      <c r="V20" s="214"/>
      <c r="W20" s="214"/>
      <c r="X20" s="214"/>
      <c r="Y20" s="214"/>
      <c r="Z20" s="214"/>
      <c r="AA20" s="214"/>
      <c r="AB20" s="214"/>
    </row>
    <row r="21" ht="22.5" customHeight="1">
      <c r="A21" s="1473">
        <v>441.0</v>
      </c>
      <c r="B21" s="1369"/>
      <c r="C21" s="1487"/>
      <c r="D21" s="1477"/>
      <c r="E21" s="1403"/>
      <c r="F21" s="1423" t="s">
        <v>1550</v>
      </c>
      <c r="G21" s="1490">
        <v>910.0</v>
      </c>
      <c r="H21" s="1488" t="s">
        <v>3338</v>
      </c>
      <c r="I21" s="1481" t="s">
        <v>3339</v>
      </c>
      <c r="J21" s="1482" t="s">
        <v>1733</v>
      </c>
      <c r="K21" s="1491" t="s">
        <v>3340</v>
      </c>
      <c r="L21" s="1484" t="s">
        <v>282</v>
      </c>
      <c r="M21" s="1489">
        <v>100000.0</v>
      </c>
      <c r="N21" s="1486">
        <v>0.5</v>
      </c>
      <c r="O21" s="214"/>
      <c r="P21" s="214"/>
      <c r="Q21" s="214"/>
      <c r="R21" s="214"/>
      <c r="S21" s="214"/>
      <c r="T21" s="214"/>
      <c r="U21" s="214"/>
      <c r="V21" s="214"/>
      <c r="W21" s="214"/>
      <c r="X21" s="214"/>
      <c r="Y21" s="214"/>
      <c r="Z21" s="214"/>
      <c r="AA21" s="214"/>
      <c r="AB21" s="214"/>
    </row>
    <row r="22" ht="22.5" customHeight="1">
      <c r="A22" s="1473">
        <v>442.0</v>
      </c>
      <c r="B22" s="1369"/>
      <c r="C22" s="1487">
        <v>46184.0</v>
      </c>
      <c r="D22" s="1477"/>
      <c r="E22" s="1403"/>
      <c r="F22" s="1422" t="s">
        <v>1550</v>
      </c>
      <c r="G22" s="1490">
        <v>1105.0</v>
      </c>
      <c r="H22" s="1488" t="s">
        <v>3341</v>
      </c>
      <c r="I22" s="1481" t="s">
        <v>3339</v>
      </c>
      <c r="J22" s="1482" t="s">
        <v>1733</v>
      </c>
      <c r="K22" s="1491" t="s">
        <v>3340</v>
      </c>
      <c r="L22" s="1484" t="s">
        <v>282</v>
      </c>
      <c r="M22" s="1489">
        <v>200000.0</v>
      </c>
      <c r="N22" s="1486">
        <v>0.5</v>
      </c>
      <c r="O22" s="214"/>
      <c r="P22" s="214"/>
      <c r="Q22" s="214"/>
      <c r="R22" s="214"/>
      <c r="S22" s="214"/>
      <c r="T22" s="214"/>
      <c r="U22" s="214"/>
      <c r="V22" s="214"/>
      <c r="W22" s="214"/>
      <c r="X22" s="214"/>
      <c r="Y22" s="214"/>
      <c r="Z22" s="214"/>
      <c r="AA22" s="214"/>
      <c r="AB22" s="214"/>
    </row>
    <row r="23" ht="22.5" customHeight="1">
      <c r="A23" s="1473">
        <v>443.0</v>
      </c>
      <c r="B23" s="1369"/>
      <c r="C23" s="1487"/>
      <c r="D23" s="1477"/>
      <c r="E23" s="1403"/>
      <c r="F23" s="1422" t="s">
        <v>84</v>
      </c>
      <c r="G23" s="1490">
        <v>612.0</v>
      </c>
      <c r="H23" s="1488" t="s">
        <v>3342</v>
      </c>
      <c r="I23" s="1481" t="s">
        <v>3343</v>
      </c>
      <c r="J23" s="1482" t="s">
        <v>1733</v>
      </c>
      <c r="K23" s="1491" t="s">
        <v>3340</v>
      </c>
      <c r="L23" s="1484" t="s">
        <v>282</v>
      </c>
      <c r="M23" s="1489">
        <v>386240.0</v>
      </c>
      <c r="N23" s="1486">
        <v>0.9</v>
      </c>
      <c r="O23" s="214"/>
      <c r="P23" s="214"/>
      <c r="Q23" s="214"/>
      <c r="R23" s="214"/>
      <c r="S23" s="214"/>
      <c r="T23" s="214"/>
      <c r="U23" s="214"/>
      <c r="V23" s="214"/>
      <c r="W23" s="214"/>
      <c r="X23" s="214"/>
      <c r="Y23" s="214"/>
      <c r="Z23" s="214"/>
      <c r="AA23" s="214"/>
      <c r="AB23" s="214"/>
    </row>
    <row r="24" ht="22.5" customHeight="1">
      <c r="A24" s="1473">
        <v>444.0</v>
      </c>
      <c r="B24" s="1369"/>
      <c r="C24" s="1487"/>
      <c r="D24" s="1477"/>
      <c r="E24" s="1403"/>
      <c r="F24" s="1422" t="s">
        <v>84</v>
      </c>
      <c r="G24" s="1490">
        <v>606.0</v>
      </c>
      <c r="H24" s="1488" t="s">
        <v>3344</v>
      </c>
      <c r="I24" s="1481" t="s">
        <v>3345</v>
      </c>
      <c r="J24" s="1482" t="s">
        <v>1733</v>
      </c>
      <c r="K24" s="1491" t="s">
        <v>3340</v>
      </c>
      <c r="L24" s="1484" t="s">
        <v>282</v>
      </c>
      <c r="M24" s="1489">
        <v>300000.0</v>
      </c>
      <c r="N24" s="1486">
        <v>0.9</v>
      </c>
      <c r="O24" s="214"/>
      <c r="P24" s="214"/>
      <c r="Q24" s="214"/>
      <c r="R24" s="214"/>
      <c r="S24" s="214"/>
      <c r="T24" s="214"/>
      <c r="U24" s="214"/>
      <c r="V24" s="214"/>
      <c r="W24" s="214"/>
      <c r="X24" s="214"/>
      <c r="Y24" s="214"/>
      <c r="Z24" s="214"/>
      <c r="AA24" s="214"/>
      <c r="AB24" s="214"/>
    </row>
    <row r="25" ht="22.5" customHeight="1">
      <c r="A25" s="1473">
        <v>445.0</v>
      </c>
      <c r="B25" s="1369"/>
      <c r="C25" s="1487"/>
      <c r="D25" s="1477"/>
      <c r="E25" s="1403"/>
      <c r="F25" s="1422" t="s">
        <v>84</v>
      </c>
      <c r="G25" s="1490">
        <v>906.0</v>
      </c>
      <c r="H25" s="1488" t="s">
        <v>3346</v>
      </c>
      <c r="I25" s="1481" t="s">
        <v>3347</v>
      </c>
      <c r="J25" s="1482" t="s">
        <v>1733</v>
      </c>
      <c r="K25" s="1491" t="s">
        <v>3348</v>
      </c>
      <c r="L25" s="1484" t="s">
        <v>282</v>
      </c>
      <c r="M25" s="1489">
        <v>200000.0</v>
      </c>
      <c r="N25" s="1486">
        <v>0.9</v>
      </c>
      <c r="O25" s="214"/>
      <c r="P25" s="214"/>
      <c r="Q25" s="214"/>
      <c r="R25" s="214"/>
      <c r="S25" s="214"/>
      <c r="T25" s="214"/>
      <c r="U25" s="214"/>
      <c r="V25" s="214"/>
      <c r="W25" s="214"/>
      <c r="X25" s="214"/>
      <c r="Y25" s="214"/>
      <c r="Z25" s="214"/>
      <c r="AA25" s="214"/>
      <c r="AB25" s="214"/>
    </row>
    <row r="26" ht="22.5" customHeight="1">
      <c r="A26" s="1065">
        <v>446.0</v>
      </c>
      <c r="B26" s="1369"/>
      <c r="C26" s="1492"/>
      <c r="D26" s="1477"/>
      <c r="E26" s="1403"/>
      <c r="F26" s="1422" t="s">
        <v>84</v>
      </c>
      <c r="G26" s="1490">
        <v>1707.0</v>
      </c>
      <c r="H26" s="1488" t="s">
        <v>3349</v>
      </c>
      <c r="I26" s="1481" t="s">
        <v>3350</v>
      </c>
      <c r="J26" s="1482" t="s">
        <v>1733</v>
      </c>
      <c r="K26" s="1491" t="s">
        <v>3351</v>
      </c>
      <c r="L26" s="1484" t="s">
        <v>282</v>
      </c>
      <c r="M26" s="1489">
        <v>400000.0</v>
      </c>
      <c r="N26" s="1486">
        <v>0.9</v>
      </c>
      <c r="O26" s="214"/>
      <c r="P26" s="214"/>
      <c r="Q26" s="214"/>
      <c r="R26" s="214"/>
      <c r="S26" s="214"/>
      <c r="T26" s="214"/>
      <c r="U26" s="214"/>
      <c r="V26" s="214"/>
      <c r="W26" s="214"/>
      <c r="X26" s="214"/>
      <c r="Y26" s="214"/>
      <c r="Z26" s="214"/>
      <c r="AA26" s="214"/>
      <c r="AB26" s="214"/>
    </row>
    <row r="27" ht="22.5" customHeight="1">
      <c r="A27" s="1065">
        <v>447.0</v>
      </c>
      <c r="B27" s="1369"/>
      <c r="C27" s="1493"/>
      <c r="D27" s="1407"/>
      <c r="E27" s="1380"/>
      <c r="F27" s="1494" t="s">
        <v>84</v>
      </c>
      <c r="G27" s="1388">
        <v>1908.0</v>
      </c>
      <c r="H27" s="1453"/>
      <c r="I27" s="1454"/>
      <c r="J27" s="1383" t="s">
        <v>1733</v>
      </c>
      <c r="K27" s="1389" t="s">
        <v>3352</v>
      </c>
      <c r="L27" s="1385" t="s">
        <v>282</v>
      </c>
      <c r="M27" s="1471"/>
      <c r="N27" s="1495">
        <v>0.9</v>
      </c>
      <c r="O27" s="214"/>
      <c r="P27" s="214"/>
      <c r="Q27" s="214"/>
      <c r="R27" s="214"/>
      <c r="S27" s="214"/>
      <c r="T27" s="214"/>
      <c r="U27" s="214"/>
      <c r="V27" s="214"/>
      <c r="W27" s="214"/>
      <c r="X27" s="214"/>
      <c r="Y27" s="214"/>
      <c r="Z27" s="214"/>
      <c r="AA27" s="214"/>
      <c r="AB27" s="214"/>
    </row>
    <row r="28" ht="22.5" customHeight="1">
      <c r="A28" s="1065">
        <v>448.0</v>
      </c>
      <c r="B28" s="1369"/>
      <c r="C28" s="1398"/>
      <c r="D28" s="1496" t="s">
        <v>120</v>
      </c>
      <c r="E28" s="1380"/>
      <c r="F28" s="1399" t="s">
        <v>81</v>
      </c>
      <c r="G28" s="1497">
        <v>1703.0</v>
      </c>
      <c r="H28" s="1498" t="s">
        <v>3353</v>
      </c>
      <c r="I28" s="1499" t="s">
        <v>3354</v>
      </c>
      <c r="J28" s="1383"/>
      <c r="K28" s="1500" t="s">
        <v>1511</v>
      </c>
      <c r="L28" s="1501" t="s">
        <v>3355</v>
      </c>
      <c r="M28" s="1455"/>
      <c r="N28" s="1495">
        <v>0.0</v>
      </c>
      <c r="O28" s="214"/>
      <c r="P28" s="214"/>
      <c r="Q28" s="214"/>
      <c r="R28" s="214"/>
      <c r="S28" s="214"/>
      <c r="T28" s="214"/>
      <c r="U28" s="214"/>
      <c r="V28" s="214"/>
      <c r="W28" s="214"/>
      <c r="X28" s="214"/>
      <c r="Y28" s="214"/>
      <c r="Z28" s="214"/>
      <c r="AA28" s="214"/>
      <c r="AB28" s="214"/>
    </row>
    <row r="29" ht="22.5" customHeight="1">
      <c r="A29" s="1065">
        <v>449.0</v>
      </c>
      <c r="B29" s="1369"/>
      <c r="C29" s="1502"/>
      <c r="D29" s="1496" t="s">
        <v>120</v>
      </c>
      <c r="E29" s="1380"/>
      <c r="F29" s="1399" t="s">
        <v>81</v>
      </c>
      <c r="G29" s="1497">
        <v>1706.0</v>
      </c>
      <c r="H29" s="1498" t="s">
        <v>3356</v>
      </c>
      <c r="I29" s="1499" t="s">
        <v>3357</v>
      </c>
      <c r="J29" s="1383"/>
      <c r="K29" s="1503" t="s">
        <v>3045</v>
      </c>
      <c r="L29" s="1501" t="s">
        <v>3355</v>
      </c>
      <c r="M29" s="1455"/>
      <c r="N29" s="1495">
        <v>0.0</v>
      </c>
      <c r="O29" s="214"/>
      <c r="P29" s="214"/>
      <c r="Q29" s="214"/>
      <c r="R29" s="214"/>
      <c r="S29" s="214"/>
      <c r="T29" s="214"/>
      <c r="U29" s="214"/>
      <c r="V29" s="214"/>
      <c r="W29" s="214"/>
      <c r="X29" s="214"/>
      <c r="Y29" s="214"/>
      <c r="Z29" s="214"/>
      <c r="AA29" s="214"/>
      <c r="AB29" s="214"/>
    </row>
    <row r="30" ht="22.5" customHeight="1">
      <c r="A30" s="1065">
        <v>450.0</v>
      </c>
      <c r="B30" s="1369"/>
      <c r="C30" s="1398">
        <v>46185.0</v>
      </c>
      <c r="D30" s="1496" t="s">
        <v>120</v>
      </c>
      <c r="E30" s="1380"/>
      <c r="F30" s="1399" t="s">
        <v>81</v>
      </c>
      <c r="G30" s="1497">
        <v>1709.0</v>
      </c>
      <c r="H30" s="1498" t="s">
        <v>3358</v>
      </c>
      <c r="I30" s="1499" t="s">
        <v>3359</v>
      </c>
      <c r="J30" s="1383"/>
      <c r="K30" s="1503" t="s">
        <v>3045</v>
      </c>
      <c r="L30" s="1501" t="s">
        <v>3355</v>
      </c>
      <c r="M30" s="1455"/>
      <c r="N30" s="1495">
        <v>0.0</v>
      </c>
      <c r="O30" s="214"/>
      <c r="P30" s="214"/>
      <c r="Q30" s="214"/>
      <c r="R30" s="214"/>
      <c r="S30" s="214"/>
      <c r="T30" s="214"/>
      <c r="U30" s="214"/>
      <c r="V30" s="214"/>
      <c r="W30" s="214"/>
      <c r="X30" s="214"/>
      <c r="Y30" s="214"/>
      <c r="Z30" s="214"/>
      <c r="AA30" s="214"/>
      <c r="AB30" s="214"/>
    </row>
    <row r="31" ht="22.5" customHeight="1">
      <c r="A31" s="1065">
        <v>451.0</v>
      </c>
      <c r="B31" s="1369"/>
      <c r="C31" s="1502"/>
      <c r="D31" s="1496" t="s">
        <v>120</v>
      </c>
      <c r="E31" s="1380"/>
      <c r="F31" s="1399" t="s">
        <v>81</v>
      </c>
      <c r="G31" s="1497">
        <v>1710.0</v>
      </c>
      <c r="H31" s="1498" t="s">
        <v>3360</v>
      </c>
      <c r="I31" s="1499" t="s">
        <v>3361</v>
      </c>
      <c r="J31" s="1383"/>
      <c r="K31" s="1500" t="s">
        <v>3362</v>
      </c>
      <c r="L31" s="1501" t="s">
        <v>96</v>
      </c>
      <c r="M31" s="1455"/>
      <c r="N31" s="1495">
        <v>0.2</v>
      </c>
      <c r="O31" s="214"/>
      <c r="P31" s="214"/>
      <c r="Q31" s="214"/>
      <c r="R31" s="214"/>
      <c r="S31" s="214"/>
      <c r="T31" s="214"/>
      <c r="U31" s="214"/>
      <c r="V31" s="214"/>
      <c r="W31" s="214"/>
      <c r="X31" s="214"/>
      <c r="Y31" s="214"/>
      <c r="Z31" s="214"/>
      <c r="AA31" s="214"/>
      <c r="AB31" s="214"/>
    </row>
    <row r="32" ht="22.5" customHeight="1">
      <c r="A32" s="1065">
        <v>457.0</v>
      </c>
      <c r="B32" s="1369"/>
      <c r="C32" s="1398"/>
      <c r="D32" s="1496" t="s">
        <v>120</v>
      </c>
      <c r="E32" s="1380"/>
      <c r="F32" s="1399" t="s">
        <v>81</v>
      </c>
      <c r="G32" s="1497">
        <v>1711.0</v>
      </c>
      <c r="H32" s="1498" t="s">
        <v>3363</v>
      </c>
      <c r="I32" s="1499" t="s">
        <v>3364</v>
      </c>
      <c r="J32" s="1383"/>
      <c r="K32" s="1500" t="s">
        <v>1511</v>
      </c>
      <c r="L32" s="1501" t="s">
        <v>3355</v>
      </c>
      <c r="M32" s="1455"/>
      <c r="N32" s="1495">
        <v>0.0</v>
      </c>
      <c r="O32" s="214"/>
      <c r="P32" s="214"/>
      <c r="Q32" s="214"/>
      <c r="R32" s="214"/>
      <c r="S32" s="214"/>
      <c r="T32" s="214"/>
      <c r="U32" s="214"/>
      <c r="V32" s="214"/>
      <c r="W32" s="214"/>
      <c r="X32" s="214"/>
      <c r="Y32" s="214"/>
      <c r="Z32" s="214"/>
      <c r="AA32" s="214"/>
      <c r="AB32" s="214"/>
    </row>
    <row r="33" ht="22.5" customHeight="1">
      <c r="A33" s="1065">
        <v>458.0</v>
      </c>
      <c r="B33" s="1369"/>
      <c r="C33" s="1487">
        <v>46186.0</v>
      </c>
      <c r="D33" s="1391"/>
      <c r="E33" s="1392"/>
      <c r="F33" s="1422" t="s">
        <v>84</v>
      </c>
      <c r="G33" s="1426">
        <v>911.0</v>
      </c>
      <c r="H33" s="1504"/>
      <c r="I33" s="1427"/>
      <c r="J33" s="1395"/>
      <c r="K33" s="1505" t="s">
        <v>3365</v>
      </c>
      <c r="L33" s="1428"/>
      <c r="M33" s="1458"/>
      <c r="N33" s="1459"/>
      <c r="O33" s="214"/>
      <c r="P33" s="214"/>
      <c r="Q33" s="214"/>
      <c r="R33" s="214"/>
      <c r="S33" s="214"/>
      <c r="T33" s="214"/>
      <c r="U33" s="214"/>
      <c r="V33" s="214"/>
      <c r="W33" s="214"/>
      <c r="X33" s="214"/>
      <c r="Y33" s="214"/>
      <c r="Z33" s="214"/>
      <c r="AA33" s="214"/>
      <c r="AB33" s="214"/>
    </row>
    <row r="34" ht="22.5" customHeight="1">
      <c r="A34" s="1065">
        <v>459.0</v>
      </c>
      <c r="B34" s="1369"/>
      <c r="C34" s="1487"/>
      <c r="D34" s="1391"/>
      <c r="E34" s="1392"/>
      <c r="F34" s="1422" t="s">
        <v>84</v>
      </c>
      <c r="G34" s="1426">
        <v>1607.0</v>
      </c>
      <c r="H34" s="1504"/>
      <c r="I34" s="1427"/>
      <c r="J34" s="1395"/>
      <c r="K34" s="1505"/>
      <c r="L34" s="1428"/>
      <c r="M34" s="1458"/>
      <c r="N34" s="1459"/>
      <c r="O34" s="214"/>
      <c r="P34" s="214"/>
      <c r="Q34" s="214"/>
      <c r="R34" s="214"/>
      <c r="S34" s="214"/>
      <c r="T34" s="214"/>
      <c r="U34" s="214"/>
      <c r="V34" s="214"/>
      <c r="W34" s="214"/>
      <c r="X34" s="214"/>
      <c r="Y34" s="214"/>
      <c r="Z34" s="214"/>
      <c r="AA34" s="214"/>
      <c r="AB34" s="214"/>
    </row>
    <row r="35" ht="22.5" customHeight="1">
      <c r="A35" s="1065">
        <v>460.0</v>
      </c>
      <c r="B35" s="1369"/>
      <c r="C35" s="1487"/>
      <c r="D35" s="1391"/>
      <c r="E35" s="1392"/>
      <c r="F35" s="1422" t="s">
        <v>84</v>
      </c>
      <c r="G35" s="1426">
        <v>709.0</v>
      </c>
      <c r="H35" s="1504"/>
      <c r="I35" s="1427"/>
      <c r="J35" s="1395"/>
      <c r="K35" s="1505"/>
      <c r="L35" s="1428"/>
      <c r="M35" s="1458"/>
      <c r="N35" s="1459"/>
      <c r="O35" s="214"/>
      <c r="P35" s="214"/>
      <c r="Q35" s="214"/>
      <c r="R35" s="214"/>
      <c r="S35" s="214"/>
      <c r="T35" s="214"/>
      <c r="U35" s="214"/>
      <c r="V35" s="214"/>
      <c r="W35" s="214"/>
      <c r="X35" s="214"/>
      <c r="Y35" s="214"/>
      <c r="Z35" s="214"/>
      <c r="AA35" s="214"/>
      <c r="AB35" s="214"/>
    </row>
    <row r="36" ht="22.5" customHeight="1">
      <c r="A36" s="1065">
        <v>461.0</v>
      </c>
      <c r="B36" s="1369"/>
      <c r="C36" s="1487"/>
      <c r="D36" s="1391"/>
      <c r="E36" s="1392"/>
      <c r="F36" s="1422" t="s">
        <v>84</v>
      </c>
      <c r="G36" s="1426"/>
      <c r="H36" s="1504"/>
      <c r="I36" s="1427"/>
      <c r="J36" s="1395"/>
      <c r="K36" s="1505"/>
      <c r="L36" s="1428"/>
      <c r="M36" s="1458"/>
      <c r="N36" s="1459"/>
      <c r="O36" s="214"/>
      <c r="P36" s="214"/>
      <c r="Q36" s="214"/>
      <c r="R36" s="214"/>
      <c r="S36" s="214"/>
      <c r="T36" s="214"/>
      <c r="U36" s="214"/>
      <c r="V36" s="214"/>
      <c r="W36" s="214"/>
      <c r="X36" s="214"/>
      <c r="Y36" s="214"/>
      <c r="Z36" s="214"/>
      <c r="AA36" s="214"/>
      <c r="AB36" s="214"/>
    </row>
    <row r="37" ht="22.5" customHeight="1">
      <c r="A37" s="1065">
        <v>462.0</v>
      </c>
      <c r="B37" s="1369"/>
      <c r="C37" s="1506">
        <v>46187.0</v>
      </c>
      <c r="D37" s="1386"/>
      <c r="E37" s="1380"/>
      <c r="F37" s="1419" t="s">
        <v>84</v>
      </c>
      <c r="G37" s="1507"/>
      <c r="H37" s="1508"/>
      <c r="I37" s="1454"/>
      <c r="J37" s="1383"/>
      <c r="K37" s="1509" t="s">
        <v>3365</v>
      </c>
      <c r="L37" s="1510"/>
      <c r="M37" s="1455"/>
      <c r="N37" s="1456"/>
      <c r="O37" s="214"/>
      <c r="P37" s="214"/>
      <c r="Q37" s="214"/>
      <c r="R37" s="214"/>
      <c r="S37" s="214"/>
      <c r="T37" s="214"/>
      <c r="U37" s="214"/>
      <c r="V37" s="214"/>
      <c r="W37" s="214"/>
      <c r="X37" s="214"/>
      <c r="Y37" s="214"/>
      <c r="Z37" s="214"/>
      <c r="AA37" s="214"/>
      <c r="AB37" s="214"/>
    </row>
    <row r="38" ht="22.5" customHeight="1">
      <c r="A38" s="1065">
        <v>463.0</v>
      </c>
      <c r="B38" s="1369"/>
      <c r="C38" s="1506"/>
      <c r="D38" s="1386"/>
      <c r="E38" s="1380"/>
      <c r="F38" s="1419"/>
      <c r="G38" s="1507"/>
      <c r="H38" s="1508"/>
      <c r="I38" s="1454"/>
      <c r="J38" s="1383"/>
      <c r="K38" s="1509"/>
      <c r="L38" s="1510"/>
      <c r="M38" s="1455"/>
      <c r="N38" s="1456"/>
      <c r="O38" s="214"/>
      <c r="P38" s="214"/>
      <c r="Q38" s="214"/>
      <c r="R38" s="214"/>
      <c r="S38" s="214"/>
      <c r="T38" s="214"/>
      <c r="U38" s="214"/>
      <c r="V38" s="214"/>
      <c r="W38" s="214"/>
      <c r="X38" s="214"/>
      <c r="Y38" s="214"/>
      <c r="Z38" s="214"/>
      <c r="AA38" s="214"/>
      <c r="AB38" s="214"/>
    </row>
    <row r="39" ht="22.5" customHeight="1">
      <c r="A39" s="1065">
        <v>464.0</v>
      </c>
      <c r="B39" s="1369"/>
      <c r="C39" s="1506"/>
      <c r="D39" s="1386"/>
      <c r="E39" s="1380"/>
      <c r="F39" s="1419"/>
      <c r="G39" s="1507"/>
      <c r="H39" s="1508"/>
      <c r="I39" s="1454"/>
      <c r="J39" s="1383"/>
      <c r="K39" s="1509"/>
      <c r="L39" s="1510"/>
      <c r="M39" s="1455"/>
      <c r="N39" s="1456"/>
      <c r="O39" s="214"/>
      <c r="P39" s="214"/>
      <c r="Q39" s="214"/>
      <c r="R39" s="214"/>
      <c r="S39" s="214"/>
      <c r="T39" s="214"/>
      <c r="U39" s="214"/>
      <c r="V39" s="214"/>
      <c r="W39" s="214"/>
      <c r="X39" s="214"/>
      <c r="Y39" s="214"/>
      <c r="Z39" s="214"/>
      <c r="AA39" s="214"/>
      <c r="AB39" s="214"/>
    </row>
    <row r="40" ht="22.5" customHeight="1">
      <c r="A40" s="1065">
        <v>465.0</v>
      </c>
      <c r="B40" s="1369"/>
      <c r="C40" s="1506"/>
      <c r="D40" s="1386"/>
      <c r="E40" s="1380"/>
      <c r="F40" s="1419"/>
      <c r="G40" s="1507"/>
      <c r="H40" s="1508"/>
      <c r="I40" s="1454"/>
      <c r="J40" s="1383"/>
      <c r="K40" s="1509"/>
      <c r="L40" s="1510"/>
      <c r="M40" s="1455"/>
      <c r="N40" s="1456"/>
      <c r="O40" s="214"/>
      <c r="P40" s="214"/>
      <c r="Q40" s="214"/>
      <c r="R40" s="214"/>
      <c r="S40" s="214"/>
      <c r="T40" s="214"/>
      <c r="U40" s="214"/>
      <c r="V40" s="214"/>
      <c r="W40" s="214"/>
      <c r="X40" s="214"/>
      <c r="Y40" s="214"/>
      <c r="Z40" s="214"/>
      <c r="AA40" s="214"/>
      <c r="AB40" s="214"/>
    </row>
    <row r="41" ht="22.5" customHeight="1">
      <c r="A41" s="1065">
        <v>466.0</v>
      </c>
      <c r="B41" s="1369"/>
      <c r="C41" s="1487">
        <v>46188.0</v>
      </c>
      <c r="D41" s="1511" t="s">
        <v>1832</v>
      </c>
      <c r="E41" s="1392"/>
      <c r="F41" s="1422" t="s">
        <v>84</v>
      </c>
      <c r="G41" s="1426">
        <v>705.0</v>
      </c>
      <c r="H41" s="1504" t="s">
        <v>3366</v>
      </c>
      <c r="I41" s="1427"/>
      <c r="J41" s="1395"/>
      <c r="K41" s="1505" t="s">
        <v>3367</v>
      </c>
      <c r="L41" s="1511" t="s">
        <v>282</v>
      </c>
      <c r="M41" s="1458"/>
      <c r="N41" s="1512">
        <v>0.9</v>
      </c>
      <c r="O41" s="214"/>
      <c r="P41" s="214"/>
      <c r="Q41" s="214"/>
      <c r="R41" s="214"/>
      <c r="S41" s="214"/>
      <c r="T41" s="214"/>
      <c r="U41" s="214"/>
      <c r="V41" s="214"/>
      <c r="W41" s="214"/>
      <c r="X41" s="214"/>
      <c r="Y41" s="214"/>
      <c r="Z41" s="214"/>
      <c r="AA41" s="214"/>
      <c r="AB41" s="214"/>
    </row>
    <row r="42" ht="22.5" customHeight="1">
      <c r="A42" s="1065">
        <v>467.0</v>
      </c>
      <c r="B42" s="1369"/>
      <c r="C42" s="1487"/>
      <c r="D42" s="1513"/>
      <c r="E42" s="1392"/>
      <c r="F42" s="1422"/>
      <c r="G42" s="1426"/>
      <c r="H42" s="1504"/>
      <c r="I42" s="1427"/>
      <c r="J42" s="1395"/>
      <c r="K42" s="1505"/>
      <c r="L42" s="1459"/>
      <c r="M42" s="1458"/>
      <c r="N42" s="1459"/>
      <c r="O42" s="214"/>
      <c r="P42" s="214"/>
      <c r="Q42" s="214"/>
      <c r="R42" s="214"/>
      <c r="S42" s="214"/>
      <c r="T42" s="214"/>
      <c r="U42" s="214"/>
      <c r="V42" s="214"/>
      <c r="W42" s="214"/>
      <c r="X42" s="214"/>
      <c r="Y42" s="214"/>
      <c r="Z42" s="214"/>
      <c r="AA42" s="214"/>
      <c r="AB42" s="214"/>
    </row>
    <row r="43" ht="22.5" customHeight="1">
      <c r="A43" s="1065">
        <v>468.0</v>
      </c>
      <c r="B43" s="1369"/>
      <c r="C43" s="1378"/>
      <c r="D43" s="1514" t="s">
        <v>120</v>
      </c>
      <c r="E43" s="1412"/>
      <c r="F43" s="1414" t="s">
        <v>81</v>
      </c>
      <c r="G43" s="1515">
        <v>1713.0</v>
      </c>
      <c r="H43" s="1516" t="s">
        <v>3368</v>
      </c>
      <c r="I43" s="1517" t="s">
        <v>3369</v>
      </c>
      <c r="J43" s="1518"/>
      <c r="K43" s="1519" t="s">
        <v>3045</v>
      </c>
      <c r="L43" s="1501" t="s">
        <v>3355</v>
      </c>
      <c r="M43" s="1471"/>
      <c r="N43" s="1520">
        <v>0.0</v>
      </c>
      <c r="O43" s="214"/>
      <c r="P43" s="214"/>
      <c r="Q43" s="214"/>
      <c r="R43" s="214"/>
      <c r="S43" s="214"/>
      <c r="T43" s="214"/>
      <c r="U43" s="214"/>
      <c r="V43" s="214"/>
      <c r="W43" s="214"/>
      <c r="X43" s="214"/>
      <c r="Y43" s="214"/>
      <c r="Z43" s="214"/>
      <c r="AA43" s="214"/>
      <c r="AB43" s="214"/>
    </row>
    <row r="44" ht="22.5" customHeight="1">
      <c r="A44" s="1065">
        <v>469.0</v>
      </c>
      <c r="B44" s="1369"/>
      <c r="C44" s="1502"/>
      <c r="D44" s="1514" t="s">
        <v>120</v>
      </c>
      <c r="E44" s="1412"/>
      <c r="F44" s="1414" t="s">
        <v>81</v>
      </c>
      <c r="G44" s="1515">
        <v>1714.0</v>
      </c>
      <c r="H44" s="1516" t="s">
        <v>3370</v>
      </c>
      <c r="I44" s="1517" t="s">
        <v>3371</v>
      </c>
      <c r="J44" s="1518"/>
      <c r="K44" s="1500" t="s">
        <v>1511</v>
      </c>
      <c r="L44" s="1501" t="s">
        <v>3355</v>
      </c>
      <c r="M44" s="1471"/>
      <c r="N44" s="1520">
        <v>0.0</v>
      </c>
      <c r="O44" s="214"/>
      <c r="P44" s="214"/>
      <c r="Q44" s="214"/>
      <c r="R44" s="214"/>
      <c r="S44" s="214"/>
      <c r="T44" s="214"/>
      <c r="U44" s="214"/>
      <c r="V44" s="214"/>
      <c r="W44" s="214"/>
      <c r="X44" s="214"/>
      <c r="Y44" s="214"/>
      <c r="Z44" s="214"/>
      <c r="AA44" s="214"/>
      <c r="AB44" s="214"/>
    </row>
    <row r="45" ht="22.5" customHeight="1">
      <c r="A45" s="1065">
        <v>470.0</v>
      </c>
      <c r="B45" s="1369"/>
      <c r="C45" s="1398">
        <v>46189.0</v>
      </c>
      <c r="D45" s="1514" t="s">
        <v>120</v>
      </c>
      <c r="E45" s="1412"/>
      <c r="F45" s="1414" t="s">
        <v>81</v>
      </c>
      <c r="G45" s="1515">
        <v>1716.0</v>
      </c>
      <c r="H45" s="1516" t="s">
        <v>3372</v>
      </c>
      <c r="I45" s="1517" t="s">
        <v>3373</v>
      </c>
      <c r="J45" s="1518"/>
      <c r="K45" s="1521" t="s">
        <v>3374</v>
      </c>
      <c r="L45" s="1501" t="s">
        <v>3375</v>
      </c>
      <c r="M45" s="1471"/>
      <c r="N45" s="1520">
        <v>0.2</v>
      </c>
      <c r="O45" s="214"/>
      <c r="P45" s="214"/>
      <c r="Q45" s="214"/>
      <c r="R45" s="214"/>
      <c r="S45" s="214"/>
      <c r="T45" s="214"/>
      <c r="U45" s="214"/>
      <c r="V45" s="214"/>
      <c r="W45" s="214"/>
      <c r="X45" s="214"/>
      <c r="Y45" s="214"/>
      <c r="Z45" s="214"/>
      <c r="AA45" s="214"/>
      <c r="AB45" s="214"/>
    </row>
    <row r="46" ht="22.5" customHeight="1">
      <c r="A46" s="1065">
        <v>471.0</v>
      </c>
      <c r="B46" s="1369"/>
      <c r="C46" s="1502"/>
      <c r="D46" s="1514" t="s">
        <v>120</v>
      </c>
      <c r="E46" s="1412"/>
      <c r="F46" s="1414" t="s">
        <v>81</v>
      </c>
      <c r="G46" s="1515">
        <v>1717.0</v>
      </c>
      <c r="H46" s="1516" t="s">
        <v>3376</v>
      </c>
      <c r="I46" s="1517" t="s">
        <v>3377</v>
      </c>
      <c r="J46" s="1518"/>
      <c r="K46" s="1500" t="s">
        <v>1511</v>
      </c>
      <c r="L46" s="1501" t="s">
        <v>3355</v>
      </c>
      <c r="M46" s="1471"/>
      <c r="N46" s="1520">
        <v>0.0</v>
      </c>
      <c r="O46" s="214"/>
      <c r="P46" s="214"/>
      <c r="Q46" s="214"/>
      <c r="R46" s="214"/>
      <c r="S46" s="214"/>
      <c r="T46" s="214"/>
      <c r="U46" s="214"/>
      <c r="V46" s="214"/>
      <c r="W46" s="214"/>
      <c r="X46" s="214"/>
      <c r="Y46" s="214"/>
      <c r="Z46" s="214"/>
      <c r="AA46" s="214"/>
      <c r="AB46" s="214"/>
    </row>
    <row r="47" ht="22.5" customHeight="1">
      <c r="A47" s="1065">
        <v>472.0</v>
      </c>
      <c r="B47" s="1369"/>
      <c r="C47" s="1444"/>
      <c r="D47" s="1514" t="s">
        <v>120</v>
      </c>
      <c r="E47" s="1412"/>
      <c r="F47" s="1414" t="s">
        <v>81</v>
      </c>
      <c r="G47" s="1515">
        <v>1718.0</v>
      </c>
      <c r="H47" s="1516" t="s">
        <v>3378</v>
      </c>
      <c r="I47" s="1517" t="s">
        <v>3379</v>
      </c>
      <c r="J47" s="1518"/>
      <c r="K47" s="1521" t="s">
        <v>3380</v>
      </c>
      <c r="L47" s="1501" t="s">
        <v>3375</v>
      </c>
      <c r="M47" s="1471"/>
      <c r="N47" s="1520">
        <v>0.2</v>
      </c>
      <c r="O47" s="214"/>
      <c r="P47" s="214"/>
      <c r="Q47" s="214"/>
      <c r="R47" s="214"/>
      <c r="S47" s="214"/>
      <c r="T47" s="214"/>
      <c r="U47" s="214"/>
      <c r="V47" s="214"/>
      <c r="W47" s="214"/>
      <c r="X47" s="214"/>
      <c r="Y47" s="214"/>
      <c r="Z47" s="214"/>
      <c r="AA47" s="214"/>
      <c r="AB47" s="214"/>
    </row>
    <row r="48" ht="22.5" customHeight="1">
      <c r="A48" s="1065">
        <v>473.0</v>
      </c>
      <c r="B48" s="1369"/>
      <c r="C48" s="1522"/>
      <c r="D48" s="1523"/>
      <c r="E48" s="1524"/>
      <c r="F48" s="1478"/>
      <c r="G48" s="1525"/>
      <c r="H48" s="1526"/>
      <c r="I48" s="1527"/>
      <c r="J48" s="1528"/>
      <c r="K48" s="1529"/>
      <c r="L48" s="1530"/>
      <c r="M48" s="1485"/>
      <c r="N48" s="1530"/>
      <c r="O48" s="214"/>
      <c r="P48" s="214"/>
      <c r="Q48" s="214"/>
      <c r="R48" s="214"/>
      <c r="S48" s="214"/>
      <c r="T48" s="214"/>
      <c r="U48" s="214"/>
      <c r="V48" s="214"/>
      <c r="W48" s="214"/>
      <c r="X48" s="214"/>
      <c r="Y48" s="214"/>
      <c r="Z48" s="214"/>
      <c r="AA48" s="214"/>
      <c r="AB48" s="214"/>
    </row>
    <row r="49" ht="22.5" customHeight="1">
      <c r="A49" s="1065">
        <v>474.0</v>
      </c>
      <c r="B49" s="1369"/>
      <c r="C49" s="1390">
        <v>46190.0</v>
      </c>
      <c r="D49" s="1461"/>
      <c r="E49" s="1392"/>
      <c r="F49" s="1531" t="s">
        <v>1426</v>
      </c>
      <c r="G49" s="1426">
        <v>3807.0</v>
      </c>
      <c r="H49" s="1504"/>
      <c r="I49" s="1427"/>
      <c r="J49" s="1532"/>
      <c r="K49" s="1505" t="s">
        <v>3381</v>
      </c>
      <c r="L49" s="1428"/>
      <c r="M49" s="1458"/>
      <c r="N49" s="1459"/>
      <c r="O49" s="214"/>
      <c r="P49" s="214"/>
      <c r="Q49" s="214"/>
      <c r="R49" s="214"/>
      <c r="S49" s="214"/>
      <c r="T49" s="214"/>
      <c r="U49" s="214"/>
      <c r="V49" s="214"/>
      <c r="W49" s="214"/>
      <c r="X49" s="214"/>
      <c r="Y49" s="214"/>
      <c r="Z49" s="214"/>
      <c r="AA49" s="214"/>
      <c r="AB49" s="214"/>
    </row>
    <row r="50" ht="22.5" customHeight="1">
      <c r="A50" s="1065">
        <v>475.0</v>
      </c>
      <c r="B50" s="1369"/>
      <c r="C50" s="1533"/>
      <c r="D50" s="1461"/>
      <c r="E50" s="1392"/>
      <c r="F50" s="1531" t="s">
        <v>3382</v>
      </c>
      <c r="G50" s="1426" t="s">
        <v>3383</v>
      </c>
      <c r="H50" s="1504"/>
      <c r="I50" s="1427"/>
      <c r="J50" s="1532"/>
      <c r="K50" s="1505" t="s">
        <v>3384</v>
      </c>
      <c r="L50" s="1428"/>
      <c r="M50" s="1458"/>
      <c r="N50" s="1459"/>
      <c r="O50" s="214"/>
      <c r="P50" s="214"/>
      <c r="Q50" s="214"/>
      <c r="R50" s="214"/>
      <c r="S50" s="214"/>
      <c r="T50" s="214"/>
      <c r="U50" s="214"/>
      <c r="V50" s="214"/>
      <c r="W50" s="214"/>
      <c r="X50" s="214"/>
      <c r="Y50" s="214"/>
      <c r="Z50" s="214"/>
      <c r="AA50" s="214"/>
      <c r="AB50" s="214"/>
    </row>
    <row r="51" ht="22.5" customHeight="1">
      <c r="A51" s="1065">
        <v>476.0</v>
      </c>
      <c r="B51" s="1369"/>
      <c r="C51" s="1398"/>
      <c r="D51" s="1407"/>
      <c r="E51" s="1380"/>
      <c r="F51" s="1534" t="s">
        <v>1426</v>
      </c>
      <c r="G51" s="1507">
        <v>3707.0</v>
      </c>
      <c r="H51" s="1508"/>
      <c r="I51" s="1454"/>
      <c r="J51" s="1383"/>
      <c r="K51" s="1509" t="s">
        <v>3385</v>
      </c>
      <c r="L51" s="1379" t="s">
        <v>1542</v>
      </c>
      <c r="M51" s="1455"/>
      <c r="N51" s="1456"/>
      <c r="O51" s="214"/>
      <c r="P51" s="214"/>
      <c r="Q51" s="214"/>
      <c r="R51" s="214"/>
      <c r="S51" s="214"/>
      <c r="T51" s="214"/>
      <c r="U51" s="214"/>
      <c r="V51" s="214"/>
      <c r="W51" s="214"/>
      <c r="X51" s="214"/>
      <c r="Y51" s="214"/>
      <c r="Z51" s="214"/>
      <c r="AA51" s="214"/>
      <c r="AB51" s="214"/>
    </row>
    <row r="52" ht="22.5" customHeight="1">
      <c r="A52" s="1065">
        <v>477.0</v>
      </c>
      <c r="B52" s="1369"/>
      <c r="C52" s="1398">
        <v>46191.0</v>
      </c>
      <c r="D52" s="1407"/>
      <c r="E52" s="1380"/>
      <c r="F52" s="1534" t="s">
        <v>22</v>
      </c>
      <c r="G52" s="1507" t="s">
        <v>530</v>
      </c>
      <c r="H52" s="1508"/>
      <c r="I52" s="1454"/>
      <c r="J52" s="1383"/>
      <c r="K52" s="1509" t="s">
        <v>3386</v>
      </c>
      <c r="L52" s="1510"/>
      <c r="M52" s="1455"/>
      <c r="N52" s="1456"/>
      <c r="O52" s="214"/>
      <c r="P52" s="214"/>
      <c r="Q52" s="214"/>
      <c r="R52" s="214"/>
      <c r="S52" s="214"/>
      <c r="T52" s="214"/>
      <c r="U52" s="214"/>
      <c r="V52" s="214"/>
      <c r="W52" s="214"/>
      <c r="X52" s="214"/>
      <c r="Y52" s="214"/>
      <c r="Z52" s="214"/>
      <c r="AA52" s="214"/>
      <c r="AB52" s="214"/>
    </row>
    <row r="53" ht="22.5" customHeight="1">
      <c r="A53" s="1065">
        <v>478.0</v>
      </c>
      <c r="B53" s="1369"/>
      <c r="C53" s="1502"/>
      <c r="D53" s="1407"/>
      <c r="E53" s="1380"/>
      <c r="F53" s="1419" t="s">
        <v>84</v>
      </c>
      <c r="G53" s="1507">
        <v>911.0</v>
      </c>
      <c r="H53" s="1508"/>
      <c r="I53" s="1454"/>
      <c r="J53" s="1383"/>
      <c r="K53" s="1509" t="s">
        <v>3387</v>
      </c>
      <c r="L53" s="1379" t="s">
        <v>282</v>
      </c>
      <c r="M53" s="1455"/>
      <c r="N53" s="1456"/>
      <c r="O53" s="214"/>
      <c r="P53" s="214"/>
      <c r="Q53" s="214"/>
      <c r="R53" s="214"/>
      <c r="S53" s="214"/>
      <c r="T53" s="214"/>
      <c r="U53" s="214"/>
      <c r="V53" s="214"/>
      <c r="W53" s="214"/>
      <c r="X53" s="214"/>
      <c r="Y53" s="214"/>
      <c r="Z53" s="214"/>
      <c r="AA53" s="214"/>
      <c r="AB53" s="214"/>
    </row>
    <row r="54" ht="22.5" customHeight="1">
      <c r="A54" s="1065">
        <v>480.0</v>
      </c>
      <c r="B54" s="1369"/>
      <c r="C54" s="1444"/>
      <c r="D54" s="1407"/>
      <c r="E54" s="1380"/>
      <c r="F54" s="1414" t="s">
        <v>81</v>
      </c>
      <c r="G54" s="1507">
        <v>901.0</v>
      </c>
      <c r="H54" s="1508"/>
      <c r="I54" s="1454"/>
      <c r="J54" s="1383"/>
      <c r="K54" s="1509" t="s">
        <v>859</v>
      </c>
      <c r="L54" s="1379" t="s">
        <v>282</v>
      </c>
      <c r="M54" s="1455"/>
      <c r="N54" s="1456"/>
      <c r="O54" s="214"/>
      <c r="P54" s="214"/>
      <c r="Q54" s="214"/>
      <c r="R54" s="214"/>
      <c r="S54" s="214"/>
      <c r="T54" s="214"/>
      <c r="U54" s="214"/>
      <c r="V54" s="214"/>
      <c r="W54" s="214"/>
      <c r="X54" s="214"/>
      <c r="Y54" s="214"/>
      <c r="Z54" s="214"/>
      <c r="AA54" s="214"/>
      <c r="AB54" s="214"/>
    </row>
    <row r="55" ht="22.5" customHeight="1">
      <c r="A55" s="1065">
        <v>482.0</v>
      </c>
      <c r="B55" s="1369"/>
      <c r="C55" s="1535">
        <v>46193.0</v>
      </c>
      <c r="D55" s="1391"/>
      <c r="E55" s="1392"/>
      <c r="F55" s="1536" t="s">
        <v>84</v>
      </c>
      <c r="G55" s="1537">
        <v>507.0</v>
      </c>
      <c r="H55" s="1504"/>
      <c r="I55" s="1427"/>
      <c r="J55" s="1538"/>
      <c r="K55" s="1539" t="s">
        <v>3388</v>
      </c>
      <c r="L55" s="1459"/>
      <c r="M55" s="1458"/>
      <c r="N55" s="1459"/>
      <c r="O55" s="214"/>
      <c r="P55" s="214"/>
      <c r="Q55" s="214"/>
      <c r="R55" s="214"/>
      <c r="S55" s="214"/>
      <c r="T55" s="214"/>
      <c r="U55" s="214"/>
      <c r="V55" s="214"/>
      <c r="W55" s="214"/>
      <c r="X55" s="214"/>
      <c r="Y55" s="214"/>
      <c r="Z55" s="214"/>
      <c r="AA55" s="214"/>
      <c r="AB55" s="214"/>
    </row>
    <row r="56" ht="22.5" customHeight="1">
      <c r="A56" s="1065">
        <v>484.0</v>
      </c>
      <c r="B56" s="1369"/>
      <c r="C56" s="1540">
        <v>46194.0</v>
      </c>
      <c r="D56" s="1386"/>
      <c r="E56" s="1380"/>
      <c r="F56" s="1419" t="s">
        <v>84</v>
      </c>
      <c r="G56" s="1541">
        <v>1207.0</v>
      </c>
      <c r="H56" s="1508"/>
      <c r="I56" s="1454"/>
      <c r="J56" s="1542"/>
      <c r="K56" s="1543" t="s">
        <v>3389</v>
      </c>
      <c r="L56" s="1379" t="s">
        <v>282</v>
      </c>
      <c r="M56" s="1455"/>
      <c r="N56" s="1456"/>
      <c r="O56" s="214"/>
      <c r="P56" s="214"/>
      <c r="Q56" s="214"/>
      <c r="R56" s="214"/>
      <c r="S56" s="214"/>
      <c r="T56" s="214"/>
      <c r="U56" s="214"/>
      <c r="V56" s="214"/>
      <c r="W56" s="214"/>
      <c r="X56" s="214"/>
      <c r="Y56" s="214"/>
      <c r="Z56" s="214"/>
      <c r="AA56" s="214"/>
      <c r="AB56" s="214"/>
    </row>
    <row r="57" ht="22.5" customHeight="1">
      <c r="A57" s="1065">
        <v>485.0</v>
      </c>
      <c r="B57" s="1369"/>
      <c r="C57" s="1390">
        <v>46195.0</v>
      </c>
      <c r="D57" s="1461"/>
      <c r="E57" s="1392"/>
      <c r="F57" s="1536" t="s">
        <v>84</v>
      </c>
      <c r="G57" s="1537">
        <v>507.0</v>
      </c>
      <c r="H57" s="1504"/>
      <c r="I57" s="1427"/>
      <c r="J57" s="1538"/>
      <c r="K57" s="1539" t="s">
        <v>3390</v>
      </c>
      <c r="L57" s="1459"/>
      <c r="M57" s="1458"/>
      <c r="N57" s="1459"/>
      <c r="O57" s="214"/>
      <c r="P57" s="214"/>
      <c r="Q57" s="214"/>
      <c r="R57" s="214"/>
      <c r="S57" s="214"/>
      <c r="T57" s="214"/>
      <c r="U57" s="214"/>
      <c r="V57" s="214"/>
      <c r="W57" s="214"/>
      <c r="X57" s="214"/>
      <c r="Y57" s="214"/>
      <c r="Z57" s="214"/>
      <c r="AA57" s="214"/>
      <c r="AB57" s="214"/>
    </row>
    <row r="58" ht="22.5" customHeight="1">
      <c r="A58" s="1065">
        <v>486.0</v>
      </c>
      <c r="B58" s="1369"/>
      <c r="C58" s="1544"/>
      <c r="D58" s="1461"/>
      <c r="E58" s="1392"/>
      <c r="F58" s="1545" t="s">
        <v>81</v>
      </c>
      <c r="G58" s="1426">
        <v>2208.0</v>
      </c>
      <c r="H58" s="1504"/>
      <c r="I58" s="1427"/>
      <c r="J58" s="1538"/>
      <c r="K58" s="1505" t="s">
        <v>3391</v>
      </c>
      <c r="L58" s="1511" t="s">
        <v>282</v>
      </c>
      <c r="M58" s="1458"/>
      <c r="N58" s="1459"/>
      <c r="O58" s="214"/>
      <c r="P58" s="214"/>
      <c r="Q58" s="214"/>
      <c r="R58" s="214"/>
      <c r="S58" s="214"/>
      <c r="T58" s="214"/>
      <c r="U58" s="214"/>
      <c r="V58" s="214"/>
      <c r="W58" s="214"/>
      <c r="X58" s="214"/>
      <c r="Y58" s="214"/>
      <c r="Z58" s="214"/>
      <c r="AA58" s="214"/>
      <c r="AB58" s="214"/>
    </row>
    <row r="59" ht="22.5" customHeight="1">
      <c r="A59" s="1065">
        <v>487.0</v>
      </c>
      <c r="B59" s="1369"/>
      <c r="C59" s="1544"/>
      <c r="D59" s="1461"/>
      <c r="E59" s="1392"/>
      <c r="F59" s="1545" t="s">
        <v>81</v>
      </c>
      <c r="G59" s="1426">
        <v>1111.0</v>
      </c>
      <c r="H59" s="1504"/>
      <c r="I59" s="1427"/>
      <c r="J59" s="1538"/>
      <c r="K59" s="1505" t="s">
        <v>3392</v>
      </c>
      <c r="L59" s="1511" t="s">
        <v>1386</v>
      </c>
      <c r="M59" s="1458"/>
      <c r="N59" s="1459"/>
      <c r="O59" s="214"/>
      <c r="P59" s="214"/>
      <c r="Q59" s="214"/>
      <c r="R59" s="214"/>
      <c r="S59" s="214"/>
      <c r="T59" s="214"/>
      <c r="U59" s="214"/>
      <c r="V59" s="214"/>
      <c r="W59" s="214"/>
      <c r="X59" s="214"/>
      <c r="Y59" s="214"/>
      <c r="Z59" s="214"/>
      <c r="AA59" s="214"/>
      <c r="AB59" s="214"/>
    </row>
    <row r="60" ht="22.5" customHeight="1">
      <c r="A60" s="1065">
        <v>488.0</v>
      </c>
      <c r="B60" s="227"/>
      <c r="C60" s="1378">
        <v>46196.0</v>
      </c>
      <c r="D60" s="1407"/>
      <c r="E60" s="1380"/>
      <c r="F60" s="1419" t="s">
        <v>84</v>
      </c>
      <c r="G60" s="1409">
        <v>1908.0</v>
      </c>
      <c r="H60" s="1546"/>
      <c r="I60" s="1412"/>
      <c r="J60" s="1547"/>
      <c r="K60" s="1548" t="s">
        <v>3393</v>
      </c>
      <c r="L60" s="1510"/>
      <c r="M60" s="1455"/>
      <c r="N60" s="1456"/>
      <c r="O60" s="214"/>
      <c r="P60" s="214"/>
      <c r="Q60" s="214"/>
      <c r="R60" s="214"/>
      <c r="S60" s="214"/>
      <c r="T60" s="214"/>
      <c r="U60" s="214"/>
      <c r="V60" s="214"/>
      <c r="W60" s="214"/>
      <c r="X60" s="214"/>
      <c r="Y60" s="214"/>
      <c r="Z60" s="214"/>
      <c r="AA60" s="214"/>
      <c r="AB60" s="214"/>
    </row>
    <row r="61" ht="22.5" customHeight="1">
      <c r="A61" s="1065">
        <v>490.0</v>
      </c>
      <c r="B61" s="227"/>
      <c r="C61" s="1398"/>
      <c r="D61" s="1407"/>
      <c r="E61" s="1380"/>
      <c r="F61" s="1419" t="s">
        <v>84</v>
      </c>
      <c r="G61" s="1507">
        <v>1002.0</v>
      </c>
      <c r="H61" s="1508"/>
      <c r="I61" s="1454"/>
      <c r="J61" s="1542"/>
      <c r="K61" s="1474" t="s">
        <v>3394</v>
      </c>
      <c r="L61" s="1510"/>
      <c r="M61" s="1455"/>
      <c r="N61" s="1456"/>
      <c r="O61" s="214"/>
      <c r="P61" s="214"/>
      <c r="Q61" s="214"/>
      <c r="R61" s="214"/>
      <c r="S61" s="214"/>
      <c r="T61" s="214"/>
      <c r="U61" s="214"/>
      <c r="V61" s="214"/>
      <c r="W61" s="214"/>
      <c r="X61" s="214"/>
      <c r="Y61" s="214"/>
      <c r="Z61" s="214"/>
      <c r="AA61" s="214"/>
      <c r="AB61" s="214"/>
    </row>
    <row r="62" ht="22.5" customHeight="1">
      <c r="A62" s="1065">
        <v>491.0</v>
      </c>
      <c r="B62" s="1549"/>
      <c r="C62" s="1540">
        <v>46197.0</v>
      </c>
      <c r="D62" s="1550"/>
      <c r="E62" s="1551"/>
      <c r="F62" s="1552" t="s">
        <v>1426</v>
      </c>
      <c r="G62" s="1553">
        <v>3707.0</v>
      </c>
      <c r="H62" s="1554"/>
      <c r="I62" s="1555"/>
      <c r="J62" s="1556"/>
      <c r="K62" s="1557" t="s">
        <v>3393</v>
      </c>
      <c r="L62" s="1558"/>
      <c r="M62" s="1559"/>
      <c r="N62" s="1560"/>
      <c r="O62" s="214"/>
      <c r="P62" s="214"/>
      <c r="Q62" s="214"/>
      <c r="R62" s="214"/>
      <c r="S62" s="214"/>
      <c r="T62" s="214"/>
      <c r="U62" s="214"/>
      <c r="V62" s="214"/>
      <c r="W62" s="214"/>
      <c r="X62" s="214"/>
      <c r="Y62" s="214"/>
      <c r="Z62" s="214"/>
      <c r="AA62" s="214"/>
      <c r="AB62" s="214"/>
    </row>
    <row r="63" ht="22.5" customHeight="1">
      <c r="A63" s="1065">
        <v>493.0</v>
      </c>
      <c r="B63" s="1561"/>
      <c r="C63" s="1378">
        <v>46198.0</v>
      </c>
      <c r="D63" s="1407"/>
      <c r="E63" s="1380"/>
      <c r="F63" s="1419" t="s">
        <v>84</v>
      </c>
      <c r="G63" s="1507">
        <v>507.0</v>
      </c>
      <c r="H63" s="1508"/>
      <c r="I63" s="1454"/>
      <c r="J63" s="1542"/>
      <c r="K63" s="1509" t="s">
        <v>3395</v>
      </c>
      <c r="L63" s="1510"/>
      <c r="M63" s="1455"/>
      <c r="N63" s="1456"/>
      <c r="O63" s="214"/>
      <c r="P63" s="214"/>
      <c r="Q63" s="214"/>
      <c r="R63" s="214"/>
      <c r="S63" s="214"/>
      <c r="T63" s="214"/>
      <c r="U63" s="214"/>
      <c r="V63" s="214"/>
      <c r="W63" s="214"/>
      <c r="X63" s="214"/>
      <c r="Y63" s="214"/>
      <c r="Z63" s="214"/>
      <c r="AA63" s="214"/>
      <c r="AB63" s="214"/>
    </row>
    <row r="64" ht="22.5" customHeight="1">
      <c r="A64" s="1065">
        <v>494.0</v>
      </c>
      <c r="B64" s="1561"/>
      <c r="C64" s="1398"/>
      <c r="D64" s="1407"/>
      <c r="E64" s="1380"/>
      <c r="F64" s="1534" t="s">
        <v>84</v>
      </c>
      <c r="G64" s="1507">
        <v>1207.0</v>
      </c>
      <c r="H64" s="1508"/>
      <c r="I64" s="1454"/>
      <c r="J64" s="1542"/>
      <c r="K64" s="1509" t="s">
        <v>3396</v>
      </c>
      <c r="L64" s="1510"/>
      <c r="M64" s="1455"/>
      <c r="N64" s="1456"/>
      <c r="O64" s="214"/>
      <c r="P64" s="214"/>
      <c r="Q64" s="214"/>
      <c r="R64" s="214"/>
      <c r="S64" s="214"/>
      <c r="T64" s="214"/>
      <c r="U64" s="214"/>
      <c r="V64" s="214"/>
      <c r="W64" s="214"/>
      <c r="X64" s="214"/>
      <c r="Y64" s="214"/>
      <c r="Z64" s="214"/>
      <c r="AA64" s="214"/>
      <c r="AB64" s="214"/>
    </row>
    <row r="65" ht="22.5" customHeight="1">
      <c r="A65" s="1065"/>
      <c r="B65" s="1561"/>
      <c r="C65" s="1398"/>
      <c r="D65" s="1407"/>
      <c r="E65" s="1380"/>
      <c r="F65" s="1534" t="s">
        <v>22</v>
      </c>
      <c r="G65" s="1507" t="s">
        <v>510</v>
      </c>
      <c r="H65" s="1508"/>
      <c r="I65" s="1454"/>
      <c r="J65" s="1542"/>
      <c r="K65" s="1509" t="s">
        <v>3397</v>
      </c>
      <c r="L65" s="1510"/>
      <c r="M65" s="1455"/>
      <c r="N65" s="1456"/>
      <c r="O65" s="214"/>
      <c r="P65" s="214"/>
      <c r="Q65" s="214"/>
      <c r="R65" s="214"/>
      <c r="S65" s="214"/>
      <c r="T65" s="214"/>
      <c r="U65" s="214"/>
      <c r="V65" s="214"/>
      <c r="W65" s="214"/>
      <c r="X65" s="214"/>
      <c r="Y65" s="214"/>
      <c r="Z65" s="214"/>
      <c r="AA65" s="214"/>
      <c r="AB65" s="214"/>
    </row>
    <row r="66" ht="22.5" customHeight="1">
      <c r="A66" s="1065"/>
      <c r="B66" s="1561"/>
      <c r="C66" s="1398"/>
      <c r="D66" s="1407"/>
      <c r="E66" s="1380"/>
      <c r="F66" s="1534" t="s">
        <v>22</v>
      </c>
      <c r="G66" s="1507"/>
      <c r="H66" s="1508"/>
      <c r="I66" s="1454"/>
      <c r="J66" s="1542"/>
      <c r="K66" s="1509" t="s">
        <v>3398</v>
      </c>
      <c r="L66" s="1510"/>
      <c r="M66" s="1455"/>
      <c r="N66" s="1456"/>
      <c r="O66" s="214"/>
      <c r="P66" s="214"/>
      <c r="Q66" s="214"/>
      <c r="R66" s="214"/>
      <c r="S66" s="214"/>
      <c r="T66" s="214"/>
      <c r="U66" s="214"/>
      <c r="V66" s="214"/>
      <c r="W66" s="214"/>
      <c r="X66" s="214"/>
      <c r="Y66" s="214"/>
      <c r="Z66" s="214"/>
      <c r="AA66" s="214"/>
      <c r="AB66" s="214"/>
    </row>
    <row r="67" ht="22.5" customHeight="1">
      <c r="A67" s="1065"/>
      <c r="B67" s="1561"/>
      <c r="C67" s="1398"/>
      <c r="D67" s="1407"/>
      <c r="E67" s="1380"/>
      <c r="F67" s="1534" t="s">
        <v>3399</v>
      </c>
      <c r="G67" s="1507" t="s">
        <v>2951</v>
      </c>
      <c r="H67" s="1508"/>
      <c r="I67" s="1454"/>
      <c r="J67" s="1542"/>
      <c r="K67" s="1509" t="s">
        <v>3398</v>
      </c>
      <c r="L67" s="1510"/>
      <c r="M67" s="1455"/>
      <c r="N67" s="1456"/>
      <c r="O67" s="214"/>
      <c r="P67" s="214"/>
      <c r="Q67" s="214"/>
      <c r="R67" s="214"/>
      <c r="S67" s="214"/>
      <c r="T67" s="214"/>
      <c r="U67" s="214"/>
      <c r="V67" s="214"/>
      <c r="W67" s="214"/>
      <c r="X67" s="214"/>
      <c r="Y67" s="214"/>
      <c r="Z67" s="214"/>
      <c r="AA67" s="214"/>
      <c r="AB67" s="214"/>
    </row>
    <row r="68" ht="22.5" customHeight="1">
      <c r="A68" s="1065"/>
      <c r="B68" s="1561"/>
      <c r="C68" s="1398"/>
      <c r="D68" s="1407"/>
      <c r="E68" s="1380"/>
      <c r="F68" s="1534"/>
      <c r="G68" s="1507"/>
      <c r="H68" s="1508"/>
      <c r="I68" s="1454"/>
      <c r="J68" s="1542"/>
      <c r="K68" s="1509"/>
      <c r="L68" s="1510"/>
      <c r="M68" s="1455"/>
      <c r="N68" s="1456"/>
      <c r="O68" s="214"/>
      <c r="P68" s="214"/>
      <c r="Q68" s="214"/>
      <c r="R68" s="214"/>
      <c r="S68" s="214"/>
      <c r="T68" s="214"/>
      <c r="U68" s="214"/>
      <c r="V68" s="214"/>
      <c r="W68" s="214"/>
      <c r="X68" s="214"/>
      <c r="Y68" s="214"/>
      <c r="Z68" s="214"/>
      <c r="AA68" s="214"/>
      <c r="AB68" s="214"/>
    </row>
    <row r="69" ht="22.5" customHeight="1">
      <c r="A69" s="1065">
        <v>495.0</v>
      </c>
      <c r="B69" s="1369"/>
      <c r="C69" s="1390">
        <v>46198.0</v>
      </c>
      <c r="D69" s="1461"/>
      <c r="E69" s="1392"/>
      <c r="F69" s="1531" t="s">
        <v>22</v>
      </c>
      <c r="G69" s="1426"/>
      <c r="H69" s="1504"/>
      <c r="I69" s="1427"/>
      <c r="J69" s="1538"/>
      <c r="K69" s="1562" t="s">
        <v>3398</v>
      </c>
      <c r="L69" s="1428"/>
      <c r="M69" s="1458"/>
      <c r="N69" s="1459"/>
      <c r="O69" s="214"/>
      <c r="P69" s="214"/>
      <c r="Q69" s="214"/>
      <c r="R69" s="214"/>
      <c r="S69" s="214"/>
      <c r="T69" s="214"/>
      <c r="U69" s="214"/>
      <c r="V69" s="214"/>
      <c r="W69" s="214"/>
      <c r="X69" s="214"/>
      <c r="Y69" s="214"/>
      <c r="Z69" s="214"/>
      <c r="AA69" s="214"/>
      <c r="AB69" s="214"/>
    </row>
    <row r="70" ht="22.5" customHeight="1">
      <c r="A70" s="1065">
        <v>496.0</v>
      </c>
      <c r="B70" s="1369"/>
      <c r="C70" s="1544"/>
      <c r="D70" s="1461"/>
      <c r="E70" s="1392"/>
      <c r="F70" s="1392"/>
      <c r="G70" s="1426"/>
      <c r="H70" s="1504"/>
      <c r="I70" s="1427"/>
      <c r="J70" s="1538"/>
      <c r="K70" s="1562"/>
      <c r="L70" s="1428"/>
      <c r="M70" s="1458"/>
      <c r="N70" s="1459"/>
      <c r="O70" s="214"/>
      <c r="P70" s="214"/>
      <c r="Q70" s="214"/>
      <c r="R70" s="214"/>
      <c r="S70" s="214"/>
      <c r="T70" s="214"/>
      <c r="U70" s="214"/>
      <c r="V70" s="214"/>
      <c r="W70" s="214"/>
      <c r="X70" s="214"/>
      <c r="Y70" s="214"/>
      <c r="Z70" s="214"/>
      <c r="AA70" s="214"/>
      <c r="AB70" s="214"/>
    </row>
    <row r="71" ht="22.5" customHeight="1">
      <c r="A71" s="1065">
        <v>497.0</v>
      </c>
      <c r="B71" s="1369"/>
      <c r="C71" s="1378">
        <v>46200.0</v>
      </c>
      <c r="D71" s="1407"/>
      <c r="E71" s="1380"/>
      <c r="F71" s="1534" t="s">
        <v>22</v>
      </c>
      <c r="G71" s="1507"/>
      <c r="H71" s="1508"/>
      <c r="I71" s="1454"/>
      <c r="J71" s="1542"/>
      <c r="K71" s="1548" t="s">
        <v>3398</v>
      </c>
      <c r="L71" s="1510"/>
      <c r="M71" s="1455"/>
      <c r="N71" s="1456"/>
      <c r="O71" s="214"/>
      <c r="P71" s="214"/>
      <c r="Q71" s="214"/>
      <c r="R71" s="214"/>
      <c r="S71" s="214"/>
      <c r="T71" s="214"/>
      <c r="U71" s="214"/>
      <c r="V71" s="214"/>
      <c r="W71" s="214"/>
      <c r="X71" s="214"/>
      <c r="Y71" s="214"/>
      <c r="Z71" s="214"/>
      <c r="AA71" s="214"/>
      <c r="AB71" s="214"/>
    </row>
    <row r="72" ht="22.5" customHeight="1">
      <c r="A72" s="1065">
        <v>498.0</v>
      </c>
      <c r="B72" s="1369"/>
      <c r="C72" s="1398"/>
      <c r="D72" s="1563"/>
      <c r="E72" s="1564"/>
      <c r="F72" s="1564"/>
      <c r="G72" s="1565"/>
      <c r="H72" s="1566"/>
      <c r="I72" s="1567"/>
      <c r="J72" s="1568"/>
      <c r="K72" s="1567"/>
      <c r="L72" s="1569"/>
      <c r="M72" s="1570"/>
      <c r="N72" s="1571"/>
      <c r="O72" s="214"/>
      <c r="P72" s="214"/>
      <c r="Q72" s="214"/>
      <c r="R72" s="214"/>
      <c r="S72" s="214"/>
      <c r="T72" s="214"/>
      <c r="U72" s="214"/>
      <c r="V72" s="214"/>
      <c r="W72" s="214"/>
      <c r="X72" s="214"/>
      <c r="Y72" s="214"/>
      <c r="Z72" s="214"/>
      <c r="AA72" s="214"/>
      <c r="AB72" s="214"/>
    </row>
    <row r="73" ht="22.5" customHeight="1">
      <c r="A73" s="1065">
        <v>499.0</v>
      </c>
      <c r="B73" s="1369"/>
      <c r="C73" s="1572">
        <v>46201.0</v>
      </c>
      <c r="D73" s="1573"/>
      <c r="E73" s="1574"/>
      <c r="F73" s="1575"/>
      <c r="G73" s="1576"/>
      <c r="H73" s="1577"/>
      <c r="I73" s="1578"/>
      <c r="J73" s="1579"/>
      <c r="K73" s="1580"/>
      <c r="L73" s="1581"/>
      <c r="M73" s="1582"/>
      <c r="N73" s="1583"/>
      <c r="O73" s="214"/>
      <c r="P73" s="214"/>
      <c r="Q73" s="214"/>
      <c r="R73" s="214"/>
      <c r="S73" s="214"/>
      <c r="T73" s="214"/>
      <c r="U73" s="214"/>
      <c r="V73" s="214"/>
      <c r="W73" s="214"/>
      <c r="X73" s="214"/>
      <c r="Y73" s="214"/>
      <c r="Z73" s="214"/>
      <c r="AA73" s="214"/>
      <c r="AB73" s="214"/>
    </row>
    <row r="74" ht="22.5" customHeight="1">
      <c r="A74" s="1065">
        <v>500.0</v>
      </c>
      <c r="B74" s="1369"/>
      <c r="C74" s="1390">
        <v>46202.0</v>
      </c>
      <c r="D74" s="1584"/>
      <c r="E74" s="1585"/>
      <c r="F74" s="1585"/>
      <c r="G74" s="1586"/>
      <c r="H74" s="1587"/>
      <c r="I74" s="1588"/>
      <c r="J74" s="1532"/>
      <c r="K74" s="1588"/>
      <c r="L74" s="1589"/>
      <c r="M74" s="1590"/>
      <c r="N74" s="1591"/>
      <c r="O74" s="214"/>
      <c r="P74" s="214"/>
      <c r="Q74" s="214"/>
      <c r="R74" s="214"/>
      <c r="S74" s="214"/>
      <c r="T74" s="214"/>
      <c r="U74" s="214"/>
      <c r="V74" s="214"/>
      <c r="W74" s="214"/>
      <c r="X74" s="214"/>
      <c r="Y74" s="214"/>
      <c r="Z74" s="214"/>
      <c r="AA74" s="214"/>
      <c r="AB74" s="214"/>
    </row>
    <row r="75" ht="22.5" customHeight="1">
      <c r="A75" s="1065">
        <v>501.0</v>
      </c>
      <c r="B75" s="1369"/>
      <c r="C75" s="1492"/>
      <c r="D75" s="1461"/>
      <c r="E75" s="1392"/>
      <c r="F75" s="1392"/>
      <c r="G75" s="1426"/>
      <c r="H75" s="1504"/>
      <c r="I75" s="1427"/>
      <c r="J75" s="1592"/>
      <c r="K75" s="1427"/>
      <c r="L75" s="1428"/>
      <c r="M75" s="1458"/>
      <c r="N75" s="1459"/>
      <c r="O75" s="214"/>
      <c r="P75" s="214"/>
      <c r="Q75" s="214"/>
      <c r="R75" s="214"/>
      <c r="S75" s="214"/>
      <c r="T75" s="214"/>
      <c r="U75" s="214"/>
      <c r="V75" s="214"/>
      <c r="W75" s="214"/>
      <c r="X75" s="214"/>
      <c r="Y75" s="214"/>
      <c r="Z75" s="214"/>
      <c r="AA75" s="214"/>
      <c r="AB75" s="214"/>
    </row>
    <row r="76" ht="22.5" customHeight="1">
      <c r="A76" s="1065">
        <v>502.0</v>
      </c>
      <c r="B76" s="1369"/>
      <c r="C76" s="1378">
        <v>46203.0</v>
      </c>
      <c r="D76" s="1391"/>
      <c r="E76" s="1392"/>
      <c r="F76" s="1392"/>
      <c r="G76" s="1426"/>
      <c r="H76" s="1504"/>
      <c r="I76" s="1427"/>
      <c r="J76" s="1592"/>
      <c r="K76" s="1427"/>
      <c r="L76" s="1428"/>
      <c r="M76" s="1458"/>
      <c r="N76" s="1459"/>
      <c r="O76" s="214"/>
      <c r="P76" s="214"/>
      <c r="Q76" s="214"/>
      <c r="R76" s="214"/>
      <c r="S76" s="214"/>
      <c r="T76" s="214"/>
      <c r="U76" s="214"/>
      <c r="V76" s="214"/>
      <c r="W76" s="214"/>
      <c r="X76" s="214"/>
      <c r="Y76" s="214"/>
      <c r="Z76" s="214"/>
      <c r="AA76" s="214"/>
      <c r="AB76" s="214"/>
    </row>
    <row r="77" ht="22.5" customHeight="1">
      <c r="A77" s="1065">
        <v>503.0</v>
      </c>
      <c r="B77" s="1369"/>
      <c r="C77" s="1398"/>
      <c r="D77" s="1593"/>
      <c r="E77" s="1594"/>
      <c r="F77" s="1594"/>
      <c r="G77" s="1595"/>
      <c r="H77" s="1596"/>
      <c r="I77" s="1597"/>
      <c r="J77" s="1598"/>
      <c r="K77" s="1597"/>
      <c r="L77" s="1599"/>
      <c r="M77" s="1600"/>
      <c r="N77" s="1601"/>
      <c r="O77" s="214"/>
      <c r="P77" s="214"/>
      <c r="Q77" s="214"/>
      <c r="R77" s="214"/>
      <c r="S77" s="214"/>
      <c r="T77" s="214"/>
      <c r="U77" s="214"/>
      <c r="V77" s="214"/>
      <c r="W77" s="214"/>
      <c r="X77" s="214"/>
      <c r="Y77" s="214"/>
      <c r="Z77" s="214"/>
      <c r="AA77" s="214"/>
      <c r="AB77" s="214"/>
    </row>
    <row r="78" ht="22.5" customHeight="1">
      <c r="A78" s="1065">
        <v>504.0</v>
      </c>
      <c r="B78" s="1369"/>
      <c r="C78" s="1431" t="s">
        <v>3400</v>
      </c>
      <c r="D78" s="1432"/>
      <c r="E78" s="1433"/>
      <c r="F78" s="1433"/>
      <c r="G78" s="1602"/>
      <c r="H78" s="1603"/>
      <c r="I78" s="1437"/>
      <c r="J78" s="1438"/>
      <c r="K78" s="1437"/>
      <c r="L78" s="1604"/>
      <c r="M78" s="1441"/>
      <c r="N78" s="1442"/>
      <c r="O78" s="214"/>
      <c r="P78" s="214"/>
      <c r="Q78" s="214"/>
      <c r="R78" s="214"/>
      <c r="S78" s="214"/>
      <c r="T78" s="214"/>
      <c r="U78" s="214"/>
      <c r="V78" s="214"/>
      <c r="W78" s="214"/>
      <c r="X78" s="214"/>
      <c r="Y78" s="214"/>
      <c r="Z78" s="214"/>
      <c r="AA78" s="214"/>
      <c r="AB78" s="214"/>
    </row>
    <row r="79" ht="22.5" customHeight="1">
      <c r="A79" s="1065">
        <v>505.0</v>
      </c>
      <c r="B79" s="1369"/>
      <c r="C79" s="1544">
        <v>46204.0</v>
      </c>
      <c r="D79" s="1605"/>
      <c r="E79" s="1585"/>
      <c r="F79" s="1585"/>
      <c r="G79" s="1586"/>
      <c r="H79" s="1587"/>
      <c r="I79" s="1588"/>
      <c r="J79" s="1395"/>
      <c r="K79" s="1588"/>
      <c r="L79" s="1589"/>
      <c r="M79" s="1590"/>
      <c r="N79" s="1591"/>
      <c r="O79" s="214"/>
      <c r="P79" s="214"/>
      <c r="Q79" s="214"/>
      <c r="R79" s="214"/>
      <c r="S79" s="214"/>
      <c r="T79" s="214"/>
      <c r="U79" s="214"/>
      <c r="V79" s="214"/>
      <c r="W79" s="214"/>
      <c r="X79" s="214"/>
      <c r="Y79" s="214"/>
      <c r="Z79" s="214"/>
      <c r="AA79" s="214"/>
      <c r="AB79" s="214"/>
    </row>
    <row r="80" ht="22.5" customHeight="1">
      <c r="A80" s="1065">
        <v>506.0</v>
      </c>
      <c r="B80" s="214"/>
      <c r="C80" s="1492"/>
      <c r="D80" s="1391"/>
      <c r="E80" s="1392"/>
      <c r="F80" s="1392"/>
      <c r="G80" s="1426"/>
      <c r="H80" s="1504"/>
      <c r="I80" s="1427"/>
      <c r="J80" s="1592"/>
      <c r="K80" s="1427"/>
      <c r="L80" s="1428"/>
      <c r="M80" s="1458"/>
      <c r="N80" s="1459"/>
      <c r="O80" s="214"/>
      <c r="P80" s="214"/>
      <c r="Q80" s="214"/>
      <c r="R80" s="214"/>
      <c r="S80" s="214"/>
      <c r="T80" s="214"/>
      <c r="U80" s="214"/>
      <c r="V80" s="214"/>
      <c r="W80" s="214"/>
      <c r="X80" s="214"/>
      <c r="Y80" s="214"/>
      <c r="Z80" s="214"/>
      <c r="AA80" s="214"/>
      <c r="AB80" s="214"/>
    </row>
    <row r="81" ht="22.5" customHeight="1">
      <c r="A81" s="1065">
        <v>507.0</v>
      </c>
      <c r="B81" s="214"/>
      <c r="C81" s="1606"/>
      <c r="D81" s="1391"/>
      <c r="E81" s="1392"/>
      <c r="F81" s="1392"/>
      <c r="G81" s="1426"/>
      <c r="H81" s="1504"/>
      <c r="I81" s="1427"/>
      <c r="J81" s="1592"/>
      <c r="K81" s="1427"/>
      <c r="L81" s="1428"/>
      <c r="M81" s="1458"/>
      <c r="N81" s="1459"/>
      <c r="O81" s="214"/>
      <c r="P81" s="214"/>
      <c r="Q81" s="214"/>
      <c r="R81" s="214"/>
      <c r="S81" s="214"/>
      <c r="T81" s="214"/>
      <c r="U81" s="214"/>
      <c r="V81" s="214"/>
      <c r="W81" s="214"/>
      <c r="X81" s="214"/>
      <c r="Y81" s="214"/>
      <c r="Z81" s="214"/>
      <c r="AA81" s="214"/>
      <c r="AB81" s="214"/>
    </row>
    <row r="82" ht="22.5" customHeight="1">
      <c r="A82" s="1065">
        <v>508.0</v>
      </c>
      <c r="B82" s="214"/>
      <c r="C82" s="1606"/>
      <c r="D82" s="1391"/>
      <c r="E82" s="1392"/>
      <c r="F82" s="1392"/>
      <c r="G82" s="1426"/>
      <c r="H82" s="1607"/>
      <c r="I82" s="1608"/>
      <c r="J82" s="1609"/>
      <c r="K82" s="1427"/>
      <c r="L82" s="1428"/>
      <c r="M82" s="1458"/>
      <c r="N82" s="1459"/>
      <c r="O82" s="214"/>
      <c r="P82" s="214"/>
      <c r="Q82" s="214"/>
      <c r="R82" s="214"/>
      <c r="S82" s="214"/>
      <c r="T82" s="214"/>
      <c r="U82" s="214"/>
      <c r="V82" s="214"/>
      <c r="W82" s="214"/>
      <c r="X82" s="214"/>
      <c r="Y82" s="214"/>
      <c r="Z82" s="214"/>
      <c r="AA82" s="214"/>
      <c r="AB82" s="214"/>
    </row>
    <row r="83" ht="22.5" customHeight="1">
      <c r="A83" s="1065">
        <v>509.0</v>
      </c>
      <c r="B83" s="214"/>
      <c r="C83" s="1606"/>
      <c r="D83" s="1391"/>
      <c r="E83" s="1392"/>
      <c r="F83" s="1392"/>
      <c r="G83" s="1426"/>
      <c r="H83" s="1607"/>
      <c r="I83" s="1608"/>
      <c r="J83" s="1609"/>
      <c r="K83" s="1427"/>
      <c r="L83" s="1428"/>
      <c r="M83" s="1458"/>
      <c r="N83" s="1459"/>
      <c r="O83" s="214"/>
      <c r="P83" s="214"/>
      <c r="Q83" s="214"/>
      <c r="R83" s="214"/>
      <c r="S83" s="214"/>
      <c r="T83" s="214"/>
      <c r="U83" s="214"/>
      <c r="V83" s="214"/>
      <c r="W83" s="214"/>
      <c r="X83" s="214"/>
      <c r="Y83" s="214"/>
      <c r="Z83" s="214"/>
      <c r="AA83" s="214"/>
      <c r="AB83" s="214"/>
    </row>
    <row r="84" ht="22.5" customHeight="1">
      <c r="A84" s="1065">
        <v>510.0</v>
      </c>
      <c r="B84" s="214"/>
      <c r="C84" s="1606"/>
      <c r="D84" s="1391"/>
      <c r="E84" s="1392"/>
      <c r="F84" s="1392"/>
      <c r="G84" s="1426"/>
      <c r="H84" s="1607"/>
      <c r="I84" s="1608"/>
      <c r="J84" s="1609"/>
      <c r="K84" s="1427"/>
      <c r="L84" s="1428"/>
      <c r="M84" s="1458"/>
      <c r="N84" s="1459"/>
      <c r="O84" s="214"/>
      <c r="P84" s="214"/>
      <c r="Q84" s="214"/>
      <c r="R84" s="214"/>
      <c r="S84" s="214"/>
      <c r="T84" s="214"/>
      <c r="U84" s="214"/>
      <c r="V84" s="214"/>
      <c r="W84" s="214"/>
      <c r="X84" s="214"/>
      <c r="Y84" s="214"/>
      <c r="Z84" s="214"/>
      <c r="AA84" s="214"/>
      <c r="AB84" s="214"/>
    </row>
    <row r="85" ht="22.5" customHeight="1">
      <c r="A85" s="1065">
        <v>511.0</v>
      </c>
      <c r="B85" s="214"/>
      <c r="C85" s="1606"/>
      <c r="D85" s="1391"/>
      <c r="E85" s="1392"/>
      <c r="F85" s="1392"/>
      <c r="G85" s="1426"/>
      <c r="H85" s="1607"/>
      <c r="I85" s="1608"/>
      <c r="J85" s="1609"/>
      <c r="K85" s="1427"/>
      <c r="L85" s="1428"/>
      <c r="M85" s="1458"/>
      <c r="N85" s="1459"/>
      <c r="O85" s="214"/>
      <c r="P85" s="214"/>
      <c r="Q85" s="214"/>
      <c r="R85" s="214"/>
      <c r="S85" s="214"/>
      <c r="T85" s="214"/>
      <c r="U85" s="214"/>
      <c r="V85" s="214"/>
      <c r="W85" s="214"/>
      <c r="X85" s="214"/>
      <c r="Y85" s="214"/>
      <c r="Z85" s="214"/>
      <c r="AA85" s="214"/>
      <c r="AB85" s="214"/>
    </row>
    <row r="86" ht="22.5" customHeight="1">
      <c r="A86" s="1065">
        <v>512.0</v>
      </c>
      <c r="B86" s="214"/>
      <c r="C86" s="1606"/>
      <c r="D86" s="1391"/>
      <c r="E86" s="1392"/>
      <c r="F86" s="1392"/>
      <c r="G86" s="1426"/>
      <c r="H86" s="1607"/>
      <c r="I86" s="1608"/>
      <c r="J86" s="1609"/>
      <c r="K86" s="1427"/>
      <c r="L86" s="1428"/>
      <c r="M86" s="1458"/>
      <c r="N86" s="1459"/>
      <c r="O86" s="214"/>
      <c r="P86" s="214"/>
      <c r="Q86" s="214"/>
      <c r="R86" s="214"/>
      <c r="S86" s="214"/>
      <c r="T86" s="214"/>
      <c r="U86" s="214"/>
      <c r="V86" s="214"/>
      <c r="W86" s="214"/>
      <c r="X86" s="214"/>
      <c r="Y86" s="214"/>
      <c r="Z86" s="214"/>
      <c r="AA86" s="214"/>
      <c r="AB86" s="214"/>
    </row>
    <row r="87" ht="22.5" customHeight="1">
      <c r="A87" s="1065">
        <v>513.0</v>
      </c>
      <c r="B87" s="214"/>
      <c r="C87" s="1606"/>
      <c r="D87" s="1391"/>
      <c r="E87" s="1392"/>
      <c r="F87" s="1392"/>
      <c r="G87" s="1426"/>
      <c r="H87" s="1607"/>
      <c r="I87" s="1608"/>
      <c r="J87" s="1609"/>
      <c r="K87" s="1427"/>
      <c r="L87" s="1428"/>
      <c r="M87" s="1458"/>
      <c r="N87" s="1459"/>
      <c r="O87" s="214"/>
      <c r="P87" s="214"/>
      <c r="Q87" s="214"/>
      <c r="R87" s="214"/>
      <c r="S87" s="214"/>
      <c r="T87" s="214"/>
      <c r="U87" s="214"/>
      <c r="V87" s="214"/>
      <c r="W87" s="214"/>
      <c r="X87" s="214"/>
      <c r="Y87" s="214"/>
      <c r="Z87" s="214"/>
      <c r="AA87" s="214"/>
      <c r="AB87" s="214"/>
    </row>
    <row r="88" ht="22.5" customHeight="1">
      <c r="A88" s="1065">
        <v>514.0</v>
      </c>
      <c r="B88" s="214"/>
      <c r="C88" s="1606"/>
      <c r="D88" s="1391"/>
      <c r="E88" s="1392"/>
      <c r="F88" s="1392"/>
      <c r="G88" s="1426"/>
      <c r="H88" s="1607"/>
      <c r="I88" s="1608"/>
      <c r="J88" s="1609"/>
      <c r="K88" s="1427"/>
      <c r="L88" s="1428"/>
      <c r="M88" s="1458"/>
      <c r="N88" s="1459"/>
      <c r="O88" s="214"/>
      <c r="P88" s="214"/>
      <c r="Q88" s="214"/>
      <c r="R88" s="214"/>
      <c r="S88" s="214"/>
      <c r="T88" s="214"/>
      <c r="U88" s="214"/>
      <c r="V88" s="214"/>
      <c r="W88" s="214"/>
      <c r="X88" s="214"/>
      <c r="Y88" s="214"/>
      <c r="Z88" s="214"/>
      <c r="AA88" s="214"/>
      <c r="AB88" s="214"/>
    </row>
    <row r="89" ht="22.5" customHeight="1">
      <c r="A89" s="1065">
        <v>515.0</v>
      </c>
      <c r="B89" s="214"/>
      <c r="C89" s="1606"/>
      <c r="D89" s="1391"/>
      <c r="E89" s="1392"/>
      <c r="F89" s="1392"/>
      <c r="G89" s="1426"/>
      <c r="H89" s="1607"/>
      <c r="I89" s="1608"/>
      <c r="J89" s="1609"/>
      <c r="K89" s="1427"/>
      <c r="L89" s="1428"/>
      <c r="M89" s="1458"/>
      <c r="N89" s="1459"/>
      <c r="O89" s="214"/>
      <c r="P89" s="214"/>
      <c r="Q89" s="214"/>
      <c r="R89" s="214"/>
      <c r="S89" s="214"/>
      <c r="T89" s="214"/>
      <c r="U89" s="214"/>
      <c r="V89" s="214"/>
      <c r="W89" s="214"/>
      <c r="X89" s="214"/>
      <c r="Y89" s="214"/>
      <c r="Z89" s="214"/>
      <c r="AA89" s="214"/>
      <c r="AB89" s="214"/>
    </row>
    <row r="90" ht="22.5" customHeight="1">
      <c r="A90" s="1065">
        <v>516.0</v>
      </c>
      <c r="B90" s="214"/>
      <c r="C90" s="1606"/>
      <c r="D90" s="1391"/>
      <c r="E90" s="1392"/>
      <c r="F90" s="1392"/>
      <c r="G90" s="1426"/>
      <c r="H90" s="1607"/>
      <c r="I90" s="1608"/>
      <c r="J90" s="1609"/>
      <c r="K90" s="1427"/>
      <c r="L90" s="1428"/>
      <c r="M90" s="1458"/>
      <c r="N90" s="1459"/>
      <c r="O90" s="214"/>
      <c r="P90" s="214"/>
      <c r="Q90" s="214"/>
      <c r="R90" s="214"/>
      <c r="S90" s="214"/>
      <c r="T90" s="214"/>
      <c r="U90" s="214"/>
      <c r="V90" s="214"/>
      <c r="W90" s="214"/>
      <c r="X90" s="214"/>
      <c r="Y90" s="214"/>
      <c r="Z90" s="214"/>
      <c r="AA90" s="214"/>
      <c r="AB90" s="214"/>
    </row>
    <row r="91" ht="22.5" customHeight="1">
      <c r="A91" s="1065">
        <v>517.0</v>
      </c>
      <c r="B91" s="214"/>
      <c r="C91" s="1606"/>
      <c r="D91" s="1391"/>
      <c r="E91" s="1392"/>
      <c r="F91" s="1392"/>
      <c r="G91" s="1426"/>
      <c r="H91" s="1607"/>
      <c r="I91" s="1608"/>
      <c r="J91" s="1609"/>
      <c r="K91" s="1427"/>
      <c r="L91" s="1428"/>
      <c r="M91" s="1458"/>
      <c r="N91" s="1459"/>
      <c r="O91" s="214"/>
      <c r="P91" s="214"/>
      <c r="Q91" s="214"/>
      <c r="R91" s="214"/>
      <c r="S91" s="214"/>
      <c r="T91" s="214"/>
      <c r="U91" s="214"/>
      <c r="V91" s="214"/>
      <c r="W91" s="214"/>
      <c r="X91" s="214"/>
      <c r="Y91" s="214"/>
      <c r="Z91" s="214"/>
      <c r="AA91" s="214"/>
      <c r="AB91" s="214"/>
    </row>
    <row r="92" ht="22.5" customHeight="1">
      <c r="A92" s="1065">
        <v>518.0</v>
      </c>
      <c r="B92" s="214"/>
      <c r="C92" s="1606"/>
      <c r="D92" s="1391"/>
      <c r="E92" s="1392"/>
      <c r="F92" s="1392"/>
      <c r="G92" s="1426"/>
      <c r="H92" s="1607"/>
      <c r="I92" s="1608"/>
      <c r="J92" s="1609"/>
      <c r="K92" s="1427"/>
      <c r="L92" s="1428"/>
      <c r="M92" s="1458"/>
      <c r="N92" s="1459"/>
      <c r="O92" s="214"/>
      <c r="P92" s="214"/>
      <c r="Q92" s="214"/>
      <c r="R92" s="214"/>
      <c r="S92" s="214"/>
      <c r="T92" s="214"/>
      <c r="U92" s="214"/>
      <c r="V92" s="214"/>
      <c r="W92" s="214"/>
      <c r="X92" s="214"/>
      <c r="Y92" s="214"/>
      <c r="Z92" s="214"/>
      <c r="AA92" s="214"/>
      <c r="AB92" s="214"/>
    </row>
    <row r="93" ht="22.5" customHeight="1">
      <c r="A93" s="1065">
        <v>519.0</v>
      </c>
      <c r="B93" s="214"/>
      <c r="C93" s="1606"/>
      <c r="D93" s="1391"/>
      <c r="E93" s="1392"/>
      <c r="F93" s="1392"/>
      <c r="G93" s="1426"/>
      <c r="H93" s="1607"/>
      <c r="I93" s="1608"/>
      <c r="J93" s="1609"/>
      <c r="K93" s="1427"/>
      <c r="L93" s="1428"/>
      <c r="M93" s="1458"/>
      <c r="N93" s="1459"/>
      <c r="O93" s="214"/>
      <c r="P93" s="214"/>
      <c r="Q93" s="214"/>
      <c r="R93" s="214"/>
      <c r="S93" s="214"/>
      <c r="T93" s="214"/>
      <c r="U93" s="214"/>
      <c r="V93" s="214"/>
      <c r="W93" s="214"/>
      <c r="X93" s="214"/>
      <c r="Y93" s="214"/>
      <c r="Z93" s="214"/>
      <c r="AA93" s="214"/>
      <c r="AB93" s="214"/>
    </row>
    <row r="94" ht="22.5" customHeight="1">
      <c r="A94" s="1065">
        <v>520.0</v>
      </c>
      <c r="B94" s="214"/>
      <c r="C94" s="1606"/>
      <c r="D94" s="1391"/>
      <c r="E94" s="1392"/>
      <c r="F94" s="1392"/>
      <c r="G94" s="1426"/>
      <c r="H94" s="1607"/>
      <c r="I94" s="1608"/>
      <c r="J94" s="1609"/>
      <c r="K94" s="1427"/>
      <c r="L94" s="1428"/>
      <c r="M94" s="1458"/>
      <c r="N94" s="1459"/>
      <c r="O94" s="214"/>
      <c r="P94" s="214"/>
      <c r="Q94" s="214"/>
      <c r="R94" s="214"/>
      <c r="S94" s="214"/>
      <c r="T94" s="214"/>
      <c r="U94" s="214"/>
      <c r="V94" s="214"/>
      <c r="W94" s="214"/>
      <c r="X94" s="214"/>
      <c r="Y94" s="214"/>
      <c r="Z94" s="214"/>
      <c r="AA94" s="214"/>
      <c r="AB94" s="214"/>
    </row>
    <row r="95" ht="22.5" customHeight="1">
      <c r="A95" s="1065">
        <v>521.0</v>
      </c>
      <c r="B95" s="214"/>
      <c r="C95" s="1606"/>
      <c r="D95" s="1391"/>
      <c r="E95" s="1392"/>
      <c r="F95" s="1392"/>
      <c r="G95" s="1426"/>
      <c r="H95" s="1607"/>
      <c r="I95" s="1608"/>
      <c r="J95" s="1609"/>
      <c r="K95" s="1427"/>
      <c r="L95" s="1428"/>
      <c r="M95" s="1458"/>
      <c r="N95" s="1459"/>
      <c r="O95" s="214"/>
      <c r="P95" s="214"/>
      <c r="Q95" s="214"/>
      <c r="R95" s="214"/>
      <c r="S95" s="214"/>
      <c r="T95" s="214"/>
      <c r="U95" s="214"/>
      <c r="V95" s="214"/>
      <c r="W95" s="214"/>
      <c r="X95" s="214"/>
      <c r="Y95" s="214"/>
      <c r="Z95" s="214"/>
      <c r="AA95" s="214"/>
      <c r="AB95" s="214"/>
    </row>
    <row r="96" ht="22.5" customHeight="1">
      <c r="A96" s="1065">
        <v>522.0</v>
      </c>
      <c r="B96" s="214"/>
      <c r="C96" s="1606"/>
      <c r="D96" s="1391"/>
      <c r="E96" s="1392"/>
      <c r="F96" s="1392"/>
      <c r="G96" s="1426"/>
      <c r="H96" s="1607"/>
      <c r="I96" s="1608"/>
      <c r="J96" s="1609"/>
      <c r="K96" s="1427"/>
      <c r="L96" s="1428"/>
      <c r="M96" s="1458"/>
      <c r="N96" s="1459"/>
      <c r="O96" s="214"/>
      <c r="P96" s="214"/>
      <c r="Q96" s="214"/>
      <c r="R96" s="214"/>
      <c r="S96" s="214"/>
      <c r="T96" s="214"/>
      <c r="U96" s="214"/>
      <c r="V96" s="214"/>
      <c r="W96" s="214"/>
      <c r="X96" s="214"/>
      <c r="Y96" s="214"/>
      <c r="Z96" s="214"/>
      <c r="AA96" s="214"/>
      <c r="AB96" s="214"/>
    </row>
    <row r="97" ht="22.5" customHeight="1">
      <c r="A97" s="1065">
        <v>523.0</v>
      </c>
      <c r="B97" s="214"/>
      <c r="C97" s="1606"/>
      <c r="D97" s="1391"/>
      <c r="E97" s="1392"/>
      <c r="F97" s="1392"/>
      <c r="G97" s="1426"/>
      <c r="H97" s="1607"/>
      <c r="I97" s="1608"/>
      <c r="J97" s="1609"/>
      <c r="K97" s="1427"/>
      <c r="L97" s="1428"/>
      <c r="M97" s="1458"/>
      <c r="N97" s="1459"/>
      <c r="O97" s="214"/>
      <c r="P97" s="214"/>
      <c r="Q97" s="214"/>
      <c r="R97" s="214"/>
      <c r="S97" s="214"/>
      <c r="T97" s="214"/>
      <c r="U97" s="214"/>
      <c r="V97" s="214"/>
      <c r="W97" s="214"/>
      <c r="X97" s="214"/>
      <c r="Y97" s="214"/>
      <c r="Z97" s="214"/>
      <c r="AA97" s="214"/>
      <c r="AB97" s="214"/>
    </row>
    <row r="98" ht="22.5" customHeight="1">
      <c r="A98" s="1065">
        <v>524.0</v>
      </c>
      <c r="B98" s="214"/>
      <c r="C98" s="1606"/>
      <c r="D98" s="1391"/>
      <c r="E98" s="1392"/>
      <c r="F98" s="1392"/>
      <c r="G98" s="1426"/>
      <c r="H98" s="1607"/>
      <c r="I98" s="1608"/>
      <c r="J98" s="1609"/>
      <c r="K98" s="1427"/>
      <c r="L98" s="1428"/>
      <c r="M98" s="1458"/>
      <c r="N98" s="1459"/>
      <c r="O98" s="214"/>
      <c r="P98" s="214"/>
      <c r="Q98" s="214"/>
      <c r="R98" s="214"/>
      <c r="S98" s="214"/>
      <c r="T98" s="214"/>
      <c r="U98" s="214"/>
      <c r="V98" s="214"/>
      <c r="W98" s="214"/>
      <c r="X98" s="214"/>
      <c r="Y98" s="214"/>
      <c r="Z98" s="214"/>
      <c r="AA98" s="214"/>
      <c r="AB98" s="214"/>
    </row>
    <row r="99" ht="22.5" customHeight="1">
      <c r="A99" s="1065">
        <v>525.0</v>
      </c>
      <c r="B99" s="214"/>
      <c r="C99" s="1606"/>
      <c r="D99" s="1391"/>
      <c r="E99" s="1392"/>
      <c r="F99" s="1392"/>
      <c r="G99" s="1426"/>
      <c r="H99" s="1607"/>
      <c r="I99" s="1608"/>
      <c r="J99" s="1609"/>
      <c r="K99" s="1427"/>
      <c r="L99" s="1428"/>
      <c r="M99" s="1458"/>
      <c r="N99" s="1459"/>
      <c r="O99" s="214"/>
      <c r="P99" s="214"/>
      <c r="Q99" s="214"/>
      <c r="R99" s="214"/>
      <c r="S99" s="214"/>
      <c r="T99" s="214"/>
      <c r="U99" s="214"/>
      <c r="V99" s="214"/>
      <c r="W99" s="214"/>
      <c r="X99" s="214"/>
      <c r="Y99" s="214"/>
      <c r="Z99" s="214"/>
      <c r="AA99" s="214"/>
      <c r="AB99" s="214"/>
    </row>
    <row r="100" ht="22.5" customHeight="1">
      <c r="A100" s="1065">
        <v>526.0</v>
      </c>
      <c r="B100" s="214"/>
      <c r="C100" s="1606"/>
      <c r="D100" s="1391"/>
      <c r="E100" s="1392"/>
      <c r="F100" s="1392"/>
      <c r="G100" s="1426"/>
      <c r="H100" s="1607"/>
      <c r="I100" s="1608"/>
      <c r="J100" s="1609"/>
      <c r="K100" s="1427"/>
      <c r="L100" s="1428"/>
      <c r="M100" s="1458"/>
      <c r="N100" s="1459"/>
      <c r="O100" s="214"/>
      <c r="P100" s="214"/>
      <c r="Q100" s="214"/>
      <c r="R100" s="214"/>
      <c r="S100" s="214"/>
      <c r="T100" s="214"/>
      <c r="U100" s="214"/>
      <c r="V100" s="214"/>
      <c r="W100" s="214"/>
      <c r="X100" s="214"/>
      <c r="Y100" s="214"/>
      <c r="Z100" s="214"/>
      <c r="AA100" s="214"/>
      <c r="AB100" s="214"/>
    </row>
    <row r="101" ht="22.5" customHeight="1">
      <c r="A101" s="1065">
        <v>527.0</v>
      </c>
      <c r="B101" s="214"/>
      <c r="C101" s="1606"/>
      <c r="D101" s="1391"/>
      <c r="E101" s="1392"/>
      <c r="F101" s="1392"/>
      <c r="G101" s="1426"/>
      <c r="H101" s="1607"/>
      <c r="I101" s="1608"/>
      <c r="J101" s="1609"/>
      <c r="K101" s="1427"/>
      <c r="L101" s="1428"/>
      <c r="M101" s="1458"/>
      <c r="N101" s="1459"/>
      <c r="O101" s="214"/>
      <c r="P101" s="214"/>
      <c r="Q101" s="214"/>
      <c r="R101" s="214"/>
      <c r="S101" s="214"/>
      <c r="T101" s="214"/>
      <c r="U101" s="214"/>
      <c r="V101" s="214"/>
      <c r="W101" s="214"/>
      <c r="X101" s="214"/>
      <c r="Y101" s="214"/>
      <c r="Z101" s="214"/>
      <c r="AA101" s="214"/>
      <c r="AB101" s="214"/>
    </row>
    <row r="102" ht="22.5" customHeight="1">
      <c r="A102" s="1065">
        <v>528.0</v>
      </c>
      <c r="B102" s="214"/>
      <c r="C102" s="1606"/>
      <c r="D102" s="1391"/>
      <c r="E102" s="1392"/>
      <c r="F102" s="1392"/>
      <c r="G102" s="1426"/>
      <c r="H102" s="1607"/>
      <c r="I102" s="1608"/>
      <c r="J102" s="1609"/>
      <c r="K102" s="1427"/>
      <c r="L102" s="1428"/>
      <c r="M102" s="1458"/>
      <c r="N102" s="1459"/>
      <c r="O102" s="214"/>
      <c r="P102" s="214"/>
      <c r="Q102" s="214"/>
      <c r="R102" s="214"/>
      <c r="S102" s="214"/>
      <c r="T102" s="214"/>
      <c r="U102" s="214"/>
      <c r="V102" s="214"/>
      <c r="W102" s="214"/>
      <c r="X102" s="214"/>
      <c r="Y102" s="214"/>
      <c r="Z102" s="214"/>
      <c r="AA102" s="214"/>
      <c r="AB102" s="214"/>
    </row>
    <row r="103" ht="22.5" customHeight="1">
      <c r="A103" s="1065">
        <v>529.0</v>
      </c>
      <c r="B103" s="214"/>
      <c r="C103" s="1606"/>
      <c r="D103" s="1391"/>
      <c r="E103" s="1392"/>
      <c r="F103" s="1392"/>
      <c r="G103" s="1426"/>
      <c r="H103" s="1607"/>
      <c r="I103" s="1608"/>
      <c r="J103" s="1609"/>
      <c r="K103" s="1427"/>
      <c r="L103" s="1428"/>
      <c r="M103" s="1458"/>
      <c r="N103" s="1459"/>
      <c r="O103" s="214"/>
      <c r="P103" s="214"/>
      <c r="Q103" s="214"/>
      <c r="R103" s="214"/>
      <c r="S103" s="214"/>
      <c r="T103" s="214"/>
      <c r="U103" s="214"/>
      <c r="V103" s="214"/>
      <c r="W103" s="214"/>
      <c r="X103" s="214"/>
      <c r="Y103" s="214"/>
      <c r="Z103" s="214"/>
      <c r="AA103" s="214"/>
      <c r="AB103" s="214"/>
    </row>
    <row r="104" ht="22.5" customHeight="1">
      <c r="A104" s="1065">
        <v>530.0</v>
      </c>
      <c r="B104" s="214"/>
      <c r="C104" s="1606"/>
      <c r="D104" s="1391"/>
      <c r="E104" s="1392"/>
      <c r="F104" s="1392"/>
      <c r="G104" s="1426"/>
      <c r="H104" s="1607"/>
      <c r="I104" s="1608"/>
      <c r="J104" s="1609"/>
      <c r="K104" s="1427"/>
      <c r="L104" s="1428"/>
      <c r="M104" s="1458"/>
      <c r="N104" s="1459"/>
      <c r="O104" s="214"/>
      <c r="P104" s="214"/>
      <c r="Q104" s="214"/>
      <c r="R104" s="214"/>
      <c r="S104" s="214"/>
      <c r="T104" s="214"/>
      <c r="U104" s="214"/>
      <c r="V104" s="214"/>
      <c r="W104" s="214"/>
      <c r="X104" s="214"/>
      <c r="Y104" s="214"/>
      <c r="Z104" s="214"/>
      <c r="AA104" s="214"/>
      <c r="AB104" s="214"/>
    </row>
    <row r="105" ht="22.5" customHeight="1">
      <c r="A105" s="180"/>
      <c r="B105" s="214"/>
      <c r="C105" s="1606"/>
      <c r="D105" s="1391"/>
      <c r="E105" s="1392"/>
      <c r="F105" s="1392"/>
      <c r="G105" s="1426"/>
      <c r="H105" s="1607"/>
      <c r="I105" s="1608"/>
      <c r="J105" s="1609"/>
      <c r="K105" s="1427"/>
      <c r="L105" s="1428"/>
      <c r="M105" s="1458"/>
      <c r="N105" s="1459"/>
      <c r="O105" s="214"/>
      <c r="P105" s="214"/>
      <c r="Q105" s="214"/>
      <c r="R105" s="214"/>
      <c r="S105" s="214"/>
      <c r="T105" s="214"/>
      <c r="U105" s="214"/>
      <c r="V105" s="214"/>
      <c r="W105" s="214"/>
      <c r="X105" s="214"/>
      <c r="Y105" s="214"/>
      <c r="Z105" s="214"/>
      <c r="AA105" s="214"/>
      <c r="AB105" s="214"/>
    </row>
    <row r="106" ht="22.5" customHeight="1">
      <c r="A106" s="180"/>
      <c r="B106" s="214"/>
      <c r="C106" s="1606"/>
      <c r="D106" s="1391"/>
      <c r="E106" s="1392"/>
      <c r="F106" s="1392"/>
      <c r="G106" s="1426"/>
      <c r="H106" s="1607"/>
      <c r="I106" s="1608"/>
      <c r="J106" s="1609"/>
      <c r="K106" s="1427"/>
      <c r="L106" s="1428"/>
      <c r="M106" s="1458"/>
      <c r="N106" s="1459"/>
      <c r="O106" s="214"/>
      <c r="P106" s="214"/>
      <c r="Q106" s="214"/>
      <c r="R106" s="214"/>
      <c r="S106" s="214"/>
      <c r="T106" s="214"/>
      <c r="U106" s="214"/>
      <c r="V106" s="214"/>
      <c r="W106" s="214"/>
      <c r="X106" s="214"/>
      <c r="Y106" s="214"/>
      <c r="Z106" s="214"/>
      <c r="AA106" s="214"/>
      <c r="AB106" s="214"/>
    </row>
    <row r="107" ht="22.5" customHeight="1">
      <c r="A107" s="180"/>
      <c r="B107" s="214"/>
      <c r="C107" s="1606"/>
      <c r="D107" s="1391"/>
      <c r="E107" s="1392"/>
      <c r="F107" s="1392"/>
      <c r="G107" s="1426"/>
      <c r="H107" s="1607"/>
      <c r="I107" s="1608"/>
      <c r="J107" s="1609"/>
      <c r="K107" s="1427"/>
      <c r="L107" s="1428"/>
      <c r="M107" s="1458"/>
      <c r="N107" s="1459"/>
      <c r="O107" s="214"/>
      <c r="P107" s="214"/>
      <c r="Q107" s="214"/>
      <c r="R107" s="214"/>
      <c r="S107" s="214"/>
      <c r="T107" s="214"/>
      <c r="U107" s="214"/>
      <c r="V107" s="214"/>
      <c r="W107" s="214"/>
      <c r="X107" s="214"/>
      <c r="Y107" s="214"/>
      <c r="Z107" s="214"/>
      <c r="AA107" s="214"/>
      <c r="AB107" s="214"/>
    </row>
    <row r="108">
      <c r="A108" s="180"/>
      <c r="B108" s="214"/>
      <c r="C108" s="214"/>
      <c r="D108" s="214"/>
      <c r="E108" s="214"/>
      <c r="F108" s="214"/>
      <c r="H108" s="1610"/>
      <c r="I108" s="1611"/>
      <c r="J108" s="1611"/>
      <c r="K108" s="1612"/>
      <c r="L108" s="180"/>
      <c r="M108" s="1613"/>
      <c r="N108" s="214"/>
      <c r="O108" s="214"/>
      <c r="P108" s="214"/>
      <c r="Q108" s="214"/>
      <c r="R108" s="214"/>
      <c r="S108" s="214"/>
      <c r="T108" s="214"/>
      <c r="U108" s="214"/>
      <c r="V108" s="214"/>
      <c r="W108" s="214"/>
      <c r="X108" s="214"/>
      <c r="Y108" s="214"/>
      <c r="Z108" s="214"/>
      <c r="AA108" s="214"/>
      <c r="AB108" s="214"/>
    </row>
    <row r="109">
      <c r="A109" s="180"/>
      <c r="B109" s="214"/>
      <c r="C109" s="214"/>
      <c r="D109" s="214"/>
      <c r="E109" s="214"/>
      <c r="F109" s="214"/>
      <c r="H109" s="1614"/>
      <c r="I109" s="1348"/>
      <c r="J109" s="1348"/>
      <c r="K109" s="1612"/>
      <c r="L109" s="180"/>
      <c r="M109" s="1613"/>
      <c r="N109" s="214"/>
      <c r="O109" s="214"/>
      <c r="P109" s="214"/>
      <c r="Q109" s="214"/>
      <c r="R109" s="214"/>
      <c r="S109" s="214"/>
      <c r="T109" s="214"/>
      <c r="U109" s="214"/>
      <c r="V109" s="214"/>
      <c r="W109" s="214"/>
      <c r="X109" s="214"/>
      <c r="Y109" s="214"/>
      <c r="Z109" s="214"/>
      <c r="AA109" s="214"/>
      <c r="AB109" s="214"/>
    </row>
    <row r="110">
      <c r="A110" s="180"/>
      <c r="B110" s="214"/>
      <c r="C110" s="214"/>
      <c r="D110" s="214"/>
      <c r="E110" s="214"/>
      <c r="F110" s="214"/>
      <c r="H110" s="1614"/>
      <c r="I110" s="1348"/>
      <c r="J110" s="1348"/>
      <c r="K110" s="1612"/>
      <c r="L110" s="180"/>
      <c r="M110" s="1613"/>
      <c r="N110" s="214"/>
      <c r="O110" s="214"/>
      <c r="P110" s="214"/>
      <c r="Q110" s="214"/>
      <c r="R110" s="214"/>
      <c r="S110" s="214"/>
      <c r="T110" s="214"/>
      <c r="U110" s="214"/>
      <c r="V110" s="214"/>
      <c r="W110" s="214"/>
      <c r="X110" s="214"/>
      <c r="Y110" s="214"/>
      <c r="Z110" s="214"/>
      <c r="AA110" s="214"/>
      <c r="AB110" s="214"/>
    </row>
    <row r="111">
      <c r="A111" s="180"/>
      <c r="B111" s="214"/>
      <c r="C111" s="214"/>
      <c r="D111" s="214"/>
      <c r="E111" s="214"/>
      <c r="F111" s="214"/>
      <c r="H111" s="1614"/>
      <c r="I111" s="1348"/>
      <c r="J111" s="1348"/>
      <c r="K111" s="1612"/>
      <c r="L111" s="180"/>
      <c r="M111" s="1613"/>
      <c r="N111" s="214"/>
      <c r="O111" s="214"/>
      <c r="P111" s="214"/>
      <c r="Q111" s="214"/>
      <c r="R111" s="214"/>
      <c r="S111" s="214"/>
      <c r="T111" s="214"/>
      <c r="U111" s="214"/>
      <c r="V111" s="214"/>
      <c r="W111" s="214"/>
      <c r="X111" s="214"/>
      <c r="Y111" s="214"/>
      <c r="Z111" s="214"/>
      <c r="AA111" s="214"/>
      <c r="AB111" s="214"/>
    </row>
    <row r="112">
      <c r="A112" s="180"/>
      <c r="B112" s="214"/>
      <c r="C112" s="214"/>
      <c r="D112" s="214"/>
      <c r="E112" s="214"/>
      <c r="F112" s="214"/>
      <c r="H112" s="1614"/>
      <c r="I112" s="1348"/>
      <c r="J112" s="1348"/>
      <c r="K112" s="1612"/>
      <c r="L112" s="180"/>
      <c r="M112" s="1613"/>
      <c r="N112" s="214"/>
      <c r="O112" s="214"/>
      <c r="P112" s="214"/>
      <c r="Q112" s="214"/>
      <c r="R112" s="214"/>
      <c r="S112" s="214"/>
      <c r="T112" s="214"/>
      <c r="U112" s="214"/>
      <c r="V112" s="214"/>
      <c r="W112" s="214"/>
      <c r="X112" s="214"/>
      <c r="Y112" s="214"/>
      <c r="Z112" s="214"/>
      <c r="AA112" s="214"/>
      <c r="AB112" s="214"/>
    </row>
    <row r="113">
      <c r="A113" s="180"/>
      <c r="B113" s="214"/>
      <c r="C113" s="214"/>
      <c r="D113" s="214"/>
      <c r="E113" s="214"/>
      <c r="F113" s="214"/>
      <c r="H113" s="1614"/>
      <c r="I113" s="1348"/>
      <c r="J113" s="1348"/>
      <c r="K113" s="1612"/>
      <c r="L113" s="180"/>
      <c r="M113" s="1613"/>
      <c r="N113" s="214"/>
      <c r="O113" s="214"/>
      <c r="P113" s="214"/>
      <c r="Q113" s="214"/>
      <c r="R113" s="214"/>
      <c r="S113" s="214"/>
      <c r="T113" s="214"/>
      <c r="U113" s="214"/>
      <c r="V113" s="214"/>
      <c r="W113" s="214"/>
      <c r="X113" s="214"/>
      <c r="Y113" s="214"/>
      <c r="Z113" s="214"/>
      <c r="AA113" s="214"/>
      <c r="AB113" s="214"/>
    </row>
    <row r="114">
      <c r="A114" s="180"/>
      <c r="B114" s="214"/>
      <c r="C114" s="214"/>
      <c r="D114" s="214"/>
      <c r="E114" s="214"/>
      <c r="F114" s="214"/>
      <c r="H114" s="1614"/>
      <c r="I114" s="1348"/>
      <c r="J114" s="1348"/>
      <c r="K114" s="1612"/>
      <c r="L114" s="180"/>
      <c r="M114" s="1613"/>
      <c r="N114" s="214"/>
      <c r="O114" s="214"/>
      <c r="P114" s="214"/>
      <c r="Q114" s="214"/>
      <c r="R114" s="214"/>
      <c r="S114" s="214"/>
      <c r="T114" s="214"/>
      <c r="U114" s="214"/>
      <c r="V114" s="214"/>
      <c r="W114" s="214"/>
      <c r="X114" s="214"/>
      <c r="Y114" s="214"/>
      <c r="Z114" s="214"/>
      <c r="AA114" s="214"/>
      <c r="AB114" s="214"/>
    </row>
    <row r="115">
      <c r="A115" s="180"/>
      <c r="B115" s="214"/>
      <c r="C115" s="214"/>
      <c r="D115" s="214"/>
      <c r="E115" s="214"/>
      <c r="F115" s="214"/>
      <c r="H115" s="1614"/>
      <c r="I115" s="1348"/>
      <c r="J115" s="1348"/>
      <c r="K115" s="1612"/>
      <c r="L115" s="180"/>
      <c r="M115" s="1613"/>
      <c r="N115" s="214"/>
      <c r="O115" s="214"/>
      <c r="P115" s="214"/>
      <c r="Q115" s="214"/>
      <c r="R115" s="214"/>
      <c r="S115" s="214"/>
      <c r="T115" s="214"/>
      <c r="U115" s="214"/>
      <c r="V115" s="214"/>
      <c r="W115" s="214"/>
      <c r="X115" s="214"/>
      <c r="Y115" s="214"/>
      <c r="Z115" s="214"/>
      <c r="AA115" s="214"/>
      <c r="AB115" s="214"/>
    </row>
    <row r="116">
      <c r="A116" s="180"/>
      <c r="B116" s="214"/>
      <c r="C116" s="214"/>
      <c r="D116" s="214"/>
      <c r="E116" s="214"/>
      <c r="F116" s="214"/>
      <c r="H116" s="1614">
        <v>1719.0</v>
      </c>
      <c r="I116" s="1348" t="s">
        <v>3401</v>
      </c>
      <c r="J116" s="1348" t="s">
        <v>3402</v>
      </c>
      <c r="K116" s="1612"/>
      <c r="L116" s="180"/>
      <c r="M116" s="1613"/>
      <c r="N116" s="214"/>
      <c r="O116" s="214"/>
      <c r="P116" s="214"/>
      <c r="Q116" s="214"/>
      <c r="R116" s="214"/>
      <c r="S116" s="214"/>
      <c r="T116" s="214"/>
      <c r="U116" s="214"/>
      <c r="V116" s="214"/>
      <c r="W116" s="214"/>
      <c r="X116" s="214"/>
      <c r="Y116" s="214"/>
      <c r="Z116" s="214"/>
      <c r="AA116" s="214"/>
      <c r="AB116" s="214"/>
    </row>
    <row r="117">
      <c r="A117" s="180"/>
      <c r="B117" s="214"/>
      <c r="C117" s="214"/>
      <c r="D117" s="214"/>
      <c r="E117" s="214"/>
      <c r="F117" s="214"/>
      <c r="H117" s="1614">
        <v>1720.0</v>
      </c>
      <c r="I117" s="1348" t="s">
        <v>3403</v>
      </c>
      <c r="J117" s="1348" t="s">
        <v>3404</v>
      </c>
      <c r="K117" s="1612"/>
      <c r="L117" s="180"/>
      <c r="M117" s="1613"/>
      <c r="N117" s="214"/>
      <c r="O117" s="214"/>
      <c r="P117" s="214"/>
      <c r="Q117" s="214"/>
      <c r="R117" s="214"/>
      <c r="S117" s="214"/>
      <c r="T117" s="214"/>
      <c r="U117" s="214"/>
      <c r="V117" s="214"/>
      <c r="W117" s="214"/>
      <c r="X117" s="214"/>
      <c r="Y117" s="214"/>
      <c r="Z117" s="214"/>
      <c r="AA117" s="214"/>
      <c r="AB117" s="214"/>
    </row>
    <row r="118">
      <c r="A118" s="180"/>
      <c r="B118" s="214"/>
      <c r="C118" s="214"/>
      <c r="D118" s="214"/>
      <c r="E118" s="214"/>
      <c r="F118" s="214"/>
      <c r="H118" s="1614">
        <v>1721.0</v>
      </c>
      <c r="I118" s="1348" t="s">
        <v>3405</v>
      </c>
      <c r="J118" s="1348" t="s">
        <v>3406</v>
      </c>
      <c r="K118" s="1612"/>
      <c r="L118" s="180"/>
      <c r="M118" s="1613"/>
      <c r="N118" s="214"/>
      <c r="O118" s="214"/>
      <c r="P118" s="214"/>
      <c r="Q118" s="214"/>
      <c r="R118" s="214"/>
      <c r="S118" s="214"/>
      <c r="T118" s="214"/>
      <c r="U118" s="214"/>
      <c r="V118" s="214"/>
      <c r="W118" s="214"/>
      <c r="X118" s="214"/>
      <c r="Y118" s="214"/>
      <c r="Z118" s="214"/>
      <c r="AA118" s="214"/>
      <c r="AB118" s="214"/>
    </row>
    <row r="119">
      <c r="A119" s="180"/>
      <c r="B119" s="214"/>
      <c r="C119" s="214"/>
      <c r="D119" s="214"/>
      <c r="E119" s="214"/>
      <c r="F119" s="214"/>
      <c r="H119" s="1614">
        <v>1722.0</v>
      </c>
      <c r="I119" s="1348" t="s">
        <v>3407</v>
      </c>
      <c r="J119" s="1348" t="s">
        <v>3408</v>
      </c>
      <c r="K119" s="1612"/>
      <c r="L119" s="180"/>
      <c r="M119" s="1613"/>
      <c r="N119" s="214"/>
      <c r="O119" s="214"/>
      <c r="P119" s="214"/>
      <c r="Q119" s="214"/>
      <c r="R119" s="214"/>
      <c r="S119" s="214"/>
      <c r="T119" s="214"/>
      <c r="U119" s="214"/>
      <c r="V119" s="214"/>
      <c r="W119" s="214"/>
      <c r="X119" s="214"/>
      <c r="Y119" s="214"/>
      <c r="Z119" s="214"/>
      <c r="AA119" s="214"/>
      <c r="AB119" s="214"/>
    </row>
    <row r="120">
      <c r="A120" s="180"/>
      <c r="B120" s="214"/>
      <c r="C120" s="214"/>
      <c r="D120" s="214"/>
      <c r="E120" s="214"/>
      <c r="F120" s="214"/>
      <c r="H120" s="1614">
        <v>1723.0</v>
      </c>
      <c r="I120" s="1348" t="s">
        <v>3409</v>
      </c>
      <c r="J120" s="1348" t="s">
        <v>3410</v>
      </c>
      <c r="K120" s="1612"/>
      <c r="L120" s="180"/>
      <c r="M120" s="1613"/>
      <c r="N120" s="214"/>
      <c r="O120" s="214"/>
      <c r="P120" s="214"/>
      <c r="Q120" s="214"/>
      <c r="R120" s="214"/>
      <c r="S120" s="214"/>
      <c r="T120" s="214"/>
      <c r="U120" s="214"/>
      <c r="V120" s="214"/>
      <c r="W120" s="214"/>
      <c r="X120" s="214"/>
      <c r="Y120" s="214"/>
      <c r="Z120" s="214"/>
      <c r="AA120" s="214"/>
      <c r="AB120" s="214"/>
    </row>
    <row r="121">
      <c r="A121" s="180"/>
      <c r="B121" s="214"/>
      <c r="C121" s="214"/>
      <c r="D121" s="214"/>
      <c r="E121" s="214"/>
      <c r="F121" s="214"/>
      <c r="H121" s="1614">
        <v>1724.0</v>
      </c>
      <c r="I121" s="1348" t="s">
        <v>3411</v>
      </c>
      <c r="J121" s="1348" t="s">
        <v>3412</v>
      </c>
      <c r="K121" s="1612"/>
      <c r="L121" s="180"/>
      <c r="M121" s="1613"/>
      <c r="N121" s="214"/>
      <c r="O121" s="214"/>
      <c r="P121" s="214"/>
      <c r="Q121" s="214"/>
      <c r="R121" s="214"/>
      <c r="S121" s="214"/>
      <c r="T121" s="214"/>
      <c r="U121" s="214"/>
      <c r="V121" s="214"/>
      <c r="W121" s="214"/>
      <c r="X121" s="214"/>
      <c r="Y121" s="214"/>
      <c r="Z121" s="214"/>
      <c r="AA121" s="214"/>
      <c r="AB121" s="214"/>
    </row>
    <row r="122">
      <c r="A122" s="180"/>
      <c r="B122" s="214"/>
      <c r="C122" s="214"/>
      <c r="D122" s="214"/>
      <c r="E122" s="214"/>
      <c r="F122" s="214"/>
      <c r="H122" s="1614">
        <v>1725.0</v>
      </c>
      <c r="I122" s="1348" t="s">
        <v>3413</v>
      </c>
      <c r="J122" s="1348" t="s">
        <v>3414</v>
      </c>
      <c r="K122" s="1612"/>
      <c r="L122" s="180"/>
      <c r="M122" s="1613"/>
      <c r="N122" s="214"/>
      <c r="O122" s="214"/>
      <c r="P122" s="214"/>
      <c r="Q122" s="214"/>
      <c r="R122" s="214"/>
      <c r="S122" s="214"/>
      <c r="T122" s="214"/>
      <c r="U122" s="214"/>
      <c r="V122" s="214"/>
      <c r="W122" s="214"/>
      <c r="X122" s="214"/>
      <c r="Y122" s="214"/>
      <c r="Z122" s="214"/>
      <c r="AA122" s="214"/>
      <c r="AB122" s="214"/>
    </row>
    <row r="123">
      <c r="A123" s="180"/>
      <c r="B123" s="214"/>
      <c r="C123" s="214"/>
      <c r="D123" s="214"/>
      <c r="E123" s="214"/>
      <c r="F123" s="214"/>
      <c r="H123" s="1614">
        <v>1801.0</v>
      </c>
      <c r="I123" s="1348" t="s">
        <v>3415</v>
      </c>
      <c r="J123" s="1348" t="s">
        <v>3416</v>
      </c>
      <c r="K123" s="1612"/>
      <c r="L123" s="180"/>
      <c r="M123" s="1613"/>
      <c r="N123" s="214"/>
      <c r="O123" s="214"/>
      <c r="P123" s="214"/>
      <c r="Q123" s="214"/>
      <c r="R123" s="214"/>
      <c r="S123" s="214"/>
      <c r="T123" s="214"/>
      <c r="U123" s="214"/>
      <c r="V123" s="214"/>
      <c r="W123" s="214"/>
      <c r="X123" s="214"/>
      <c r="Y123" s="214"/>
      <c r="Z123" s="214"/>
      <c r="AA123" s="214"/>
      <c r="AB123" s="214"/>
    </row>
    <row r="124">
      <c r="A124" s="180"/>
      <c r="B124" s="214"/>
      <c r="C124" s="214"/>
      <c r="D124" s="214"/>
      <c r="E124" s="214"/>
      <c r="F124" s="214"/>
      <c r="H124" s="1614">
        <v>1803.0</v>
      </c>
      <c r="I124" s="1348" t="s">
        <v>3417</v>
      </c>
      <c r="J124" s="1348" t="s">
        <v>3418</v>
      </c>
      <c r="K124" s="1612"/>
      <c r="L124" s="180"/>
      <c r="M124" s="1613"/>
      <c r="N124" s="214"/>
      <c r="O124" s="214"/>
      <c r="P124" s="214"/>
      <c r="Q124" s="214"/>
      <c r="R124" s="214"/>
      <c r="S124" s="214"/>
      <c r="T124" s="214"/>
      <c r="U124" s="214"/>
      <c r="V124" s="214"/>
      <c r="W124" s="214"/>
      <c r="X124" s="214"/>
      <c r="Y124" s="214"/>
      <c r="Z124" s="214"/>
      <c r="AA124" s="214"/>
      <c r="AB124" s="214"/>
    </row>
    <row r="125">
      <c r="A125" s="180"/>
      <c r="B125" s="214"/>
      <c r="C125" s="214"/>
      <c r="D125" s="214"/>
      <c r="E125" s="214"/>
      <c r="F125" s="214"/>
      <c r="H125" s="1614">
        <v>1805.0</v>
      </c>
      <c r="I125" s="1348" t="s">
        <v>3419</v>
      </c>
      <c r="J125" s="1348" t="s">
        <v>3420</v>
      </c>
      <c r="K125" s="1612"/>
      <c r="L125" s="180"/>
      <c r="M125" s="1613"/>
      <c r="N125" s="214"/>
      <c r="O125" s="214"/>
      <c r="P125" s="214"/>
      <c r="Q125" s="214"/>
      <c r="R125" s="214"/>
      <c r="S125" s="214"/>
      <c r="T125" s="214"/>
      <c r="U125" s="214"/>
      <c r="V125" s="214"/>
      <c r="W125" s="214"/>
      <c r="X125" s="214"/>
      <c r="Y125" s="214"/>
      <c r="Z125" s="214"/>
      <c r="AA125" s="214"/>
      <c r="AB125" s="214"/>
    </row>
    <row r="126">
      <c r="A126" s="180"/>
      <c r="B126" s="214"/>
      <c r="C126" s="214"/>
      <c r="D126" s="214"/>
      <c r="E126" s="214"/>
      <c r="F126" s="214"/>
      <c r="H126" s="1614">
        <v>1806.0</v>
      </c>
      <c r="I126" s="1348" t="s">
        <v>3421</v>
      </c>
      <c r="J126" s="1348" t="s">
        <v>3422</v>
      </c>
      <c r="K126" s="1612"/>
      <c r="L126" s="180"/>
      <c r="M126" s="1613"/>
      <c r="N126" s="214"/>
      <c r="O126" s="214"/>
      <c r="P126" s="214"/>
      <c r="Q126" s="214"/>
      <c r="R126" s="214"/>
      <c r="S126" s="214"/>
      <c r="T126" s="214"/>
      <c r="U126" s="214"/>
      <c r="V126" s="214"/>
      <c r="W126" s="214"/>
      <c r="X126" s="214"/>
      <c r="Y126" s="214"/>
      <c r="Z126" s="214"/>
      <c r="AA126" s="214"/>
      <c r="AB126" s="214"/>
    </row>
    <row r="127">
      <c r="A127" s="180"/>
      <c r="B127" s="214"/>
      <c r="C127" s="214"/>
      <c r="D127" s="214"/>
      <c r="E127" s="214"/>
      <c r="F127" s="214"/>
      <c r="G127" s="849"/>
      <c r="H127" s="769"/>
      <c r="I127" s="769"/>
      <c r="J127" s="808"/>
      <c r="K127" s="769"/>
      <c r="L127" s="180"/>
      <c r="M127" s="1613"/>
      <c r="N127" s="214"/>
      <c r="O127" s="214"/>
      <c r="P127" s="214"/>
      <c r="Q127" s="214"/>
      <c r="R127" s="214"/>
      <c r="S127" s="214"/>
      <c r="T127" s="214"/>
      <c r="U127" s="214"/>
      <c r="V127" s="214"/>
      <c r="W127" s="214"/>
      <c r="X127" s="214"/>
      <c r="Y127" s="214"/>
      <c r="Z127" s="214"/>
      <c r="AA127" s="214"/>
      <c r="AB127" s="214"/>
    </row>
    <row r="128">
      <c r="A128" s="180"/>
      <c r="B128" s="214"/>
      <c r="C128" s="214"/>
      <c r="D128" s="214"/>
      <c r="E128" s="214"/>
      <c r="F128" s="214"/>
      <c r="G128" s="849"/>
      <c r="H128" s="769"/>
      <c r="I128" s="769"/>
      <c r="J128" s="808"/>
      <c r="K128" s="769"/>
      <c r="L128" s="180"/>
      <c r="M128" s="1613"/>
      <c r="N128" s="214"/>
      <c r="O128" s="214"/>
      <c r="P128" s="214"/>
      <c r="Q128" s="214"/>
      <c r="R128" s="214"/>
      <c r="S128" s="214"/>
      <c r="T128" s="214"/>
      <c r="U128" s="214"/>
      <c r="V128" s="214"/>
      <c r="W128" s="214"/>
      <c r="X128" s="214"/>
      <c r="Y128" s="214"/>
      <c r="Z128" s="214"/>
      <c r="AA128" s="214"/>
      <c r="AB128" s="214"/>
    </row>
    <row r="129">
      <c r="A129" s="180"/>
      <c r="B129" s="214"/>
      <c r="C129" s="214"/>
      <c r="D129" s="214"/>
      <c r="E129" s="214"/>
      <c r="F129" s="214"/>
      <c r="G129" s="214"/>
      <c r="H129" s="769"/>
      <c r="I129" s="769"/>
      <c r="J129" s="180"/>
      <c r="K129" s="769"/>
      <c r="L129" s="214"/>
      <c r="M129" s="1615"/>
      <c r="N129" s="214"/>
      <c r="O129" s="214"/>
      <c r="P129" s="214"/>
      <c r="Q129" s="214"/>
      <c r="R129" s="214"/>
      <c r="S129" s="214"/>
      <c r="T129" s="214"/>
      <c r="U129" s="214"/>
      <c r="V129" s="214"/>
      <c r="W129" s="214"/>
      <c r="X129" s="214"/>
      <c r="Y129" s="214"/>
      <c r="Z129" s="214"/>
      <c r="AA129" s="214"/>
      <c r="AB129" s="214"/>
    </row>
    <row r="130">
      <c r="A130" s="180"/>
      <c r="B130" s="214"/>
      <c r="C130" s="214"/>
      <c r="D130" s="214"/>
      <c r="E130" s="214"/>
      <c r="F130" s="214"/>
      <c r="G130" s="214"/>
      <c r="H130" s="769"/>
      <c r="I130" s="769"/>
      <c r="J130" s="180"/>
      <c r="K130" s="769"/>
      <c r="L130" s="214"/>
      <c r="M130" s="1615"/>
      <c r="N130" s="214"/>
      <c r="O130" s="214"/>
      <c r="P130" s="214"/>
      <c r="Q130" s="214"/>
      <c r="R130" s="214"/>
      <c r="S130" s="214"/>
      <c r="T130" s="214"/>
      <c r="U130" s="214"/>
      <c r="V130" s="214"/>
      <c r="W130" s="214"/>
      <c r="X130" s="214"/>
      <c r="Y130" s="214"/>
      <c r="Z130" s="214"/>
      <c r="AA130" s="214"/>
      <c r="AB130" s="214"/>
    </row>
    <row r="131">
      <c r="A131" s="180"/>
      <c r="B131" s="214"/>
      <c r="C131" s="214"/>
      <c r="D131" s="214"/>
      <c r="E131" s="214"/>
      <c r="F131" s="214"/>
      <c r="G131" s="214"/>
      <c r="H131" s="769"/>
      <c r="I131" s="769"/>
      <c r="J131" s="180"/>
      <c r="K131" s="769"/>
      <c r="L131" s="214"/>
      <c r="M131" s="1615"/>
      <c r="N131" s="214"/>
      <c r="O131" s="214"/>
      <c r="P131" s="214"/>
      <c r="Q131" s="214"/>
      <c r="R131" s="214"/>
      <c r="S131" s="214"/>
      <c r="T131" s="214"/>
      <c r="U131" s="214"/>
      <c r="V131" s="214"/>
      <c r="W131" s="214"/>
      <c r="X131" s="214"/>
      <c r="Y131" s="214"/>
      <c r="Z131" s="214"/>
      <c r="AA131" s="214"/>
      <c r="AB131" s="214"/>
    </row>
    <row r="132">
      <c r="A132" s="180"/>
      <c r="B132" s="214"/>
      <c r="C132" s="214"/>
      <c r="D132" s="214"/>
      <c r="E132" s="214"/>
      <c r="F132" s="214"/>
      <c r="G132" s="214"/>
      <c r="H132" s="769"/>
      <c r="I132" s="769"/>
      <c r="J132" s="180"/>
      <c r="K132" s="769"/>
      <c r="L132" s="214"/>
      <c r="M132" s="1615"/>
      <c r="N132" s="214"/>
      <c r="O132" s="214"/>
      <c r="P132" s="214"/>
      <c r="Q132" s="214"/>
      <c r="R132" s="214"/>
      <c r="S132" s="214"/>
      <c r="T132" s="214"/>
      <c r="U132" s="214"/>
      <c r="V132" s="214"/>
      <c r="W132" s="214"/>
      <c r="X132" s="214"/>
      <c r="Y132" s="214"/>
      <c r="Z132" s="214"/>
      <c r="AA132" s="214"/>
      <c r="AB132" s="214"/>
    </row>
    <row r="133">
      <c r="A133" s="180"/>
      <c r="B133" s="214"/>
      <c r="C133" s="214"/>
      <c r="D133" s="214"/>
      <c r="E133" s="214"/>
      <c r="F133" s="214"/>
      <c r="G133" s="214"/>
      <c r="H133" s="769"/>
      <c r="I133" s="769"/>
      <c r="J133" s="180"/>
      <c r="K133" s="769"/>
      <c r="L133" s="214"/>
      <c r="M133" s="1615"/>
      <c r="N133" s="214"/>
      <c r="O133" s="214"/>
      <c r="P133" s="214"/>
      <c r="Q133" s="214"/>
      <c r="R133" s="214"/>
      <c r="S133" s="214"/>
      <c r="T133" s="214"/>
      <c r="U133" s="214"/>
      <c r="V133" s="214"/>
      <c r="W133" s="214"/>
      <c r="X133" s="214"/>
      <c r="Y133" s="214"/>
      <c r="Z133" s="214"/>
      <c r="AA133" s="214"/>
      <c r="AB133" s="214"/>
    </row>
    <row r="134">
      <c r="A134" s="180"/>
      <c r="B134" s="214"/>
      <c r="C134" s="214"/>
      <c r="D134" s="214"/>
      <c r="E134" s="214"/>
      <c r="F134" s="214"/>
      <c r="G134" s="214"/>
      <c r="H134" s="769"/>
      <c r="I134" s="769"/>
      <c r="J134" s="180"/>
      <c r="K134" s="769"/>
      <c r="L134" s="214"/>
      <c r="M134" s="1615"/>
      <c r="N134" s="214"/>
      <c r="O134" s="214"/>
      <c r="P134" s="214"/>
      <c r="Q134" s="214"/>
      <c r="R134" s="214"/>
      <c r="S134" s="214"/>
      <c r="T134" s="214"/>
      <c r="U134" s="214"/>
      <c r="V134" s="214"/>
      <c r="W134" s="214"/>
      <c r="X134" s="214"/>
      <c r="Y134" s="214"/>
      <c r="Z134" s="214"/>
      <c r="AA134" s="214"/>
      <c r="AB134" s="214"/>
    </row>
    <row r="135">
      <c r="A135" s="180"/>
      <c r="B135" s="214"/>
      <c r="C135" s="214"/>
      <c r="D135" s="214"/>
      <c r="E135" s="214"/>
      <c r="F135" s="214"/>
      <c r="G135" s="214"/>
      <c r="H135" s="769"/>
      <c r="I135" s="769"/>
      <c r="J135" s="180"/>
      <c r="K135" s="769"/>
      <c r="L135" s="214"/>
      <c r="M135" s="1615"/>
      <c r="N135" s="214"/>
      <c r="O135" s="214"/>
      <c r="P135" s="214"/>
      <c r="Q135" s="214"/>
      <c r="R135" s="214"/>
      <c r="S135" s="214"/>
      <c r="T135" s="214"/>
      <c r="U135" s="214"/>
      <c r="V135" s="214"/>
      <c r="W135" s="214"/>
      <c r="X135" s="214"/>
      <c r="Y135" s="214"/>
      <c r="Z135" s="214"/>
      <c r="AA135" s="214"/>
      <c r="AB135" s="214"/>
    </row>
    <row r="136">
      <c r="A136" s="180"/>
      <c r="B136" s="214"/>
      <c r="C136" s="214"/>
      <c r="D136" s="214"/>
      <c r="E136" s="214"/>
      <c r="F136" s="214"/>
      <c r="G136" s="214"/>
      <c r="H136" s="769"/>
      <c r="I136" s="769"/>
      <c r="J136" s="180"/>
      <c r="K136" s="769"/>
      <c r="L136" s="214"/>
      <c r="M136" s="1615"/>
      <c r="N136" s="214"/>
      <c r="O136" s="214"/>
      <c r="P136" s="214"/>
      <c r="Q136" s="214"/>
      <c r="R136" s="214"/>
      <c r="S136" s="214"/>
      <c r="T136" s="214"/>
      <c r="U136" s="214"/>
      <c r="V136" s="214"/>
      <c r="W136" s="214"/>
      <c r="X136" s="214"/>
      <c r="Y136" s="214"/>
      <c r="Z136" s="214"/>
      <c r="AA136" s="214"/>
      <c r="AB136" s="214"/>
    </row>
    <row r="137">
      <c r="A137" s="180"/>
      <c r="B137" s="214"/>
      <c r="C137" s="214"/>
      <c r="D137" s="214"/>
      <c r="E137" s="214"/>
      <c r="F137" s="214"/>
      <c r="G137" s="214"/>
      <c r="H137" s="769"/>
      <c r="I137" s="769"/>
      <c r="J137" s="180"/>
      <c r="K137" s="769"/>
      <c r="L137" s="214"/>
      <c r="M137" s="1615"/>
      <c r="N137" s="214"/>
      <c r="O137" s="214"/>
      <c r="P137" s="214"/>
      <c r="Q137" s="214"/>
      <c r="R137" s="214"/>
      <c r="S137" s="214"/>
      <c r="T137" s="214"/>
      <c r="U137" s="214"/>
      <c r="V137" s="214"/>
      <c r="W137" s="214"/>
      <c r="X137" s="214"/>
      <c r="Y137" s="214"/>
      <c r="Z137" s="214"/>
      <c r="AA137" s="214"/>
      <c r="AB137" s="214"/>
    </row>
    <row r="138">
      <c r="A138" s="180"/>
      <c r="B138" s="214"/>
      <c r="C138" s="214"/>
      <c r="D138" s="214"/>
      <c r="E138" s="214"/>
      <c r="F138" s="214"/>
      <c r="G138" s="214"/>
      <c r="H138" s="769"/>
      <c r="I138" s="769"/>
      <c r="J138" s="180"/>
      <c r="K138" s="769"/>
      <c r="L138" s="214"/>
      <c r="M138" s="1615"/>
      <c r="N138" s="214"/>
      <c r="O138" s="214"/>
      <c r="P138" s="214"/>
      <c r="Q138" s="214"/>
      <c r="R138" s="214"/>
      <c r="S138" s="214"/>
      <c r="T138" s="214"/>
      <c r="U138" s="214"/>
      <c r="V138" s="214"/>
      <c r="W138" s="214"/>
      <c r="X138" s="214"/>
      <c r="Y138" s="214"/>
      <c r="Z138" s="214"/>
      <c r="AA138" s="214"/>
      <c r="AB138" s="214"/>
    </row>
    <row r="139">
      <c r="A139" s="180"/>
      <c r="B139" s="214"/>
      <c r="C139" s="214"/>
      <c r="D139" s="214"/>
      <c r="E139" s="214"/>
      <c r="F139" s="214"/>
      <c r="G139" s="214"/>
      <c r="H139" s="769"/>
      <c r="I139" s="769"/>
      <c r="J139" s="180"/>
      <c r="K139" s="769"/>
      <c r="L139" s="214"/>
      <c r="M139" s="1615"/>
      <c r="N139" s="214"/>
      <c r="O139" s="214"/>
      <c r="P139" s="214"/>
      <c r="Q139" s="214"/>
      <c r="R139" s="214"/>
      <c r="S139" s="214"/>
      <c r="T139" s="214"/>
      <c r="U139" s="214"/>
      <c r="V139" s="214"/>
      <c r="W139" s="214"/>
      <c r="X139" s="214"/>
      <c r="Y139" s="214"/>
      <c r="Z139" s="214"/>
      <c r="AA139" s="214"/>
      <c r="AB139" s="214"/>
    </row>
    <row r="140">
      <c r="A140" s="180"/>
      <c r="B140" s="214"/>
      <c r="C140" s="214"/>
      <c r="D140" s="214"/>
      <c r="E140" s="214"/>
      <c r="F140" s="214"/>
      <c r="G140" s="214"/>
      <c r="H140" s="769"/>
      <c r="I140" s="769"/>
      <c r="J140" s="180"/>
      <c r="K140" s="769"/>
      <c r="L140" s="214"/>
      <c r="M140" s="1615"/>
      <c r="N140" s="214"/>
      <c r="O140" s="214"/>
      <c r="P140" s="214"/>
      <c r="Q140" s="214"/>
      <c r="R140" s="214"/>
      <c r="S140" s="214"/>
      <c r="T140" s="214"/>
      <c r="U140" s="214"/>
      <c r="V140" s="214"/>
      <c r="W140" s="214"/>
      <c r="X140" s="214"/>
      <c r="Y140" s="214"/>
      <c r="Z140" s="214"/>
      <c r="AA140" s="214"/>
      <c r="AB140" s="214"/>
    </row>
    <row r="141">
      <c r="A141" s="180"/>
      <c r="B141" s="214"/>
      <c r="C141" s="214"/>
      <c r="D141" s="214"/>
      <c r="E141" s="214"/>
      <c r="F141" s="214"/>
      <c r="G141" s="214"/>
      <c r="H141" s="769"/>
      <c r="I141" s="769"/>
      <c r="J141" s="180"/>
      <c r="K141" s="769"/>
      <c r="L141" s="214"/>
      <c r="M141" s="1615"/>
      <c r="N141" s="214"/>
      <c r="O141" s="214"/>
      <c r="P141" s="214"/>
      <c r="Q141" s="214"/>
      <c r="R141" s="214"/>
      <c r="S141" s="214"/>
      <c r="T141" s="214"/>
      <c r="U141" s="214"/>
      <c r="V141" s="214"/>
      <c r="W141" s="214"/>
      <c r="X141" s="214"/>
      <c r="Y141" s="214"/>
      <c r="Z141" s="214"/>
      <c r="AA141" s="214"/>
      <c r="AB141" s="214"/>
    </row>
    <row r="142">
      <c r="A142" s="180"/>
      <c r="B142" s="214"/>
      <c r="C142" s="214"/>
      <c r="D142" s="214"/>
      <c r="E142" s="214"/>
      <c r="F142" s="214"/>
      <c r="G142" s="214"/>
      <c r="H142" s="769"/>
      <c r="I142" s="769"/>
      <c r="J142" s="180"/>
      <c r="K142" s="769"/>
      <c r="L142" s="214"/>
      <c r="M142" s="1615"/>
      <c r="N142" s="214"/>
      <c r="O142" s="214"/>
      <c r="P142" s="214"/>
      <c r="Q142" s="214"/>
      <c r="R142" s="214"/>
      <c r="S142" s="214"/>
      <c r="T142" s="214"/>
      <c r="U142" s="214"/>
      <c r="V142" s="214"/>
      <c r="W142" s="214"/>
      <c r="X142" s="214"/>
      <c r="Y142" s="214"/>
      <c r="Z142" s="214"/>
      <c r="AA142" s="214"/>
      <c r="AB142" s="214"/>
    </row>
    <row r="143">
      <c r="A143" s="180"/>
      <c r="B143" s="214"/>
      <c r="C143" s="214"/>
      <c r="D143" s="214"/>
      <c r="E143" s="214"/>
      <c r="F143" s="214"/>
      <c r="G143" s="214"/>
      <c r="H143" s="769"/>
      <c r="I143" s="769"/>
      <c r="J143" s="180"/>
      <c r="K143" s="769"/>
      <c r="L143" s="214"/>
      <c r="M143" s="1615"/>
      <c r="N143" s="214"/>
      <c r="O143" s="214"/>
      <c r="P143" s="214"/>
      <c r="Q143" s="214"/>
      <c r="R143" s="214"/>
      <c r="S143" s="214"/>
      <c r="T143" s="214"/>
      <c r="U143" s="214"/>
      <c r="V143" s="214"/>
      <c r="W143" s="214"/>
      <c r="X143" s="214"/>
      <c r="Y143" s="214"/>
      <c r="Z143" s="214"/>
      <c r="AA143" s="214"/>
      <c r="AB143" s="214"/>
    </row>
    <row r="144">
      <c r="A144" s="180"/>
      <c r="B144" s="214"/>
      <c r="C144" s="214"/>
      <c r="D144" s="214"/>
      <c r="E144" s="214"/>
      <c r="F144" s="214"/>
      <c r="G144" s="214"/>
      <c r="H144" s="769"/>
      <c r="I144" s="769"/>
      <c r="J144" s="180"/>
      <c r="K144" s="769"/>
      <c r="L144" s="214"/>
      <c r="M144" s="1615"/>
      <c r="N144" s="214"/>
      <c r="O144" s="214"/>
      <c r="P144" s="214"/>
      <c r="Q144" s="214"/>
      <c r="R144" s="214"/>
      <c r="S144" s="214"/>
      <c r="T144" s="214"/>
      <c r="U144" s="214"/>
      <c r="V144" s="214"/>
      <c r="W144" s="214"/>
      <c r="X144" s="214"/>
      <c r="Y144" s="214"/>
      <c r="Z144" s="214"/>
      <c r="AA144" s="214"/>
      <c r="AB144" s="214"/>
    </row>
    <row r="145">
      <c r="A145" s="180"/>
      <c r="B145" s="214"/>
      <c r="C145" s="214"/>
      <c r="D145" s="214"/>
      <c r="E145" s="214"/>
      <c r="F145" s="214"/>
      <c r="G145" s="214"/>
      <c r="H145" s="769"/>
      <c r="I145" s="769"/>
      <c r="J145" s="180"/>
      <c r="K145" s="769"/>
      <c r="L145" s="214"/>
      <c r="M145" s="1615"/>
      <c r="N145" s="214"/>
      <c r="O145" s="214"/>
      <c r="P145" s="214"/>
      <c r="Q145" s="214"/>
      <c r="R145" s="214"/>
      <c r="S145" s="214"/>
      <c r="T145" s="214"/>
      <c r="U145" s="214"/>
      <c r="V145" s="214"/>
      <c r="W145" s="214"/>
      <c r="X145" s="214"/>
      <c r="Y145" s="214"/>
      <c r="Z145" s="214"/>
      <c r="AA145" s="214"/>
      <c r="AB145" s="214"/>
    </row>
    <row r="146">
      <c r="A146" s="180"/>
      <c r="B146" s="214"/>
      <c r="C146" s="214"/>
      <c r="D146" s="214"/>
      <c r="E146" s="214"/>
      <c r="F146" s="214"/>
      <c r="G146" s="214"/>
      <c r="H146" s="769"/>
      <c r="I146" s="769"/>
      <c r="J146" s="180"/>
      <c r="K146" s="769"/>
      <c r="L146" s="214"/>
      <c r="M146" s="1615"/>
      <c r="N146" s="214"/>
      <c r="O146" s="214"/>
      <c r="P146" s="214"/>
      <c r="Q146" s="214"/>
      <c r="R146" s="214"/>
      <c r="S146" s="214"/>
      <c r="T146" s="214"/>
      <c r="U146" s="214"/>
      <c r="V146" s="214"/>
      <c r="W146" s="214"/>
      <c r="X146" s="214"/>
      <c r="Y146" s="214"/>
      <c r="Z146" s="214"/>
      <c r="AA146" s="214"/>
      <c r="AB146" s="214"/>
    </row>
    <row r="147">
      <c r="A147" s="180"/>
      <c r="B147" s="214"/>
      <c r="C147" s="214"/>
      <c r="D147" s="214"/>
      <c r="E147" s="214"/>
      <c r="F147" s="214"/>
      <c r="G147" s="214"/>
      <c r="H147" s="769"/>
      <c r="I147" s="769"/>
      <c r="J147" s="180"/>
      <c r="K147" s="769"/>
      <c r="L147" s="214"/>
      <c r="M147" s="1615"/>
      <c r="N147" s="214"/>
      <c r="O147" s="214"/>
      <c r="P147" s="214"/>
      <c r="Q147" s="214"/>
      <c r="R147" s="214"/>
      <c r="S147" s="214"/>
      <c r="T147" s="214"/>
      <c r="U147" s="214"/>
      <c r="V147" s="214"/>
      <c r="W147" s="214"/>
      <c r="X147" s="214"/>
      <c r="Y147" s="214"/>
      <c r="Z147" s="214"/>
      <c r="AA147" s="214"/>
      <c r="AB147" s="214"/>
    </row>
    <row r="148">
      <c r="A148" s="180"/>
      <c r="B148" s="214"/>
      <c r="C148" s="214"/>
      <c r="D148" s="214"/>
      <c r="E148" s="214"/>
      <c r="F148" s="214"/>
      <c r="G148" s="214"/>
      <c r="H148" s="769"/>
      <c r="I148" s="769"/>
      <c r="J148" s="180"/>
      <c r="K148" s="769"/>
      <c r="L148" s="214"/>
      <c r="M148" s="1615"/>
      <c r="N148" s="214"/>
      <c r="O148" s="214"/>
      <c r="P148" s="214"/>
      <c r="Q148" s="214"/>
      <c r="R148" s="214"/>
      <c r="S148" s="214"/>
      <c r="T148" s="214"/>
      <c r="U148" s="214"/>
      <c r="V148" s="214"/>
      <c r="W148" s="214"/>
      <c r="X148" s="214"/>
      <c r="Y148" s="214"/>
      <c r="Z148" s="214"/>
      <c r="AA148" s="214"/>
      <c r="AB148" s="214"/>
    </row>
    <row r="149">
      <c r="A149" s="180"/>
      <c r="B149" s="214"/>
      <c r="C149" s="214"/>
      <c r="D149" s="214"/>
      <c r="E149" s="214"/>
      <c r="F149" s="214"/>
      <c r="G149" s="214"/>
      <c r="H149" s="769"/>
      <c r="I149" s="769"/>
      <c r="J149" s="180"/>
      <c r="K149" s="769"/>
      <c r="L149" s="214"/>
      <c r="M149" s="1615"/>
      <c r="N149" s="214"/>
      <c r="O149" s="214"/>
      <c r="P149" s="214"/>
      <c r="Q149" s="214"/>
      <c r="R149" s="214"/>
      <c r="S149" s="214"/>
      <c r="T149" s="214"/>
      <c r="U149" s="214"/>
      <c r="V149" s="214"/>
      <c r="W149" s="214"/>
      <c r="X149" s="214"/>
      <c r="Y149" s="214"/>
      <c r="Z149" s="214"/>
      <c r="AA149" s="214"/>
      <c r="AB149" s="214"/>
    </row>
    <row r="150">
      <c r="A150" s="180"/>
      <c r="B150" s="214"/>
      <c r="C150" s="214"/>
      <c r="D150" s="214"/>
      <c r="E150" s="214"/>
      <c r="F150" s="214"/>
      <c r="G150" s="214"/>
      <c r="H150" s="769"/>
      <c r="I150" s="769"/>
      <c r="J150" s="180"/>
      <c r="K150" s="769"/>
      <c r="L150" s="214"/>
      <c r="M150" s="1615"/>
      <c r="N150" s="214"/>
      <c r="O150" s="214"/>
      <c r="P150" s="214"/>
      <c r="Q150" s="214"/>
      <c r="R150" s="214"/>
      <c r="S150" s="214"/>
      <c r="T150" s="214"/>
      <c r="U150" s="214"/>
      <c r="V150" s="214"/>
      <c r="W150" s="214"/>
      <c r="X150" s="214"/>
      <c r="Y150" s="214"/>
      <c r="Z150" s="214"/>
      <c r="AA150" s="214"/>
      <c r="AB150" s="214"/>
    </row>
    <row r="151">
      <c r="A151" s="180"/>
      <c r="B151" s="214"/>
      <c r="C151" s="214"/>
      <c r="D151" s="214"/>
      <c r="E151" s="214"/>
      <c r="F151" s="214"/>
      <c r="G151" s="214"/>
      <c r="H151" s="769"/>
      <c r="I151" s="769"/>
      <c r="J151" s="180"/>
      <c r="K151" s="769"/>
      <c r="L151" s="214"/>
      <c r="M151" s="1615"/>
      <c r="N151" s="214"/>
      <c r="O151" s="214"/>
      <c r="P151" s="214"/>
      <c r="Q151" s="214"/>
      <c r="R151" s="214"/>
      <c r="S151" s="214"/>
      <c r="T151" s="214"/>
      <c r="U151" s="214"/>
      <c r="V151" s="214"/>
      <c r="W151" s="214"/>
      <c r="X151" s="214"/>
      <c r="Y151" s="214"/>
      <c r="Z151" s="214"/>
      <c r="AA151" s="214"/>
      <c r="AB151" s="214"/>
    </row>
    <row r="152">
      <c r="A152" s="180"/>
      <c r="B152" s="214"/>
      <c r="C152" s="214"/>
      <c r="D152" s="214"/>
      <c r="E152" s="214"/>
      <c r="F152" s="214"/>
      <c r="G152" s="214"/>
      <c r="H152" s="769"/>
      <c r="I152" s="769"/>
      <c r="J152" s="180"/>
      <c r="K152" s="769"/>
      <c r="L152" s="214"/>
      <c r="M152" s="1615"/>
      <c r="N152" s="214"/>
      <c r="O152" s="214"/>
      <c r="P152" s="214"/>
      <c r="Q152" s="214"/>
      <c r="R152" s="214"/>
      <c r="S152" s="214"/>
      <c r="T152" s="214"/>
      <c r="U152" s="214"/>
      <c r="V152" s="214"/>
      <c r="W152" s="214"/>
      <c r="X152" s="214"/>
      <c r="Y152" s="214"/>
      <c r="Z152" s="214"/>
      <c r="AA152" s="214"/>
      <c r="AB152" s="214"/>
    </row>
    <row r="153">
      <c r="A153" s="180"/>
      <c r="B153" s="214"/>
      <c r="C153" s="214"/>
      <c r="D153" s="214"/>
      <c r="E153" s="214"/>
      <c r="F153" s="214"/>
      <c r="G153" s="214"/>
      <c r="H153" s="769"/>
      <c r="I153" s="769"/>
      <c r="J153" s="180"/>
      <c r="K153" s="769"/>
      <c r="L153" s="214"/>
      <c r="M153" s="1615"/>
      <c r="N153" s="214"/>
      <c r="O153" s="214"/>
      <c r="P153" s="214"/>
      <c r="Q153" s="214"/>
      <c r="R153" s="214"/>
      <c r="S153" s="214"/>
      <c r="T153" s="214"/>
      <c r="U153" s="214"/>
      <c r="V153" s="214"/>
      <c r="W153" s="214"/>
      <c r="X153" s="214"/>
      <c r="Y153" s="214"/>
      <c r="Z153" s="214"/>
      <c r="AA153" s="214"/>
      <c r="AB153" s="214"/>
    </row>
    <row r="154">
      <c r="A154" s="180"/>
      <c r="B154" s="214"/>
      <c r="C154" s="214"/>
      <c r="D154" s="214"/>
      <c r="E154" s="214"/>
      <c r="F154" s="214"/>
      <c r="G154" s="214"/>
      <c r="H154" s="769"/>
      <c r="I154" s="769"/>
      <c r="J154" s="180"/>
      <c r="K154" s="769"/>
      <c r="L154" s="214"/>
      <c r="M154" s="1615"/>
      <c r="N154" s="214"/>
      <c r="O154" s="214"/>
      <c r="P154" s="214"/>
      <c r="Q154" s="214"/>
      <c r="R154" s="214"/>
      <c r="S154" s="214"/>
      <c r="T154" s="214"/>
      <c r="U154" s="214"/>
      <c r="V154" s="214"/>
      <c r="W154" s="214"/>
      <c r="X154" s="214"/>
      <c r="Y154" s="214"/>
      <c r="Z154" s="214"/>
      <c r="AA154" s="214"/>
      <c r="AB154" s="214"/>
    </row>
    <row r="155">
      <c r="A155" s="180"/>
      <c r="B155" s="214"/>
      <c r="C155" s="214"/>
      <c r="D155" s="214"/>
      <c r="E155" s="214"/>
      <c r="F155" s="214"/>
      <c r="G155" s="214"/>
      <c r="H155" s="769"/>
      <c r="I155" s="769"/>
      <c r="J155" s="180"/>
      <c r="K155" s="769"/>
      <c r="L155" s="214"/>
      <c r="M155" s="1615"/>
      <c r="N155" s="214"/>
      <c r="O155" s="214"/>
      <c r="P155" s="214"/>
      <c r="Q155" s="214"/>
      <c r="R155" s="214"/>
      <c r="S155" s="214"/>
      <c r="T155" s="214"/>
      <c r="U155" s="214"/>
      <c r="V155" s="214"/>
      <c r="W155" s="214"/>
      <c r="X155" s="214"/>
      <c r="Y155" s="214"/>
      <c r="Z155" s="214"/>
      <c r="AA155" s="214"/>
      <c r="AB155" s="214"/>
    </row>
    <row r="156">
      <c r="A156" s="180"/>
      <c r="B156" s="214"/>
      <c r="C156" s="214"/>
      <c r="D156" s="214"/>
      <c r="E156" s="214"/>
      <c r="F156" s="214"/>
      <c r="G156" s="214"/>
      <c r="H156" s="769"/>
      <c r="I156" s="769"/>
      <c r="J156" s="180"/>
      <c r="K156" s="769"/>
      <c r="L156" s="214"/>
      <c r="M156" s="1615"/>
      <c r="N156" s="214"/>
      <c r="O156" s="214"/>
      <c r="P156" s="214"/>
      <c r="Q156" s="214"/>
      <c r="R156" s="214"/>
      <c r="S156" s="214"/>
      <c r="T156" s="214"/>
      <c r="U156" s="214"/>
      <c r="V156" s="214"/>
      <c r="W156" s="214"/>
      <c r="X156" s="214"/>
      <c r="Y156" s="214"/>
      <c r="Z156" s="214"/>
      <c r="AA156" s="214"/>
      <c r="AB156" s="214"/>
    </row>
    <row r="157">
      <c r="A157" s="180"/>
      <c r="B157" s="214"/>
      <c r="C157" s="214"/>
      <c r="D157" s="214"/>
      <c r="E157" s="214"/>
      <c r="F157" s="214"/>
      <c r="G157" s="214"/>
      <c r="H157" s="769"/>
      <c r="I157" s="769"/>
      <c r="J157" s="180"/>
      <c r="K157" s="769"/>
      <c r="L157" s="214"/>
      <c r="M157" s="1615"/>
      <c r="N157" s="214"/>
      <c r="O157" s="214"/>
      <c r="P157" s="214"/>
      <c r="Q157" s="214"/>
      <c r="R157" s="214"/>
      <c r="S157" s="214"/>
      <c r="T157" s="214"/>
      <c r="U157" s="214"/>
      <c r="V157" s="214"/>
      <c r="W157" s="214"/>
      <c r="X157" s="214"/>
      <c r="Y157" s="214"/>
      <c r="Z157" s="214"/>
      <c r="AA157" s="214"/>
      <c r="AB157" s="214"/>
    </row>
    <row r="158">
      <c r="A158" s="180"/>
      <c r="B158" s="214"/>
      <c r="C158" s="214"/>
      <c r="D158" s="214"/>
      <c r="E158" s="214"/>
      <c r="F158" s="214"/>
      <c r="G158" s="214"/>
      <c r="H158" s="769"/>
      <c r="I158" s="769"/>
      <c r="J158" s="180"/>
      <c r="K158" s="769"/>
      <c r="L158" s="214"/>
      <c r="M158" s="1615"/>
      <c r="N158" s="214"/>
      <c r="O158" s="214"/>
      <c r="P158" s="214"/>
      <c r="Q158" s="214"/>
      <c r="R158" s="214"/>
      <c r="S158" s="214"/>
      <c r="T158" s="214"/>
      <c r="U158" s="214"/>
      <c r="V158" s="214"/>
      <c r="W158" s="214"/>
      <c r="X158" s="214"/>
      <c r="Y158" s="214"/>
      <c r="Z158" s="214"/>
      <c r="AA158" s="214"/>
      <c r="AB158" s="214"/>
    </row>
    <row r="159">
      <c r="A159" s="180"/>
      <c r="B159" s="214"/>
      <c r="C159" s="214"/>
      <c r="D159" s="214"/>
      <c r="E159" s="214"/>
      <c r="F159" s="214"/>
      <c r="G159" s="214"/>
      <c r="H159" s="769"/>
      <c r="I159" s="769"/>
      <c r="J159" s="180"/>
      <c r="K159" s="769"/>
      <c r="L159" s="214"/>
      <c r="M159" s="1615"/>
      <c r="N159" s="214"/>
      <c r="O159" s="214"/>
      <c r="P159" s="214"/>
      <c r="Q159" s="214"/>
      <c r="R159" s="214"/>
      <c r="S159" s="214"/>
      <c r="T159" s="214"/>
      <c r="U159" s="214"/>
      <c r="V159" s="214"/>
      <c r="W159" s="214"/>
      <c r="X159" s="214"/>
      <c r="Y159" s="214"/>
      <c r="Z159" s="214"/>
      <c r="AA159" s="214"/>
      <c r="AB159" s="214"/>
    </row>
    <row r="160">
      <c r="A160" s="180"/>
      <c r="B160" s="214"/>
      <c r="C160" s="214"/>
      <c r="D160" s="214"/>
      <c r="E160" s="214"/>
      <c r="F160" s="214"/>
      <c r="G160" s="214"/>
      <c r="H160" s="769"/>
      <c r="I160" s="769"/>
      <c r="J160" s="180"/>
      <c r="K160" s="769"/>
      <c r="L160" s="214"/>
      <c r="M160" s="1615"/>
      <c r="N160" s="214"/>
      <c r="O160" s="214"/>
      <c r="P160" s="214"/>
      <c r="Q160" s="214"/>
      <c r="R160" s="214"/>
      <c r="S160" s="214"/>
      <c r="T160" s="214"/>
      <c r="U160" s="214"/>
      <c r="V160" s="214"/>
      <c r="W160" s="214"/>
      <c r="X160" s="214"/>
      <c r="Y160" s="214"/>
      <c r="Z160" s="214"/>
      <c r="AA160" s="214"/>
      <c r="AB160" s="214"/>
    </row>
    <row r="161">
      <c r="A161" s="180"/>
      <c r="B161" s="214"/>
      <c r="C161" s="214"/>
      <c r="D161" s="214"/>
      <c r="E161" s="214"/>
      <c r="F161" s="214"/>
      <c r="G161" s="214"/>
      <c r="H161" s="769"/>
      <c r="I161" s="769"/>
      <c r="J161" s="180"/>
      <c r="K161" s="769"/>
      <c r="L161" s="214"/>
      <c r="M161" s="1615"/>
      <c r="N161" s="214"/>
      <c r="O161" s="214"/>
      <c r="P161" s="214"/>
      <c r="Q161" s="214"/>
      <c r="R161" s="214"/>
      <c r="S161" s="214"/>
      <c r="T161" s="214"/>
      <c r="U161" s="214"/>
      <c r="V161" s="214"/>
      <c r="W161" s="214"/>
      <c r="X161" s="214"/>
      <c r="Y161" s="214"/>
      <c r="Z161" s="214"/>
      <c r="AA161" s="214"/>
      <c r="AB161" s="214"/>
    </row>
    <row r="162">
      <c r="A162" s="180"/>
      <c r="B162" s="214"/>
      <c r="C162" s="214"/>
      <c r="D162" s="214"/>
      <c r="E162" s="214"/>
      <c r="F162" s="214"/>
      <c r="G162" s="214"/>
      <c r="H162" s="769"/>
      <c r="I162" s="769"/>
      <c r="J162" s="180"/>
      <c r="K162" s="769"/>
      <c r="L162" s="214"/>
      <c r="M162" s="1615"/>
      <c r="N162" s="214"/>
      <c r="O162" s="214"/>
      <c r="P162" s="214"/>
      <c r="Q162" s="214"/>
      <c r="R162" s="214"/>
      <c r="S162" s="214"/>
      <c r="T162" s="214"/>
      <c r="U162" s="214"/>
      <c r="V162" s="214"/>
      <c r="W162" s="214"/>
      <c r="X162" s="214"/>
      <c r="Y162" s="214"/>
      <c r="Z162" s="214"/>
      <c r="AA162" s="214"/>
      <c r="AB162" s="214"/>
    </row>
    <row r="163">
      <c r="A163" s="180"/>
      <c r="B163" s="214"/>
      <c r="C163" s="214"/>
      <c r="D163" s="214"/>
      <c r="E163" s="214"/>
      <c r="F163" s="214"/>
      <c r="G163" s="214"/>
      <c r="H163" s="769"/>
      <c r="I163" s="769"/>
      <c r="J163" s="180"/>
      <c r="K163" s="769"/>
      <c r="L163" s="214"/>
      <c r="M163" s="1615"/>
      <c r="N163" s="214"/>
      <c r="O163" s="214"/>
      <c r="P163" s="214"/>
      <c r="Q163" s="214"/>
      <c r="R163" s="214"/>
      <c r="S163" s="214"/>
      <c r="T163" s="214"/>
      <c r="U163" s="214"/>
      <c r="V163" s="214"/>
      <c r="W163" s="214"/>
      <c r="X163" s="214"/>
      <c r="Y163" s="214"/>
      <c r="Z163" s="214"/>
      <c r="AA163" s="214"/>
      <c r="AB163" s="214"/>
    </row>
    <row r="164">
      <c r="A164" s="180"/>
      <c r="B164" s="214"/>
      <c r="C164" s="214"/>
      <c r="D164" s="214"/>
      <c r="E164" s="214"/>
      <c r="F164" s="214"/>
      <c r="G164" s="214"/>
      <c r="H164" s="769"/>
      <c r="I164" s="769"/>
      <c r="J164" s="180"/>
      <c r="K164" s="769"/>
      <c r="L164" s="214"/>
      <c r="M164" s="1615"/>
      <c r="N164" s="214"/>
      <c r="O164" s="214"/>
      <c r="P164" s="214"/>
      <c r="Q164" s="214"/>
      <c r="R164" s="214"/>
      <c r="S164" s="214"/>
      <c r="T164" s="214"/>
      <c r="U164" s="214"/>
      <c r="V164" s="214"/>
      <c r="W164" s="214"/>
      <c r="X164" s="214"/>
      <c r="Y164" s="214"/>
      <c r="Z164" s="214"/>
      <c r="AA164" s="214"/>
      <c r="AB164" s="214"/>
    </row>
    <row r="165">
      <c r="A165" s="180"/>
      <c r="B165" s="214"/>
      <c r="C165" s="214"/>
      <c r="D165" s="214"/>
      <c r="E165" s="214"/>
      <c r="F165" s="214"/>
      <c r="G165" s="214"/>
      <c r="H165" s="769"/>
      <c r="I165" s="769"/>
      <c r="J165" s="180"/>
      <c r="K165" s="769"/>
      <c r="L165" s="214"/>
      <c r="M165" s="1615"/>
      <c r="N165" s="214"/>
      <c r="O165" s="214"/>
      <c r="P165" s="214"/>
      <c r="Q165" s="214"/>
      <c r="R165" s="214"/>
      <c r="S165" s="214"/>
      <c r="T165" s="214"/>
      <c r="U165" s="214"/>
      <c r="V165" s="214"/>
      <c r="W165" s="214"/>
      <c r="X165" s="214"/>
      <c r="Y165" s="214"/>
      <c r="Z165" s="214"/>
      <c r="AA165" s="214"/>
      <c r="AB165" s="214"/>
    </row>
    <row r="166">
      <c r="A166" s="180"/>
      <c r="B166" s="214"/>
      <c r="C166" s="214"/>
      <c r="D166" s="214"/>
      <c r="E166" s="214"/>
      <c r="F166" s="214"/>
      <c r="G166" s="214"/>
      <c r="H166" s="769"/>
      <c r="I166" s="769"/>
      <c r="J166" s="180"/>
      <c r="K166" s="769"/>
      <c r="L166" s="214"/>
      <c r="M166" s="1615"/>
      <c r="N166" s="214"/>
      <c r="O166" s="214"/>
      <c r="P166" s="214"/>
      <c r="Q166" s="214"/>
      <c r="R166" s="214"/>
      <c r="S166" s="214"/>
      <c r="T166" s="214"/>
      <c r="U166" s="214"/>
      <c r="V166" s="214"/>
      <c r="W166" s="214"/>
      <c r="X166" s="214"/>
      <c r="Y166" s="214"/>
      <c r="Z166" s="214"/>
      <c r="AA166" s="214"/>
      <c r="AB166" s="214"/>
    </row>
    <row r="167">
      <c r="A167" s="180"/>
      <c r="B167" s="214"/>
      <c r="C167" s="214"/>
      <c r="D167" s="214"/>
      <c r="E167" s="214"/>
      <c r="F167" s="214"/>
      <c r="G167" s="214"/>
      <c r="H167" s="769"/>
      <c r="I167" s="769"/>
      <c r="J167" s="180"/>
      <c r="K167" s="769"/>
      <c r="L167" s="214"/>
      <c r="M167" s="1615"/>
      <c r="N167" s="214"/>
      <c r="O167" s="214"/>
      <c r="P167" s="214"/>
      <c r="Q167" s="214"/>
      <c r="R167" s="214"/>
      <c r="S167" s="214"/>
      <c r="T167" s="214"/>
      <c r="U167" s="214"/>
      <c r="V167" s="214"/>
      <c r="W167" s="214"/>
      <c r="X167" s="214"/>
      <c r="Y167" s="214"/>
      <c r="Z167" s="214"/>
      <c r="AA167" s="214"/>
      <c r="AB167" s="214"/>
    </row>
    <row r="168">
      <c r="A168" s="180"/>
      <c r="B168" s="214"/>
      <c r="C168" s="214"/>
      <c r="D168" s="214"/>
      <c r="E168" s="214"/>
      <c r="F168" s="214"/>
      <c r="G168" s="214"/>
      <c r="H168" s="769"/>
      <c r="I168" s="769"/>
      <c r="J168" s="180"/>
      <c r="K168" s="769"/>
      <c r="L168" s="214"/>
      <c r="M168" s="1615"/>
      <c r="N168" s="214"/>
      <c r="O168" s="214"/>
      <c r="P168" s="214"/>
      <c r="Q168" s="214"/>
      <c r="R168" s="214"/>
      <c r="S168" s="214"/>
      <c r="T168" s="214"/>
      <c r="U168" s="214"/>
      <c r="V168" s="214"/>
      <c r="W168" s="214"/>
      <c r="X168" s="214"/>
      <c r="Y168" s="214"/>
      <c r="Z168" s="214"/>
      <c r="AA168" s="214"/>
      <c r="AB168" s="214"/>
    </row>
    <row r="169">
      <c r="A169" s="180"/>
      <c r="B169" s="214"/>
      <c r="C169" s="214"/>
      <c r="D169" s="214"/>
      <c r="E169" s="214"/>
      <c r="F169" s="214"/>
      <c r="G169" s="214"/>
      <c r="H169" s="769"/>
      <c r="I169" s="769"/>
      <c r="J169" s="180"/>
      <c r="K169" s="769"/>
      <c r="L169" s="214"/>
      <c r="M169" s="1615"/>
      <c r="N169" s="214"/>
      <c r="O169" s="214"/>
      <c r="P169" s="214"/>
      <c r="Q169" s="214"/>
      <c r="R169" s="214"/>
      <c r="S169" s="214"/>
      <c r="T169" s="214"/>
      <c r="U169" s="214"/>
      <c r="V169" s="214"/>
      <c r="W169" s="214"/>
      <c r="X169" s="214"/>
      <c r="Y169" s="214"/>
      <c r="Z169" s="214"/>
      <c r="AA169" s="214"/>
      <c r="AB169" s="214"/>
    </row>
    <row r="170">
      <c r="A170" s="180"/>
      <c r="B170" s="214"/>
      <c r="C170" s="214"/>
      <c r="D170" s="214"/>
      <c r="E170" s="214"/>
      <c r="F170" s="214"/>
      <c r="G170" s="214"/>
      <c r="H170" s="769"/>
      <c r="I170" s="769"/>
      <c r="J170" s="180"/>
      <c r="K170" s="769"/>
      <c r="L170" s="214"/>
      <c r="M170" s="1615"/>
      <c r="N170" s="214"/>
      <c r="O170" s="214"/>
      <c r="P170" s="214"/>
      <c r="Q170" s="214"/>
      <c r="R170" s="214"/>
      <c r="S170" s="214"/>
      <c r="T170" s="214"/>
      <c r="U170" s="214"/>
      <c r="V170" s="214"/>
      <c r="W170" s="214"/>
      <c r="X170" s="214"/>
      <c r="Y170" s="214"/>
      <c r="Z170" s="214"/>
      <c r="AA170" s="214"/>
      <c r="AB170" s="214"/>
    </row>
    <row r="171">
      <c r="A171" s="180"/>
      <c r="B171" s="214"/>
      <c r="C171" s="214"/>
      <c r="D171" s="214"/>
      <c r="E171" s="214"/>
      <c r="F171" s="214"/>
      <c r="G171" s="214"/>
      <c r="H171" s="769"/>
      <c r="I171" s="769"/>
      <c r="J171" s="180"/>
      <c r="K171" s="769"/>
      <c r="L171" s="214"/>
      <c r="M171" s="1615"/>
      <c r="N171" s="214"/>
      <c r="O171" s="214"/>
      <c r="P171" s="214"/>
      <c r="Q171" s="214"/>
      <c r="R171" s="214"/>
      <c r="S171" s="214"/>
      <c r="T171" s="214"/>
      <c r="U171" s="214"/>
      <c r="V171" s="214"/>
      <c r="W171" s="214"/>
      <c r="X171" s="214"/>
      <c r="Y171" s="214"/>
      <c r="Z171" s="214"/>
      <c r="AA171" s="214"/>
      <c r="AB171" s="214"/>
    </row>
    <row r="172">
      <c r="A172" s="180"/>
      <c r="B172" s="214"/>
      <c r="C172" s="214"/>
      <c r="D172" s="214"/>
      <c r="E172" s="214"/>
      <c r="F172" s="214"/>
      <c r="G172" s="214"/>
      <c r="H172" s="769"/>
      <c r="I172" s="769"/>
      <c r="J172" s="180"/>
      <c r="K172" s="769"/>
      <c r="L172" s="214"/>
      <c r="M172" s="1615"/>
      <c r="N172" s="214"/>
      <c r="O172" s="214"/>
      <c r="P172" s="214"/>
      <c r="Q172" s="214"/>
      <c r="R172" s="214"/>
      <c r="S172" s="214"/>
      <c r="T172" s="214"/>
      <c r="U172" s="214"/>
      <c r="V172" s="214"/>
      <c r="W172" s="214"/>
      <c r="X172" s="214"/>
      <c r="Y172" s="214"/>
      <c r="Z172" s="214"/>
      <c r="AA172" s="214"/>
      <c r="AB172" s="214"/>
    </row>
    <row r="173">
      <c r="A173" s="180"/>
      <c r="B173" s="214"/>
      <c r="C173" s="214"/>
      <c r="D173" s="214"/>
      <c r="E173" s="214"/>
      <c r="F173" s="214"/>
      <c r="G173" s="214"/>
      <c r="H173" s="769"/>
      <c r="I173" s="769"/>
      <c r="J173" s="180"/>
      <c r="K173" s="769"/>
      <c r="L173" s="214"/>
      <c r="M173" s="1615"/>
      <c r="N173" s="214"/>
      <c r="O173" s="214"/>
      <c r="P173" s="214"/>
      <c r="Q173" s="214"/>
      <c r="R173" s="214"/>
      <c r="S173" s="214"/>
      <c r="T173" s="214"/>
      <c r="U173" s="214"/>
      <c r="V173" s="214"/>
      <c r="W173" s="214"/>
      <c r="X173" s="214"/>
      <c r="Y173" s="214"/>
      <c r="Z173" s="214"/>
      <c r="AA173" s="214"/>
      <c r="AB173" s="214"/>
    </row>
    <row r="174">
      <c r="A174" s="180"/>
      <c r="B174" s="214"/>
      <c r="C174" s="214"/>
      <c r="D174" s="214"/>
      <c r="E174" s="214"/>
      <c r="F174" s="214"/>
      <c r="G174" s="214"/>
      <c r="H174" s="769"/>
      <c r="I174" s="769"/>
      <c r="J174" s="180"/>
      <c r="K174" s="769"/>
      <c r="L174" s="214"/>
      <c r="M174" s="1615"/>
      <c r="N174" s="214"/>
      <c r="O174" s="214"/>
      <c r="P174" s="214"/>
      <c r="Q174" s="214"/>
      <c r="R174" s="214"/>
      <c r="S174" s="214"/>
      <c r="T174" s="214"/>
      <c r="U174" s="214"/>
      <c r="V174" s="214"/>
      <c r="W174" s="214"/>
      <c r="X174" s="214"/>
      <c r="Y174" s="214"/>
      <c r="Z174" s="214"/>
      <c r="AA174" s="214"/>
      <c r="AB174" s="214"/>
    </row>
    <row r="175">
      <c r="A175" s="180"/>
      <c r="B175" s="214"/>
      <c r="C175" s="214"/>
      <c r="D175" s="214"/>
      <c r="E175" s="214"/>
      <c r="F175" s="214"/>
      <c r="G175" s="214"/>
      <c r="H175" s="769"/>
      <c r="I175" s="769"/>
      <c r="J175" s="180"/>
      <c r="K175" s="769"/>
      <c r="L175" s="214"/>
      <c r="M175" s="1615"/>
      <c r="N175" s="214"/>
      <c r="O175" s="214"/>
      <c r="P175" s="214"/>
      <c r="Q175" s="214"/>
      <c r="R175" s="214"/>
      <c r="S175" s="214"/>
      <c r="T175" s="214"/>
      <c r="U175" s="214"/>
      <c r="V175" s="214"/>
      <c r="W175" s="214"/>
      <c r="X175" s="214"/>
      <c r="Y175" s="214"/>
      <c r="Z175" s="214"/>
      <c r="AA175" s="214"/>
      <c r="AB175" s="214"/>
    </row>
    <row r="176">
      <c r="A176" s="180"/>
      <c r="B176" s="214"/>
      <c r="C176" s="214"/>
      <c r="D176" s="214"/>
      <c r="E176" s="214"/>
      <c r="F176" s="214"/>
      <c r="G176" s="214"/>
      <c r="H176" s="769"/>
      <c r="I176" s="769"/>
      <c r="J176" s="180"/>
      <c r="K176" s="769"/>
      <c r="L176" s="214"/>
      <c r="M176" s="1615"/>
      <c r="N176" s="214"/>
      <c r="O176" s="214"/>
      <c r="P176" s="214"/>
      <c r="Q176" s="214"/>
      <c r="R176" s="214"/>
      <c r="S176" s="214"/>
      <c r="T176" s="214"/>
      <c r="U176" s="214"/>
      <c r="V176" s="214"/>
      <c r="W176" s="214"/>
      <c r="X176" s="214"/>
      <c r="Y176" s="214"/>
      <c r="Z176" s="214"/>
      <c r="AA176" s="214"/>
      <c r="AB176" s="214"/>
    </row>
    <row r="177">
      <c r="A177" s="180"/>
      <c r="B177" s="214"/>
      <c r="C177" s="214"/>
      <c r="D177" s="214"/>
      <c r="E177" s="214"/>
      <c r="F177" s="214"/>
      <c r="G177" s="214"/>
      <c r="H177" s="769"/>
      <c r="I177" s="769"/>
      <c r="J177" s="180"/>
      <c r="K177" s="769"/>
      <c r="L177" s="214"/>
      <c r="M177" s="1615"/>
      <c r="N177" s="214"/>
      <c r="O177" s="214"/>
      <c r="P177" s="214"/>
      <c r="Q177" s="214"/>
      <c r="R177" s="214"/>
      <c r="S177" s="214"/>
      <c r="T177" s="214"/>
      <c r="U177" s="214"/>
      <c r="V177" s="214"/>
      <c r="W177" s="214"/>
      <c r="X177" s="214"/>
      <c r="Y177" s="214"/>
      <c r="Z177" s="214"/>
      <c r="AA177" s="214"/>
      <c r="AB177" s="214"/>
    </row>
    <row r="178">
      <c r="A178" s="180"/>
      <c r="B178" s="214"/>
      <c r="C178" s="214"/>
      <c r="D178" s="214"/>
      <c r="E178" s="214"/>
      <c r="F178" s="214"/>
      <c r="G178" s="214"/>
      <c r="H178" s="769"/>
      <c r="I178" s="769"/>
      <c r="J178" s="180"/>
      <c r="K178" s="769"/>
      <c r="L178" s="214"/>
      <c r="M178" s="1615"/>
      <c r="N178" s="214"/>
      <c r="O178" s="214"/>
      <c r="P178" s="214"/>
      <c r="Q178" s="214"/>
      <c r="R178" s="214"/>
      <c r="S178" s="214"/>
      <c r="T178" s="214"/>
      <c r="U178" s="214"/>
      <c r="V178" s="214"/>
      <c r="W178" s="214"/>
      <c r="X178" s="214"/>
      <c r="Y178" s="214"/>
      <c r="Z178" s="214"/>
      <c r="AA178" s="214"/>
      <c r="AB178" s="214"/>
    </row>
    <row r="179">
      <c r="A179" s="180"/>
      <c r="B179" s="214"/>
      <c r="C179" s="214"/>
      <c r="D179" s="214"/>
      <c r="E179" s="214"/>
      <c r="F179" s="214"/>
      <c r="G179" s="214"/>
      <c r="H179" s="769"/>
      <c r="I179" s="769"/>
      <c r="J179" s="180"/>
      <c r="K179" s="769"/>
      <c r="L179" s="214"/>
      <c r="M179" s="1615"/>
      <c r="N179" s="214"/>
      <c r="O179" s="214"/>
      <c r="P179" s="214"/>
      <c r="Q179" s="214"/>
      <c r="R179" s="214"/>
      <c r="S179" s="214"/>
      <c r="T179" s="214"/>
      <c r="U179" s="214"/>
      <c r="V179" s="214"/>
      <c r="W179" s="214"/>
      <c r="X179" s="214"/>
      <c r="Y179" s="214"/>
      <c r="Z179" s="214"/>
      <c r="AA179" s="214"/>
      <c r="AB179" s="214"/>
    </row>
    <row r="180">
      <c r="A180" s="180"/>
      <c r="B180" s="214"/>
      <c r="C180" s="214"/>
      <c r="D180" s="214"/>
      <c r="E180" s="214"/>
      <c r="F180" s="214"/>
      <c r="G180" s="214"/>
      <c r="H180" s="769"/>
      <c r="I180" s="769"/>
      <c r="J180" s="180"/>
      <c r="K180" s="769"/>
      <c r="L180" s="214"/>
      <c r="M180" s="1615"/>
      <c r="N180" s="214"/>
      <c r="O180" s="214"/>
      <c r="P180" s="214"/>
      <c r="Q180" s="214"/>
      <c r="R180" s="214"/>
      <c r="S180" s="214"/>
      <c r="T180" s="214"/>
      <c r="U180" s="214"/>
      <c r="V180" s="214"/>
      <c r="W180" s="214"/>
      <c r="X180" s="214"/>
      <c r="Y180" s="214"/>
      <c r="Z180" s="214"/>
      <c r="AA180" s="214"/>
      <c r="AB180" s="214"/>
    </row>
    <row r="181">
      <c r="A181" s="180"/>
      <c r="B181" s="214"/>
      <c r="C181" s="214"/>
      <c r="D181" s="214"/>
      <c r="E181" s="214"/>
      <c r="F181" s="214"/>
      <c r="G181" s="214"/>
      <c r="H181" s="769"/>
      <c r="I181" s="769"/>
      <c r="J181" s="180"/>
      <c r="K181" s="769"/>
      <c r="L181" s="214"/>
      <c r="M181" s="1615"/>
      <c r="N181" s="214"/>
      <c r="O181" s="214"/>
      <c r="P181" s="214"/>
      <c r="Q181" s="214"/>
      <c r="R181" s="214"/>
      <c r="S181" s="214"/>
      <c r="T181" s="214"/>
      <c r="U181" s="214"/>
      <c r="V181" s="214"/>
      <c r="W181" s="214"/>
      <c r="X181" s="214"/>
      <c r="Y181" s="214"/>
      <c r="Z181" s="214"/>
      <c r="AA181" s="214"/>
      <c r="AB181" s="214"/>
    </row>
    <row r="182">
      <c r="A182" s="180"/>
      <c r="B182" s="214"/>
      <c r="C182" s="214"/>
      <c r="D182" s="214"/>
      <c r="E182" s="214"/>
      <c r="F182" s="214"/>
      <c r="G182" s="214"/>
      <c r="H182" s="769"/>
      <c r="I182" s="769"/>
      <c r="J182" s="180"/>
      <c r="K182" s="769"/>
      <c r="L182" s="214"/>
      <c r="M182" s="1615"/>
      <c r="N182" s="214"/>
      <c r="O182" s="214"/>
      <c r="P182" s="214"/>
      <c r="Q182" s="214"/>
      <c r="R182" s="214"/>
      <c r="S182" s="214"/>
      <c r="T182" s="214"/>
      <c r="U182" s="214"/>
      <c r="V182" s="214"/>
      <c r="W182" s="214"/>
      <c r="X182" s="214"/>
      <c r="Y182" s="214"/>
      <c r="Z182" s="214"/>
      <c r="AA182" s="214"/>
      <c r="AB182" s="214"/>
    </row>
    <row r="183">
      <c r="A183" s="180"/>
      <c r="B183" s="214"/>
      <c r="C183" s="214"/>
      <c r="D183" s="214"/>
      <c r="E183" s="214"/>
      <c r="F183" s="214"/>
      <c r="G183" s="214"/>
      <c r="H183" s="769"/>
      <c r="I183" s="769"/>
      <c r="J183" s="180"/>
      <c r="K183" s="769"/>
      <c r="L183" s="214"/>
      <c r="M183" s="1615"/>
      <c r="N183" s="214"/>
      <c r="O183" s="214"/>
      <c r="P183" s="214"/>
      <c r="Q183" s="214"/>
      <c r="R183" s="214"/>
      <c r="S183" s="214"/>
      <c r="T183" s="214"/>
      <c r="U183" s="214"/>
      <c r="V183" s="214"/>
      <c r="W183" s="214"/>
      <c r="X183" s="214"/>
      <c r="Y183" s="214"/>
      <c r="Z183" s="214"/>
      <c r="AA183" s="214"/>
      <c r="AB183" s="214"/>
    </row>
    <row r="184">
      <c r="A184" s="180"/>
      <c r="B184" s="214"/>
      <c r="C184" s="214"/>
      <c r="D184" s="214"/>
      <c r="E184" s="214"/>
      <c r="F184" s="214"/>
      <c r="G184" s="214"/>
      <c r="H184" s="769"/>
      <c r="I184" s="769"/>
      <c r="J184" s="180"/>
      <c r="K184" s="769"/>
      <c r="L184" s="214"/>
      <c r="M184" s="1615"/>
      <c r="N184" s="214"/>
      <c r="O184" s="214"/>
      <c r="P184" s="214"/>
      <c r="Q184" s="214"/>
      <c r="R184" s="214"/>
      <c r="S184" s="214"/>
      <c r="T184" s="214"/>
      <c r="U184" s="214"/>
      <c r="V184" s="214"/>
      <c r="W184" s="214"/>
      <c r="X184" s="214"/>
      <c r="Y184" s="214"/>
      <c r="Z184" s="214"/>
      <c r="AA184" s="214"/>
      <c r="AB184" s="214"/>
    </row>
    <row r="185">
      <c r="A185" s="180"/>
      <c r="B185" s="214"/>
      <c r="C185" s="214"/>
      <c r="D185" s="214"/>
      <c r="E185" s="214"/>
      <c r="F185" s="214"/>
      <c r="G185" s="214"/>
      <c r="H185" s="769"/>
      <c r="I185" s="769"/>
      <c r="J185" s="180"/>
      <c r="K185" s="769"/>
      <c r="L185" s="214"/>
      <c r="M185" s="1615"/>
      <c r="N185" s="214"/>
      <c r="O185" s="214"/>
      <c r="P185" s="214"/>
      <c r="Q185" s="214"/>
      <c r="R185" s="214"/>
      <c r="S185" s="214"/>
      <c r="T185" s="214"/>
      <c r="U185" s="214"/>
      <c r="V185" s="214"/>
      <c r="W185" s="214"/>
      <c r="X185" s="214"/>
      <c r="Y185" s="214"/>
      <c r="Z185" s="214"/>
      <c r="AA185" s="214"/>
      <c r="AB185" s="214"/>
    </row>
    <row r="186">
      <c r="A186" s="180"/>
      <c r="B186" s="214"/>
      <c r="C186" s="214"/>
      <c r="D186" s="214"/>
      <c r="E186" s="214"/>
      <c r="F186" s="214"/>
      <c r="G186" s="214"/>
      <c r="H186" s="769"/>
      <c r="I186" s="769"/>
      <c r="J186" s="180"/>
      <c r="K186" s="769"/>
      <c r="L186" s="214"/>
      <c r="M186" s="1615"/>
      <c r="N186" s="214"/>
      <c r="O186" s="214"/>
      <c r="P186" s="214"/>
      <c r="Q186" s="214"/>
      <c r="R186" s="214"/>
      <c r="S186" s="214"/>
      <c r="T186" s="214"/>
      <c r="U186" s="214"/>
      <c r="V186" s="214"/>
      <c r="W186" s="214"/>
      <c r="X186" s="214"/>
      <c r="Y186" s="214"/>
      <c r="Z186" s="214"/>
      <c r="AA186" s="214"/>
      <c r="AB186" s="214"/>
    </row>
    <row r="187">
      <c r="A187" s="180"/>
      <c r="B187" s="214"/>
      <c r="C187" s="214"/>
      <c r="D187" s="214"/>
      <c r="E187" s="214"/>
      <c r="F187" s="214"/>
      <c r="G187" s="214"/>
      <c r="H187" s="769"/>
      <c r="I187" s="769"/>
      <c r="J187" s="180"/>
      <c r="K187" s="769"/>
      <c r="L187" s="214"/>
      <c r="M187" s="1615"/>
      <c r="N187" s="214"/>
      <c r="O187" s="214"/>
      <c r="P187" s="214"/>
      <c r="Q187" s="214"/>
      <c r="R187" s="214"/>
      <c r="S187" s="214"/>
      <c r="T187" s="214"/>
      <c r="U187" s="214"/>
      <c r="V187" s="214"/>
      <c r="W187" s="214"/>
      <c r="X187" s="214"/>
      <c r="Y187" s="214"/>
      <c r="Z187" s="214"/>
      <c r="AA187" s="214"/>
      <c r="AB187" s="214"/>
    </row>
    <row r="188">
      <c r="A188" s="180"/>
      <c r="B188" s="214"/>
      <c r="C188" s="214"/>
      <c r="D188" s="214"/>
      <c r="E188" s="214"/>
      <c r="F188" s="214"/>
      <c r="G188" s="214"/>
      <c r="H188" s="769"/>
      <c r="I188" s="769"/>
      <c r="J188" s="180"/>
      <c r="K188" s="769"/>
      <c r="L188" s="214"/>
      <c r="M188" s="1615"/>
      <c r="N188" s="214"/>
      <c r="O188" s="214"/>
      <c r="P188" s="214"/>
      <c r="Q188" s="214"/>
      <c r="R188" s="214"/>
      <c r="S188" s="214"/>
      <c r="T188" s="214"/>
      <c r="U188" s="214"/>
      <c r="V188" s="214"/>
      <c r="W188" s="214"/>
      <c r="X188" s="214"/>
      <c r="Y188" s="214"/>
      <c r="Z188" s="214"/>
      <c r="AA188" s="214"/>
      <c r="AB188" s="214"/>
    </row>
    <row r="189">
      <c r="A189" s="180"/>
      <c r="B189" s="214"/>
      <c r="C189" s="214"/>
      <c r="D189" s="214"/>
      <c r="E189" s="214"/>
      <c r="F189" s="214"/>
      <c r="G189" s="214"/>
      <c r="H189" s="769"/>
      <c r="I189" s="769"/>
      <c r="J189" s="180"/>
      <c r="K189" s="769"/>
      <c r="L189" s="214"/>
      <c r="M189" s="1615"/>
      <c r="N189" s="214"/>
      <c r="O189" s="214"/>
      <c r="P189" s="214"/>
      <c r="Q189" s="214"/>
      <c r="R189" s="214"/>
      <c r="S189" s="214"/>
      <c r="T189" s="214"/>
      <c r="U189" s="214"/>
      <c r="V189" s="214"/>
      <c r="W189" s="214"/>
      <c r="X189" s="214"/>
      <c r="Y189" s="214"/>
      <c r="Z189" s="214"/>
      <c r="AA189" s="214"/>
      <c r="AB189" s="214"/>
    </row>
    <row r="190">
      <c r="A190" s="180"/>
      <c r="B190" s="214"/>
      <c r="C190" s="214"/>
      <c r="D190" s="214"/>
      <c r="E190" s="214"/>
      <c r="F190" s="214"/>
      <c r="G190" s="214"/>
      <c r="H190" s="769"/>
      <c r="I190" s="769"/>
      <c r="J190" s="180"/>
      <c r="K190" s="769"/>
      <c r="L190" s="214"/>
      <c r="M190" s="1615"/>
      <c r="N190" s="214"/>
      <c r="O190" s="214"/>
      <c r="P190" s="214"/>
      <c r="Q190" s="214"/>
      <c r="R190" s="214"/>
      <c r="S190" s="214"/>
      <c r="T190" s="214"/>
      <c r="U190" s="214"/>
      <c r="V190" s="214"/>
      <c r="W190" s="214"/>
      <c r="X190" s="214"/>
      <c r="Y190" s="214"/>
      <c r="Z190" s="214"/>
      <c r="AA190" s="214"/>
      <c r="AB190" s="214"/>
    </row>
    <row r="191">
      <c r="A191" s="180"/>
      <c r="B191" s="214"/>
      <c r="C191" s="214"/>
      <c r="D191" s="214"/>
      <c r="E191" s="214"/>
      <c r="F191" s="214"/>
      <c r="G191" s="214"/>
      <c r="H191" s="769"/>
      <c r="I191" s="769"/>
      <c r="J191" s="180"/>
      <c r="K191" s="769"/>
      <c r="L191" s="214"/>
      <c r="M191" s="1615"/>
      <c r="N191" s="214"/>
      <c r="O191" s="214"/>
      <c r="P191" s="214"/>
      <c r="Q191" s="214"/>
      <c r="R191" s="214"/>
      <c r="S191" s="214"/>
      <c r="T191" s="214"/>
      <c r="U191" s="214"/>
      <c r="V191" s="214"/>
      <c r="W191" s="214"/>
      <c r="X191" s="214"/>
      <c r="Y191" s="214"/>
      <c r="Z191" s="214"/>
      <c r="AA191" s="214"/>
      <c r="AB191" s="214"/>
    </row>
    <row r="192">
      <c r="A192" s="180"/>
      <c r="B192" s="214"/>
      <c r="C192" s="214"/>
      <c r="D192" s="214"/>
      <c r="E192" s="214"/>
      <c r="F192" s="214"/>
      <c r="G192" s="214"/>
      <c r="H192" s="769"/>
      <c r="I192" s="769"/>
      <c r="J192" s="180"/>
      <c r="K192" s="769"/>
      <c r="L192" s="214"/>
      <c r="M192" s="1615"/>
      <c r="N192" s="214"/>
      <c r="O192" s="214"/>
      <c r="P192" s="214"/>
      <c r="Q192" s="214"/>
      <c r="R192" s="214"/>
      <c r="S192" s="214"/>
      <c r="T192" s="214"/>
      <c r="U192" s="214"/>
      <c r="V192" s="214"/>
      <c r="W192" s="214"/>
      <c r="X192" s="214"/>
      <c r="Y192" s="214"/>
      <c r="Z192" s="214"/>
      <c r="AA192" s="214"/>
      <c r="AB192" s="214"/>
    </row>
    <row r="193">
      <c r="A193" s="180"/>
      <c r="B193" s="214"/>
      <c r="C193" s="214"/>
      <c r="D193" s="214"/>
      <c r="E193" s="214"/>
      <c r="F193" s="214"/>
      <c r="G193" s="214"/>
      <c r="H193" s="769"/>
      <c r="I193" s="769"/>
      <c r="J193" s="180"/>
      <c r="K193" s="769"/>
      <c r="L193" s="214"/>
      <c r="M193" s="1615"/>
      <c r="N193" s="214"/>
      <c r="O193" s="214"/>
      <c r="P193" s="214"/>
      <c r="Q193" s="214"/>
      <c r="R193" s="214"/>
      <c r="S193" s="214"/>
      <c r="T193" s="214"/>
      <c r="U193" s="214"/>
      <c r="V193" s="214"/>
      <c r="W193" s="214"/>
      <c r="X193" s="214"/>
      <c r="Y193" s="214"/>
      <c r="Z193" s="214"/>
      <c r="AA193" s="214"/>
      <c r="AB193" s="214"/>
    </row>
    <row r="194">
      <c r="A194" s="180"/>
      <c r="B194" s="214"/>
      <c r="C194" s="214"/>
      <c r="D194" s="214"/>
      <c r="E194" s="214"/>
      <c r="F194" s="214"/>
      <c r="G194" s="214"/>
      <c r="H194" s="769"/>
      <c r="I194" s="769"/>
      <c r="J194" s="180"/>
      <c r="K194" s="769"/>
      <c r="L194" s="214"/>
      <c r="M194" s="1615"/>
      <c r="N194" s="214"/>
      <c r="O194" s="214"/>
      <c r="P194" s="214"/>
      <c r="Q194" s="214"/>
      <c r="R194" s="214"/>
      <c r="S194" s="214"/>
      <c r="T194" s="214"/>
      <c r="U194" s="214"/>
      <c r="V194" s="214"/>
      <c r="W194" s="214"/>
      <c r="X194" s="214"/>
      <c r="Y194" s="214"/>
      <c r="Z194" s="214"/>
      <c r="AA194" s="214"/>
      <c r="AB194" s="214"/>
    </row>
    <row r="195">
      <c r="A195" s="180"/>
      <c r="B195" s="214"/>
      <c r="C195" s="214"/>
      <c r="D195" s="214"/>
      <c r="E195" s="214"/>
      <c r="F195" s="214"/>
      <c r="G195" s="214"/>
      <c r="H195" s="769"/>
      <c r="I195" s="769"/>
      <c r="J195" s="180"/>
      <c r="K195" s="769"/>
      <c r="L195" s="214"/>
      <c r="M195" s="1615"/>
      <c r="N195" s="214"/>
      <c r="O195" s="214"/>
      <c r="P195" s="214"/>
      <c r="Q195" s="214"/>
      <c r="R195" s="214"/>
      <c r="S195" s="214"/>
      <c r="T195" s="214"/>
      <c r="U195" s="214"/>
      <c r="V195" s="214"/>
      <c r="W195" s="214"/>
      <c r="X195" s="214"/>
      <c r="Y195" s="214"/>
      <c r="Z195" s="214"/>
      <c r="AA195" s="214"/>
      <c r="AB195" s="214"/>
    </row>
    <row r="196">
      <c r="A196" s="180"/>
      <c r="B196" s="214"/>
      <c r="C196" s="214"/>
      <c r="D196" s="214"/>
      <c r="E196" s="214"/>
      <c r="F196" s="214"/>
      <c r="G196" s="214"/>
      <c r="H196" s="769"/>
      <c r="I196" s="769"/>
      <c r="J196" s="180"/>
      <c r="K196" s="769"/>
      <c r="L196" s="214"/>
      <c r="M196" s="1615"/>
      <c r="N196" s="214"/>
      <c r="O196" s="214"/>
      <c r="P196" s="214"/>
      <c r="Q196" s="214"/>
      <c r="R196" s="214"/>
      <c r="S196" s="214"/>
      <c r="T196" s="214"/>
      <c r="U196" s="214"/>
      <c r="V196" s="214"/>
      <c r="W196" s="214"/>
      <c r="X196" s="214"/>
      <c r="Y196" s="214"/>
      <c r="Z196" s="214"/>
      <c r="AA196" s="214"/>
      <c r="AB196" s="214"/>
    </row>
    <row r="197">
      <c r="A197" s="180"/>
      <c r="B197" s="214"/>
      <c r="C197" s="214"/>
      <c r="D197" s="214"/>
      <c r="E197" s="214"/>
      <c r="F197" s="214"/>
      <c r="G197" s="214"/>
      <c r="H197" s="769"/>
      <c r="I197" s="769"/>
      <c r="J197" s="180"/>
      <c r="K197" s="769"/>
      <c r="L197" s="214"/>
      <c r="M197" s="1615"/>
      <c r="N197" s="214"/>
      <c r="O197" s="214"/>
      <c r="P197" s="214"/>
      <c r="Q197" s="214"/>
      <c r="R197" s="214"/>
      <c r="S197" s="214"/>
      <c r="T197" s="214"/>
      <c r="U197" s="214"/>
      <c r="V197" s="214"/>
      <c r="W197" s="214"/>
      <c r="X197" s="214"/>
      <c r="Y197" s="214"/>
      <c r="Z197" s="214"/>
      <c r="AA197" s="214"/>
      <c r="AB197" s="214"/>
    </row>
    <row r="198">
      <c r="A198" s="180"/>
      <c r="B198" s="214"/>
      <c r="C198" s="214"/>
      <c r="D198" s="214"/>
      <c r="E198" s="214"/>
      <c r="F198" s="214"/>
      <c r="G198" s="214"/>
      <c r="H198" s="769"/>
      <c r="I198" s="769"/>
      <c r="J198" s="180"/>
      <c r="K198" s="769"/>
      <c r="L198" s="214"/>
      <c r="M198" s="1615"/>
      <c r="N198" s="214"/>
      <c r="O198" s="214"/>
      <c r="P198" s="214"/>
      <c r="Q198" s="214"/>
      <c r="R198" s="214"/>
      <c r="S198" s="214"/>
      <c r="T198" s="214"/>
      <c r="U198" s="214"/>
      <c r="V198" s="214"/>
      <c r="W198" s="214"/>
      <c r="X198" s="214"/>
      <c r="Y198" s="214"/>
      <c r="Z198" s="214"/>
      <c r="AA198" s="214"/>
      <c r="AB198" s="214"/>
    </row>
    <row r="199">
      <c r="A199" s="180"/>
      <c r="B199" s="214"/>
      <c r="C199" s="214"/>
      <c r="D199" s="214"/>
      <c r="E199" s="214"/>
      <c r="F199" s="214"/>
      <c r="G199" s="214"/>
      <c r="H199" s="769"/>
      <c r="I199" s="769"/>
      <c r="J199" s="180"/>
      <c r="K199" s="769"/>
      <c r="L199" s="214"/>
      <c r="M199" s="1615"/>
      <c r="N199" s="214"/>
      <c r="O199" s="214"/>
      <c r="P199" s="214"/>
      <c r="Q199" s="214"/>
      <c r="R199" s="214"/>
      <c r="S199" s="214"/>
      <c r="T199" s="214"/>
      <c r="U199" s="214"/>
      <c r="V199" s="214"/>
      <c r="W199" s="214"/>
      <c r="X199" s="214"/>
      <c r="Y199" s="214"/>
      <c r="Z199" s="214"/>
      <c r="AA199" s="214"/>
      <c r="AB199" s="214"/>
    </row>
    <row r="200">
      <c r="A200" s="180"/>
      <c r="B200" s="214"/>
      <c r="C200" s="214"/>
      <c r="D200" s="214"/>
      <c r="E200" s="214"/>
      <c r="F200" s="214"/>
      <c r="G200" s="214"/>
      <c r="H200" s="769"/>
      <c r="I200" s="769"/>
      <c r="J200" s="180"/>
      <c r="K200" s="769"/>
      <c r="L200" s="214"/>
      <c r="M200" s="1615"/>
      <c r="N200" s="214"/>
      <c r="O200" s="214"/>
      <c r="P200" s="214"/>
      <c r="Q200" s="214"/>
      <c r="R200" s="214"/>
      <c r="S200" s="214"/>
      <c r="T200" s="214"/>
      <c r="U200" s="214"/>
      <c r="V200" s="214"/>
      <c r="W200" s="214"/>
      <c r="X200" s="214"/>
      <c r="Y200" s="214"/>
      <c r="Z200" s="214"/>
      <c r="AA200" s="214"/>
      <c r="AB200" s="214"/>
    </row>
    <row r="201">
      <c r="A201" s="180"/>
      <c r="B201" s="214"/>
      <c r="C201" s="214"/>
      <c r="D201" s="214"/>
      <c r="E201" s="214"/>
      <c r="F201" s="214"/>
      <c r="G201" s="214"/>
      <c r="H201" s="769"/>
      <c r="I201" s="769"/>
      <c r="J201" s="180"/>
      <c r="K201" s="769"/>
      <c r="L201" s="214"/>
      <c r="M201" s="1615"/>
      <c r="N201" s="214"/>
      <c r="O201" s="214"/>
      <c r="P201" s="214"/>
      <c r="Q201" s="214"/>
      <c r="R201" s="214"/>
      <c r="S201" s="214"/>
      <c r="T201" s="214"/>
      <c r="U201" s="214"/>
      <c r="V201" s="214"/>
      <c r="W201" s="214"/>
      <c r="X201" s="214"/>
      <c r="Y201" s="214"/>
      <c r="Z201" s="214"/>
      <c r="AA201" s="214"/>
      <c r="AB201" s="214"/>
    </row>
    <row r="202">
      <c r="A202" s="180"/>
      <c r="B202" s="214"/>
      <c r="C202" s="214"/>
      <c r="D202" s="214"/>
      <c r="E202" s="214"/>
      <c r="F202" s="214"/>
      <c r="G202" s="214"/>
      <c r="H202" s="769"/>
      <c r="I202" s="769"/>
      <c r="J202" s="180"/>
      <c r="K202" s="769"/>
      <c r="L202" s="214"/>
      <c r="M202" s="1615"/>
      <c r="N202" s="214"/>
      <c r="O202" s="214"/>
      <c r="P202" s="214"/>
      <c r="Q202" s="214"/>
      <c r="R202" s="214"/>
      <c r="S202" s="214"/>
      <c r="T202" s="214"/>
      <c r="U202" s="214"/>
      <c r="V202" s="214"/>
      <c r="W202" s="214"/>
      <c r="X202" s="214"/>
      <c r="Y202" s="214"/>
      <c r="Z202" s="214"/>
      <c r="AA202" s="214"/>
      <c r="AB202" s="214"/>
    </row>
    <row r="203">
      <c r="A203" s="180"/>
      <c r="B203" s="214"/>
      <c r="C203" s="214"/>
      <c r="D203" s="214"/>
      <c r="E203" s="214"/>
      <c r="F203" s="214"/>
      <c r="G203" s="214"/>
      <c r="H203" s="769"/>
      <c r="I203" s="769"/>
      <c r="J203" s="180"/>
      <c r="K203" s="769"/>
      <c r="L203" s="214"/>
      <c r="M203" s="1615"/>
      <c r="N203" s="214"/>
      <c r="O203" s="214"/>
      <c r="P203" s="214"/>
      <c r="Q203" s="214"/>
      <c r="R203" s="214"/>
      <c r="S203" s="214"/>
      <c r="T203" s="214"/>
      <c r="U203" s="214"/>
      <c r="V203" s="214"/>
      <c r="W203" s="214"/>
      <c r="X203" s="214"/>
      <c r="Y203" s="214"/>
      <c r="Z203" s="214"/>
      <c r="AA203" s="214"/>
      <c r="AB203" s="214"/>
    </row>
    <row r="204">
      <c r="A204" s="180"/>
      <c r="B204" s="214"/>
      <c r="C204" s="214"/>
      <c r="D204" s="214"/>
      <c r="E204" s="214"/>
      <c r="F204" s="214"/>
      <c r="G204" s="214"/>
      <c r="H204" s="769"/>
      <c r="I204" s="769"/>
      <c r="J204" s="180"/>
      <c r="K204" s="769"/>
      <c r="L204" s="214"/>
      <c r="M204" s="1615"/>
      <c r="N204" s="214"/>
      <c r="O204" s="214"/>
      <c r="P204" s="214"/>
      <c r="Q204" s="214"/>
      <c r="R204" s="214"/>
      <c r="S204" s="214"/>
      <c r="T204" s="214"/>
      <c r="U204" s="214"/>
      <c r="V204" s="214"/>
      <c r="W204" s="214"/>
      <c r="X204" s="214"/>
      <c r="Y204" s="214"/>
      <c r="Z204" s="214"/>
      <c r="AA204" s="214"/>
      <c r="AB204" s="214"/>
    </row>
    <row r="205">
      <c r="A205" s="180"/>
      <c r="B205" s="214"/>
      <c r="C205" s="214"/>
      <c r="D205" s="214"/>
      <c r="E205" s="214"/>
      <c r="F205" s="214"/>
      <c r="G205" s="214"/>
      <c r="H205" s="769"/>
      <c r="I205" s="769"/>
      <c r="J205" s="180"/>
      <c r="K205" s="769"/>
      <c r="L205" s="214"/>
      <c r="M205" s="1615"/>
      <c r="N205" s="214"/>
      <c r="O205" s="214"/>
      <c r="P205" s="214"/>
      <c r="Q205" s="214"/>
      <c r="R205" s="214"/>
      <c r="S205" s="214"/>
      <c r="T205" s="214"/>
      <c r="U205" s="214"/>
      <c r="V205" s="214"/>
      <c r="W205" s="214"/>
      <c r="X205" s="214"/>
      <c r="Y205" s="214"/>
      <c r="Z205" s="214"/>
      <c r="AA205" s="214"/>
      <c r="AB205" s="214"/>
    </row>
    <row r="206">
      <c r="A206" s="180"/>
      <c r="B206" s="214"/>
      <c r="C206" s="214"/>
      <c r="D206" s="214"/>
      <c r="E206" s="214"/>
      <c r="F206" s="214"/>
      <c r="G206" s="214"/>
      <c r="H206" s="769"/>
      <c r="I206" s="769"/>
      <c r="J206" s="180"/>
      <c r="K206" s="769"/>
      <c r="L206" s="214"/>
      <c r="M206" s="1615"/>
      <c r="N206" s="214"/>
      <c r="O206" s="214"/>
      <c r="P206" s="214"/>
      <c r="Q206" s="214"/>
      <c r="R206" s="214"/>
      <c r="S206" s="214"/>
      <c r="T206" s="214"/>
      <c r="U206" s="214"/>
      <c r="V206" s="214"/>
      <c r="W206" s="214"/>
      <c r="X206" s="214"/>
      <c r="Y206" s="214"/>
      <c r="Z206" s="214"/>
      <c r="AA206" s="214"/>
      <c r="AB206" s="214"/>
    </row>
    <row r="207">
      <c r="A207" s="180"/>
      <c r="B207" s="214"/>
      <c r="C207" s="214"/>
      <c r="D207" s="214"/>
      <c r="E207" s="214"/>
      <c r="F207" s="214"/>
      <c r="G207" s="214"/>
      <c r="H207" s="769"/>
      <c r="I207" s="769"/>
      <c r="J207" s="180"/>
      <c r="K207" s="769"/>
      <c r="L207" s="214"/>
      <c r="M207" s="1615"/>
      <c r="N207" s="214"/>
      <c r="O207" s="214"/>
      <c r="P207" s="214"/>
      <c r="Q207" s="214"/>
      <c r="R207" s="214"/>
      <c r="S207" s="214"/>
      <c r="T207" s="214"/>
      <c r="U207" s="214"/>
      <c r="V207" s="214"/>
      <c r="W207" s="214"/>
      <c r="X207" s="214"/>
      <c r="Y207" s="214"/>
      <c r="Z207" s="214"/>
      <c r="AA207" s="214"/>
      <c r="AB207" s="214"/>
    </row>
    <row r="208">
      <c r="A208" s="180"/>
      <c r="B208" s="214"/>
      <c r="C208" s="214"/>
      <c r="D208" s="214"/>
      <c r="E208" s="214"/>
      <c r="F208" s="214"/>
      <c r="G208" s="214"/>
      <c r="H208" s="769"/>
      <c r="I208" s="769"/>
      <c r="J208" s="180"/>
      <c r="K208" s="769"/>
      <c r="L208" s="214"/>
      <c r="M208" s="1615"/>
      <c r="N208" s="214"/>
      <c r="O208" s="214"/>
      <c r="P208" s="214"/>
      <c r="Q208" s="214"/>
      <c r="R208" s="214"/>
      <c r="S208" s="214"/>
      <c r="T208" s="214"/>
      <c r="U208" s="214"/>
      <c r="V208" s="214"/>
      <c r="W208" s="214"/>
      <c r="X208" s="214"/>
      <c r="Y208" s="214"/>
      <c r="Z208" s="214"/>
      <c r="AA208" s="214"/>
      <c r="AB208" s="214"/>
    </row>
    <row r="209">
      <c r="A209" s="180"/>
      <c r="B209" s="214"/>
      <c r="C209" s="214"/>
      <c r="D209" s="214"/>
      <c r="E209" s="214"/>
      <c r="F209" s="214"/>
      <c r="G209" s="214"/>
      <c r="H209" s="769"/>
      <c r="I209" s="769"/>
      <c r="J209" s="180"/>
      <c r="K209" s="769"/>
      <c r="L209" s="214"/>
      <c r="M209" s="1615"/>
      <c r="N209" s="214"/>
      <c r="O209" s="214"/>
      <c r="P209" s="214"/>
      <c r="Q209" s="214"/>
      <c r="R209" s="214"/>
      <c r="S209" s="214"/>
      <c r="T209" s="214"/>
      <c r="U209" s="214"/>
      <c r="V209" s="214"/>
      <c r="W209" s="214"/>
      <c r="X209" s="214"/>
      <c r="Y209" s="214"/>
      <c r="Z209" s="214"/>
      <c r="AA209" s="214"/>
      <c r="AB209" s="214"/>
    </row>
    <row r="210">
      <c r="A210" s="180"/>
      <c r="B210" s="214"/>
      <c r="C210" s="214"/>
      <c r="D210" s="214"/>
      <c r="E210" s="214"/>
      <c r="F210" s="214"/>
      <c r="G210" s="214"/>
      <c r="H210" s="769"/>
      <c r="I210" s="769"/>
      <c r="J210" s="180"/>
      <c r="K210" s="769"/>
      <c r="L210" s="214"/>
      <c r="M210" s="1615"/>
      <c r="N210" s="214"/>
      <c r="O210" s="214"/>
      <c r="P210" s="214"/>
      <c r="Q210" s="214"/>
      <c r="R210" s="214"/>
      <c r="S210" s="214"/>
      <c r="T210" s="214"/>
      <c r="U210" s="214"/>
      <c r="V210" s="214"/>
      <c r="W210" s="214"/>
      <c r="X210" s="214"/>
      <c r="Y210" s="214"/>
      <c r="Z210" s="214"/>
      <c r="AA210" s="214"/>
      <c r="AB210" s="214"/>
    </row>
    <row r="211">
      <c r="A211" s="180"/>
      <c r="B211" s="214"/>
      <c r="C211" s="214"/>
      <c r="D211" s="214"/>
      <c r="E211" s="214"/>
      <c r="F211" s="214"/>
      <c r="G211" s="214"/>
      <c r="H211" s="769"/>
      <c r="I211" s="769"/>
      <c r="J211" s="180"/>
      <c r="K211" s="769"/>
      <c r="L211" s="214"/>
      <c r="M211" s="1615"/>
      <c r="N211" s="214"/>
      <c r="O211" s="214"/>
      <c r="P211" s="214"/>
      <c r="Q211" s="214"/>
      <c r="R211" s="214"/>
      <c r="S211" s="214"/>
      <c r="T211" s="214"/>
      <c r="U211" s="214"/>
      <c r="V211" s="214"/>
      <c r="W211" s="214"/>
      <c r="X211" s="214"/>
      <c r="Y211" s="214"/>
      <c r="Z211" s="214"/>
      <c r="AA211" s="214"/>
      <c r="AB211" s="214"/>
    </row>
    <row r="212">
      <c r="A212" s="180"/>
      <c r="B212" s="214"/>
      <c r="C212" s="214"/>
      <c r="D212" s="214"/>
      <c r="E212" s="214"/>
      <c r="F212" s="214"/>
      <c r="G212" s="214"/>
      <c r="H212" s="769"/>
      <c r="I212" s="769"/>
      <c r="J212" s="180"/>
      <c r="K212" s="769"/>
      <c r="L212" s="214"/>
      <c r="M212" s="1615"/>
      <c r="N212" s="214"/>
      <c r="O212" s="214"/>
      <c r="P212" s="214"/>
      <c r="Q212" s="214"/>
      <c r="R212" s="214"/>
      <c r="S212" s="214"/>
      <c r="T212" s="214"/>
      <c r="U212" s="214"/>
      <c r="V212" s="214"/>
      <c r="W212" s="214"/>
      <c r="X212" s="214"/>
      <c r="Y212" s="214"/>
      <c r="Z212" s="214"/>
      <c r="AA212" s="214"/>
      <c r="AB212" s="214"/>
    </row>
    <row r="213">
      <c r="A213" s="180"/>
      <c r="B213" s="214"/>
      <c r="C213" s="214"/>
      <c r="D213" s="214"/>
      <c r="E213" s="214"/>
      <c r="F213" s="214"/>
      <c r="G213" s="214"/>
      <c r="H213" s="769"/>
      <c r="I213" s="769"/>
      <c r="J213" s="180"/>
      <c r="K213" s="769"/>
      <c r="L213" s="214"/>
      <c r="M213" s="1615"/>
      <c r="N213" s="214"/>
      <c r="O213" s="214"/>
      <c r="P213" s="214"/>
      <c r="Q213" s="214"/>
      <c r="R213" s="214"/>
      <c r="S213" s="214"/>
      <c r="T213" s="214"/>
      <c r="U213" s="214"/>
      <c r="V213" s="214"/>
      <c r="W213" s="214"/>
      <c r="X213" s="214"/>
      <c r="Y213" s="214"/>
      <c r="Z213" s="214"/>
      <c r="AA213" s="214"/>
      <c r="AB213" s="214"/>
    </row>
    <row r="214">
      <c r="A214" s="180"/>
      <c r="B214" s="214"/>
      <c r="C214" s="214"/>
      <c r="D214" s="214"/>
      <c r="E214" s="214"/>
      <c r="F214" s="214"/>
      <c r="G214" s="214"/>
      <c r="H214" s="769"/>
      <c r="I214" s="769"/>
      <c r="J214" s="180"/>
      <c r="K214" s="769"/>
      <c r="L214" s="214"/>
      <c r="M214" s="1615"/>
      <c r="N214" s="214"/>
      <c r="O214" s="214"/>
      <c r="P214" s="214"/>
      <c r="Q214" s="214"/>
      <c r="R214" s="214"/>
      <c r="S214" s="214"/>
      <c r="T214" s="214"/>
      <c r="U214" s="214"/>
      <c r="V214" s="214"/>
      <c r="W214" s="214"/>
      <c r="X214" s="214"/>
      <c r="Y214" s="214"/>
      <c r="Z214" s="214"/>
      <c r="AA214" s="214"/>
      <c r="AB214" s="214"/>
    </row>
    <row r="215">
      <c r="A215" s="180"/>
      <c r="B215" s="214"/>
      <c r="C215" s="214"/>
      <c r="D215" s="214"/>
      <c r="E215" s="214"/>
      <c r="F215" s="214"/>
      <c r="G215" s="214"/>
      <c r="H215" s="769"/>
      <c r="I215" s="769"/>
      <c r="J215" s="180"/>
      <c r="K215" s="769"/>
      <c r="L215" s="214"/>
      <c r="M215" s="1615"/>
      <c r="N215" s="214"/>
      <c r="O215" s="214"/>
      <c r="P215" s="214"/>
      <c r="Q215" s="214"/>
      <c r="R215" s="214"/>
      <c r="S215" s="214"/>
      <c r="T215" s="214"/>
      <c r="U215" s="214"/>
      <c r="V215" s="214"/>
      <c r="W215" s="214"/>
      <c r="X215" s="214"/>
      <c r="Y215" s="214"/>
      <c r="Z215" s="214"/>
      <c r="AA215" s="214"/>
      <c r="AB215" s="214"/>
    </row>
    <row r="216">
      <c r="A216" s="180"/>
      <c r="B216" s="214"/>
      <c r="C216" s="214"/>
      <c r="D216" s="214"/>
      <c r="E216" s="214"/>
      <c r="F216" s="214"/>
      <c r="G216" s="214"/>
      <c r="H216" s="769"/>
      <c r="I216" s="769"/>
      <c r="J216" s="180"/>
      <c r="K216" s="769"/>
      <c r="L216" s="214"/>
      <c r="M216" s="1615"/>
      <c r="N216" s="214"/>
      <c r="O216" s="214"/>
      <c r="P216" s="214"/>
      <c r="Q216" s="214"/>
      <c r="R216" s="214"/>
      <c r="S216" s="214"/>
      <c r="T216" s="214"/>
      <c r="U216" s="214"/>
      <c r="V216" s="214"/>
      <c r="W216" s="214"/>
      <c r="X216" s="214"/>
      <c r="Y216" s="214"/>
      <c r="Z216" s="214"/>
      <c r="AA216" s="214"/>
      <c r="AB216" s="214"/>
    </row>
    <row r="217">
      <c r="A217" s="180"/>
      <c r="B217" s="214"/>
      <c r="C217" s="214"/>
      <c r="D217" s="214"/>
      <c r="E217" s="214"/>
      <c r="F217" s="214"/>
      <c r="G217" s="214"/>
      <c r="H217" s="769"/>
      <c r="I217" s="769"/>
      <c r="J217" s="180"/>
      <c r="K217" s="769"/>
      <c r="L217" s="214"/>
      <c r="M217" s="1615"/>
      <c r="N217" s="214"/>
      <c r="O217" s="214"/>
      <c r="P217" s="214"/>
      <c r="Q217" s="214"/>
      <c r="R217" s="214"/>
      <c r="S217" s="214"/>
      <c r="T217" s="214"/>
      <c r="U217" s="214"/>
      <c r="V217" s="214"/>
      <c r="W217" s="214"/>
      <c r="X217" s="214"/>
      <c r="Y217" s="214"/>
      <c r="Z217" s="214"/>
      <c r="AA217" s="214"/>
      <c r="AB217" s="214"/>
    </row>
    <row r="218">
      <c r="A218" s="180"/>
      <c r="B218" s="214"/>
      <c r="C218" s="214"/>
      <c r="D218" s="214"/>
      <c r="E218" s="214"/>
      <c r="F218" s="214"/>
      <c r="G218" s="214"/>
      <c r="H218" s="769"/>
      <c r="I218" s="769"/>
      <c r="J218" s="180"/>
      <c r="K218" s="769"/>
      <c r="L218" s="214"/>
      <c r="M218" s="1615"/>
      <c r="N218" s="214"/>
      <c r="O218" s="214"/>
      <c r="P218" s="214"/>
      <c r="Q218" s="214"/>
      <c r="R218" s="214"/>
      <c r="S218" s="214"/>
      <c r="T218" s="214"/>
      <c r="U218" s="214"/>
      <c r="V218" s="214"/>
      <c r="W218" s="214"/>
      <c r="X218" s="214"/>
      <c r="Y218" s="214"/>
      <c r="Z218" s="214"/>
      <c r="AA218" s="214"/>
      <c r="AB218" s="214"/>
    </row>
    <row r="219">
      <c r="A219" s="180"/>
      <c r="B219" s="214"/>
      <c r="C219" s="214"/>
      <c r="D219" s="214"/>
      <c r="E219" s="214"/>
      <c r="F219" s="214"/>
      <c r="G219" s="214"/>
      <c r="H219" s="769"/>
      <c r="I219" s="769"/>
      <c r="J219" s="180"/>
      <c r="K219" s="769"/>
      <c r="L219" s="214"/>
      <c r="M219" s="1615"/>
      <c r="N219" s="214"/>
      <c r="O219" s="214"/>
      <c r="P219" s="214"/>
      <c r="Q219" s="214"/>
      <c r="R219" s="214"/>
      <c r="S219" s="214"/>
      <c r="T219" s="214"/>
      <c r="U219" s="214"/>
      <c r="V219" s="214"/>
      <c r="W219" s="214"/>
      <c r="X219" s="214"/>
      <c r="Y219" s="214"/>
      <c r="Z219" s="214"/>
      <c r="AA219" s="214"/>
      <c r="AB219" s="214"/>
    </row>
    <row r="220">
      <c r="A220" s="180"/>
      <c r="B220" s="214"/>
      <c r="C220" s="214"/>
      <c r="D220" s="214"/>
      <c r="E220" s="214"/>
      <c r="F220" s="214"/>
      <c r="G220" s="214"/>
      <c r="H220" s="769"/>
      <c r="I220" s="769"/>
      <c r="J220" s="180"/>
      <c r="K220" s="769"/>
      <c r="L220" s="214"/>
      <c r="M220" s="1615"/>
      <c r="N220" s="214"/>
      <c r="O220" s="214"/>
      <c r="P220" s="214"/>
      <c r="Q220" s="214"/>
      <c r="R220" s="214"/>
      <c r="S220" s="214"/>
      <c r="T220" s="214"/>
      <c r="U220" s="214"/>
      <c r="V220" s="214"/>
      <c r="W220" s="214"/>
      <c r="X220" s="214"/>
      <c r="Y220" s="214"/>
      <c r="Z220" s="214"/>
      <c r="AA220" s="214"/>
      <c r="AB220" s="214"/>
    </row>
    <row r="221">
      <c r="A221" s="180"/>
      <c r="B221" s="214"/>
      <c r="C221" s="214"/>
      <c r="D221" s="214"/>
      <c r="E221" s="214"/>
      <c r="F221" s="214"/>
      <c r="G221" s="214"/>
      <c r="H221" s="769"/>
      <c r="I221" s="769"/>
      <c r="J221" s="180"/>
      <c r="K221" s="769"/>
      <c r="L221" s="214"/>
      <c r="M221" s="1615"/>
      <c r="N221" s="214"/>
      <c r="O221" s="214"/>
      <c r="P221" s="214"/>
      <c r="Q221" s="214"/>
      <c r="R221" s="214"/>
      <c r="S221" s="214"/>
      <c r="T221" s="214"/>
      <c r="U221" s="214"/>
      <c r="V221" s="214"/>
      <c r="W221" s="214"/>
      <c r="X221" s="214"/>
      <c r="Y221" s="214"/>
      <c r="Z221" s="214"/>
      <c r="AA221" s="214"/>
      <c r="AB221" s="214"/>
    </row>
    <row r="222">
      <c r="A222" s="180"/>
      <c r="B222" s="214"/>
      <c r="C222" s="214"/>
      <c r="D222" s="214"/>
      <c r="E222" s="214"/>
      <c r="F222" s="214"/>
      <c r="G222" s="214"/>
      <c r="H222" s="769"/>
      <c r="I222" s="769"/>
      <c r="J222" s="180"/>
      <c r="K222" s="769"/>
      <c r="L222" s="214"/>
      <c r="M222" s="1615"/>
      <c r="N222" s="214"/>
      <c r="O222" s="214"/>
      <c r="P222" s="214"/>
      <c r="Q222" s="214"/>
      <c r="R222" s="214"/>
      <c r="S222" s="214"/>
      <c r="T222" s="214"/>
      <c r="U222" s="214"/>
      <c r="V222" s="214"/>
      <c r="W222" s="214"/>
      <c r="X222" s="214"/>
      <c r="Y222" s="214"/>
      <c r="Z222" s="214"/>
      <c r="AA222" s="214"/>
      <c r="AB222" s="214"/>
    </row>
    <row r="223">
      <c r="A223" s="180"/>
      <c r="B223" s="214"/>
      <c r="C223" s="214"/>
      <c r="D223" s="214"/>
      <c r="E223" s="214"/>
      <c r="F223" s="214"/>
      <c r="G223" s="214"/>
      <c r="H223" s="769"/>
      <c r="I223" s="769"/>
      <c r="J223" s="180"/>
      <c r="K223" s="769"/>
      <c r="L223" s="214"/>
      <c r="M223" s="1615"/>
      <c r="N223" s="214"/>
      <c r="O223" s="214"/>
      <c r="P223" s="214"/>
      <c r="Q223" s="214"/>
      <c r="R223" s="214"/>
      <c r="S223" s="214"/>
      <c r="T223" s="214"/>
      <c r="U223" s="214"/>
      <c r="V223" s="214"/>
      <c r="W223" s="214"/>
      <c r="X223" s="214"/>
      <c r="Y223" s="214"/>
      <c r="Z223" s="214"/>
      <c r="AA223" s="214"/>
      <c r="AB223" s="214"/>
    </row>
    <row r="224">
      <c r="A224" s="180"/>
      <c r="B224" s="214"/>
      <c r="C224" s="214"/>
      <c r="D224" s="214"/>
      <c r="E224" s="214"/>
      <c r="F224" s="214"/>
      <c r="G224" s="214"/>
      <c r="H224" s="769"/>
      <c r="I224" s="769"/>
      <c r="J224" s="180"/>
      <c r="K224" s="769"/>
      <c r="L224" s="214"/>
      <c r="M224" s="1615"/>
      <c r="N224" s="214"/>
      <c r="O224" s="214"/>
      <c r="P224" s="214"/>
      <c r="Q224" s="214"/>
      <c r="R224" s="214"/>
      <c r="S224" s="214"/>
      <c r="T224" s="214"/>
      <c r="U224" s="214"/>
      <c r="V224" s="214"/>
      <c r="W224" s="214"/>
      <c r="X224" s="214"/>
      <c r="Y224" s="214"/>
      <c r="Z224" s="214"/>
      <c r="AA224" s="214"/>
      <c r="AB224" s="214"/>
    </row>
    <row r="225">
      <c r="A225" s="180"/>
      <c r="B225" s="214"/>
      <c r="C225" s="214"/>
      <c r="D225" s="214"/>
      <c r="E225" s="214"/>
      <c r="F225" s="214"/>
      <c r="G225" s="214"/>
      <c r="H225" s="769"/>
      <c r="I225" s="769"/>
      <c r="J225" s="180"/>
      <c r="K225" s="769"/>
      <c r="L225" s="214"/>
      <c r="M225" s="1615"/>
      <c r="N225" s="214"/>
      <c r="O225" s="214"/>
      <c r="P225" s="214"/>
      <c r="Q225" s="214"/>
      <c r="R225" s="214"/>
      <c r="S225" s="214"/>
      <c r="T225" s="214"/>
      <c r="U225" s="214"/>
      <c r="V225" s="214"/>
      <c r="W225" s="214"/>
      <c r="X225" s="214"/>
      <c r="Y225" s="214"/>
      <c r="Z225" s="214"/>
      <c r="AA225" s="214"/>
      <c r="AB225" s="214"/>
    </row>
    <row r="226">
      <c r="A226" s="180"/>
      <c r="B226" s="214"/>
      <c r="C226" s="214"/>
      <c r="D226" s="214"/>
      <c r="E226" s="214"/>
      <c r="F226" s="214"/>
      <c r="G226" s="214"/>
      <c r="H226" s="769"/>
      <c r="I226" s="769"/>
      <c r="J226" s="180"/>
      <c r="K226" s="769"/>
      <c r="L226" s="214"/>
      <c r="M226" s="1615"/>
      <c r="N226" s="214"/>
      <c r="O226" s="214"/>
      <c r="P226" s="214"/>
      <c r="Q226" s="214"/>
      <c r="R226" s="214"/>
      <c r="S226" s="214"/>
      <c r="T226" s="214"/>
      <c r="U226" s="214"/>
      <c r="V226" s="214"/>
      <c r="W226" s="214"/>
      <c r="X226" s="214"/>
      <c r="Y226" s="214"/>
      <c r="Z226" s="214"/>
      <c r="AA226" s="214"/>
      <c r="AB226" s="214"/>
    </row>
    <row r="227">
      <c r="A227" s="180"/>
      <c r="B227" s="214"/>
      <c r="C227" s="214"/>
      <c r="D227" s="214"/>
      <c r="E227" s="214"/>
      <c r="F227" s="214"/>
      <c r="G227" s="214"/>
      <c r="H227" s="769"/>
      <c r="I227" s="769"/>
      <c r="J227" s="180"/>
      <c r="K227" s="769"/>
      <c r="L227" s="214"/>
      <c r="M227" s="1615"/>
      <c r="N227" s="214"/>
      <c r="O227" s="214"/>
      <c r="P227" s="214"/>
      <c r="Q227" s="214"/>
      <c r="R227" s="214"/>
      <c r="S227" s="214"/>
      <c r="T227" s="214"/>
      <c r="U227" s="214"/>
      <c r="V227" s="214"/>
      <c r="W227" s="214"/>
      <c r="X227" s="214"/>
      <c r="Y227" s="214"/>
      <c r="Z227" s="214"/>
      <c r="AA227" s="214"/>
      <c r="AB227" s="214"/>
    </row>
    <row r="228">
      <c r="A228" s="180"/>
      <c r="B228" s="214"/>
      <c r="C228" s="214"/>
      <c r="D228" s="214"/>
      <c r="E228" s="214"/>
      <c r="F228" s="214"/>
      <c r="G228" s="214"/>
      <c r="H228" s="769"/>
      <c r="I228" s="769"/>
      <c r="J228" s="180"/>
      <c r="K228" s="769"/>
      <c r="L228" s="214"/>
      <c r="M228" s="1615"/>
      <c r="N228" s="214"/>
      <c r="O228" s="214"/>
      <c r="P228" s="214"/>
      <c r="Q228" s="214"/>
      <c r="R228" s="214"/>
      <c r="S228" s="214"/>
      <c r="T228" s="214"/>
      <c r="U228" s="214"/>
      <c r="V228" s="214"/>
      <c r="W228" s="214"/>
      <c r="X228" s="214"/>
      <c r="Y228" s="214"/>
      <c r="Z228" s="214"/>
      <c r="AA228" s="214"/>
      <c r="AB228" s="214"/>
    </row>
    <row r="229">
      <c r="A229" s="180"/>
      <c r="B229" s="214"/>
      <c r="C229" s="214"/>
      <c r="D229" s="214"/>
      <c r="E229" s="214"/>
      <c r="F229" s="214"/>
      <c r="G229" s="214"/>
      <c r="H229" s="769"/>
      <c r="I229" s="769"/>
      <c r="J229" s="180"/>
      <c r="K229" s="769"/>
      <c r="L229" s="214"/>
      <c r="M229" s="1615"/>
      <c r="N229" s="214"/>
      <c r="O229" s="214"/>
      <c r="P229" s="214"/>
      <c r="Q229" s="214"/>
      <c r="R229" s="214"/>
      <c r="S229" s="214"/>
      <c r="T229" s="214"/>
      <c r="U229" s="214"/>
      <c r="V229" s="214"/>
      <c r="W229" s="214"/>
      <c r="X229" s="214"/>
      <c r="Y229" s="214"/>
      <c r="Z229" s="214"/>
      <c r="AA229" s="214"/>
      <c r="AB229" s="214"/>
    </row>
    <row r="230">
      <c r="A230" s="180"/>
      <c r="B230" s="214"/>
      <c r="C230" s="214"/>
      <c r="D230" s="214"/>
      <c r="E230" s="214"/>
      <c r="F230" s="214"/>
      <c r="G230" s="214"/>
      <c r="H230" s="769"/>
      <c r="I230" s="769"/>
      <c r="J230" s="180"/>
      <c r="K230" s="769"/>
      <c r="L230" s="214"/>
      <c r="M230" s="1615"/>
      <c r="N230" s="214"/>
      <c r="O230" s="214"/>
      <c r="P230" s="214"/>
      <c r="Q230" s="214"/>
      <c r="R230" s="214"/>
      <c r="S230" s="214"/>
      <c r="T230" s="214"/>
      <c r="U230" s="214"/>
      <c r="V230" s="214"/>
      <c r="W230" s="214"/>
      <c r="X230" s="214"/>
      <c r="Y230" s="214"/>
      <c r="Z230" s="214"/>
      <c r="AA230" s="214"/>
      <c r="AB230" s="214"/>
    </row>
    <row r="231">
      <c r="A231" s="180"/>
      <c r="B231" s="214"/>
      <c r="C231" s="214"/>
      <c r="D231" s="214"/>
      <c r="E231" s="214"/>
      <c r="F231" s="214"/>
      <c r="G231" s="214"/>
      <c r="H231" s="769"/>
      <c r="I231" s="769"/>
      <c r="J231" s="180"/>
      <c r="K231" s="769"/>
      <c r="L231" s="214"/>
      <c r="M231" s="1615"/>
      <c r="N231" s="214"/>
      <c r="O231" s="214"/>
      <c r="P231" s="214"/>
      <c r="Q231" s="214"/>
      <c r="R231" s="214"/>
      <c r="S231" s="214"/>
      <c r="T231" s="214"/>
      <c r="U231" s="214"/>
      <c r="V231" s="214"/>
      <c r="W231" s="214"/>
      <c r="X231" s="214"/>
      <c r="Y231" s="214"/>
      <c r="Z231" s="214"/>
      <c r="AA231" s="214"/>
      <c r="AB231" s="214"/>
    </row>
    <row r="232">
      <c r="A232" s="180"/>
      <c r="B232" s="214"/>
      <c r="C232" s="214"/>
      <c r="D232" s="214"/>
      <c r="E232" s="214"/>
      <c r="F232" s="214"/>
      <c r="G232" s="214"/>
      <c r="H232" s="769"/>
      <c r="I232" s="769"/>
      <c r="J232" s="180"/>
      <c r="K232" s="769"/>
      <c r="L232" s="214"/>
      <c r="M232" s="1615"/>
      <c r="N232" s="214"/>
      <c r="O232" s="214"/>
      <c r="P232" s="214"/>
      <c r="Q232" s="214"/>
      <c r="R232" s="214"/>
      <c r="S232" s="214"/>
      <c r="T232" s="214"/>
      <c r="U232" s="214"/>
      <c r="V232" s="214"/>
      <c r="W232" s="214"/>
      <c r="X232" s="214"/>
      <c r="Y232" s="214"/>
      <c r="Z232" s="214"/>
      <c r="AA232" s="214"/>
      <c r="AB232" s="214"/>
    </row>
    <row r="233">
      <c r="A233" s="180"/>
      <c r="B233" s="214"/>
      <c r="C233" s="214"/>
      <c r="D233" s="214"/>
      <c r="E233" s="214"/>
      <c r="F233" s="214"/>
      <c r="G233" s="214"/>
      <c r="H233" s="769"/>
      <c r="I233" s="769"/>
      <c r="J233" s="180"/>
      <c r="K233" s="769"/>
      <c r="L233" s="214"/>
      <c r="M233" s="1615"/>
      <c r="N233" s="214"/>
      <c r="O233" s="214"/>
      <c r="P233" s="214"/>
      <c r="Q233" s="214"/>
      <c r="R233" s="214"/>
      <c r="S233" s="214"/>
      <c r="T233" s="214"/>
      <c r="U233" s="214"/>
      <c r="V233" s="214"/>
      <c r="W233" s="214"/>
      <c r="X233" s="214"/>
      <c r="Y233" s="214"/>
      <c r="Z233" s="214"/>
      <c r="AA233" s="214"/>
      <c r="AB233" s="214"/>
    </row>
    <row r="234">
      <c r="A234" s="180"/>
      <c r="B234" s="214"/>
      <c r="C234" s="214"/>
      <c r="D234" s="214"/>
      <c r="E234" s="214"/>
      <c r="F234" s="214"/>
      <c r="G234" s="214"/>
      <c r="H234" s="769"/>
      <c r="I234" s="769"/>
      <c r="J234" s="180"/>
      <c r="K234" s="769"/>
      <c r="L234" s="214"/>
      <c r="M234" s="1615"/>
      <c r="N234" s="214"/>
      <c r="O234" s="214"/>
      <c r="P234" s="214"/>
      <c r="Q234" s="214"/>
      <c r="R234" s="214"/>
      <c r="S234" s="214"/>
      <c r="T234" s="214"/>
      <c r="U234" s="214"/>
      <c r="V234" s="214"/>
      <c r="W234" s="214"/>
      <c r="X234" s="214"/>
      <c r="Y234" s="214"/>
      <c r="Z234" s="214"/>
      <c r="AA234" s="214"/>
      <c r="AB234" s="214"/>
    </row>
    <row r="235">
      <c r="A235" s="180"/>
      <c r="B235" s="214"/>
      <c r="C235" s="214"/>
      <c r="D235" s="214"/>
      <c r="E235" s="214"/>
      <c r="F235" s="214"/>
      <c r="G235" s="214"/>
      <c r="H235" s="769"/>
      <c r="I235" s="769"/>
      <c r="J235" s="180"/>
      <c r="K235" s="769"/>
      <c r="L235" s="214"/>
      <c r="M235" s="1615"/>
      <c r="N235" s="214"/>
      <c r="O235" s="214"/>
      <c r="P235" s="214"/>
      <c r="Q235" s="214"/>
      <c r="R235" s="214"/>
      <c r="S235" s="214"/>
      <c r="T235" s="214"/>
      <c r="U235" s="214"/>
      <c r="V235" s="214"/>
      <c r="W235" s="214"/>
      <c r="X235" s="214"/>
      <c r="Y235" s="214"/>
      <c r="Z235" s="214"/>
      <c r="AA235" s="214"/>
      <c r="AB235" s="214"/>
    </row>
    <row r="236">
      <c r="A236" s="180"/>
      <c r="B236" s="214"/>
      <c r="C236" s="214"/>
      <c r="D236" s="214"/>
      <c r="E236" s="214"/>
      <c r="F236" s="214"/>
      <c r="G236" s="214"/>
      <c r="H236" s="769"/>
      <c r="I236" s="769"/>
      <c r="J236" s="180"/>
      <c r="K236" s="769"/>
      <c r="L236" s="214"/>
      <c r="M236" s="1615"/>
      <c r="N236" s="214"/>
      <c r="O236" s="214"/>
      <c r="P236" s="214"/>
      <c r="Q236" s="214"/>
      <c r="R236" s="214"/>
      <c r="S236" s="214"/>
      <c r="T236" s="214"/>
      <c r="U236" s="214"/>
      <c r="V236" s="214"/>
      <c r="W236" s="214"/>
      <c r="X236" s="214"/>
      <c r="Y236" s="214"/>
      <c r="Z236" s="214"/>
      <c r="AA236" s="214"/>
      <c r="AB236" s="214"/>
    </row>
    <row r="237">
      <c r="A237" s="180"/>
      <c r="B237" s="214"/>
      <c r="C237" s="214"/>
      <c r="D237" s="214"/>
      <c r="E237" s="214"/>
      <c r="F237" s="214"/>
      <c r="G237" s="214"/>
      <c r="H237" s="769"/>
      <c r="I237" s="769"/>
      <c r="J237" s="180"/>
      <c r="K237" s="769"/>
      <c r="L237" s="214"/>
      <c r="M237" s="1615"/>
      <c r="N237" s="214"/>
      <c r="O237" s="214"/>
      <c r="P237" s="214"/>
      <c r="Q237" s="214"/>
      <c r="R237" s="214"/>
      <c r="S237" s="214"/>
      <c r="T237" s="214"/>
      <c r="U237" s="214"/>
      <c r="V237" s="214"/>
      <c r="W237" s="214"/>
      <c r="X237" s="214"/>
      <c r="Y237" s="214"/>
      <c r="Z237" s="214"/>
      <c r="AA237" s="214"/>
      <c r="AB237" s="214"/>
    </row>
    <row r="238">
      <c r="A238" s="180"/>
      <c r="B238" s="214"/>
      <c r="C238" s="214"/>
      <c r="D238" s="214"/>
      <c r="E238" s="214"/>
      <c r="F238" s="214"/>
      <c r="G238" s="214"/>
      <c r="H238" s="769"/>
      <c r="I238" s="769"/>
      <c r="J238" s="180"/>
      <c r="K238" s="769"/>
      <c r="L238" s="214"/>
      <c r="M238" s="1615"/>
      <c r="N238" s="214"/>
      <c r="O238" s="214"/>
      <c r="P238" s="214"/>
      <c r="Q238" s="214"/>
      <c r="R238" s="214"/>
      <c r="S238" s="214"/>
      <c r="T238" s="214"/>
      <c r="U238" s="214"/>
      <c r="V238" s="214"/>
      <c r="W238" s="214"/>
      <c r="X238" s="214"/>
      <c r="Y238" s="214"/>
      <c r="Z238" s="214"/>
      <c r="AA238" s="214"/>
      <c r="AB238" s="214"/>
    </row>
    <row r="239">
      <c r="A239" s="180"/>
      <c r="B239" s="214"/>
      <c r="C239" s="214"/>
      <c r="D239" s="214"/>
      <c r="E239" s="214"/>
      <c r="F239" s="214"/>
      <c r="G239" s="214"/>
      <c r="H239" s="769"/>
      <c r="I239" s="769"/>
      <c r="J239" s="180"/>
      <c r="K239" s="769"/>
      <c r="L239" s="214"/>
      <c r="M239" s="1615"/>
      <c r="N239" s="214"/>
      <c r="O239" s="214"/>
      <c r="P239" s="214"/>
      <c r="Q239" s="214"/>
      <c r="R239" s="214"/>
      <c r="S239" s="214"/>
      <c r="T239" s="214"/>
      <c r="U239" s="214"/>
      <c r="V239" s="214"/>
      <c r="W239" s="214"/>
      <c r="X239" s="214"/>
      <c r="Y239" s="214"/>
      <c r="Z239" s="214"/>
      <c r="AA239" s="214"/>
      <c r="AB239" s="214"/>
    </row>
    <row r="240">
      <c r="A240" s="180"/>
      <c r="B240" s="214"/>
      <c r="C240" s="214"/>
      <c r="D240" s="214"/>
      <c r="E240" s="214"/>
      <c r="F240" s="214"/>
      <c r="G240" s="214"/>
      <c r="H240" s="769"/>
      <c r="I240" s="769"/>
      <c r="J240" s="180"/>
      <c r="K240" s="769"/>
      <c r="L240" s="214"/>
      <c r="M240" s="1615"/>
      <c r="N240" s="214"/>
      <c r="O240" s="214"/>
      <c r="P240" s="214"/>
      <c r="Q240" s="214"/>
      <c r="R240" s="214"/>
      <c r="S240" s="214"/>
      <c r="T240" s="214"/>
      <c r="U240" s="214"/>
      <c r="V240" s="214"/>
      <c r="W240" s="214"/>
      <c r="X240" s="214"/>
      <c r="Y240" s="214"/>
      <c r="Z240" s="214"/>
      <c r="AA240" s="214"/>
      <c r="AB240" s="214"/>
    </row>
    <row r="241">
      <c r="A241" s="180"/>
      <c r="B241" s="214"/>
      <c r="C241" s="214"/>
      <c r="D241" s="214"/>
      <c r="E241" s="214"/>
      <c r="F241" s="214"/>
      <c r="G241" s="214"/>
      <c r="H241" s="769"/>
      <c r="I241" s="769"/>
      <c r="J241" s="180"/>
      <c r="K241" s="769"/>
      <c r="L241" s="214"/>
      <c r="M241" s="1615"/>
      <c r="N241" s="214"/>
      <c r="O241" s="214"/>
      <c r="P241" s="214"/>
      <c r="Q241" s="214"/>
      <c r="R241" s="214"/>
      <c r="S241" s="214"/>
      <c r="T241" s="214"/>
      <c r="U241" s="214"/>
      <c r="V241" s="214"/>
      <c r="W241" s="214"/>
      <c r="X241" s="214"/>
      <c r="Y241" s="214"/>
      <c r="Z241" s="214"/>
      <c r="AA241" s="214"/>
      <c r="AB241" s="214"/>
    </row>
    <row r="242">
      <c r="A242" s="180"/>
      <c r="B242" s="214"/>
      <c r="C242" s="214"/>
      <c r="D242" s="214"/>
      <c r="E242" s="214"/>
      <c r="F242" s="214"/>
      <c r="G242" s="214"/>
      <c r="H242" s="769"/>
      <c r="I242" s="769"/>
      <c r="J242" s="180"/>
      <c r="K242" s="769"/>
      <c r="L242" s="214"/>
      <c r="M242" s="1615"/>
      <c r="N242" s="214"/>
      <c r="O242" s="214"/>
      <c r="P242" s="214"/>
      <c r="Q242" s="214"/>
      <c r="R242" s="214"/>
      <c r="S242" s="214"/>
      <c r="T242" s="214"/>
      <c r="U242" s="214"/>
      <c r="V242" s="214"/>
      <c r="W242" s="214"/>
      <c r="X242" s="214"/>
      <c r="Y242" s="214"/>
      <c r="Z242" s="214"/>
      <c r="AA242" s="214"/>
      <c r="AB242" s="214"/>
    </row>
    <row r="243">
      <c r="A243" s="180"/>
      <c r="B243" s="214"/>
      <c r="C243" s="214"/>
      <c r="D243" s="214"/>
      <c r="E243" s="214"/>
      <c r="F243" s="214"/>
      <c r="G243" s="214"/>
      <c r="H243" s="769"/>
      <c r="I243" s="769"/>
      <c r="J243" s="180"/>
      <c r="K243" s="769"/>
      <c r="L243" s="214"/>
      <c r="M243" s="1615"/>
      <c r="N243" s="214"/>
      <c r="O243" s="214"/>
      <c r="P243" s="214"/>
      <c r="Q243" s="214"/>
      <c r="R243" s="214"/>
      <c r="S243" s="214"/>
      <c r="T243" s="214"/>
      <c r="U243" s="214"/>
      <c r="V243" s="214"/>
      <c r="W243" s="214"/>
      <c r="X243" s="214"/>
      <c r="Y243" s="214"/>
      <c r="Z243" s="214"/>
      <c r="AA243" s="214"/>
      <c r="AB243" s="214"/>
    </row>
    <row r="244">
      <c r="A244" s="180"/>
      <c r="B244" s="214"/>
      <c r="C244" s="214"/>
      <c r="D244" s="214"/>
      <c r="E244" s="214"/>
      <c r="F244" s="214"/>
      <c r="G244" s="214"/>
      <c r="H244" s="769"/>
      <c r="I244" s="769"/>
      <c r="J244" s="180"/>
      <c r="K244" s="769"/>
      <c r="L244" s="214"/>
      <c r="M244" s="1615"/>
      <c r="N244" s="214"/>
      <c r="O244" s="214"/>
      <c r="P244" s="214"/>
      <c r="Q244" s="214"/>
      <c r="R244" s="214"/>
      <c r="S244" s="214"/>
      <c r="T244" s="214"/>
      <c r="U244" s="214"/>
      <c r="V244" s="214"/>
      <c r="W244" s="214"/>
      <c r="X244" s="214"/>
      <c r="Y244" s="214"/>
      <c r="Z244" s="214"/>
      <c r="AA244" s="214"/>
      <c r="AB244" s="214"/>
    </row>
    <row r="245">
      <c r="A245" s="180"/>
      <c r="B245" s="214"/>
      <c r="C245" s="214"/>
      <c r="D245" s="214"/>
      <c r="E245" s="214"/>
      <c r="F245" s="214"/>
      <c r="G245" s="214"/>
      <c r="H245" s="769"/>
      <c r="I245" s="769"/>
      <c r="J245" s="180"/>
      <c r="K245" s="769"/>
      <c r="L245" s="214"/>
      <c r="M245" s="1615"/>
      <c r="N245" s="214"/>
      <c r="O245" s="214"/>
      <c r="P245" s="214"/>
      <c r="Q245" s="214"/>
      <c r="R245" s="214"/>
      <c r="S245" s="214"/>
      <c r="T245" s="214"/>
      <c r="U245" s="214"/>
      <c r="V245" s="214"/>
      <c r="W245" s="214"/>
      <c r="X245" s="214"/>
      <c r="Y245" s="214"/>
      <c r="Z245" s="214"/>
      <c r="AA245" s="214"/>
      <c r="AB245" s="214"/>
    </row>
    <row r="246">
      <c r="A246" s="180"/>
      <c r="B246" s="214"/>
      <c r="C246" s="214"/>
      <c r="D246" s="214"/>
      <c r="E246" s="214"/>
      <c r="F246" s="214"/>
      <c r="G246" s="214"/>
      <c r="H246" s="769"/>
      <c r="I246" s="769"/>
      <c r="J246" s="180"/>
      <c r="K246" s="769"/>
      <c r="L246" s="214"/>
      <c r="M246" s="1615"/>
      <c r="N246" s="214"/>
      <c r="O246" s="214"/>
      <c r="P246" s="214"/>
      <c r="Q246" s="214"/>
      <c r="R246" s="214"/>
      <c r="S246" s="214"/>
      <c r="T246" s="214"/>
      <c r="U246" s="214"/>
      <c r="V246" s="214"/>
      <c r="W246" s="214"/>
      <c r="X246" s="214"/>
      <c r="Y246" s="214"/>
      <c r="Z246" s="214"/>
      <c r="AA246" s="214"/>
      <c r="AB246" s="214"/>
    </row>
    <row r="247">
      <c r="A247" s="180"/>
      <c r="B247" s="214"/>
      <c r="C247" s="214"/>
      <c r="D247" s="214"/>
      <c r="E247" s="214"/>
      <c r="F247" s="214"/>
      <c r="G247" s="214"/>
      <c r="H247" s="769"/>
      <c r="I247" s="769"/>
      <c r="J247" s="180"/>
      <c r="K247" s="769"/>
      <c r="L247" s="214"/>
      <c r="M247" s="1615"/>
      <c r="N247" s="214"/>
      <c r="O247" s="214"/>
      <c r="P247" s="214"/>
      <c r="Q247" s="214"/>
      <c r="R247" s="214"/>
      <c r="S247" s="214"/>
      <c r="T247" s="214"/>
      <c r="U247" s="214"/>
      <c r="V247" s="214"/>
      <c r="W247" s="214"/>
      <c r="X247" s="214"/>
      <c r="Y247" s="214"/>
      <c r="Z247" s="214"/>
      <c r="AA247" s="214"/>
      <c r="AB247" s="214"/>
    </row>
    <row r="248">
      <c r="A248" s="180"/>
      <c r="B248" s="214"/>
      <c r="C248" s="214"/>
      <c r="D248" s="214"/>
      <c r="E248" s="214"/>
      <c r="F248" s="214"/>
      <c r="G248" s="214"/>
      <c r="H248" s="769"/>
      <c r="I248" s="769"/>
      <c r="J248" s="180"/>
      <c r="K248" s="769"/>
      <c r="L248" s="214"/>
      <c r="M248" s="1615"/>
      <c r="N248" s="214"/>
      <c r="O248" s="214"/>
      <c r="P248" s="214"/>
      <c r="Q248" s="214"/>
      <c r="R248" s="214"/>
      <c r="S248" s="214"/>
      <c r="T248" s="214"/>
      <c r="U248" s="214"/>
      <c r="V248" s="214"/>
      <c r="W248" s="214"/>
      <c r="X248" s="214"/>
      <c r="Y248" s="214"/>
      <c r="Z248" s="214"/>
      <c r="AA248" s="214"/>
      <c r="AB248" s="214"/>
    </row>
    <row r="249">
      <c r="A249" s="180"/>
      <c r="B249" s="214"/>
      <c r="C249" s="214"/>
      <c r="D249" s="214"/>
      <c r="E249" s="214"/>
      <c r="F249" s="214"/>
      <c r="G249" s="214"/>
      <c r="H249" s="769"/>
      <c r="I249" s="769"/>
      <c r="J249" s="180"/>
      <c r="K249" s="769"/>
      <c r="L249" s="214"/>
      <c r="M249" s="1615"/>
      <c r="N249" s="214"/>
      <c r="O249" s="214"/>
      <c r="P249" s="214"/>
      <c r="Q249" s="214"/>
      <c r="R249" s="214"/>
      <c r="S249" s="214"/>
      <c r="T249" s="214"/>
      <c r="U249" s="214"/>
      <c r="V249" s="214"/>
      <c r="W249" s="214"/>
      <c r="X249" s="214"/>
      <c r="Y249" s="214"/>
      <c r="Z249" s="214"/>
      <c r="AA249" s="214"/>
      <c r="AB249" s="214"/>
    </row>
    <row r="250">
      <c r="A250" s="180"/>
      <c r="B250" s="214"/>
      <c r="C250" s="214"/>
      <c r="D250" s="214"/>
      <c r="E250" s="214"/>
      <c r="F250" s="214"/>
      <c r="G250" s="214"/>
      <c r="H250" s="769"/>
      <c r="I250" s="769"/>
      <c r="J250" s="180"/>
      <c r="K250" s="769"/>
      <c r="L250" s="214"/>
      <c r="M250" s="1615"/>
      <c r="N250" s="214"/>
      <c r="O250" s="214"/>
      <c r="P250" s="214"/>
      <c r="Q250" s="214"/>
      <c r="R250" s="214"/>
      <c r="S250" s="214"/>
      <c r="T250" s="214"/>
      <c r="U250" s="214"/>
      <c r="V250" s="214"/>
      <c r="W250" s="214"/>
      <c r="X250" s="214"/>
      <c r="Y250" s="214"/>
      <c r="Z250" s="214"/>
      <c r="AA250" s="214"/>
      <c r="AB250" s="214"/>
    </row>
    <row r="251">
      <c r="A251" s="180"/>
      <c r="B251" s="214"/>
      <c r="C251" s="214"/>
      <c r="D251" s="214"/>
      <c r="E251" s="214"/>
      <c r="F251" s="214"/>
      <c r="G251" s="214"/>
      <c r="H251" s="769"/>
      <c r="I251" s="769"/>
      <c r="J251" s="180"/>
      <c r="K251" s="769"/>
      <c r="L251" s="214"/>
      <c r="M251" s="1615"/>
      <c r="N251" s="214"/>
      <c r="O251" s="214"/>
      <c r="P251" s="214"/>
      <c r="Q251" s="214"/>
      <c r="R251" s="214"/>
      <c r="S251" s="214"/>
      <c r="T251" s="214"/>
      <c r="U251" s="214"/>
      <c r="V251" s="214"/>
      <c r="W251" s="214"/>
      <c r="X251" s="214"/>
      <c r="Y251" s="214"/>
      <c r="Z251" s="214"/>
      <c r="AA251" s="214"/>
      <c r="AB251" s="214"/>
    </row>
    <row r="252">
      <c r="A252" s="180"/>
      <c r="B252" s="214"/>
      <c r="C252" s="214"/>
      <c r="D252" s="214"/>
      <c r="E252" s="214"/>
      <c r="F252" s="214"/>
      <c r="G252" s="214"/>
      <c r="H252" s="769"/>
      <c r="I252" s="769"/>
      <c r="J252" s="180"/>
      <c r="K252" s="769"/>
      <c r="L252" s="214"/>
      <c r="M252" s="1615"/>
      <c r="N252" s="214"/>
      <c r="O252" s="214"/>
      <c r="P252" s="214"/>
      <c r="Q252" s="214"/>
      <c r="R252" s="214"/>
      <c r="S252" s="214"/>
      <c r="T252" s="214"/>
      <c r="U252" s="214"/>
      <c r="V252" s="214"/>
      <c r="W252" s="214"/>
      <c r="X252" s="214"/>
      <c r="Y252" s="214"/>
      <c r="Z252" s="214"/>
      <c r="AA252" s="214"/>
      <c r="AB252" s="214"/>
    </row>
    <row r="253">
      <c r="A253" s="180"/>
      <c r="B253" s="214"/>
      <c r="C253" s="214"/>
      <c r="D253" s="214"/>
      <c r="E253" s="214"/>
      <c r="F253" s="214"/>
      <c r="G253" s="214"/>
      <c r="H253" s="769"/>
      <c r="I253" s="769"/>
      <c r="J253" s="180"/>
      <c r="K253" s="769"/>
      <c r="L253" s="214"/>
      <c r="M253" s="1615"/>
      <c r="N253" s="214"/>
      <c r="O253" s="214"/>
      <c r="P253" s="214"/>
      <c r="Q253" s="214"/>
      <c r="R253" s="214"/>
      <c r="S253" s="214"/>
      <c r="T253" s="214"/>
      <c r="U253" s="214"/>
      <c r="V253" s="214"/>
      <c r="W253" s="214"/>
      <c r="X253" s="214"/>
      <c r="Y253" s="214"/>
      <c r="Z253" s="214"/>
      <c r="AA253" s="214"/>
      <c r="AB253" s="214"/>
    </row>
    <row r="254">
      <c r="A254" s="180"/>
      <c r="B254" s="214"/>
      <c r="C254" s="214"/>
      <c r="D254" s="214"/>
      <c r="E254" s="214"/>
      <c r="F254" s="214"/>
      <c r="G254" s="214"/>
      <c r="H254" s="769"/>
      <c r="I254" s="769"/>
      <c r="J254" s="180"/>
      <c r="K254" s="769"/>
      <c r="L254" s="214"/>
      <c r="M254" s="1615"/>
      <c r="N254" s="214"/>
      <c r="O254" s="214"/>
      <c r="P254" s="214"/>
      <c r="Q254" s="214"/>
      <c r="R254" s="214"/>
      <c r="S254" s="214"/>
      <c r="T254" s="214"/>
      <c r="U254" s="214"/>
      <c r="V254" s="214"/>
      <c r="W254" s="214"/>
      <c r="X254" s="214"/>
      <c r="Y254" s="214"/>
      <c r="Z254" s="214"/>
      <c r="AA254" s="214"/>
      <c r="AB254" s="214"/>
    </row>
    <row r="255">
      <c r="A255" s="180"/>
      <c r="B255" s="214"/>
      <c r="C255" s="214"/>
      <c r="D255" s="214"/>
      <c r="E255" s="214"/>
      <c r="F255" s="214"/>
      <c r="G255" s="214"/>
      <c r="H255" s="769"/>
      <c r="I255" s="769"/>
      <c r="J255" s="180"/>
      <c r="K255" s="769"/>
      <c r="L255" s="214"/>
      <c r="M255" s="1615"/>
      <c r="N255" s="214"/>
      <c r="O255" s="214"/>
      <c r="P255" s="214"/>
      <c r="Q255" s="214"/>
      <c r="R255" s="214"/>
      <c r="S255" s="214"/>
      <c r="T255" s="214"/>
      <c r="U255" s="214"/>
      <c r="V255" s="214"/>
      <c r="W255" s="214"/>
      <c r="X255" s="214"/>
      <c r="Y255" s="214"/>
      <c r="Z255" s="214"/>
      <c r="AA255" s="214"/>
      <c r="AB255" s="214"/>
    </row>
    <row r="256">
      <c r="A256" s="180"/>
      <c r="B256" s="214"/>
      <c r="C256" s="214"/>
      <c r="D256" s="214"/>
      <c r="E256" s="214"/>
      <c r="F256" s="214"/>
      <c r="G256" s="214"/>
      <c r="H256" s="769"/>
      <c r="I256" s="769"/>
      <c r="J256" s="180"/>
      <c r="K256" s="769"/>
      <c r="L256" s="214"/>
      <c r="M256" s="1615"/>
      <c r="N256" s="214"/>
      <c r="O256" s="214"/>
      <c r="P256" s="214"/>
      <c r="Q256" s="214"/>
      <c r="R256" s="214"/>
      <c r="S256" s="214"/>
      <c r="T256" s="214"/>
      <c r="U256" s="214"/>
      <c r="V256" s="214"/>
      <c r="W256" s="214"/>
      <c r="X256" s="214"/>
      <c r="Y256" s="214"/>
      <c r="Z256" s="214"/>
      <c r="AA256" s="214"/>
      <c r="AB256" s="214"/>
    </row>
    <row r="257">
      <c r="A257" s="180"/>
      <c r="B257" s="214"/>
      <c r="C257" s="214"/>
      <c r="D257" s="214"/>
      <c r="E257" s="214"/>
      <c r="F257" s="214"/>
      <c r="G257" s="214"/>
      <c r="H257" s="769"/>
      <c r="I257" s="769"/>
      <c r="J257" s="180"/>
      <c r="K257" s="769"/>
      <c r="L257" s="214"/>
      <c r="M257" s="1615"/>
      <c r="N257" s="214"/>
      <c r="O257" s="214"/>
      <c r="P257" s="214"/>
      <c r="Q257" s="214"/>
      <c r="R257" s="214"/>
      <c r="S257" s="214"/>
      <c r="T257" s="214"/>
      <c r="U257" s="214"/>
      <c r="V257" s="214"/>
      <c r="W257" s="214"/>
      <c r="X257" s="214"/>
      <c r="Y257" s="214"/>
      <c r="Z257" s="214"/>
      <c r="AA257" s="214"/>
      <c r="AB257" s="214"/>
    </row>
    <row r="258">
      <c r="A258" s="180"/>
      <c r="B258" s="214"/>
      <c r="C258" s="214"/>
      <c r="D258" s="214"/>
      <c r="E258" s="214"/>
      <c r="F258" s="214"/>
      <c r="G258" s="214"/>
      <c r="H258" s="769"/>
      <c r="I258" s="769"/>
      <c r="J258" s="180"/>
      <c r="K258" s="769"/>
      <c r="L258" s="214"/>
      <c r="M258" s="1615"/>
      <c r="N258" s="214"/>
      <c r="O258" s="214"/>
      <c r="P258" s="214"/>
      <c r="Q258" s="214"/>
      <c r="R258" s="214"/>
      <c r="S258" s="214"/>
      <c r="T258" s="214"/>
      <c r="U258" s="214"/>
      <c r="V258" s="214"/>
      <c r="W258" s="214"/>
      <c r="X258" s="214"/>
      <c r="Y258" s="214"/>
      <c r="Z258" s="214"/>
      <c r="AA258" s="214"/>
      <c r="AB258" s="214"/>
    </row>
    <row r="259">
      <c r="A259" s="180"/>
      <c r="B259" s="214"/>
      <c r="C259" s="214"/>
      <c r="D259" s="214"/>
      <c r="E259" s="214"/>
      <c r="F259" s="214"/>
      <c r="G259" s="214"/>
      <c r="H259" s="769"/>
      <c r="I259" s="769"/>
      <c r="J259" s="180"/>
      <c r="K259" s="769"/>
      <c r="L259" s="214"/>
      <c r="M259" s="1615"/>
      <c r="N259" s="214"/>
      <c r="O259" s="214"/>
      <c r="P259" s="214"/>
      <c r="Q259" s="214"/>
      <c r="R259" s="214"/>
      <c r="S259" s="214"/>
      <c r="T259" s="214"/>
      <c r="U259" s="214"/>
      <c r="V259" s="214"/>
      <c r="W259" s="214"/>
      <c r="X259" s="214"/>
      <c r="Y259" s="214"/>
      <c r="Z259" s="214"/>
      <c r="AA259" s="214"/>
      <c r="AB259" s="214"/>
    </row>
    <row r="260">
      <c r="A260" s="180"/>
      <c r="B260" s="214"/>
      <c r="C260" s="214"/>
      <c r="D260" s="214"/>
      <c r="E260" s="214"/>
      <c r="F260" s="214"/>
      <c r="G260" s="214"/>
      <c r="H260" s="769"/>
      <c r="I260" s="769"/>
      <c r="J260" s="180"/>
      <c r="K260" s="769"/>
      <c r="L260" s="214"/>
      <c r="M260" s="1615"/>
      <c r="N260" s="214"/>
      <c r="O260" s="214"/>
      <c r="P260" s="214"/>
      <c r="Q260" s="214"/>
      <c r="R260" s="214"/>
      <c r="S260" s="214"/>
      <c r="T260" s="214"/>
      <c r="U260" s="214"/>
      <c r="V260" s="214"/>
      <c r="W260" s="214"/>
      <c r="X260" s="214"/>
      <c r="Y260" s="214"/>
      <c r="Z260" s="214"/>
      <c r="AA260" s="214"/>
      <c r="AB260" s="214"/>
    </row>
    <row r="261">
      <c r="A261" s="180"/>
      <c r="B261" s="214"/>
      <c r="C261" s="214"/>
      <c r="D261" s="214"/>
      <c r="E261" s="214"/>
      <c r="F261" s="214"/>
      <c r="G261" s="214"/>
      <c r="H261" s="769"/>
      <c r="I261" s="769"/>
      <c r="J261" s="180"/>
      <c r="K261" s="769"/>
      <c r="L261" s="214"/>
      <c r="M261" s="1615"/>
      <c r="N261" s="214"/>
      <c r="O261" s="214"/>
      <c r="P261" s="214"/>
      <c r="Q261" s="214"/>
      <c r="R261" s="214"/>
      <c r="S261" s="214"/>
      <c r="T261" s="214"/>
      <c r="U261" s="214"/>
      <c r="V261" s="214"/>
      <c r="W261" s="214"/>
      <c r="X261" s="214"/>
      <c r="Y261" s="214"/>
      <c r="Z261" s="214"/>
      <c r="AA261" s="214"/>
      <c r="AB261" s="214"/>
    </row>
    <row r="262">
      <c r="A262" s="180"/>
      <c r="B262" s="214"/>
      <c r="C262" s="214"/>
      <c r="D262" s="214"/>
      <c r="E262" s="214"/>
      <c r="F262" s="214"/>
      <c r="G262" s="214"/>
      <c r="H262" s="769"/>
      <c r="I262" s="769"/>
      <c r="J262" s="180"/>
      <c r="K262" s="769"/>
      <c r="L262" s="214"/>
      <c r="M262" s="1615"/>
      <c r="N262" s="214"/>
      <c r="O262" s="214"/>
      <c r="P262" s="214"/>
      <c r="Q262" s="214"/>
      <c r="R262" s="214"/>
      <c r="S262" s="214"/>
      <c r="T262" s="214"/>
      <c r="U262" s="214"/>
      <c r="V262" s="214"/>
      <c r="W262" s="214"/>
      <c r="X262" s="214"/>
      <c r="Y262" s="214"/>
      <c r="Z262" s="214"/>
      <c r="AA262" s="214"/>
      <c r="AB262" s="214"/>
    </row>
    <row r="263">
      <c r="A263" s="180"/>
      <c r="B263" s="214"/>
      <c r="C263" s="214"/>
      <c r="D263" s="214"/>
      <c r="E263" s="214"/>
      <c r="F263" s="214"/>
      <c r="G263" s="214"/>
      <c r="H263" s="769"/>
      <c r="I263" s="769"/>
      <c r="J263" s="180"/>
      <c r="K263" s="769"/>
      <c r="L263" s="214"/>
      <c r="M263" s="1615"/>
      <c r="N263" s="214"/>
      <c r="O263" s="214"/>
      <c r="P263" s="214"/>
      <c r="Q263" s="214"/>
      <c r="R263" s="214"/>
      <c r="S263" s="214"/>
      <c r="T263" s="214"/>
      <c r="U263" s="214"/>
      <c r="V263" s="214"/>
      <c r="W263" s="214"/>
      <c r="X263" s="214"/>
      <c r="Y263" s="214"/>
      <c r="Z263" s="214"/>
      <c r="AA263" s="214"/>
      <c r="AB263" s="214"/>
    </row>
    <row r="264">
      <c r="A264" s="180"/>
      <c r="B264" s="214"/>
      <c r="C264" s="214"/>
      <c r="D264" s="214"/>
      <c r="E264" s="214"/>
      <c r="F264" s="214"/>
      <c r="G264" s="214"/>
      <c r="H264" s="769"/>
      <c r="I264" s="769"/>
      <c r="J264" s="180"/>
      <c r="K264" s="769"/>
      <c r="L264" s="214"/>
      <c r="M264" s="1615"/>
      <c r="N264" s="214"/>
      <c r="O264" s="214"/>
      <c r="P264" s="214"/>
      <c r="Q264" s="214"/>
      <c r="R264" s="214"/>
      <c r="S264" s="214"/>
      <c r="T264" s="214"/>
      <c r="U264" s="214"/>
      <c r="V264" s="214"/>
      <c r="W264" s="214"/>
      <c r="X264" s="214"/>
      <c r="Y264" s="214"/>
      <c r="Z264" s="214"/>
      <c r="AA264" s="214"/>
      <c r="AB264" s="214"/>
    </row>
    <row r="265">
      <c r="A265" s="180"/>
      <c r="B265" s="214"/>
      <c r="C265" s="214"/>
      <c r="D265" s="214"/>
      <c r="E265" s="214"/>
      <c r="F265" s="214"/>
      <c r="G265" s="214"/>
      <c r="H265" s="769"/>
      <c r="I265" s="769"/>
      <c r="J265" s="180"/>
      <c r="K265" s="769"/>
      <c r="L265" s="214"/>
      <c r="M265" s="1615"/>
      <c r="N265" s="214"/>
      <c r="O265" s="214"/>
      <c r="P265" s="214"/>
      <c r="Q265" s="214"/>
      <c r="R265" s="214"/>
      <c r="S265" s="214"/>
      <c r="T265" s="214"/>
      <c r="U265" s="214"/>
      <c r="V265" s="214"/>
      <c r="W265" s="214"/>
      <c r="X265" s="214"/>
      <c r="Y265" s="214"/>
      <c r="Z265" s="214"/>
      <c r="AA265" s="214"/>
      <c r="AB265" s="214"/>
    </row>
    <row r="266">
      <c r="A266" s="180"/>
      <c r="B266" s="214"/>
      <c r="C266" s="214"/>
      <c r="D266" s="214"/>
      <c r="E266" s="214"/>
      <c r="F266" s="214"/>
      <c r="G266" s="214"/>
      <c r="H266" s="769"/>
      <c r="I266" s="769"/>
      <c r="J266" s="180"/>
      <c r="K266" s="769"/>
      <c r="L266" s="214"/>
      <c r="M266" s="1615"/>
      <c r="N266" s="214"/>
      <c r="O266" s="214"/>
      <c r="P266" s="214"/>
      <c r="Q266" s="214"/>
      <c r="R266" s="214"/>
      <c r="S266" s="214"/>
      <c r="T266" s="214"/>
      <c r="U266" s="214"/>
      <c r="V266" s="214"/>
      <c r="W266" s="214"/>
      <c r="X266" s="214"/>
      <c r="Y266" s="214"/>
      <c r="Z266" s="214"/>
      <c r="AA266" s="214"/>
      <c r="AB266" s="214"/>
    </row>
    <row r="267">
      <c r="A267" s="180"/>
      <c r="B267" s="214"/>
      <c r="C267" s="214"/>
      <c r="D267" s="214"/>
      <c r="E267" s="214"/>
      <c r="F267" s="214"/>
      <c r="G267" s="214"/>
      <c r="H267" s="769"/>
      <c r="I267" s="769"/>
      <c r="J267" s="180"/>
      <c r="K267" s="769"/>
      <c r="L267" s="214"/>
      <c r="M267" s="1615"/>
      <c r="N267" s="214"/>
      <c r="O267" s="214"/>
      <c r="P267" s="214"/>
      <c r="Q267" s="214"/>
      <c r="R267" s="214"/>
      <c r="S267" s="214"/>
      <c r="T267" s="214"/>
      <c r="U267" s="214"/>
      <c r="V267" s="214"/>
      <c r="W267" s="214"/>
      <c r="X267" s="214"/>
      <c r="Y267" s="214"/>
      <c r="Z267" s="214"/>
      <c r="AA267" s="214"/>
      <c r="AB267" s="214"/>
    </row>
    <row r="268">
      <c r="A268" s="180"/>
      <c r="B268" s="214"/>
      <c r="C268" s="214"/>
      <c r="D268" s="214"/>
      <c r="E268" s="214"/>
      <c r="F268" s="214"/>
      <c r="G268" s="214"/>
      <c r="H268" s="769"/>
      <c r="I268" s="769"/>
      <c r="J268" s="180"/>
      <c r="K268" s="769"/>
      <c r="L268" s="214"/>
      <c r="M268" s="1615"/>
      <c r="N268" s="214"/>
      <c r="O268" s="214"/>
      <c r="P268" s="214"/>
      <c r="Q268" s="214"/>
      <c r="R268" s="214"/>
      <c r="S268" s="214"/>
      <c r="T268" s="214"/>
      <c r="U268" s="214"/>
      <c r="V268" s="214"/>
      <c r="W268" s="214"/>
      <c r="X268" s="214"/>
      <c r="Y268" s="214"/>
      <c r="Z268" s="214"/>
      <c r="AA268" s="214"/>
      <c r="AB268" s="214"/>
    </row>
    <row r="269">
      <c r="A269" s="180"/>
      <c r="B269" s="214"/>
      <c r="C269" s="214"/>
      <c r="D269" s="214"/>
      <c r="E269" s="214"/>
      <c r="F269" s="214"/>
      <c r="G269" s="214"/>
      <c r="H269" s="769"/>
      <c r="I269" s="769"/>
      <c r="J269" s="180"/>
      <c r="K269" s="769"/>
      <c r="L269" s="214"/>
      <c r="M269" s="1615"/>
      <c r="N269" s="214"/>
      <c r="O269" s="214"/>
      <c r="P269" s="214"/>
      <c r="Q269" s="214"/>
      <c r="R269" s="214"/>
      <c r="S269" s="214"/>
      <c r="T269" s="214"/>
      <c r="U269" s="214"/>
      <c r="V269" s="214"/>
      <c r="W269" s="214"/>
      <c r="X269" s="214"/>
      <c r="Y269" s="214"/>
      <c r="Z269" s="214"/>
      <c r="AA269" s="214"/>
      <c r="AB269" s="214"/>
    </row>
    <row r="270">
      <c r="A270" s="180"/>
      <c r="B270" s="214"/>
      <c r="C270" s="214"/>
      <c r="D270" s="214"/>
      <c r="E270" s="214"/>
      <c r="F270" s="214"/>
      <c r="G270" s="214"/>
      <c r="H270" s="769"/>
      <c r="I270" s="769"/>
      <c r="J270" s="180"/>
      <c r="K270" s="769"/>
      <c r="L270" s="214"/>
      <c r="M270" s="1615"/>
      <c r="N270" s="214"/>
      <c r="O270" s="214"/>
      <c r="P270" s="214"/>
      <c r="Q270" s="214"/>
      <c r="R270" s="214"/>
      <c r="S270" s="214"/>
      <c r="T270" s="214"/>
      <c r="U270" s="214"/>
      <c r="V270" s="214"/>
      <c r="W270" s="214"/>
      <c r="X270" s="214"/>
      <c r="Y270" s="214"/>
      <c r="Z270" s="214"/>
      <c r="AA270" s="214"/>
      <c r="AB270" s="214"/>
    </row>
    <row r="271">
      <c r="A271" s="180"/>
      <c r="B271" s="214"/>
      <c r="C271" s="214"/>
      <c r="D271" s="214"/>
      <c r="E271" s="214"/>
      <c r="F271" s="214"/>
      <c r="G271" s="214"/>
      <c r="H271" s="769"/>
      <c r="I271" s="769"/>
      <c r="J271" s="180"/>
      <c r="K271" s="769"/>
      <c r="L271" s="214"/>
      <c r="M271" s="1615"/>
      <c r="N271" s="214"/>
      <c r="O271" s="214"/>
      <c r="P271" s="214"/>
      <c r="Q271" s="214"/>
      <c r="R271" s="214"/>
      <c r="S271" s="214"/>
      <c r="T271" s="214"/>
      <c r="U271" s="214"/>
      <c r="V271" s="214"/>
      <c r="W271" s="214"/>
      <c r="X271" s="214"/>
      <c r="Y271" s="214"/>
      <c r="Z271" s="214"/>
      <c r="AA271" s="214"/>
      <c r="AB271" s="214"/>
    </row>
    <row r="272">
      <c r="A272" s="180"/>
      <c r="B272" s="214"/>
      <c r="C272" s="214"/>
      <c r="D272" s="214"/>
      <c r="E272" s="214"/>
      <c r="F272" s="214"/>
      <c r="G272" s="214"/>
      <c r="H272" s="769"/>
      <c r="I272" s="769"/>
      <c r="J272" s="180"/>
      <c r="K272" s="769"/>
      <c r="L272" s="214"/>
      <c r="M272" s="1615"/>
      <c r="N272" s="214"/>
      <c r="O272" s="214"/>
      <c r="P272" s="214"/>
      <c r="Q272" s="214"/>
      <c r="R272" s="214"/>
      <c r="S272" s="214"/>
      <c r="T272" s="214"/>
      <c r="U272" s="214"/>
      <c r="V272" s="214"/>
      <c r="W272" s="214"/>
      <c r="X272" s="214"/>
      <c r="Y272" s="214"/>
      <c r="Z272" s="214"/>
      <c r="AA272" s="214"/>
      <c r="AB272" s="214"/>
    </row>
    <row r="273">
      <c r="A273" s="180"/>
      <c r="B273" s="214"/>
      <c r="C273" s="214"/>
      <c r="D273" s="214"/>
      <c r="E273" s="214"/>
      <c r="F273" s="214"/>
      <c r="G273" s="214"/>
      <c r="H273" s="769"/>
      <c r="I273" s="769"/>
      <c r="J273" s="180"/>
      <c r="K273" s="769"/>
      <c r="L273" s="214"/>
      <c r="M273" s="1615"/>
      <c r="N273" s="214"/>
      <c r="O273" s="214"/>
      <c r="P273" s="214"/>
      <c r="Q273" s="214"/>
      <c r="R273" s="214"/>
      <c r="S273" s="214"/>
      <c r="T273" s="214"/>
      <c r="U273" s="214"/>
      <c r="V273" s="214"/>
      <c r="W273" s="214"/>
      <c r="X273" s="214"/>
      <c r="Y273" s="214"/>
      <c r="Z273" s="214"/>
      <c r="AA273" s="214"/>
      <c r="AB273" s="214"/>
    </row>
    <row r="274">
      <c r="A274" s="180"/>
      <c r="B274" s="214"/>
      <c r="C274" s="214"/>
      <c r="D274" s="214"/>
      <c r="E274" s="214"/>
      <c r="F274" s="214"/>
      <c r="G274" s="214"/>
      <c r="H274" s="769"/>
      <c r="I274" s="769"/>
      <c r="J274" s="180"/>
      <c r="K274" s="769"/>
      <c r="L274" s="214"/>
      <c r="M274" s="1615"/>
      <c r="N274" s="214"/>
      <c r="O274" s="214"/>
      <c r="P274" s="214"/>
      <c r="Q274" s="214"/>
      <c r="R274" s="214"/>
      <c r="S274" s="214"/>
      <c r="T274" s="214"/>
      <c r="U274" s="214"/>
      <c r="V274" s="214"/>
      <c r="W274" s="214"/>
      <c r="X274" s="214"/>
      <c r="Y274" s="214"/>
      <c r="Z274" s="214"/>
      <c r="AA274" s="214"/>
      <c r="AB274" s="214"/>
    </row>
    <row r="275">
      <c r="A275" s="180"/>
      <c r="B275" s="214"/>
      <c r="C275" s="214"/>
      <c r="D275" s="214"/>
      <c r="E275" s="214"/>
      <c r="F275" s="214"/>
      <c r="G275" s="214"/>
      <c r="H275" s="769"/>
      <c r="I275" s="769"/>
      <c r="J275" s="180"/>
      <c r="K275" s="769"/>
      <c r="L275" s="214"/>
      <c r="M275" s="1615"/>
      <c r="N275" s="214"/>
      <c r="O275" s="214"/>
      <c r="P275" s="214"/>
      <c r="Q275" s="214"/>
      <c r="R275" s="214"/>
      <c r="S275" s="214"/>
      <c r="T275" s="214"/>
      <c r="U275" s="214"/>
      <c r="V275" s="214"/>
      <c r="W275" s="214"/>
      <c r="X275" s="214"/>
      <c r="Y275" s="214"/>
      <c r="Z275" s="214"/>
      <c r="AA275" s="214"/>
      <c r="AB275" s="214"/>
    </row>
    <row r="276">
      <c r="A276" s="180"/>
      <c r="B276" s="214"/>
      <c r="C276" s="214"/>
      <c r="D276" s="214"/>
      <c r="E276" s="214"/>
      <c r="F276" s="214"/>
      <c r="G276" s="214"/>
      <c r="H276" s="769"/>
      <c r="I276" s="769"/>
      <c r="J276" s="180"/>
      <c r="K276" s="769"/>
      <c r="L276" s="214"/>
      <c r="M276" s="1615"/>
      <c r="N276" s="214"/>
      <c r="O276" s="214"/>
      <c r="P276" s="214"/>
      <c r="Q276" s="214"/>
      <c r="R276" s="214"/>
      <c r="S276" s="214"/>
      <c r="T276" s="214"/>
      <c r="U276" s="214"/>
      <c r="V276" s="214"/>
      <c r="W276" s="214"/>
      <c r="X276" s="214"/>
      <c r="Y276" s="214"/>
      <c r="Z276" s="214"/>
      <c r="AA276" s="214"/>
      <c r="AB276" s="214"/>
    </row>
    <row r="277">
      <c r="A277" s="180"/>
      <c r="B277" s="214"/>
      <c r="C277" s="214"/>
      <c r="D277" s="214"/>
      <c r="E277" s="214"/>
      <c r="F277" s="214"/>
      <c r="G277" s="214"/>
      <c r="H277" s="769"/>
      <c r="I277" s="769"/>
      <c r="J277" s="180"/>
      <c r="K277" s="769"/>
      <c r="L277" s="214"/>
      <c r="M277" s="1615"/>
      <c r="N277" s="214"/>
      <c r="O277" s="214"/>
      <c r="P277" s="214"/>
      <c r="Q277" s="214"/>
      <c r="R277" s="214"/>
      <c r="S277" s="214"/>
      <c r="T277" s="214"/>
      <c r="U277" s="214"/>
      <c r="V277" s="214"/>
      <c r="W277" s="214"/>
      <c r="X277" s="214"/>
      <c r="Y277" s="214"/>
      <c r="Z277" s="214"/>
      <c r="AA277" s="214"/>
      <c r="AB277" s="214"/>
    </row>
    <row r="278">
      <c r="A278" s="180"/>
      <c r="B278" s="214"/>
      <c r="C278" s="214"/>
      <c r="D278" s="214"/>
      <c r="E278" s="214"/>
      <c r="F278" s="214"/>
      <c r="G278" s="214"/>
      <c r="H278" s="769"/>
      <c r="I278" s="769"/>
      <c r="J278" s="180"/>
      <c r="K278" s="769"/>
      <c r="L278" s="214"/>
      <c r="M278" s="1615"/>
      <c r="N278" s="214"/>
      <c r="O278" s="214"/>
      <c r="P278" s="214"/>
      <c r="Q278" s="214"/>
      <c r="R278" s="214"/>
      <c r="S278" s="214"/>
      <c r="T278" s="214"/>
      <c r="U278" s="214"/>
      <c r="V278" s="214"/>
      <c r="W278" s="214"/>
      <c r="X278" s="214"/>
      <c r="Y278" s="214"/>
      <c r="Z278" s="214"/>
      <c r="AA278" s="214"/>
      <c r="AB278" s="214"/>
    </row>
    <row r="279">
      <c r="A279" s="180"/>
      <c r="B279" s="214"/>
      <c r="C279" s="214"/>
      <c r="D279" s="214"/>
      <c r="E279" s="214"/>
      <c r="F279" s="214"/>
      <c r="G279" s="214"/>
      <c r="H279" s="769"/>
      <c r="I279" s="769"/>
      <c r="J279" s="180"/>
      <c r="K279" s="769"/>
      <c r="L279" s="214"/>
      <c r="M279" s="1615"/>
      <c r="N279" s="214"/>
      <c r="O279" s="214"/>
      <c r="P279" s="214"/>
      <c r="Q279" s="214"/>
      <c r="R279" s="214"/>
      <c r="S279" s="214"/>
      <c r="T279" s="214"/>
      <c r="U279" s="214"/>
      <c r="V279" s="214"/>
      <c r="W279" s="214"/>
      <c r="X279" s="214"/>
      <c r="Y279" s="214"/>
      <c r="Z279" s="214"/>
      <c r="AA279" s="214"/>
      <c r="AB279" s="214"/>
    </row>
    <row r="280">
      <c r="A280" s="180"/>
      <c r="B280" s="214"/>
      <c r="C280" s="214"/>
      <c r="D280" s="214"/>
      <c r="E280" s="214"/>
      <c r="F280" s="214"/>
      <c r="G280" s="214"/>
      <c r="H280" s="769"/>
      <c r="I280" s="769"/>
      <c r="J280" s="180"/>
      <c r="K280" s="769"/>
      <c r="L280" s="214"/>
      <c r="M280" s="1615"/>
      <c r="N280" s="214"/>
      <c r="O280" s="214"/>
      <c r="P280" s="214"/>
      <c r="Q280" s="214"/>
      <c r="R280" s="214"/>
      <c r="S280" s="214"/>
      <c r="T280" s="214"/>
      <c r="U280" s="214"/>
      <c r="V280" s="214"/>
      <c r="W280" s="214"/>
      <c r="X280" s="214"/>
      <c r="Y280" s="214"/>
      <c r="Z280" s="214"/>
      <c r="AA280" s="214"/>
      <c r="AB280" s="214"/>
    </row>
    <row r="281">
      <c r="A281" s="180"/>
      <c r="B281" s="214"/>
      <c r="C281" s="214"/>
      <c r="D281" s="214"/>
      <c r="E281" s="214"/>
      <c r="F281" s="214"/>
      <c r="G281" s="214"/>
      <c r="H281" s="769"/>
      <c r="I281" s="769"/>
      <c r="J281" s="180"/>
      <c r="K281" s="769"/>
      <c r="L281" s="214"/>
      <c r="M281" s="1615"/>
      <c r="N281" s="214"/>
      <c r="O281" s="214"/>
      <c r="P281" s="214"/>
      <c r="Q281" s="214"/>
      <c r="R281" s="214"/>
      <c r="S281" s="214"/>
      <c r="T281" s="214"/>
      <c r="U281" s="214"/>
      <c r="V281" s="214"/>
      <c r="W281" s="214"/>
      <c r="X281" s="214"/>
      <c r="Y281" s="214"/>
      <c r="Z281" s="214"/>
      <c r="AA281" s="214"/>
      <c r="AB281" s="214"/>
    </row>
    <row r="282">
      <c r="A282" s="180"/>
      <c r="B282" s="214"/>
      <c r="C282" s="214"/>
      <c r="D282" s="214"/>
      <c r="E282" s="214"/>
      <c r="F282" s="214"/>
      <c r="G282" s="214"/>
      <c r="H282" s="769"/>
      <c r="I282" s="769"/>
      <c r="J282" s="180"/>
      <c r="K282" s="769"/>
      <c r="L282" s="214"/>
      <c r="M282" s="1615"/>
      <c r="N282" s="214"/>
      <c r="O282" s="214"/>
      <c r="P282" s="214"/>
      <c r="Q282" s="214"/>
      <c r="R282" s="214"/>
      <c r="S282" s="214"/>
      <c r="T282" s="214"/>
      <c r="U282" s="214"/>
      <c r="V282" s="214"/>
      <c r="W282" s="214"/>
      <c r="X282" s="214"/>
      <c r="Y282" s="214"/>
      <c r="Z282" s="214"/>
      <c r="AA282" s="214"/>
      <c r="AB282" s="214"/>
    </row>
    <row r="283">
      <c r="A283" s="180"/>
      <c r="B283" s="214"/>
      <c r="C283" s="214"/>
      <c r="D283" s="214"/>
      <c r="E283" s="214"/>
      <c r="F283" s="214"/>
      <c r="G283" s="214"/>
      <c r="H283" s="769"/>
      <c r="I283" s="769"/>
      <c r="J283" s="180"/>
      <c r="K283" s="769"/>
      <c r="L283" s="214"/>
      <c r="M283" s="1615"/>
      <c r="N283" s="214"/>
      <c r="O283" s="214"/>
      <c r="P283" s="214"/>
      <c r="Q283" s="214"/>
      <c r="R283" s="214"/>
      <c r="S283" s="214"/>
      <c r="T283" s="214"/>
      <c r="U283" s="214"/>
      <c r="V283" s="214"/>
      <c r="W283" s="214"/>
      <c r="X283" s="214"/>
      <c r="Y283" s="214"/>
      <c r="Z283" s="214"/>
      <c r="AA283" s="214"/>
      <c r="AB283" s="214"/>
    </row>
    <row r="284">
      <c r="A284" s="180"/>
      <c r="B284" s="214"/>
      <c r="C284" s="214"/>
      <c r="D284" s="214"/>
      <c r="E284" s="214"/>
      <c r="F284" s="214"/>
      <c r="G284" s="214"/>
      <c r="H284" s="769"/>
      <c r="I284" s="769"/>
      <c r="J284" s="180"/>
      <c r="K284" s="769"/>
      <c r="L284" s="214"/>
      <c r="M284" s="1615"/>
      <c r="N284" s="214"/>
      <c r="O284" s="214"/>
      <c r="P284" s="214"/>
      <c r="Q284" s="214"/>
      <c r="R284" s="214"/>
      <c r="S284" s="214"/>
      <c r="T284" s="214"/>
      <c r="U284" s="214"/>
      <c r="V284" s="214"/>
      <c r="W284" s="214"/>
      <c r="X284" s="214"/>
      <c r="Y284" s="214"/>
      <c r="Z284" s="214"/>
      <c r="AA284" s="214"/>
      <c r="AB284" s="214"/>
    </row>
    <row r="285">
      <c r="A285" s="180"/>
      <c r="B285" s="214"/>
      <c r="C285" s="214"/>
      <c r="D285" s="214"/>
      <c r="E285" s="214"/>
      <c r="F285" s="214"/>
      <c r="G285" s="214"/>
      <c r="H285" s="769"/>
      <c r="I285" s="769"/>
      <c r="J285" s="180"/>
      <c r="K285" s="769"/>
      <c r="L285" s="214"/>
      <c r="M285" s="1615"/>
      <c r="N285" s="214"/>
      <c r="O285" s="214"/>
      <c r="P285" s="214"/>
      <c r="Q285" s="214"/>
      <c r="R285" s="214"/>
      <c r="S285" s="214"/>
      <c r="T285" s="214"/>
      <c r="U285" s="214"/>
      <c r="V285" s="214"/>
      <c r="W285" s="214"/>
      <c r="X285" s="214"/>
      <c r="Y285" s="214"/>
      <c r="Z285" s="214"/>
      <c r="AA285" s="214"/>
      <c r="AB285" s="214"/>
    </row>
    <row r="286">
      <c r="A286" s="180"/>
      <c r="B286" s="214"/>
      <c r="C286" s="214"/>
      <c r="D286" s="214"/>
      <c r="E286" s="214"/>
      <c r="F286" s="214"/>
      <c r="G286" s="214"/>
      <c r="H286" s="769"/>
      <c r="I286" s="769"/>
      <c r="J286" s="180"/>
      <c r="K286" s="769"/>
      <c r="L286" s="214"/>
      <c r="M286" s="1615"/>
      <c r="N286" s="214"/>
      <c r="O286" s="214"/>
      <c r="P286" s="214"/>
      <c r="Q286" s="214"/>
      <c r="R286" s="214"/>
      <c r="S286" s="214"/>
      <c r="T286" s="214"/>
      <c r="U286" s="214"/>
      <c r="V286" s="214"/>
      <c r="W286" s="214"/>
      <c r="X286" s="214"/>
      <c r="Y286" s="214"/>
      <c r="Z286" s="214"/>
      <c r="AA286" s="214"/>
      <c r="AB286" s="214"/>
    </row>
    <row r="287">
      <c r="A287" s="180"/>
      <c r="B287" s="214"/>
      <c r="C287" s="214"/>
      <c r="D287" s="214"/>
      <c r="E287" s="214"/>
      <c r="F287" s="214"/>
      <c r="G287" s="214"/>
      <c r="H287" s="769"/>
      <c r="I287" s="769"/>
      <c r="J287" s="180"/>
      <c r="K287" s="769"/>
      <c r="L287" s="214"/>
      <c r="M287" s="1615"/>
      <c r="N287" s="214"/>
      <c r="O287" s="214"/>
      <c r="P287" s="214"/>
      <c r="Q287" s="214"/>
      <c r="R287" s="214"/>
      <c r="S287" s="214"/>
      <c r="T287" s="214"/>
      <c r="U287" s="214"/>
      <c r="V287" s="214"/>
      <c r="W287" s="214"/>
      <c r="X287" s="214"/>
      <c r="Y287" s="214"/>
      <c r="Z287" s="214"/>
      <c r="AA287" s="214"/>
      <c r="AB287" s="214"/>
    </row>
    <row r="288">
      <c r="A288" s="180"/>
      <c r="B288" s="214"/>
      <c r="C288" s="214"/>
      <c r="D288" s="214"/>
      <c r="E288" s="214"/>
      <c r="F288" s="214"/>
      <c r="G288" s="214"/>
      <c r="H288" s="769"/>
      <c r="I288" s="769"/>
      <c r="J288" s="180"/>
      <c r="K288" s="769"/>
      <c r="L288" s="214"/>
      <c r="M288" s="1615"/>
      <c r="N288" s="214"/>
      <c r="O288" s="214"/>
      <c r="P288" s="214"/>
      <c r="Q288" s="214"/>
      <c r="R288" s="214"/>
      <c r="S288" s="214"/>
      <c r="T288" s="214"/>
      <c r="U288" s="214"/>
      <c r="V288" s="214"/>
      <c r="W288" s="214"/>
      <c r="X288" s="214"/>
      <c r="Y288" s="214"/>
      <c r="Z288" s="214"/>
      <c r="AA288" s="214"/>
      <c r="AB288" s="214"/>
    </row>
    <row r="289">
      <c r="A289" s="180"/>
      <c r="B289" s="214"/>
      <c r="C289" s="214"/>
      <c r="D289" s="214"/>
      <c r="E289" s="214"/>
      <c r="F289" s="214"/>
      <c r="G289" s="214"/>
      <c r="H289" s="769"/>
      <c r="I289" s="769"/>
      <c r="J289" s="180"/>
      <c r="K289" s="769"/>
      <c r="L289" s="214"/>
      <c r="M289" s="1615"/>
      <c r="N289" s="214"/>
      <c r="O289" s="214"/>
      <c r="P289" s="214"/>
      <c r="Q289" s="214"/>
      <c r="R289" s="214"/>
      <c r="S289" s="214"/>
      <c r="T289" s="214"/>
      <c r="U289" s="214"/>
      <c r="V289" s="214"/>
      <c r="W289" s="214"/>
      <c r="X289" s="214"/>
      <c r="Y289" s="214"/>
      <c r="Z289" s="214"/>
      <c r="AA289" s="214"/>
      <c r="AB289" s="214"/>
    </row>
    <row r="290">
      <c r="A290" s="180"/>
      <c r="B290" s="214"/>
      <c r="C290" s="214"/>
      <c r="D290" s="214"/>
      <c r="E290" s="214"/>
      <c r="F290" s="214"/>
      <c r="G290" s="214"/>
      <c r="H290" s="769"/>
      <c r="I290" s="769"/>
      <c r="J290" s="180"/>
      <c r="K290" s="769"/>
      <c r="L290" s="214"/>
      <c r="M290" s="1615"/>
      <c r="N290" s="214"/>
      <c r="O290" s="214"/>
      <c r="P290" s="214"/>
      <c r="Q290" s="214"/>
      <c r="R290" s="214"/>
      <c r="S290" s="214"/>
      <c r="T290" s="214"/>
      <c r="U290" s="214"/>
      <c r="V290" s="214"/>
      <c r="W290" s="214"/>
      <c r="X290" s="214"/>
      <c r="Y290" s="214"/>
      <c r="Z290" s="214"/>
      <c r="AA290" s="214"/>
      <c r="AB290" s="214"/>
    </row>
    <row r="291">
      <c r="A291" s="180"/>
      <c r="B291" s="214"/>
      <c r="C291" s="214"/>
      <c r="D291" s="214"/>
      <c r="E291" s="214"/>
      <c r="F291" s="214"/>
      <c r="G291" s="214"/>
      <c r="H291" s="769"/>
      <c r="I291" s="769"/>
      <c r="J291" s="180"/>
      <c r="K291" s="769"/>
      <c r="L291" s="214"/>
      <c r="M291" s="1615"/>
      <c r="N291" s="214"/>
      <c r="O291" s="214"/>
      <c r="P291" s="214"/>
      <c r="Q291" s="214"/>
      <c r="R291" s="214"/>
      <c r="S291" s="214"/>
      <c r="T291" s="214"/>
      <c r="U291" s="214"/>
      <c r="V291" s="214"/>
      <c r="W291" s="214"/>
      <c r="X291" s="214"/>
      <c r="Y291" s="214"/>
      <c r="Z291" s="214"/>
      <c r="AA291" s="214"/>
      <c r="AB291" s="214"/>
    </row>
    <row r="292">
      <c r="A292" s="180"/>
      <c r="B292" s="214"/>
      <c r="C292" s="214"/>
      <c r="D292" s="214"/>
      <c r="E292" s="214"/>
      <c r="F292" s="214"/>
      <c r="G292" s="214"/>
      <c r="H292" s="769"/>
      <c r="I292" s="769"/>
      <c r="J292" s="180"/>
      <c r="K292" s="769"/>
      <c r="L292" s="214"/>
      <c r="M292" s="1615"/>
      <c r="N292" s="214"/>
      <c r="O292" s="214"/>
      <c r="P292" s="214"/>
      <c r="Q292" s="214"/>
      <c r="R292" s="214"/>
      <c r="S292" s="214"/>
      <c r="T292" s="214"/>
      <c r="U292" s="214"/>
      <c r="V292" s="214"/>
      <c r="W292" s="214"/>
      <c r="X292" s="214"/>
      <c r="Y292" s="214"/>
      <c r="Z292" s="214"/>
      <c r="AA292" s="214"/>
      <c r="AB292" s="214"/>
    </row>
    <row r="293">
      <c r="A293" s="180"/>
      <c r="B293" s="214"/>
      <c r="C293" s="214"/>
      <c r="D293" s="214"/>
      <c r="E293" s="214"/>
      <c r="F293" s="214"/>
      <c r="G293" s="214"/>
      <c r="H293" s="769"/>
      <c r="I293" s="769"/>
      <c r="J293" s="180"/>
      <c r="K293" s="769"/>
      <c r="L293" s="214"/>
      <c r="M293" s="1615"/>
      <c r="N293" s="214"/>
      <c r="O293" s="214"/>
      <c r="P293" s="214"/>
      <c r="Q293" s="214"/>
      <c r="R293" s="214"/>
      <c r="S293" s="214"/>
      <c r="T293" s="214"/>
      <c r="U293" s="214"/>
      <c r="V293" s="214"/>
      <c r="W293" s="214"/>
      <c r="X293" s="214"/>
      <c r="Y293" s="214"/>
      <c r="Z293" s="214"/>
      <c r="AA293" s="214"/>
      <c r="AB293" s="214"/>
    </row>
    <row r="294">
      <c r="A294" s="180"/>
      <c r="B294" s="214"/>
      <c r="C294" s="214"/>
      <c r="D294" s="214"/>
      <c r="E294" s="214"/>
      <c r="F294" s="214"/>
      <c r="G294" s="214"/>
      <c r="H294" s="769"/>
      <c r="I294" s="769"/>
      <c r="J294" s="180"/>
      <c r="K294" s="769"/>
      <c r="L294" s="214"/>
      <c r="M294" s="1615"/>
      <c r="N294" s="214"/>
      <c r="O294" s="214"/>
      <c r="P294" s="214"/>
      <c r="Q294" s="214"/>
      <c r="R294" s="214"/>
      <c r="S294" s="214"/>
      <c r="T294" s="214"/>
      <c r="U294" s="214"/>
      <c r="V294" s="214"/>
      <c r="W294" s="214"/>
      <c r="X294" s="214"/>
      <c r="Y294" s="214"/>
      <c r="Z294" s="214"/>
      <c r="AA294" s="214"/>
      <c r="AB294" s="214"/>
    </row>
    <row r="295">
      <c r="A295" s="180"/>
      <c r="B295" s="214"/>
      <c r="C295" s="214"/>
      <c r="D295" s="214"/>
      <c r="E295" s="214"/>
      <c r="F295" s="214"/>
      <c r="G295" s="214"/>
      <c r="H295" s="769"/>
      <c r="I295" s="769"/>
      <c r="J295" s="180"/>
      <c r="K295" s="769"/>
      <c r="L295" s="214"/>
      <c r="M295" s="1615"/>
      <c r="N295" s="214"/>
      <c r="O295" s="214"/>
      <c r="P295" s="214"/>
      <c r="Q295" s="214"/>
      <c r="R295" s="214"/>
      <c r="S295" s="214"/>
      <c r="T295" s="214"/>
      <c r="U295" s="214"/>
      <c r="V295" s="214"/>
      <c r="W295" s="214"/>
      <c r="X295" s="214"/>
      <c r="Y295" s="214"/>
      <c r="Z295" s="214"/>
      <c r="AA295" s="214"/>
      <c r="AB295" s="214"/>
    </row>
    <row r="296">
      <c r="A296" s="180"/>
      <c r="B296" s="214"/>
      <c r="C296" s="214"/>
      <c r="D296" s="214"/>
      <c r="E296" s="214"/>
      <c r="F296" s="214"/>
      <c r="G296" s="214"/>
      <c r="H296" s="769"/>
      <c r="I296" s="769"/>
      <c r="J296" s="180"/>
      <c r="K296" s="769"/>
      <c r="L296" s="214"/>
      <c r="M296" s="1615"/>
      <c r="N296" s="214"/>
      <c r="O296" s="214"/>
      <c r="P296" s="214"/>
      <c r="Q296" s="214"/>
      <c r="R296" s="214"/>
      <c r="S296" s="214"/>
      <c r="T296" s="214"/>
      <c r="U296" s="214"/>
      <c r="V296" s="214"/>
      <c r="W296" s="214"/>
      <c r="X296" s="214"/>
      <c r="Y296" s="214"/>
      <c r="Z296" s="214"/>
      <c r="AA296" s="214"/>
      <c r="AB296" s="214"/>
    </row>
    <row r="297">
      <c r="A297" s="180"/>
      <c r="B297" s="214"/>
      <c r="C297" s="214"/>
      <c r="D297" s="214"/>
      <c r="E297" s="214"/>
      <c r="F297" s="214"/>
      <c r="G297" s="214"/>
      <c r="H297" s="769"/>
      <c r="I297" s="769"/>
      <c r="J297" s="180"/>
      <c r="K297" s="769"/>
      <c r="L297" s="214"/>
      <c r="M297" s="1615"/>
      <c r="N297" s="214"/>
      <c r="O297" s="214"/>
      <c r="P297" s="214"/>
      <c r="Q297" s="214"/>
      <c r="R297" s="214"/>
      <c r="S297" s="214"/>
      <c r="T297" s="214"/>
      <c r="U297" s="214"/>
      <c r="V297" s="214"/>
      <c r="W297" s="214"/>
      <c r="X297" s="214"/>
      <c r="Y297" s="214"/>
      <c r="Z297" s="214"/>
      <c r="AA297" s="214"/>
      <c r="AB297" s="214"/>
    </row>
    <row r="298">
      <c r="A298" s="180"/>
      <c r="B298" s="214"/>
      <c r="C298" s="214"/>
      <c r="D298" s="214"/>
      <c r="E298" s="214"/>
      <c r="F298" s="214"/>
      <c r="G298" s="214"/>
      <c r="H298" s="769"/>
      <c r="I298" s="769"/>
      <c r="J298" s="180"/>
      <c r="K298" s="769"/>
      <c r="L298" s="214"/>
      <c r="M298" s="1615"/>
      <c r="N298" s="214"/>
      <c r="O298" s="214"/>
      <c r="P298" s="214"/>
      <c r="Q298" s="214"/>
      <c r="R298" s="214"/>
      <c r="S298" s="214"/>
      <c r="T298" s="214"/>
      <c r="U298" s="214"/>
      <c r="V298" s="214"/>
      <c r="W298" s="214"/>
      <c r="X298" s="214"/>
      <c r="Y298" s="214"/>
      <c r="Z298" s="214"/>
      <c r="AA298" s="214"/>
      <c r="AB298" s="214"/>
    </row>
    <row r="299">
      <c r="A299" s="180"/>
      <c r="B299" s="214"/>
      <c r="C299" s="214"/>
      <c r="D299" s="214"/>
      <c r="E299" s="214"/>
      <c r="F299" s="214"/>
      <c r="G299" s="214"/>
      <c r="H299" s="769"/>
      <c r="I299" s="769"/>
      <c r="J299" s="180"/>
      <c r="K299" s="769"/>
      <c r="L299" s="214"/>
      <c r="M299" s="1615"/>
      <c r="N299" s="214"/>
      <c r="O299" s="214"/>
      <c r="P299" s="214"/>
      <c r="Q299" s="214"/>
      <c r="R299" s="214"/>
      <c r="S299" s="214"/>
      <c r="T299" s="214"/>
      <c r="U299" s="214"/>
      <c r="V299" s="214"/>
      <c r="W299" s="214"/>
      <c r="X299" s="214"/>
      <c r="Y299" s="214"/>
      <c r="Z299" s="214"/>
      <c r="AA299" s="214"/>
      <c r="AB299" s="214"/>
    </row>
    <row r="300">
      <c r="A300" s="180"/>
      <c r="B300" s="214"/>
      <c r="C300" s="214"/>
      <c r="D300" s="214"/>
      <c r="E300" s="214"/>
      <c r="F300" s="214"/>
      <c r="G300" s="214"/>
      <c r="H300" s="769"/>
      <c r="I300" s="769"/>
      <c r="J300" s="180"/>
      <c r="K300" s="769"/>
      <c r="L300" s="214"/>
      <c r="M300" s="1615"/>
      <c r="N300" s="214"/>
      <c r="O300" s="214"/>
      <c r="P300" s="214"/>
      <c r="Q300" s="214"/>
      <c r="R300" s="214"/>
      <c r="S300" s="214"/>
      <c r="T300" s="214"/>
      <c r="U300" s="214"/>
      <c r="V300" s="214"/>
      <c r="W300" s="214"/>
      <c r="X300" s="214"/>
      <c r="Y300" s="214"/>
      <c r="Z300" s="214"/>
      <c r="AA300" s="214"/>
      <c r="AB300" s="214"/>
    </row>
    <row r="301">
      <c r="A301" s="180"/>
      <c r="B301" s="214"/>
      <c r="C301" s="214"/>
      <c r="D301" s="214"/>
      <c r="E301" s="214"/>
      <c r="F301" s="214"/>
      <c r="G301" s="214"/>
      <c r="H301" s="769"/>
      <c r="I301" s="769"/>
      <c r="J301" s="180"/>
      <c r="K301" s="769"/>
      <c r="L301" s="214"/>
      <c r="M301" s="1615"/>
      <c r="N301" s="214"/>
      <c r="O301" s="214"/>
      <c r="P301" s="214"/>
      <c r="Q301" s="214"/>
      <c r="R301" s="214"/>
      <c r="S301" s="214"/>
      <c r="T301" s="214"/>
      <c r="U301" s="214"/>
      <c r="V301" s="214"/>
      <c r="W301" s="214"/>
      <c r="X301" s="214"/>
      <c r="Y301" s="214"/>
      <c r="Z301" s="214"/>
      <c r="AA301" s="214"/>
      <c r="AB301" s="214"/>
    </row>
    <row r="302">
      <c r="A302" s="180"/>
      <c r="B302" s="214"/>
      <c r="C302" s="214"/>
      <c r="D302" s="214"/>
      <c r="E302" s="214"/>
      <c r="F302" s="214"/>
      <c r="G302" s="214"/>
      <c r="H302" s="769"/>
      <c r="I302" s="769"/>
      <c r="J302" s="180"/>
      <c r="K302" s="769"/>
      <c r="L302" s="214"/>
      <c r="M302" s="1615"/>
      <c r="N302" s="214"/>
      <c r="O302" s="214"/>
      <c r="P302" s="214"/>
      <c r="Q302" s="214"/>
      <c r="R302" s="214"/>
      <c r="S302" s="214"/>
      <c r="T302" s="214"/>
      <c r="U302" s="214"/>
      <c r="V302" s="214"/>
      <c r="W302" s="214"/>
      <c r="X302" s="214"/>
      <c r="Y302" s="214"/>
      <c r="Z302" s="214"/>
      <c r="AA302" s="214"/>
      <c r="AB302" s="214"/>
    </row>
    <row r="303">
      <c r="A303" s="180"/>
      <c r="B303" s="214"/>
      <c r="C303" s="214"/>
      <c r="D303" s="214"/>
      <c r="E303" s="214"/>
      <c r="F303" s="214"/>
      <c r="G303" s="214"/>
      <c r="H303" s="769"/>
      <c r="I303" s="769"/>
      <c r="J303" s="180"/>
      <c r="K303" s="769"/>
      <c r="L303" s="214"/>
      <c r="M303" s="1615"/>
      <c r="N303" s="214"/>
      <c r="O303" s="214"/>
      <c r="P303" s="214"/>
      <c r="Q303" s="214"/>
      <c r="R303" s="214"/>
      <c r="S303" s="214"/>
      <c r="T303" s="214"/>
      <c r="U303" s="214"/>
      <c r="V303" s="214"/>
      <c r="W303" s="214"/>
      <c r="X303" s="214"/>
      <c r="Y303" s="214"/>
      <c r="Z303" s="214"/>
      <c r="AA303" s="214"/>
      <c r="AB303" s="214"/>
    </row>
    <row r="304">
      <c r="A304" s="180"/>
      <c r="B304" s="214"/>
      <c r="C304" s="214"/>
      <c r="D304" s="214"/>
      <c r="E304" s="214"/>
      <c r="F304" s="214"/>
      <c r="G304" s="214"/>
      <c r="H304" s="769"/>
      <c r="I304" s="769"/>
      <c r="J304" s="180"/>
      <c r="K304" s="769"/>
      <c r="L304" s="214"/>
      <c r="M304" s="1615"/>
      <c r="N304" s="214"/>
      <c r="O304" s="214"/>
      <c r="P304" s="214"/>
      <c r="Q304" s="214"/>
      <c r="R304" s="214"/>
      <c r="S304" s="214"/>
      <c r="T304" s="214"/>
      <c r="U304" s="214"/>
      <c r="V304" s="214"/>
      <c r="W304" s="214"/>
      <c r="X304" s="214"/>
      <c r="Y304" s="214"/>
      <c r="Z304" s="214"/>
      <c r="AA304" s="214"/>
      <c r="AB304" s="214"/>
    </row>
    <row r="305">
      <c r="A305" s="180"/>
      <c r="B305" s="214"/>
      <c r="C305" s="214"/>
      <c r="D305" s="214"/>
      <c r="E305" s="214"/>
      <c r="F305" s="214"/>
      <c r="G305" s="214"/>
      <c r="H305" s="769"/>
      <c r="I305" s="769"/>
      <c r="J305" s="180"/>
      <c r="K305" s="769"/>
      <c r="L305" s="214"/>
      <c r="M305" s="1615"/>
      <c r="N305" s="214"/>
      <c r="O305" s="214"/>
      <c r="P305" s="214"/>
      <c r="Q305" s="214"/>
      <c r="R305" s="214"/>
      <c r="S305" s="214"/>
      <c r="T305" s="214"/>
      <c r="U305" s="214"/>
      <c r="V305" s="214"/>
      <c r="W305" s="214"/>
      <c r="X305" s="214"/>
      <c r="Y305" s="214"/>
      <c r="Z305" s="214"/>
      <c r="AA305" s="214"/>
      <c r="AB305" s="214"/>
    </row>
    <row r="306">
      <c r="A306" s="180"/>
      <c r="B306" s="214"/>
      <c r="C306" s="214"/>
      <c r="D306" s="214"/>
      <c r="E306" s="214"/>
      <c r="F306" s="214"/>
      <c r="G306" s="214"/>
      <c r="H306" s="769"/>
      <c r="I306" s="769"/>
      <c r="J306" s="180"/>
      <c r="K306" s="769"/>
      <c r="L306" s="214"/>
      <c r="M306" s="1615"/>
      <c r="N306" s="214"/>
      <c r="O306" s="214"/>
      <c r="P306" s="214"/>
      <c r="Q306" s="214"/>
      <c r="R306" s="214"/>
      <c r="S306" s="214"/>
      <c r="T306" s="214"/>
      <c r="U306" s="214"/>
      <c r="V306" s="214"/>
      <c r="W306" s="214"/>
      <c r="X306" s="214"/>
      <c r="Y306" s="214"/>
      <c r="Z306" s="214"/>
      <c r="AA306" s="214"/>
      <c r="AB306" s="214"/>
    </row>
    <row r="307">
      <c r="A307" s="180"/>
      <c r="B307" s="214"/>
      <c r="C307" s="214"/>
      <c r="D307" s="214"/>
      <c r="E307" s="214"/>
      <c r="F307" s="214"/>
      <c r="G307" s="214"/>
      <c r="H307" s="769"/>
      <c r="I307" s="769"/>
      <c r="J307" s="180"/>
      <c r="K307" s="769"/>
      <c r="L307" s="214"/>
      <c r="M307" s="1615"/>
      <c r="N307" s="214"/>
      <c r="O307" s="214"/>
      <c r="P307" s="214"/>
      <c r="Q307" s="214"/>
      <c r="R307" s="214"/>
      <c r="S307" s="214"/>
      <c r="T307" s="214"/>
      <c r="U307" s="214"/>
      <c r="V307" s="214"/>
      <c r="W307" s="214"/>
      <c r="X307" s="214"/>
      <c r="Y307" s="214"/>
      <c r="Z307" s="214"/>
      <c r="AA307" s="214"/>
      <c r="AB307" s="214"/>
    </row>
    <row r="308">
      <c r="A308" s="180"/>
      <c r="B308" s="214"/>
      <c r="C308" s="214"/>
      <c r="D308" s="214"/>
      <c r="E308" s="214"/>
      <c r="F308" s="214"/>
      <c r="G308" s="214"/>
      <c r="H308" s="769"/>
      <c r="I308" s="769"/>
      <c r="J308" s="180"/>
      <c r="K308" s="769"/>
      <c r="L308" s="214"/>
      <c r="M308" s="1615"/>
      <c r="N308" s="214"/>
      <c r="O308" s="214"/>
      <c r="P308" s="214"/>
      <c r="Q308" s="214"/>
      <c r="R308" s="214"/>
      <c r="S308" s="214"/>
      <c r="T308" s="214"/>
      <c r="U308" s="214"/>
      <c r="V308" s="214"/>
      <c r="W308" s="214"/>
      <c r="X308" s="214"/>
      <c r="Y308" s="214"/>
      <c r="Z308" s="214"/>
      <c r="AA308" s="214"/>
      <c r="AB308" s="214"/>
    </row>
    <row r="309">
      <c r="A309" s="180"/>
      <c r="B309" s="214"/>
      <c r="C309" s="214"/>
      <c r="D309" s="214"/>
      <c r="E309" s="214"/>
      <c r="F309" s="214"/>
      <c r="G309" s="214"/>
      <c r="H309" s="769"/>
      <c r="I309" s="769"/>
      <c r="J309" s="180"/>
      <c r="K309" s="769"/>
      <c r="L309" s="214"/>
      <c r="M309" s="1615"/>
      <c r="N309" s="214"/>
      <c r="O309" s="214"/>
      <c r="P309" s="214"/>
      <c r="Q309" s="214"/>
      <c r="R309" s="214"/>
      <c r="S309" s="214"/>
      <c r="T309" s="214"/>
      <c r="U309" s="214"/>
      <c r="V309" s="214"/>
      <c r="W309" s="214"/>
      <c r="X309" s="214"/>
      <c r="Y309" s="214"/>
      <c r="Z309" s="214"/>
      <c r="AA309" s="214"/>
      <c r="AB309" s="214"/>
    </row>
    <row r="310">
      <c r="A310" s="180"/>
      <c r="B310" s="214"/>
      <c r="C310" s="214"/>
      <c r="D310" s="214"/>
      <c r="E310" s="214"/>
      <c r="F310" s="214"/>
      <c r="G310" s="214"/>
      <c r="H310" s="769"/>
      <c r="I310" s="769"/>
      <c r="J310" s="180"/>
      <c r="K310" s="769"/>
      <c r="L310" s="214"/>
      <c r="M310" s="1615"/>
      <c r="N310" s="214"/>
      <c r="O310" s="214"/>
      <c r="P310" s="214"/>
      <c r="Q310" s="214"/>
      <c r="R310" s="214"/>
      <c r="S310" s="214"/>
      <c r="T310" s="214"/>
      <c r="U310" s="214"/>
      <c r="V310" s="214"/>
      <c r="W310" s="214"/>
      <c r="X310" s="214"/>
      <c r="Y310" s="214"/>
      <c r="Z310" s="214"/>
      <c r="AA310" s="214"/>
      <c r="AB310" s="214"/>
    </row>
    <row r="311">
      <c r="A311" s="180"/>
      <c r="B311" s="214"/>
      <c r="C311" s="214"/>
      <c r="D311" s="214"/>
      <c r="E311" s="214"/>
      <c r="F311" s="214"/>
      <c r="G311" s="214"/>
      <c r="H311" s="769"/>
      <c r="I311" s="769"/>
      <c r="J311" s="180"/>
      <c r="K311" s="769"/>
      <c r="L311" s="214"/>
      <c r="M311" s="1615"/>
      <c r="N311" s="214"/>
      <c r="O311" s="214"/>
      <c r="P311" s="214"/>
      <c r="Q311" s="214"/>
      <c r="R311" s="214"/>
      <c r="S311" s="214"/>
      <c r="T311" s="214"/>
      <c r="U311" s="214"/>
      <c r="V311" s="214"/>
      <c r="W311" s="214"/>
      <c r="X311" s="214"/>
      <c r="Y311" s="214"/>
      <c r="Z311" s="214"/>
      <c r="AA311" s="214"/>
      <c r="AB311" s="214"/>
    </row>
    <row r="312">
      <c r="A312" s="180"/>
      <c r="B312" s="214"/>
      <c r="C312" s="214"/>
      <c r="D312" s="214"/>
      <c r="E312" s="214"/>
      <c r="F312" s="214"/>
      <c r="G312" s="214"/>
      <c r="H312" s="769"/>
      <c r="I312" s="769"/>
      <c r="J312" s="180"/>
      <c r="K312" s="769"/>
      <c r="L312" s="214"/>
      <c r="M312" s="1615"/>
      <c r="N312" s="214"/>
      <c r="O312" s="214"/>
      <c r="P312" s="214"/>
      <c r="Q312" s="214"/>
      <c r="R312" s="214"/>
      <c r="S312" s="214"/>
      <c r="T312" s="214"/>
      <c r="U312" s="214"/>
      <c r="V312" s="214"/>
      <c r="W312" s="214"/>
      <c r="X312" s="214"/>
      <c r="Y312" s="214"/>
      <c r="Z312" s="214"/>
      <c r="AA312" s="214"/>
      <c r="AB312" s="214"/>
    </row>
    <row r="313">
      <c r="A313" s="180"/>
      <c r="B313" s="214"/>
      <c r="C313" s="214"/>
      <c r="D313" s="214"/>
      <c r="E313" s="214"/>
      <c r="F313" s="214"/>
      <c r="G313" s="214"/>
      <c r="H313" s="769"/>
      <c r="I313" s="769"/>
      <c r="J313" s="180"/>
      <c r="K313" s="769"/>
      <c r="L313" s="214"/>
      <c r="M313" s="1615"/>
      <c r="N313" s="214"/>
      <c r="O313" s="214"/>
      <c r="P313" s="214"/>
      <c r="Q313" s="214"/>
      <c r="R313" s="214"/>
      <c r="S313" s="214"/>
      <c r="T313" s="214"/>
      <c r="U313" s="214"/>
      <c r="V313" s="214"/>
      <c r="W313" s="214"/>
      <c r="X313" s="214"/>
      <c r="Y313" s="214"/>
      <c r="Z313" s="214"/>
      <c r="AA313" s="214"/>
      <c r="AB313" s="214"/>
    </row>
    <row r="314">
      <c r="A314" s="180"/>
      <c r="B314" s="214"/>
      <c r="C314" s="214"/>
      <c r="D314" s="214"/>
      <c r="E314" s="214"/>
      <c r="F314" s="214"/>
      <c r="G314" s="214"/>
      <c r="H314" s="769"/>
      <c r="I314" s="769"/>
      <c r="J314" s="180"/>
      <c r="K314" s="769"/>
      <c r="L314" s="214"/>
      <c r="M314" s="1615"/>
      <c r="N314" s="214"/>
      <c r="O314" s="214"/>
      <c r="P314" s="214"/>
      <c r="Q314" s="214"/>
      <c r="R314" s="214"/>
      <c r="S314" s="214"/>
      <c r="T314" s="214"/>
      <c r="U314" s="214"/>
      <c r="V314" s="214"/>
      <c r="W314" s="214"/>
      <c r="X314" s="214"/>
      <c r="Y314" s="214"/>
      <c r="Z314" s="214"/>
      <c r="AA314" s="214"/>
      <c r="AB314" s="214"/>
    </row>
    <row r="315">
      <c r="A315" s="180"/>
      <c r="B315" s="214"/>
      <c r="C315" s="214"/>
      <c r="D315" s="214"/>
      <c r="E315" s="214"/>
      <c r="F315" s="214"/>
      <c r="G315" s="214"/>
      <c r="H315" s="769"/>
      <c r="I315" s="769"/>
      <c r="J315" s="180"/>
      <c r="K315" s="769"/>
      <c r="L315" s="214"/>
      <c r="M315" s="1615"/>
      <c r="N315" s="214"/>
      <c r="O315" s="214"/>
      <c r="P315" s="214"/>
      <c r="Q315" s="214"/>
      <c r="R315" s="214"/>
      <c r="S315" s="214"/>
      <c r="T315" s="214"/>
      <c r="U315" s="214"/>
      <c r="V315" s="214"/>
      <c r="W315" s="214"/>
      <c r="X315" s="214"/>
      <c r="Y315" s="214"/>
      <c r="Z315" s="214"/>
      <c r="AA315" s="214"/>
      <c r="AB315" s="214"/>
    </row>
    <row r="316">
      <c r="A316" s="180"/>
      <c r="B316" s="214"/>
      <c r="C316" s="214"/>
      <c r="D316" s="214"/>
      <c r="E316" s="214"/>
      <c r="F316" s="214"/>
      <c r="G316" s="214"/>
      <c r="H316" s="769"/>
      <c r="I316" s="769"/>
      <c r="J316" s="180"/>
      <c r="K316" s="769"/>
      <c r="L316" s="214"/>
      <c r="M316" s="1615"/>
      <c r="N316" s="214"/>
      <c r="O316" s="214"/>
      <c r="P316" s="214"/>
      <c r="Q316" s="214"/>
      <c r="R316" s="214"/>
      <c r="S316" s="214"/>
      <c r="T316" s="214"/>
      <c r="U316" s="214"/>
      <c r="V316" s="214"/>
      <c r="W316" s="214"/>
      <c r="X316" s="214"/>
      <c r="Y316" s="214"/>
      <c r="Z316" s="214"/>
      <c r="AA316" s="214"/>
      <c r="AB316" s="214"/>
    </row>
    <row r="317">
      <c r="A317" s="180"/>
      <c r="B317" s="214"/>
      <c r="C317" s="214"/>
      <c r="D317" s="214"/>
      <c r="E317" s="214"/>
      <c r="F317" s="214"/>
      <c r="G317" s="214"/>
      <c r="H317" s="769"/>
      <c r="I317" s="769"/>
      <c r="J317" s="180"/>
      <c r="K317" s="769"/>
      <c r="L317" s="214"/>
      <c r="M317" s="1615"/>
      <c r="N317" s="214"/>
      <c r="O317" s="214"/>
      <c r="P317" s="214"/>
      <c r="Q317" s="214"/>
      <c r="R317" s="214"/>
      <c r="S317" s="214"/>
      <c r="T317" s="214"/>
      <c r="U317" s="214"/>
      <c r="V317" s="214"/>
      <c r="W317" s="214"/>
      <c r="X317" s="214"/>
      <c r="Y317" s="214"/>
      <c r="Z317" s="214"/>
      <c r="AA317" s="214"/>
      <c r="AB317" s="214"/>
    </row>
    <row r="318">
      <c r="A318" s="180"/>
      <c r="B318" s="214"/>
      <c r="C318" s="214"/>
      <c r="D318" s="214"/>
      <c r="E318" s="214"/>
      <c r="F318" s="214"/>
      <c r="G318" s="214"/>
      <c r="H318" s="769"/>
      <c r="I318" s="769"/>
      <c r="J318" s="180"/>
      <c r="K318" s="769"/>
      <c r="L318" s="214"/>
      <c r="M318" s="1615"/>
      <c r="N318" s="214"/>
      <c r="O318" s="214"/>
      <c r="P318" s="214"/>
      <c r="Q318" s="214"/>
      <c r="R318" s="214"/>
      <c r="S318" s="214"/>
      <c r="T318" s="214"/>
      <c r="U318" s="214"/>
      <c r="V318" s="214"/>
      <c r="W318" s="214"/>
      <c r="X318" s="214"/>
      <c r="Y318" s="214"/>
      <c r="Z318" s="214"/>
      <c r="AA318" s="214"/>
      <c r="AB318" s="214"/>
    </row>
    <row r="319">
      <c r="A319" s="180"/>
      <c r="B319" s="214"/>
      <c r="C319" s="214"/>
      <c r="D319" s="214"/>
      <c r="E319" s="214"/>
      <c r="F319" s="214"/>
      <c r="G319" s="214"/>
      <c r="H319" s="769"/>
      <c r="I319" s="769"/>
      <c r="J319" s="180"/>
      <c r="K319" s="769"/>
      <c r="L319" s="214"/>
      <c r="M319" s="1615"/>
      <c r="N319" s="214"/>
      <c r="O319" s="214"/>
      <c r="P319" s="214"/>
      <c r="Q319" s="214"/>
      <c r="R319" s="214"/>
      <c r="S319" s="214"/>
      <c r="T319" s="214"/>
      <c r="U319" s="214"/>
      <c r="V319" s="214"/>
      <c r="W319" s="214"/>
      <c r="X319" s="214"/>
      <c r="Y319" s="214"/>
      <c r="Z319" s="214"/>
      <c r="AA319" s="214"/>
      <c r="AB319" s="214"/>
    </row>
    <row r="320">
      <c r="A320" s="180"/>
      <c r="B320" s="214"/>
      <c r="C320" s="214"/>
      <c r="D320" s="214"/>
      <c r="E320" s="214"/>
      <c r="F320" s="214"/>
      <c r="G320" s="214"/>
      <c r="H320" s="769"/>
      <c r="I320" s="769"/>
      <c r="J320" s="180"/>
      <c r="K320" s="769"/>
      <c r="L320" s="214"/>
      <c r="M320" s="1615"/>
      <c r="N320" s="214"/>
      <c r="O320" s="214"/>
      <c r="P320" s="214"/>
      <c r="Q320" s="214"/>
      <c r="R320" s="214"/>
      <c r="S320" s="214"/>
      <c r="T320" s="214"/>
      <c r="U320" s="214"/>
      <c r="V320" s="214"/>
      <c r="W320" s="214"/>
      <c r="X320" s="214"/>
      <c r="Y320" s="214"/>
      <c r="Z320" s="214"/>
      <c r="AA320" s="214"/>
      <c r="AB320" s="214"/>
    </row>
    <row r="321">
      <c r="A321" s="180"/>
      <c r="B321" s="214"/>
      <c r="C321" s="214"/>
      <c r="D321" s="214"/>
      <c r="E321" s="214"/>
      <c r="F321" s="214"/>
      <c r="G321" s="214"/>
      <c r="H321" s="769"/>
      <c r="I321" s="769"/>
      <c r="J321" s="180"/>
      <c r="K321" s="769"/>
      <c r="L321" s="214"/>
      <c r="M321" s="1615"/>
      <c r="N321" s="214"/>
      <c r="O321" s="214"/>
      <c r="P321" s="214"/>
      <c r="Q321" s="214"/>
      <c r="R321" s="214"/>
      <c r="S321" s="214"/>
      <c r="T321" s="214"/>
      <c r="U321" s="214"/>
      <c r="V321" s="214"/>
      <c r="W321" s="214"/>
      <c r="X321" s="214"/>
      <c r="Y321" s="214"/>
      <c r="Z321" s="214"/>
      <c r="AA321" s="214"/>
      <c r="AB321" s="214"/>
    </row>
    <row r="322">
      <c r="A322" s="180"/>
      <c r="B322" s="214"/>
      <c r="C322" s="214"/>
      <c r="D322" s="214"/>
      <c r="E322" s="214"/>
      <c r="F322" s="214"/>
      <c r="G322" s="214"/>
      <c r="H322" s="769"/>
      <c r="I322" s="769"/>
      <c r="J322" s="180"/>
      <c r="K322" s="769"/>
      <c r="L322" s="214"/>
      <c r="M322" s="1615"/>
      <c r="N322" s="214"/>
      <c r="O322" s="214"/>
      <c r="P322" s="214"/>
      <c r="Q322" s="214"/>
      <c r="R322" s="214"/>
      <c r="S322" s="214"/>
      <c r="T322" s="214"/>
      <c r="U322" s="214"/>
      <c r="V322" s="214"/>
      <c r="W322" s="214"/>
      <c r="X322" s="214"/>
      <c r="Y322" s="214"/>
      <c r="Z322" s="214"/>
      <c r="AA322" s="214"/>
      <c r="AB322" s="214"/>
    </row>
    <row r="323">
      <c r="A323" s="180"/>
      <c r="B323" s="214"/>
      <c r="C323" s="214"/>
      <c r="D323" s="214"/>
      <c r="E323" s="214"/>
      <c r="F323" s="214"/>
      <c r="G323" s="214"/>
      <c r="H323" s="769"/>
      <c r="I323" s="769"/>
      <c r="J323" s="180"/>
      <c r="K323" s="769"/>
      <c r="L323" s="214"/>
      <c r="M323" s="1615"/>
      <c r="N323" s="214"/>
      <c r="O323" s="214"/>
      <c r="P323" s="214"/>
      <c r="Q323" s="214"/>
      <c r="R323" s="214"/>
      <c r="S323" s="214"/>
      <c r="T323" s="214"/>
      <c r="U323" s="214"/>
      <c r="V323" s="214"/>
      <c r="W323" s="214"/>
      <c r="X323" s="214"/>
      <c r="Y323" s="214"/>
      <c r="Z323" s="214"/>
      <c r="AA323" s="214"/>
      <c r="AB323" s="214"/>
    </row>
    <row r="324">
      <c r="A324" s="180"/>
      <c r="B324" s="214"/>
      <c r="C324" s="214"/>
      <c r="D324" s="214"/>
      <c r="E324" s="214"/>
      <c r="F324" s="214"/>
      <c r="G324" s="214"/>
      <c r="H324" s="769"/>
      <c r="I324" s="769"/>
      <c r="J324" s="180"/>
      <c r="K324" s="769"/>
      <c r="L324" s="214"/>
      <c r="M324" s="1615"/>
      <c r="N324" s="214"/>
      <c r="O324" s="214"/>
      <c r="P324" s="214"/>
      <c r="Q324" s="214"/>
      <c r="R324" s="214"/>
      <c r="S324" s="214"/>
      <c r="T324" s="214"/>
      <c r="U324" s="214"/>
      <c r="V324" s="214"/>
      <c r="W324" s="214"/>
      <c r="X324" s="214"/>
      <c r="Y324" s="214"/>
      <c r="Z324" s="214"/>
      <c r="AA324" s="214"/>
      <c r="AB324" s="214"/>
    </row>
    <row r="325">
      <c r="A325" s="180"/>
      <c r="B325" s="214"/>
      <c r="C325" s="214"/>
      <c r="D325" s="214"/>
      <c r="E325" s="214"/>
      <c r="F325" s="214"/>
      <c r="G325" s="214"/>
      <c r="H325" s="769"/>
      <c r="I325" s="769"/>
      <c r="J325" s="180"/>
      <c r="K325" s="769"/>
      <c r="L325" s="214"/>
      <c r="M325" s="1615"/>
      <c r="N325" s="214"/>
      <c r="O325" s="214"/>
      <c r="P325" s="214"/>
      <c r="Q325" s="214"/>
      <c r="R325" s="214"/>
      <c r="S325" s="214"/>
      <c r="T325" s="214"/>
      <c r="U325" s="214"/>
      <c r="V325" s="214"/>
      <c r="W325" s="214"/>
      <c r="X325" s="214"/>
      <c r="Y325" s="214"/>
      <c r="Z325" s="214"/>
      <c r="AA325" s="214"/>
      <c r="AB325" s="214"/>
    </row>
    <row r="326">
      <c r="A326" s="180"/>
      <c r="B326" s="214"/>
      <c r="C326" s="214"/>
      <c r="D326" s="214"/>
      <c r="E326" s="214"/>
      <c r="F326" s="214"/>
      <c r="G326" s="214"/>
      <c r="H326" s="769"/>
      <c r="I326" s="769"/>
      <c r="J326" s="180"/>
      <c r="K326" s="769"/>
      <c r="L326" s="214"/>
      <c r="M326" s="1615"/>
      <c r="N326" s="214"/>
      <c r="O326" s="214"/>
      <c r="P326" s="214"/>
      <c r="Q326" s="214"/>
      <c r="R326" s="214"/>
      <c r="S326" s="214"/>
      <c r="T326" s="214"/>
      <c r="U326" s="214"/>
      <c r="V326" s="214"/>
      <c r="W326" s="214"/>
      <c r="X326" s="214"/>
      <c r="Y326" s="214"/>
      <c r="Z326" s="214"/>
      <c r="AA326" s="214"/>
      <c r="AB326" s="214"/>
    </row>
    <row r="327">
      <c r="A327" s="180"/>
      <c r="B327" s="214"/>
      <c r="C327" s="214"/>
      <c r="D327" s="214"/>
      <c r="E327" s="214"/>
      <c r="F327" s="214"/>
      <c r="G327" s="214"/>
      <c r="H327" s="769"/>
      <c r="I327" s="769"/>
      <c r="J327" s="180"/>
      <c r="K327" s="769"/>
      <c r="L327" s="214"/>
      <c r="M327" s="1615"/>
      <c r="N327" s="214"/>
      <c r="O327" s="214"/>
      <c r="P327" s="214"/>
      <c r="Q327" s="214"/>
      <c r="R327" s="214"/>
      <c r="S327" s="214"/>
      <c r="T327" s="214"/>
      <c r="U327" s="214"/>
      <c r="V327" s="214"/>
      <c r="W327" s="214"/>
      <c r="X327" s="214"/>
      <c r="Y327" s="214"/>
      <c r="Z327" s="214"/>
      <c r="AA327" s="214"/>
      <c r="AB327" s="214"/>
    </row>
    <row r="328">
      <c r="A328" s="180"/>
      <c r="B328" s="214"/>
      <c r="C328" s="214"/>
      <c r="D328" s="214"/>
      <c r="E328" s="214"/>
      <c r="F328" s="214"/>
      <c r="G328" s="214"/>
      <c r="H328" s="769"/>
      <c r="I328" s="769"/>
      <c r="J328" s="180"/>
      <c r="K328" s="769"/>
      <c r="L328" s="214"/>
      <c r="M328" s="1615"/>
      <c r="N328" s="214"/>
      <c r="O328" s="214"/>
      <c r="P328" s="214"/>
      <c r="Q328" s="214"/>
      <c r="R328" s="214"/>
      <c r="S328" s="214"/>
      <c r="T328" s="214"/>
      <c r="U328" s="214"/>
      <c r="V328" s="214"/>
      <c r="W328" s="214"/>
      <c r="X328" s="214"/>
      <c r="Y328" s="214"/>
      <c r="Z328" s="214"/>
      <c r="AA328" s="214"/>
      <c r="AB328" s="214"/>
    </row>
    <row r="329">
      <c r="A329" s="180"/>
      <c r="B329" s="214"/>
      <c r="C329" s="214"/>
      <c r="D329" s="214"/>
      <c r="E329" s="214"/>
      <c r="F329" s="214"/>
      <c r="G329" s="214"/>
      <c r="H329" s="769"/>
      <c r="I329" s="769"/>
      <c r="J329" s="180"/>
      <c r="K329" s="769"/>
      <c r="L329" s="214"/>
      <c r="M329" s="1615"/>
      <c r="N329" s="214"/>
      <c r="O329" s="214"/>
      <c r="P329" s="214"/>
      <c r="Q329" s="214"/>
      <c r="R329" s="214"/>
      <c r="S329" s="214"/>
      <c r="T329" s="214"/>
      <c r="U329" s="214"/>
      <c r="V329" s="214"/>
      <c r="W329" s="214"/>
      <c r="X329" s="214"/>
      <c r="Y329" s="214"/>
      <c r="Z329" s="214"/>
      <c r="AA329" s="214"/>
      <c r="AB329" s="214"/>
    </row>
    <row r="330">
      <c r="A330" s="180"/>
      <c r="B330" s="214"/>
      <c r="C330" s="214"/>
      <c r="D330" s="214"/>
      <c r="E330" s="214"/>
      <c r="F330" s="214"/>
      <c r="G330" s="214"/>
      <c r="H330" s="769"/>
      <c r="I330" s="769"/>
      <c r="J330" s="180"/>
      <c r="K330" s="769"/>
      <c r="L330" s="214"/>
      <c r="M330" s="1615"/>
      <c r="N330" s="214"/>
      <c r="O330" s="214"/>
      <c r="P330" s="214"/>
      <c r="Q330" s="214"/>
      <c r="R330" s="214"/>
      <c r="S330" s="214"/>
      <c r="T330" s="214"/>
      <c r="U330" s="214"/>
      <c r="V330" s="214"/>
      <c r="W330" s="214"/>
      <c r="X330" s="214"/>
      <c r="Y330" s="214"/>
      <c r="Z330" s="214"/>
      <c r="AA330" s="214"/>
      <c r="AB330" s="214"/>
    </row>
    <row r="331">
      <c r="A331" s="180"/>
      <c r="B331" s="214"/>
      <c r="C331" s="214"/>
      <c r="D331" s="214"/>
      <c r="E331" s="214"/>
      <c r="F331" s="214"/>
      <c r="G331" s="214"/>
      <c r="H331" s="769"/>
      <c r="I331" s="769"/>
      <c r="J331" s="180"/>
      <c r="K331" s="769"/>
      <c r="L331" s="214"/>
      <c r="M331" s="1615"/>
      <c r="N331" s="214"/>
      <c r="O331" s="214"/>
      <c r="P331" s="214"/>
      <c r="Q331" s="214"/>
      <c r="R331" s="214"/>
      <c r="S331" s="214"/>
      <c r="T331" s="214"/>
      <c r="U331" s="214"/>
      <c r="V331" s="214"/>
      <c r="W331" s="214"/>
      <c r="X331" s="214"/>
      <c r="Y331" s="214"/>
      <c r="Z331" s="214"/>
      <c r="AA331" s="214"/>
      <c r="AB331" s="214"/>
    </row>
    <row r="332">
      <c r="A332" s="180"/>
      <c r="B332" s="214"/>
      <c r="C332" s="214"/>
      <c r="D332" s="214"/>
      <c r="E332" s="214"/>
      <c r="F332" s="214"/>
      <c r="G332" s="214"/>
      <c r="H332" s="769"/>
      <c r="I332" s="769"/>
      <c r="J332" s="180"/>
      <c r="K332" s="769"/>
      <c r="L332" s="214"/>
      <c r="M332" s="1615"/>
      <c r="N332" s="214"/>
      <c r="O332" s="214"/>
      <c r="P332" s="214"/>
      <c r="Q332" s="214"/>
      <c r="R332" s="214"/>
      <c r="S332" s="214"/>
      <c r="T332" s="214"/>
      <c r="U332" s="214"/>
      <c r="V332" s="214"/>
      <c r="W332" s="214"/>
      <c r="X332" s="214"/>
      <c r="Y332" s="214"/>
      <c r="Z332" s="214"/>
      <c r="AA332" s="214"/>
      <c r="AB332" s="214"/>
    </row>
    <row r="333">
      <c r="A333" s="180"/>
      <c r="B333" s="214"/>
      <c r="C333" s="214"/>
      <c r="D333" s="214"/>
      <c r="E333" s="214"/>
      <c r="F333" s="214"/>
      <c r="G333" s="214"/>
      <c r="H333" s="769"/>
      <c r="I333" s="769"/>
      <c r="J333" s="180"/>
      <c r="K333" s="769"/>
      <c r="L333" s="214"/>
      <c r="M333" s="1615"/>
      <c r="N333" s="214"/>
      <c r="O333" s="214"/>
      <c r="P333" s="214"/>
      <c r="Q333" s="214"/>
      <c r="R333" s="214"/>
      <c r="S333" s="214"/>
      <c r="T333" s="214"/>
      <c r="U333" s="214"/>
      <c r="V333" s="214"/>
      <c r="W333" s="214"/>
      <c r="X333" s="214"/>
      <c r="Y333" s="214"/>
      <c r="Z333" s="214"/>
      <c r="AA333" s="214"/>
      <c r="AB333" s="214"/>
    </row>
    <row r="334">
      <c r="A334" s="180"/>
      <c r="B334" s="214"/>
      <c r="C334" s="214"/>
      <c r="D334" s="214"/>
      <c r="E334" s="214"/>
      <c r="F334" s="214"/>
      <c r="G334" s="214"/>
      <c r="H334" s="769"/>
      <c r="I334" s="769"/>
      <c r="J334" s="180"/>
      <c r="K334" s="769"/>
      <c r="L334" s="214"/>
      <c r="M334" s="1615"/>
      <c r="N334" s="214"/>
      <c r="O334" s="214"/>
      <c r="P334" s="214"/>
      <c r="Q334" s="214"/>
      <c r="R334" s="214"/>
      <c r="S334" s="214"/>
      <c r="T334" s="214"/>
      <c r="U334" s="214"/>
      <c r="V334" s="214"/>
      <c r="W334" s="214"/>
      <c r="X334" s="214"/>
      <c r="Y334" s="214"/>
      <c r="Z334" s="214"/>
      <c r="AA334" s="214"/>
      <c r="AB334" s="214"/>
    </row>
    <row r="335">
      <c r="A335" s="180"/>
      <c r="B335" s="214"/>
      <c r="C335" s="214"/>
      <c r="D335" s="214"/>
      <c r="E335" s="214"/>
      <c r="F335" s="214"/>
      <c r="G335" s="214"/>
      <c r="H335" s="769"/>
      <c r="I335" s="769"/>
      <c r="J335" s="180"/>
      <c r="K335" s="769"/>
      <c r="L335" s="214"/>
      <c r="M335" s="1615"/>
      <c r="N335" s="214"/>
      <c r="O335" s="214"/>
      <c r="P335" s="214"/>
      <c r="Q335" s="214"/>
      <c r="R335" s="214"/>
      <c r="S335" s="214"/>
      <c r="T335" s="214"/>
      <c r="U335" s="214"/>
      <c r="V335" s="214"/>
      <c r="W335" s="214"/>
      <c r="X335" s="214"/>
      <c r="Y335" s="214"/>
      <c r="Z335" s="214"/>
      <c r="AA335" s="214"/>
      <c r="AB335" s="214"/>
    </row>
    <row r="336">
      <c r="A336" s="180"/>
      <c r="B336" s="214"/>
      <c r="C336" s="214"/>
      <c r="D336" s="214"/>
      <c r="E336" s="214"/>
      <c r="F336" s="214"/>
      <c r="G336" s="214"/>
      <c r="H336" s="769"/>
      <c r="I336" s="769"/>
      <c r="J336" s="180"/>
      <c r="K336" s="769"/>
      <c r="L336" s="214"/>
      <c r="M336" s="1615"/>
      <c r="N336" s="214"/>
      <c r="O336" s="214"/>
      <c r="P336" s="214"/>
      <c r="Q336" s="214"/>
      <c r="R336" s="214"/>
      <c r="S336" s="214"/>
      <c r="T336" s="214"/>
      <c r="U336" s="214"/>
      <c r="V336" s="214"/>
      <c r="W336" s="214"/>
      <c r="X336" s="214"/>
      <c r="Y336" s="214"/>
      <c r="Z336" s="214"/>
      <c r="AA336" s="214"/>
      <c r="AB336" s="214"/>
    </row>
    <row r="337">
      <c r="A337" s="180"/>
      <c r="B337" s="214"/>
      <c r="C337" s="214"/>
      <c r="D337" s="214"/>
      <c r="E337" s="214"/>
      <c r="F337" s="214"/>
      <c r="G337" s="214"/>
      <c r="H337" s="769"/>
      <c r="I337" s="769"/>
      <c r="J337" s="180"/>
      <c r="K337" s="769"/>
      <c r="L337" s="214"/>
      <c r="M337" s="1615"/>
      <c r="N337" s="214"/>
      <c r="O337" s="214"/>
      <c r="P337" s="214"/>
      <c r="Q337" s="214"/>
      <c r="R337" s="214"/>
      <c r="S337" s="214"/>
      <c r="T337" s="214"/>
      <c r="U337" s="214"/>
      <c r="V337" s="214"/>
      <c r="W337" s="214"/>
      <c r="X337" s="214"/>
      <c r="Y337" s="214"/>
      <c r="Z337" s="214"/>
      <c r="AA337" s="214"/>
      <c r="AB337" s="214"/>
    </row>
    <row r="338">
      <c r="A338" s="180"/>
      <c r="B338" s="214"/>
      <c r="C338" s="214"/>
      <c r="D338" s="214"/>
      <c r="E338" s="214"/>
      <c r="F338" s="214"/>
      <c r="G338" s="214"/>
      <c r="H338" s="769"/>
      <c r="I338" s="769"/>
      <c r="J338" s="180"/>
      <c r="K338" s="769"/>
      <c r="L338" s="214"/>
      <c r="M338" s="1615"/>
      <c r="N338" s="214"/>
      <c r="O338" s="214"/>
      <c r="P338" s="214"/>
      <c r="Q338" s="214"/>
      <c r="R338" s="214"/>
      <c r="S338" s="214"/>
      <c r="T338" s="214"/>
      <c r="U338" s="214"/>
      <c r="V338" s="214"/>
      <c r="W338" s="214"/>
      <c r="X338" s="214"/>
      <c r="Y338" s="214"/>
      <c r="Z338" s="214"/>
      <c r="AA338" s="214"/>
      <c r="AB338" s="214"/>
    </row>
    <row r="339">
      <c r="A339" s="180"/>
      <c r="B339" s="214"/>
      <c r="C339" s="214"/>
      <c r="D339" s="214"/>
      <c r="E339" s="214"/>
      <c r="F339" s="214"/>
      <c r="G339" s="214"/>
      <c r="H339" s="769"/>
      <c r="I339" s="769"/>
      <c r="J339" s="180"/>
      <c r="K339" s="769"/>
      <c r="L339" s="214"/>
      <c r="M339" s="1615"/>
      <c r="N339" s="214"/>
      <c r="O339" s="214"/>
      <c r="P339" s="214"/>
      <c r="Q339" s="214"/>
      <c r="R339" s="214"/>
      <c r="S339" s="214"/>
      <c r="T339" s="214"/>
      <c r="U339" s="214"/>
      <c r="V339" s="214"/>
      <c r="W339" s="214"/>
      <c r="X339" s="214"/>
      <c r="Y339" s="214"/>
      <c r="Z339" s="214"/>
      <c r="AA339" s="214"/>
      <c r="AB339" s="214"/>
    </row>
    <row r="340">
      <c r="A340" s="180"/>
      <c r="B340" s="214"/>
      <c r="C340" s="214"/>
      <c r="D340" s="214"/>
      <c r="E340" s="214"/>
      <c r="F340" s="214"/>
      <c r="G340" s="214"/>
      <c r="H340" s="769"/>
      <c r="I340" s="769"/>
      <c r="J340" s="180"/>
      <c r="K340" s="769"/>
      <c r="L340" s="214"/>
      <c r="M340" s="1615"/>
      <c r="N340" s="214"/>
      <c r="O340" s="214"/>
      <c r="P340" s="214"/>
      <c r="Q340" s="214"/>
      <c r="R340" s="214"/>
      <c r="S340" s="214"/>
      <c r="T340" s="214"/>
      <c r="U340" s="214"/>
      <c r="V340" s="214"/>
      <c r="W340" s="214"/>
      <c r="X340" s="214"/>
      <c r="Y340" s="214"/>
      <c r="Z340" s="214"/>
      <c r="AA340" s="214"/>
      <c r="AB340" s="214"/>
    </row>
    <row r="341">
      <c r="A341" s="180"/>
      <c r="B341" s="214"/>
      <c r="C341" s="214"/>
      <c r="D341" s="214"/>
      <c r="E341" s="214"/>
      <c r="F341" s="214"/>
      <c r="G341" s="214"/>
      <c r="H341" s="769"/>
      <c r="I341" s="769"/>
      <c r="J341" s="180"/>
      <c r="K341" s="769"/>
      <c r="L341" s="214"/>
      <c r="M341" s="1615"/>
      <c r="N341" s="214"/>
      <c r="O341" s="214"/>
      <c r="P341" s="214"/>
      <c r="Q341" s="214"/>
      <c r="R341" s="214"/>
      <c r="S341" s="214"/>
      <c r="T341" s="214"/>
      <c r="U341" s="214"/>
      <c r="V341" s="214"/>
      <c r="W341" s="214"/>
      <c r="X341" s="214"/>
      <c r="Y341" s="214"/>
      <c r="Z341" s="214"/>
      <c r="AA341" s="214"/>
      <c r="AB341" s="214"/>
    </row>
    <row r="342">
      <c r="A342" s="180"/>
      <c r="B342" s="214"/>
      <c r="C342" s="214"/>
      <c r="D342" s="214"/>
      <c r="E342" s="214"/>
      <c r="F342" s="214"/>
      <c r="G342" s="214"/>
      <c r="H342" s="769"/>
      <c r="I342" s="769"/>
      <c r="J342" s="180"/>
      <c r="K342" s="769"/>
      <c r="L342" s="214"/>
      <c r="M342" s="1615"/>
      <c r="N342" s="214"/>
      <c r="O342" s="214"/>
      <c r="P342" s="214"/>
      <c r="Q342" s="214"/>
      <c r="R342" s="214"/>
      <c r="S342" s="214"/>
      <c r="T342" s="214"/>
      <c r="U342" s="214"/>
      <c r="V342" s="214"/>
      <c r="W342" s="214"/>
      <c r="X342" s="214"/>
      <c r="Y342" s="214"/>
      <c r="Z342" s="214"/>
      <c r="AA342" s="214"/>
      <c r="AB342" s="214"/>
    </row>
    <row r="343">
      <c r="A343" s="180"/>
      <c r="B343" s="214"/>
      <c r="C343" s="214"/>
      <c r="D343" s="214"/>
      <c r="E343" s="214"/>
      <c r="F343" s="214"/>
      <c r="G343" s="214"/>
      <c r="H343" s="769"/>
      <c r="I343" s="769"/>
      <c r="J343" s="180"/>
      <c r="K343" s="769"/>
      <c r="L343" s="214"/>
      <c r="M343" s="1615"/>
      <c r="N343" s="214"/>
      <c r="O343" s="214"/>
      <c r="P343" s="214"/>
      <c r="Q343" s="214"/>
      <c r="R343" s="214"/>
      <c r="S343" s="214"/>
      <c r="T343" s="214"/>
      <c r="U343" s="214"/>
      <c r="V343" s="214"/>
      <c r="W343" s="214"/>
      <c r="X343" s="214"/>
      <c r="Y343" s="214"/>
      <c r="Z343" s="214"/>
      <c r="AA343" s="214"/>
      <c r="AB343" s="214"/>
    </row>
    <row r="344">
      <c r="A344" s="180"/>
      <c r="B344" s="214"/>
      <c r="C344" s="214"/>
      <c r="D344" s="214"/>
      <c r="E344" s="214"/>
      <c r="F344" s="214"/>
      <c r="G344" s="214"/>
      <c r="H344" s="769"/>
      <c r="I344" s="769"/>
      <c r="J344" s="180"/>
      <c r="K344" s="769"/>
      <c r="L344" s="214"/>
      <c r="M344" s="1615"/>
      <c r="N344" s="214"/>
      <c r="O344" s="214"/>
      <c r="P344" s="214"/>
      <c r="Q344" s="214"/>
      <c r="R344" s="214"/>
      <c r="S344" s="214"/>
      <c r="T344" s="214"/>
      <c r="U344" s="214"/>
      <c r="V344" s="214"/>
      <c r="W344" s="214"/>
      <c r="X344" s="214"/>
      <c r="Y344" s="214"/>
      <c r="Z344" s="214"/>
      <c r="AA344" s="214"/>
      <c r="AB344" s="214"/>
    </row>
    <row r="345">
      <c r="A345" s="180"/>
      <c r="B345" s="214"/>
      <c r="C345" s="214"/>
      <c r="D345" s="214"/>
      <c r="E345" s="214"/>
      <c r="F345" s="214"/>
      <c r="G345" s="214"/>
      <c r="H345" s="769"/>
      <c r="I345" s="769"/>
      <c r="J345" s="180"/>
      <c r="K345" s="769"/>
      <c r="L345" s="214"/>
      <c r="M345" s="1615"/>
      <c r="N345" s="214"/>
      <c r="O345" s="214"/>
      <c r="P345" s="214"/>
      <c r="Q345" s="214"/>
      <c r="R345" s="214"/>
      <c r="S345" s="214"/>
      <c r="T345" s="214"/>
      <c r="U345" s="214"/>
      <c r="V345" s="214"/>
      <c r="W345" s="214"/>
      <c r="X345" s="214"/>
      <c r="Y345" s="214"/>
      <c r="Z345" s="214"/>
      <c r="AA345" s="214"/>
      <c r="AB345" s="214"/>
    </row>
    <row r="346">
      <c r="A346" s="180"/>
      <c r="B346" s="214"/>
      <c r="C346" s="214"/>
      <c r="D346" s="214"/>
      <c r="E346" s="214"/>
      <c r="F346" s="214"/>
      <c r="G346" s="214"/>
      <c r="H346" s="769"/>
      <c r="I346" s="769"/>
      <c r="J346" s="180"/>
      <c r="K346" s="769"/>
      <c r="L346" s="214"/>
      <c r="M346" s="1615"/>
      <c r="N346" s="214"/>
      <c r="O346" s="214"/>
      <c r="P346" s="214"/>
      <c r="Q346" s="214"/>
      <c r="R346" s="214"/>
      <c r="S346" s="214"/>
      <c r="T346" s="214"/>
      <c r="U346" s="214"/>
      <c r="V346" s="214"/>
      <c r="W346" s="214"/>
      <c r="X346" s="214"/>
      <c r="Y346" s="214"/>
      <c r="Z346" s="214"/>
      <c r="AA346" s="214"/>
      <c r="AB346" s="214"/>
    </row>
    <row r="347">
      <c r="A347" s="180"/>
      <c r="B347" s="214"/>
      <c r="C347" s="214"/>
      <c r="D347" s="214"/>
      <c r="E347" s="214"/>
      <c r="F347" s="214"/>
      <c r="G347" s="214"/>
      <c r="H347" s="769"/>
      <c r="I347" s="769"/>
      <c r="J347" s="180"/>
      <c r="K347" s="769"/>
      <c r="L347" s="214"/>
      <c r="M347" s="1615"/>
      <c r="N347" s="214"/>
      <c r="O347" s="214"/>
      <c r="P347" s="214"/>
      <c r="Q347" s="214"/>
      <c r="R347" s="214"/>
      <c r="S347" s="214"/>
      <c r="T347" s="214"/>
      <c r="U347" s="214"/>
      <c r="V347" s="214"/>
      <c r="W347" s="214"/>
      <c r="X347" s="214"/>
      <c r="Y347" s="214"/>
      <c r="Z347" s="214"/>
      <c r="AA347" s="214"/>
      <c r="AB347" s="214"/>
    </row>
    <row r="348">
      <c r="A348" s="180"/>
      <c r="B348" s="214"/>
      <c r="C348" s="214"/>
      <c r="D348" s="214"/>
      <c r="E348" s="214"/>
      <c r="F348" s="214"/>
      <c r="G348" s="214"/>
      <c r="H348" s="769"/>
      <c r="I348" s="769"/>
      <c r="J348" s="180"/>
      <c r="K348" s="769"/>
      <c r="L348" s="214"/>
      <c r="M348" s="1615"/>
      <c r="N348" s="214"/>
      <c r="O348" s="214"/>
      <c r="P348" s="214"/>
      <c r="Q348" s="214"/>
      <c r="R348" s="214"/>
      <c r="S348" s="214"/>
      <c r="T348" s="214"/>
      <c r="U348" s="214"/>
      <c r="V348" s="214"/>
      <c r="W348" s="214"/>
      <c r="X348" s="214"/>
      <c r="Y348" s="214"/>
      <c r="Z348" s="214"/>
      <c r="AA348" s="214"/>
      <c r="AB348" s="214"/>
    </row>
    <row r="349">
      <c r="A349" s="180"/>
      <c r="B349" s="214"/>
      <c r="C349" s="214"/>
      <c r="D349" s="214"/>
      <c r="E349" s="214"/>
      <c r="F349" s="214"/>
      <c r="G349" s="214"/>
      <c r="H349" s="769"/>
      <c r="I349" s="769"/>
      <c r="J349" s="180"/>
      <c r="K349" s="769"/>
      <c r="L349" s="214"/>
      <c r="M349" s="1615"/>
      <c r="N349" s="214"/>
      <c r="O349" s="214"/>
      <c r="P349" s="214"/>
      <c r="Q349" s="214"/>
      <c r="R349" s="214"/>
      <c r="S349" s="214"/>
      <c r="T349" s="214"/>
      <c r="U349" s="214"/>
      <c r="V349" s="214"/>
      <c r="W349" s="214"/>
      <c r="X349" s="214"/>
      <c r="Y349" s="214"/>
      <c r="Z349" s="214"/>
      <c r="AA349" s="214"/>
      <c r="AB349" s="214"/>
    </row>
    <row r="350">
      <c r="A350" s="180"/>
      <c r="B350" s="214"/>
      <c r="C350" s="214"/>
      <c r="D350" s="214"/>
      <c r="E350" s="214"/>
      <c r="F350" s="214"/>
      <c r="G350" s="214"/>
      <c r="H350" s="769"/>
      <c r="I350" s="769"/>
      <c r="J350" s="180"/>
      <c r="K350" s="769"/>
      <c r="L350" s="214"/>
      <c r="M350" s="1615"/>
      <c r="N350" s="214"/>
      <c r="O350" s="214"/>
      <c r="P350" s="214"/>
      <c r="Q350" s="214"/>
      <c r="R350" s="214"/>
      <c r="S350" s="214"/>
      <c r="T350" s="214"/>
      <c r="U350" s="214"/>
      <c r="V350" s="214"/>
      <c r="W350" s="214"/>
      <c r="X350" s="214"/>
      <c r="Y350" s="214"/>
      <c r="Z350" s="214"/>
      <c r="AA350" s="214"/>
      <c r="AB350" s="214"/>
    </row>
    <row r="351">
      <c r="A351" s="180"/>
      <c r="B351" s="214"/>
      <c r="C351" s="214"/>
      <c r="D351" s="214"/>
      <c r="E351" s="214"/>
      <c r="F351" s="214"/>
      <c r="G351" s="214"/>
      <c r="H351" s="769"/>
      <c r="I351" s="769"/>
      <c r="J351" s="180"/>
      <c r="K351" s="769"/>
      <c r="L351" s="214"/>
      <c r="M351" s="1615"/>
      <c r="N351" s="214"/>
      <c r="O351" s="214"/>
      <c r="P351" s="214"/>
      <c r="Q351" s="214"/>
      <c r="R351" s="214"/>
      <c r="S351" s="214"/>
      <c r="T351" s="214"/>
      <c r="U351" s="214"/>
      <c r="V351" s="214"/>
      <c r="W351" s="214"/>
      <c r="X351" s="214"/>
      <c r="Y351" s="214"/>
      <c r="Z351" s="214"/>
      <c r="AA351" s="214"/>
      <c r="AB351" s="214"/>
    </row>
    <row r="352">
      <c r="A352" s="180"/>
      <c r="B352" s="214"/>
      <c r="C352" s="214"/>
      <c r="D352" s="214"/>
      <c r="E352" s="214"/>
      <c r="F352" s="214"/>
      <c r="G352" s="214"/>
      <c r="H352" s="769"/>
      <c r="I352" s="769"/>
      <c r="J352" s="180"/>
      <c r="K352" s="769"/>
      <c r="L352" s="214"/>
      <c r="M352" s="1615"/>
      <c r="N352" s="214"/>
      <c r="O352" s="214"/>
      <c r="P352" s="214"/>
      <c r="Q352" s="214"/>
      <c r="R352" s="214"/>
      <c r="S352" s="214"/>
      <c r="T352" s="214"/>
      <c r="U352" s="214"/>
      <c r="V352" s="214"/>
      <c r="W352" s="214"/>
      <c r="X352" s="214"/>
      <c r="Y352" s="214"/>
      <c r="Z352" s="214"/>
      <c r="AA352" s="214"/>
      <c r="AB352" s="214"/>
    </row>
    <row r="353">
      <c r="A353" s="180"/>
      <c r="B353" s="214"/>
      <c r="C353" s="214"/>
      <c r="D353" s="214"/>
      <c r="E353" s="214"/>
      <c r="F353" s="214"/>
      <c r="G353" s="214"/>
      <c r="H353" s="769"/>
      <c r="I353" s="769"/>
      <c r="J353" s="180"/>
      <c r="K353" s="769"/>
      <c r="L353" s="214"/>
      <c r="M353" s="1615"/>
      <c r="N353" s="214"/>
      <c r="O353" s="214"/>
      <c r="P353" s="214"/>
      <c r="Q353" s="214"/>
      <c r="R353" s="214"/>
      <c r="S353" s="214"/>
      <c r="T353" s="214"/>
      <c r="U353" s="214"/>
      <c r="V353" s="214"/>
      <c r="W353" s="214"/>
      <c r="X353" s="214"/>
      <c r="Y353" s="214"/>
      <c r="Z353" s="214"/>
      <c r="AA353" s="214"/>
      <c r="AB353" s="214"/>
    </row>
    <row r="354">
      <c r="A354" s="180"/>
      <c r="B354" s="214"/>
      <c r="C354" s="214"/>
      <c r="D354" s="214"/>
      <c r="E354" s="214"/>
      <c r="F354" s="214"/>
      <c r="G354" s="214"/>
      <c r="H354" s="769"/>
      <c r="I354" s="769"/>
      <c r="J354" s="180"/>
      <c r="K354" s="769"/>
      <c r="L354" s="214"/>
      <c r="M354" s="1615"/>
      <c r="N354" s="214"/>
      <c r="O354" s="214"/>
      <c r="P354" s="214"/>
      <c r="Q354" s="214"/>
      <c r="R354" s="214"/>
      <c r="S354" s="214"/>
      <c r="T354" s="214"/>
      <c r="U354" s="214"/>
      <c r="V354" s="214"/>
      <c r="W354" s="214"/>
      <c r="X354" s="214"/>
      <c r="Y354" s="214"/>
      <c r="Z354" s="214"/>
      <c r="AA354" s="214"/>
      <c r="AB354" s="214"/>
    </row>
    <row r="355">
      <c r="A355" s="180"/>
      <c r="B355" s="214"/>
      <c r="C355" s="214"/>
      <c r="D355" s="214"/>
      <c r="E355" s="214"/>
      <c r="F355" s="214"/>
      <c r="G355" s="214"/>
      <c r="H355" s="769"/>
      <c r="I355" s="769"/>
      <c r="J355" s="180"/>
      <c r="K355" s="769"/>
      <c r="L355" s="214"/>
      <c r="M355" s="1615"/>
      <c r="N355" s="214"/>
      <c r="O355" s="214"/>
      <c r="P355" s="214"/>
      <c r="Q355" s="214"/>
      <c r="R355" s="214"/>
      <c r="S355" s="214"/>
      <c r="T355" s="214"/>
      <c r="U355" s="214"/>
      <c r="V355" s="214"/>
      <c r="W355" s="214"/>
      <c r="X355" s="214"/>
      <c r="Y355" s="214"/>
      <c r="Z355" s="214"/>
      <c r="AA355" s="214"/>
      <c r="AB355" s="214"/>
    </row>
    <row r="356">
      <c r="A356" s="180"/>
      <c r="B356" s="214"/>
      <c r="C356" s="214"/>
      <c r="D356" s="214"/>
      <c r="E356" s="214"/>
      <c r="F356" s="214"/>
      <c r="G356" s="214"/>
      <c r="H356" s="769"/>
      <c r="I356" s="769"/>
      <c r="J356" s="180"/>
      <c r="K356" s="769"/>
      <c r="L356" s="214"/>
      <c r="M356" s="1615"/>
      <c r="N356" s="214"/>
      <c r="O356" s="214"/>
      <c r="P356" s="214"/>
      <c r="Q356" s="214"/>
      <c r="R356" s="214"/>
      <c r="S356" s="214"/>
      <c r="T356" s="214"/>
      <c r="U356" s="214"/>
      <c r="V356" s="214"/>
      <c r="W356" s="214"/>
      <c r="X356" s="214"/>
      <c r="Y356" s="214"/>
      <c r="Z356" s="214"/>
      <c r="AA356" s="214"/>
      <c r="AB356" s="214"/>
    </row>
    <row r="357">
      <c r="A357" s="180"/>
      <c r="B357" s="214"/>
      <c r="C357" s="214"/>
      <c r="D357" s="214"/>
      <c r="E357" s="214"/>
      <c r="F357" s="214"/>
      <c r="G357" s="214"/>
      <c r="H357" s="769"/>
      <c r="I357" s="769"/>
      <c r="J357" s="180"/>
      <c r="K357" s="769"/>
      <c r="L357" s="214"/>
      <c r="M357" s="1615"/>
      <c r="N357" s="214"/>
      <c r="O357" s="214"/>
      <c r="P357" s="214"/>
      <c r="Q357" s="214"/>
      <c r="R357" s="214"/>
      <c r="S357" s="214"/>
      <c r="T357" s="214"/>
      <c r="U357" s="214"/>
      <c r="V357" s="214"/>
      <c r="W357" s="214"/>
      <c r="X357" s="214"/>
      <c r="Y357" s="214"/>
      <c r="Z357" s="214"/>
      <c r="AA357" s="214"/>
      <c r="AB357" s="214"/>
    </row>
    <row r="358">
      <c r="A358" s="180"/>
      <c r="B358" s="214"/>
      <c r="C358" s="214"/>
      <c r="D358" s="214"/>
      <c r="E358" s="214"/>
      <c r="F358" s="214"/>
      <c r="G358" s="214"/>
      <c r="H358" s="769"/>
      <c r="I358" s="769"/>
      <c r="J358" s="180"/>
      <c r="K358" s="769"/>
      <c r="L358" s="214"/>
      <c r="M358" s="1615"/>
      <c r="N358" s="214"/>
      <c r="O358" s="214"/>
      <c r="P358" s="214"/>
      <c r="Q358" s="214"/>
      <c r="R358" s="214"/>
      <c r="S358" s="214"/>
      <c r="T358" s="214"/>
      <c r="U358" s="214"/>
      <c r="V358" s="214"/>
      <c r="W358" s="214"/>
      <c r="X358" s="214"/>
      <c r="Y358" s="214"/>
      <c r="Z358" s="214"/>
      <c r="AA358" s="214"/>
      <c r="AB358" s="214"/>
    </row>
    <row r="359">
      <c r="A359" s="180"/>
      <c r="B359" s="214"/>
      <c r="C359" s="214"/>
      <c r="D359" s="214"/>
      <c r="E359" s="214"/>
      <c r="F359" s="214"/>
      <c r="G359" s="214"/>
      <c r="H359" s="769"/>
      <c r="I359" s="769"/>
      <c r="J359" s="180"/>
      <c r="K359" s="769"/>
      <c r="L359" s="214"/>
      <c r="M359" s="1615"/>
      <c r="N359" s="214"/>
      <c r="O359" s="214"/>
      <c r="P359" s="214"/>
      <c r="Q359" s="214"/>
      <c r="R359" s="214"/>
      <c r="S359" s="214"/>
      <c r="T359" s="214"/>
      <c r="U359" s="214"/>
      <c r="V359" s="214"/>
      <c r="W359" s="214"/>
      <c r="X359" s="214"/>
      <c r="Y359" s="214"/>
      <c r="Z359" s="214"/>
      <c r="AA359" s="214"/>
      <c r="AB359" s="214"/>
    </row>
    <row r="360">
      <c r="A360" s="180"/>
      <c r="B360" s="214"/>
      <c r="C360" s="214"/>
      <c r="D360" s="214"/>
      <c r="E360" s="214"/>
      <c r="F360" s="214"/>
      <c r="G360" s="214"/>
      <c r="H360" s="769"/>
      <c r="I360" s="769"/>
      <c r="J360" s="180"/>
      <c r="K360" s="769"/>
      <c r="L360" s="214"/>
      <c r="M360" s="1615"/>
      <c r="N360" s="214"/>
      <c r="O360" s="214"/>
      <c r="P360" s="214"/>
      <c r="Q360" s="214"/>
      <c r="R360" s="214"/>
      <c r="S360" s="214"/>
      <c r="T360" s="214"/>
      <c r="U360" s="214"/>
      <c r="V360" s="214"/>
      <c r="W360" s="214"/>
      <c r="X360" s="214"/>
      <c r="Y360" s="214"/>
      <c r="Z360" s="214"/>
      <c r="AA360" s="214"/>
      <c r="AB360" s="214"/>
    </row>
    <row r="361">
      <c r="A361" s="180"/>
      <c r="B361" s="214"/>
      <c r="C361" s="214"/>
      <c r="D361" s="214"/>
      <c r="E361" s="214"/>
      <c r="F361" s="214"/>
      <c r="G361" s="214"/>
      <c r="H361" s="769"/>
      <c r="I361" s="769"/>
      <c r="J361" s="180"/>
      <c r="K361" s="769"/>
      <c r="L361" s="214"/>
      <c r="M361" s="1615"/>
      <c r="N361" s="214"/>
      <c r="O361" s="214"/>
      <c r="P361" s="214"/>
      <c r="Q361" s="214"/>
      <c r="R361" s="214"/>
      <c r="S361" s="214"/>
      <c r="T361" s="214"/>
      <c r="U361" s="214"/>
      <c r="V361" s="214"/>
      <c r="W361" s="214"/>
      <c r="X361" s="214"/>
      <c r="Y361" s="214"/>
      <c r="Z361" s="214"/>
      <c r="AA361" s="214"/>
      <c r="AB361" s="214"/>
    </row>
    <row r="362">
      <c r="A362" s="180"/>
      <c r="B362" s="214"/>
      <c r="C362" s="214"/>
      <c r="D362" s="214"/>
      <c r="E362" s="214"/>
      <c r="F362" s="214"/>
      <c r="G362" s="214"/>
      <c r="H362" s="769"/>
      <c r="I362" s="769"/>
      <c r="J362" s="180"/>
      <c r="K362" s="769"/>
      <c r="L362" s="214"/>
      <c r="M362" s="1615"/>
      <c r="N362" s="214"/>
      <c r="O362" s="214"/>
      <c r="P362" s="214"/>
      <c r="Q362" s="214"/>
      <c r="R362" s="214"/>
      <c r="S362" s="214"/>
      <c r="T362" s="214"/>
      <c r="U362" s="214"/>
      <c r="V362" s="214"/>
      <c r="W362" s="214"/>
      <c r="X362" s="214"/>
      <c r="Y362" s="214"/>
      <c r="Z362" s="214"/>
      <c r="AA362" s="214"/>
      <c r="AB362" s="214"/>
    </row>
    <row r="363">
      <c r="A363" s="180"/>
      <c r="B363" s="214"/>
      <c r="C363" s="214"/>
      <c r="D363" s="214"/>
      <c r="E363" s="214"/>
      <c r="F363" s="214"/>
      <c r="G363" s="214"/>
      <c r="H363" s="769"/>
      <c r="I363" s="769"/>
      <c r="J363" s="180"/>
      <c r="K363" s="769"/>
      <c r="L363" s="214"/>
      <c r="M363" s="1615"/>
      <c r="N363" s="214"/>
      <c r="O363" s="214"/>
      <c r="P363" s="214"/>
      <c r="Q363" s="214"/>
      <c r="R363" s="214"/>
      <c r="S363" s="214"/>
      <c r="T363" s="214"/>
      <c r="U363" s="214"/>
      <c r="V363" s="214"/>
      <c r="W363" s="214"/>
      <c r="X363" s="214"/>
      <c r="Y363" s="214"/>
      <c r="Z363" s="214"/>
      <c r="AA363" s="214"/>
      <c r="AB363" s="214"/>
    </row>
    <row r="364">
      <c r="A364" s="180"/>
      <c r="B364" s="214"/>
      <c r="C364" s="214"/>
      <c r="D364" s="214"/>
      <c r="E364" s="214"/>
      <c r="F364" s="214"/>
      <c r="G364" s="214"/>
      <c r="H364" s="769"/>
      <c r="I364" s="769"/>
      <c r="J364" s="180"/>
      <c r="K364" s="769"/>
      <c r="L364" s="214"/>
      <c r="M364" s="1615"/>
      <c r="N364" s="214"/>
      <c r="O364" s="214"/>
      <c r="P364" s="214"/>
      <c r="Q364" s="214"/>
      <c r="R364" s="214"/>
      <c r="S364" s="214"/>
      <c r="T364" s="214"/>
      <c r="U364" s="214"/>
      <c r="V364" s="214"/>
      <c r="W364" s="214"/>
      <c r="X364" s="214"/>
      <c r="Y364" s="214"/>
      <c r="Z364" s="214"/>
      <c r="AA364" s="214"/>
      <c r="AB364" s="214"/>
    </row>
    <row r="365">
      <c r="A365" s="180"/>
      <c r="B365" s="214"/>
      <c r="C365" s="214"/>
      <c r="D365" s="214"/>
      <c r="E365" s="214"/>
      <c r="F365" s="214"/>
      <c r="G365" s="214"/>
      <c r="H365" s="769"/>
      <c r="I365" s="769"/>
      <c r="J365" s="180"/>
      <c r="K365" s="769"/>
      <c r="L365" s="214"/>
      <c r="M365" s="1615"/>
      <c r="N365" s="214"/>
      <c r="O365" s="214"/>
      <c r="P365" s="214"/>
      <c r="Q365" s="214"/>
      <c r="R365" s="214"/>
      <c r="S365" s="214"/>
      <c r="T365" s="214"/>
      <c r="U365" s="214"/>
      <c r="V365" s="214"/>
      <c r="W365" s="214"/>
      <c r="X365" s="214"/>
      <c r="Y365" s="214"/>
      <c r="Z365" s="214"/>
      <c r="AA365" s="214"/>
      <c r="AB365" s="214"/>
    </row>
    <row r="366">
      <c r="A366" s="180"/>
      <c r="B366" s="214"/>
      <c r="C366" s="214"/>
      <c r="D366" s="214"/>
      <c r="E366" s="214"/>
      <c r="F366" s="214"/>
      <c r="G366" s="214"/>
      <c r="H366" s="769"/>
      <c r="I366" s="769"/>
      <c r="J366" s="180"/>
      <c r="K366" s="769"/>
      <c r="L366" s="214"/>
      <c r="M366" s="1615"/>
      <c r="N366" s="214"/>
      <c r="O366" s="214"/>
      <c r="P366" s="214"/>
      <c r="Q366" s="214"/>
      <c r="R366" s="214"/>
      <c r="S366" s="214"/>
      <c r="T366" s="214"/>
      <c r="U366" s="214"/>
      <c r="V366" s="214"/>
      <c r="W366" s="214"/>
      <c r="X366" s="214"/>
      <c r="Y366" s="214"/>
      <c r="Z366" s="214"/>
      <c r="AA366" s="214"/>
      <c r="AB366" s="214"/>
    </row>
    <row r="367">
      <c r="A367" s="180"/>
      <c r="B367" s="214"/>
      <c r="C367" s="214"/>
      <c r="D367" s="214"/>
      <c r="E367" s="214"/>
      <c r="F367" s="214"/>
      <c r="G367" s="214"/>
      <c r="H367" s="769"/>
      <c r="I367" s="769"/>
      <c r="J367" s="180"/>
      <c r="K367" s="769"/>
      <c r="L367" s="214"/>
      <c r="M367" s="1615"/>
      <c r="N367" s="214"/>
      <c r="O367" s="214"/>
      <c r="P367" s="214"/>
      <c r="Q367" s="214"/>
      <c r="R367" s="214"/>
      <c r="S367" s="214"/>
      <c r="T367" s="214"/>
      <c r="U367" s="214"/>
      <c r="V367" s="214"/>
      <c r="W367" s="214"/>
      <c r="X367" s="214"/>
      <c r="Y367" s="214"/>
      <c r="Z367" s="214"/>
      <c r="AA367" s="214"/>
      <c r="AB367" s="214"/>
    </row>
    <row r="368">
      <c r="A368" s="180"/>
      <c r="B368" s="214"/>
      <c r="C368" s="214"/>
      <c r="D368" s="214"/>
      <c r="E368" s="214"/>
      <c r="F368" s="214"/>
      <c r="G368" s="214"/>
      <c r="H368" s="769"/>
      <c r="I368" s="769"/>
      <c r="J368" s="180"/>
      <c r="K368" s="769"/>
      <c r="L368" s="214"/>
      <c r="M368" s="1615"/>
      <c r="N368" s="214"/>
      <c r="O368" s="214"/>
      <c r="P368" s="214"/>
      <c r="Q368" s="214"/>
      <c r="R368" s="214"/>
      <c r="S368" s="214"/>
      <c r="T368" s="214"/>
      <c r="U368" s="214"/>
      <c r="V368" s="214"/>
      <c r="W368" s="214"/>
      <c r="X368" s="214"/>
      <c r="Y368" s="214"/>
      <c r="Z368" s="214"/>
      <c r="AA368" s="214"/>
      <c r="AB368" s="214"/>
    </row>
    <row r="369">
      <c r="A369" s="180"/>
      <c r="B369" s="214"/>
      <c r="C369" s="214"/>
      <c r="D369" s="214"/>
      <c r="E369" s="214"/>
      <c r="F369" s="214"/>
      <c r="G369" s="214"/>
      <c r="H369" s="769"/>
      <c r="I369" s="769"/>
      <c r="J369" s="180"/>
      <c r="K369" s="769"/>
      <c r="L369" s="214"/>
      <c r="M369" s="1615"/>
      <c r="N369" s="214"/>
      <c r="O369" s="214"/>
      <c r="P369" s="214"/>
      <c r="Q369" s="214"/>
      <c r="R369" s="214"/>
      <c r="S369" s="214"/>
      <c r="T369" s="214"/>
      <c r="U369" s="214"/>
      <c r="V369" s="214"/>
      <c r="W369" s="214"/>
      <c r="X369" s="214"/>
      <c r="Y369" s="214"/>
      <c r="Z369" s="214"/>
      <c r="AA369" s="214"/>
      <c r="AB369" s="214"/>
    </row>
    <row r="370">
      <c r="A370" s="180"/>
      <c r="B370" s="214"/>
      <c r="C370" s="214"/>
      <c r="D370" s="214"/>
      <c r="E370" s="214"/>
      <c r="F370" s="214"/>
      <c r="G370" s="214"/>
      <c r="H370" s="769"/>
      <c r="I370" s="769"/>
      <c r="J370" s="180"/>
      <c r="K370" s="769"/>
      <c r="L370" s="214"/>
      <c r="M370" s="1615"/>
      <c r="N370" s="214"/>
      <c r="O370" s="214"/>
      <c r="P370" s="214"/>
      <c r="Q370" s="214"/>
      <c r="R370" s="214"/>
      <c r="S370" s="214"/>
      <c r="T370" s="214"/>
      <c r="U370" s="214"/>
      <c r="V370" s="214"/>
      <c r="W370" s="214"/>
      <c r="X370" s="214"/>
      <c r="Y370" s="214"/>
      <c r="Z370" s="214"/>
      <c r="AA370" s="214"/>
      <c r="AB370" s="214"/>
    </row>
    <row r="371">
      <c r="A371" s="180"/>
      <c r="B371" s="214"/>
      <c r="C371" s="214"/>
      <c r="D371" s="214"/>
      <c r="E371" s="214"/>
      <c r="F371" s="214"/>
      <c r="G371" s="214"/>
      <c r="H371" s="769"/>
      <c r="I371" s="769"/>
      <c r="J371" s="180"/>
      <c r="K371" s="769"/>
      <c r="L371" s="214"/>
      <c r="M371" s="1615"/>
      <c r="N371" s="214"/>
      <c r="O371" s="214"/>
      <c r="P371" s="214"/>
      <c r="Q371" s="214"/>
      <c r="R371" s="214"/>
      <c r="S371" s="214"/>
      <c r="T371" s="214"/>
      <c r="U371" s="214"/>
      <c r="V371" s="214"/>
      <c r="W371" s="214"/>
      <c r="X371" s="214"/>
      <c r="Y371" s="214"/>
      <c r="Z371" s="214"/>
      <c r="AA371" s="214"/>
      <c r="AB371" s="214"/>
    </row>
    <row r="372">
      <c r="A372" s="180"/>
      <c r="B372" s="214"/>
      <c r="C372" s="214"/>
      <c r="D372" s="214"/>
      <c r="E372" s="214"/>
      <c r="F372" s="214"/>
      <c r="G372" s="214"/>
      <c r="H372" s="769"/>
      <c r="I372" s="769"/>
      <c r="J372" s="180"/>
      <c r="K372" s="769"/>
      <c r="L372" s="214"/>
      <c r="M372" s="1615"/>
      <c r="N372" s="214"/>
      <c r="O372" s="214"/>
      <c r="P372" s="214"/>
      <c r="Q372" s="214"/>
      <c r="R372" s="214"/>
      <c r="S372" s="214"/>
      <c r="T372" s="214"/>
      <c r="U372" s="214"/>
      <c r="V372" s="214"/>
      <c r="W372" s="214"/>
      <c r="X372" s="214"/>
      <c r="Y372" s="214"/>
      <c r="Z372" s="214"/>
      <c r="AA372" s="214"/>
      <c r="AB372" s="214"/>
    </row>
    <row r="373">
      <c r="A373" s="180"/>
      <c r="B373" s="214"/>
      <c r="C373" s="214"/>
      <c r="D373" s="214"/>
      <c r="E373" s="214"/>
      <c r="F373" s="214"/>
      <c r="G373" s="214"/>
      <c r="H373" s="769"/>
      <c r="I373" s="769"/>
      <c r="J373" s="180"/>
      <c r="K373" s="769"/>
      <c r="L373" s="214"/>
      <c r="M373" s="1615"/>
      <c r="N373" s="214"/>
      <c r="O373" s="214"/>
      <c r="P373" s="214"/>
      <c r="Q373" s="214"/>
      <c r="R373" s="214"/>
      <c r="S373" s="214"/>
      <c r="T373" s="214"/>
      <c r="U373" s="214"/>
      <c r="V373" s="214"/>
      <c r="W373" s="214"/>
      <c r="X373" s="214"/>
      <c r="Y373" s="214"/>
      <c r="Z373" s="214"/>
      <c r="AA373" s="214"/>
      <c r="AB373" s="214"/>
    </row>
    <row r="374">
      <c r="A374" s="180"/>
      <c r="B374" s="214"/>
      <c r="C374" s="214"/>
      <c r="D374" s="214"/>
      <c r="E374" s="214"/>
      <c r="F374" s="214"/>
      <c r="G374" s="214"/>
      <c r="H374" s="769"/>
      <c r="I374" s="769"/>
      <c r="J374" s="180"/>
      <c r="K374" s="769"/>
      <c r="L374" s="214"/>
      <c r="M374" s="1615"/>
      <c r="N374" s="214"/>
      <c r="O374" s="214"/>
      <c r="P374" s="214"/>
      <c r="Q374" s="214"/>
      <c r="R374" s="214"/>
      <c r="S374" s="214"/>
      <c r="T374" s="214"/>
      <c r="U374" s="214"/>
      <c r="V374" s="214"/>
      <c r="W374" s="214"/>
      <c r="X374" s="214"/>
      <c r="Y374" s="214"/>
      <c r="Z374" s="214"/>
      <c r="AA374" s="214"/>
      <c r="AB374" s="214"/>
    </row>
    <row r="375">
      <c r="A375" s="180"/>
      <c r="B375" s="214"/>
      <c r="C375" s="214"/>
      <c r="D375" s="214"/>
      <c r="E375" s="214"/>
      <c r="F375" s="214"/>
      <c r="G375" s="214"/>
      <c r="H375" s="769"/>
      <c r="I375" s="769"/>
      <c r="J375" s="180"/>
      <c r="K375" s="769"/>
      <c r="L375" s="214"/>
      <c r="M375" s="1615"/>
      <c r="N375" s="214"/>
      <c r="O375" s="214"/>
      <c r="P375" s="214"/>
      <c r="Q375" s="214"/>
      <c r="R375" s="214"/>
      <c r="S375" s="214"/>
      <c r="T375" s="214"/>
      <c r="U375" s="214"/>
      <c r="V375" s="214"/>
      <c r="W375" s="214"/>
      <c r="X375" s="214"/>
      <c r="Y375" s="214"/>
      <c r="Z375" s="214"/>
      <c r="AA375" s="214"/>
      <c r="AB375" s="214"/>
    </row>
    <row r="376">
      <c r="A376" s="180"/>
      <c r="B376" s="214"/>
      <c r="C376" s="214"/>
      <c r="D376" s="214"/>
      <c r="E376" s="214"/>
      <c r="F376" s="214"/>
      <c r="G376" s="214"/>
      <c r="H376" s="769"/>
      <c r="I376" s="769"/>
      <c r="J376" s="180"/>
      <c r="K376" s="769"/>
      <c r="L376" s="214"/>
      <c r="M376" s="1615"/>
      <c r="N376" s="214"/>
      <c r="O376" s="214"/>
      <c r="P376" s="214"/>
      <c r="Q376" s="214"/>
      <c r="R376" s="214"/>
      <c r="S376" s="214"/>
      <c r="T376" s="214"/>
      <c r="U376" s="214"/>
      <c r="V376" s="214"/>
      <c r="W376" s="214"/>
      <c r="X376" s="214"/>
      <c r="Y376" s="214"/>
      <c r="Z376" s="214"/>
      <c r="AA376" s="214"/>
      <c r="AB376" s="214"/>
    </row>
    <row r="377">
      <c r="A377" s="180"/>
      <c r="B377" s="214"/>
      <c r="C377" s="214"/>
      <c r="D377" s="214"/>
      <c r="E377" s="214"/>
      <c r="F377" s="214"/>
      <c r="G377" s="214"/>
      <c r="H377" s="769"/>
      <c r="I377" s="769"/>
      <c r="J377" s="180"/>
      <c r="K377" s="769"/>
      <c r="L377" s="214"/>
      <c r="M377" s="1615"/>
      <c r="N377" s="214"/>
      <c r="O377" s="214"/>
      <c r="P377" s="214"/>
      <c r="Q377" s="214"/>
      <c r="R377" s="214"/>
      <c r="S377" s="214"/>
      <c r="T377" s="214"/>
      <c r="U377" s="214"/>
      <c r="V377" s="214"/>
      <c r="W377" s="214"/>
      <c r="X377" s="214"/>
      <c r="Y377" s="214"/>
      <c r="Z377" s="214"/>
      <c r="AA377" s="214"/>
      <c r="AB377" s="214"/>
    </row>
    <row r="378">
      <c r="A378" s="180"/>
      <c r="B378" s="214"/>
      <c r="C378" s="214"/>
      <c r="D378" s="214"/>
      <c r="E378" s="214"/>
      <c r="F378" s="214"/>
      <c r="G378" s="214"/>
      <c r="H378" s="769"/>
      <c r="I378" s="769"/>
      <c r="J378" s="180"/>
      <c r="K378" s="769"/>
      <c r="L378" s="214"/>
      <c r="M378" s="1615"/>
      <c r="N378" s="214"/>
      <c r="O378" s="214"/>
      <c r="P378" s="214"/>
      <c r="Q378" s="214"/>
      <c r="R378" s="214"/>
      <c r="S378" s="214"/>
      <c r="T378" s="214"/>
      <c r="U378" s="214"/>
      <c r="V378" s="214"/>
      <c r="W378" s="214"/>
      <c r="X378" s="214"/>
      <c r="Y378" s="214"/>
      <c r="Z378" s="214"/>
      <c r="AA378" s="214"/>
      <c r="AB378" s="214"/>
    </row>
    <row r="379">
      <c r="A379" s="180"/>
      <c r="B379" s="214"/>
      <c r="C379" s="214"/>
      <c r="D379" s="214"/>
      <c r="E379" s="214"/>
      <c r="F379" s="214"/>
      <c r="G379" s="214"/>
      <c r="H379" s="769"/>
      <c r="I379" s="769"/>
      <c r="J379" s="180"/>
      <c r="K379" s="769"/>
      <c r="L379" s="214"/>
      <c r="M379" s="1615"/>
      <c r="N379" s="214"/>
      <c r="O379" s="214"/>
      <c r="P379" s="214"/>
      <c r="Q379" s="214"/>
      <c r="R379" s="214"/>
      <c r="S379" s="214"/>
      <c r="T379" s="214"/>
      <c r="U379" s="214"/>
      <c r="V379" s="214"/>
      <c r="W379" s="214"/>
      <c r="X379" s="214"/>
      <c r="Y379" s="214"/>
      <c r="Z379" s="214"/>
      <c r="AA379" s="214"/>
      <c r="AB379" s="214"/>
    </row>
    <row r="380">
      <c r="A380" s="180"/>
      <c r="B380" s="214"/>
      <c r="C380" s="214"/>
      <c r="D380" s="214"/>
      <c r="E380" s="214"/>
      <c r="F380" s="214"/>
      <c r="G380" s="214"/>
      <c r="H380" s="769"/>
      <c r="I380" s="769"/>
      <c r="J380" s="180"/>
      <c r="K380" s="769"/>
      <c r="L380" s="214"/>
      <c r="M380" s="1615"/>
      <c r="N380" s="214"/>
      <c r="O380" s="214"/>
      <c r="P380" s="214"/>
      <c r="Q380" s="214"/>
      <c r="R380" s="214"/>
      <c r="S380" s="214"/>
      <c r="T380" s="214"/>
      <c r="U380" s="214"/>
      <c r="V380" s="214"/>
      <c r="W380" s="214"/>
      <c r="X380" s="214"/>
      <c r="Y380" s="214"/>
      <c r="Z380" s="214"/>
      <c r="AA380" s="214"/>
      <c r="AB380" s="214"/>
    </row>
    <row r="381">
      <c r="A381" s="180"/>
      <c r="B381" s="214"/>
      <c r="C381" s="214"/>
      <c r="D381" s="214"/>
      <c r="E381" s="214"/>
      <c r="F381" s="214"/>
      <c r="G381" s="214"/>
      <c r="H381" s="769"/>
      <c r="I381" s="769"/>
      <c r="J381" s="180"/>
      <c r="K381" s="769"/>
      <c r="L381" s="214"/>
      <c r="M381" s="1615"/>
      <c r="N381" s="214"/>
      <c r="O381" s="214"/>
      <c r="P381" s="214"/>
      <c r="Q381" s="214"/>
      <c r="R381" s="214"/>
      <c r="S381" s="214"/>
      <c r="T381" s="214"/>
      <c r="U381" s="214"/>
      <c r="V381" s="214"/>
      <c r="W381" s="214"/>
      <c r="X381" s="214"/>
      <c r="Y381" s="214"/>
      <c r="Z381" s="214"/>
      <c r="AA381" s="214"/>
      <c r="AB381" s="214"/>
    </row>
    <row r="382">
      <c r="A382" s="180"/>
      <c r="B382" s="214"/>
      <c r="C382" s="214"/>
      <c r="D382" s="214"/>
      <c r="E382" s="214"/>
      <c r="F382" s="214"/>
      <c r="G382" s="214"/>
      <c r="H382" s="769"/>
      <c r="I382" s="769"/>
      <c r="J382" s="180"/>
      <c r="K382" s="769"/>
      <c r="L382" s="214"/>
      <c r="M382" s="1615"/>
      <c r="N382" s="214"/>
      <c r="O382" s="214"/>
      <c r="P382" s="214"/>
      <c r="Q382" s="214"/>
      <c r="R382" s="214"/>
      <c r="S382" s="214"/>
      <c r="T382" s="214"/>
      <c r="U382" s="214"/>
      <c r="V382" s="214"/>
      <c r="W382" s="214"/>
      <c r="X382" s="214"/>
      <c r="Y382" s="214"/>
      <c r="Z382" s="214"/>
      <c r="AA382" s="214"/>
      <c r="AB382" s="214"/>
    </row>
    <row r="383">
      <c r="A383" s="180"/>
      <c r="B383" s="214"/>
      <c r="C383" s="214"/>
      <c r="D383" s="214"/>
      <c r="E383" s="214"/>
      <c r="F383" s="214"/>
      <c r="G383" s="214"/>
      <c r="H383" s="769"/>
      <c r="I383" s="769"/>
      <c r="J383" s="180"/>
      <c r="K383" s="769"/>
      <c r="L383" s="214"/>
      <c r="M383" s="1615"/>
      <c r="N383" s="214"/>
      <c r="O383" s="214"/>
      <c r="P383" s="214"/>
      <c r="Q383" s="214"/>
      <c r="R383" s="214"/>
      <c r="S383" s="214"/>
      <c r="T383" s="214"/>
      <c r="U383" s="214"/>
      <c r="V383" s="214"/>
      <c r="W383" s="214"/>
      <c r="X383" s="214"/>
      <c r="Y383" s="214"/>
      <c r="Z383" s="214"/>
      <c r="AA383" s="214"/>
      <c r="AB383" s="214"/>
    </row>
    <row r="384">
      <c r="A384" s="180"/>
      <c r="B384" s="214"/>
      <c r="C384" s="214"/>
      <c r="D384" s="214"/>
      <c r="E384" s="214"/>
      <c r="F384" s="214"/>
      <c r="G384" s="214"/>
      <c r="H384" s="769"/>
      <c r="I384" s="769"/>
      <c r="J384" s="180"/>
      <c r="K384" s="769"/>
      <c r="L384" s="214"/>
      <c r="M384" s="1615"/>
      <c r="N384" s="214"/>
      <c r="O384" s="214"/>
      <c r="P384" s="214"/>
      <c r="Q384" s="214"/>
      <c r="R384" s="214"/>
      <c r="S384" s="214"/>
      <c r="T384" s="214"/>
      <c r="U384" s="214"/>
      <c r="V384" s="214"/>
      <c r="W384" s="214"/>
      <c r="X384" s="214"/>
      <c r="Y384" s="214"/>
      <c r="Z384" s="214"/>
      <c r="AA384" s="214"/>
      <c r="AB384" s="214"/>
    </row>
    <row r="385">
      <c r="A385" s="180"/>
      <c r="B385" s="214"/>
      <c r="C385" s="214"/>
      <c r="D385" s="214"/>
      <c r="E385" s="214"/>
      <c r="F385" s="214"/>
      <c r="G385" s="214"/>
      <c r="H385" s="769"/>
      <c r="I385" s="769"/>
      <c r="J385" s="180"/>
      <c r="K385" s="769"/>
      <c r="L385" s="214"/>
      <c r="M385" s="1615"/>
      <c r="N385" s="214"/>
      <c r="O385" s="214"/>
      <c r="P385" s="214"/>
      <c r="Q385" s="214"/>
      <c r="R385" s="214"/>
      <c r="S385" s="214"/>
      <c r="T385" s="214"/>
      <c r="U385" s="214"/>
      <c r="V385" s="214"/>
      <c r="W385" s="214"/>
      <c r="X385" s="214"/>
      <c r="Y385" s="214"/>
      <c r="Z385" s="214"/>
      <c r="AA385" s="214"/>
      <c r="AB385" s="214"/>
    </row>
    <row r="386">
      <c r="A386" s="180"/>
      <c r="B386" s="214"/>
      <c r="C386" s="214"/>
      <c r="D386" s="214"/>
      <c r="E386" s="214"/>
      <c r="F386" s="214"/>
      <c r="G386" s="214"/>
      <c r="H386" s="769"/>
      <c r="I386" s="769"/>
      <c r="J386" s="180"/>
      <c r="K386" s="769"/>
      <c r="L386" s="214"/>
      <c r="M386" s="1615"/>
      <c r="N386" s="214"/>
      <c r="O386" s="214"/>
      <c r="P386" s="214"/>
      <c r="Q386" s="214"/>
      <c r="R386" s="214"/>
      <c r="S386" s="214"/>
      <c r="T386" s="214"/>
      <c r="U386" s="214"/>
      <c r="V386" s="214"/>
      <c r="W386" s="214"/>
      <c r="X386" s="214"/>
      <c r="Y386" s="214"/>
      <c r="Z386" s="214"/>
      <c r="AA386" s="214"/>
      <c r="AB386" s="214"/>
    </row>
    <row r="387">
      <c r="A387" s="180"/>
      <c r="B387" s="214"/>
      <c r="C387" s="214"/>
      <c r="D387" s="214"/>
      <c r="E387" s="214"/>
      <c r="F387" s="214"/>
      <c r="G387" s="214"/>
      <c r="H387" s="769"/>
      <c r="I387" s="769"/>
      <c r="J387" s="180"/>
      <c r="K387" s="769"/>
      <c r="L387" s="214"/>
      <c r="M387" s="1615"/>
      <c r="N387" s="214"/>
      <c r="O387" s="214"/>
      <c r="P387" s="214"/>
      <c r="Q387" s="214"/>
      <c r="R387" s="214"/>
      <c r="S387" s="214"/>
      <c r="T387" s="214"/>
      <c r="U387" s="214"/>
      <c r="V387" s="214"/>
      <c r="W387" s="214"/>
      <c r="X387" s="214"/>
      <c r="Y387" s="214"/>
      <c r="Z387" s="214"/>
      <c r="AA387" s="214"/>
      <c r="AB387" s="214"/>
    </row>
    <row r="388">
      <c r="A388" s="180"/>
      <c r="B388" s="214"/>
      <c r="C388" s="214"/>
      <c r="D388" s="214"/>
      <c r="E388" s="214"/>
      <c r="F388" s="214"/>
      <c r="G388" s="214"/>
      <c r="H388" s="769"/>
      <c r="I388" s="769"/>
      <c r="J388" s="180"/>
      <c r="K388" s="769"/>
      <c r="L388" s="214"/>
      <c r="M388" s="1615"/>
      <c r="N388" s="214"/>
      <c r="O388" s="214"/>
      <c r="P388" s="214"/>
      <c r="Q388" s="214"/>
      <c r="R388" s="214"/>
      <c r="S388" s="214"/>
      <c r="T388" s="214"/>
      <c r="U388" s="214"/>
      <c r="V388" s="214"/>
      <c r="W388" s="214"/>
      <c r="X388" s="214"/>
      <c r="Y388" s="214"/>
      <c r="Z388" s="214"/>
      <c r="AA388" s="214"/>
      <c r="AB388" s="214"/>
    </row>
    <row r="389">
      <c r="A389" s="180"/>
      <c r="B389" s="214"/>
      <c r="C389" s="214"/>
      <c r="D389" s="214"/>
      <c r="E389" s="214"/>
      <c r="F389" s="214"/>
      <c r="G389" s="214"/>
      <c r="H389" s="769"/>
      <c r="I389" s="769"/>
      <c r="J389" s="180"/>
      <c r="K389" s="769"/>
      <c r="L389" s="214"/>
      <c r="M389" s="1615"/>
      <c r="N389" s="214"/>
      <c r="O389" s="214"/>
      <c r="P389" s="214"/>
      <c r="Q389" s="214"/>
      <c r="R389" s="214"/>
      <c r="S389" s="214"/>
      <c r="T389" s="214"/>
      <c r="U389" s="214"/>
      <c r="V389" s="214"/>
      <c r="W389" s="214"/>
      <c r="X389" s="214"/>
      <c r="Y389" s="214"/>
      <c r="Z389" s="214"/>
      <c r="AA389" s="214"/>
      <c r="AB389" s="214"/>
    </row>
    <row r="390">
      <c r="A390" s="180"/>
      <c r="B390" s="214"/>
      <c r="C390" s="214"/>
      <c r="D390" s="214"/>
      <c r="E390" s="214"/>
      <c r="F390" s="214"/>
      <c r="G390" s="214"/>
      <c r="H390" s="769"/>
      <c r="I390" s="769"/>
      <c r="J390" s="180"/>
      <c r="K390" s="769"/>
      <c r="L390" s="214"/>
      <c r="M390" s="1615"/>
      <c r="N390" s="214"/>
      <c r="O390" s="214"/>
      <c r="P390" s="214"/>
      <c r="Q390" s="214"/>
      <c r="R390" s="214"/>
      <c r="S390" s="214"/>
      <c r="T390" s="214"/>
      <c r="U390" s="214"/>
      <c r="V390" s="214"/>
      <c r="W390" s="214"/>
      <c r="X390" s="214"/>
      <c r="Y390" s="214"/>
      <c r="Z390" s="214"/>
      <c r="AA390" s="214"/>
      <c r="AB390" s="214"/>
    </row>
    <row r="391">
      <c r="A391" s="180"/>
      <c r="B391" s="214"/>
      <c r="C391" s="214"/>
      <c r="D391" s="214"/>
      <c r="E391" s="214"/>
      <c r="F391" s="214"/>
      <c r="G391" s="214"/>
      <c r="H391" s="769"/>
      <c r="I391" s="769"/>
      <c r="J391" s="180"/>
      <c r="K391" s="769"/>
      <c r="L391" s="214"/>
      <c r="M391" s="1615"/>
      <c r="N391" s="214"/>
      <c r="O391" s="214"/>
      <c r="P391" s="214"/>
      <c r="Q391" s="214"/>
      <c r="R391" s="214"/>
      <c r="S391" s="214"/>
      <c r="T391" s="214"/>
      <c r="U391" s="214"/>
      <c r="V391" s="214"/>
      <c r="W391" s="214"/>
      <c r="X391" s="214"/>
      <c r="Y391" s="214"/>
      <c r="Z391" s="214"/>
      <c r="AA391" s="214"/>
      <c r="AB391" s="214"/>
    </row>
    <row r="392">
      <c r="A392" s="180"/>
      <c r="B392" s="214"/>
      <c r="C392" s="214"/>
      <c r="D392" s="214"/>
      <c r="E392" s="214"/>
      <c r="F392" s="214"/>
      <c r="G392" s="214"/>
      <c r="H392" s="769"/>
      <c r="I392" s="769"/>
      <c r="J392" s="180"/>
      <c r="K392" s="769"/>
      <c r="L392" s="214"/>
      <c r="M392" s="1615"/>
      <c r="N392" s="214"/>
      <c r="O392" s="214"/>
      <c r="P392" s="214"/>
      <c r="Q392" s="214"/>
      <c r="R392" s="214"/>
      <c r="S392" s="214"/>
      <c r="T392" s="214"/>
      <c r="U392" s="214"/>
      <c r="V392" s="214"/>
      <c r="W392" s="214"/>
      <c r="X392" s="214"/>
      <c r="Y392" s="214"/>
      <c r="Z392" s="214"/>
      <c r="AA392" s="214"/>
      <c r="AB392" s="214"/>
    </row>
    <row r="393">
      <c r="A393" s="180"/>
      <c r="B393" s="214"/>
      <c r="C393" s="214"/>
      <c r="D393" s="214"/>
      <c r="E393" s="214"/>
      <c r="F393" s="214"/>
      <c r="G393" s="214"/>
      <c r="H393" s="769"/>
      <c r="I393" s="769"/>
      <c r="J393" s="180"/>
      <c r="K393" s="769"/>
      <c r="L393" s="214"/>
      <c r="M393" s="1615"/>
      <c r="N393" s="214"/>
      <c r="O393" s="214"/>
      <c r="P393" s="214"/>
      <c r="Q393" s="214"/>
      <c r="R393" s="214"/>
      <c r="S393" s="214"/>
      <c r="T393" s="214"/>
      <c r="U393" s="214"/>
      <c r="V393" s="214"/>
      <c r="W393" s="214"/>
      <c r="X393" s="214"/>
      <c r="Y393" s="214"/>
      <c r="Z393" s="214"/>
      <c r="AA393" s="214"/>
      <c r="AB393" s="214"/>
    </row>
    <row r="394">
      <c r="A394" s="180"/>
      <c r="B394" s="214"/>
      <c r="C394" s="214"/>
      <c r="D394" s="214"/>
      <c r="E394" s="214"/>
      <c r="F394" s="214"/>
      <c r="G394" s="214"/>
      <c r="H394" s="769"/>
      <c r="I394" s="769"/>
      <c r="J394" s="180"/>
      <c r="K394" s="769"/>
      <c r="L394" s="214"/>
      <c r="M394" s="1615"/>
      <c r="N394" s="214"/>
      <c r="O394" s="214"/>
      <c r="P394" s="214"/>
      <c r="Q394" s="214"/>
      <c r="R394" s="214"/>
      <c r="S394" s="214"/>
      <c r="T394" s="214"/>
      <c r="U394" s="214"/>
      <c r="V394" s="214"/>
      <c r="W394" s="214"/>
      <c r="X394" s="214"/>
      <c r="Y394" s="214"/>
      <c r="Z394" s="214"/>
      <c r="AA394" s="214"/>
      <c r="AB394" s="214"/>
    </row>
    <row r="395">
      <c r="A395" s="180"/>
      <c r="B395" s="214"/>
      <c r="C395" s="214"/>
      <c r="D395" s="214"/>
      <c r="E395" s="214"/>
      <c r="F395" s="214"/>
      <c r="G395" s="214"/>
      <c r="H395" s="769"/>
      <c r="I395" s="769"/>
      <c r="J395" s="180"/>
      <c r="K395" s="769"/>
      <c r="L395" s="214"/>
      <c r="M395" s="1615"/>
      <c r="N395" s="214"/>
      <c r="O395" s="214"/>
      <c r="P395" s="214"/>
      <c r="Q395" s="214"/>
      <c r="R395" s="214"/>
      <c r="S395" s="214"/>
      <c r="T395" s="214"/>
      <c r="U395" s="214"/>
      <c r="V395" s="214"/>
      <c r="W395" s="214"/>
      <c r="X395" s="214"/>
      <c r="Y395" s="214"/>
      <c r="Z395" s="214"/>
      <c r="AA395" s="214"/>
      <c r="AB395" s="214"/>
    </row>
    <row r="396">
      <c r="A396" s="180"/>
      <c r="B396" s="214"/>
      <c r="C396" s="214"/>
      <c r="D396" s="214"/>
      <c r="E396" s="214"/>
      <c r="F396" s="214"/>
      <c r="G396" s="214"/>
      <c r="H396" s="769"/>
      <c r="I396" s="769"/>
      <c r="J396" s="180"/>
      <c r="K396" s="769"/>
      <c r="L396" s="214"/>
      <c r="M396" s="1615"/>
      <c r="N396" s="214"/>
      <c r="O396" s="214"/>
      <c r="P396" s="214"/>
      <c r="Q396" s="214"/>
      <c r="R396" s="214"/>
      <c r="S396" s="214"/>
      <c r="T396" s="214"/>
      <c r="U396" s="214"/>
      <c r="V396" s="214"/>
      <c r="W396" s="214"/>
      <c r="X396" s="214"/>
      <c r="Y396" s="214"/>
      <c r="Z396" s="214"/>
      <c r="AA396" s="214"/>
      <c r="AB396" s="214"/>
    </row>
    <row r="397">
      <c r="A397" s="180"/>
      <c r="B397" s="214"/>
      <c r="C397" s="214"/>
      <c r="D397" s="214"/>
      <c r="E397" s="214"/>
      <c r="F397" s="214"/>
      <c r="G397" s="214"/>
      <c r="H397" s="769"/>
      <c r="I397" s="769"/>
      <c r="J397" s="180"/>
      <c r="K397" s="769"/>
      <c r="L397" s="214"/>
      <c r="M397" s="1615"/>
      <c r="N397" s="214"/>
      <c r="O397" s="214"/>
      <c r="P397" s="214"/>
      <c r="Q397" s="214"/>
      <c r="R397" s="214"/>
      <c r="S397" s="214"/>
      <c r="T397" s="214"/>
      <c r="U397" s="214"/>
      <c r="V397" s="214"/>
      <c r="W397" s="214"/>
      <c r="X397" s="214"/>
      <c r="Y397" s="214"/>
      <c r="Z397" s="214"/>
      <c r="AA397" s="214"/>
      <c r="AB397" s="214"/>
    </row>
    <row r="398">
      <c r="A398" s="180"/>
      <c r="B398" s="214"/>
      <c r="C398" s="214"/>
      <c r="D398" s="214"/>
      <c r="E398" s="214"/>
      <c r="F398" s="214"/>
      <c r="G398" s="214"/>
      <c r="H398" s="769"/>
      <c r="I398" s="769"/>
      <c r="J398" s="180"/>
      <c r="K398" s="769"/>
      <c r="L398" s="214"/>
      <c r="M398" s="1615"/>
      <c r="N398" s="214"/>
      <c r="O398" s="214"/>
      <c r="P398" s="214"/>
      <c r="Q398" s="214"/>
      <c r="R398" s="214"/>
      <c r="S398" s="214"/>
      <c r="T398" s="214"/>
      <c r="U398" s="214"/>
      <c r="V398" s="214"/>
      <c r="W398" s="214"/>
      <c r="X398" s="214"/>
      <c r="Y398" s="214"/>
      <c r="Z398" s="214"/>
      <c r="AA398" s="214"/>
      <c r="AB398" s="214"/>
    </row>
    <row r="399">
      <c r="A399" s="180"/>
      <c r="B399" s="214"/>
      <c r="C399" s="214"/>
      <c r="D399" s="214"/>
      <c r="E399" s="214"/>
      <c r="F399" s="214"/>
      <c r="G399" s="214"/>
      <c r="H399" s="769"/>
      <c r="I399" s="769"/>
      <c r="J399" s="180"/>
      <c r="K399" s="769"/>
      <c r="L399" s="214"/>
      <c r="M399" s="1615"/>
      <c r="N399" s="214"/>
      <c r="O399" s="214"/>
      <c r="P399" s="214"/>
      <c r="Q399" s="214"/>
      <c r="R399" s="214"/>
      <c r="S399" s="214"/>
      <c r="T399" s="214"/>
      <c r="U399" s="214"/>
      <c r="V399" s="214"/>
      <c r="W399" s="214"/>
      <c r="X399" s="214"/>
      <c r="Y399" s="214"/>
      <c r="Z399" s="214"/>
      <c r="AA399" s="214"/>
      <c r="AB399" s="214"/>
    </row>
    <row r="400">
      <c r="A400" s="180"/>
      <c r="B400" s="214"/>
      <c r="C400" s="214"/>
      <c r="D400" s="214"/>
      <c r="E400" s="214"/>
      <c r="F400" s="214"/>
      <c r="G400" s="214"/>
      <c r="H400" s="769"/>
      <c r="I400" s="769"/>
      <c r="J400" s="180"/>
      <c r="K400" s="769"/>
      <c r="L400" s="214"/>
      <c r="M400" s="1615"/>
      <c r="N400" s="214"/>
      <c r="O400" s="214"/>
      <c r="P400" s="214"/>
      <c r="Q400" s="214"/>
      <c r="R400" s="214"/>
      <c r="S400" s="214"/>
      <c r="T400" s="214"/>
      <c r="U400" s="214"/>
      <c r="V400" s="214"/>
      <c r="W400" s="214"/>
      <c r="X400" s="214"/>
      <c r="Y400" s="214"/>
      <c r="Z400" s="214"/>
      <c r="AA400" s="214"/>
      <c r="AB400" s="214"/>
    </row>
    <row r="401">
      <c r="A401" s="180"/>
      <c r="B401" s="214"/>
      <c r="C401" s="214"/>
      <c r="D401" s="214"/>
      <c r="E401" s="214"/>
      <c r="F401" s="214"/>
      <c r="G401" s="214"/>
      <c r="H401" s="769"/>
      <c r="I401" s="769"/>
      <c r="J401" s="180"/>
      <c r="K401" s="769"/>
      <c r="L401" s="214"/>
      <c r="M401" s="1615"/>
      <c r="N401" s="214"/>
      <c r="O401" s="214"/>
      <c r="P401" s="214"/>
      <c r="Q401" s="214"/>
      <c r="R401" s="214"/>
      <c r="S401" s="214"/>
      <c r="T401" s="214"/>
      <c r="U401" s="214"/>
      <c r="V401" s="214"/>
      <c r="W401" s="214"/>
      <c r="X401" s="214"/>
      <c r="Y401" s="214"/>
      <c r="Z401" s="214"/>
      <c r="AA401" s="214"/>
      <c r="AB401" s="214"/>
    </row>
    <row r="402">
      <c r="A402" s="180"/>
      <c r="B402" s="214"/>
      <c r="C402" s="214"/>
      <c r="D402" s="214"/>
      <c r="E402" s="214"/>
      <c r="F402" s="214"/>
      <c r="G402" s="214"/>
      <c r="H402" s="769"/>
      <c r="I402" s="769"/>
      <c r="J402" s="180"/>
      <c r="K402" s="769"/>
      <c r="L402" s="214"/>
      <c r="M402" s="1615"/>
      <c r="N402" s="214"/>
      <c r="O402" s="214"/>
      <c r="P402" s="214"/>
      <c r="Q402" s="214"/>
      <c r="R402" s="214"/>
      <c r="S402" s="214"/>
      <c r="T402" s="214"/>
      <c r="U402" s="214"/>
      <c r="V402" s="214"/>
      <c r="W402" s="214"/>
      <c r="X402" s="214"/>
      <c r="Y402" s="214"/>
      <c r="Z402" s="214"/>
      <c r="AA402" s="214"/>
      <c r="AB402" s="214"/>
    </row>
    <row r="403">
      <c r="A403" s="180"/>
      <c r="B403" s="214"/>
      <c r="C403" s="214"/>
      <c r="D403" s="214"/>
      <c r="E403" s="214"/>
      <c r="F403" s="214"/>
      <c r="G403" s="214"/>
      <c r="H403" s="769"/>
      <c r="I403" s="769"/>
      <c r="J403" s="180"/>
      <c r="K403" s="769"/>
      <c r="L403" s="214"/>
      <c r="M403" s="1615"/>
      <c r="N403" s="214"/>
      <c r="O403" s="214"/>
      <c r="P403" s="214"/>
      <c r="Q403" s="214"/>
      <c r="R403" s="214"/>
      <c r="S403" s="214"/>
      <c r="T403" s="214"/>
      <c r="U403" s="214"/>
      <c r="V403" s="214"/>
      <c r="W403" s="214"/>
      <c r="X403" s="214"/>
      <c r="Y403" s="214"/>
      <c r="Z403" s="214"/>
      <c r="AA403" s="214"/>
      <c r="AB403" s="214"/>
    </row>
    <row r="404">
      <c r="A404" s="180"/>
      <c r="B404" s="214"/>
      <c r="C404" s="214"/>
      <c r="D404" s="214"/>
      <c r="E404" s="214"/>
      <c r="F404" s="214"/>
      <c r="G404" s="214"/>
      <c r="H404" s="769"/>
      <c r="I404" s="769"/>
      <c r="J404" s="180"/>
      <c r="K404" s="769"/>
      <c r="L404" s="214"/>
      <c r="M404" s="1615"/>
      <c r="N404" s="214"/>
      <c r="O404" s="214"/>
      <c r="P404" s="214"/>
      <c r="Q404" s="214"/>
      <c r="R404" s="214"/>
      <c r="S404" s="214"/>
      <c r="T404" s="214"/>
      <c r="U404" s="214"/>
      <c r="V404" s="214"/>
      <c r="W404" s="214"/>
      <c r="X404" s="214"/>
      <c r="Y404" s="214"/>
      <c r="Z404" s="214"/>
      <c r="AA404" s="214"/>
      <c r="AB404" s="214"/>
    </row>
    <row r="405">
      <c r="A405" s="180"/>
      <c r="B405" s="214"/>
      <c r="C405" s="214"/>
      <c r="D405" s="214"/>
      <c r="E405" s="214"/>
      <c r="F405" s="214"/>
      <c r="G405" s="214"/>
      <c r="H405" s="769"/>
      <c r="I405" s="769"/>
      <c r="J405" s="180"/>
      <c r="K405" s="769"/>
      <c r="L405" s="214"/>
      <c r="M405" s="1615"/>
      <c r="N405" s="214"/>
      <c r="O405" s="214"/>
      <c r="P405" s="214"/>
      <c r="Q405" s="214"/>
      <c r="R405" s="214"/>
      <c r="S405" s="214"/>
      <c r="T405" s="214"/>
      <c r="U405" s="214"/>
      <c r="V405" s="214"/>
      <c r="W405" s="214"/>
      <c r="X405" s="214"/>
      <c r="Y405" s="214"/>
      <c r="Z405" s="214"/>
      <c r="AA405" s="214"/>
      <c r="AB405" s="214"/>
    </row>
    <row r="406">
      <c r="A406" s="180"/>
      <c r="B406" s="214"/>
      <c r="C406" s="214"/>
      <c r="D406" s="214"/>
      <c r="E406" s="214"/>
      <c r="F406" s="214"/>
      <c r="G406" s="214"/>
      <c r="H406" s="769"/>
      <c r="I406" s="769"/>
      <c r="J406" s="180"/>
      <c r="K406" s="769"/>
      <c r="L406" s="214"/>
      <c r="M406" s="1615"/>
      <c r="N406" s="214"/>
      <c r="O406" s="214"/>
      <c r="P406" s="214"/>
      <c r="Q406" s="214"/>
      <c r="R406" s="214"/>
      <c r="S406" s="214"/>
      <c r="T406" s="214"/>
      <c r="U406" s="214"/>
      <c r="V406" s="214"/>
      <c r="W406" s="214"/>
      <c r="X406" s="214"/>
      <c r="Y406" s="214"/>
      <c r="Z406" s="214"/>
      <c r="AA406" s="214"/>
      <c r="AB406" s="214"/>
    </row>
    <row r="407">
      <c r="A407" s="180"/>
      <c r="B407" s="214"/>
      <c r="C407" s="214"/>
      <c r="D407" s="214"/>
      <c r="E407" s="214"/>
      <c r="F407" s="214"/>
      <c r="G407" s="214"/>
      <c r="H407" s="769"/>
      <c r="I407" s="769"/>
      <c r="J407" s="180"/>
      <c r="K407" s="769"/>
      <c r="L407" s="214"/>
      <c r="M407" s="1615"/>
      <c r="N407" s="214"/>
      <c r="O407" s="214"/>
      <c r="P407" s="214"/>
      <c r="Q407" s="214"/>
      <c r="R407" s="214"/>
      <c r="S407" s="214"/>
      <c r="T407" s="214"/>
      <c r="U407" s="214"/>
      <c r="V407" s="214"/>
      <c r="W407" s="214"/>
      <c r="X407" s="214"/>
      <c r="Y407" s="214"/>
      <c r="Z407" s="214"/>
      <c r="AA407" s="214"/>
      <c r="AB407" s="214"/>
    </row>
    <row r="408">
      <c r="A408" s="180"/>
      <c r="B408" s="214"/>
      <c r="C408" s="214"/>
      <c r="D408" s="214"/>
      <c r="E408" s="214"/>
      <c r="F408" s="214"/>
      <c r="G408" s="214"/>
      <c r="H408" s="769"/>
      <c r="I408" s="769"/>
      <c r="J408" s="180"/>
      <c r="K408" s="769"/>
      <c r="L408" s="214"/>
      <c r="M408" s="1615"/>
      <c r="N408" s="214"/>
      <c r="O408" s="214"/>
      <c r="P408" s="214"/>
      <c r="Q408" s="214"/>
      <c r="R408" s="214"/>
      <c r="S408" s="214"/>
      <c r="T408" s="214"/>
      <c r="U408" s="214"/>
      <c r="V408" s="214"/>
      <c r="W408" s="214"/>
      <c r="X408" s="214"/>
      <c r="Y408" s="214"/>
      <c r="Z408" s="214"/>
      <c r="AA408" s="214"/>
      <c r="AB408" s="214"/>
    </row>
    <row r="409">
      <c r="A409" s="180"/>
      <c r="B409" s="214"/>
      <c r="C409" s="214"/>
      <c r="D409" s="214"/>
      <c r="E409" s="214"/>
      <c r="F409" s="214"/>
      <c r="G409" s="214"/>
      <c r="H409" s="769"/>
      <c r="I409" s="769"/>
      <c r="J409" s="180"/>
      <c r="K409" s="769"/>
      <c r="L409" s="214"/>
      <c r="M409" s="1615"/>
      <c r="N409" s="214"/>
      <c r="O409" s="214"/>
      <c r="P409" s="214"/>
      <c r="Q409" s="214"/>
      <c r="R409" s="214"/>
      <c r="S409" s="214"/>
      <c r="T409" s="214"/>
      <c r="U409" s="214"/>
      <c r="V409" s="214"/>
      <c r="W409" s="214"/>
      <c r="X409" s="214"/>
      <c r="Y409" s="214"/>
      <c r="Z409" s="214"/>
      <c r="AA409" s="214"/>
      <c r="AB409" s="214"/>
    </row>
    <row r="410">
      <c r="A410" s="180"/>
      <c r="B410" s="214"/>
      <c r="C410" s="214"/>
      <c r="D410" s="214"/>
      <c r="E410" s="214"/>
      <c r="F410" s="214"/>
      <c r="G410" s="214"/>
      <c r="H410" s="769"/>
      <c r="I410" s="769"/>
      <c r="J410" s="180"/>
      <c r="K410" s="769"/>
      <c r="L410" s="214"/>
      <c r="M410" s="1615"/>
      <c r="N410" s="214"/>
      <c r="O410" s="214"/>
      <c r="P410" s="214"/>
      <c r="Q410" s="214"/>
      <c r="R410" s="214"/>
      <c r="S410" s="214"/>
      <c r="T410" s="214"/>
      <c r="U410" s="214"/>
      <c r="V410" s="214"/>
      <c r="W410" s="214"/>
      <c r="X410" s="214"/>
      <c r="Y410" s="214"/>
      <c r="Z410" s="214"/>
      <c r="AA410" s="214"/>
      <c r="AB410" s="214"/>
    </row>
    <row r="411">
      <c r="A411" s="180"/>
      <c r="B411" s="214"/>
      <c r="C411" s="214"/>
      <c r="D411" s="214"/>
      <c r="E411" s="214"/>
      <c r="F411" s="214"/>
      <c r="G411" s="214"/>
      <c r="H411" s="769"/>
      <c r="I411" s="769"/>
      <c r="J411" s="180"/>
      <c r="K411" s="769"/>
      <c r="L411" s="214"/>
      <c r="M411" s="1615"/>
      <c r="N411" s="214"/>
      <c r="O411" s="214"/>
      <c r="P411" s="214"/>
      <c r="Q411" s="214"/>
      <c r="R411" s="214"/>
      <c r="S411" s="214"/>
      <c r="T411" s="214"/>
      <c r="U411" s="214"/>
      <c r="V411" s="214"/>
      <c r="W411" s="214"/>
      <c r="X411" s="214"/>
      <c r="Y411" s="214"/>
      <c r="Z411" s="214"/>
      <c r="AA411" s="214"/>
      <c r="AB411" s="214"/>
    </row>
    <row r="412">
      <c r="A412" s="180"/>
      <c r="B412" s="214"/>
      <c r="C412" s="214"/>
      <c r="D412" s="214"/>
      <c r="E412" s="214"/>
      <c r="F412" s="214"/>
      <c r="G412" s="214"/>
      <c r="H412" s="769"/>
      <c r="I412" s="769"/>
      <c r="J412" s="180"/>
      <c r="K412" s="769"/>
      <c r="L412" s="214"/>
      <c r="M412" s="1615"/>
      <c r="N412" s="214"/>
      <c r="O412" s="214"/>
      <c r="P412" s="214"/>
      <c r="Q412" s="214"/>
      <c r="R412" s="214"/>
      <c r="S412" s="214"/>
      <c r="T412" s="214"/>
      <c r="U412" s="214"/>
      <c r="V412" s="214"/>
      <c r="W412" s="214"/>
      <c r="X412" s="214"/>
      <c r="Y412" s="214"/>
      <c r="Z412" s="214"/>
      <c r="AA412" s="214"/>
      <c r="AB412" s="214"/>
    </row>
    <row r="413">
      <c r="A413" s="180"/>
      <c r="B413" s="214"/>
      <c r="C413" s="214"/>
      <c r="D413" s="214"/>
      <c r="E413" s="214"/>
      <c r="F413" s="214"/>
      <c r="G413" s="214"/>
      <c r="H413" s="769"/>
      <c r="I413" s="769"/>
      <c r="J413" s="180"/>
      <c r="K413" s="769"/>
      <c r="L413" s="214"/>
      <c r="M413" s="1615"/>
      <c r="N413" s="214"/>
      <c r="O413" s="214"/>
      <c r="P413" s="214"/>
      <c r="Q413" s="214"/>
      <c r="R413" s="214"/>
      <c r="S413" s="214"/>
      <c r="T413" s="214"/>
      <c r="U413" s="214"/>
      <c r="V413" s="214"/>
      <c r="W413" s="214"/>
      <c r="X413" s="214"/>
      <c r="Y413" s="214"/>
      <c r="Z413" s="214"/>
      <c r="AA413" s="214"/>
      <c r="AB413" s="214"/>
    </row>
    <row r="414">
      <c r="A414" s="180"/>
      <c r="B414" s="214"/>
      <c r="C414" s="214"/>
      <c r="D414" s="214"/>
      <c r="E414" s="214"/>
      <c r="F414" s="214"/>
      <c r="G414" s="214"/>
      <c r="H414" s="769"/>
      <c r="I414" s="769"/>
      <c r="J414" s="180"/>
      <c r="K414" s="769"/>
      <c r="L414" s="214"/>
      <c r="M414" s="1615"/>
      <c r="N414" s="214"/>
      <c r="O414" s="214"/>
      <c r="P414" s="214"/>
      <c r="Q414" s="214"/>
      <c r="R414" s="214"/>
      <c r="S414" s="214"/>
      <c r="T414" s="214"/>
      <c r="U414" s="214"/>
      <c r="V414" s="214"/>
      <c r="W414" s="214"/>
      <c r="X414" s="214"/>
      <c r="Y414" s="214"/>
      <c r="Z414" s="214"/>
      <c r="AA414" s="214"/>
      <c r="AB414" s="214"/>
    </row>
    <row r="415">
      <c r="A415" s="180"/>
      <c r="B415" s="214"/>
      <c r="C415" s="214"/>
      <c r="D415" s="214"/>
      <c r="E415" s="214"/>
      <c r="F415" s="214"/>
      <c r="G415" s="214"/>
      <c r="H415" s="769"/>
      <c r="I415" s="769"/>
      <c r="J415" s="180"/>
      <c r="K415" s="769"/>
      <c r="L415" s="214"/>
      <c r="M415" s="1615"/>
      <c r="N415" s="214"/>
      <c r="O415" s="214"/>
      <c r="P415" s="214"/>
      <c r="Q415" s="214"/>
      <c r="R415" s="214"/>
      <c r="S415" s="214"/>
      <c r="T415" s="214"/>
      <c r="U415" s="214"/>
      <c r="V415" s="214"/>
      <c r="W415" s="214"/>
      <c r="X415" s="214"/>
      <c r="Y415" s="214"/>
      <c r="Z415" s="214"/>
      <c r="AA415" s="214"/>
      <c r="AB415" s="214"/>
    </row>
    <row r="416">
      <c r="A416" s="180"/>
      <c r="B416" s="214"/>
      <c r="C416" s="214"/>
      <c r="D416" s="214"/>
      <c r="E416" s="214"/>
      <c r="F416" s="214"/>
      <c r="G416" s="214"/>
      <c r="H416" s="769"/>
      <c r="I416" s="769"/>
      <c r="J416" s="180"/>
      <c r="K416" s="769"/>
      <c r="L416" s="214"/>
      <c r="M416" s="1615"/>
      <c r="N416" s="214"/>
      <c r="O416" s="214"/>
      <c r="P416" s="214"/>
      <c r="Q416" s="214"/>
      <c r="R416" s="214"/>
      <c r="S416" s="214"/>
      <c r="T416" s="214"/>
      <c r="U416" s="214"/>
      <c r="V416" s="214"/>
      <c r="W416" s="214"/>
      <c r="X416" s="214"/>
      <c r="Y416" s="214"/>
      <c r="Z416" s="214"/>
      <c r="AA416" s="214"/>
      <c r="AB416" s="214"/>
    </row>
    <row r="417">
      <c r="A417" s="180"/>
      <c r="B417" s="214"/>
      <c r="C417" s="214"/>
      <c r="D417" s="214"/>
      <c r="E417" s="214"/>
      <c r="F417" s="214"/>
      <c r="G417" s="214"/>
      <c r="H417" s="769"/>
      <c r="I417" s="769"/>
      <c r="J417" s="180"/>
      <c r="K417" s="769"/>
      <c r="L417" s="214"/>
      <c r="M417" s="1615"/>
      <c r="N417" s="214"/>
      <c r="O417" s="214"/>
      <c r="P417" s="214"/>
      <c r="Q417" s="214"/>
      <c r="R417" s="214"/>
      <c r="S417" s="214"/>
      <c r="T417" s="214"/>
      <c r="U417" s="214"/>
      <c r="V417" s="214"/>
      <c r="W417" s="214"/>
      <c r="X417" s="214"/>
      <c r="Y417" s="214"/>
      <c r="Z417" s="214"/>
      <c r="AA417" s="214"/>
      <c r="AB417" s="214"/>
    </row>
    <row r="418">
      <c r="A418" s="180"/>
      <c r="B418" s="214"/>
      <c r="C418" s="214"/>
      <c r="D418" s="214"/>
      <c r="E418" s="214"/>
      <c r="F418" s="214"/>
      <c r="G418" s="214"/>
      <c r="H418" s="769"/>
      <c r="I418" s="769"/>
      <c r="J418" s="180"/>
      <c r="K418" s="769"/>
      <c r="L418" s="214"/>
      <c r="M418" s="1615"/>
      <c r="N418" s="214"/>
      <c r="O418" s="214"/>
      <c r="P418" s="214"/>
      <c r="Q418" s="214"/>
      <c r="R418" s="214"/>
      <c r="S418" s="214"/>
      <c r="T418" s="214"/>
      <c r="U418" s="214"/>
      <c r="V418" s="214"/>
      <c r="W418" s="214"/>
      <c r="X418" s="214"/>
      <c r="Y418" s="214"/>
      <c r="Z418" s="214"/>
      <c r="AA418" s="214"/>
      <c r="AB418" s="214"/>
    </row>
    <row r="419">
      <c r="A419" s="180"/>
      <c r="B419" s="214"/>
      <c r="C419" s="214"/>
      <c r="D419" s="214"/>
      <c r="E419" s="214"/>
      <c r="F419" s="214"/>
      <c r="G419" s="214"/>
      <c r="H419" s="769"/>
      <c r="I419" s="769"/>
      <c r="J419" s="180"/>
      <c r="K419" s="769"/>
      <c r="L419" s="214"/>
      <c r="M419" s="1615"/>
      <c r="N419" s="214"/>
      <c r="O419" s="214"/>
      <c r="P419" s="214"/>
      <c r="Q419" s="214"/>
      <c r="R419" s="214"/>
      <c r="S419" s="214"/>
      <c r="T419" s="214"/>
      <c r="U419" s="214"/>
      <c r="V419" s="214"/>
      <c r="W419" s="214"/>
      <c r="X419" s="214"/>
      <c r="Y419" s="214"/>
      <c r="Z419" s="214"/>
      <c r="AA419" s="214"/>
      <c r="AB419" s="214"/>
    </row>
    <row r="420">
      <c r="A420" s="180"/>
      <c r="B420" s="214"/>
      <c r="C420" s="214"/>
      <c r="D420" s="214"/>
      <c r="E420" s="214"/>
      <c r="F420" s="214"/>
      <c r="G420" s="214"/>
      <c r="H420" s="769"/>
      <c r="I420" s="769"/>
      <c r="J420" s="180"/>
      <c r="K420" s="769"/>
      <c r="L420" s="214"/>
      <c r="M420" s="1615"/>
      <c r="N420" s="214"/>
      <c r="O420" s="214"/>
      <c r="P420" s="214"/>
      <c r="Q420" s="214"/>
      <c r="R420" s="214"/>
      <c r="S420" s="214"/>
      <c r="T420" s="214"/>
      <c r="U420" s="214"/>
      <c r="V420" s="214"/>
      <c r="W420" s="214"/>
      <c r="X420" s="214"/>
      <c r="Y420" s="214"/>
      <c r="Z420" s="214"/>
      <c r="AA420" s="214"/>
      <c r="AB420" s="214"/>
    </row>
    <row r="421">
      <c r="A421" s="180"/>
      <c r="B421" s="214"/>
      <c r="C421" s="214"/>
      <c r="D421" s="214"/>
      <c r="E421" s="214"/>
      <c r="F421" s="214"/>
      <c r="G421" s="214"/>
      <c r="H421" s="769"/>
      <c r="I421" s="769"/>
      <c r="J421" s="180"/>
      <c r="K421" s="769"/>
      <c r="L421" s="214"/>
      <c r="M421" s="1615"/>
      <c r="N421" s="214"/>
      <c r="O421" s="214"/>
      <c r="P421" s="214"/>
      <c r="Q421" s="214"/>
      <c r="R421" s="214"/>
      <c r="S421" s="214"/>
      <c r="T421" s="214"/>
      <c r="U421" s="214"/>
      <c r="V421" s="214"/>
      <c r="W421" s="214"/>
      <c r="X421" s="214"/>
      <c r="Y421" s="214"/>
      <c r="Z421" s="214"/>
      <c r="AA421" s="214"/>
      <c r="AB421" s="214"/>
    </row>
    <row r="422">
      <c r="A422" s="180"/>
      <c r="B422" s="214"/>
      <c r="C422" s="214"/>
      <c r="D422" s="214"/>
      <c r="E422" s="214"/>
      <c r="F422" s="214"/>
      <c r="G422" s="214"/>
      <c r="H422" s="769"/>
      <c r="I422" s="769"/>
      <c r="J422" s="180"/>
      <c r="K422" s="769"/>
      <c r="L422" s="214"/>
      <c r="M422" s="1615"/>
      <c r="N422" s="214"/>
      <c r="O422" s="214"/>
      <c r="P422" s="214"/>
      <c r="Q422" s="214"/>
      <c r="R422" s="214"/>
      <c r="S422" s="214"/>
      <c r="T422" s="214"/>
      <c r="U422" s="214"/>
      <c r="V422" s="214"/>
      <c r="W422" s="214"/>
      <c r="X422" s="214"/>
      <c r="Y422" s="214"/>
      <c r="Z422" s="214"/>
      <c r="AA422" s="214"/>
      <c r="AB422" s="214"/>
    </row>
    <row r="423">
      <c r="A423" s="180"/>
      <c r="B423" s="214"/>
      <c r="C423" s="214"/>
      <c r="D423" s="214"/>
      <c r="E423" s="214"/>
      <c r="F423" s="214"/>
      <c r="G423" s="214"/>
      <c r="H423" s="769"/>
      <c r="I423" s="769"/>
      <c r="J423" s="180"/>
      <c r="K423" s="769"/>
      <c r="L423" s="214"/>
      <c r="M423" s="1615"/>
      <c r="N423" s="214"/>
      <c r="O423" s="214"/>
      <c r="P423" s="214"/>
      <c r="Q423" s="214"/>
      <c r="R423" s="214"/>
      <c r="S423" s="214"/>
      <c r="T423" s="214"/>
      <c r="U423" s="214"/>
      <c r="V423" s="214"/>
      <c r="W423" s="214"/>
      <c r="X423" s="214"/>
      <c r="Y423" s="214"/>
      <c r="Z423" s="214"/>
      <c r="AA423" s="214"/>
      <c r="AB423" s="214"/>
    </row>
    <row r="424">
      <c r="A424" s="180"/>
      <c r="B424" s="214"/>
      <c r="C424" s="214"/>
      <c r="D424" s="214"/>
      <c r="E424" s="214"/>
      <c r="F424" s="214"/>
      <c r="G424" s="214"/>
      <c r="H424" s="769"/>
      <c r="I424" s="769"/>
      <c r="J424" s="180"/>
      <c r="K424" s="769"/>
      <c r="L424" s="214"/>
      <c r="M424" s="1615"/>
      <c r="N424" s="214"/>
      <c r="O424" s="214"/>
      <c r="P424" s="214"/>
      <c r="Q424" s="214"/>
      <c r="R424" s="214"/>
      <c r="S424" s="214"/>
      <c r="T424" s="214"/>
      <c r="U424" s="214"/>
      <c r="V424" s="214"/>
      <c r="W424" s="214"/>
      <c r="X424" s="214"/>
      <c r="Y424" s="214"/>
      <c r="Z424" s="214"/>
      <c r="AA424" s="214"/>
      <c r="AB424" s="214"/>
    </row>
    <row r="425">
      <c r="A425" s="180"/>
      <c r="B425" s="214"/>
      <c r="C425" s="214"/>
      <c r="D425" s="214"/>
      <c r="E425" s="214"/>
      <c r="F425" s="214"/>
      <c r="G425" s="214"/>
      <c r="H425" s="769"/>
      <c r="I425" s="769"/>
      <c r="J425" s="180"/>
      <c r="K425" s="769"/>
      <c r="L425" s="214"/>
      <c r="M425" s="1615"/>
      <c r="N425" s="214"/>
      <c r="O425" s="214"/>
      <c r="P425" s="214"/>
      <c r="Q425" s="214"/>
      <c r="R425" s="214"/>
      <c r="S425" s="214"/>
      <c r="T425" s="214"/>
      <c r="U425" s="214"/>
      <c r="V425" s="214"/>
      <c r="W425" s="214"/>
      <c r="X425" s="214"/>
      <c r="Y425" s="214"/>
      <c r="Z425" s="214"/>
      <c r="AA425" s="214"/>
      <c r="AB425" s="214"/>
    </row>
    <row r="426">
      <c r="A426" s="180"/>
      <c r="B426" s="214"/>
      <c r="C426" s="214"/>
      <c r="D426" s="214"/>
      <c r="E426" s="214"/>
      <c r="F426" s="214"/>
      <c r="G426" s="214"/>
      <c r="H426" s="769"/>
      <c r="I426" s="769"/>
      <c r="J426" s="180"/>
      <c r="K426" s="769"/>
      <c r="L426" s="214"/>
      <c r="M426" s="1615"/>
      <c r="N426" s="214"/>
      <c r="O426" s="214"/>
      <c r="P426" s="214"/>
      <c r="Q426" s="214"/>
      <c r="R426" s="214"/>
      <c r="S426" s="214"/>
      <c r="T426" s="214"/>
      <c r="U426" s="214"/>
      <c r="V426" s="214"/>
      <c r="W426" s="214"/>
      <c r="X426" s="214"/>
      <c r="Y426" s="214"/>
      <c r="Z426" s="214"/>
      <c r="AA426" s="214"/>
      <c r="AB426" s="214"/>
    </row>
    <row r="427">
      <c r="A427" s="180"/>
      <c r="B427" s="214"/>
      <c r="C427" s="214"/>
      <c r="D427" s="214"/>
      <c r="E427" s="214"/>
      <c r="F427" s="214"/>
      <c r="G427" s="214"/>
      <c r="H427" s="769"/>
      <c r="I427" s="769"/>
      <c r="J427" s="180"/>
      <c r="K427" s="769"/>
      <c r="L427" s="214"/>
      <c r="M427" s="1615"/>
      <c r="N427" s="214"/>
      <c r="O427" s="214"/>
      <c r="P427" s="214"/>
      <c r="Q427" s="214"/>
      <c r="R427" s="214"/>
      <c r="S427" s="214"/>
      <c r="T427" s="214"/>
      <c r="U427" s="214"/>
      <c r="V427" s="214"/>
      <c r="W427" s="214"/>
      <c r="X427" s="214"/>
      <c r="Y427" s="214"/>
      <c r="Z427" s="214"/>
      <c r="AA427" s="214"/>
      <c r="AB427" s="214"/>
    </row>
    <row r="428">
      <c r="A428" s="180"/>
      <c r="B428" s="214"/>
      <c r="C428" s="214"/>
      <c r="D428" s="214"/>
      <c r="E428" s="214"/>
      <c r="F428" s="214"/>
      <c r="G428" s="214"/>
      <c r="H428" s="769"/>
      <c r="I428" s="769"/>
      <c r="J428" s="180"/>
      <c r="K428" s="769"/>
      <c r="L428" s="214"/>
      <c r="M428" s="1615"/>
      <c r="N428" s="214"/>
      <c r="O428" s="214"/>
      <c r="P428" s="214"/>
      <c r="Q428" s="214"/>
      <c r="R428" s="214"/>
      <c r="S428" s="214"/>
      <c r="T428" s="214"/>
      <c r="U428" s="214"/>
      <c r="V428" s="214"/>
      <c r="W428" s="214"/>
      <c r="X428" s="214"/>
      <c r="Y428" s="214"/>
      <c r="Z428" s="214"/>
      <c r="AA428" s="214"/>
      <c r="AB428" s="214"/>
    </row>
    <row r="429">
      <c r="A429" s="180"/>
      <c r="B429" s="214"/>
      <c r="C429" s="214"/>
      <c r="D429" s="214"/>
      <c r="E429" s="214"/>
      <c r="F429" s="214"/>
      <c r="G429" s="214"/>
      <c r="H429" s="769"/>
      <c r="I429" s="769"/>
      <c r="J429" s="180"/>
      <c r="K429" s="769"/>
      <c r="L429" s="214"/>
      <c r="M429" s="1615"/>
      <c r="N429" s="214"/>
      <c r="O429" s="214"/>
      <c r="P429" s="214"/>
      <c r="Q429" s="214"/>
      <c r="R429" s="214"/>
      <c r="S429" s="214"/>
      <c r="T429" s="214"/>
      <c r="U429" s="214"/>
      <c r="V429" s="214"/>
      <c r="W429" s="214"/>
      <c r="X429" s="214"/>
      <c r="Y429" s="214"/>
      <c r="Z429" s="214"/>
      <c r="AA429" s="214"/>
      <c r="AB429" s="214"/>
    </row>
    <row r="430">
      <c r="A430" s="180"/>
      <c r="B430" s="214"/>
      <c r="C430" s="214"/>
      <c r="D430" s="214"/>
      <c r="E430" s="214"/>
      <c r="F430" s="214"/>
      <c r="G430" s="214"/>
      <c r="H430" s="769"/>
      <c r="I430" s="769"/>
      <c r="J430" s="180"/>
      <c r="K430" s="769"/>
      <c r="L430" s="214"/>
      <c r="M430" s="1615"/>
      <c r="N430" s="214"/>
      <c r="O430" s="214"/>
      <c r="P430" s="214"/>
      <c r="Q430" s="214"/>
      <c r="R430" s="214"/>
      <c r="S430" s="214"/>
      <c r="T430" s="214"/>
      <c r="U430" s="214"/>
      <c r="V430" s="214"/>
      <c r="W430" s="214"/>
      <c r="X430" s="214"/>
      <c r="Y430" s="214"/>
      <c r="Z430" s="214"/>
      <c r="AA430" s="214"/>
      <c r="AB430" s="214"/>
    </row>
    <row r="431">
      <c r="A431" s="180"/>
      <c r="B431" s="214"/>
      <c r="C431" s="214"/>
      <c r="D431" s="214"/>
      <c r="E431" s="214"/>
      <c r="F431" s="214"/>
      <c r="G431" s="214"/>
      <c r="H431" s="769"/>
      <c r="I431" s="769"/>
      <c r="J431" s="180"/>
      <c r="K431" s="769"/>
      <c r="L431" s="214"/>
      <c r="M431" s="1615"/>
      <c r="N431" s="214"/>
      <c r="O431" s="214"/>
      <c r="P431" s="214"/>
      <c r="Q431" s="214"/>
      <c r="R431" s="214"/>
      <c r="S431" s="214"/>
      <c r="T431" s="214"/>
      <c r="U431" s="214"/>
      <c r="V431" s="214"/>
      <c r="W431" s="214"/>
      <c r="X431" s="214"/>
      <c r="Y431" s="214"/>
      <c r="Z431" s="214"/>
      <c r="AA431" s="214"/>
      <c r="AB431" s="214"/>
    </row>
    <row r="432">
      <c r="A432" s="180"/>
      <c r="B432" s="214"/>
      <c r="C432" s="214"/>
      <c r="D432" s="214"/>
      <c r="E432" s="214"/>
      <c r="F432" s="214"/>
      <c r="G432" s="214"/>
      <c r="H432" s="769"/>
      <c r="I432" s="769"/>
      <c r="J432" s="180"/>
      <c r="K432" s="769"/>
      <c r="L432" s="214"/>
      <c r="M432" s="1615"/>
      <c r="N432" s="214"/>
      <c r="O432" s="214"/>
      <c r="P432" s="214"/>
      <c r="Q432" s="214"/>
      <c r="R432" s="214"/>
      <c r="S432" s="214"/>
      <c r="T432" s="214"/>
      <c r="U432" s="214"/>
      <c r="V432" s="214"/>
      <c r="W432" s="214"/>
      <c r="X432" s="214"/>
      <c r="Y432" s="214"/>
      <c r="Z432" s="214"/>
      <c r="AA432" s="214"/>
      <c r="AB432" s="214"/>
    </row>
    <row r="433">
      <c r="A433" s="180"/>
      <c r="B433" s="214"/>
      <c r="C433" s="214"/>
      <c r="D433" s="214"/>
      <c r="E433" s="214"/>
      <c r="F433" s="214"/>
      <c r="G433" s="214"/>
      <c r="H433" s="769"/>
      <c r="I433" s="769"/>
      <c r="J433" s="180"/>
      <c r="K433" s="769"/>
      <c r="L433" s="214"/>
      <c r="M433" s="1615"/>
      <c r="N433" s="214"/>
      <c r="O433" s="214"/>
      <c r="P433" s="214"/>
      <c r="Q433" s="214"/>
      <c r="R433" s="214"/>
      <c r="S433" s="214"/>
      <c r="T433" s="214"/>
      <c r="U433" s="214"/>
      <c r="V433" s="214"/>
      <c r="W433" s="214"/>
      <c r="X433" s="214"/>
      <c r="Y433" s="214"/>
      <c r="Z433" s="214"/>
      <c r="AA433" s="214"/>
      <c r="AB433" s="214"/>
    </row>
    <row r="434">
      <c r="A434" s="180"/>
      <c r="B434" s="214"/>
      <c r="C434" s="214"/>
      <c r="D434" s="214"/>
      <c r="E434" s="214"/>
      <c r="F434" s="214"/>
      <c r="G434" s="214"/>
      <c r="H434" s="769"/>
      <c r="I434" s="769"/>
      <c r="J434" s="180"/>
      <c r="K434" s="769"/>
      <c r="L434" s="214"/>
      <c r="M434" s="1615"/>
      <c r="N434" s="214"/>
      <c r="O434" s="214"/>
      <c r="P434" s="214"/>
      <c r="Q434" s="214"/>
      <c r="R434" s="214"/>
      <c r="S434" s="214"/>
      <c r="T434" s="214"/>
      <c r="U434" s="214"/>
      <c r="V434" s="214"/>
      <c r="W434" s="214"/>
      <c r="X434" s="214"/>
      <c r="Y434" s="214"/>
      <c r="Z434" s="214"/>
      <c r="AA434" s="214"/>
      <c r="AB434" s="214"/>
    </row>
    <row r="435">
      <c r="A435" s="180"/>
      <c r="B435" s="214"/>
      <c r="C435" s="214"/>
      <c r="D435" s="214"/>
      <c r="E435" s="214"/>
      <c r="F435" s="214"/>
      <c r="G435" s="214"/>
      <c r="H435" s="769"/>
      <c r="I435" s="769"/>
      <c r="J435" s="180"/>
      <c r="K435" s="769"/>
      <c r="L435" s="214"/>
      <c r="M435" s="1615"/>
      <c r="N435" s="214"/>
      <c r="O435" s="214"/>
      <c r="P435" s="214"/>
      <c r="Q435" s="214"/>
      <c r="R435" s="214"/>
      <c r="S435" s="214"/>
      <c r="T435" s="214"/>
      <c r="U435" s="214"/>
      <c r="V435" s="214"/>
      <c r="W435" s="214"/>
      <c r="X435" s="214"/>
      <c r="Y435" s="214"/>
      <c r="Z435" s="214"/>
      <c r="AA435" s="214"/>
      <c r="AB435" s="214"/>
    </row>
    <row r="436">
      <c r="A436" s="180"/>
      <c r="B436" s="214"/>
      <c r="C436" s="214"/>
      <c r="D436" s="214"/>
      <c r="E436" s="214"/>
      <c r="F436" s="214"/>
      <c r="G436" s="214"/>
      <c r="H436" s="769"/>
      <c r="I436" s="769"/>
      <c r="J436" s="180"/>
      <c r="K436" s="769"/>
      <c r="L436" s="214"/>
      <c r="M436" s="1615"/>
      <c r="N436" s="214"/>
      <c r="O436" s="214"/>
      <c r="P436" s="214"/>
      <c r="Q436" s="214"/>
      <c r="R436" s="214"/>
      <c r="S436" s="214"/>
      <c r="T436" s="214"/>
      <c r="U436" s="214"/>
      <c r="V436" s="214"/>
      <c r="W436" s="214"/>
      <c r="X436" s="214"/>
      <c r="Y436" s="214"/>
      <c r="Z436" s="214"/>
      <c r="AA436" s="214"/>
      <c r="AB436" s="214"/>
    </row>
    <row r="437">
      <c r="A437" s="180"/>
      <c r="B437" s="214"/>
      <c r="C437" s="214"/>
      <c r="D437" s="214"/>
      <c r="E437" s="214"/>
      <c r="F437" s="214"/>
      <c r="G437" s="214"/>
      <c r="H437" s="769"/>
      <c r="I437" s="769"/>
      <c r="J437" s="180"/>
      <c r="K437" s="769"/>
      <c r="L437" s="214"/>
      <c r="M437" s="1615"/>
      <c r="N437" s="214"/>
      <c r="O437" s="214"/>
      <c r="P437" s="214"/>
      <c r="Q437" s="214"/>
      <c r="R437" s="214"/>
      <c r="S437" s="214"/>
      <c r="T437" s="214"/>
      <c r="U437" s="214"/>
      <c r="V437" s="214"/>
      <c r="W437" s="214"/>
      <c r="X437" s="214"/>
      <c r="Y437" s="214"/>
      <c r="Z437" s="214"/>
      <c r="AA437" s="214"/>
      <c r="AB437" s="214"/>
    </row>
    <row r="438">
      <c r="A438" s="180"/>
      <c r="B438" s="214"/>
      <c r="C438" s="214"/>
      <c r="D438" s="214"/>
      <c r="E438" s="214"/>
      <c r="F438" s="214"/>
      <c r="G438" s="214"/>
      <c r="H438" s="769"/>
      <c r="I438" s="769"/>
      <c r="J438" s="180"/>
      <c r="K438" s="769"/>
      <c r="L438" s="214"/>
      <c r="M438" s="1615"/>
      <c r="N438" s="214"/>
      <c r="O438" s="214"/>
      <c r="P438" s="214"/>
      <c r="Q438" s="214"/>
      <c r="R438" s="214"/>
      <c r="S438" s="214"/>
      <c r="T438" s="214"/>
      <c r="U438" s="214"/>
      <c r="V438" s="214"/>
      <c r="W438" s="214"/>
      <c r="X438" s="214"/>
      <c r="Y438" s="214"/>
      <c r="Z438" s="214"/>
      <c r="AA438" s="214"/>
      <c r="AB438" s="214"/>
    </row>
    <row r="439">
      <c r="A439" s="180"/>
      <c r="B439" s="214"/>
      <c r="C439" s="214"/>
      <c r="D439" s="214"/>
      <c r="E439" s="214"/>
      <c r="F439" s="214"/>
      <c r="G439" s="214"/>
      <c r="H439" s="769"/>
      <c r="I439" s="769"/>
      <c r="J439" s="180"/>
      <c r="K439" s="769"/>
      <c r="L439" s="214"/>
      <c r="M439" s="1615"/>
      <c r="N439" s="214"/>
      <c r="O439" s="214"/>
      <c r="P439" s="214"/>
      <c r="Q439" s="214"/>
      <c r="R439" s="214"/>
      <c r="S439" s="214"/>
      <c r="T439" s="214"/>
      <c r="U439" s="214"/>
      <c r="V439" s="214"/>
      <c r="W439" s="214"/>
      <c r="X439" s="214"/>
      <c r="Y439" s="214"/>
      <c r="Z439" s="214"/>
      <c r="AA439" s="214"/>
      <c r="AB439" s="214"/>
    </row>
    <row r="440">
      <c r="A440" s="180"/>
      <c r="B440" s="214"/>
      <c r="C440" s="214"/>
      <c r="D440" s="214"/>
      <c r="E440" s="214"/>
      <c r="F440" s="214"/>
      <c r="G440" s="214"/>
      <c r="H440" s="769"/>
      <c r="I440" s="769"/>
      <c r="J440" s="180"/>
      <c r="K440" s="769"/>
      <c r="L440" s="214"/>
      <c r="M440" s="1615"/>
      <c r="N440" s="214"/>
      <c r="O440" s="214"/>
      <c r="P440" s="214"/>
      <c r="Q440" s="214"/>
      <c r="R440" s="214"/>
      <c r="S440" s="214"/>
      <c r="T440" s="214"/>
      <c r="U440" s="214"/>
      <c r="V440" s="214"/>
      <c r="W440" s="214"/>
      <c r="X440" s="214"/>
      <c r="Y440" s="214"/>
      <c r="Z440" s="214"/>
      <c r="AA440" s="214"/>
      <c r="AB440" s="214"/>
    </row>
    <row r="441">
      <c r="A441" s="180"/>
      <c r="B441" s="214"/>
      <c r="C441" s="214"/>
      <c r="D441" s="214"/>
      <c r="E441" s="214"/>
      <c r="F441" s="214"/>
      <c r="G441" s="214"/>
      <c r="H441" s="769"/>
      <c r="I441" s="769"/>
      <c r="J441" s="180"/>
      <c r="K441" s="769"/>
      <c r="L441" s="214"/>
      <c r="M441" s="1615"/>
      <c r="N441" s="214"/>
      <c r="O441" s="214"/>
      <c r="P441" s="214"/>
      <c r="Q441" s="214"/>
      <c r="R441" s="214"/>
      <c r="S441" s="214"/>
      <c r="T441" s="214"/>
      <c r="U441" s="214"/>
      <c r="V441" s="214"/>
      <c r="W441" s="214"/>
      <c r="X441" s="214"/>
      <c r="Y441" s="214"/>
      <c r="Z441" s="214"/>
      <c r="AA441" s="214"/>
      <c r="AB441" s="214"/>
    </row>
    <row r="442">
      <c r="A442" s="180"/>
      <c r="B442" s="214"/>
      <c r="C442" s="214"/>
      <c r="D442" s="214"/>
      <c r="E442" s="214"/>
      <c r="F442" s="214"/>
      <c r="G442" s="214"/>
      <c r="H442" s="769"/>
      <c r="I442" s="769"/>
      <c r="J442" s="180"/>
      <c r="K442" s="769"/>
      <c r="L442" s="214"/>
      <c r="M442" s="1615"/>
      <c r="N442" s="214"/>
      <c r="O442" s="214"/>
      <c r="P442" s="214"/>
      <c r="Q442" s="214"/>
      <c r="R442" s="214"/>
      <c r="S442" s="214"/>
      <c r="T442" s="214"/>
      <c r="U442" s="214"/>
      <c r="V442" s="214"/>
      <c r="W442" s="214"/>
      <c r="X442" s="214"/>
      <c r="Y442" s="214"/>
      <c r="Z442" s="214"/>
      <c r="AA442" s="214"/>
      <c r="AB442" s="214"/>
    </row>
    <row r="443">
      <c r="A443" s="180"/>
      <c r="B443" s="214"/>
      <c r="C443" s="214"/>
      <c r="D443" s="214"/>
      <c r="E443" s="214"/>
      <c r="F443" s="214"/>
      <c r="G443" s="214"/>
      <c r="H443" s="769"/>
      <c r="I443" s="769"/>
      <c r="J443" s="180"/>
      <c r="K443" s="769"/>
      <c r="L443" s="214"/>
      <c r="M443" s="1615"/>
      <c r="N443" s="214"/>
      <c r="O443" s="214"/>
      <c r="P443" s="214"/>
      <c r="Q443" s="214"/>
      <c r="R443" s="214"/>
      <c r="S443" s="214"/>
      <c r="T443" s="214"/>
      <c r="U443" s="214"/>
      <c r="V443" s="214"/>
      <c r="W443" s="214"/>
      <c r="X443" s="214"/>
      <c r="Y443" s="214"/>
      <c r="Z443" s="214"/>
      <c r="AA443" s="214"/>
      <c r="AB443" s="214"/>
    </row>
    <row r="444">
      <c r="A444" s="180"/>
      <c r="B444" s="214"/>
      <c r="C444" s="214"/>
      <c r="D444" s="214"/>
      <c r="E444" s="214"/>
      <c r="F444" s="214"/>
      <c r="G444" s="214"/>
      <c r="H444" s="769"/>
      <c r="I444" s="769"/>
      <c r="J444" s="180"/>
      <c r="K444" s="769"/>
      <c r="L444" s="214"/>
      <c r="M444" s="1615"/>
      <c r="N444" s="214"/>
      <c r="O444" s="214"/>
      <c r="P444" s="214"/>
      <c r="Q444" s="214"/>
      <c r="R444" s="214"/>
      <c r="S444" s="214"/>
      <c r="T444" s="214"/>
      <c r="U444" s="214"/>
      <c r="V444" s="214"/>
      <c r="W444" s="214"/>
      <c r="X444" s="214"/>
      <c r="Y444" s="214"/>
      <c r="Z444" s="214"/>
      <c r="AA444" s="214"/>
      <c r="AB444" s="214"/>
    </row>
    <row r="445">
      <c r="A445" s="180"/>
      <c r="B445" s="214"/>
      <c r="C445" s="214"/>
      <c r="D445" s="214"/>
      <c r="E445" s="214"/>
      <c r="F445" s="214"/>
      <c r="G445" s="214"/>
      <c r="H445" s="769"/>
      <c r="I445" s="769"/>
      <c r="J445" s="180"/>
      <c r="K445" s="769"/>
      <c r="L445" s="214"/>
      <c r="M445" s="1615"/>
      <c r="N445" s="214"/>
      <c r="O445" s="214"/>
      <c r="P445" s="214"/>
      <c r="Q445" s="214"/>
      <c r="R445" s="214"/>
      <c r="S445" s="214"/>
      <c r="T445" s="214"/>
      <c r="U445" s="214"/>
      <c r="V445" s="214"/>
      <c r="W445" s="214"/>
      <c r="X445" s="214"/>
      <c r="Y445" s="214"/>
      <c r="Z445" s="214"/>
      <c r="AA445" s="214"/>
      <c r="AB445" s="214"/>
    </row>
    <row r="446">
      <c r="A446" s="180"/>
      <c r="B446" s="214"/>
      <c r="C446" s="214"/>
      <c r="D446" s="214"/>
      <c r="E446" s="214"/>
      <c r="F446" s="214"/>
      <c r="G446" s="214"/>
      <c r="H446" s="769"/>
      <c r="I446" s="769"/>
      <c r="J446" s="180"/>
      <c r="K446" s="769"/>
      <c r="L446" s="214"/>
      <c r="M446" s="1615"/>
      <c r="N446" s="214"/>
      <c r="O446" s="214"/>
      <c r="P446" s="214"/>
      <c r="Q446" s="214"/>
      <c r="R446" s="214"/>
      <c r="S446" s="214"/>
      <c r="T446" s="214"/>
      <c r="U446" s="214"/>
      <c r="V446" s="214"/>
      <c r="W446" s="214"/>
      <c r="X446" s="214"/>
      <c r="Y446" s="214"/>
      <c r="Z446" s="214"/>
      <c r="AA446" s="214"/>
      <c r="AB446" s="214"/>
    </row>
    <row r="447">
      <c r="A447" s="180"/>
      <c r="B447" s="214"/>
      <c r="C447" s="214"/>
      <c r="D447" s="214"/>
      <c r="E447" s="214"/>
      <c r="F447" s="214"/>
      <c r="G447" s="214"/>
      <c r="H447" s="769"/>
      <c r="I447" s="769"/>
      <c r="J447" s="180"/>
      <c r="K447" s="769"/>
      <c r="L447" s="214"/>
      <c r="M447" s="1615"/>
      <c r="N447" s="214"/>
      <c r="O447" s="214"/>
      <c r="P447" s="214"/>
      <c r="Q447" s="214"/>
      <c r="R447" s="214"/>
      <c r="S447" s="214"/>
      <c r="T447" s="214"/>
      <c r="U447" s="214"/>
      <c r="V447" s="214"/>
      <c r="W447" s="214"/>
      <c r="X447" s="214"/>
      <c r="Y447" s="214"/>
      <c r="Z447" s="214"/>
      <c r="AA447" s="214"/>
      <c r="AB447" s="214"/>
    </row>
    <row r="448">
      <c r="A448" s="180"/>
      <c r="B448" s="214"/>
      <c r="C448" s="214"/>
      <c r="D448" s="214"/>
      <c r="E448" s="214"/>
      <c r="F448" s="214"/>
      <c r="G448" s="214"/>
      <c r="H448" s="769"/>
      <c r="I448" s="769"/>
      <c r="J448" s="180"/>
      <c r="K448" s="769"/>
      <c r="L448" s="214"/>
      <c r="M448" s="1615"/>
      <c r="N448" s="214"/>
      <c r="O448" s="214"/>
      <c r="P448" s="214"/>
      <c r="Q448" s="214"/>
      <c r="R448" s="214"/>
      <c r="S448" s="214"/>
      <c r="T448" s="214"/>
      <c r="U448" s="214"/>
      <c r="V448" s="214"/>
      <c r="W448" s="214"/>
      <c r="X448" s="214"/>
      <c r="Y448" s="214"/>
      <c r="Z448" s="214"/>
      <c r="AA448" s="214"/>
      <c r="AB448" s="214"/>
    </row>
    <row r="449">
      <c r="A449" s="180"/>
      <c r="B449" s="214"/>
      <c r="C449" s="214"/>
      <c r="D449" s="214"/>
      <c r="E449" s="214"/>
      <c r="F449" s="214"/>
      <c r="G449" s="214"/>
      <c r="H449" s="769"/>
      <c r="I449" s="769"/>
      <c r="J449" s="180"/>
      <c r="K449" s="769"/>
      <c r="L449" s="214"/>
      <c r="M449" s="1615"/>
      <c r="N449" s="214"/>
      <c r="O449" s="214"/>
      <c r="P449" s="214"/>
      <c r="Q449" s="214"/>
      <c r="R449" s="214"/>
      <c r="S449" s="214"/>
      <c r="T449" s="214"/>
      <c r="U449" s="214"/>
      <c r="V449" s="214"/>
      <c r="W449" s="214"/>
      <c r="X449" s="214"/>
      <c r="Y449" s="214"/>
      <c r="Z449" s="214"/>
      <c r="AA449" s="214"/>
      <c r="AB449" s="214"/>
    </row>
    <row r="450">
      <c r="A450" s="180"/>
      <c r="B450" s="214"/>
      <c r="C450" s="214"/>
      <c r="D450" s="214"/>
      <c r="E450" s="214"/>
      <c r="F450" s="214"/>
      <c r="G450" s="214"/>
      <c r="H450" s="769"/>
      <c r="I450" s="769"/>
      <c r="J450" s="180"/>
      <c r="K450" s="769"/>
      <c r="L450" s="214"/>
      <c r="M450" s="1615"/>
      <c r="N450" s="214"/>
      <c r="O450" s="214"/>
      <c r="P450" s="214"/>
      <c r="Q450" s="214"/>
      <c r="R450" s="214"/>
      <c r="S450" s="214"/>
      <c r="T450" s="214"/>
      <c r="U450" s="214"/>
      <c r="V450" s="214"/>
      <c r="W450" s="214"/>
      <c r="X450" s="214"/>
      <c r="Y450" s="214"/>
      <c r="Z450" s="214"/>
      <c r="AA450" s="214"/>
      <c r="AB450" s="214"/>
    </row>
    <row r="451">
      <c r="A451" s="180"/>
      <c r="B451" s="214"/>
      <c r="C451" s="214"/>
      <c r="D451" s="214"/>
      <c r="E451" s="214"/>
      <c r="F451" s="214"/>
      <c r="G451" s="214"/>
      <c r="H451" s="769"/>
      <c r="I451" s="769"/>
      <c r="J451" s="180"/>
      <c r="K451" s="769"/>
      <c r="L451" s="214"/>
      <c r="M451" s="1615"/>
      <c r="N451" s="214"/>
      <c r="O451" s="214"/>
      <c r="P451" s="214"/>
      <c r="Q451" s="214"/>
      <c r="R451" s="214"/>
      <c r="S451" s="214"/>
      <c r="T451" s="214"/>
      <c r="U451" s="214"/>
      <c r="V451" s="214"/>
      <c r="W451" s="214"/>
      <c r="X451" s="214"/>
      <c r="Y451" s="214"/>
      <c r="Z451" s="214"/>
      <c r="AA451" s="214"/>
      <c r="AB451" s="214"/>
    </row>
    <row r="452">
      <c r="A452" s="180"/>
      <c r="B452" s="214"/>
      <c r="C452" s="214"/>
      <c r="D452" s="214"/>
      <c r="E452" s="214"/>
      <c r="F452" s="214"/>
      <c r="G452" s="214"/>
      <c r="H452" s="769"/>
      <c r="I452" s="769"/>
      <c r="J452" s="180"/>
      <c r="K452" s="769"/>
      <c r="L452" s="214"/>
      <c r="M452" s="1615"/>
      <c r="N452" s="214"/>
      <c r="O452" s="214"/>
      <c r="P452" s="214"/>
      <c r="Q452" s="214"/>
      <c r="R452" s="214"/>
      <c r="S452" s="214"/>
      <c r="T452" s="214"/>
      <c r="U452" s="214"/>
      <c r="V452" s="214"/>
      <c r="W452" s="214"/>
      <c r="X452" s="214"/>
      <c r="Y452" s="214"/>
      <c r="Z452" s="214"/>
      <c r="AA452" s="214"/>
      <c r="AB452" s="214"/>
    </row>
    <row r="453">
      <c r="A453" s="180"/>
      <c r="B453" s="214"/>
      <c r="C453" s="214"/>
      <c r="D453" s="214"/>
      <c r="E453" s="214"/>
      <c r="F453" s="214"/>
      <c r="G453" s="214"/>
      <c r="H453" s="769"/>
      <c r="I453" s="769"/>
      <c r="J453" s="180"/>
      <c r="K453" s="769"/>
      <c r="L453" s="214"/>
      <c r="M453" s="1615"/>
      <c r="N453" s="214"/>
      <c r="O453" s="214"/>
      <c r="P453" s="214"/>
      <c r="Q453" s="214"/>
      <c r="R453" s="214"/>
      <c r="S453" s="214"/>
      <c r="T453" s="214"/>
      <c r="U453" s="214"/>
      <c r="V453" s="214"/>
      <c r="W453" s="214"/>
      <c r="X453" s="214"/>
      <c r="Y453" s="214"/>
      <c r="Z453" s="214"/>
      <c r="AA453" s="214"/>
      <c r="AB453" s="214"/>
    </row>
    <row r="454">
      <c r="A454" s="180"/>
      <c r="B454" s="214"/>
      <c r="C454" s="214"/>
      <c r="D454" s="214"/>
      <c r="E454" s="214"/>
      <c r="F454" s="214"/>
      <c r="G454" s="214"/>
      <c r="H454" s="769"/>
      <c r="I454" s="769"/>
      <c r="J454" s="180"/>
      <c r="K454" s="769"/>
      <c r="L454" s="214"/>
      <c r="M454" s="1615"/>
      <c r="N454" s="214"/>
      <c r="O454" s="214"/>
      <c r="P454" s="214"/>
      <c r="Q454" s="214"/>
      <c r="R454" s="214"/>
      <c r="S454" s="214"/>
      <c r="T454" s="214"/>
      <c r="U454" s="214"/>
      <c r="V454" s="214"/>
      <c r="W454" s="214"/>
      <c r="X454" s="214"/>
      <c r="Y454" s="214"/>
      <c r="Z454" s="214"/>
      <c r="AA454" s="214"/>
      <c r="AB454" s="214"/>
    </row>
    <row r="455">
      <c r="A455" s="180"/>
      <c r="B455" s="214"/>
      <c r="C455" s="214"/>
      <c r="D455" s="214"/>
      <c r="E455" s="214"/>
      <c r="F455" s="214"/>
      <c r="G455" s="214"/>
      <c r="H455" s="769"/>
      <c r="I455" s="769"/>
      <c r="J455" s="180"/>
      <c r="K455" s="769"/>
      <c r="L455" s="214"/>
      <c r="M455" s="1615"/>
      <c r="N455" s="214"/>
      <c r="O455" s="214"/>
      <c r="P455" s="214"/>
      <c r="Q455" s="214"/>
      <c r="R455" s="214"/>
      <c r="S455" s="214"/>
      <c r="T455" s="214"/>
      <c r="U455" s="214"/>
      <c r="V455" s="214"/>
      <c r="W455" s="214"/>
      <c r="X455" s="214"/>
      <c r="Y455" s="214"/>
      <c r="Z455" s="214"/>
      <c r="AA455" s="214"/>
      <c r="AB455" s="214"/>
    </row>
    <row r="456">
      <c r="A456" s="180"/>
      <c r="B456" s="214"/>
      <c r="C456" s="214"/>
      <c r="D456" s="214"/>
      <c r="E456" s="214"/>
      <c r="F456" s="214"/>
      <c r="G456" s="214"/>
      <c r="H456" s="769"/>
      <c r="I456" s="769"/>
      <c r="J456" s="180"/>
      <c r="K456" s="769"/>
      <c r="L456" s="214"/>
      <c r="M456" s="1615"/>
      <c r="N456" s="214"/>
      <c r="O456" s="214"/>
      <c r="P456" s="214"/>
      <c r="Q456" s="214"/>
      <c r="R456" s="214"/>
      <c r="S456" s="214"/>
      <c r="T456" s="214"/>
      <c r="U456" s="214"/>
      <c r="V456" s="214"/>
      <c r="W456" s="214"/>
      <c r="X456" s="214"/>
      <c r="Y456" s="214"/>
      <c r="Z456" s="214"/>
      <c r="AA456" s="214"/>
      <c r="AB456" s="214"/>
    </row>
    <row r="457">
      <c r="A457" s="180"/>
      <c r="B457" s="214"/>
      <c r="C457" s="214"/>
      <c r="D457" s="214"/>
      <c r="E457" s="214"/>
      <c r="F457" s="214"/>
      <c r="G457" s="214"/>
      <c r="H457" s="769"/>
      <c r="I457" s="769"/>
      <c r="J457" s="180"/>
      <c r="K457" s="769"/>
      <c r="L457" s="214"/>
      <c r="M457" s="1615"/>
      <c r="N457" s="214"/>
      <c r="O457" s="214"/>
      <c r="P457" s="214"/>
      <c r="Q457" s="214"/>
      <c r="R457" s="214"/>
      <c r="S457" s="214"/>
      <c r="T457" s="214"/>
      <c r="U457" s="214"/>
      <c r="V457" s="214"/>
      <c r="W457" s="214"/>
      <c r="X457" s="214"/>
      <c r="Y457" s="214"/>
      <c r="Z457" s="214"/>
      <c r="AA457" s="214"/>
      <c r="AB457" s="214"/>
    </row>
    <row r="458">
      <c r="A458" s="180"/>
      <c r="B458" s="214"/>
      <c r="C458" s="214"/>
      <c r="D458" s="214"/>
      <c r="E458" s="214"/>
      <c r="F458" s="214"/>
      <c r="G458" s="214"/>
      <c r="H458" s="769"/>
      <c r="I458" s="769"/>
      <c r="J458" s="180"/>
      <c r="K458" s="769"/>
      <c r="L458" s="214"/>
      <c r="M458" s="1615"/>
      <c r="N458" s="214"/>
      <c r="O458" s="214"/>
      <c r="P458" s="214"/>
      <c r="Q458" s="214"/>
      <c r="R458" s="214"/>
      <c r="S458" s="214"/>
      <c r="T458" s="214"/>
      <c r="U458" s="214"/>
      <c r="V458" s="214"/>
      <c r="W458" s="214"/>
      <c r="X458" s="214"/>
      <c r="Y458" s="214"/>
      <c r="Z458" s="214"/>
      <c r="AA458" s="214"/>
      <c r="AB458" s="214"/>
    </row>
    <row r="459">
      <c r="A459" s="180"/>
      <c r="B459" s="214"/>
      <c r="C459" s="214"/>
      <c r="D459" s="214"/>
      <c r="E459" s="214"/>
      <c r="F459" s="214"/>
      <c r="G459" s="214"/>
      <c r="H459" s="769"/>
      <c r="I459" s="769"/>
      <c r="J459" s="180"/>
      <c r="K459" s="769"/>
      <c r="L459" s="214"/>
      <c r="M459" s="1615"/>
      <c r="N459" s="214"/>
      <c r="O459" s="214"/>
      <c r="P459" s="214"/>
      <c r="Q459" s="214"/>
      <c r="R459" s="214"/>
      <c r="S459" s="214"/>
      <c r="T459" s="214"/>
      <c r="U459" s="214"/>
      <c r="V459" s="214"/>
      <c r="W459" s="214"/>
      <c r="X459" s="214"/>
      <c r="Y459" s="214"/>
      <c r="Z459" s="214"/>
      <c r="AA459" s="214"/>
      <c r="AB459" s="214"/>
    </row>
    <row r="460">
      <c r="A460" s="180"/>
      <c r="B460" s="214"/>
      <c r="C460" s="214"/>
      <c r="D460" s="214"/>
      <c r="E460" s="214"/>
      <c r="F460" s="214"/>
      <c r="G460" s="214"/>
      <c r="H460" s="769"/>
      <c r="I460" s="769"/>
      <c r="J460" s="180"/>
      <c r="K460" s="769"/>
      <c r="L460" s="214"/>
      <c r="M460" s="1615"/>
      <c r="N460" s="214"/>
      <c r="O460" s="214"/>
      <c r="P460" s="214"/>
      <c r="Q460" s="214"/>
      <c r="R460" s="214"/>
      <c r="S460" s="214"/>
      <c r="T460" s="214"/>
      <c r="U460" s="214"/>
      <c r="V460" s="214"/>
      <c r="W460" s="214"/>
      <c r="X460" s="214"/>
      <c r="Y460" s="214"/>
      <c r="Z460" s="214"/>
      <c r="AA460" s="214"/>
      <c r="AB460" s="214"/>
    </row>
    <row r="461">
      <c r="A461" s="180"/>
      <c r="B461" s="214"/>
      <c r="C461" s="214"/>
      <c r="D461" s="214"/>
      <c r="E461" s="214"/>
      <c r="F461" s="214"/>
      <c r="G461" s="214"/>
      <c r="H461" s="769"/>
      <c r="I461" s="769"/>
      <c r="J461" s="180"/>
      <c r="K461" s="769"/>
      <c r="L461" s="214"/>
      <c r="M461" s="1615"/>
      <c r="N461" s="214"/>
      <c r="O461" s="214"/>
      <c r="P461" s="214"/>
      <c r="Q461" s="214"/>
      <c r="R461" s="214"/>
      <c r="S461" s="214"/>
      <c r="T461" s="214"/>
      <c r="U461" s="214"/>
      <c r="V461" s="214"/>
      <c r="W461" s="214"/>
      <c r="X461" s="214"/>
      <c r="Y461" s="214"/>
      <c r="Z461" s="214"/>
      <c r="AA461" s="214"/>
      <c r="AB461" s="214"/>
    </row>
    <row r="462">
      <c r="A462" s="180"/>
      <c r="B462" s="214"/>
      <c r="C462" s="214"/>
      <c r="D462" s="214"/>
      <c r="E462" s="214"/>
      <c r="F462" s="214"/>
      <c r="G462" s="214"/>
      <c r="H462" s="769"/>
      <c r="I462" s="769"/>
      <c r="J462" s="180"/>
      <c r="K462" s="769"/>
      <c r="L462" s="214"/>
      <c r="M462" s="1615"/>
      <c r="N462" s="214"/>
      <c r="O462" s="214"/>
      <c r="P462" s="214"/>
      <c r="Q462" s="214"/>
      <c r="R462" s="214"/>
      <c r="S462" s="214"/>
      <c r="T462" s="214"/>
      <c r="U462" s="214"/>
      <c r="V462" s="214"/>
      <c r="W462" s="214"/>
      <c r="X462" s="214"/>
      <c r="Y462" s="214"/>
      <c r="Z462" s="214"/>
      <c r="AA462" s="214"/>
      <c r="AB462" s="214"/>
    </row>
    <row r="463">
      <c r="A463" s="180"/>
      <c r="B463" s="214"/>
      <c r="C463" s="214"/>
      <c r="D463" s="214"/>
      <c r="E463" s="214"/>
      <c r="F463" s="214"/>
      <c r="G463" s="214"/>
      <c r="H463" s="769"/>
      <c r="I463" s="769"/>
      <c r="J463" s="180"/>
      <c r="K463" s="769"/>
      <c r="L463" s="214"/>
      <c r="M463" s="1615"/>
      <c r="N463" s="214"/>
      <c r="O463" s="214"/>
      <c r="P463" s="214"/>
      <c r="Q463" s="214"/>
      <c r="R463" s="214"/>
      <c r="S463" s="214"/>
      <c r="T463" s="214"/>
      <c r="U463" s="214"/>
      <c r="V463" s="214"/>
      <c r="W463" s="214"/>
      <c r="X463" s="214"/>
      <c r="Y463" s="214"/>
      <c r="Z463" s="214"/>
      <c r="AA463" s="214"/>
      <c r="AB463" s="214"/>
    </row>
    <row r="464">
      <c r="A464" s="180"/>
      <c r="B464" s="214"/>
      <c r="C464" s="214"/>
      <c r="D464" s="214"/>
      <c r="E464" s="214"/>
      <c r="F464" s="214"/>
      <c r="G464" s="214"/>
      <c r="H464" s="769"/>
      <c r="I464" s="769"/>
      <c r="J464" s="180"/>
      <c r="K464" s="769"/>
      <c r="L464" s="214"/>
      <c r="M464" s="1615"/>
      <c r="N464" s="214"/>
      <c r="O464" s="214"/>
      <c r="P464" s="214"/>
      <c r="Q464" s="214"/>
      <c r="R464" s="214"/>
      <c r="S464" s="214"/>
      <c r="T464" s="214"/>
      <c r="U464" s="214"/>
      <c r="V464" s="214"/>
      <c r="W464" s="214"/>
      <c r="X464" s="214"/>
      <c r="Y464" s="214"/>
      <c r="Z464" s="214"/>
      <c r="AA464" s="214"/>
      <c r="AB464" s="214"/>
    </row>
    <row r="465">
      <c r="A465" s="180"/>
      <c r="B465" s="214"/>
      <c r="C465" s="214"/>
      <c r="D465" s="214"/>
      <c r="E465" s="214"/>
      <c r="F465" s="214"/>
      <c r="G465" s="214"/>
      <c r="H465" s="769"/>
      <c r="I465" s="769"/>
      <c r="J465" s="180"/>
      <c r="K465" s="769"/>
      <c r="L465" s="214"/>
      <c r="M465" s="1615"/>
      <c r="N465" s="214"/>
      <c r="O465" s="214"/>
      <c r="P465" s="214"/>
      <c r="Q465" s="214"/>
      <c r="R465" s="214"/>
      <c r="S465" s="214"/>
      <c r="T465" s="214"/>
      <c r="U465" s="214"/>
      <c r="V465" s="214"/>
      <c r="W465" s="214"/>
      <c r="X465" s="214"/>
      <c r="Y465" s="214"/>
      <c r="Z465" s="214"/>
      <c r="AA465" s="214"/>
      <c r="AB465" s="214"/>
    </row>
    <row r="466">
      <c r="A466" s="180"/>
      <c r="B466" s="214"/>
      <c r="C466" s="214"/>
      <c r="D466" s="214"/>
      <c r="E466" s="214"/>
      <c r="F466" s="214"/>
      <c r="G466" s="214"/>
      <c r="H466" s="769"/>
      <c r="I466" s="769"/>
      <c r="J466" s="180"/>
      <c r="K466" s="769"/>
      <c r="L466" s="214"/>
      <c r="M466" s="1615"/>
      <c r="N466" s="214"/>
      <c r="O466" s="214"/>
      <c r="P466" s="214"/>
      <c r="Q466" s="214"/>
      <c r="R466" s="214"/>
      <c r="S466" s="214"/>
      <c r="T466" s="214"/>
      <c r="U466" s="214"/>
      <c r="V466" s="214"/>
      <c r="W466" s="214"/>
      <c r="X466" s="214"/>
      <c r="Y466" s="214"/>
      <c r="Z466" s="214"/>
      <c r="AA466" s="214"/>
      <c r="AB466" s="214"/>
    </row>
    <row r="467">
      <c r="A467" s="180"/>
      <c r="B467" s="214"/>
      <c r="C467" s="214"/>
      <c r="D467" s="214"/>
      <c r="E467" s="214"/>
      <c r="F467" s="214"/>
      <c r="G467" s="214"/>
      <c r="H467" s="769"/>
      <c r="I467" s="769"/>
      <c r="J467" s="180"/>
      <c r="K467" s="769"/>
      <c r="L467" s="214"/>
      <c r="M467" s="1615"/>
      <c r="N467" s="214"/>
      <c r="O467" s="214"/>
      <c r="P467" s="214"/>
      <c r="Q467" s="214"/>
      <c r="R467" s="214"/>
      <c r="S467" s="214"/>
      <c r="T467" s="214"/>
      <c r="U467" s="214"/>
      <c r="V467" s="214"/>
      <c r="W467" s="214"/>
      <c r="X467" s="214"/>
      <c r="Y467" s="214"/>
      <c r="Z467" s="214"/>
      <c r="AA467" s="214"/>
      <c r="AB467" s="214"/>
    </row>
    <row r="468">
      <c r="A468" s="180"/>
      <c r="B468" s="214"/>
      <c r="C468" s="214"/>
      <c r="D468" s="214"/>
      <c r="E468" s="214"/>
      <c r="F468" s="214"/>
      <c r="G468" s="214"/>
      <c r="H468" s="769"/>
      <c r="I468" s="769"/>
      <c r="J468" s="180"/>
      <c r="K468" s="769"/>
      <c r="L468" s="214"/>
      <c r="M468" s="1615"/>
      <c r="N468" s="214"/>
      <c r="O468" s="214"/>
      <c r="P468" s="214"/>
      <c r="Q468" s="214"/>
      <c r="R468" s="214"/>
      <c r="S468" s="214"/>
      <c r="T468" s="214"/>
      <c r="U468" s="214"/>
      <c r="V468" s="214"/>
      <c r="W468" s="214"/>
      <c r="X468" s="214"/>
      <c r="Y468" s="214"/>
      <c r="Z468" s="214"/>
      <c r="AA468" s="214"/>
      <c r="AB468" s="214"/>
    </row>
    <row r="469">
      <c r="A469" s="180"/>
      <c r="B469" s="214"/>
      <c r="C469" s="214"/>
      <c r="D469" s="214"/>
      <c r="E469" s="214"/>
      <c r="F469" s="214"/>
      <c r="G469" s="214"/>
      <c r="H469" s="769"/>
      <c r="I469" s="769"/>
      <c r="J469" s="180"/>
      <c r="K469" s="769"/>
      <c r="L469" s="214"/>
      <c r="M469" s="1615"/>
      <c r="N469" s="214"/>
      <c r="O469" s="214"/>
      <c r="P469" s="214"/>
      <c r="Q469" s="214"/>
      <c r="R469" s="214"/>
      <c r="S469" s="214"/>
      <c r="T469" s="214"/>
      <c r="U469" s="214"/>
      <c r="V469" s="214"/>
      <c r="W469" s="214"/>
      <c r="X469" s="214"/>
      <c r="Y469" s="214"/>
      <c r="Z469" s="214"/>
      <c r="AA469" s="214"/>
      <c r="AB469" s="214"/>
    </row>
    <row r="470">
      <c r="A470" s="180"/>
      <c r="B470" s="214"/>
      <c r="C470" s="214"/>
      <c r="D470" s="214"/>
      <c r="E470" s="214"/>
      <c r="F470" s="214"/>
      <c r="G470" s="214"/>
      <c r="H470" s="769"/>
      <c r="I470" s="769"/>
      <c r="J470" s="180"/>
      <c r="K470" s="769"/>
      <c r="L470" s="214"/>
      <c r="M470" s="1615"/>
      <c r="N470" s="214"/>
      <c r="O470" s="214"/>
      <c r="P470" s="214"/>
      <c r="Q470" s="214"/>
      <c r="R470" s="214"/>
      <c r="S470" s="214"/>
      <c r="T470" s="214"/>
      <c r="U470" s="214"/>
      <c r="V470" s="214"/>
      <c r="W470" s="214"/>
      <c r="X470" s="214"/>
      <c r="Y470" s="214"/>
      <c r="Z470" s="214"/>
      <c r="AA470" s="214"/>
      <c r="AB470" s="214"/>
    </row>
    <row r="471">
      <c r="A471" s="180"/>
      <c r="B471" s="214"/>
      <c r="C471" s="214"/>
      <c r="D471" s="214"/>
      <c r="E471" s="214"/>
      <c r="F471" s="214"/>
      <c r="G471" s="214"/>
      <c r="H471" s="769"/>
      <c r="I471" s="769"/>
      <c r="J471" s="180"/>
      <c r="K471" s="769"/>
      <c r="L471" s="214"/>
      <c r="M471" s="1615"/>
      <c r="N471" s="214"/>
      <c r="O471" s="214"/>
      <c r="P471" s="214"/>
      <c r="Q471" s="214"/>
      <c r="R471" s="214"/>
      <c r="S471" s="214"/>
      <c r="T471" s="214"/>
      <c r="U471" s="214"/>
      <c r="V471" s="214"/>
      <c r="W471" s="214"/>
      <c r="X471" s="214"/>
      <c r="Y471" s="214"/>
      <c r="Z471" s="214"/>
      <c r="AA471" s="214"/>
      <c r="AB471" s="214"/>
    </row>
    <row r="472">
      <c r="A472" s="180"/>
      <c r="B472" s="214"/>
      <c r="C472" s="214"/>
      <c r="D472" s="214"/>
      <c r="E472" s="214"/>
      <c r="F472" s="214"/>
      <c r="G472" s="214"/>
      <c r="H472" s="769"/>
      <c r="I472" s="769"/>
      <c r="J472" s="180"/>
      <c r="K472" s="769"/>
      <c r="L472" s="214"/>
      <c r="M472" s="1615"/>
      <c r="N472" s="214"/>
      <c r="O472" s="214"/>
      <c r="P472" s="214"/>
      <c r="Q472" s="214"/>
      <c r="R472" s="214"/>
      <c r="S472" s="214"/>
      <c r="T472" s="214"/>
      <c r="U472" s="214"/>
      <c r="V472" s="214"/>
      <c r="W472" s="214"/>
      <c r="X472" s="214"/>
      <c r="Y472" s="214"/>
      <c r="Z472" s="214"/>
      <c r="AA472" s="214"/>
      <c r="AB472" s="214"/>
    </row>
    <row r="473">
      <c r="A473" s="180"/>
      <c r="B473" s="214"/>
      <c r="C473" s="214"/>
      <c r="D473" s="214"/>
      <c r="E473" s="214"/>
      <c r="F473" s="214"/>
      <c r="G473" s="214"/>
      <c r="H473" s="769"/>
      <c r="I473" s="769"/>
      <c r="J473" s="180"/>
      <c r="K473" s="769"/>
      <c r="L473" s="214"/>
      <c r="M473" s="1615"/>
      <c r="N473" s="214"/>
      <c r="O473" s="214"/>
      <c r="P473" s="214"/>
      <c r="Q473" s="214"/>
      <c r="R473" s="214"/>
      <c r="S473" s="214"/>
      <c r="T473" s="214"/>
      <c r="U473" s="214"/>
      <c r="V473" s="214"/>
      <c r="W473" s="214"/>
      <c r="X473" s="214"/>
      <c r="Y473" s="214"/>
      <c r="Z473" s="214"/>
      <c r="AA473" s="214"/>
      <c r="AB473" s="214"/>
    </row>
    <row r="474">
      <c r="A474" s="180"/>
      <c r="B474" s="214"/>
      <c r="C474" s="214"/>
      <c r="D474" s="214"/>
      <c r="E474" s="214"/>
      <c r="F474" s="214"/>
      <c r="G474" s="214"/>
      <c r="H474" s="769"/>
      <c r="I474" s="769"/>
      <c r="J474" s="180"/>
      <c r="K474" s="769"/>
      <c r="L474" s="214"/>
      <c r="M474" s="1615"/>
      <c r="N474" s="214"/>
      <c r="O474" s="214"/>
      <c r="P474" s="214"/>
      <c r="Q474" s="214"/>
      <c r="R474" s="214"/>
      <c r="S474" s="214"/>
      <c r="T474" s="214"/>
      <c r="U474" s="214"/>
      <c r="V474" s="214"/>
      <c r="W474" s="214"/>
      <c r="X474" s="214"/>
      <c r="Y474" s="214"/>
      <c r="Z474" s="214"/>
      <c r="AA474" s="214"/>
      <c r="AB474" s="214"/>
    </row>
    <row r="475">
      <c r="A475" s="180"/>
      <c r="B475" s="214"/>
      <c r="C475" s="214"/>
      <c r="D475" s="214"/>
      <c r="E475" s="214"/>
      <c r="F475" s="214"/>
      <c r="G475" s="214"/>
      <c r="H475" s="769"/>
      <c r="I475" s="769"/>
      <c r="J475" s="180"/>
      <c r="K475" s="769"/>
      <c r="L475" s="214"/>
      <c r="M475" s="1615"/>
      <c r="N475" s="214"/>
      <c r="O475" s="214"/>
      <c r="P475" s="214"/>
      <c r="Q475" s="214"/>
      <c r="R475" s="214"/>
      <c r="S475" s="214"/>
      <c r="T475" s="214"/>
      <c r="U475" s="214"/>
      <c r="V475" s="214"/>
      <c r="W475" s="214"/>
      <c r="X475" s="214"/>
      <c r="Y475" s="214"/>
      <c r="Z475" s="214"/>
      <c r="AA475" s="214"/>
      <c r="AB475" s="214"/>
    </row>
    <row r="476">
      <c r="A476" s="180"/>
      <c r="B476" s="214"/>
      <c r="C476" s="214"/>
      <c r="D476" s="214"/>
      <c r="E476" s="214"/>
      <c r="F476" s="214"/>
      <c r="G476" s="214"/>
      <c r="H476" s="769"/>
      <c r="I476" s="769"/>
      <c r="J476" s="180"/>
      <c r="K476" s="769"/>
      <c r="L476" s="214"/>
      <c r="M476" s="1615"/>
      <c r="N476" s="214"/>
      <c r="O476" s="214"/>
      <c r="P476" s="214"/>
      <c r="Q476" s="214"/>
      <c r="R476" s="214"/>
      <c r="S476" s="214"/>
      <c r="T476" s="214"/>
      <c r="U476" s="214"/>
      <c r="V476" s="214"/>
      <c r="W476" s="214"/>
      <c r="X476" s="214"/>
      <c r="Y476" s="214"/>
      <c r="Z476" s="214"/>
      <c r="AA476" s="214"/>
      <c r="AB476" s="214"/>
    </row>
    <row r="477">
      <c r="A477" s="180"/>
      <c r="B477" s="214"/>
      <c r="C477" s="214"/>
      <c r="D477" s="214"/>
      <c r="E477" s="214"/>
      <c r="F477" s="214"/>
      <c r="G477" s="214"/>
      <c r="H477" s="769"/>
      <c r="I477" s="769"/>
      <c r="J477" s="180"/>
      <c r="K477" s="769"/>
      <c r="L477" s="214"/>
      <c r="M477" s="1615"/>
      <c r="N477" s="214"/>
      <c r="O477" s="214"/>
      <c r="P477" s="214"/>
      <c r="Q477" s="214"/>
      <c r="R477" s="214"/>
      <c r="S477" s="214"/>
      <c r="T477" s="214"/>
      <c r="U477" s="214"/>
      <c r="V477" s="214"/>
      <c r="W477" s="214"/>
      <c r="X477" s="214"/>
      <c r="Y477" s="214"/>
      <c r="Z477" s="214"/>
      <c r="AA477" s="214"/>
      <c r="AB477" s="214"/>
    </row>
    <row r="478">
      <c r="A478" s="180"/>
      <c r="B478" s="214"/>
      <c r="C478" s="214"/>
      <c r="D478" s="214"/>
      <c r="E478" s="214"/>
      <c r="F478" s="214"/>
      <c r="G478" s="214"/>
      <c r="H478" s="769"/>
      <c r="I478" s="769"/>
      <c r="J478" s="180"/>
      <c r="K478" s="769"/>
      <c r="L478" s="214"/>
      <c r="M478" s="1615"/>
      <c r="N478" s="214"/>
      <c r="O478" s="214"/>
      <c r="P478" s="214"/>
      <c r="Q478" s="214"/>
      <c r="R478" s="214"/>
      <c r="S478" s="214"/>
      <c r="T478" s="214"/>
      <c r="U478" s="214"/>
      <c r="V478" s="214"/>
      <c r="W478" s="214"/>
      <c r="X478" s="214"/>
      <c r="Y478" s="214"/>
      <c r="Z478" s="214"/>
      <c r="AA478" s="214"/>
      <c r="AB478" s="214"/>
    </row>
    <row r="479">
      <c r="A479" s="180"/>
      <c r="B479" s="214"/>
      <c r="C479" s="214"/>
      <c r="D479" s="214"/>
      <c r="E479" s="214"/>
      <c r="F479" s="214"/>
      <c r="G479" s="214"/>
      <c r="H479" s="769"/>
      <c r="I479" s="769"/>
      <c r="J479" s="180"/>
      <c r="K479" s="769"/>
      <c r="L479" s="214"/>
      <c r="M479" s="1615"/>
      <c r="N479" s="214"/>
      <c r="O479" s="214"/>
      <c r="P479" s="214"/>
      <c r="Q479" s="214"/>
      <c r="R479" s="214"/>
      <c r="S479" s="214"/>
      <c r="T479" s="214"/>
      <c r="U479" s="214"/>
      <c r="V479" s="214"/>
      <c r="W479" s="214"/>
      <c r="X479" s="214"/>
      <c r="Y479" s="214"/>
      <c r="Z479" s="214"/>
      <c r="AA479" s="214"/>
      <c r="AB479" s="214"/>
    </row>
    <row r="480">
      <c r="A480" s="180"/>
      <c r="B480" s="214"/>
      <c r="C480" s="214"/>
      <c r="D480" s="214"/>
      <c r="E480" s="214"/>
      <c r="F480" s="214"/>
      <c r="G480" s="214"/>
      <c r="H480" s="769"/>
      <c r="I480" s="769"/>
      <c r="J480" s="180"/>
      <c r="K480" s="769"/>
      <c r="L480" s="214"/>
      <c r="M480" s="1615"/>
      <c r="N480" s="214"/>
      <c r="O480" s="214"/>
      <c r="P480" s="214"/>
      <c r="Q480" s="214"/>
      <c r="R480" s="214"/>
      <c r="S480" s="214"/>
      <c r="T480" s="214"/>
      <c r="U480" s="214"/>
      <c r="V480" s="214"/>
      <c r="W480" s="214"/>
      <c r="X480" s="214"/>
      <c r="Y480" s="214"/>
      <c r="Z480" s="214"/>
      <c r="AA480" s="214"/>
      <c r="AB480" s="214"/>
    </row>
    <row r="481">
      <c r="A481" s="180"/>
      <c r="B481" s="214"/>
      <c r="C481" s="214"/>
      <c r="D481" s="214"/>
      <c r="E481" s="214"/>
      <c r="F481" s="214"/>
      <c r="G481" s="214"/>
      <c r="H481" s="769"/>
      <c r="I481" s="769"/>
      <c r="J481" s="180"/>
      <c r="K481" s="769"/>
      <c r="L481" s="214"/>
      <c r="M481" s="1615"/>
      <c r="N481" s="214"/>
      <c r="O481" s="214"/>
      <c r="P481" s="214"/>
      <c r="Q481" s="214"/>
      <c r="R481" s="214"/>
      <c r="S481" s="214"/>
      <c r="T481" s="214"/>
      <c r="U481" s="214"/>
      <c r="V481" s="214"/>
      <c r="W481" s="214"/>
      <c r="X481" s="214"/>
      <c r="Y481" s="214"/>
      <c r="Z481" s="214"/>
      <c r="AA481" s="214"/>
      <c r="AB481" s="214"/>
    </row>
    <row r="482">
      <c r="A482" s="180"/>
      <c r="B482" s="214"/>
      <c r="C482" s="214"/>
      <c r="D482" s="214"/>
      <c r="E482" s="214"/>
      <c r="F482" s="214"/>
      <c r="G482" s="214"/>
      <c r="H482" s="769"/>
      <c r="I482" s="769"/>
      <c r="J482" s="180"/>
      <c r="K482" s="769"/>
      <c r="L482" s="214"/>
      <c r="M482" s="1615"/>
      <c r="N482" s="214"/>
      <c r="O482" s="214"/>
      <c r="P482" s="214"/>
      <c r="Q482" s="214"/>
      <c r="R482" s="214"/>
      <c r="S482" s="214"/>
      <c r="T482" s="214"/>
      <c r="U482" s="214"/>
      <c r="V482" s="214"/>
      <c r="W482" s="214"/>
      <c r="X482" s="214"/>
      <c r="Y482" s="214"/>
      <c r="Z482" s="214"/>
      <c r="AA482" s="214"/>
      <c r="AB482" s="214"/>
    </row>
    <row r="483">
      <c r="A483" s="180"/>
      <c r="B483" s="214"/>
      <c r="C483" s="214"/>
      <c r="D483" s="214"/>
      <c r="E483" s="214"/>
      <c r="F483" s="214"/>
      <c r="G483" s="214"/>
      <c r="H483" s="769"/>
      <c r="I483" s="769"/>
      <c r="J483" s="180"/>
      <c r="K483" s="769"/>
      <c r="L483" s="214"/>
      <c r="M483" s="1615"/>
      <c r="N483" s="214"/>
      <c r="O483" s="214"/>
      <c r="P483" s="214"/>
      <c r="Q483" s="214"/>
      <c r="R483" s="214"/>
      <c r="S483" s="214"/>
      <c r="T483" s="214"/>
      <c r="U483" s="214"/>
      <c r="V483" s="214"/>
      <c r="W483" s="214"/>
      <c r="X483" s="214"/>
      <c r="Y483" s="214"/>
      <c r="Z483" s="214"/>
      <c r="AA483" s="214"/>
      <c r="AB483" s="214"/>
    </row>
    <row r="484">
      <c r="A484" s="180"/>
      <c r="B484" s="214"/>
      <c r="C484" s="214"/>
      <c r="D484" s="214"/>
      <c r="E484" s="214"/>
      <c r="F484" s="214"/>
      <c r="G484" s="214"/>
      <c r="H484" s="769"/>
      <c r="I484" s="769"/>
      <c r="J484" s="180"/>
      <c r="K484" s="769"/>
      <c r="L484" s="214"/>
      <c r="M484" s="1615"/>
      <c r="N484" s="214"/>
      <c r="O484" s="214"/>
      <c r="P484" s="214"/>
      <c r="Q484" s="214"/>
      <c r="R484" s="214"/>
      <c r="S484" s="214"/>
      <c r="T484" s="214"/>
      <c r="U484" s="214"/>
      <c r="V484" s="214"/>
      <c r="W484" s="214"/>
      <c r="X484" s="214"/>
      <c r="Y484" s="214"/>
      <c r="Z484" s="214"/>
      <c r="AA484" s="214"/>
      <c r="AB484" s="214"/>
    </row>
    <row r="485">
      <c r="A485" s="180"/>
      <c r="B485" s="214"/>
      <c r="C485" s="214"/>
      <c r="D485" s="214"/>
      <c r="E485" s="214"/>
      <c r="F485" s="214"/>
      <c r="G485" s="214"/>
      <c r="H485" s="769"/>
      <c r="I485" s="769"/>
      <c r="J485" s="180"/>
      <c r="K485" s="769"/>
      <c r="L485" s="214"/>
      <c r="M485" s="1615"/>
      <c r="N485" s="214"/>
      <c r="O485" s="214"/>
      <c r="P485" s="214"/>
      <c r="Q485" s="214"/>
      <c r="R485" s="214"/>
      <c r="S485" s="214"/>
      <c r="T485" s="214"/>
      <c r="U485" s="214"/>
      <c r="V485" s="214"/>
      <c r="W485" s="214"/>
      <c r="X485" s="214"/>
      <c r="Y485" s="214"/>
      <c r="Z485" s="214"/>
      <c r="AA485" s="214"/>
      <c r="AB485" s="214"/>
    </row>
    <row r="486">
      <c r="A486" s="180"/>
      <c r="B486" s="214"/>
      <c r="C486" s="214"/>
      <c r="D486" s="214"/>
      <c r="E486" s="214"/>
      <c r="F486" s="214"/>
      <c r="G486" s="214"/>
      <c r="H486" s="769"/>
      <c r="I486" s="769"/>
      <c r="J486" s="180"/>
      <c r="K486" s="769"/>
      <c r="L486" s="214"/>
      <c r="M486" s="1615"/>
      <c r="N486" s="214"/>
      <c r="O486" s="214"/>
      <c r="P486" s="214"/>
      <c r="Q486" s="214"/>
      <c r="R486" s="214"/>
      <c r="S486" s="214"/>
      <c r="T486" s="214"/>
      <c r="U486" s="214"/>
      <c r="V486" s="214"/>
      <c r="W486" s="214"/>
      <c r="X486" s="214"/>
      <c r="Y486" s="214"/>
      <c r="Z486" s="214"/>
      <c r="AA486" s="214"/>
      <c r="AB486" s="214"/>
    </row>
    <row r="487">
      <c r="A487" s="180"/>
      <c r="B487" s="214"/>
      <c r="C487" s="214"/>
      <c r="D487" s="214"/>
      <c r="E487" s="214"/>
      <c r="F487" s="214"/>
      <c r="G487" s="214"/>
      <c r="H487" s="769"/>
      <c r="I487" s="769"/>
      <c r="J487" s="180"/>
      <c r="K487" s="769"/>
      <c r="L487" s="214"/>
      <c r="M487" s="1615"/>
      <c r="N487" s="214"/>
      <c r="O487" s="214"/>
      <c r="P487" s="214"/>
      <c r="Q487" s="214"/>
      <c r="R487" s="214"/>
      <c r="S487" s="214"/>
      <c r="T487" s="214"/>
      <c r="U487" s="214"/>
      <c r="V487" s="214"/>
      <c r="W487" s="214"/>
      <c r="X487" s="214"/>
      <c r="Y487" s="214"/>
      <c r="Z487" s="214"/>
      <c r="AA487" s="214"/>
      <c r="AB487" s="214"/>
    </row>
    <row r="488">
      <c r="A488" s="180"/>
      <c r="B488" s="214"/>
      <c r="C488" s="214"/>
      <c r="D488" s="214"/>
      <c r="E488" s="214"/>
      <c r="F488" s="214"/>
      <c r="G488" s="214"/>
      <c r="H488" s="769"/>
      <c r="I488" s="769"/>
      <c r="J488" s="180"/>
      <c r="K488" s="769"/>
      <c r="L488" s="214"/>
      <c r="M488" s="1615"/>
      <c r="N488" s="214"/>
      <c r="O488" s="214"/>
      <c r="P488" s="214"/>
      <c r="Q488" s="214"/>
      <c r="R488" s="214"/>
      <c r="S488" s="214"/>
      <c r="T488" s="214"/>
      <c r="U488" s="214"/>
      <c r="V488" s="214"/>
      <c r="W488" s="214"/>
      <c r="X488" s="214"/>
      <c r="Y488" s="214"/>
      <c r="Z488" s="214"/>
      <c r="AA488" s="214"/>
      <c r="AB488" s="214"/>
    </row>
    <row r="489">
      <c r="A489" s="180"/>
      <c r="B489" s="214"/>
      <c r="C489" s="214"/>
      <c r="D489" s="214"/>
      <c r="E489" s="214"/>
      <c r="F489" s="214"/>
      <c r="G489" s="214"/>
      <c r="H489" s="769"/>
      <c r="I489" s="769"/>
      <c r="J489" s="180"/>
      <c r="K489" s="769"/>
      <c r="L489" s="214"/>
      <c r="M489" s="1615"/>
      <c r="N489" s="214"/>
      <c r="O489" s="214"/>
      <c r="P489" s="214"/>
      <c r="Q489" s="214"/>
      <c r="R489" s="214"/>
      <c r="S489" s="214"/>
      <c r="T489" s="214"/>
      <c r="U489" s="214"/>
      <c r="V489" s="214"/>
      <c r="W489" s="214"/>
      <c r="X489" s="214"/>
      <c r="Y489" s="214"/>
      <c r="Z489" s="214"/>
      <c r="AA489" s="214"/>
      <c r="AB489" s="214"/>
    </row>
    <row r="490">
      <c r="A490" s="180"/>
      <c r="B490" s="214"/>
      <c r="C490" s="214"/>
      <c r="D490" s="214"/>
      <c r="E490" s="214"/>
      <c r="F490" s="214"/>
      <c r="G490" s="214"/>
      <c r="H490" s="769"/>
      <c r="I490" s="769"/>
      <c r="J490" s="180"/>
      <c r="K490" s="769"/>
      <c r="L490" s="214"/>
      <c r="M490" s="1615"/>
      <c r="N490" s="214"/>
      <c r="O490" s="214"/>
      <c r="P490" s="214"/>
      <c r="Q490" s="214"/>
      <c r="R490" s="214"/>
      <c r="S490" s="214"/>
      <c r="T490" s="214"/>
      <c r="U490" s="214"/>
      <c r="V490" s="214"/>
      <c r="W490" s="214"/>
      <c r="X490" s="214"/>
      <c r="Y490" s="214"/>
      <c r="Z490" s="214"/>
      <c r="AA490" s="214"/>
      <c r="AB490" s="214"/>
    </row>
    <row r="491">
      <c r="A491" s="180"/>
      <c r="B491" s="214"/>
      <c r="C491" s="214"/>
      <c r="D491" s="214"/>
      <c r="E491" s="214"/>
      <c r="F491" s="214"/>
      <c r="G491" s="214"/>
      <c r="H491" s="769"/>
      <c r="I491" s="769"/>
      <c r="J491" s="180"/>
      <c r="K491" s="769"/>
      <c r="L491" s="214"/>
      <c r="M491" s="1615"/>
      <c r="N491" s="214"/>
      <c r="O491" s="214"/>
      <c r="P491" s="214"/>
      <c r="Q491" s="214"/>
      <c r="R491" s="214"/>
      <c r="S491" s="214"/>
      <c r="T491" s="214"/>
      <c r="U491" s="214"/>
      <c r="V491" s="214"/>
      <c r="W491" s="214"/>
      <c r="X491" s="214"/>
      <c r="Y491" s="214"/>
      <c r="Z491" s="214"/>
      <c r="AA491" s="214"/>
      <c r="AB491" s="214"/>
    </row>
    <row r="492">
      <c r="A492" s="180"/>
      <c r="B492" s="214"/>
      <c r="C492" s="214"/>
      <c r="D492" s="214"/>
      <c r="E492" s="214"/>
      <c r="F492" s="214"/>
      <c r="G492" s="214"/>
      <c r="H492" s="769"/>
      <c r="I492" s="769"/>
      <c r="J492" s="180"/>
      <c r="K492" s="769"/>
      <c r="L492" s="214"/>
      <c r="M492" s="1615"/>
      <c r="N492" s="214"/>
      <c r="O492" s="214"/>
      <c r="P492" s="214"/>
      <c r="Q492" s="214"/>
      <c r="R492" s="214"/>
      <c r="S492" s="214"/>
      <c r="T492" s="214"/>
      <c r="U492" s="214"/>
      <c r="V492" s="214"/>
      <c r="W492" s="214"/>
      <c r="X492" s="214"/>
      <c r="Y492" s="214"/>
      <c r="Z492" s="214"/>
      <c r="AA492" s="214"/>
      <c r="AB492" s="214"/>
    </row>
    <row r="493">
      <c r="A493" s="180"/>
      <c r="B493" s="214"/>
      <c r="C493" s="214"/>
      <c r="D493" s="214"/>
      <c r="E493" s="214"/>
      <c r="F493" s="214"/>
      <c r="G493" s="214"/>
      <c r="H493" s="769"/>
      <c r="I493" s="769"/>
      <c r="J493" s="180"/>
      <c r="K493" s="769"/>
      <c r="L493" s="214"/>
      <c r="M493" s="1615"/>
      <c r="N493" s="214"/>
      <c r="O493" s="214"/>
      <c r="P493" s="214"/>
      <c r="Q493" s="214"/>
      <c r="R493" s="214"/>
      <c r="S493" s="214"/>
      <c r="T493" s="214"/>
      <c r="U493" s="214"/>
      <c r="V493" s="214"/>
      <c r="W493" s="214"/>
      <c r="X493" s="214"/>
      <c r="Y493" s="214"/>
      <c r="Z493" s="214"/>
      <c r="AA493" s="214"/>
      <c r="AB493" s="214"/>
    </row>
    <row r="494">
      <c r="A494" s="180"/>
      <c r="B494" s="214"/>
      <c r="C494" s="214"/>
      <c r="D494" s="214"/>
      <c r="E494" s="214"/>
      <c r="F494" s="214"/>
      <c r="G494" s="214"/>
      <c r="H494" s="769"/>
      <c r="I494" s="769"/>
      <c r="J494" s="180"/>
      <c r="K494" s="769"/>
      <c r="L494" s="214"/>
      <c r="M494" s="1615"/>
      <c r="N494" s="214"/>
      <c r="O494" s="214"/>
      <c r="P494" s="214"/>
      <c r="Q494" s="214"/>
      <c r="R494" s="214"/>
      <c r="S494" s="214"/>
      <c r="T494" s="214"/>
      <c r="U494" s="214"/>
      <c r="V494" s="214"/>
      <c r="W494" s="214"/>
      <c r="X494" s="214"/>
      <c r="Y494" s="214"/>
      <c r="Z494" s="214"/>
      <c r="AA494" s="214"/>
      <c r="AB494" s="214"/>
    </row>
    <row r="495">
      <c r="A495" s="180"/>
      <c r="B495" s="214"/>
      <c r="C495" s="214"/>
      <c r="D495" s="214"/>
      <c r="E495" s="214"/>
      <c r="F495" s="214"/>
      <c r="G495" s="214"/>
      <c r="H495" s="769"/>
      <c r="I495" s="769"/>
      <c r="J495" s="180"/>
      <c r="K495" s="769"/>
      <c r="L495" s="214"/>
      <c r="M495" s="1615"/>
      <c r="N495" s="214"/>
      <c r="O495" s="214"/>
      <c r="P495" s="214"/>
      <c r="Q495" s="214"/>
      <c r="R495" s="214"/>
      <c r="S495" s="214"/>
      <c r="T495" s="214"/>
      <c r="U495" s="214"/>
      <c r="V495" s="214"/>
      <c r="W495" s="214"/>
      <c r="X495" s="214"/>
      <c r="Y495" s="214"/>
      <c r="Z495" s="214"/>
      <c r="AA495" s="214"/>
      <c r="AB495" s="214"/>
    </row>
    <row r="496">
      <c r="A496" s="180"/>
      <c r="B496" s="214"/>
      <c r="C496" s="214"/>
      <c r="D496" s="214"/>
      <c r="E496" s="214"/>
      <c r="F496" s="214"/>
      <c r="G496" s="214"/>
      <c r="H496" s="769"/>
      <c r="I496" s="769"/>
      <c r="J496" s="180"/>
      <c r="K496" s="769"/>
      <c r="L496" s="214"/>
      <c r="M496" s="1615"/>
      <c r="N496" s="214"/>
      <c r="O496" s="214"/>
      <c r="P496" s="214"/>
      <c r="Q496" s="214"/>
      <c r="R496" s="214"/>
      <c r="S496" s="214"/>
      <c r="T496" s="214"/>
      <c r="U496" s="214"/>
      <c r="V496" s="214"/>
      <c r="W496" s="214"/>
      <c r="X496" s="214"/>
      <c r="Y496" s="214"/>
      <c r="Z496" s="214"/>
      <c r="AA496" s="214"/>
      <c r="AB496" s="214"/>
    </row>
    <row r="497">
      <c r="A497" s="180"/>
      <c r="B497" s="214"/>
      <c r="C497" s="214"/>
      <c r="D497" s="214"/>
      <c r="E497" s="214"/>
      <c r="F497" s="214"/>
      <c r="G497" s="214"/>
      <c r="H497" s="769"/>
      <c r="I497" s="769"/>
      <c r="J497" s="180"/>
      <c r="K497" s="769"/>
      <c r="L497" s="214"/>
      <c r="M497" s="1615"/>
      <c r="N497" s="214"/>
      <c r="O497" s="214"/>
      <c r="P497" s="214"/>
      <c r="Q497" s="214"/>
      <c r="R497" s="214"/>
      <c r="S497" s="214"/>
      <c r="T497" s="214"/>
      <c r="U497" s="214"/>
      <c r="V497" s="214"/>
      <c r="W497" s="214"/>
      <c r="X497" s="214"/>
      <c r="Y497" s="214"/>
      <c r="Z497" s="214"/>
      <c r="AA497" s="214"/>
      <c r="AB497" s="214"/>
    </row>
    <row r="498">
      <c r="A498" s="180"/>
      <c r="B498" s="214"/>
      <c r="C498" s="214"/>
      <c r="D498" s="214"/>
      <c r="E498" s="214"/>
      <c r="F498" s="214"/>
      <c r="G498" s="214"/>
      <c r="H498" s="769"/>
      <c r="I498" s="769"/>
      <c r="J498" s="180"/>
      <c r="K498" s="769"/>
      <c r="L498" s="214"/>
      <c r="M498" s="1615"/>
      <c r="N498" s="214"/>
      <c r="O498" s="214"/>
      <c r="P498" s="214"/>
      <c r="Q498" s="214"/>
      <c r="R498" s="214"/>
      <c r="S498" s="214"/>
      <c r="T498" s="214"/>
      <c r="U498" s="214"/>
      <c r="V498" s="214"/>
      <c r="W498" s="214"/>
      <c r="X498" s="214"/>
      <c r="Y498" s="214"/>
      <c r="Z498" s="214"/>
      <c r="AA498" s="214"/>
      <c r="AB498" s="214"/>
    </row>
    <row r="499">
      <c r="A499" s="180"/>
      <c r="B499" s="214"/>
      <c r="C499" s="214"/>
      <c r="D499" s="214"/>
      <c r="E499" s="214"/>
      <c r="F499" s="214"/>
      <c r="G499" s="214"/>
      <c r="H499" s="769"/>
      <c r="I499" s="769"/>
      <c r="J499" s="180"/>
      <c r="K499" s="769"/>
      <c r="L499" s="214"/>
      <c r="M499" s="1615"/>
      <c r="N499" s="214"/>
      <c r="O499" s="214"/>
      <c r="P499" s="214"/>
      <c r="Q499" s="214"/>
      <c r="R499" s="214"/>
      <c r="S499" s="214"/>
      <c r="T499" s="214"/>
      <c r="U499" s="214"/>
      <c r="V499" s="214"/>
      <c r="W499" s="214"/>
      <c r="X499" s="214"/>
      <c r="Y499" s="214"/>
      <c r="Z499" s="214"/>
      <c r="AA499" s="214"/>
      <c r="AB499" s="214"/>
    </row>
    <row r="500">
      <c r="A500" s="180"/>
      <c r="B500" s="214"/>
      <c r="C500" s="214"/>
      <c r="D500" s="214"/>
      <c r="E500" s="214"/>
      <c r="F500" s="214"/>
      <c r="G500" s="214"/>
      <c r="H500" s="769"/>
      <c r="I500" s="769"/>
      <c r="J500" s="180"/>
      <c r="K500" s="769"/>
      <c r="L500" s="214"/>
      <c r="M500" s="1615"/>
      <c r="N500" s="214"/>
      <c r="O500" s="214"/>
      <c r="P500" s="214"/>
      <c r="Q500" s="214"/>
      <c r="R500" s="214"/>
      <c r="S500" s="214"/>
      <c r="T500" s="214"/>
      <c r="U500" s="214"/>
      <c r="V500" s="214"/>
      <c r="W500" s="214"/>
      <c r="X500" s="214"/>
      <c r="Y500" s="214"/>
      <c r="Z500" s="214"/>
      <c r="AA500" s="214"/>
      <c r="AB500" s="214"/>
    </row>
    <row r="501">
      <c r="A501" s="180"/>
      <c r="B501" s="214"/>
      <c r="C501" s="214"/>
      <c r="D501" s="214"/>
      <c r="E501" s="214"/>
      <c r="F501" s="214"/>
      <c r="G501" s="214"/>
      <c r="H501" s="769"/>
      <c r="I501" s="769"/>
      <c r="J501" s="180"/>
      <c r="K501" s="769"/>
      <c r="L501" s="214"/>
      <c r="M501" s="1615"/>
      <c r="N501" s="214"/>
      <c r="O501" s="214"/>
      <c r="P501" s="214"/>
      <c r="Q501" s="214"/>
      <c r="R501" s="214"/>
      <c r="S501" s="214"/>
      <c r="T501" s="214"/>
      <c r="U501" s="214"/>
      <c r="V501" s="214"/>
      <c r="W501" s="214"/>
      <c r="X501" s="214"/>
      <c r="Y501" s="214"/>
      <c r="Z501" s="214"/>
      <c r="AA501" s="214"/>
      <c r="AB501" s="214"/>
    </row>
    <row r="502">
      <c r="A502" s="180"/>
      <c r="B502" s="214"/>
      <c r="C502" s="214"/>
      <c r="D502" s="214"/>
      <c r="E502" s="214"/>
      <c r="F502" s="214"/>
      <c r="G502" s="214"/>
      <c r="H502" s="769"/>
      <c r="I502" s="769"/>
      <c r="J502" s="180"/>
      <c r="K502" s="769"/>
      <c r="L502" s="214"/>
      <c r="M502" s="1615"/>
      <c r="N502" s="214"/>
      <c r="O502" s="214"/>
      <c r="P502" s="214"/>
      <c r="Q502" s="214"/>
      <c r="R502" s="214"/>
      <c r="S502" s="214"/>
      <c r="T502" s="214"/>
      <c r="U502" s="214"/>
      <c r="V502" s="214"/>
      <c r="W502" s="214"/>
      <c r="X502" s="214"/>
      <c r="Y502" s="214"/>
      <c r="Z502" s="214"/>
      <c r="AA502" s="214"/>
      <c r="AB502" s="214"/>
    </row>
    <row r="503">
      <c r="A503" s="180"/>
      <c r="B503" s="214"/>
      <c r="C503" s="214"/>
      <c r="D503" s="214"/>
      <c r="E503" s="214"/>
      <c r="F503" s="214"/>
      <c r="G503" s="214"/>
      <c r="H503" s="769"/>
      <c r="I503" s="769"/>
      <c r="J503" s="180"/>
      <c r="K503" s="769"/>
      <c r="L503" s="214"/>
      <c r="M503" s="1615"/>
      <c r="N503" s="214"/>
      <c r="O503" s="214"/>
      <c r="P503" s="214"/>
      <c r="Q503" s="214"/>
      <c r="R503" s="214"/>
      <c r="S503" s="214"/>
      <c r="T503" s="214"/>
      <c r="U503" s="214"/>
      <c r="V503" s="214"/>
      <c r="W503" s="214"/>
      <c r="X503" s="214"/>
      <c r="Y503" s="214"/>
      <c r="Z503" s="214"/>
      <c r="AA503" s="214"/>
      <c r="AB503" s="214"/>
    </row>
    <row r="504">
      <c r="A504" s="180"/>
      <c r="B504" s="214"/>
      <c r="C504" s="214"/>
      <c r="D504" s="214"/>
      <c r="E504" s="214"/>
      <c r="F504" s="214"/>
      <c r="G504" s="214"/>
      <c r="H504" s="769"/>
      <c r="I504" s="769"/>
      <c r="J504" s="180"/>
      <c r="K504" s="769"/>
      <c r="L504" s="214"/>
      <c r="M504" s="1615"/>
      <c r="N504" s="214"/>
      <c r="O504" s="214"/>
      <c r="P504" s="214"/>
      <c r="Q504" s="214"/>
      <c r="R504" s="214"/>
      <c r="S504" s="214"/>
      <c r="T504" s="214"/>
      <c r="U504" s="214"/>
      <c r="V504" s="214"/>
      <c r="W504" s="214"/>
      <c r="X504" s="214"/>
      <c r="Y504" s="214"/>
      <c r="Z504" s="214"/>
      <c r="AA504" s="214"/>
      <c r="AB504" s="214"/>
    </row>
    <row r="505">
      <c r="A505" s="180"/>
      <c r="B505" s="214"/>
      <c r="C505" s="214"/>
      <c r="D505" s="214"/>
      <c r="E505" s="214"/>
      <c r="F505" s="214"/>
      <c r="G505" s="214"/>
      <c r="H505" s="769"/>
      <c r="I505" s="769"/>
      <c r="J505" s="180"/>
      <c r="K505" s="769"/>
      <c r="L505" s="214"/>
      <c r="M505" s="1615"/>
      <c r="N505" s="214"/>
      <c r="O505" s="214"/>
      <c r="P505" s="214"/>
      <c r="Q505" s="214"/>
      <c r="R505" s="214"/>
      <c r="S505" s="214"/>
      <c r="T505" s="214"/>
      <c r="U505" s="214"/>
      <c r="V505" s="214"/>
      <c r="W505" s="214"/>
      <c r="X505" s="214"/>
      <c r="Y505" s="214"/>
      <c r="Z505" s="214"/>
      <c r="AA505" s="214"/>
      <c r="AB505" s="214"/>
    </row>
    <row r="506">
      <c r="A506" s="180"/>
      <c r="B506" s="214"/>
      <c r="C506" s="214"/>
      <c r="D506" s="214"/>
      <c r="E506" s="214"/>
      <c r="F506" s="214"/>
      <c r="G506" s="214"/>
      <c r="H506" s="769"/>
      <c r="I506" s="769"/>
      <c r="J506" s="180"/>
      <c r="K506" s="769"/>
      <c r="L506" s="214"/>
      <c r="M506" s="1615"/>
      <c r="N506" s="214"/>
      <c r="O506" s="214"/>
      <c r="P506" s="214"/>
      <c r="Q506" s="214"/>
      <c r="R506" s="214"/>
      <c r="S506" s="214"/>
      <c r="T506" s="214"/>
      <c r="U506" s="214"/>
      <c r="V506" s="214"/>
      <c r="W506" s="214"/>
      <c r="X506" s="214"/>
      <c r="Y506" s="214"/>
      <c r="Z506" s="214"/>
      <c r="AA506" s="214"/>
      <c r="AB506" s="214"/>
    </row>
    <row r="507">
      <c r="A507" s="180"/>
      <c r="B507" s="214"/>
      <c r="C507" s="214"/>
      <c r="D507" s="214"/>
      <c r="E507" s="214"/>
      <c r="F507" s="214"/>
      <c r="G507" s="214"/>
      <c r="H507" s="769"/>
      <c r="I507" s="769"/>
      <c r="J507" s="180"/>
      <c r="K507" s="769"/>
      <c r="L507" s="214"/>
      <c r="M507" s="1615"/>
      <c r="N507" s="214"/>
      <c r="O507" s="214"/>
      <c r="P507" s="214"/>
      <c r="Q507" s="214"/>
      <c r="R507" s="214"/>
      <c r="S507" s="214"/>
      <c r="T507" s="214"/>
      <c r="U507" s="214"/>
      <c r="V507" s="214"/>
      <c r="W507" s="214"/>
      <c r="X507" s="214"/>
      <c r="Y507" s="214"/>
      <c r="Z507" s="214"/>
      <c r="AA507" s="214"/>
      <c r="AB507" s="214"/>
    </row>
    <row r="508">
      <c r="A508" s="180"/>
      <c r="B508" s="214"/>
      <c r="C508" s="214"/>
      <c r="D508" s="214"/>
      <c r="E508" s="214"/>
      <c r="F508" s="214"/>
      <c r="G508" s="214"/>
      <c r="H508" s="769"/>
      <c r="I508" s="769"/>
      <c r="J508" s="180"/>
      <c r="K508" s="769"/>
      <c r="L508" s="214"/>
      <c r="M508" s="1615"/>
      <c r="N508" s="214"/>
      <c r="O508" s="214"/>
      <c r="P508" s="214"/>
      <c r="Q508" s="214"/>
      <c r="R508" s="214"/>
      <c r="S508" s="214"/>
      <c r="T508" s="214"/>
      <c r="U508" s="214"/>
      <c r="V508" s="214"/>
      <c r="W508" s="214"/>
      <c r="X508" s="214"/>
      <c r="Y508" s="214"/>
      <c r="Z508" s="214"/>
      <c r="AA508" s="214"/>
      <c r="AB508" s="214"/>
    </row>
    <row r="509">
      <c r="A509" s="180"/>
      <c r="B509" s="214"/>
      <c r="C509" s="214"/>
      <c r="D509" s="214"/>
      <c r="E509" s="214"/>
      <c r="F509" s="214"/>
      <c r="G509" s="214"/>
      <c r="H509" s="769"/>
      <c r="I509" s="769"/>
      <c r="J509" s="180"/>
      <c r="K509" s="769"/>
      <c r="L509" s="214"/>
      <c r="M509" s="1615"/>
      <c r="N509" s="214"/>
      <c r="O509" s="214"/>
      <c r="P509" s="214"/>
      <c r="Q509" s="214"/>
      <c r="R509" s="214"/>
      <c r="S509" s="214"/>
      <c r="T509" s="214"/>
      <c r="U509" s="214"/>
      <c r="V509" s="214"/>
      <c r="W509" s="214"/>
      <c r="X509" s="214"/>
      <c r="Y509" s="214"/>
      <c r="Z509" s="214"/>
      <c r="AA509" s="214"/>
      <c r="AB509" s="214"/>
    </row>
    <row r="510">
      <c r="A510" s="180"/>
      <c r="B510" s="214"/>
      <c r="C510" s="214"/>
      <c r="D510" s="214"/>
      <c r="E510" s="214"/>
      <c r="F510" s="214"/>
      <c r="G510" s="214"/>
      <c r="H510" s="769"/>
      <c r="I510" s="769"/>
      <c r="J510" s="180"/>
      <c r="K510" s="769"/>
      <c r="L510" s="214"/>
      <c r="M510" s="1615"/>
      <c r="N510" s="214"/>
      <c r="O510" s="214"/>
      <c r="P510" s="214"/>
      <c r="Q510" s="214"/>
      <c r="R510" s="214"/>
      <c r="S510" s="214"/>
      <c r="T510" s="214"/>
      <c r="U510" s="214"/>
      <c r="V510" s="214"/>
      <c r="W510" s="214"/>
      <c r="X510" s="214"/>
      <c r="Y510" s="214"/>
      <c r="Z510" s="214"/>
      <c r="AA510" s="214"/>
      <c r="AB510" s="214"/>
    </row>
    <row r="511">
      <c r="A511" s="180"/>
      <c r="B511" s="214"/>
      <c r="C511" s="214"/>
      <c r="D511" s="214"/>
      <c r="E511" s="214"/>
      <c r="F511" s="214"/>
      <c r="G511" s="214"/>
      <c r="H511" s="769"/>
      <c r="I511" s="769"/>
      <c r="J511" s="180"/>
      <c r="K511" s="769"/>
      <c r="L511" s="214"/>
      <c r="M511" s="1615"/>
      <c r="N511" s="214"/>
      <c r="O511" s="214"/>
      <c r="P511" s="214"/>
      <c r="Q511" s="214"/>
      <c r="R511" s="214"/>
      <c r="S511" s="214"/>
      <c r="T511" s="214"/>
      <c r="U511" s="214"/>
      <c r="V511" s="214"/>
      <c r="W511" s="214"/>
      <c r="X511" s="214"/>
      <c r="Y511" s="214"/>
      <c r="Z511" s="214"/>
      <c r="AA511" s="214"/>
      <c r="AB511" s="214"/>
    </row>
    <row r="512">
      <c r="A512" s="180"/>
      <c r="B512" s="214"/>
      <c r="C512" s="214"/>
      <c r="D512" s="214"/>
      <c r="E512" s="214"/>
      <c r="F512" s="214"/>
      <c r="G512" s="214"/>
      <c r="H512" s="769"/>
      <c r="I512" s="769"/>
      <c r="J512" s="180"/>
      <c r="K512" s="769"/>
      <c r="L512" s="214"/>
      <c r="M512" s="1615"/>
      <c r="N512" s="214"/>
      <c r="O512" s="214"/>
      <c r="P512" s="214"/>
      <c r="Q512" s="214"/>
      <c r="R512" s="214"/>
      <c r="S512" s="214"/>
      <c r="T512" s="214"/>
      <c r="U512" s="214"/>
      <c r="V512" s="214"/>
      <c r="W512" s="214"/>
      <c r="X512" s="214"/>
      <c r="Y512" s="214"/>
      <c r="Z512" s="214"/>
      <c r="AA512" s="214"/>
      <c r="AB512" s="214"/>
    </row>
    <row r="513">
      <c r="A513" s="180"/>
      <c r="B513" s="214"/>
      <c r="C513" s="214"/>
      <c r="D513" s="214"/>
      <c r="E513" s="214"/>
      <c r="F513" s="214"/>
      <c r="G513" s="214"/>
      <c r="H513" s="769"/>
      <c r="I513" s="769"/>
      <c r="J513" s="180"/>
      <c r="K513" s="769"/>
      <c r="L513" s="214"/>
      <c r="M513" s="1615"/>
      <c r="N513" s="214"/>
      <c r="O513" s="214"/>
      <c r="P513" s="214"/>
      <c r="Q513" s="214"/>
      <c r="R513" s="214"/>
      <c r="S513" s="214"/>
      <c r="T513" s="214"/>
      <c r="U513" s="214"/>
      <c r="V513" s="214"/>
      <c r="W513" s="214"/>
      <c r="X513" s="214"/>
      <c r="Y513" s="214"/>
      <c r="Z513" s="214"/>
      <c r="AA513" s="214"/>
      <c r="AB513" s="214"/>
    </row>
    <row r="514">
      <c r="A514" s="180"/>
      <c r="B514" s="214"/>
      <c r="C514" s="214"/>
      <c r="D514" s="214"/>
      <c r="E514" s="214"/>
      <c r="F514" s="214"/>
      <c r="G514" s="214"/>
      <c r="H514" s="769"/>
      <c r="I514" s="769"/>
      <c r="J514" s="180"/>
      <c r="K514" s="769"/>
      <c r="L514" s="214"/>
      <c r="M514" s="1615"/>
      <c r="N514" s="214"/>
      <c r="O514" s="214"/>
      <c r="P514" s="214"/>
      <c r="Q514" s="214"/>
      <c r="R514" s="214"/>
      <c r="S514" s="214"/>
      <c r="T514" s="214"/>
      <c r="U514" s="214"/>
      <c r="V514" s="214"/>
      <c r="W514" s="214"/>
      <c r="X514" s="214"/>
      <c r="Y514" s="214"/>
      <c r="Z514" s="214"/>
      <c r="AA514" s="214"/>
      <c r="AB514" s="214"/>
    </row>
    <row r="515">
      <c r="A515" s="180"/>
      <c r="B515" s="214"/>
      <c r="C515" s="214"/>
      <c r="D515" s="214"/>
      <c r="E515" s="214"/>
      <c r="F515" s="214"/>
      <c r="G515" s="214"/>
      <c r="H515" s="769"/>
      <c r="I515" s="769"/>
      <c r="J515" s="180"/>
      <c r="K515" s="769"/>
      <c r="L515" s="214"/>
      <c r="M515" s="1615"/>
      <c r="N515" s="214"/>
      <c r="O515" s="214"/>
      <c r="P515" s="214"/>
      <c r="Q515" s="214"/>
      <c r="R515" s="214"/>
      <c r="S515" s="214"/>
      <c r="T515" s="214"/>
      <c r="U515" s="214"/>
      <c r="V515" s="214"/>
      <c r="W515" s="214"/>
      <c r="X515" s="214"/>
      <c r="Y515" s="214"/>
      <c r="Z515" s="214"/>
      <c r="AA515" s="214"/>
      <c r="AB515" s="214"/>
    </row>
    <row r="516">
      <c r="A516" s="180"/>
      <c r="B516" s="214"/>
      <c r="C516" s="214"/>
      <c r="D516" s="214"/>
      <c r="E516" s="214"/>
      <c r="F516" s="214"/>
      <c r="G516" s="214"/>
      <c r="H516" s="769"/>
      <c r="I516" s="769"/>
      <c r="J516" s="180"/>
      <c r="K516" s="769"/>
      <c r="L516" s="214"/>
      <c r="M516" s="1615"/>
      <c r="N516" s="214"/>
      <c r="O516" s="214"/>
      <c r="P516" s="214"/>
      <c r="Q516" s="214"/>
      <c r="R516" s="214"/>
      <c r="S516" s="214"/>
      <c r="T516" s="214"/>
      <c r="U516" s="214"/>
      <c r="V516" s="214"/>
      <c r="W516" s="214"/>
      <c r="X516" s="214"/>
      <c r="Y516" s="214"/>
      <c r="Z516" s="214"/>
      <c r="AA516" s="214"/>
      <c r="AB516" s="214"/>
    </row>
    <row r="517">
      <c r="A517" s="180"/>
      <c r="B517" s="214"/>
      <c r="C517" s="214"/>
      <c r="D517" s="214"/>
      <c r="E517" s="214"/>
      <c r="F517" s="214"/>
      <c r="G517" s="214"/>
      <c r="H517" s="769"/>
      <c r="I517" s="769"/>
      <c r="J517" s="180"/>
      <c r="K517" s="769"/>
      <c r="L517" s="214"/>
      <c r="M517" s="1615"/>
      <c r="N517" s="214"/>
      <c r="O517" s="214"/>
      <c r="P517" s="214"/>
      <c r="Q517" s="214"/>
      <c r="R517" s="214"/>
      <c r="S517" s="214"/>
      <c r="T517" s="214"/>
      <c r="U517" s="214"/>
      <c r="V517" s="214"/>
      <c r="W517" s="214"/>
      <c r="X517" s="214"/>
      <c r="Y517" s="214"/>
      <c r="Z517" s="214"/>
      <c r="AA517" s="214"/>
      <c r="AB517" s="214"/>
    </row>
    <row r="518">
      <c r="A518" s="180"/>
      <c r="B518" s="214"/>
      <c r="C518" s="214"/>
      <c r="D518" s="214"/>
      <c r="E518" s="214"/>
      <c r="F518" s="214"/>
      <c r="G518" s="214"/>
      <c r="H518" s="769"/>
      <c r="I518" s="769"/>
      <c r="J518" s="180"/>
      <c r="K518" s="769"/>
      <c r="L518" s="214"/>
      <c r="M518" s="1615"/>
      <c r="N518" s="214"/>
      <c r="O518" s="214"/>
      <c r="P518" s="214"/>
      <c r="Q518" s="214"/>
      <c r="R518" s="214"/>
      <c r="S518" s="214"/>
      <c r="T518" s="214"/>
      <c r="U518" s="214"/>
      <c r="V518" s="214"/>
      <c r="W518" s="214"/>
      <c r="X518" s="214"/>
      <c r="Y518" s="214"/>
      <c r="Z518" s="214"/>
      <c r="AA518" s="214"/>
      <c r="AB518" s="214"/>
    </row>
    <row r="519">
      <c r="A519" s="180"/>
      <c r="B519" s="214"/>
      <c r="C519" s="214"/>
      <c r="D519" s="214"/>
      <c r="E519" s="214"/>
      <c r="F519" s="214"/>
      <c r="G519" s="214"/>
      <c r="H519" s="769"/>
      <c r="I519" s="769"/>
      <c r="J519" s="180"/>
      <c r="K519" s="769"/>
      <c r="L519" s="214"/>
      <c r="M519" s="1615"/>
      <c r="N519" s="214"/>
      <c r="O519" s="214"/>
      <c r="P519" s="214"/>
      <c r="Q519" s="214"/>
      <c r="R519" s="214"/>
      <c r="S519" s="214"/>
      <c r="T519" s="214"/>
      <c r="U519" s="214"/>
      <c r="V519" s="214"/>
      <c r="W519" s="214"/>
      <c r="X519" s="214"/>
      <c r="Y519" s="214"/>
      <c r="Z519" s="214"/>
      <c r="AA519" s="214"/>
      <c r="AB519" s="214"/>
    </row>
    <row r="520">
      <c r="A520" s="180"/>
      <c r="B520" s="214"/>
      <c r="C520" s="214"/>
      <c r="D520" s="214"/>
      <c r="E520" s="214"/>
      <c r="F520" s="214"/>
      <c r="G520" s="214"/>
      <c r="H520" s="769"/>
      <c r="I520" s="769"/>
      <c r="J520" s="180"/>
      <c r="K520" s="769"/>
      <c r="L520" s="214"/>
      <c r="M520" s="1615"/>
      <c r="N520" s="214"/>
      <c r="O520" s="214"/>
      <c r="P520" s="214"/>
      <c r="Q520" s="214"/>
      <c r="R520" s="214"/>
      <c r="S520" s="214"/>
      <c r="T520" s="214"/>
      <c r="U520" s="214"/>
      <c r="V520" s="214"/>
      <c r="W520" s="214"/>
      <c r="X520" s="214"/>
      <c r="Y520" s="214"/>
      <c r="Z520" s="214"/>
      <c r="AA520" s="214"/>
      <c r="AB520" s="214"/>
    </row>
    <row r="521">
      <c r="A521" s="180"/>
      <c r="B521" s="214"/>
      <c r="C521" s="214"/>
      <c r="D521" s="214"/>
      <c r="E521" s="214"/>
      <c r="F521" s="214"/>
      <c r="G521" s="214"/>
      <c r="H521" s="769"/>
      <c r="I521" s="769"/>
      <c r="J521" s="180"/>
      <c r="K521" s="769"/>
      <c r="L521" s="214"/>
      <c r="M521" s="1615"/>
      <c r="N521" s="214"/>
      <c r="O521" s="214"/>
      <c r="P521" s="214"/>
      <c r="Q521" s="214"/>
      <c r="R521" s="214"/>
      <c r="S521" s="214"/>
      <c r="T521" s="214"/>
      <c r="U521" s="214"/>
      <c r="V521" s="214"/>
      <c r="W521" s="214"/>
      <c r="X521" s="214"/>
      <c r="Y521" s="214"/>
      <c r="Z521" s="214"/>
      <c r="AA521" s="214"/>
      <c r="AB521" s="214"/>
    </row>
    <row r="522">
      <c r="A522" s="180"/>
      <c r="B522" s="214"/>
      <c r="C522" s="214"/>
      <c r="D522" s="214"/>
      <c r="E522" s="214"/>
      <c r="F522" s="214"/>
      <c r="G522" s="214"/>
      <c r="H522" s="769"/>
      <c r="I522" s="769"/>
      <c r="J522" s="180"/>
      <c r="K522" s="769"/>
      <c r="L522" s="214"/>
      <c r="M522" s="1615"/>
      <c r="N522" s="214"/>
      <c r="O522" s="214"/>
      <c r="P522" s="214"/>
      <c r="Q522" s="214"/>
      <c r="R522" s="214"/>
      <c r="S522" s="214"/>
      <c r="T522" s="214"/>
      <c r="U522" s="214"/>
      <c r="V522" s="214"/>
      <c r="W522" s="214"/>
      <c r="X522" s="214"/>
      <c r="Y522" s="214"/>
      <c r="Z522" s="214"/>
      <c r="AA522" s="214"/>
      <c r="AB522" s="214"/>
    </row>
    <row r="523">
      <c r="A523" s="180"/>
      <c r="B523" s="214"/>
      <c r="C523" s="214"/>
      <c r="D523" s="214"/>
      <c r="E523" s="214"/>
      <c r="F523" s="214"/>
      <c r="G523" s="214"/>
      <c r="H523" s="769"/>
      <c r="I523" s="769"/>
      <c r="J523" s="180"/>
      <c r="K523" s="769"/>
      <c r="L523" s="214"/>
      <c r="M523" s="1615"/>
      <c r="N523" s="214"/>
      <c r="O523" s="214"/>
      <c r="P523" s="214"/>
      <c r="Q523" s="214"/>
      <c r="R523" s="214"/>
      <c r="S523" s="214"/>
      <c r="T523" s="214"/>
      <c r="U523" s="214"/>
      <c r="V523" s="214"/>
      <c r="W523" s="214"/>
      <c r="X523" s="214"/>
      <c r="Y523" s="214"/>
      <c r="Z523" s="214"/>
      <c r="AA523" s="214"/>
      <c r="AB523" s="214"/>
    </row>
    <row r="524">
      <c r="A524" s="180"/>
      <c r="B524" s="214"/>
      <c r="C524" s="214"/>
      <c r="D524" s="214"/>
      <c r="E524" s="214"/>
      <c r="F524" s="214"/>
      <c r="G524" s="214"/>
      <c r="H524" s="769"/>
      <c r="I524" s="769"/>
      <c r="J524" s="180"/>
      <c r="K524" s="769"/>
      <c r="L524" s="214"/>
      <c r="M524" s="1615"/>
      <c r="N524" s="214"/>
      <c r="O524" s="214"/>
      <c r="P524" s="214"/>
      <c r="Q524" s="214"/>
      <c r="R524" s="214"/>
      <c r="S524" s="214"/>
      <c r="T524" s="214"/>
      <c r="U524" s="214"/>
      <c r="V524" s="214"/>
      <c r="W524" s="214"/>
      <c r="X524" s="214"/>
      <c r="Y524" s="214"/>
      <c r="Z524" s="214"/>
      <c r="AA524" s="214"/>
      <c r="AB524" s="214"/>
    </row>
    <row r="525">
      <c r="A525" s="180"/>
      <c r="B525" s="214"/>
      <c r="C525" s="214"/>
      <c r="D525" s="214"/>
      <c r="E525" s="214"/>
      <c r="F525" s="214"/>
      <c r="G525" s="214"/>
      <c r="H525" s="769"/>
      <c r="I525" s="769"/>
      <c r="J525" s="180"/>
      <c r="K525" s="769"/>
      <c r="L525" s="214"/>
      <c r="M525" s="1615"/>
      <c r="N525" s="214"/>
      <c r="O525" s="214"/>
      <c r="P525" s="214"/>
      <c r="Q525" s="214"/>
      <c r="R525" s="214"/>
      <c r="S525" s="214"/>
      <c r="T525" s="214"/>
      <c r="U525" s="214"/>
      <c r="V525" s="214"/>
      <c r="W525" s="214"/>
      <c r="X525" s="214"/>
      <c r="Y525" s="214"/>
      <c r="Z525" s="214"/>
      <c r="AA525" s="214"/>
      <c r="AB525" s="214"/>
    </row>
    <row r="526">
      <c r="A526" s="180"/>
      <c r="B526" s="214"/>
      <c r="C526" s="214"/>
      <c r="D526" s="214"/>
      <c r="E526" s="214"/>
      <c r="F526" s="214"/>
      <c r="G526" s="214"/>
      <c r="H526" s="769"/>
      <c r="I526" s="769"/>
      <c r="J526" s="180"/>
      <c r="K526" s="769"/>
      <c r="L526" s="214"/>
      <c r="M526" s="1615"/>
      <c r="N526" s="214"/>
      <c r="O526" s="214"/>
      <c r="P526" s="214"/>
      <c r="Q526" s="214"/>
      <c r="R526" s="214"/>
      <c r="S526" s="214"/>
      <c r="T526" s="214"/>
      <c r="U526" s="214"/>
      <c r="V526" s="214"/>
      <c r="W526" s="214"/>
      <c r="X526" s="214"/>
      <c r="Y526" s="214"/>
      <c r="Z526" s="214"/>
      <c r="AA526" s="214"/>
      <c r="AB526" s="214"/>
    </row>
    <row r="527">
      <c r="A527" s="180"/>
      <c r="B527" s="214"/>
      <c r="C527" s="214"/>
      <c r="D527" s="214"/>
      <c r="E527" s="214"/>
      <c r="F527" s="214"/>
      <c r="G527" s="214"/>
      <c r="H527" s="769"/>
      <c r="I527" s="769"/>
      <c r="J527" s="180"/>
      <c r="K527" s="769"/>
      <c r="L527" s="214"/>
      <c r="M527" s="1615"/>
      <c r="N527" s="214"/>
      <c r="O527" s="214"/>
      <c r="P527" s="214"/>
      <c r="Q527" s="214"/>
      <c r="R527" s="214"/>
      <c r="S527" s="214"/>
      <c r="T527" s="214"/>
      <c r="U527" s="214"/>
      <c r="V527" s="214"/>
      <c r="W527" s="214"/>
      <c r="X527" s="214"/>
      <c r="Y527" s="214"/>
      <c r="Z527" s="214"/>
      <c r="AA527" s="214"/>
      <c r="AB527" s="214"/>
    </row>
    <row r="528">
      <c r="A528" s="180"/>
      <c r="B528" s="214"/>
      <c r="C528" s="214"/>
      <c r="D528" s="214"/>
      <c r="E528" s="214"/>
      <c r="F528" s="214"/>
      <c r="G528" s="214"/>
      <c r="H528" s="769"/>
      <c r="I528" s="769"/>
      <c r="J528" s="180"/>
      <c r="K528" s="769"/>
      <c r="L528" s="214"/>
      <c r="M528" s="1615"/>
      <c r="N528" s="214"/>
      <c r="O528" s="214"/>
      <c r="P528" s="214"/>
      <c r="Q528" s="214"/>
      <c r="R528" s="214"/>
      <c r="S528" s="214"/>
      <c r="T528" s="214"/>
      <c r="U528" s="214"/>
      <c r="V528" s="214"/>
      <c r="W528" s="214"/>
      <c r="X528" s="214"/>
      <c r="Y528" s="214"/>
      <c r="Z528" s="214"/>
      <c r="AA528" s="214"/>
      <c r="AB528" s="214"/>
    </row>
    <row r="529">
      <c r="A529" s="180"/>
      <c r="B529" s="214"/>
      <c r="C529" s="214"/>
      <c r="D529" s="214"/>
      <c r="E529" s="214"/>
      <c r="F529" s="214"/>
      <c r="G529" s="214"/>
      <c r="H529" s="769"/>
      <c r="I529" s="769"/>
      <c r="J529" s="180"/>
      <c r="K529" s="769"/>
      <c r="L529" s="214"/>
      <c r="M529" s="1615"/>
      <c r="N529" s="214"/>
      <c r="O529" s="214"/>
      <c r="P529" s="214"/>
      <c r="Q529" s="214"/>
      <c r="R529" s="214"/>
      <c r="S529" s="214"/>
      <c r="T529" s="214"/>
      <c r="U529" s="214"/>
      <c r="V529" s="214"/>
      <c r="W529" s="214"/>
      <c r="X529" s="214"/>
      <c r="Y529" s="214"/>
      <c r="Z529" s="214"/>
      <c r="AA529" s="214"/>
      <c r="AB529" s="214"/>
    </row>
    <row r="530">
      <c r="A530" s="180"/>
      <c r="B530" s="214"/>
      <c r="C530" s="214"/>
      <c r="D530" s="214"/>
      <c r="E530" s="214"/>
      <c r="F530" s="214"/>
      <c r="G530" s="214"/>
      <c r="H530" s="769"/>
      <c r="I530" s="769"/>
      <c r="J530" s="180"/>
      <c r="K530" s="769"/>
      <c r="L530" s="214"/>
      <c r="M530" s="1615"/>
      <c r="N530" s="214"/>
      <c r="O530" s="214"/>
      <c r="P530" s="214"/>
      <c r="Q530" s="214"/>
      <c r="R530" s="214"/>
      <c r="S530" s="214"/>
      <c r="T530" s="214"/>
      <c r="U530" s="214"/>
      <c r="V530" s="214"/>
      <c r="W530" s="214"/>
      <c r="X530" s="214"/>
      <c r="Y530" s="214"/>
      <c r="Z530" s="214"/>
      <c r="AA530" s="214"/>
      <c r="AB530" s="214"/>
    </row>
    <row r="531">
      <c r="A531" s="180"/>
      <c r="B531" s="214"/>
      <c r="C531" s="214"/>
      <c r="D531" s="214"/>
      <c r="E531" s="214"/>
      <c r="F531" s="214"/>
      <c r="G531" s="214"/>
      <c r="H531" s="769"/>
      <c r="I531" s="769"/>
      <c r="J531" s="180"/>
      <c r="K531" s="769"/>
      <c r="L531" s="214"/>
      <c r="M531" s="1615"/>
      <c r="N531" s="214"/>
      <c r="O531" s="214"/>
      <c r="P531" s="214"/>
      <c r="Q531" s="214"/>
      <c r="R531" s="214"/>
      <c r="S531" s="214"/>
      <c r="T531" s="214"/>
      <c r="U531" s="214"/>
      <c r="V531" s="214"/>
      <c r="W531" s="214"/>
      <c r="X531" s="214"/>
      <c r="Y531" s="214"/>
      <c r="Z531" s="214"/>
      <c r="AA531" s="214"/>
      <c r="AB531" s="214"/>
    </row>
    <row r="532">
      <c r="A532" s="180"/>
      <c r="B532" s="214"/>
      <c r="C532" s="214"/>
      <c r="D532" s="214"/>
      <c r="E532" s="214"/>
      <c r="F532" s="214"/>
      <c r="G532" s="214"/>
      <c r="H532" s="769"/>
      <c r="I532" s="769"/>
      <c r="J532" s="180"/>
      <c r="K532" s="769"/>
      <c r="L532" s="214"/>
      <c r="M532" s="1615"/>
      <c r="N532" s="214"/>
      <c r="O532" s="214"/>
      <c r="P532" s="214"/>
      <c r="Q532" s="214"/>
      <c r="R532" s="214"/>
      <c r="S532" s="214"/>
      <c r="T532" s="214"/>
      <c r="U532" s="214"/>
      <c r="V532" s="214"/>
      <c r="W532" s="214"/>
      <c r="X532" s="214"/>
      <c r="Y532" s="214"/>
      <c r="Z532" s="214"/>
      <c r="AA532" s="214"/>
      <c r="AB532" s="214"/>
    </row>
    <row r="533">
      <c r="A533" s="180"/>
      <c r="B533" s="214"/>
      <c r="C533" s="214"/>
      <c r="D533" s="214"/>
      <c r="E533" s="214"/>
      <c r="F533" s="214"/>
      <c r="G533" s="214"/>
      <c r="H533" s="769"/>
      <c r="I533" s="769"/>
      <c r="J533" s="180"/>
      <c r="K533" s="769"/>
      <c r="L533" s="214"/>
      <c r="M533" s="1615"/>
      <c r="N533" s="214"/>
      <c r="O533" s="214"/>
      <c r="P533" s="214"/>
      <c r="Q533" s="214"/>
      <c r="R533" s="214"/>
      <c r="S533" s="214"/>
      <c r="T533" s="214"/>
      <c r="U533" s="214"/>
      <c r="V533" s="214"/>
      <c r="W533" s="214"/>
      <c r="X533" s="214"/>
      <c r="Y533" s="214"/>
      <c r="Z533" s="214"/>
      <c r="AA533" s="214"/>
      <c r="AB533" s="214"/>
    </row>
    <row r="534">
      <c r="A534" s="180"/>
      <c r="B534" s="214"/>
      <c r="C534" s="214"/>
      <c r="D534" s="214"/>
      <c r="E534" s="214"/>
      <c r="F534" s="214"/>
      <c r="G534" s="214"/>
      <c r="H534" s="769"/>
      <c r="I534" s="769"/>
      <c r="J534" s="180"/>
      <c r="K534" s="769"/>
      <c r="L534" s="214"/>
      <c r="M534" s="1615"/>
      <c r="N534" s="214"/>
      <c r="O534" s="214"/>
      <c r="P534" s="214"/>
      <c r="Q534" s="214"/>
      <c r="R534" s="214"/>
      <c r="S534" s="214"/>
      <c r="T534" s="214"/>
      <c r="U534" s="214"/>
      <c r="V534" s="214"/>
      <c r="W534" s="214"/>
      <c r="X534" s="214"/>
      <c r="Y534" s="214"/>
      <c r="Z534" s="214"/>
      <c r="AA534" s="214"/>
      <c r="AB534" s="214"/>
    </row>
    <row r="535">
      <c r="A535" s="180"/>
      <c r="B535" s="214"/>
      <c r="C535" s="214"/>
      <c r="D535" s="214"/>
      <c r="E535" s="214"/>
      <c r="F535" s="214"/>
      <c r="G535" s="214"/>
      <c r="H535" s="769"/>
      <c r="I535" s="769"/>
      <c r="J535" s="180"/>
      <c r="K535" s="769"/>
      <c r="L535" s="214"/>
      <c r="M535" s="1615"/>
      <c r="N535" s="214"/>
      <c r="O535" s="214"/>
      <c r="P535" s="214"/>
      <c r="Q535" s="214"/>
      <c r="R535" s="214"/>
      <c r="S535" s="214"/>
      <c r="T535" s="214"/>
      <c r="U535" s="214"/>
      <c r="V535" s="214"/>
      <c r="W535" s="214"/>
      <c r="X535" s="214"/>
      <c r="Y535" s="214"/>
      <c r="Z535" s="214"/>
      <c r="AA535" s="214"/>
      <c r="AB535" s="214"/>
    </row>
    <row r="536">
      <c r="A536" s="180"/>
      <c r="B536" s="214"/>
      <c r="C536" s="214"/>
      <c r="D536" s="214"/>
      <c r="E536" s="214"/>
      <c r="F536" s="214"/>
      <c r="G536" s="214"/>
      <c r="H536" s="769"/>
      <c r="I536" s="769"/>
      <c r="J536" s="180"/>
      <c r="K536" s="769"/>
      <c r="L536" s="214"/>
      <c r="M536" s="1615"/>
      <c r="N536" s="214"/>
      <c r="O536" s="214"/>
      <c r="P536" s="214"/>
      <c r="Q536" s="214"/>
      <c r="R536" s="214"/>
      <c r="S536" s="214"/>
      <c r="T536" s="214"/>
      <c r="U536" s="214"/>
      <c r="V536" s="214"/>
      <c r="W536" s="214"/>
      <c r="X536" s="214"/>
      <c r="Y536" s="214"/>
      <c r="Z536" s="214"/>
      <c r="AA536" s="214"/>
      <c r="AB536" s="214"/>
    </row>
    <row r="537">
      <c r="A537" s="180"/>
      <c r="B537" s="214"/>
      <c r="C537" s="214"/>
      <c r="D537" s="214"/>
      <c r="E537" s="214"/>
      <c r="F537" s="214"/>
      <c r="G537" s="214"/>
      <c r="H537" s="769"/>
      <c r="I537" s="769"/>
      <c r="J537" s="180"/>
      <c r="K537" s="769"/>
      <c r="L537" s="214"/>
      <c r="M537" s="1615"/>
      <c r="N537" s="214"/>
      <c r="O537" s="214"/>
      <c r="P537" s="214"/>
      <c r="Q537" s="214"/>
      <c r="R537" s="214"/>
      <c r="S537" s="214"/>
      <c r="T537" s="214"/>
      <c r="U537" s="214"/>
      <c r="V537" s="214"/>
      <c r="W537" s="214"/>
      <c r="X537" s="214"/>
      <c r="Y537" s="214"/>
      <c r="Z537" s="214"/>
      <c r="AA537" s="214"/>
      <c r="AB537" s="214"/>
    </row>
    <row r="538">
      <c r="A538" s="180"/>
      <c r="B538" s="214"/>
      <c r="C538" s="214"/>
      <c r="D538" s="214"/>
      <c r="E538" s="214"/>
      <c r="F538" s="214"/>
      <c r="G538" s="214"/>
      <c r="H538" s="769"/>
      <c r="I538" s="769"/>
      <c r="J538" s="180"/>
      <c r="K538" s="769"/>
      <c r="L538" s="214"/>
      <c r="M538" s="1615"/>
      <c r="N538" s="214"/>
      <c r="O538" s="214"/>
      <c r="P538" s="214"/>
      <c r="Q538" s="214"/>
      <c r="R538" s="214"/>
      <c r="S538" s="214"/>
      <c r="T538" s="214"/>
      <c r="U538" s="214"/>
      <c r="V538" s="214"/>
      <c r="W538" s="214"/>
      <c r="X538" s="214"/>
      <c r="Y538" s="214"/>
      <c r="Z538" s="214"/>
      <c r="AA538" s="214"/>
      <c r="AB538" s="214"/>
    </row>
    <row r="539">
      <c r="A539" s="180"/>
      <c r="B539" s="214"/>
      <c r="C539" s="214"/>
      <c r="D539" s="214"/>
      <c r="E539" s="214"/>
      <c r="F539" s="214"/>
      <c r="G539" s="214"/>
      <c r="H539" s="769"/>
      <c r="I539" s="769"/>
      <c r="J539" s="180"/>
      <c r="K539" s="769"/>
      <c r="L539" s="214"/>
      <c r="M539" s="1615"/>
      <c r="N539" s="214"/>
      <c r="O539" s="214"/>
      <c r="P539" s="214"/>
      <c r="Q539" s="214"/>
      <c r="R539" s="214"/>
      <c r="S539" s="214"/>
      <c r="T539" s="214"/>
      <c r="U539" s="214"/>
      <c r="V539" s="214"/>
      <c r="W539" s="214"/>
      <c r="X539" s="214"/>
      <c r="Y539" s="214"/>
      <c r="Z539" s="214"/>
      <c r="AA539" s="214"/>
      <c r="AB539" s="214"/>
    </row>
    <row r="540">
      <c r="A540" s="180"/>
      <c r="B540" s="214"/>
      <c r="C540" s="214"/>
      <c r="D540" s="214"/>
      <c r="E540" s="214"/>
      <c r="F540" s="214"/>
      <c r="G540" s="214"/>
      <c r="H540" s="769"/>
      <c r="I540" s="769"/>
      <c r="J540" s="180"/>
      <c r="K540" s="769"/>
      <c r="L540" s="214"/>
      <c r="M540" s="1615"/>
      <c r="N540" s="214"/>
      <c r="O540" s="214"/>
      <c r="P540" s="214"/>
      <c r="Q540" s="214"/>
      <c r="R540" s="214"/>
      <c r="S540" s="214"/>
      <c r="T540" s="214"/>
      <c r="U540" s="214"/>
      <c r="V540" s="214"/>
      <c r="W540" s="214"/>
      <c r="X540" s="214"/>
      <c r="Y540" s="214"/>
      <c r="Z540" s="214"/>
      <c r="AA540" s="214"/>
      <c r="AB540" s="214"/>
    </row>
    <row r="541">
      <c r="A541" s="180"/>
      <c r="B541" s="214"/>
      <c r="C541" s="214"/>
      <c r="D541" s="214"/>
      <c r="E541" s="214"/>
      <c r="F541" s="214"/>
      <c r="G541" s="214"/>
      <c r="H541" s="769"/>
      <c r="I541" s="769"/>
      <c r="J541" s="180"/>
      <c r="K541" s="769"/>
      <c r="L541" s="214"/>
      <c r="M541" s="1615"/>
      <c r="N541" s="214"/>
      <c r="O541" s="214"/>
      <c r="P541" s="214"/>
      <c r="Q541" s="214"/>
      <c r="R541" s="214"/>
      <c r="S541" s="214"/>
      <c r="T541" s="214"/>
      <c r="U541" s="214"/>
      <c r="V541" s="214"/>
      <c r="W541" s="214"/>
      <c r="X541" s="214"/>
      <c r="Y541" s="214"/>
      <c r="Z541" s="214"/>
      <c r="AA541" s="214"/>
      <c r="AB541" s="214"/>
    </row>
    <row r="542">
      <c r="A542" s="180"/>
      <c r="B542" s="214"/>
      <c r="C542" s="214"/>
      <c r="D542" s="214"/>
      <c r="E542" s="214"/>
      <c r="F542" s="214"/>
      <c r="G542" s="214"/>
      <c r="H542" s="769"/>
      <c r="I542" s="769"/>
      <c r="J542" s="180"/>
      <c r="K542" s="769"/>
      <c r="L542" s="214"/>
      <c r="M542" s="1615"/>
      <c r="N542" s="214"/>
      <c r="O542" s="214"/>
      <c r="P542" s="214"/>
      <c r="Q542" s="214"/>
      <c r="R542" s="214"/>
      <c r="S542" s="214"/>
      <c r="T542" s="214"/>
      <c r="U542" s="214"/>
      <c r="V542" s="214"/>
      <c r="W542" s="214"/>
      <c r="X542" s="214"/>
      <c r="Y542" s="214"/>
      <c r="Z542" s="214"/>
      <c r="AA542" s="214"/>
      <c r="AB542" s="214"/>
    </row>
    <row r="543">
      <c r="A543" s="180"/>
      <c r="B543" s="214"/>
      <c r="C543" s="214"/>
      <c r="D543" s="214"/>
      <c r="E543" s="214"/>
      <c r="F543" s="214"/>
      <c r="G543" s="214"/>
      <c r="H543" s="769"/>
      <c r="I543" s="769"/>
      <c r="J543" s="180"/>
      <c r="K543" s="769"/>
      <c r="L543" s="214"/>
      <c r="M543" s="1615"/>
      <c r="N543" s="214"/>
      <c r="O543" s="214"/>
      <c r="P543" s="214"/>
      <c r="Q543" s="214"/>
      <c r="R543" s="214"/>
      <c r="S543" s="214"/>
      <c r="T543" s="214"/>
      <c r="U543" s="214"/>
      <c r="V543" s="214"/>
      <c r="W543" s="214"/>
      <c r="X543" s="214"/>
      <c r="Y543" s="214"/>
      <c r="Z543" s="214"/>
      <c r="AA543" s="214"/>
      <c r="AB543" s="214"/>
    </row>
    <row r="544">
      <c r="A544" s="180"/>
      <c r="B544" s="214"/>
      <c r="C544" s="214"/>
      <c r="D544" s="214"/>
      <c r="E544" s="214"/>
      <c r="F544" s="214"/>
      <c r="G544" s="214"/>
      <c r="H544" s="769"/>
      <c r="I544" s="769"/>
      <c r="J544" s="180"/>
      <c r="K544" s="769"/>
      <c r="L544" s="214"/>
      <c r="M544" s="1615"/>
      <c r="N544" s="214"/>
      <c r="O544" s="214"/>
      <c r="P544" s="214"/>
      <c r="Q544" s="214"/>
      <c r="R544" s="214"/>
      <c r="S544" s="214"/>
      <c r="T544" s="214"/>
      <c r="U544" s="214"/>
      <c r="V544" s="214"/>
      <c r="W544" s="214"/>
      <c r="X544" s="214"/>
      <c r="Y544" s="214"/>
      <c r="Z544" s="214"/>
      <c r="AA544" s="214"/>
      <c r="AB544" s="214"/>
    </row>
    <row r="545">
      <c r="A545" s="180"/>
      <c r="B545" s="214"/>
      <c r="C545" s="214"/>
      <c r="D545" s="214"/>
      <c r="E545" s="214"/>
      <c r="F545" s="214"/>
      <c r="G545" s="214"/>
      <c r="H545" s="769"/>
      <c r="I545" s="769"/>
      <c r="J545" s="180"/>
      <c r="K545" s="769"/>
      <c r="L545" s="214"/>
      <c r="M545" s="1615"/>
      <c r="N545" s="214"/>
      <c r="O545" s="214"/>
      <c r="P545" s="214"/>
      <c r="Q545" s="214"/>
      <c r="R545" s="214"/>
      <c r="S545" s="214"/>
      <c r="T545" s="214"/>
      <c r="U545" s="214"/>
      <c r="V545" s="214"/>
      <c r="W545" s="214"/>
      <c r="X545" s="214"/>
      <c r="Y545" s="214"/>
      <c r="Z545" s="214"/>
      <c r="AA545" s="214"/>
      <c r="AB545" s="214"/>
    </row>
    <row r="546">
      <c r="A546" s="180"/>
      <c r="B546" s="214"/>
      <c r="C546" s="214"/>
      <c r="D546" s="214"/>
      <c r="E546" s="214"/>
      <c r="F546" s="214"/>
      <c r="G546" s="214"/>
      <c r="H546" s="769"/>
      <c r="I546" s="769"/>
      <c r="J546" s="180"/>
      <c r="K546" s="769"/>
      <c r="L546" s="214"/>
      <c r="M546" s="1615"/>
      <c r="N546" s="214"/>
      <c r="O546" s="214"/>
      <c r="P546" s="214"/>
      <c r="Q546" s="214"/>
      <c r="R546" s="214"/>
      <c r="S546" s="214"/>
      <c r="T546" s="214"/>
      <c r="U546" s="214"/>
      <c r="V546" s="214"/>
      <c r="W546" s="214"/>
      <c r="X546" s="214"/>
      <c r="Y546" s="214"/>
      <c r="Z546" s="214"/>
      <c r="AA546" s="214"/>
      <c r="AB546" s="214"/>
    </row>
    <row r="547">
      <c r="A547" s="180"/>
      <c r="B547" s="214"/>
      <c r="C547" s="214"/>
      <c r="D547" s="214"/>
      <c r="E547" s="214"/>
      <c r="F547" s="214"/>
      <c r="G547" s="214"/>
      <c r="H547" s="769"/>
      <c r="I547" s="769"/>
      <c r="J547" s="180"/>
      <c r="K547" s="769"/>
      <c r="L547" s="214"/>
      <c r="M547" s="1615"/>
      <c r="N547" s="214"/>
      <c r="O547" s="214"/>
      <c r="P547" s="214"/>
      <c r="Q547" s="214"/>
      <c r="R547" s="214"/>
      <c r="S547" s="214"/>
      <c r="T547" s="214"/>
      <c r="U547" s="214"/>
      <c r="V547" s="214"/>
      <c r="W547" s="214"/>
      <c r="X547" s="214"/>
      <c r="Y547" s="214"/>
      <c r="Z547" s="214"/>
      <c r="AA547" s="214"/>
      <c r="AB547" s="214"/>
    </row>
    <row r="548">
      <c r="A548" s="180"/>
      <c r="B548" s="214"/>
      <c r="C548" s="214"/>
      <c r="D548" s="214"/>
      <c r="E548" s="214"/>
      <c r="F548" s="214"/>
      <c r="G548" s="214"/>
      <c r="H548" s="769"/>
      <c r="I548" s="769"/>
      <c r="J548" s="180"/>
      <c r="K548" s="769"/>
      <c r="L548" s="214"/>
      <c r="M548" s="1615"/>
      <c r="N548" s="214"/>
      <c r="O548" s="214"/>
      <c r="P548" s="214"/>
      <c r="Q548" s="214"/>
      <c r="R548" s="214"/>
      <c r="S548" s="214"/>
      <c r="T548" s="214"/>
      <c r="U548" s="214"/>
      <c r="V548" s="214"/>
      <c r="W548" s="214"/>
      <c r="X548" s="214"/>
      <c r="Y548" s="214"/>
      <c r="Z548" s="214"/>
      <c r="AA548" s="214"/>
      <c r="AB548" s="214"/>
    </row>
    <row r="549">
      <c r="A549" s="180"/>
      <c r="B549" s="214"/>
      <c r="C549" s="214"/>
      <c r="D549" s="214"/>
      <c r="E549" s="214"/>
      <c r="F549" s="214"/>
      <c r="G549" s="214"/>
      <c r="H549" s="769"/>
      <c r="I549" s="769"/>
      <c r="J549" s="180"/>
      <c r="K549" s="769"/>
      <c r="L549" s="214"/>
      <c r="M549" s="1615"/>
      <c r="N549" s="214"/>
      <c r="O549" s="214"/>
      <c r="P549" s="214"/>
      <c r="Q549" s="214"/>
      <c r="R549" s="214"/>
      <c r="S549" s="214"/>
      <c r="T549" s="214"/>
      <c r="U549" s="214"/>
      <c r="V549" s="214"/>
      <c r="W549" s="214"/>
      <c r="X549" s="214"/>
      <c r="Y549" s="214"/>
      <c r="Z549" s="214"/>
      <c r="AA549" s="214"/>
      <c r="AB549" s="214"/>
    </row>
    <row r="550">
      <c r="A550" s="180"/>
      <c r="B550" s="214"/>
      <c r="C550" s="214"/>
      <c r="D550" s="214"/>
      <c r="E550" s="214"/>
      <c r="F550" s="214"/>
      <c r="G550" s="214"/>
      <c r="H550" s="769"/>
      <c r="I550" s="769"/>
      <c r="J550" s="180"/>
      <c r="K550" s="769"/>
      <c r="L550" s="214"/>
      <c r="M550" s="1615"/>
      <c r="N550" s="214"/>
      <c r="O550" s="214"/>
      <c r="P550" s="214"/>
      <c r="Q550" s="214"/>
      <c r="R550" s="214"/>
      <c r="S550" s="214"/>
      <c r="T550" s="214"/>
      <c r="U550" s="214"/>
      <c r="V550" s="214"/>
      <c r="W550" s="214"/>
      <c r="X550" s="214"/>
      <c r="Y550" s="214"/>
      <c r="Z550" s="214"/>
      <c r="AA550" s="214"/>
      <c r="AB550" s="214"/>
    </row>
    <row r="551">
      <c r="A551" s="180"/>
      <c r="B551" s="214"/>
      <c r="C551" s="214"/>
      <c r="D551" s="214"/>
      <c r="E551" s="214"/>
      <c r="F551" s="214"/>
      <c r="G551" s="214"/>
      <c r="H551" s="769"/>
      <c r="I551" s="769"/>
      <c r="J551" s="180"/>
      <c r="K551" s="769"/>
      <c r="L551" s="214"/>
      <c r="M551" s="1615"/>
      <c r="N551" s="214"/>
      <c r="O551" s="214"/>
      <c r="P551" s="214"/>
      <c r="Q551" s="214"/>
      <c r="R551" s="214"/>
      <c r="S551" s="214"/>
      <c r="T551" s="214"/>
      <c r="U551" s="214"/>
      <c r="V551" s="214"/>
      <c r="W551" s="214"/>
      <c r="X551" s="214"/>
      <c r="Y551" s="214"/>
      <c r="Z551" s="214"/>
      <c r="AA551" s="214"/>
      <c r="AB551" s="214"/>
    </row>
    <row r="552">
      <c r="A552" s="180"/>
      <c r="B552" s="214"/>
      <c r="C552" s="214"/>
      <c r="D552" s="214"/>
      <c r="E552" s="214"/>
      <c r="F552" s="214"/>
      <c r="G552" s="214"/>
      <c r="H552" s="769"/>
      <c r="I552" s="769"/>
      <c r="J552" s="180"/>
      <c r="K552" s="769"/>
      <c r="L552" s="214"/>
      <c r="M552" s="1615"/>
      <c r="N552" s="214"/>
      <c r="O552" s="214"/>
      <c r="P552" s="214"/>
      <c r="Q552" s="214"/>
      <c r="R552" s="214"/>
      <c r="S552" s="214"/>
      <c r="T552" s="214"/>
      <c r="U552" s="214"/>
      <c r="V552" s="214"/>
      <c r="W552" s="214"/>
      <c r="X552" s="214"/>
      <c r="Y552" s="214"/>
      <c r="Z552" s="214"/>
      <c r="AA552" s="214"/>
      <c r="AB552" s="214"/>
    </row>
    <row r="553">
      <c r="A553" s="180"/>
      <c r="B553" s="214"/>
      <c r="C553" s="214"/>
      <c r="D553" s="214"/>
      <c r="E553" s="214"/>
      <c r="F553" s="214"/>
      <c r="G553" s="214"/>
      <c r="H553" s="769"/>
      <c r="I553" s="769"/>
      <c r="J553" s="180"/>
      <c r="K553" s="769"/>
      <c r="L553" s="214"/>
      <c r="M553" s="1615"/>
      <c r="N553" s="214"/>
      <c r="O553" s="214"/>
      <c r="P553" s="214"/>
      <c r="Q553" s="214"/>
      <c r="R553" s="214"/>
      <c r="S553" s="214"/>
      <c r="T553" s="214"/>
      <c r="U553" s="214"/>
      <c r="V553" s="214"/>
      <c r="W553" s="214"/>
      <c r="X553" s="214"/>
      <c r="Y553" s="214"/>
      <c r="Z553" s="214"/>
      <c r="AA553" s="214"/>
      <c r="AB553" s="214"/>
    </row>
    <row r="554">
      <c r="A554" s="180"/>
      <c r="B554" s="214"/>
      <c r="C554" s="214"/>
      <c r="D554" s="214"/>
      <c r="E554" s="214"/>
      <c r="F554" s="214"/>
      <c r="G554" s="214"/>
      <c r="H554" s="769"/>
      <c r="I554" s="769"/>
      <c r="J554" s="180"/>
      <c r="K554" s="769"/>
      <c r="L554" s="214"/>
      <c r="M554" s="1615"/>
      <c r="N554" s="214"/>
      <c r="O554" s="214"/>
      <c r="P554" s="214"/>
      <c r="Q554" s="214"/>
      <c r="R554" s="214"/>
      <c r="S554" s="214"/>
      <c r="T554" s="214"/>
      <c r="U554" s="214"/>
      <c r="V554" s="214"/>
      <c r="W554" s="214"/>
      <c r="X554" s="214"/>
      <c r="Y554" s="214"/>
      <c r="Z554" s="214"/>
      <c r="AA554" s="214"/>
      <c r="AB554" s="214"/>
    </row>
    <row r="555">
      <c r="A555" s="180"/>
      <c r="B555" s="214"/>
      <c r="C555" s="214"/>
      <c r="D555" s="214"/>
      <c r="E555" s="214"/>
      <c r="F555" s="214"/>
      <c r="G555" s="214"/>
      <c r="H555" s="769"/>
      <c r="I555" s="769"/>
      <c r="J555" s="180"/>
      <c r="K555" s="769"/>
      <c r="L555" s="214"/>
      <c r="M555" s="1615"/>
      <c r="N555" s="214"/>
      <c r="O555" s="214"/>
      <c r="P555" s="214"/>
      <c r="Q555" s="214"/>
      <c r="R555" s="214"/>
      <c r="S555" s="214"/>
      <c r="T555" s="214"/>
      <c r="U555" s="214"/>
      <c r="V555" s="214"/>
      <c r="W555" s="214"/>
      <c r="X555" s="214"/>
      <c r="Y555" s="214"/>
      <c r="Z555" s="214"/>
      <c r="AA555" s="214"/>
      <c r="AB555" s="214"/>
    </row>
    <row r="556">
      <c r="A556" s="180"/>
      <c r="B556" s="214"/>
      <c r="C556" s="214"/>
      <c r="D556" s="214"/>
      <c r="E556" s="214"/>
      <c r="F556" s="214"/>
      <c r="G556" s="214"/>
      <c r="H556" s="769"/>
      <c r="I556" s="769"/>
      <c r="J556" s="180"/>
      <c r="K556" s="769"/>
      <c r="L556" s="214"/>
      <c r="M556" s="1615"/>
      <c r="N556" s="214"/>
      <c r="O556" s="214"/>
      <c r="P556" s="214"/>
      <c r="Q556" s="214"/>
      <c r="R556" s="214"/>
      <c r="S556" s="214"/>
      <c r="T556" s="214"/>
      <c r="U556" s="214"/>
      <c r="V556" s="214"/>
      <c r="W556" s="214"/>
      <c r="X556" s="214"/>
      <c r="Y556" s="214"/>
      <c r="Z556" s="214"/>
      <c r="AA556" s="214"/>
      <c r="AB556" s="214"/>
    </row>
    <row r="557">
      <c r="A557" s="180"/>
      <c r="B557" s="214"/>
      <c r="C557" s="214"/>
      <c r="D557" s="214"/>
      <c r="E557" s="214"/>
      <c r="F557" s="214"/>
      <c r="G557" s="214"/>
      <c r="H557" s="769"/>
      <c r="I557" s="769"/>
      <c r="J557" s="180"/>
      <c r="K557" s="769"/>
      <c r="L557" s="214"/>
      <c r="M557" s="1615"/>
      <c r="N557" s="214"/>
      <c r="O557" s="214"/>
      <c r="P557" s="214"/>
      <c r="Q557" s="214"/>
      <c r="R557" s="214"/>
      <c r="S557" s="214"/>
      <c r="T557" s="214"/>
      <c r="U557" s="214"/>
      <c r="V557" s="214"/>
      <c r="W557" s="214"/>
      <c r="X557" s="214"/>
      <c r="Y557" s="214"/>
      <c r="Z557" s="214"/>
      <c r="AA557" s="214"/>
      <c r="AB557" s="214"/>
    </row>
    <row r="558">
      <c r="A558" s="180"/>
      <c r="B558" s="214"/>
      <c r="C558" s="214"/>
      <c r="D558" s="214"/>
      <c r="E558" s="214"/>
      <c r="F558" s="214"/>
      <c r="G558" s="214"/>
      <c r="H558" s="769"/>
      <c r="I558" s="769"/>
      <c r="J558" s="180"/>
      <c r="K558" s="769"/>
      <c r="L558" s="214"/>
      <c r="M558" s="1615"/>
      <c r="N558" s="214"/>
      <c r="O558" s="214"/>
      <c r="P558" s="214"/>
      <c r="Q558" s="214"/>
      <c r="R558" s="214"/>
      <c r="S558" s="214"/>
      <c r="T558" s="214"/>
      <c r="U558" s="214"/>
      <c r="V558" s="214"/>
      <c r="W558" s="214"/>
      <c r="X558" s="214"/>
      <c r="Y558" s="214"/>
      <c r="Z558" s="214"/>
      <c r="AA558" s="214"/>
      <c r="AB558" s="214"/>
    </row>
    <row r="559">
      <c r="A559" s="180"/>
      <c r="B559" s="214"/>
      <c r="C559" s="214"/>
      <c r="D559" s="214"/>
      <c r="E559" s="214"/>
      <c r="F559" s="214"/>
      <c r="G559" s="214"/>
      <c r="H559" s="769"/>
      <c r="I559" s="769"/>
      <c r="J559" s="180"/>
      <c r="K559" s="769"/>
      <c r="L559" s="214"/>
      <c r="M559" s="1615"/>
      <c r="N559" s="214"/>
      <c r="O559" s="214"/>
      <c r="P559" s="214"/>
      <c r="Q559" s="214"/>
      <c r="R559" s="214"/>
      <c r="S559" s="214"/>
      <c r="T559" s="214"/>
      <c r="U559" s="214"/>
      <c r="V559" s="214"/>
      <c r="W559" s="214"/>
      <c r="X559" s="214"/>
      <c r="Y559" s="214"/>
      <c r="Z559" s="214"/>
      <c r="AA559" s="214"/>
      <c r="AB559" s="214"/>
    </row>
    <row r="560">
      <c r="A560" s="180"/>
      <c r="B560" s="214"/>
      <c r="C560" s="214"/>
      <c r="D560" s="214"/>
      <c r="E560" s="214"/>
      <c r="F560" s="214"/>
      <c r="G560" s="214"/>
      <c r="H560" s="769"/>
      <c r="I560" s="769"/>
      <c r="J560" s="180"/>
      <c r="K560" s="769"/>
      <c r="L560" s="214"/>
      <c r="M560" s="1615"/>
      <c r="N560" s="214"/>
      <c r="O560" s="214"/>
      <c r="P560" s="214"/>
      <c r="Q560" s="214"/>
      <c r="R560" s="214"/>
      <c r="S560" s="214"/>
      <c r="T560" s="214"/>
      <c r="U560" s="214"/>
      <c r="V560" s="214"/>
      <c r="W560" s="214"/>
      <c r="X560" s="214"/>
      <c r="Y560" s="214"/>
      <c r="Z560" s="214"/>
      <c r="AA560" s="214"/>
      <c r="AB560" s="214"/>
    </row>
    <row r="561">
      <c r="A561" s="180"/>
      <c r="B561" s="214"/>
      <c r="C561" s="214"/>
      <c r="D561" s="214"/>
      <c r="E561" s="214"/>
      <c r="F561" s="214"/>
      <c r="G561" s="214"/>
      <c r="H561" s="769"/>
      <c r="I561" s="769"/>
      <c r="J561" s="180"/>
      <c r="K561" s="769"/>
      <c r="L561" s="214"/>
      <c r="M561" s="1615"/>
      <c r="N561" s="214"/>
      <c r="O561" s="214"/>
      <c r="P561" s="214"/>
      <c r="Q561" s="214"/>
      <c r="R561" s="214"/>
      <c r="S561" s="214"/>
      <c r="T561" s="214"/>
      <c r="U561" s="214"/>
      <c r="V561" s="214"/>
      <c r="W561" s="214"/>
      <c r="X561" s="214"/>
      <c r="Y561" s="214"/>
      <c r="Z561" s="214"/>
      <c r="AA561" s="214"/>
      <c r="AB561" s="214"/>
    </row>
    <row r="562">
      <c r="A562" s="180"/>
      <c r="B562" s="214"/>
      <c r="C562" s="214"/>
      <c r="D562" s="214"/>
      <c r="E562" s="214"/>
      <c r="F562" s="214"/>
      <c r="G562" s="214"/>
      <c r="H562" s="769"/>
      <c r="I562" s="769"/>
      <c r="J562" s="180"/>
      <c r="K562" s="769"/>
      <c r="L562" s="214"/>
      <c r="M562" s="1615"/>
      <c r="N562" s="214"/>
      <c r="O562" s="214"/>
      <c r="P562" s="214"/>
      <c r="Q562" s="214"/>
      <c r="R562" s="214"/>
      <c r="S562" s="214"/>
      <c r="T562" s="214"/>
      <c r="U562" s="214"/>
      <c r="V562" s="214"/>
      <c r="W562" s="214"/>
      <c r="X562" s="214"/>
      <c r="Y562" s="214"/>
      <c r="Z562" s="214"/>
      <c r="AA562" s="214"/>
      <c r="AB562" s="214"/>
    </row>
    <row r="563">
      <c r="A563" s="180"/>
      <c r="B563" s="214"/>
      <c r="C563" s="214"/>
      <c r="D563" s="214"/>
      <c r="E563" s="214"/>
      <c r="F563" s="214"/>
      <c r="G563" s="214"/>
      <c r="H563" s="769"/>
      <c r="I563" s="769"/>
      <c r="J563" s="180"/>
      <c r="K563" s="769"/>
      <c r="L563" s="214"/>
      <c r="M563" s="1615"/>
      <c r="N563" s="214"/>
      <c r="O563" s="214"/>
      <c r="P563" s="214"/>
      <c r="Q563" s="214"/>
      <c r="R563" s="214"/>
      <c r="S563" s="214"/>
      <c r="T563" s="214"/>
      <c r="U563" s="214"/>
      <c r="V563" s="214"/>
      <c r="W563" s="214"/>
      <c r="X563" s="214"/>
      <c r="Y563" s="214"/>
      <c r="Z563" s="214"/>
      <c r="AA563" s="214"/>
      <c r="AB563" s="214"/>
    </row>
    <row r="564">
      <c r="A564" s="180"/>
      <c r="B564" s="214"/>
      <c r="C564" s="214"/>
      <c r="D564" s="214"/>
      <c r="E564" s="214"/>
      <c r="F564" s="214"/>
      <c r="G564" s="214"/>
      <c r="H564" s="769"/>
      <c r="I564" s="769"/>
      <c r="J564" s="180"/>
      <c r="K564" s="769"/>
      <c r="L564" s="214"/>
      <c r="M564" s="1615"/>
      <c r="N564" s="214"/>
      <c r="O564" s="214"/>
      <c r="P564" s="214"/>
      <c r="Q564" s="214"/>
      <c r="R564" s="214"/>
      <c r="S564" s="214"/>
      <c r="T564" s="214"/>
      <c r="U564" s="214"/>
      <c r="V564" s="214"/>
      <c r="W564" s="214"/>
      <c r="X564" s="214"/>
      <c r="Y564" s="214"/>
      <c r="Z564" s="214"/>
      <c r="AA564" s="214"/>
      <c r="AB564" s="214"/>
    </row>
    <row r="565">
      <c r="A565" s="180"/>
      <c r="B565" s="214"/>
      <c r="C565" s="214"/>
      <c r="D565" s="214"/>
      <c r="E565" s="214"/>
      <c r="F565" s="214"/>
      <c r="G565" s="214"/>
      <c r="H565" s="769"/>
      <c r="I565" s="769"/>
      <c r="J565" s="180"/>
      <c r="K565" s="769"/>
      <c r="L565" s="214"/>
      <c r="M565" s="1615"/>
      <c r="N565" s="214"/>
      <c r="O565" s="214"/>
      <c r="P565" s="214"/>
      <c r="Q565" s="214"/>
      <c r="R565" s="214"/>
      <c r="S565" s="214"/>
      <c r="T565" s="214"/>
      <c r="U565" s="214"/>
      <c r="V565" s="214"/>
      <c r="W565" s="214"/>
      <c r="X565" s="214"/>
      <c r="Y565" s="214"/>
      <c r="Z565" s="214"/>
      <c r="AA565" s="214"/>
      <c r="AB565" s="214"/>
    </row>
    <row r="566">
      <c r="A566" s="180"/>
      <c r="B566" s="214"/>
      <c r="C566" s="214"/>
      <c r="D566" s="214"/>
      <c r="E566" s="214"/>
      <c r="F566" s="214"/>
      <c r="G566" s="214"/>
      <c r="H566" s="769"/>
      <c r="I566" s="769"/>
      <c r="J566" s="180"/>
      <c r="K566" s="769"/>
      <c r="L566" s="214"/>
      <c r="M566" s="1615"/>
      <c r="N566" s="214"/>
      <c r="O566" s="214"/>
      <c r="P566" s="214"/>
      <c r="Q566" s="214"/>
      <c r="R566" s="214"/>
      <c r="S566" s="214"/>
      <c r="T566" s="214"/>
      <c r="U566" s="214"/>
      <c r="V566" s="214"/>
      <c r="W566" s="214"/>
      <c r="X566" s="214"/>
      <c r="Y566" s="214"/>
      <c r="Z566" s="214"/>
      <c r="AA566" s="214"/>
      <c r="AB566" s="214"/>
    </row>
    <row r="567">
      <c r="A567" s="180"/>
      <c r="B567" s="214"/>
      <c r="C567" s="214"/>
      <c r="D567" s="214"/>
      <c r="E567" s="214"/>
      <c r="F567" s="214"/>
      <c r="G567" s="214"/>
      <c r="H567" s="769"/>
      <c r="I567" s="769"/>
      <c r="J567" s="180"/>
      <c r="K567" s="769"/>
      <c r="L567" s="214"/>
      <c r="M567" s="1615"/>
      <c r="N567" s="214"/>
      <c r="O567" s="214"/>
      <c r="P567" s="214"/>
      <c r="Q567" s="214"/>
      <c r="R567" s="214"/>
      <c r="S567" s="214"/>
      <c r="T567" s="214"/>
      <c r="U567" s="214"/>
      <c r="V567" s="214"/>
      <c r="W567" s="214"/>
      <c r="X567" s="214"/>
      <c r="Y567" s="214"/>
      <c r="Z567" s="214"/>
      <c r="AA567" s="214"/>
      <c r="AB567" s="214"/>
    </row>
    <row r="568">
      <c r="A568" s="180"/>
      <c r="B568" s="214"/>
      <c r="C568" s="214"/>
      <c r="D568" s="214"/>
      <c r="E568" s="214"/>
      <c r="F568" s="214"/>
      <c r="G568" s="214"/>
      <c r="H568" s="769"/>
      <c r="I568" s="769"/>
      <c r="J568" s="180"/>
      <c r="K568" s="769"/>
      <c r="L568" s="214"/>
      <c r="M568" s="1615"/>
      <c r="N568" s="214"/>
      <c r="O568" s="214"/>
      <c r="P568" s="214"/>
      <c r="Q568" s="214"/>
      <c r="R568" s="214"/>
      <c r="S568" s="214"/>
      <c r="T568" s="214"/>
      <c r="U568" s="214"/>
      <c r="V568" s="214"/>
      <c r="W568" s="214"/>
      <c r="X568" s="214"/>
      <c r="Y568" s="214"/>
      <c r="Z568" s="214"/>
      <c r="AA568" s="214"/>
      <c r="AB568" s="214"/>
    </row>
    <row r="569">
      <c r="A569" s="180"/>
      <c r="B569" s="214"/>
      <c r="C569" s="214"/>
      <c r="D569" s="214"/>
      <c r="E569" s="214"/>
      <c r="F569" s="214"/>
      <c r="G569" s="214"/>
      <c r="H569" s="769"/>
      <c r="I569" s="769"/>
      <c r="J569" s="180"/>
      <c r="K569" s="769"/>
      <c r="L569" s="214"/>
      <c r="M569" s="1615"/>
      <c r="N569" s="214"/>
      <c r="O569" s="214"/>
      <c r="P569" s="214"/>
      <c r="Q569" s="214"/>
      <c r="R569" s="214"/>
      <c r="S569" s="214"/>
      <c r="T569" s="214"/>
      <c r="U569" s="214"/>
      <c r="V569" s="214"/>
      <c r="W569" s="214"/>
      <c r="X569" s="214"/>
      <c r="Y569" s="214"/>
      <c r="Z569" s="214"/>
      <c r="AA569" s="214"/>
      <c r="AB569" s="214"/>
    </row>
    <row r="570">
      <c r="A570" s="180"/>
      <c r="B570" s="214"/>
      <c r="C570" s="214"/>
      <c r="D570" s="214"/>
      <c r="E570" s="214"/>
      <c r="F570" s="214"/>
      <c r="G570" s="214"/>
      <c r="H570" s="769"/>
      <c r="I570" s="769"/>
      <c r="J570" s="180"/>
      <c r="K570" s="769"/>
      <c r="L570" s="214"/>
      <c r="M570" s="1615"/>
      <c r="N570" s="214"/>
      <c r="O570" s="214"/>
      <c r="P570" s="214"/>
      <c r="Q570" s="214"/>
      <c r="R570" s="214"/>
      <c r="S570" s="214"/>
      <c r="T570" s="214"/>
      <c r="U570" s="214"/>
      <c r="V570" s="214"/>
      <c r="W570" s="214"/>
      <c r="X570" s="214"/>
      <c r="Y570" s="214"/>
      <c r="Z570" s="214"/>
      <c r="AA570" s="214"/>
      <c r="AB570" s="214"/>
    </row>
    <row r="571">
      <c r="A571" s="180"/>
      <c r="B571" s="214"/>
      <c r="C571" s="214"/>
      <c r="D571" s="214"/>
      <c r="E571" s="214"/>
      <c r="F571" s="214"/>
      <c r="G571" s="214"/>
      <c r="H571" s="769"/>
      <c r="I571" s="769"/>
      <c r="J571" s="180"/>
      <c r="K571" s="769"/>
      <c r="L571" s="214"/>
      <c r="M571" s="1615"/>
      <c r="N571" s="214"/>
      <c r="O571" s="214"/>
      <c r="P571" s="214"/>
      <c r="Q571" s="214"/>
      <c r="R571" s="214"/>
      <c r="S571" s="214"/>
      <c r="T571" s="214"/>
      <c r="U571" s="214"/>
      <c r="V571" s="214"/>
      <c r="W571" s="214"/>
      <c r="X571" s="214"/>
      <c r="Y571" s="214"/>
      <c r="Z571" s="214"/>
      <c r="AA571" s="214"/>
      <c r="AB571" s="214"/>
    </row>
    <row r="572">
      <c r="A572" s="180"/>
      <c r="B572" s="214"/>
      <c r="C572" s="214"/>
      <c r="D572" s="214"/>
      <c r="E572" s="214"/>
      <c r="F572" s="214"/>
      <c r="G572" s="214"/>
      <c r="H572" s="769"/>
      <c r="I572" s="769"/>
      <c r="J572" s="180"/>
      <c r="K572" s="769"/>
      <c r="L572" s="214"/>
      <c r="M572" s="1615"/>
      <c r="N572" s="214"/>
      <c r="O572" s="214"/>
      <c r="P572" s="214"/>
      <c r="Q572" s="214"/>
      <c r="R572" s="214"/>
      <c r="S572" s="214"/>
      <c r="T572" s="214"/>
      <c r="U572" s="214"/>
      <c r="V572" s="214"/>
      <c r="W572" s="214"/>
      <c r="X572" s="214"/>
      <c r="Y572" s="214"/>
      <c r="Z572" s="214"/>
      <c r="AA572" s="214"/>
      <c r="AB572" s="214"/>
    </row>
    <row r="573">
      <c r="A573" s="180"/>
      <c r="B573" s="214"/>
      <c r="C573" s="214"/>
      <c r="D573" s="214"/>
      <c r="E573" s="214"/>
      <c r="F573" s="214"/>
      <c r="G573" s="214"/>
      <c r="H573" s="769"/>
      <c r="I573" s="769"/>
      <c r="J573" s="180"/>
      <c r="K573" s="769"/>
      <c r="L573" s="214"/>
      <c r="M573" s="1615"/>
      <c r="N573" s="214"/>
      <c r="O573" s="214"/>
      <c r="P573" s="214"/>
      <c r="Q573" s="214"/>
      <c r="R573" s="214"/>
      <c r="S573" s="214"/>
      <c r="T573" s="214"/>
      <c r="U573" s="214"/>
      <c r="V573" s="214"/>
      <c r="W573" s="214"/>
      <c r="X573" s="214"/>
      <c r="Y573" s="214"/>
      <c r="Z573" s="214"/>
      <c r="AA573" s="214"/>
      <c r="AB573" s="214"/>
    </row>
    <row r="574">
      <c r="A574" s="180"/>
      <c r="B574" s="214"/>
      <c r="C574" s="214"/>
      <c r="D574" s="214"/>
      <c r="E574" s="214"/>
      <c r="F574" s="214"/>
      <c r="G574" s="214"/>
      <c r="H574" s="769"/>
      <c r="I574" s="769"/>
      <c r="J574" s="180"/>
      <c r="K574" s="769"/>
      <c r="L574" s="214"/>
      <c r="M574" s="1615"/>
      <c r="N574" s="214"/>
      <c r="O574" s="214"/>
      <c r="P574" s="214"/>
      <c r="Q574" s="214"/>
      <c r="R574" s="214"/>
      <c r="S574" s="214"/>
      <c r="T574" s="214"/>
      <c r="U574" s="214"/>
      <c r="V574" s="214"/>
      <c r="W574" s="214"/>
      <c r="X574" s="214"/>
      <c r="Y574" s="214"/>
      <c r="Z574" s="214"/>
      <c r="AA574" s="214"/>
      <c r="AB574" s="214"/>
    </row>
    <row r="575">
      <c r="A575" s="180"/>
      <c r="B575" s="214"/>
      <c r="C575" s="214"/>
      <c r="D575" s="214"/>
      <c r="E575" s="214"/>
      <c r="F575" s="214"/>
      <c r="G575" s="214"/>
      <c r="H575" s="769"/>
      <c r="I575" s="769"/>
      <c r="J575" s="180"/>
      <c r="K575" s="769"/>
      <c r="L575" s="214"/>
      <c r="M575" s="1615"/>
      <c r="N575" s="214"/>
      <c r="O575" s="214"/>
      <c r="P575" s="214"/>
      <c r="Q575" s="214"/>
      <c r="R575" s="214"/>
      <c r="S575" s="214"/>
      <c r="T575" s="214"/>
      <c r="U575" s="214"/>
      <c r="V575" s="214"/>
      <c r="W575" s="214"/>
      <c r="X575" s="214"/>
      <c r="Y575" s="214"/>
      <c r="Z575" s="214"/>
      <c r="AA575" s="214"/>
      <c r="AB575" s="214"/>
    </row>
    <row r="576">
      <c r="A576" s="180"/>
      <c r="B576" s="214"/>
      <c r="C576" s="214"/>
      <c r="D576" s="214"/>
      <c r="E576" s="214"/>
      <c r="F576" s="214"/>
      <c r="G576" s="214"/>
      <c r="H576" s="769"/>
      <c r="I576" s="769"/>
      <c r="J576" s="180"/>
      <c r="K576" s="769"/>
      <c r="L576" s="214"/>
      <c r="M576" s="1615"/>
      <c r="N576" s="214"/>
      <c r="O576" s="214"/>
      <c r="P576" s="214"/>
      <c r="Q576" s="214"/>
      <c r="R576" s="214"/>
      <c r="S576" s="214"/>
      <c r="T576" s="214"/>
      <c r="U576" s="214"/>
      <c r="V576" s="214"/>
      <c r="W576" s="214"/>
      <c r="X576" s="214"/>
      <c r="Y576" s="214"/>
      <c r="Z576" s="214"/>
      <c r="AA576" s="214"/>
      <c r="AB576" s="214"/>
    </row>
    <row r="577">
      <c r="A577" s="180"/>
      <c r="B577" s="214"/>
      <c r="C577" s="214"/>
      <c r="D577" s="214"/>
      <c r="E577" s="214"/>
      <c r="F577" s="214"/>
      <c r="G577" s="214"/>
      <c r="H577" s="769"/>
      <c r="I577" s="769"/>
      <c r="J577" s="180"/>
      <c r="K577" s="769"/>
      <c r="L577" s="214"/>
      <c r="M577" s="1615"/>
      <c r="N577" s="214"/>
      <c r="O577" s="214"/>
      <c r="P577" s="214"/>
      <c r="Q577" s="214"/>
      <c r="R577" s="214"/>
      <c r="S577" s="214"/>
      <c r="T577" s="214"/>
      <c r="U577" s="214"/>
      <c r="V577" s="214"/>
      <c r="W577" s="214"/>
      <c r="X577" s="214"/>
      <c r="Y577" s="214"/>
      <c r="Z577" s="214"/>
      <c r="AA577" s="214"/>
      <c r="AB577" s="214"/>
    </row>
    <row r="578">
      <c r="A578" s="180"/>
      <c r="B578" s="214"/>
      <c r="C578" s="214"/>
      <c r="D578" s="214"/>
      <c r="E578" s="214"/>
      <c r="F578" s="214"/>
      <c r="G578" s="214"/>
      <c r="H578" s="769"/>
      <c r="I578" s="769"/>
      <c r="J578" s="180"/>
      <c r="K578" s="769"/>
      <c r="L578" s="214"/>
      <c r="M578" s="1615"/>
      <c r="N578" s="214"/>
      <c r="O578" s="214"/>
      <c r="P578" s="214"/>
      <c r="Q578" s="214"/>
      <c r="R578" s="214"/>
      <c r="S578" s="214"/>
      <c r="T578" s="214"/>
      <c r="U578" s="214"/>
      <c r="V578" s="214"/>
      <c r="W578" s="214"/>
      <c r="X578" s="214"/>
      <c r="Y578" s="214"/>
      <c r="Z578" s="214"/>
      <c r="AA578" s="214"/>
      <c r="AB578" s="214"/>
    </row>
    <row r="579">
      <c r="A579" s="180"/>
      <c r="B579" s="214"/>
      <c r="C579" s="214"/>
      <c r="D579" s="214"/>
      <c r="E579" s="214"/>
      <c r="F579" s="214"/>
      <c r="G579" s="214"/>
      <c r="H579" s="769"/>
      <c r="I579" s="769"/>
      <c r="J579" s="180"/>
      <c r="K579" s="769"/>
      <c r="L579" s="214"/>
      <c r="M579" s="1615"/>
      <c r="N579" s="214"/>
      <c r="O579" s="214"/>
      <c r="P579" s="214"/>
      <c r="Q579" s="214"/>
      <c r="R579" s="214"/>
      <c r="S579" s="214"/>
      <c r="T579" s="214"/>
      <c r="U579" s="214"/>
      <c r="V579" s="214"/>
      <c r="W579" s="214"/>
      <c r="X579" s="214"/>
      <c r="Y579" s="214"/>
      <c r="Z579" s="214"/>
      <c r="AA579" s="214"/>
      <c r="AB579" s="214"/>
    </row>
    <row r="580">
      <c r="A580" s="180"/>
      <c r="B580" s="214"/>
      <c r="C580" s="214"/>
      <c r="D580" s="214"/>
      <c r="E580" s="214"/>
      <c r="F580" s="214"/>
      <c r="G580" s="214"/>
      <c r="H580" s="769"/>
      <c r="I580" s="769"/>
      <c r="J580" s="180"/>
      <c r="K580" s="769"/>
      <c r="L580" s="214"/>
      <c r="M580" s="1615"/>
      <c r="N580" s="214"/>
      <c r="O580" s="214"/>
      <c r="P580" s="214"/>
      <c r="Q580" s="214"/>
      <c r="R580" s="214"/>
      <c r="S580" s="214"/>
      <c r="T580" s="214"/>
      <c r="U580" s="214"/>
      <c r="V580" s="214"/>
      <c r="W580" s="214"/>
      <c r="X580" s="214"/>
      <c r="Y580" s="214"/>
      <c r="Z580" s="214"/>
      <c r="AA580" s="214"/>
      <c r="AB580" s="214"/>
    </row>
    <row r="581">
      <c r="A581" s="180"/>
      <c r="B581" s="214"/>
      <c r="C581" s="214"/>
      <c r="D581" s="214"/>
      <c r="E581" s="214"/>
      <c r="F581" s="214"/>
      <c r="G581" s="214"/>
      <c r="H581" s="769"/>
      <c r="I581" s="769"/>
      <c r="J581" s="180"/>
      <c r="K581" s="769"/>
      <c r="L581" s="214"/>
      <c r="M581" s="1615"/>
      <c r="N581" s="214"/>
      <c r="O581" s="214"/>
      <c r="P581" s="214"/>
      <c r="Q581" s="214"/>
      <c r="R581" s="214"/>
      <c r="S581" s="214"/>
      <c r="T581" s="214"/>
      <c r="U581" s="214"/>
      <c r="V581" s="214"/>
      <c r="W581" s="214"/>
      <c r="X581" s="214"/>
      <c r="Y581" s="214"/>
      <c r="Z581" s="214"/>
      <c r="AA581" s="214"/>
      <c r="AB581" s="214"/>
    </row>
    <row r="582">
      <c r="A582" s="180"/>
      <c r="B582" s="214"/>
      <c r="C582" s="214"/>
      <c r="D582" s="214"/>
      <c r="E582" s="214"/>
      <c r="F582" s="214"/>
      <c r="G582" s="214"/>
      <c r="H582" s="769"/>
      <c r="I582" s="769"/>
      <c r="J582" s="180"/>
      <c r="K582" s="769"/>
      <c r="L582" s="214"/>
      <c r="M582" s="1615"/>
      <c r="N582" s="214"/>
      <c r="O582" s="214"/>
      <c r="P582" s="214"/>
      <c r="Q582" s="214"/>
      <c r="R582" s="214"/>
      <c r="S582" s="214"/>
      <c r="T582" s="214"/>
      <c r="U582" s="214"/>
      <c r="V582" s="214"/>
      <c r="W582" s="214"/>
      <c r="X582" s="214"/>
      <c r="Y582" s="214"/>
      <c r="Z582" s="214"/>
      <c r="AA582" s="214"/>
      <c r="AB582" s="214"/>
    </row>
    <row r="583">
      <c r="A583" s="180"/>
      <c r="B583" s="214"/>
      <c r="C583" s="214"/>
      <c r="D583" s="214"/>
      <c r="E583" s="214"/>
      <c r="F583" s="214"/>
      <c r="G583" s="214"/>
      <c r="H583" s="769"/>
      <c r="I583" s="769"/>
      <c r="J583" s="180"/>
      <c r="K583" s="769"/>
      <c r="L583" s="214"/>
      <c r="M583" s="1615"/>
      <c r="N583" s="214"/>
      <c r="O583" s="214"/>
      <c r="P583" s="214"/>
      <c r="Q583" s="214"/>
      <c r="R583" s="214"/>
      <c r="S583" s="214"/>
      <c r="T583" s="214"/>
      <c r="U583" s="214"/>
      <c r="V583" s="214"/>
      <c r="W583" s="214"/>
      <c r="X583" s="214"/>
      <c r="Y583" s="214"/>
      <c r="Z583" s="214"/>
      <c r="AA583" s="214"/>
      <c r="AB583" s="214"/>
    </row>
    <row r="584">
      <c r="A584" s="180"/>
      <c r="B584" s="214"/>
      <c r="C584" s="214"/>
      <c r="D584" s="214"/>
      <c r="E584" s="214"/>
      <c r="F584" s="214"/>
      <c r="G584" s="214"/>
      <c r="H584" s="769"/>
      <c r="I584" s="769"/>
      <c r="J584" s="180"/>
      <c r="K584" s="769"/>
      <c r="L584" s="214"/>
      <c r="M584" s="1615"/>
      <c r="N584" s="214"/>
      <c r="O584" s="214"/>
      <c r="P584" s="214"/>
      <c r="Q584" s="214"/>
      <c r="R584" s="214"/>
      <c r="S584" s="214"/>
      <c r="T584" s="214"/>
      <c r="U584" s="214"/>
      <c r="V584" s="214"/>
      <c r="W584" s="214"/>
      <c r="X584" s="214"/>
      <c r="Y584" s="214"/>
      <c r="Z584" s="214"/>
      <c r="AA584" s="214"/>
      <c r="AB584" s="214"/>
    </row>
    <row r="585">
      <c r="A585" s="180"/>
      <c r="B585" s="214"/>
      <c r="C585" s="214"/>
      <c r="D585" s="214"/>
      <c r="E585" s="214"/>
      <c r="F585" s="214"/>
      <c r="G585" s="214"/>
      <c r="H585" s="769"/>
      <c r="I585" s="769"/>
      <c r="J585" s="180"/>
      <c r="K585" s="769"/>
      <c r="L585" s="214"/>
      <c r="M585" s="1615"/>
      <c r="N585" s="214"/>
      <c r="O585" s="214"/>
      <c r="P585" s="214"/>
      <c r="Q585" s="214"/>
      <c r="R585" s="214"/>
      <c r="S585" s="214"/>
      <c r="T585" s="214"/>
      <c r="U585" s="214"/>
      <c r="V585" s="214"/>
      <c r="W585" s="214"/>
      <c r="X585" s="214"/>
      <c r="Y585" s="214"/>
      <c r="Z585" s="214"/>
      <c r="AA585" s="214"/>
      <c r="AB585" s="214"/>
    </row>
    <row r="586">
      <c r="A586" s="180"/>
      <c r="B586" s="214"/>
      <c r="C586" s="214"/>
      <c r="D586" s="214"/>
      <c r="E586" s="214"/>
      <c r="F586" s="214"/>
      <c r="G586" s="214"/>
      <c r="H586" s="769"/>
      <c r="I586" s="769"/>
      <c r="J586" s="180"/>
      <c r="K586" s="769"/>
      <c r="L586" s="214"/>
      <c r="M586" s="1615"/>
      <c r="N586" s="214"/>
      <c r="O586" s="214"/>
      <c r="P586" s="214"/>
      <c r="Q586" s="214"/>
      <c r="R586" s="214"/>
      <c r="S586" s="214"/>
      <c r="T586" s="214"/>
      <c r="U586" s="214"/>
      <c r="V586" s="214"/>
      <c r="W586" s="214"/>
      <c r="X586" s="214"/>
      <c r="Y586" s="214"/>
      <c r="Z586" s="214"/>
      <c r="AA586" s="214"/>
      <c r="AB586" s="214"/>
    </row>
    <row r="587">
      <c r="A587" s="180"/>
      <c r="B587" s="214"/>
      <c r="C587" s="214"/>
      <c r="D587" s="214"/>
      <c r="E587" s="214"/>
      <c r="F587" s="214"/>
      <c r="G587" s="214"/>
      <c r="H587" s="769"/>
      <c r="I587" s="769"/>
      <c r="J587" s="180"/>
      <c r="K587" s="769"/>
      <c r="L587" s="214"/>
      <c r="M587" s="1615"/>
      <c r="N587" s="214"/>
      <c r="O587" s="214"/>
      <c r="P587" s="214"/>
      <c r="Q587" s="214"/>
      <c r="R587" s="214"/>
      <c r="S587" s="214"/>
      <c r="T587" s="214"/>
      <c r="U587" s="214"/>
      <c r="V587" s="214"/>
      <c r="W587" s="214"/>
      <c r="X587" s="214"/>
      <c r="Y587" s="214"/>
      <c r="Z587" s="214"/>
      <c r="AA587" s="214"/>
      <c r="AB587" s="214"/>
    </row>
    <row r="588">
      <c r="A588" s="180"/>
      <c r="B588" s="214"/>
      <c r="C588" s="214"/>
      <c r="D588" s="214"/>
      <c r="E588" s="214"/>
      <c r="F588" s="214"/>
      <c r="G588" s="214"/>
      <c r="H588" s="769"/>
      <c r="I588" s="769"/>
      <c r="J588" s="180"/>
      <c r="K588" s="769"/>
      <c r="L588" s="214"/>
      <c r="M588" s="1615"/>
      <c r="N588" s="214"/>
      <c r="O588" s="214"/>
      <c r="P588" s="214"/>
      <c r="Q588" s="214"/>
      <c r="R588" s="214"/>
      <c r="S588" s="214"/>
      <c r="T588" s="214"/>
      <c r="U588" s="214"/>
      <c r="V588" s="214"/>
      <c r="W588" s="214"/>
      <c r="X588" s="214"/>
      <c r="Y588" s="214"/>
      <c r="Z588" s="214"/>
      <c r="AA588" s="214"/>
      <c r="AB588" s="214"/>
    </row>
    <row r="589">
      <c r="A589" s="180"/>
      <c r="B589" s="214"/>
      <c r="C589" s="214"/>
      <c r="D589" s="214"/>
      <c r="E589" s="214"/>
      <c r="F589" s="214"/>
      <c r="G589" s="214"/>
      <c r="H589" s="769"/>
      <c r="I589" s="769"/>
      <c r="J589" s="180"/>
      <c r="K589" s="769"/>
      <c r="L589" s="214"/>
      <c r="M589" s="1615"/>
      <c r="N589" s="214"/>
      <c r="O589" s="214"/>
      <c r="P589" s="214"/>
      <c r="Q589" s="214"/>
      <c r="R589" s="214"/>
      <c r="S589" s="214"/>
      <c r="T589" s="214"/>
      <c r="U589" s="214"/>
      <c r="V589" s="214"/>
      <c r="W589" s="214"/>
      <c r="X589" s="214"/>
      <c r="Y589" s="214"/>
      <c r="Z589" s="214"/>
      <c r="AA589" s="214"/>
      <c r="AB589" s="214"/>
    </row>
    <row r="590">
      <c r="A590" s="180"/>
      <c r="B590" s="214"/>
      <c r="C590" s="214"/>
      <c r="D590" s="214"/>
      <c r="E590" s="214"/>
      <c r="F590" s="214"/>
      <c r="G590" s="214"/>
      <c r="H590" s="769"/>
      <c r="I590" s="769"/>
      <c r="J590" s="180"/>
      <c r="K590" s="769"/>
      <c r="L590" s="214"/>
      <c r="M590" s="1615"/>
      <c r="N590" s="214"/>
      <c r="O590" s="214"/>
      <c r="P590" s="214"/>
      <c r="Q590" s="214"/>
      <c r="R590" s="214"/>
      <c r="S590" s="214"/>
      <c r="T590" s="214"/>
      <c r="U590" s="214"/>
      <c r="V590" s="214"/>
      <c r="W590" s="214"/>
      <c r="X590" s="214"/>
      <c r="Y590" s="214"/>
      <c r="Z590" s="214"/>
      <c r="AA590" s="214"/>
      <c r="AB590" s="214"/>
    </row>
    <row r="591">
      <c r="A591" s="180"/>
      <c r="B591" s="214"/>
      <c r="C591" s="214"/>
      <c r="D591" s="214"/>
      <c r="E591" s="214"/>
      <c r="F591" s="214"/>
      <c r="G591" s="214"/>
      <c r="H591" s="769"/>
      <c r="I591" s="769"/>
      <c r="J591" s="180"/>
      <c r="K591" s="769"/>
      <c r="L591" s="214"/>
      <c r="M591" s="1615"/>
      <c r="N591" s="214"/>
      <c r="O591" s="214"/>
      <c r="P591" s="214"/>
      <c r="Q591" s="214"/>
      <c r="R591" s="214"/>
      <c r="S591" s="214"/>
      <c r="T591" s="214"/>
      <c r="U591" s="214"/>
      <c r="V591" s="214"/>
      <c r="W591" s="214"/>
      <c r="X591" s="214"/>
      <c r="Y591" s="214"/>
      <c r="Z591" s="214"/>
      <c r="AA591" s="214"/>
      <c r="AB591" s="214"/>
    </row>
    <row r="592">
      <c r="A592" s="180"/>
      <c r="B592" s="214"/>
      <c r="C592" s="214"/>
      <c r="D592" s="214"/>
      <c r="E592" s="214"/>
      <c r="F592" s="214"/>
      <c r="G592" s="214"/>
      <c r="H592" s="769"/>
      <c r="I592" s="769"/>
      <c r="J592" s="180"/>
      <c r="K592" s="769"/>
      <c r="L592" s="214"/>
      <c r="M592" s="1615"/>
      <c r="N592" s="214"/>
      <c r="O592" s="214"/>
      <c r="P592" s="214"/>
      <c r="Q592" s="214"/>
      <c r="R592" s="214"/>
      <c r="S592" s="214"/>
      <c r="T592" s="214"/>
      <c r="U592" s="214"/>
      <c r="V592" s="214"/>
      <c r="W592" s="214"/>
      <c r="X592" s="214"/>
      <c r="Y592" s="214"/>
      <c r="Z592" s="214"/>
      <c r="AA592" s="214"/>
      <c r="AB592" s="214"/>
    </row>
    <row r="593">
      <c r="A593" s="180"/>
      <c r="B593" s="214"/>
      <c r="C593" s="214"/>
      <c r="D593" s="214"/>
      <c r="E593" s="214"/>
      <c r="F593" s="214"/>
      <c r="G593" s="214"/>
      <c r="H593" s="769"/>
      <c r="I593" s="769"/>
      <c r="J593" s="180"/>
      <c r="K593" s="769"/>
      <c r="L593" s="214"/>
      <c r="M593" s="1615"/>
      <c r="N593" s="214"/>
      <c r="O593" s="214"/>
      <c r="P593" s="214"/>
      <c r="Q593" s="214"/>
      <c r="R593" s="214"/>
      <c r="S593" s="214"/>
      <c r="T593" s="214"/>
      <c r="U593" s="214"/>
      <c r="V593" s="214"/>
      <c r="W593" s="214"/>
      <c r="X593" s="214"/>
      <c r="Y593" s="214"/>
      <c r="Z593" s="214"/>
      <c r="AA593" s="214"/>
      <c r="AB593" s="214"/>
    </row>
    <row r="594">
      <c r="A594" s="180"/>
      <c r="B594" s="214"/>
      <c r="C594" s="214"/>
      <c r="D594" s="214"/>
      <c r="E594" s="214"/>
      <c r="F594" s="214"/>
      <c r="G594" s="214"/>
      <c r="H594" s="769"/>
      <c r="I594" s="769"/>
      <c r="J594" s="180"/>
      <c r="K594" s="769"/>
      <c r="L594" s="214"/>
      <c r="M594" s="1615"/>
      <c r="N594" s="214"/>
      <c r="O594" s="214"/>
      <c r="P594" s="214"/>
      <c r="Q594" s="214"/>
      <c r="R594" s="214"/>
      <c r="S594" s="214"/>
      <c r="T594" s="214"/>
      <c r="U594" s="214"/>
      <c r="V594" s="214"/>
      <c r="W594" s="214"/>
      <c r="X594" s="214"/>
      <c r="Y594" s="214"/>
      <c r="Z594" s="214"/>
      <c r="AA594" s="214"/>
      <c r="AB594" s="214"/>
    </row>
    <row r="595">
      <c r="A595" s="180"/>
      <c r="B595" s="214"/>
      <c r="C595" s="214"/>
      <c r="D595" s="214"/>
      <c r="E595" s="214"/>
      <c r="F595" s="214"/>
      <c r="G595" s="214"/>
      <c r="H595" s="769"/>
      <c r="I595" s="769"/>
      <c r="J595" s="180"/>
      <c r="K595" s="769"/>
      <c r="L595" s="214"/>
      <c r="M595" s="1615"/>
      <c r="N595" s="214"/>
      <c r="O595" s="214"/>
      <c r="P595" s="214"/>
      <c r="Q595" s="214"/>
      <c r="R595" s="214"/>
      <c r="S595" s="214"/>
      <c r="T595" s="214"/>
      <c r="U595" s="214"/>
      <c r="V595" s="214"/>
      <c r="W595" s="214"/>
      <c r="X595" s="214"/>
      <c r="Y595" s="214"/>
      <c r="Z595" s="214"/>
      <c r="AA595" s="214"/>
      <c r="AB595" s="214"/>
    </row>
    <row r="596">
      <c r="A596" s="180"/>
      <c r="B596" s="214"/>
      <c r="C596" s="214"/>
      <c r="D596" s="214"/>
      <c r="E596" s="214"/>
      <c r="F596" s="214"/>
      <c r="G596" s="214"/>
      <c r="H596" s="769"/>
      <c r="I596" s="769"/>
      <c r="J596" s="180"/>
      <c r="K596" s="769"/>
      <c r="L596" s="214"/>
      <c r="M596" s="1615"/>
      <c r="N596" s="214"/>
      <c r="O596" s="214"/>
      <c r="P596" s="214"/>
      <c r="Q596" s="214"/>
      <c r="R596" s="214"/>
      <c r="S596" s="214"/>
      <c r="T596" s="214"/>
      <c r="U596" s="214"/>
      <c r="V596" s="214"/>
      <c r="W596" s="214"/>
      <c r="X596" s="214"/>
      <c r="Y596" s="214"/>
      <c r="Z596" s="214"/>
      <c r="AA596" s="214"/>
      <c r="AB596" s="214"/>
    </row>
    <row r="597">
      <c r="A597" s="180"/>
      <c r="B597" s="214"/>
      <c r="C597" s="214"/>
      <c r="D597" s="214"/>
      <c r="E597" s="214"/>
      <c r="F597" s="214"/>
      <c r="G597" s="214"/>
      <c r="H597" s="769"/>
      <c r="I597" s="769"/>
      <c r="J597" s="180"/>
      <c r="K597" s="769"/>
      <c r="L597" s="214"/>
      <c r="M597" s="1615"/>
      <c r="N597" s="214"/>
      <c r="O597" s="214"/>
      <c r="P597" s="214"/>
      <c r="Q597" s="214"/>
      <c r="R597" s="214"/>
      <c r="S597" s="214"/>
      <c r="T597" s="214"/>
      <c r="U597" s="214"/>
      <c r="V597" s="214"/>
      <c r="W597" s="214"/>
      <c r="X597" s="214"/>
      <c r="Y597" s="214"/>
      <c r="Z597" s="214"/>
      <c r="AA597" s="214"/>
      <c r="AB597" s="214"/>
    </row>
    <row r="598">
      <c r="A598" s="180"/>
      <c r="B598" s="214"/>
      <c r="C598" s="214"/>
      <c r="D598" s="214"/>
      <c r="E598" s="214"/>
      <c r="F598" s="214"/>
      <c r="G598" s="214"/>
      <c r="H598" s="769"/>
      <c r="I598" s="769"/>
      <c r="J598" s="180"/>
      <c r="K598" s="769"/>
      <c r="L598" s="214"/>
      <c r="M598" s="1615"/>
      <c r="N598" s="214"/>
      <c r="O598" s="214"/>
      <c r="P598" s="214"/>
      <c r="Q598" s="214"/>
      <c r="R598" s="214"/>
      <c r="S598" s="214"/>
      <c r="T598" s="214"/>
      <c r="U598" s="214"/>
      <c r="V598" s="214"/>
      <c r="W598" s="214"/>
      <c r="X598" s="214"/>
      <c r="Y598" s="214"/>
      <c r="Z598" s="214"/>
      <c r="AA598" s="214"/>
      <c r="AB598" s="214"/>
    </row>
    <row r="599">
      <c r="A599" s="180"/>
      <c r="B599" s="214"/>
      <c r="C599" s="214"/>
      <c r="D599" s="214"/>
      <c r="E599" s="214"/>
      <c r="F599" s="214"/>
      <c r="G599" s="214"/>
      <c r="H599" s="769"/>
      <c r="I599" s="769"/>
      <c r="J599" s="180"/>
      <c r="K599" s="769"/>
      <c r="L599" s="214"/>
      <c r="M599" s="1615"/>
      <c r="N599" s="214"/>
      <c r="O599" s="214"/>
      <c r="P599" s="214"/>
      <c r="Q599" s="214"/>
      <c r="R599" s="214"/>
      <c r="S599" s="214"/>
      <c r="T599" s="214"/>
      <c r="U599" s="214"/>
      <c r="V599" s="214"/>
      <c r="W599" s="214"/>
      <c r="X599" s="214"/>
      <c r="Y599" s="214"/>
      <c r="Z599" s="214"/>
      <c r="AA599" s="214"/>
      <c r="AB599" s="214"/>
    </row>
    <row r="600">
      <c r="A600" s="180"/>
      <c r="B600" s="214"/>
      <c r="C600" s="214"/>
      <c r="D600" s="214"/>
      <c r="E600" s="214"/>
      <c r="F600" s="214"/>
      <c r="G600" s="214"/>
      <c r="H600" s="769"/>
      <c r="I600" s="769"/>
      <c r="J600" s="180"/>
      <c r="K600" s="769"/>
      <c r="L600" s="214"/>
      <c r="M600" s="1615"/>
      <c r="N600" s="214"/>
      <c r="O600" s="214"/>
      <c r="P600" s="214"/>
      <c r="Q600" s="214"/>
      <c r="R600" s="214"/>
      <c r="S600" s="214"/>
      <c r="T600" s="214"/>
      <c r="U600" s="214"/>
      <c r="V600" s="214"/>
      <c r="W600" s="214"/>
      <c r="X600" s="214"/>
      <c r="Y600" s="214"/>
      <c r="Z600" s="214"/>
      <c r="AA600" s="214"/>
      <c r="AB600" s="214"/>
    </row>
    <row r="601">
      <c r="A601" s="180"/>
      <c r="B601" s="214"/>
      <c r="C601" s="214"/>
      <c r="D601" s="214"/>
      <c r="E601" s="214"/>
      <c r="F601" s="214"/>
      <c r="G601" s="214"/>
      <c r="H601" s="769"/>
      <c r="I601" s="769"/>
      <c r="J601" s="180"/>
      <c r="K601" s="769"/>
      <c r="L601" s="214"/>
      <c r="M601" s="1615"/>
      <c r="N601" s="214"/>
      <c r="O601" s="214"/>
      <c r="P601" s="214"/>
      <c r="Q601" s="214"/>
      <c r="R601" s="214"/>
      <c r="S601" s="214"/>
      <c r="T601" s="214"/>
      <c r="U601" s="214"/>
      <c r="V601" s="214"/>
      <c r="W601" s="214"/>
      <c r="X601" s="214"/>
      <c r="Y601" s="214"/>
      <c r="Z601" s="214"/>
      <c r="AA601" s="214"/>
      <c r="AB601" s="214"/>
    </row>
    <row r="602">
      <c r="A602" s="180"/>
      <c r="B602" s="214"/>
      <c r="C602" s="214"/>
      <c r="D602" s="214"/>
      <c r="E602" s="214"/>
      <c r="F602" s="214"/>
      <c r="G602" s="214"/>
      <c r="H602" s="769"/>
      <c r="I602" s="769"/>
      <c r="J602" s="180"/>
      <c r="K602" s="769"/>
      <c r="L602" s="214"/>
      <c r="M602" s="1615"/>
      <c r="N602" s="214"/>
      <c r="O602" s="214"/>
      <c r="P602" s="214"/>
      <c r="Q602" s="214"/>
      <c r="R602" s="214"/>
      <c r="S602" s="214"/>
      <c r="T602" s="214"/>
      <c r="U602" s="214"/>
      <c r="V602" s="214"/>
      <c r="W602" s="214"/>
      <c r="X602" s="214"/>
      <c r="Y602" s="214"/>
      <c r="Z602" s="214"/>
      <c r="AA602" s="214"/>
      <c r="AB602" s="214"/>
    </row>
    <row r="603">
      <c r="A603" s="180"/>
      <c r="B603" s="214"/>
      <c r="C603" s="214"/>
      <c r="D603" s="214"/>
      <c r="E603" s="214"/>
      <c r="F603" s="214"/>
      <c r="G603" s="214"/>
      <c r="H603" s="769"/>
      <c r="I603" s="769"/>
      <c r="J603" s="180"/>
      <c r="K603" s="769"/>
      <c r="L603" s="214"/>
      <c r="M603" s="1615"/>
      <c r="N603" s="214"/>
      <c r="O603" s="214"/>
      <c r="P603" s="214"/>
      <c r="Q603" s="214"/>
      <c r="R603" s="214"/>
      <c r="S603" s="214"/>
      <c r="T603" s="214"/>
      <c r="U603" s="214"/>
      <c r="V603" s="214"/>
      <c r="W603" s="214"/>
      <c r="X603" s="214"/>
      <c r="Y603" s="214"/>
      <c r="Z603" s="214"/>
      <c r="AA603" s="214"/>
      <c r="AB603" s="214"/>
    </row>
    <row r="604">
      <c r="A604" s="180"/>
      <c r="B604" s="214"/>
      <c r="C604" s="214"/>
      <c r="D604" s="214"/>
      <c r="E604" s="214"/>
      <c r="F604" s="214"/>
      <c r="G604" s="214"/>
      <c r="H604" s="769"/>
      <c r="I604" s="769"/>
      <c r="J604" s="180"/>
      <c r="K604" s="769"/>
      <c r="L604" s="214"/>
      <c r="M604" s="1615"/>
      <c r="N604" s="214"/>
      <c r="O604" s="214"/>
      <c r="P604" s="214"/>
      <c r="Q604" s="214"/>
      <c r="R604" s="214"/>
      <c r="S604" s="214"/>
      <c r="T604" s="214"/>
      <c r="U604" s="214"/>
      <c r="V604" s="214"/>
      <c r="W604" s="214"/>
      <c r="X604" s="214"/>
      <c r="Y604" s="214"/>
      <c r="Z604" s="214"/>
      <c r="AA604" s="214"/>
      <c r="AB604" s="214"/>
    </row>
    <row r="605">
      <c r="A605" s="180"/>
      <c r="B605" s="214"/>
      <c r="C605" s="214"/>
      <c r="D605" s="214"/>
      <c r="E605" s="214"/>
      <c r="F605" s="214"/>
      <c r="G605" s="214"/>
      <c r="H605" s="769"/>
      <c r="I605" s="769"/>
      <c r="J605" s="180"/>
      <c r="K605" s="769"/>
      <c r="L605" s="214"/>
      <c r="M605" s="1615"/>
      <c r="N605" s="214"/>
      <c r="O605" s="214"/>
      <c r="P605" s="214"/>
      <c r="Q605" s="214"/>
      <c r="R605" s="214"/>
      <c r="S605" s="214"/>
      <c r="T605" s="214"/>
      <c r="U605" s="214"/>
      <c r="V605" s="214"/>
      <c r="W605" s="214"/>
      <c r="X605" s="214"/>
      <c r="Y605" s="214"/>
      <c r="Z605" s="214"/>
      <c r="AA605" s="214"/>
      <c r="AB605" s="214"/>
    </row>
    <row r="606">
      <c r="A606" s="180"/>
      <c r="B606" s="214"/>
      <c r="C606" s="214"/>
      <c r="D606" s="214"/>
      <c r="E606" s="214"/>
      <c r="F606" s="214"/>
      <c r="G606" s="214"/>
      <c r="H606" s="769"/>
      <c r="I606" s="769"/>
      <c r="J606" s="180"/>
      <c r="K606" s="769"/>
      <c r="L606" s="214"/>
      <c r="M606" s="1615"/>
      <c r="N606" s="214"/>
      <c r="O606" s="214"/>
      <c r="P606" s="214"/>
      <c r="Q606" s="214"/>
      <c r="R606" s="214"/>
      <c r="S606" s="214"/>
      <c r="T606" s="214"/>
      <c r="U606" s="214"/>
      <c r="V606" s="214"/>
      <c r="W606" s="214"/>
      <c r="X606" s="214"/>
      <c r="Y606" s="214"/>
      <c r="Z606" s="214"/>
      <c r="AA606" s="214"/>
      <c r="AB606" s="214"/>
    </row>
    <row r="607">
      <c r="A607" s="180"/>
      <c r="B607" s="214"/>
      <c r="C607" s="214"/>
      <c r="D607" s="214"/>
      <c r="E607" s="214"/>
      <c r="F607" s="214"/>
      <c r="G607" s="214"/>
      <c r="H607" s="769"/>
      <c r="I607" s="769"/>
      <c r="J607" s="180"/>
      <c r="K607" s="769"/>
      <c r="L607" s="214"/>
      <c r="M607" s="1615"/>
      <c r="N607" s="214"/>
      <c r="O607" s="214"/>
      <c r="P607" s="214"/>
      <c r="Q607" s="214"/>
      <c r="R607" s="214"/>
      <c r="S607" s="214"/>
      <c r="T607" s="214"/>
      <c r="U607" s="214"/>
      <c r="V607" s="214"/>
      <c r="W607" s="214"/>
      <c r="X607" s="214"/>
      <c r="Y607" s="214"/>
      <c r="Z607" s="214"/>
      <c r="AA607" s="214"/>
      <c r="AB607" s="214"/>
    </row>
    <row r="608">
      <c r="A608" s="180"/>
      <c r="B608" s="214"/>
      <c r="C608" s="214"/>
      <c r="D608" s="214"/>
      <c r="E608" s="214"/>
      <c r="F608" s="214"/>
      <c r="G608" s="214"/>
      <c r="H608" s="769"/>
      <c r="I608" s="769"/>
      <c r="J608" s="180"/>
      <c r="K608" s="769"/>
      <c r="L608" s="214"/>
      <c r="M608" s="1615"/>
      <c r="N608" s="214"/>
      <c r="O608" s="214"/>
      <c r="P608" s="214"/>
      <c r="Q608" s="214"/>
      <c r="R608" s="214"/>
      <c r="S608" s="214"/>
      <c r="T608" s="214"/>
      <c r="U608" s="214"/>
      <c r="V608" s="214"/>
      <c r="W608" s="214"/>
      <c r="X608" s="214"/>
      <c r="Y608" s="214"/>
      <c r="Z608" s="214"/>
      <c r="AA608" s="214"/>
      <c r="AB608" s="214"/>
    </row>
    <row r="609">
      <c r="A609" s="180"/>
      <c r="B609" s="214"/>
      <c r="C609" s="214"/>
      <c r="D609" s="214"/>
      <c r="E609" s="214"/>
      <c r="F609" s="214"/>
      <c r="G609" s="214"/>
      <c r="H609" s="769"/>
      <c r="I609" s="769"/>
      <c r="J609" s="180"/>
      <c r="K609" s="769"/>
      <c r="L609" s="214"/>
      <c r="M609" s="1615"/>
      <c r="N609" s="214"/>
      <c r="O609" s="214"/>
      <c r="P609" s="214"/>
      <c r="Q609" s="214"/>
      <c r="R609" s="214"/>
      <c r="S609" s="214"/>
      <c r="T609" s="214"/>
      <c r="U609" s="214"/>
      <c r="V609" s="214"/>
      <c r="W609" s="214"/>
      <c r="X609" s="214"/>
      <c r="Y609" s="214"/>
      <c r="Z609" s="214"/>
      <c r="AA609" s="214"/>
      <c r="AB609" s="214"/>
    </row>
    <row r="610">
      <c r="A610" s="180"/>
      <c r="B610" s="214"/>
      <c r="C610" s="214"/>
      <c r="D610" s="214"/>
      <c r="E610" s="214"/>
      <c r="F610" s="214"/>
      <c r="G610" s="214"/>
      <c r="H610" s="769"/>
      <c r="I610" s="769"/>
      <c r="J610" s="180"/>
      <c r="K610" s="769"/>
      <c r="L610" s="214"/>
      <c r="M610" s="1615"/>
      <c r="N610" s="214"/>
      <c r="O610" s="214"/>
      <c r="P610" s="214"/>
      <c r="Q610" s="214"/>
      <c r="R610" s="214"/>
      <c r="S610" s="214"/>
      <c r="T610" s="214"/>
      <c r="U610" s="214"/>
      <c r="V610" s="214"/>
      <c r="W610" s="214"/>
      <c r="X610" s="214"/>
      <c r="Y610" s="214"/>
      <c r="Z610" s="214"/>
      <c r="AA610" s="214"/>
      <c r="AB610" s="214"/>
    </row>
    <row r="611">
      <c r="A611" s="180"/>
      <c r="B611" s="214"/>
      <c r="C611" s="214"/>
      <c r="D611" s="214"/>
      <c r="E611" s="214"/>
      <c r="F611" s="214"/>
      <c r="G611" s="214"/>
      <c r="H611" s="769"/>
      <c r="I611" s="769"/>
      <c r="J611" s="180"/>
      <c r="K611" s="769"/>
      <c r="L611" s="214"/>
      <c r="M611" s="1615"/>
      <c r="N611" s="214"/>
      <c r="O611" s="214"/>
      <c r="P611" s="214"/>
      <c r="Q611" s="214"/>
      <c r="R611" s="214"/>
      <c r="S611" s="214"/>
      <c r="T611" s="214"/>
      <c r="U611" s="214"/>
      <c r="V611" s="214"/>
      <c r="W611" s="214"/>
      <c r="X611" s="214"/>
      <c r="Y611" s="214"/>
      <c r="Z611" s="214"/>
      <c r="AA611" s="214"/>
      <c r="AB611" s="214"/>
    </row>
    <row r="612">
      <c r="A612" s="180"/>
      <c r="B612" s="214"/>
      <c r="C612" s="214"/>
      <c r="D612" s="214"/>
      <c r="E612" s="214"/>
      <c r="F612" s="214"/>
      <c r="G612" s="214"/>
      <c r="H612" s="769"/>
      <c r="I612" s="769"/>
      <c r="J612" s="180"/>
      <c r="K612" s="769"/>
      <c r="L612" s="214"/>
      <c r="M612" s="1615"/>
      <c r="N612" s="214"/>
      <c r="O612" s="214"/>
      <c r="P612" s="214"/>
      <c r="Q612" s="214"/>
      <c r="R612" s="214"/>
      <c r="S612" s="214"/>
      <c r="T612" s="214"/>
      <c r="U612" s="214"/>
      <c r="V612" s="214"/>
      <c r="W612" s="214"/>
      <c r="X612" s="214"/>
      <c r="Y612" s="214"/>
      <c r="Z612" s="214"/>
      <c r="AA612" s="214"/>
      <c r="AB612" s="214"/>
    </row>
    <row r="613">
      <c r="A613" s="180"/>
      <c r="B613" s="214"/>
      <c r="C613" s="214"/>
      <c r="D613" s="214"/>
      <c r="E613" s="214"/>
      <c r="F613" s="214"/>
      <c r="G613" s="214"/>
      <c r="H613" s="769"/>
      <c r="I613" s="769"/>
      <c r="J613" s="180"/>
      <c r="K613" s="769"/>
      <c r="L613" s="214"/>
      <c r="M613" s="1615"/>
      <c r="N613" s="214"/>
      <c r="O613" s="214"/>
      <c r="P613" s="214"/>
      <c r="Q613" s="214"/>
      <c r="R613" s="214"/>
      <c r="S613" s="214"/>
      <c r="T613" s="214"/>
      <c r="U613" s="214"/>
      <c r="V613" s="214"/>
      <c r="W613" s="214"/>
      <c r="X613" s="214"/>
      <c r="Y613" s="214"/>
      <c r="Z613" s="214"/>
      <c r="AA613" s="214"/>
      <c r="AB613" s="214"/>
    </row>
    <row r="614">
      <c r="A614" s="180"/>
      <c r="B614" s="214"/>
      <c r="C614" s="214"/>
      <c r="D614" s="214"/>
      <c r="E614" s="214"/>
      <c r="F614" s="214"/>
      <c r="G614" s="214"/>
      <c r="H614" s="769"/>
      <c r="I614" s="769"/>
      <c r="J614" s="180"/>
      <c r="K614" s="769"/>
      <c r="L614" s="214"/>
      <c r="M614" s="1615"/>
      <c r="N614" s="214"/>
      <c r="O614" s="214"/>
      <c r="P614" s="214"/>
      <c r="Q614" s="214"/>
      <c r="R614" s="214"/>
      <c r="S614" s="214"/>
      <c r="T614" s="214"/>
      <c r="U614" s="214"/>
      <c r="V614" s="214"/>
      <c r="W614" s="214"/>
      <c r="X614" s="214"/>
      <c r="Y614" s="214"/>
      <c r="Z614" s="214"/>
      <c r="AA614" s="214"/>
      <c r="AB614" s="214"/>
    </row>
    <row r="615">
      <c r="A615" s="180"/>
      <c r="B615" s="214"/>
      <c r="C615" s="214"/>
      <c r="D615" s="214"/>
      <c r="E615" s="214"/>
      <c r="F615" s="214"/>
      <c r="G615" s="214"/>
      <c r="H615" s="769"/>
      <c r="I615" s="769"/>
      <c r="J615" s="180"/>
      <c r="K615" s="769"/>
      <c r="L615" s="214"/>
      <c r="M615" s="1615"/>
      <c r="N615" s="214"/>
      <c r="O615" s="214"/>
      <c r="P615" s="214"/>
      <c r="Q615" s="214"/>
      <c r="R615" s="214"/>
      <c r="S615" s="214"/>
      <c r="T615" s="214"/>
      <c r="U615" s="214"/>
      <c r="V615" s="214"/>
      <c r="W615" s="214"/>
      <c r="X615" s="214"/>
      <c r="Y615" s="214"/>
      <c r="Z615" s="214"/>
      <c r="AA615" s="214"/>
      <c r="AB615" s="214"/>
    </row>
    <row r="616">
      <c r="A616" s="180"/>
      <c r="B616" s="214"/>
      <c r="C616" s="214"/>
      <c r="D616" s="214"/>
      <c r="E616" s="214"/>
      <c r="F616" s="214"/>
      <c r="G616" s="214"/>
      <c r="H616" s="769"/>
      <c r="I616" s="769"/>
      <c r="J616" s="180"/>
      <c r="K616" s="769"/>
      <c r="L616" s="214"/>
      <c r="M616" s="1615"/>
      <c r="N616" s="214"/>
      <c r="O616" s="214"/>
      <c r="P616" s="214"/>
      <c r="Q616" s="214"/>
      <c r="R616" s="214"/>
      <c r="S616" s="214"/>
      <c r="T616" s="214"/>
      <c r="U616" s="214"/>
      <c r="V616" s="214"/>
      <c r="W616" s="214"/>
      <c r="X616" s="214"/>
      <c r="Y616" s="214"/>
      <c r="Z616" s="214"/>
      <c r="AA616" s="214"/>
      <c r="AB616" s="214"/>
    </row>
    <row r="617">
      <c r="A617" s="180"/>
      <c r="B617" s="214"/>
      <c r="C617" s="214"/>
      <c r="D617" s="214"/>
      <c r="E617" s="214"/>
      <c r="F617" s="214"/>
      <c r="G617" s="214"/>
      <c r="H617" s="769"/>
      <c r="I617" s="769"/>
      <c r="J617" s="180"/>
      <c r="K617" s="769"/>
      <c r="L617" s="214"/>
      <c r="M617" s="1615"/>
      <c r="N617" s="214"/>
      <c r="O617" s="214"/>
      <c r="P617" s="214"/>
      <c r="Q617" s="214"/>
      <c r="R617" s="214"/>
      <c r="S617" s="214"/>
      <c r="T617" s="214"/>
      <c r="U617" s="214"/>
      <c r="V617" s="214"/>
      <c r="W617" s="214"/>
      <c r="X617" s="214"/>
      <c r="Y617" s="214"/>
      <c r="Z617" s="214"/>
      <c r="AA617" s="214"/>
      <c r="AB617" s="214"/>
    </row>
    <row r="618">
      <c r="A618" s="180"/>
      <c r="B618" s="214"/>
      <c r="C618" s="214"/>
      <c r="D618" s="214"/>
      <c r="E618" s="214"/>
      <c r="F618" s="214"/>
      <c r="G618" s="214"/>
      <c r="H618" s="769"/>
      <c r="I618" s="769"/>
      <c r="J618" s="180"/>
      <c r="K618" s="769"/>
      <c r="L618" s="214"/>
      <c r="M618" s="1615"/>
      <c r="N618" s="214"/>
      <c r="O618" s="214"/>
      <c r="P618" s="214"/>
      <c r="Q618" s="214"/>
      <c r="R618" s="214"/>
      <c r="S618" s="214"/>
      <c r="T618" s="214"/>
      <c r="U618" s="214"/>
      <c r="V618" s="214"/>
      <c r="W618" s="214"/>
      <c r="X618" s="214"/>
      <c r="Y618" s="214"/>
      <c r="Z618" s="214"/>
      <c r="AA618" s="214"/>
      <c r="AB618" s="214"/>
    </row>
    <row r="619">
      <c r="A619" s="180"/>
      <c r="B619" s="214"/>
      <c r="C619" s="214"/>
      <c r="D619" s="214"/>
      <c r="E619" s="214"/>
      <c r="F619" s="214"/>
      <c r="G619" s="214"/>
      <c r="H619" s="769"/>
      <c r="I619" s="769"/>
      <c r="J619" s="180"/>
      <c r="K619" s="769"/>
      <c r="L619" s="214"/>
      <c r="M619" s="1615"/>
      <c r="N619" s="214"/>
      <c r="O619" s="214"/>
      <c r="P619" s="214"/>
      <c r="Q619" s="214"/>
      <c r="R619" s="214"/>
      <c r="S619" s="214"/>
      <c r="T619" s="214"/>
      <c r="U619" s="214"/>
      <c r="V619" s="214"/>
      <c r="W619" s="214"/>
      <c r="X619" s="214"/>
      <c r="Y619" s="214"/>
      <c r="Z619" s="214"/>
      <c r="AA619" s="214"/>
      <c r="AB619" s="214"/>
    </row>
    <row r="620">
      <c r="A620" s="180"/>
      <c r="B620" s="214"/>
      <c r="C620" s="214"/>
      <c r="D620" s="214"/>
      <c r="E620" s="214"/>
      <c r="F620" s="214"/>
      <c r="G620" s="214"/>
      <c r="H620" s="769"/>
      <c r="I620" s="769"/>
      <c r="J620" s="180"/>
      <c r="K620" s="769"/>
      <c r="L620" s="214"/>
      <c r="M620" s="1615"/>
      <c r="N620" s="214"/>
      <c r="O620" s="214"/>
      <c r="P620" s="214"/>
      <c r="Q620" s="214"/>
      <c r="R620" s="214"/>
      <c r="S620" s="214"/>
      <c r="T620" s="214"/>
      <c r="U620" s="214"/>
      <c r="V620" s="214"/>
      <c r="W620" s="214"/>
      <c r="X620" s="214"/>
      <c r="Y620" s="214"/>
      <c r="Z620" s="214"/>
      <c r="AA620" s="214"/>
      <c r="AB620" s="214"/>
    </row>
    <row r="621">
      <c r="A621" s="180"/>
      <c r="B621" s="214"/>
      <c r="C621" s="214"/>
      <c r="D621" s="214"/>
      <c r="E621" s="214"/>
      <c r="F621" s="214"/>
      <c r="G621" s="214"/>
      <c r="H621" s="769"/>
      <c r="I621" s="769"/>
      <c r="J621" s="180"/>
      <c r="K621" s="769"/>
      <c r="L621" s="214"/>
      <c r="M621" s="1615"/>
      <c r="N621" s="214"/>
      <c r="O621" s="214"/>
      <c r="P621" s="214"/>
      <c r="Q621" s="214"/>
      <c r="R621" s="214"/>
      <c r="S621" s="214"/>
      <c r="T621" s="214"/>
      <c r="U621" s="214"/>
      <c r="V621" s="214"/>
      <c r="W621" s="214"/>
      <c r="X621" s="214"/>
      <c r="Y621" s="214"/>
      <c r="Z621" s="214"/>
      <c r="AA621" s="214"/>
      <c r="AB621" s="214"/>
    </row>
    <row r="622">
      <c r="A622" s="180"/>
      <c r="B622" s="214"/>
      <c r="C622" s="214"/>
      <c r="D622" s="214"/>
      <c r="E622" s="214"/>
      <c r="F622" s="214"/>
      <c r="G622" s="214"/>
      <c r="H622" s="769"/>
      <c r="I622" s="769"/>
      <c r="J622" s="180"/>
      <c r="K622" s="769"/>
      <c r="L622" s="214"/>
      <c r="M622" s="1615"/>
      <c r="N622" s="214"/>
      <c r="O622" s="214"/>
      <c r="P622" s="214"/>
      <c r="Q622" s="214"/>
      <c r="R622" s="214"/>
      <c r="S622" s="214"/>
      <c r="T622" s="214"/>
      <c r="U622" s="214"/>
      <c r="V622" s="214"/>
      <c r="W622" s="214"/>
      <c r="X622" s="214"/>
      <c r="Y622" s="214"/>
      <c r="Z622" s="214"/>
      <c r="AA622" s="214"/>
      <c r="AB622" s="214"/>
    </row>
    <row r="623">
      <c r="A623" s="180"/>
      <c r="B623" s="214"/>
      <c r="C623" s="214"/>
      <c r="D623" s="214"/>
      <c r="E623" s="214"/>
      <c r="F623" s="214"/>
      <c r="G623" s="214"/>
      <c r="H623" s="769"/>
      <c r="I623" s="769"/>
      <c r="J623" s="180"/>
      <c r="K623" s="769"/>
      <c r="L623" s="214"/>
      <c r="M623" s="1615"/>
      <c r="N623" s="214"/>
      <c r="O623" s="214"/>
      <c r="P623" s="214"/>
      <c r="Q623" s="214"/>
      <c r="R623" s="214"/>
      <c r="S623" s="214"/>
      <c r="T623" s="214"/>
      <c r="U623" s="214"/>
      <c r="V623" s="214"/>
      <c r="W623" s="214"/>
      <c r="X623" s="214"/>
      <c r="Y623" s="214"/>
      <c r="Z623" s="214"/>
      <c r="AA623" s="214"/>
      <c r="AB623" s="214"/>
    </row>
    <row r="624">
      <c r="A624" s="180"/>
      <c r="B624" s="214"/>
      <c r="C624" s="214"/>
      <c r="D624" s="214"/>
      <c r="E624" s="214"/>
      <c r="F624" s="214"/>
      <c r="G624" s="214"/>
      <c r="H624" s="769"/>
      <c r="I624" s="769"/>
      <c r="J624" s="180"/>
      <c r="K624" s="769"/>
      <c r="L624" s="214"/>
      <c r="M624" s="1615"/>
      <c r="N624" s="214"/>
      <c r="O624" s="214"/>
      <c r="P624" s="214"/>
      <c r="Q624" s="214"/>
      <c r="R624" s="214"/>
      <c r="S624" s="214"/>
      <c r="T624" s="214"/>
      <c r="U624" s="214"/>
      <c r="V624" s="214"/>
      <c r="W624" s="214"/>
      <c r="X624" s="214"/>
      <c r="Y624" s="214"/>
      <c r="Z624" s="214"/>
      <c r="AA624" s="214"/>
      <c r="AB624" s="214"/>
    </row>
    <row r="625">
      <c r="A625" s="180"/>
      <c r="B625" s="214"/>
      <c r="C625" s="214"/>
      <c r="D625" s="214"/>
      <c r="E625" s="214"/>
      <c r="F625" s="214"/>
      <c r="G625" s="214"/>
      <c r="H625" s="769"/>
      <c r="I625" s="769"/>
      <c r="J625" s="180"/>
      <c r="K625" s="769"/>
      <c r="L625" s="214"/>
      <c r="M625" s="1615"/>
      <c r="N625" s="214"/>
      <c r="O625" s="214"/>
      <c r="P625" s="214"/>
      <c r="Q625" s="214"/>
      <c r="R625" s="214"/>
      <c r="S625" s="214"/>
      <c r="T625" s="214"/>
      <c r="U625" s="214"/>
      <c r="V625" s="214"/>
      <c r="W625" s="214"/>
      <c r="X625" s="214"/>
      <c r="Y625" s="214"/>
      <c r="Z625" s="214"/>
      <c r="AA625" s="214"/>
      <c r="AB625" s="214"/>
    </row>
    <row r="626">
      <c r="A626" s="180"/>
      <c r="B626" s="214"/>
      <c r="C626" s="214"/>
      <c r="D626" s="214"/>
      <c r="E626" s="214"/>
      <c r="F626" s="214"/>
      <c r="G626" s="214"/>
      <c r="H626" s="769"/>
      <c r="I626" s="769"/>
      <c r="J626" s="180"/>
      <c r="K626" s="769"/>
      <c r="L626" s="214"/>
      <c r="M626" s="1615"/>
      <c r="N626" s="214"/>
      <c r="O626" s="214"/>
      <c r="P626" s="214"/>
      <c r="Q626" s="214"/>
      <c r="R626" s="214"/>
      <c r="S626" s="214"/>
      <c r="T626" s="214"/>
      <c r="U626" s="214"/>
      <c r="V626" s="214"/>
      <c r="W626" s="214"/>
      <c r="X626" s="214"/>
      <c r="Y626" s="214"/>
      <c r="Z626" s="214"/>
      <c r="AA626" s="214"/>
      <c r="AB626" s="214"/>
    </row>
    <row r="627">
      <c r="A627" s="180"/>
      <c r="B627" s="214"/>
      <c r="C627" s="214"/>
      <c r="D627" s="214"/>
      <c r="E627" s="214"/>
      <c r="F627" s="214"/>
      <c r="G627" s="214"/>
      <c r="H627" s="769"/>
      <c r="I627" s="769"/>
      <c r="J627" s="180"/>
      <c r="K627" s="769"/>
      <c r="L627" s="214"/>
      <c r="M627" s="1615"/>
      <c r="N627" s="214"/>
      <c r="O627" s="214"/>
      <c r="P627" s="214"/>
      <c r="Q627" s="214"/>
      <c r="R627" s="214"/>
      <c r="S627" s="214"/>
      <c r="T627" s="214"/>
      <c r="U627" s="214"/>
      <c r="V627" s="214"/>
      <c r="W627" s="214"/>
      <c r="X627" s="214"/>
      <c r="Y627" s="214"/>
      <c r="Z627" s="214"/>
      <c r="AA627" s="214"/>
      <c r="AB627" s="214"/>
    </row>
    <row r="628">
      <c r="A628" s="180"/>
      <c r="B628" s="214"/>
      <c r="C628" s="214"/>
      <c r="D628" s="214"/>
      <c r="E628" s="214"/>
      <c r="F628" s="214"/>
      <c r="G628" s="214"/>
      <c r="H628" s="769"/>
      <c r="I628" s="769"/>
      <c r="J628" s="180"/>
      <c r="K628" s="769"/>
      <c r="L628" s="214"/>
      <c r="M628" s="1615"/>
      <c r="N628" s="214"/>
      <c r="O628" s="214"/>
      <c r="P628" s="214"/>
      <c r="Q628" s="214"/>
      <c r="R628" s="214"/>
      <c r="S628" s="214"/>
      <c r="T628" s="214"/>
      <c r="U628" s="214"/>
      <c r="V628" s="214"/>
      <c r="W628" s="214"/>
      <c r="X628" s="214"/>
      <c r="Y628" s="214"/>
      <c r="Z628" s="214"/>
      <c r="AA628" s="214"/>
      <c r="AB628" s="214"/>
    </row>
    <row r="629">
      <c r="A629" s="180"/>
      <c r="B629" s="214"/>
      <c r="C629" s="214"/>
      <c r="D629" s="214"/>
      <c r="E629" s="214"/>
      <c r="F629" s="214"/>
      <c r="G629" s="214"/>
      <c r="H629" s="769"/>
      <c r="I629" s="769"/>
      <c r="J629" s="180"/>
      <c r="K629" s="769"/>
      <c r="L629" s="214"/>
      <c r="M629" s="1615"/>
      <c r="N629" s="214"/>
      <c r="O629" s="214"/>
      <c r="P629" s="214"/>
      <c r="Q629" s="214"/>
      <c r="R629" s="214"/>
      <c r="S629" s="214"/>
      <c r="T629" s="214"/>
      <c r="U629" s="214"/>
      <c r="V629" s="214"/>
      <c r="W629" s="214"/>
      <c r="X629" s="214"/>
      <c r="Y629" s="214"/>
      <c r="Z629" s="214"/>
      <c r="AA629" s="214"/>
      <c r="AB629" s="214"/>
    </row>
  </sheetData>
  <dataValidations>
    <dataValidation type="list" allowBlank="1" showErrorMessage="1" sqref="J2:J10 J12:J13 J15:J72 J74:J107">
      <formula1>"Curtain,wallcovering,Loose furniture,Built-in,Electric appliance,Design ,Design&amp;turnkey,ready ,EQ ซ่อมแผ่นดินไหว"</formula1>
    </dataValidation>
    <dataValidation type="list" allowBlank="1" sqref="L2:L107">
      <formula1>"จองสิทธิ์,จ่าย 50%,PO มาแล้ว,จ่าย 100%ก่อนตกแต่ง,จ่าย ครบ 100% ส่งมอบ,จองสิทธิ์/ขอเงินคืน,กำลังคุย,ไม่ซื้อแล้ว,สถานะงาน,-,โทรแล้ว/Add line,โทรแล้ว/ไม่สนใจ,Lead,20%,50%,90%"</formula1>
    </dataValidation>
    <dataValidation type="list" allowBlank="1" showErrorMessage="1" sqref="D2:D107">
      <formula1>"Facebook,Instagram,LINE OA,OPA,หาเอง,Call,ลูกค้าใหม่"</formula1>
    </dataValidation>
    <dataValidation type="list" allowBlank="1" sqref="N2:N107">
      <formula1>"0%,20%,50%,90%"</formula1>
    </dataValidation>
  </dataValidations>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2" max="2" width="75.63"/>
    <col customWidth="1" min="3" max="3" width="17.38"/>
  </cols>
  <sheetData>
    <row r="2">
      <c r="B2" s="734" t="s">
        <v>1730</v>
      </c>
      <c r="C2" s="1616" t="s">
        <v>3423</v>
      </c>
    </row>
    <row r="3">
      <c r="B3" s="734" t="s">
        <v>2859</v>
      </c>
      <c r="C3" s="1616" t="s">
        <v>3423</v>
      </c>
    </row>
    <row r="4">
      <c r="B4" s="734" t="s">
        <v>2920</v>
      </c>
      <c r="C4" s="1616" t="s">
        <v>3423</v>
      </c>
    </row>
    <row r="5">
      <c r="B5" s="734" t="s">
        <v>2847</v>
      </c>
      <c r="C5" s="1616" t="s">
        <v>3423</v>
      </c>
    </row>
    <row r="6">
      <c r="B6" s="734" t="s">
        <v>2921</v>
      </c>
      <c r="C6" s="1616" t="s">
        <v>3423</v>
      </c>
    </row>
    <row r="7">
      <c r="B7" s="734" t="s">
        <v>2844</v>
      </c>
      <c r="C7" s="1616" t="s">
        <v>3423</v>
      </c>
    </row>
    <row r="8">
      <c r="B8" s="734" t="s">
        <v>2922</v>
      </c>
      <c r="C8" s="1616" t="s">
        <v>3423</v>
      </c>
    </row>
    <row r="9">
      <c r="B9" s="734" t="s">
        <v>2923</v>
      </c>
      <c r="C9" s="1616" t="s">
        <v>3423</v>
      </c>
    </row>
    <row r="10">
      <c r="B10" s="734" t="s">
        <v>3424</v>
      </c>
      <c r="C10" s="1616" t="s">
        <v>3423</v>
      </c>
    </row>
    <row r="11">
      <c r="B11" s="734" t="s">
        <v>3425</v>
      </c>
      <c r="C11" s="1616" t="s">
        <v>3423</v>
      </c>
    </row>
    <row r="12">
      <c r="B12" s="734" t="s">
        <v>3426</v>
      </c>
      <c r="C12" s="1616" t="s">
        <v>3427</v>
      </c>
    </row>
    <row r="13">
      <c r="B13" s="734" t="s">
        <v>2933</v>
      </c>
      <c r="C13" s="1616" t="s">
        <v>3427</v>
      </c>
    </row>
    <row r="14">
      <c r="B14" s="734" t="s">
        <v>2935</v>
      </c>
      <c r="C14" s="1616" t="s">
        <v>3427</v>
      </c>
    </row>
    <row r="15">
      <c r="B15" s="734" t="s">
        <v>3428</v>
      </c>
      <c r="C15" s="1616" t="s">
        <v>3423</v>
      </c>
    </row>
    <row r="16">
      <c r="B16" s="734" t="s">
        <v>3429</v>
      </c>
      <c r="C16" s="1616" t="s">
        <v>3423</v>
      </c>
    </row>
    <row r="17">
      <c r="B17" s="734" t="s">
        <v>3430</v>
      </c>
      <c r="C17" s="1616" t="s">
        <v>3423</v>
      </c>
    </row>
    <row r="18">
      <c r="B18" s="734" t="s">
        <v>1723</v>
      </c>
      <c r="C18" s="1616" t="s">
        <v>3427</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25.63"/>
    <col customWidth="1" min="3" max="3" width="19.63"/>
    <col customWidth="1" min="4" max="4" width="32.5"/>
    <col customWidth="1" min="7" max="7" width="19.63"/>
    <col customWidth="1" min="10" max="10" width="15.63"/>
    <col customWidth="1" min="14" max="14" width="21.25"/>
  </cols>
  <sheetData>
    <row r="1">
      <c r="A1" s="1617" t="s">
        <v>3431</v>
      </c>
    </row>
    <row r="2">
      <c r="A2" s="1618" t="s">
        <v>3432</v>
      </c>
    </row>
    <row r="3">
      <c r="A3" s="1619" t="s">
        <v>3433</v>
      </c>
      <c r="B3" s="1619" t="s">
        <v>3434</v>
      </c>
      <c r="C3" s="1619" t="s">
        <v>3435</v>
      </c>
      <c r="D3" s="1619" t="s">
        <v>3436</v>
      </c>
      <c r="E3" s="1619" t="s">
        <v>32</v>
      </c>
      <c r="F3" s="1619" t="s">
        <v>3437</v>
      </c>
      <c r="G3" s="1619" t="s">
        <v>3438</v>
      </c>
      <c r="H3" s="1619" t="s">
        <v>3439</v>
      </c>
      <c r="I3" s="1619" t="s">
        <v>3440</v>
      </c>
      <c r="J3" s="1619" t="s">
        <v>3441</v>
      </c>
      <c r="K3" s="1619" t="s">
        <v>3442</v>
      </c>
      <c r="L3" s="1619" t="s">
        <v>3443</v>
      </c>
      <c r="M3" s="1619" t="s">
        <v>873</v>
      </c>
      <c r="N3" s="1619" t="s">
        <v>208</v>
      </c>
    </row>
    <row r="4">
      <c r="A4" s="1620" t="s">
        <v>3444</v>
      </c>
      <c r="B4" s="1621"/>
      <c r="C4" s="1621"/>
      <c r="D4" s="1621"/>
      <c r="E4" s="1621"/>
      <c r="F4" s="1621"/>
      <c r="G4" s="1621"/>
      <c r="H4" s="1621"/>
      <c r="I4" s="1621"/>
      <c r="J4" s="1621"/>
      <c r="K4" s="1621"/>
      <c r="L4" s="1621"/>
      <c r="M4" s="1622" t="s">
        <v>3445</v>
      </c>
      <c r="N4" s="1621"/>
    </row>
    <row r="5">
      <c r="A5" s="1623">
        <v>1.0</v>
      </c>
      <c r="B5" s="1624" t="s">
        <v>3446</v>
      </c>
      <c r="C5" s="1623">
        <v>9.09691996E8</v>
      </c>
      <c r="D5" s="1625" t="s">
        <v>3447</v>
      </c>
      <c r="E5" s="1625">
        <v>1010.0</v>
      </c>
      <c r="F5" s="1623">
        <v>10.0</v>
      </c>
      <c r="G5" s="1623" t="s">
        <v>3448</v>
      </c>
      <c r="H5" s="1623">
        <v>30.0</v>
      </c>
      <c r="I5" s="1623">
        <v>1.0</v>
      </c>
      <c r="J5" s="1626">
        <v>10000.0</v>
      </c>
      <c r="K5" s="1626">
        <v>100000.0</v>
      </c>
      <c r="L5" s="1626">
        <v>100000.0</v>
      </c>
      <c r="M5" s="1627"/>
      <c r="N5" s="1627"/>
    </row>
    <row r="6">
      <c r="A6" s="1623">
        <v>2.0</v>
      </c>
      <c r="B6" s="1624" t="s">
        <v>3449</v>
      </c>
      <c r="C6" s="1623">
        <v>6.16055499E8</v>
      </c>
      <c r="D6" s="1625" t="s">
        <v>3450</v>
      </c>
      <c r="E6" s="1625">
        <v>1106.0</v>
      </c>
      <c r="F6" s="1623">
        <v>11.0</v>
      </c>
      <c r="G6" s="1623" t="s">
        <v>3448</v>
      </c>
      <c r="H6" s="1623">
        <v>30.0</v>
      </c>
      <c r="I6" s="1623">
        <v>1.0</v>
      </c>
      <c r="J6" s="1626">
        <v>10000.0</v>
      </c>
      <c r="K6" s="1626">
        <v>100000.0</v>
      </c>
      <c r="L6" s="1626">
        <v>100000.0</v>
      </c>
      <c r="M6" s="1627"/>
      <c r="N6" s="1627"/>
    </row>
    <row r="7">
      <c r="A7" s="1623">
        <v>3.0</v>
      </c>
      <c r="B7" s="1624" t="s">
        <v>3451</v>
      </c>
      <c r="C7" s="1623">
        <v>8.85055968E8</v>
      </c>
      <c r="D7" s="1625" t="s">
        <v>3452</v>
      </c>
      <c r="E7" s="1625">
        <v>1917.0</v>
      </c>
      <c r="F7" s="1623">
        <v>19.0</v>
      </c>
      <c r="G7" s="1623" t="s">
        <v>3448</v>
      </c>
      <c r="H7" s="1623">
        <v>27.0</v>
      </c>
      <c r="I7" s="1623">
        <v>1.0</v>
      </c>
      <c r="J7" s="1626">
        <v>10000.0</v>
      </c>
      <c r="K7" s="1626">
        <v>100000.0</v>
      </c>
      <c r="L7" s="1626">
        <v>100000.0</v>
      </c>
      <c r="M7" s="1627"/>
      <c r="N7" s="1627"/>
    </row>
    <row r="8">
      <c r="A8" s="1623">
        <v>4.0</v>
      </c>
      <c r="B8" s="1624" t="s">
        <v>3453</v>
      </c>
      <c r="C8" s="1623">
        <v>8.75173972E8</v>
      </c>
      <c r="D8" s="1625" t="s">
        <v>3454</v>
      </c>
      <c r="E8" s="1625">
        <v>1920.0</v>
      </c>
      <c r="F8" s="1623">
        <v>19.0</v>
      </c>
      <c r="G8" s="1623" t="s">
        <v>3448</v>
      </c>
      <c r="H8" s="1623">
        <v>28.0</v>
      </c>
      <c r="I8" s="1623">
        <v>1.0</v>
      </c>
      <c r="J8" s="1626">
        <v>10000.0</v>
      </c>
      <c r="K8" s="1626">
        <v>100000.0</v>
      </c>
      <c r="L8" s="1626">
        <v>100000.0</v>
      </c>
      <c r="M8" s="1627"/>
      <c r="N8" s="1627"/>
    </row>
    <row r="9">
      <c r="A9" s="1623">
        <v>5.0</v>
      </c>
      <c r="B9" s="1624" t="s">
        <v>3455</v>
      </c>
      <c r="C9" s="1623">
        <v>8.06692455E8</v>
      </c>
      <c r="D9" s="1625" t="s">
        <v>3456</v>
      </c>
      <c r="E9" s="1625">
        <v>609.0</v>
      </c>
      <c r="F9" s="1623">
        <v>6.0</v>
      </c>
      <c r="G9" s="1623" t="s">
        <v>3448</v>
      </c>
      <c r="H9" s="1623">
        <v>45.0</v>
      </c>
      <c r="I9" s="1623">
        <v>1.0</v>
      </c>
      <c r="J9" s="1626">
        <v>10000.0</v>
      </c>
      <c r="K9" s="1626">
        <v>100000.0</v>
      </c>
      <c r="L9" s="1626">
        <v>100000.0</v>
      </c>
      <c r="M9" s="1627"/>
      <c r="N9" s="1627"/>
    </row>
    <row r="10">
      <c r="A10" s="1623">
        <v>6.0</v>
      </c>
      <c r="B10" s="1624" t="s">
        <v>3457</v>
      </c>
      <c r="C10" s="1623">
        <v>9.91651996E8</v>
      </c>
      <c r="D10" s="1625" t="s">
        <v>3458</v>
      </c>
      <c r="E10" s="1625">
        <v>704.0</v>
      </c>
      <c r="F10" s="1623">
        <v>7.0</v>
      </c>
      <c r="G10" s="1623" t="s">
        <v>3459</v>
      </c>
      <c r="H10" s="1623">
        <v>48.0</v>
      </c>
      <c r="I10" s="1623">
        <v>1.0</v>
      </c>
      <c r="J10" s="1626">
        <v>10000.0</v>
      </c>
      <c r="K10" s="1626">
        <v>100000.0</v>
      </c>
      <c r="L10" s="1626">
        <v>100000.0</v>
      </c>
      <c r="M10" s="1627"/>
      <c r="N10" s="1627"/>
    </row>
    <row r="11">
      <c r="A11" s="1623">
        <v>7.0</v>
      </c>
      <c r="B11" s="1624" t="s">
        <v>3460</v>
      </c>
      <c r="C11" s="1623">
        <v>8.24789155E8</v>
      </c>
      <c r="D11" s="1625" t="s">
        <v>3461</v>
      </c>
      <c r="E11" s="1625">
        <v>706.0</v>
      </c>
      <c r="F11" s="1623">
        <v>7.0</v>
      </c>
      <c r="G11" s="1623" t="s">
        <v>3459</v>
      </c>
      <c r="H11" s="1623">
        <v>43.0</v>
      </c>
      <c r="I11" s="1623">
        <v>1.0</v>
      </c>
      <c r="J11" s="1626">
        <v>10000.0</v>
      </c>
      <c r="K11" s="1626">
        <v>100000.0</v>
      </c>
      <c r="L11" s="1626">
        <v>100000.0</v>
      </c>
      <c r="M11" s="1627"/>
      <c r="N11" s="1627"/>
    </row>
    <row r="12">
      <c r="A12" s="1623">
        <v>8.0</v>
      </c>
      <c r="B12" s="1624" t="s">
        <v>3462</v>
      </c>
      <c r="C12" s="1623">
        <v>9.54916728E8</v>
      </c>
      <c r="D12" s="1625" t="s">
        <v>3463</v>
      </c>
      <c r="E12" s="1625">
        <v>709.0</v>
      </c>
      <c r="F12" s="1623">
        <v>7.0</v>
      </c>
      <c r="G12" s="1623" t="s">
        <v>3464</v>
      </c>
      <c r="H12" s="1623">
        <v>35.0</v>
      </c>
      <c r="I12" s="1623">
        <v>1.0</v>
      </c>
      <c r="J12" s="1626">
        <v>10000.0</v>
      </c>
      <c r="K12" s="1626">
        <v>100000.0</v>
      </c>
      <c r="L12" s="1626">
        <v>100000.0</v>
      </c>
      <c r="M12" s="1627"/>
      <c r="N12" s="1627"/>
    </row>
    <row r="13">
      <c r="A13" s="1623">
        <v>9.0</v>
      </c>
      <c r="B13" s="1624" t="s">
        <v>3465</v>
      </c>
      <c r="C13" s="1623">
        <v>9.36699041E8</v>
      </c>
      <c r="D13" s="1628"/>
      <c r="E13" s="1625">
        <v>909.0</v>
      </c>
      <c r="F13" s="1623">
        <v>9.0</v>
      </c>
      <c r="G13" s="1623" t="s">
        <v>3448</v>
      </c>
      <c r="H13" s="1623">
        <v>27.0</v>
      </c>
      <c r="I13" s="1623">
        <v>1.0</v>
      </c>
      <c r="J13" s="1626">
        <v>10000.0</v>
      </c>
      <c r="K13" s="1626">
        <v>100000.0</v>
      </c>
      <c r="L13" s="1626">
        <v>100000.0</v>
      </c>
      <c r="M13" s="1627"/>
      <c r="N13" s="1627"/>
    </row>
    <row r="14">
      <c r="A14" s="1623">
        <v>10.0</v>
      </c>
      <c r="B14" s="1624" t="s">
        <v>3466</v>
      </c>
      <c r="C14" s="1623">
        <v>9.26947744E8</v>
      </c>
      <c r="D14" s="1625" t="s">
        <v>3467</v>
      </c>
      <c r="E14" s="1625">
        <v>913.0</v>
      </c>
      <c r="F14" s="1623">
        <v>9.0</v>
      </c>
      <c r="G14" s="1623" t="s">
        <v>3448</v>
      </c>
      <c r="H14" s="1623">
        <v>30.0</v>
      </c>
      <c r="I14" s="1623">
        <v>1.0</v>
      </c>
      <c r="J14" s="1626">
        <v>10000.0</v>
      </c>
      <c r="K14" s="1626">
        <v>100000.0</v>
      </c>
      <c r="L14" s="1626">
        <v>100000.0</v>
      </c>
      <c r="M14" s="1627"/>
      <c r="N14" s="1627"/>
    </row>
    <row r="15">
      <c r="A15" s="1629" t="s">
        <v>3468</v>
      </c>
      <c r="B15" s="1630"/>
      <c r="C15" s="1630"/>
      <c r="D15" s="1630"/>
      <c r="E15" s="1630"/>
      <c r="F15" s="1630"/>
      <c r="G15" s="1630"/>
      <c r="H15" s="1630"/>
      <c r="I15" s="1630"/>
      <c r="J15" s="1630"/>
      <c r="K15" s="1630"/>
      <c r="L15" s="1630"/>
      <c r="M15" s="1630"/>
      <c r="N15" s="1630"/>
    </row>
    <row r="16">
      <c r="A16" s="1631">
        <v>11.0</v>
      </c>
      <c r="B16" s="1632" t="s">
        <v>3469</v>
      </c>
      <c r="C16" s="1631">
        <v>8.77171525E8</v>
      </c>
      <c r="D16" s="1633" t="s">
        <v>3470</v>
      </c>
      <c r="E16" s="1633">
        <v>1107.0</v>
      </c>
      <c r="F16" s="1631">
        <v>11.0</v>
      </c>
      <c r="G16" s="1631" t="s">
        <v>3471</v>
      </c>
      <c r="H16" s="1631">
        <v>52.0</v>
      </c>
      <c r="I16" s="1631">
        <v>1.0</v>
      </c>
      <c r="J16" s="1634">
        <v>10000.0</v>
      </c>
      <c r="K16" s="1634">
        <v>100000.0</v>
      </c>
      <c r="L16" s="1634">
        <v>100000.0</v>
      </c>
      <c r="M16" s="1635" t="s">
        <v>3472</v>
      </c>
      <c r="N16" s="1636"/>
    </row>
    <row r="17">
      <c r="A17" s="1637">
        <v>12.0</v>
      </c>
      <c r="B17" s="1638" t="s">
        <v>3473</v>
      </c>
      <c r="C17" s="1637">
        <v>9.45522456E8</v>
      </c>
      <c r="D17" s="1639" t="s">
        <v>3474</v>
      </c>
      <c r="E17" s="1639">
        <v>1517.0</v>
      </c>
      <c r="F17" s="1637">
        <v>15.0</v>
      </c>
      <c r="G17" s="1637" t="s">
        <v>3448</v>
      </c>
      <c r="H17" s="1637">
        <v>42.0</v>
      </c>
      <c r="I17" s="1637">
        <v>2.0</v>
      </c>
      <c r="J17" s="1640">
        <v>20000.0</v>
      </c>
      <c r="K17" s="1640">
        <v>100000.0</v>
      </c>
      <c r="L17" s="1640">
        <v>100000.0</v>
      </c>
      <c r="M17" s="1641"/>
      <c r="N17" s="1641"/>
    </row>
    <row r="18">
      <c r="A18" s="1637">
        <v>13.0</v>
      </c>
      <c r="B18" s="1638" t="s">
        <v>3473</v>
      </c>
      <c r="C18" s="1637">
        <v>9.45522456E8</v>
      </c>
      <c r="D18" s="1639" t="s">
        <v>3474</v>
      </c>
      <c r="E18" s="1639">
        <v>1518.0</v>
      </c>
      <c r="F18" s="1637">
        <v>15.0</v>
      </c>
      <c r="G18" s="1637" t="s">
        <v>3448</v>
      </c>
      <c r="H18" s="1637">
        <v>42.0</v>
      </c>
      <c r="I18" s="1637">
        <v>2.0</v>
      </c>
      <c r="J18" s="1640">
        <v>20000.0</v>
      </c>
      <c r="K18" s="1640">
        <v>100000.0</v>
      </c>
      <c r="L18" s="1640">
        <v>100000.0</v>
      </c>
      <c r="M18" s="1641"/>
      <c r="N18" s="1641"/>
    </row>
    <row r="19">
      <c r="A19" s="1637">
        <v>14.0</v>
      </c>
      <c r="B19" s="1638" t="s">
        <v>3475</v>
      </c>
      <c r="C19" s="1637">
        <v>8.84105543E8</v>
      </c>
      <c r="D19" s="1639" t="s">
        <v>3476</v>
      </c>
      <c r="E19" s="1639">
        <v>2015.0</v>
      </c>
      <c r="F19" s="1637">
        <v>20.0</v>
      </c>
      <c r="G19" s="1637" t="s">
        <v>3471</v>
      </c>
      <c r="H19" s="1637">
        <v>27.0</v>
      </c>
      <c r="I19" s="1637">
        <v>1.0</v>
      </c>
      <c r="J19" s="1640">
        <v>10000.0</v>
      </c>
      <c r="K19" s="1640">
        <v>100000.0</v>
      </c>
      <c r="L19" s="1640">
        <v>100000.0</v>
      </c>
      <c r="M19" s="1641"/>
      <c r="N19" s="1641"/>
    </row>
    <row r="20">
      <c r="A20" s="1637">
        <v>15.0</v>
      </c>
      <c r="B20" s="1638" t="s">
        <v>3477</v>
      </c>
      <c r="C20" s="1637">
        <v>8.18581179E8</v>
      </c>
      <c r="D20" s="1639" t="s">
        <v>3478</v>
      </c>
      <c r="E20" s="1639">
        <v>2102.0</v>
      </c>
      <c r="F20" s="1637">
        <v>21.0</v>
      </c>
      <c r="G20" s="1637" t="s">
        <v>3448</v>
      </c>
      <c r="H20" s="1637">
        <v>62.0</v>
      </c>
      <c r="I20" s="1637">
        <v>1.0</v>
      </c>
      <c r="J20" s="1640">
        <v>10000.0</v>
      </c>
      <c r="K20" s="1640">
        <v>100000.0</v>
      </c>
      <c r="L20" s="1640">
        <v>100000.0</v>
      </c>
      <c r="M20" s="1641"/>
      <c r="N20" s="1641"/>
    </row>
    <row r="21">
      <c r="A21" s="1642" t="s">
        <v>3479</v>
      </c>
      <c r="B21" s="1630"/>
      <c r="C21" s="1630"/>
      <c r="D21" s="1630"/>
      <c r="E21" s="1630"/>
      <c r="F21" s="1630"/>
      <c r="G21" s="1630"/>
      <c r="H21" s="1630"/>
      <c r="I21" s="1630"/>
      <c r="J21" s="1630"/>
      <c r="K21" s="1630"/>
      <c r="L21" s="1630"/>
      <c r="M21" s="1630"/>
      <c r="N21" s="1630"/>
    </row>
    <row r="22">
      <c r="A22" s="1643">
        <v>16.0</v>
      </c>
      <c r="B22" s="1644" t="s">
        <v>3480</v>
      </c>
      <c r="C22" s="1643">
        <v>8.69617619E8</v>
      </c>
      <c r="D22" s="1645"/>
      <c r="E22" s="1646">
        <v>1716.0</v>
      </c>
      <c r="F22" s="1643">
        <v>17.0</v>
      </c>
      <c r="G22" s="1643" t="s">
        <v>3448</v>
      </c>
      <c r="H22" s="1643">
        <v>68.0</v>
      </c>
      <c r="I22" s="1643">
        <v>10.0</v>
      </c>
      <c r="J22" s="1647">
        <v>100000.0</v>
      </c>
      <c r="K22" s="1647">
        <v>100000.0</v>
      </c>
      <c r="L22" s="1647">
        <v>100000.0</v>
      </c>
      <c r="M22" s="1648"/>
      <c r="N22" s="1648"/>
    </row>
    <row r="23">
      <c r="A23" s="1643">
        <v>17.0</v>
      </c>
      <c r="B23" s="1644" t="s">
        <v>3480</v>
      </c>
      <c r="C23" s="1643">
        <v>8.69617619E8</v>
      </c>
      <c r="D23" s="1645"/>
      <c r="E23" s="1646">
        <v>1717.0</v>
      </c>
      <c r="F23" s="1643">
        <v>17.0</v>
      </c>
      <c r="G23" s="1643" t="s">
        <v>3448</v>
      </c>
      <c r="H23" s="1643">
        <v>68.0</v>
      </c>
      <c r="I23" s="1643">
        <v>10.0</v>
      </c>
      <c r="J23" s="1647">
        <v>100000.0</v>
      </c>
      <c r="K23" s="1647">
        <v>100000.0</v>
      </c>
      <c r="L23" s="1647">
        <v>100000.0</v>
      </c>
      <c r="M23" s="1648"/>
      <c r="N23" s="1648"/>
    </row>
    <row r="24">
      <c r="A24" s="1643">
        <v>18.0</v>
      </c>
      <c r="B24" s="1644" t="s">
        <v>3480</v>
      </c>
      <c r="C24" s="1643">
        <v>8.69617619E8</v>
      </c>
      <c r="D24" s="1645"/>
      <c r="E24" s="1646">
        <v>716.0</v>
      </c>
      <c r="F24" s="1643">
        <v>7.0</v>
      </c>
      <c r="G24" s="1643" t="s">
        <v>3459</v>
      </c>
      <c r="H24" s="1643">
        <v>68.0</v>
      </c>
      <c r="I24" s="1643">
        <v>10.0</v>
      </c>
      <c r="J24" s="1647">
        <v>100000.0</v>
      </c>
      <c r="K24" s="1647">
        <v>100000.0</v>
      </c>
      <c r="L24" s="1647">
        <v>100000.0</v>
      </c>
      <c r="M24" s="1648"/>
      <c r="N24" s="1648"/>
    </row>
    <row r="25">
      <c r="A25" s="1643">
        <v>19.0</v>
      </c>
      <c r="B25" s="1644" t="s">
        <v>3480</v>
      </c>
      <c r="C25" s="1643">
        <v>8.69617619E8</v>
      </c>
      <c r="D25" s="1645"/>
      <c r="E25" s="1646">
        <v>717.0</v>
      </c>
      <c r="F25" s="1643">
        <v>7.0</v>
      </c>
      <c r="G25" s="1643" t="s">
        <v>3464</v>
      </c>
      <c r="H25" s="1643">
        <v>68.0</v>
      </c>
      <c r="I25" s="1643">
        <v>10.0</v>
      </c>
      <c r="J25" s="1647">
        <v>100000.0</v>
      </c>
      <c r="K25" s="1647">
        <v>100000.0</v>
      </c>
      <c r="L25" s="1647">
        <v>100000.0</v>
      </c>
      <c r="M25" s="1648"/>
      <c r="N25" s="1648"/>
    </row>
    <row r="26">
      <c r="A26" s="1643">
        <v>20.0</v>
      </c>
      <c r="B26" s="1644" t="s">
        <v>3480</v>
      </c>
      <c r="C26" s="1643">
        <v>8.69617619E8</v>
      </c>
      <c r="D26" s="1645"/>
      <c r="E26" s="1646">
        <v>718.0</v>
      </c>
      <c r="F26" s="1643">
        <v>7.0</v>
      </c>
      <c r="G26" s="1643" t="s">
        <v>3464</v>
      </c>
      <c r="H26" s="1643">
        <v>68.0</v>
      </c>
      <c r="I26" s="1643">
        <v>10.0</v>
      </c>
      <c r="J26" s="1647">
        <v>100000.0</v>
      </c>
      <c r="K26" s="1647">
        <v>100000.0</v>
      </c>
      <c r="L26" s="1647">
        <v>100000.0</v>
      </c>
      <c r="M26" s="1648"/>
      <c r="N26" s="1648"/>
    </row>
    <row r="27">
      <c r="A27" s="1643">
        <v>21.0</v>
      </c>
      <c r="B27" s="1644" t="s">
        <v>3480</v>
      </c>
      <c r="C27" s="1643">
        <v>8.69617619E8</v>
      </c>
      <c r="D27" s="1645"/>
      <c r="E27" s="1646">
        <v>719.0</v>
      </c>
      <c r="F27" s="1643">
        <v>7.0</v>
      </c>
      <c r="G27" s="1643" t="s">
        <v>3459</v>
      </c>
      <c r="H27" s="1643">
        <v>68.0</v>
      </c>
      <c r="I27" s="1643">
        <v>10.0</v>
      </c>
      <c r="J27" s="1647">
        <v>100000.0</v>
      </c>
      <c r="K27" s="1647">
        <v>100000.0</v>
      </c>
      <c r="L27" s="1647">
        <v>100000.0</v>
      </c>
      <c r="M27" s="1648"/>
      <c r="N27" s="1648"/>
    </row>
    <row r="28">
      <c r="A28" s="1643">
        <v>22.0</v>
      </c>
      <c r="B28" s="1644" t="s">
        <v>3480</v>
      </c>
      <c r="C28" s="1643">
        <v>8.69617619E8</v>
      </c>
      <c r="D28" s="1645"/>
      <c r="E28" s="1646">
        <v>720.0</v>
      </c>
      <c r="F28" s="1643">
        <v>7.0</v>
      </c>
      <c r="G28" s="1643" t="s">
        <v>3464</v>
      </c>
      <c r="H28" s="1643">
        <v>68.0</v>
      </c>
      <c r="I28" s="1643">
        <v>10.0</v>
      </c>
      <c r="J28" s="1647">
        <v>100000.0</v>
      </c>
      <c r="K28" s="1647">
        <v>100000.0</v>
      </c>
      <c r="L28" s="1647">
        <v>100000.0</v>
      </c>
      <c r="M28" s="1648"/>
      <c r="N28" s="1648"/>
    </row>
    <row r="29">
      <c r="A29" s="1643">
        <v>23.0</v>
      </c>
      <c r="B29" s="1644" t="s">
        <v>3480</v>
      </c>
      <c r="C29" s="1643">
        <v>8.69617619E8</v>
      </c>
      <c r="D29" s="1645"/>
      <c r="E29" s="1646">
        <v>816.0</v>
      </c>
      <c r="F29" s="1643">
        <v>8.0</v>
      </c>
      <c r="G29" s="1643" t="s">
        <v>3459</v>
      </c>
      <c r="H29" s="1643">
        <v>68.0</v>
      </c>
      <c r="I29" s="1643">
        <v>10.0</v>
      </c>
      <c r="J29" s="1647">
        <v>100000.0</v>
      </c>
      <c r="K29" s="1647">
        <v>100000.0</v>
      </c>
      <c r="L29" s="1647">
        <v>100000.0</v>
      </c>
      <c r="M29" s="1648"/>
      <c r="N29" s="1648"/>
    </row>
    <row r="30">
      <c r="A30" s="1643">
        <v>24.0</v>
      </c>
      <c r="B30" s="1644" t="s">
        <v>3480</v>
      </c>
      <c r="C30" s="1643">
        <v>8.69617619E8</v>
      </c>
      <c r="D30" s="1645"/>
      <c r="E30" s="1646">
        <v>817.0</v>
      </c>
      <c r="F30" s="1643">
        <v>8.0</v>
      </c>
      <c r="G30" s="1643" t="s">
        <v>3464</v>
      </c>
      <c r="H30" s="1643">
        <v>68.0</v>
      </c>
      <c r="I30" s="1643">
        <v>10.0</v>
      </c>
      <c r="J30" s="1647">
        <v>100000.0</v>
      </c>
      <c r="K30" s="1647">
        <v>100000.0</v>
      </c>
      <c r="L30" s="1647">
        <v>100000.0</v>
      </c>
      <c r="M30" s="1648"/>
      <c r="N30" s="1648"/>
    </row>
    <row r="31">
      <c r="A31" s="1643">
        <v>25.0</v>
      </c>
      <c r="B31" s="1644" t="s">
        <v>3480</v>
      </c>
      <c r="C31" s="1643">
        <v>8.69617619E8</v>
      </c>
      <c r="D31" s="1645"/>
      <c r="E31" s="1646">
        <v>820.0</v>
      </c>
      <c r="F31" s="1643">
        <v>8.0</v>
      </c>
      <c r="G31" s="1643" t="s">
        <v>3464</v>
      </c>
      <c r="H31" s="1643">
        <v>68.0</v>
      </c>
      <c r="I31" s="1643">
        <v>10.0</v>
      </c>
      <c r="J31" s="1647">
        <v>100000.0</v>
      </c>
      <c r="K31" s="1647">
        <v>100000.0</v>
      </c>
      <c r="L31" s="1647">
        <v>100000.0</v>
      </c>
      <c r="M31" s="1648"/>
      <c r="N31" s="1648"/>
    </row>
    <row r="32">
      <c r="A32" s="1649" t="s">
        <v>3481</v>
      </c>
      <c r="B32" s="1630"/>
      <c r="C32" s="1630"/>
      <c r="D32" s="1630"/>
      <c r="E32" s="1630"/>
      <c r="F32" s="1630"/>
      <c r="G32" s="1630"/>
      <c r="H32" s="1630"/>
      <c r="I32" s="1630"/>
      <c r="J32" s="1630"/>
      <c r="K32" s="1630"/>
      <c r="L32" s="1630"/>
      <c r="M32" s="1630"/>
      <c r="N32" s="1630"/>
    </row>
    <row r="33">
      <c r="A33" s="1650">
        <v>26.0</v>
      </c>
      <c r="B33" s="1651" t="s">
        <v>3482</v>
      </c>
      <c r="C33" s="1650">
        <v>8.49243913E8</v>
      </c>
      <c r="D33" s="1652" t="s">
        <v>3483</v>
      </c>
      <c r="E33" s="1652" t="s">
        <v>1663</v>
      </c>
      <c r="F33" s="1650" t="s">
        <v>3484</v>
      </c>
      <c r="G33" s="1650" t="s">
        <v>3448</v>
      </c>
      <c r="H33" s="1650">
        <v>28.0</v>
      </c>
      <c r="I33" s="1650">
        <v>2.0</v>
      </c>
      <c r="J33" s="1653">
        <v>20000.0</v>
      </c>
      <c r="K33" s="1653">
        <v>100000.0</v>
      </c>
      <c r="L33" s="1653">
        <v>100000.0</v>
      </c>
      <c r="M33" s="1654"/>
      <c r="N33" s="1654"/>
    </row>
    <row r="34">
      <c r="A34" s="1650">
        <v>27.0</v>
      </c>
      <c r="B34" s="1651" t="s">
        <v>3485</v>
      </c>
      <c r="C34" s="1650">
        <v>8.41398677E8</v>
      </c>
      <c r="D34" s="1652" t="s">
        <v>3486</v>
      </c>
      <c r="E34" s="1652">
        <v>1405.0</v>
      </c>
      <c r="F34" s="1650">
        <v>14.0</v>
      </c>
      <c r="G34" s="1650" t="s">
        <v>3448</v>
      </c>
      <c r="H34" s="1650">
        <v>42.0</v>
      </c>
      <c r="I34" s="1650">
        <v>2.0</v>
      </c>
      <c r="J34" s="1653">
        <v>20000.0</v>
      </c>
      <c r="K34" s="1653">
        <v>100000.0</v>
      </c>
      <c r="L34" s="1653">
        <v>100000.0</v>
      </c>
      <c r="M34" s="1654"/>
      <c r="N34" s="1654"/>
    </row>
    <row r="35">
      <c r="A35" s="1650">
        <v>28.0</v>
      </c>
      <c r="B35" s="1651" t="s">
        <v>3487</v>
      </c>
      <c r="C35" s="1650">
        <v>8.97859575E8</v>
      </c>
      <c r="D35" s="1655"/>
      <c r="E35" s="1652">
        <v>1419.0</v>
      </c>
      <c r="F35" s="1650">
        <v>14.0</v>
      </c>
      <c r="G35" s="1650" t="s">
        <v>3448</v>
      </c>
      <c r="H35" s="1650">
        <v>39.0</v>
      </c>
      <c r="I35" s="1650">
        <v>2.0</v>
      </c>
      <c r="J35" s="1653">
        <v>20000.0</v>
      </c>
      <c r="K35" s="1653">
        <v>100000.0</v>
      </c>
      <c r="L35" s="1653">
        <v>100000.0</v>
      </c>
      <c r="M35" s="1654"/>
      <c r="N35" s="1654"/>
    </row>
    <row r="36">
      <c r="A36" s="1650">
        <v>29.0</v>
      </c>
      <c r="B36" s="1651" t="s">
        <v>3485</v>
      </c>
      <c r="C36" s="1650">
        <v>8.41398677E8</v>
      </c>
      <c r="D36" s="1652" t="s">
        <v>3486</v>
      </c>
      <c r="E36" s="1652">
        <v>1507.0</v>
      </c>
      <c r="F36" s="1650">
        <v>15.0</v>
      </c>
      <c r="G36" s="1650" t="s">
        <v>3471</v>
      </c>
      <c r="H36" s="1650">
        <v>42.0</v>
      </c>
      <c r="I36" s="1650">
        <v>2.0</v>
      </c>
      <c r="J36" s="1653">
        <v>20000.0</v>
      </c>
      <c r="K36" s="1653">
        <v>100000.0</v>
      </c>
      <c r="L36" s="1653">
        <v>100000.0</v>
      </c>
      <c r="M36" s="1654"/>
      <c r="N36" s="1654"/>
    </row>
    <row r="37">
      <c r="A37" s="1650">
        <v>30.0</v>
      </c>
      <c r="B37" s="1651" t="s">
        <v>3482</v>
      </c>
      <c r="C37" s="1650">
        <v>8.49243913E8</v>
      </c>
      <c r="D37" s="1652" t="s">
        <v>3483</v>
      </c>
      <c r="E37" s="1652">
        <v>1509.0</v>
      </c>
      <c r="F37" s="1650">
        <v>15.0</v>
      </c>
      <c r="G37" s="1650" t="s">
        <v>3448</v>
      </c>
      <c r="H37" s="1650">
        <v>28.0</v>
      </c>
      <c r="I37" s="1650">
        <v>2.0</v>
      </c>
      <c r="J37" s="1653">
        <v>20000.0</v>
      </c>
      <c r="K37" s="1653">
        <v>100000.0</v>
      </c>
      <c r="L37" s="1653">
        <v>100000.0</v>
      </c>
      <c r="M37" s="1654"/>
      <c r="N37" s="1654"/>
    </row>
    <row r="38">
      <c r="A38" s="1650">
        <v>31.0</v>
      </c>
      <c r="B38" s="1651" t="s">
        <v>3488</v>
      </c>
      <c r="C38" s="1650">
        <v>8.18466583E8</v>
      </c>
      <c r="D38" s="1652" t="s">
        <v>3489</v>
      </c>
      <c r="E38" s="1652">
        <v>1617.0</v>
      </c>
      <c r="F38" s="1650">
        <v>16.0</v>
      </c>
      <c r="G38" s="1650" t="s">
        <v>3448</v>
      </c>
      <c r="H38" s="1650">
        <v>55.0</v>
      </c>
      <c r="I38" s="1650">
        <v>2.0</v>
      </c>
      <c r="J38" s="1653">
        <v>20000.0</v>
      </c>
      <c r="K38" s="1653">
        <v>100000.0</v>
      </c>
      <c r="L38" s="1653">
        <v>100000.0</v>
      </c>
      <c r="M38" s="1654"/>
      <c r="N38" s="1654"/>
    </row>
    <row r="39">
      <c r="A39" s="1650">
        <v>32.0</v>
      </c>
      <c r="B39" s="1651" t="s">
        <v>3490</v>
      </c>
      <c r="C39" s="1650">
        <v>8.43341144E8</v>
      </c>
      <c r="D39" s="1652" t="s">
        <v>3491</v>
      </c>
      <c r="E39" s="1652">
        <v>1705.0</v>
      </c>
      <c r="F39" s="1650">
        <v>17.0</v>
      </c>
      <c r="G39" s="1650" t="s">
        <v>3448</v>
      </c>
      <c r="H39" s="1650">
        <v>45.0</v>
      </c>
      <c r="I39" s="1650">
        <v>2.0</v>
      </c>
      <c r="J39" s="1653">
        <v>20000.0</v>
      </c>
      <c r="K39" s="1653">
        <v>100000.0</v>
      </c>
      <c r="L39" s="1653">
        <v>100000.0</v>
      </c>
      <c r="M39" s="1654"/>
      <c r="N39" s="1654"/>
    </row>
    <row r="40">
      <c r="A40" s="1650">
        <v>33.0</v>
      </c>
      <c r="B40" s="1651" t="s">
        <v>3490</v>
      </c>
      <c r="C40" s="1650">
        <v>8.43341144E8</v>
      </c>
      <c r="D40" s="1652" t="s">
        <v>3491</v>
      </c>
      <c r="E40" s="1652">
        <v>1706.0</v>
      </c>
      <c r="F40" s="1650">
        <v>17.0</v>
      </c>
      <c r="G40" s="1650" t="s">
        <v>3448</v>
      </c>
      <c r="H40" s="1650">
        <v>45.0</v>
      </c>
      <c r="I40" s="1650">
        <v>2.0</v>
      </c>
      <c r="J40" s="1653">
        <v>20000.0</v>
      </c>
      <c r="K40" s="1653">
        <v>100000.0</v>
      </c>
      <c r="L40" s="1653">
        <v>100000.0</v>
      </c>
      <c r="M40" s="1654"/>
      <c r="N40" s="1654"/>
    </row>
    <row r="41">
      <c r="A41" s="1631">
        <v>34.0</v>
      </c>
      <c r="B41" s="1632" t="s">
        <v>3492</v>
      </c>
      <c r="C41" s="1631">
        <v>9.83525959E8</v>
      </c>
      <c r="D41" s="1633" t="s">
        <v>3493</v>
      </c>
      <c r="E41" s="1633">
        <v>1714.0</v>
      </c>
      <c r="F41" s="1631">
        <v>17.0</v>
      </c>
      <c r="G41" s="1631" t="s">
        <v>3471</v>
      </c>
      <c r="H41" s="1631">
        <v>35.0</v>
      </c>
      <c r="I41" s="1631">
        <v>2.0</v>
      </c>
      <c r="J41" s="1634">
        <v>20000.0</v>
      </c>
      <c r="K41" s="1634">
        <v>100000.0</v>
      </c>
      <c r="L41" s="1634">
        <v>100000.0</v>
      </c>
      <c r="M41" s="1635" t="s">
        <v>3472</v>
      </c>
      <c r="N41" s="1636"/>
    </row>
    <row r="42">
      <c r="A42" s="1631">
        <v>35.0</v>
      </c>
      <c r="B42" s="1632" t="s">
        <v>3492</v>
      </c>
      <c r="C42" s="1631">
        <v>9.83525959E8</v>
      </c>
      <c r="D42" s="1633" t="s">
        <v>3493</v>
      </c>
      <c r="E42" s="1633">
        <v>1715.0</v>
      </c>
      <c r="F42" s="1631">
        <v>17.0</v>
      </c>
      <c r="G42" s="1631" t="s">
        <v>3471</v>
      </c>
      <c r="H42" s="1631">
        <v>35.0</v>
      </c>
      <c r="I42" s="1631">
        <v>2.0</v>
      </c>
      <c r="J42" s="1634">
        <v>20000.0</v>
      </c>
      <c r="K42" s="1634">
        <v>100000.0</v>
      </c>
      <c r="L42" s="1634">
        <v>100000.0</v>
      </c>
      <c r="M42" s="1635" t="s">
        <v>3472</v>
      </c>
      <c r="N42" s="1636"/>
    </row>
    <row r="43">
      <c r="A43" s="1650">
        <v>36.0</v>
      </c>
      <c r="B43" s="1651" t="s">
        <v>3494</v>
      </c>
      <c r="C43" s="1650">
        <v>8.69549446E8</v>
      </c>
      <c r="D43" s="1652" t="s">
        <v>3495</v>
      </c>
      <c r="E43" s="1652">
        <v>1718.0</v>
      </c>
      <c r="F43" s="1650">
        <v>17.0</v>
      </c>
      <c r="G43" s="1650" t="s">
        <v>3448</v>
      </c>
      <c r="H43" s="1650">
        <v>34.0</v>
      </c>
      <c r="I43" s="1650">
        <v>2.0</v>
      </c>
      <c r="J43" s="1653">
        <v>20000.0</v>
      </c>
      <c r="K43" s="1653">
        <v>100000.0</v>
      </c>
      <c r="L43" s="1653">
        <v>100000.0</v>
      </c>
      <c r="M43" s="1654"/>
      <c r="N43" s="1654"/>
    </row>
    <row r="44">
      <c r="A44" s="1650">
        <v>37.0</v>
      </c>
      <c r="B44" s="1651" t="s">
        <v>3496</v>
      </c>
      <c r="C44" s="1650">
        <v>8.77676995E8</v>
      </c>
      <c r="D44" s="1652" t="s">
        <v>3497</v>
      </c>
      <c r="E44" s="1652">
        <v>1915.0</v>
      </c>
      <c r="F44" s="1650">
        <v>19.0</v>
      </c>
      <c r="G44" s="1650" t="s">
        <v>3471</v>
      </c>
      <c r="H44" s="1650">
        <v>33.0</v>
      </c>
      <c r="I44" s="1650">
        <v>2.0</v>
      </c>
      <c r="J44" s="1653">
        <v>20000.0</v>
      </c>
      <c r="K44" s="1653">
        <v>100000.0</v>
      </c>
      <c r="L44" s="1653">
        <v>100000.0</v>
      </c>
      <c r="M44" s="1654"/>
      <c r="N44" s="1654"/>
    </row>
    <row r="45">
      <c r="A45" s="1650">
        <v>38.0</v>
      </c>
      <c r="B45" s="1651" t="s">
        <v>3498</v>
      </c>
      <c r="C45" s="1650">
        <v>9.23898322E8</v>
      </c>
      <c r="D45" s="1652" t="s">
        <v>3499</v>
      </c>
      <c r="E45" s="1652">
        <v>2004.0</v>
      </c>
      <c r="F45" s="1650">
        <v>20.0</v>
      </c>
      <c r="G45" s="1650" t="s">
        <v>3448</v>
      </c>
      <c r="H45" s="1650">
        <v>61.0</v>
      </c>
      <c r="I45" s="1650">
        <v>2.0</v>
      </c>
      <c r="J45" s="1653">
        <v>20000.0</v>
      </c>
      <c r="K45" s="1653">
        <v>100000.0</v>
      </c>
      <c r="L45" s="1653">
        <v>100000.0</v>
      </c>
      <c r="M45" s="1654"/>
      <c r="N45" s="1654"/>
    </row>
    <row r="46">
      <c r="A46" s="1650">
        <v>39.0</v>
      </c>
      <c r="B46" s="1651" t="s">
        <v>3498</v>
      </c>
      <c r="C46" s="1650">
        <v>9.23898322E8</v>
      </c>
      <c r="D46" s="1652" t="s">
        <v>3499</v>
      </c>
      <c r="E46" s="1652">
        <v>2005.0</v>
      </c>
      <c r="F46" s="1650">
        <v>20.0</v>
      </c>
      <c r="G46" s="1650" t="s">
        <v>3448</v>
      </c>
      <c r="H46" s="1650">
        <v>61.0</v>
      </c>
      <c r="I46" s="1650">
        <v>2.0</v>
      </c>
      <c r="J46" s="1653">
        <v>20000.0</v>
      </c>
      <c r="K46" s="1653">
        <v>100000.0</v>
      </c>
      <c r="L46" s="1653">
        <v>100000.0</v>
      </c>
      <c r="M46" s="1654"/>
      <c r="N46" s="1654"/>
    </row>
    <row r="47">
      <c r="A47" s="1650">
        <v>40.0</v>
      </c>
      <c r="B47" s="1651" t="s">
        <v>3494</v>
      </c>
      <c r="C47" s="1650">
        <v>8.69549446E8</v>
      </c>
      <c r="D47" s="1652" t="s">
        <v>3495</v>
      </c>
      <c r="E47" s="1652">
        <v>2008.0</v>
      </c>
      <c r="F47" s="1650">
        <v>20.0</v>
      </c>
      <c r="G47" s="1650" t="s">
        <v>3448</v>
      </c>
      <c r="H47" s="1650">
        <v>34.0</v>
      </c>
      <c r="I47" s="1650">
        <v>2.0</v>
      </c>
      <c r="J47" s="1653">
        <v>20000.0</v>
      </c>
      <c r="K47" s="1653">
        <v>100000.0</v>
      </c>
      <c r="L47" s="1653">
        <v>100000.0</v>
      </c>
      <c r="M47" s="1654"/>
      <c r="N47" s="1654"/>
    </row>
    <row r="48">
      <c r="A48" s="1650">
        <v>41.0</v>
      </c>
      <c r="B48" s="1651" t="s">
        <v>3496</v>
      </c>
      <c r="C48" s="1650">
        <v>8.77676995E8</v>
      </c>
      <c r="D48" s="1652" t="s">
        <v>3497</v>
      </c>
      <c r="E48" s="1652">
        <v>2108.0</v>
      </c>
      <c r="F48" s="1650">
        <v>21.0</v>
      </c>
      <c r="G48" s="1650" t="s">
        <v>3448</v>
      </c>
      <c r="H48" s="1650">
        <v>33.0</v>
      </c>
      <c r="I48" s="1650">
        <v>2.0</v>
      </c>
      <c r="J48" s="1653">
        <v>20000.0</v>
      </c>
      <c r="K48" s="1653">
        <v>100000.0</v>
      </c>
      <c r="L48" s="1653">
        <v>100000.0</v>
      </c>
      <c r="M48" s="1654"/>
      <c r="N48" s="1654"/>
    </row>
    <row r="49">
      <c r="A49" s="1650">
        <v>42.0</v>
      </c>
      <c r="B49" s="1651" t="s">
        <v>3500</v>
      </c>
      <c r="C49" s="1650">
        <v>8.94455573E8</v>
      </c>
      <c r="D49" s="1655"/>
      <c r="E49" s="1652">
        <v>2201.0</v>
      </c>
      <c r="F49" s="1650">
        <v>22.0</v>
      </c>
      <c r="G49" s="1650" t="s">
        <v>3501</v>
      </c>
      <c r="H49" s="1650">
        <v>42.0</v>
      </c>
      <c r="I49" s="1650">
        <v>2.0</v>
      </c>
      <c r="J49" s="1653">
        <v>20000.0</v>
      </c>
      <c r="K49" s="1653">
        <v>100000.0</v>
      </c>
      <c r="L49" s="1653">
        <v>100000.0</v>
      </c>
      <c r="M49" s="1654"/>
      <c r="N49" s="1654"/>
    </row>
    <row r="50">
      <c r="A50" s="1650">
        <v>43.0</v>
      </c>
      <c r="B50" s="1651" t="s">
        <v>3502</v>
      </c>
      <c r="C50" s="1650">
        <v>8.67779444E8</v>
      </c>
      <c r="D50" s="1655"/>
      <c r="E50" s="1652">
        <v>2214.0</v>
      </c>
      <c r="F50" s="1650">
        <v>22.0</v>
      </c>
      <c r="G50" s="1650" t="s">
        <v>3503</v>
      </c>
      <c r="H50" s="1650">
        <v>44.0</v>
      </c>
      <c r="I50" s="1650">
        <v>2.0</v>
      </c>
      <c r="J50" s="1653">
        <v>20000.0</v>
      </c>
      <c r="K50" s="1653">
        <v>100000.0</v>
      </c>
      <c r="L50" s="1653">
        <v>100000.0</v>
      </c>
      <c r="M50" s="1654"/>
      <c r="N50" s="1654"/>
    </row>
    <row r="51">
      <c r="A51" s="1650">
        <v>44.0</v>
      </c>
      <c r="B51" s="1651" t="s">
        <v>3504</v>
      </c>
      <c r="C51" s="1650">
        <v>8.50958888E8</v>
      </c>
      <c r="D51" s="1655"/>
      <c r="E51" s="1652">
        <v>2215.0</v>
      </c>
      <c r="F51" s="1650">
        <v>22.0</v>
      </c>
      <c r="G51" s="1650" t="s">
        <v>3503</v>
      </c>
      <c r="H51" s="1650">
        <v>51.0</v>
      </c>
      <c r="I51" s="1650">
        <v>2.0</v>
      </c>
      <c r="J51" s="1653">
        <v>20000.0</v>
      </c>
      <c r="K51" s="1653">
        <v>100000.0</v>
      </c>
      <c r="L51" s="1653">
        <v>100000.0</v>
      </c>
      <c r="M51" s="1654"/>
      <c r="N51" s="1654"/>
    </row>
    <row r="52">
      <c r="A52" s="1650">
        <v>45.0</v>
      </c>
      <c r="B52" s="1651" t="s">
        <v>3504</v>
      </c>
      <c r="C52" s="1650">
        <v>8.50958888E8</v>
      </c>
      <c r="D52" s="1655"/>
      <c r="E52" s="1652">
        <v>2216.0</v>
      </c>
      <c r="F52" s="1650">
        <v>22.0</v>
      </c>
      <c r="G52" s="1650" t="s">
        <v>3501</v>
      </c>
      <c r="H52" s="1650">
        <v>51.0</v>
      </c>
      <c r="I52" s="1650">
        <v>2.0</v>
      </c>
      <c r="J52" s="1653">
        <v>20000.0</v>
      </c>
      <c r="K52" s="1653">
        <v>100000.0</v>
      </c>
      <c r="L52" s="1653">
        <v>100000.0</v>
      </c>
      <c r="M52" s="1654"/>
      <c r="N52" s="1654"/>
    </row>
    <row r="53">
      <c r="A53" s="1650">
        <v>46.0</v>
      </c>
      <c r="B53" s="1656" t="s">
        <v>3505</v>
      </c>
      <c r="C53" s="1657">
        <v>9.61624782E8</v>
      </c>
      <c r="D53" s="1658" t="s">
        <v>3506</v>
      </c>
      <c r="E53" s="1658">
        <v>2219.0</v>
      </c>
      <c r="F53" s="1657">
        <v>22.0</v>
      </c>
      <c r="G53" s="1657" t="s">
        <v>3501</v>
      </c>
      <c r="H53" s="1657">
        <v>43.0</v>
      </c>
      <c r="I53" s="1650">
        <v>2.0</v>
      </c>
      <c r="J53" s="1653">
        <v>20000.0</v>
      </c>
      <c r="K53" s="1653">
        <v>100000.0</v>
      </c>
      <c r="L53" s="1653">
        <v>100000.0</v>
      </c>
      <c r="M53" s="1654"/>
      <c r="N53" s="1654"/>
    </row>
    <row r="54">
      <c r="A54" s="1650">
        <v>47.0</v>
      </c>
      <c r="B54" s="1656" t="s">
        <v>3505</v>
      </c>
      <c r="C54" s="1657">
        <v>9.61624782E8</v>
      </c>
      <c r="D54" s="1658" t="s">
        <v>3506</v>
      </c>
      <c r="E54" s="1658">
        <v>2220.0</v>
      </c>
      <c r="F54" s="1657">
        <v>22.0</v>
      </c>
      <c r="G54" s="1657" t="s">
        <v>3501</v>
      </c>
      <c r="H54" s="1657">
        <v>43.0</v>
      </c>
      <c r="I54" s="1650">
        <v>2.0</v>
      </c>
      <c r="J54" s="1653">
        <v>20000.0</v>
      </c>
      <c r="K54" s="1653">
        <v>100000.0</v>
      </c>
      <c r="L54" s="1653">
        <v>100000.0</v>
      </c>
      <c r="M54" s="1654"/>
      <c r="N54" s="1654"/>
    </row>
    <row r="55">
      <c r="A55" s="1650">
        <v>48.0</v>
      </c>
      <c r="B55" s="1651" t="s">
        <v>3500</v>
      </c>
      <c r="C55" s="1650">
        <v>8.94455573E8</v>
      </c>
      <c r="D55" s="1655"/>
      <c r="E55" s="1652">
        <v>501.0</v>
      </c>
      <c r="F55" s="1650">
        <v>5.0</v>
      </c>
      <c r="G55" s="1650" t="s">
        <v>3448</v>
      </c>
      <c r="H55" s="1650">
        <v>42.0</v>
      </c>
      <c r="I55" s="1650">
        <v>2.0</v>
      </c>
      <c r="J55" s="1653">
        <v>20000.0</v>
      </c>
      <c r="K55" s="1653">
        <v>100000.0</v>
      </c>
      <c r="L55" s="1653">
        <v>100000.0</v>
      </c>
      <c r="M55" s="1654"/>
      <c r="N55" s="1654"/>
    </row>
    <row r="56">
      <c r="A56" s="1650">
        <v>49.0</v>
      </c>
      <c r="B56" s="1651" t="s">
        <v>3507</v>
      </c>
      <c r="C56" s="1650">
        <v>9.49656464E8</v>
      </c>
      <c r="D56" s="1652" t="s">
        <v>3508</v>
      </c>
      <c r="E56" s="1652">
        <v>510.0</v>
      </c>
      <c r="F56" s="1650">
        <v>5.0</v>
      </c>
      <c r="G56" s="1650" t="s">
        <v>3448</v>
      </c>
      <c r="H56" s="1650">
        <v>31.0</v>
      </c>
      <c r="I56" s="1650">
        <v>2.0</v>
      </c>
      <c r="J56" s="1653">
        <v>20000.0</v>
      </c>
      <c r="K56" s="1653">
        <v>100000.0</v>
      </c>
      <c r="L56" s="1653">
        <v>100000.0</v>
      </c>
      <c r="M56" s="1654"/>
      <c r="N56" s="1654"/>
    </row>
    <row r="57">
      <c r="A57" s="1650">
        <v>50.0</v>
      </c>
      <c r="B57" s="1651" t="s">
        <v>3507</v>
      </c>
      <c r="C57" s="1650">
        <v>9.49656464E8</v>
      </c>
      <c r="D57" s="1652" t="s">
        <v>3508</v>
      </c>
      <c r="E57" s="1652">
        <v>512.0</v>
      </c>
      <c r="F57" s="1650">
        <v>5.0</v>
      </c>
      <c r="G57" s="1650" t="s">
        <v>3448</v>
      </c>
      <c r="H57" s="1650">
        <v>31.0</v>
      </c>
      <c r="I57" s="1650">
        <v>2.0</v>
      </c>
      <c r="J57" s="1653">
        <v>20000.0</v>
      </c>
      <c r="K57" s="1653">
        <v>100000.0</v>
      </c>
      <c r="L57" s="1653">
        <v>100000.0</v>
      </c>
      <c r="M57" s="1654"/>
      <c r="N57" s="1654"/>
    </row>
    <row r="58">
      <c r="A58" s="1650">
        <v>51.0</v>
      </c>
      <c r="B58" s="1651" t="s">
        <v>3509</v>
      </c>
      <c r="C58" s="1650">
        <v>9.38941944E8</v>
      </c>
      <c r="D58" s="1652" t="s">
        <v>3510</v>
      </c>
      <c r="E58" s="1652">
        <v>517.0</v>
      </c>
      <c r="F58" s="1650">
        <v>5.0</v>
      </c>
      <c r="G58" s="1650" t="s">
        <v>3448</v>
      </c>
      <c r="H58" s="1650">
        <v>47.0</v>
      </c>
      <c r="I58" s="1650">
        <v>2.0</v>
      </c>
      <c r="J58" s="1653">
        <v>20000.0</v>
      </c>
      <c r="K58" s="1653">
        <v>100000.0</v>
      </c>
      <c r="L58" s="1653">
        <v>100000.0</v>
      </c>
      <c r="M58" s="1654"/>
      <c r="N58" s="1654"/>
    </row>
    <row r="59">
      <c r="A59" s="1650">
        <v>52.0</v>
      </c>
      <c r="B59" s="1651" t="s">
        <v>3509</v>
      </c>
      <c r="C59" s="1650">
        <v>9.38941944E8</v>
      </c>
      <c r="D59" s="1652" t="s">
        <v>3510</v>
      </c>
      <c r="E59" s="1652">
        <v>518.0</v>
      </c>
      <c r="F59" s="1650">
        <v>5.0</v>
      </c>
      <c r="G59" s="1650" t="s">
        <v>3448</v>
      </c>
      <c r="H59" s="1650">
        <v>47.0</v>
      </c>
      <c r="I59" s="1650">
        <v>2.0</v>
      </c>
      <c r="J59" s="1653">
        <v>20000.0</v>
      </c>
      <c r="K59" s="1653">
        <v>100000.0</v>
      </c>
      <c r="L59" s="1653">
        <v>100000.0</v>
      </c>
      <c r="M59" s="1654"/>
      <c r="N59" s="1654"/>
    </row>
    <row r="60">
      <c r="A60" s="1650">
        <v>53.0</v>
      </c>
      <c r="B60" s="1651" t="s">
        <v>3511</v>
      </c>
      <c r="C60" s="1650">
        <v>8.20541444E8</v>
      </c>
      <c r="D60" s="1652" t="s">
        <v>3512</v>
      </c>
      <c r="E60" s="1652">
        <v>615.0</v>
      </c>
      <c r="F60" s="1650">
        <v>6.0</v>
      </c>
      <c r="G60" s="1650" t="s">
        <v>3471</v>
      </c>
      <c r="H60" s="1650">
        <v>39.0</v>
      </c>
      <c r="I60" s="1650">
        <v>2.0</v>
      </c>
      <c r="J60" s="1653">
        <v>20000.0</v>
      </c>
      <c r="K60" s="1653">
        <v>100000.0</v>
      </c>
      <c r="L60" s="1653">
        <v>100000.0</v>
      </c>
      <c r="M60" s="1654"/>
      <c r="N60" s="1654"/>
    </row>
    <row r="61">
      <c r="A61" s="1650">
        <v>54.0</v>
      </c>
      <c r="B61" s="1651" t="s">
        <v>3511</v>
      </c>
      <c r="C61" s="1650">
        <v>8.20541444E8</v>
      </c>
      <c r="D61" s="1652" t="s">
        <v>3512</v>
      </c>
      <c r="E61" s="1652">
        <v>616.0</v>
      </c>
      <c r="F61" s="1650">
        <v>6.0</v>
      </c>
      <c r="G61" s="1650" t="s">
        <v>3448</v>
      </c>
      <c r="H61" s="1650">
        <v>39.0</v>
      </c>
      <c r="I61" s="1650">
        <v>2.0</v>
      </c>
      <c r="J61" s="1653">
        <v>20000.0</v>
      </c>
      <c r="K61" s="1653">
        <v>100000.0</v>
      </c>
      <c r="L61" s="1653">
        <v>100000.0</v>
      </c>
      <c r="M61" s="1654"/>
      <c r="N61" s="1654"/>
    </row>
    <row r="62">
      <c r="A62" s="1650">
        <v>55.0</v>
      </c>
      <c r="B62" s="1651" t="s">
        <v>3487</v>
      </c>
      <c r="C62" s="1650">
        <v>8.97859575E8</v>
      </c>
      <c r="D62" s="1655"/>
      <c r="E62" s="1652">
        <v>620.0</v>
      </c>
      <c r="F62" s="1650">
        <v>6.0</v>
      </c>
      <c r="G62" s="1650" t="s">
        <v>3448</v>
      </c>
      <c r="H62" s="1650">
        <v>39.0</v>
      </c>
      <c r="I62" s="1650">
        <v>2.0</v>
      </c>
      <c r="J62" s="1653">
        <v>20000.0</v>
      </c>
      <c r="K62" s="1653">
        <v>100000.0</v>
      </c>
      <c r="L62" s="1653">
        <v>100000.0</v>
      </c>
      <c r="M62" s="1654"/>
      <c r="N62" s="1654"/>
    </row>
    <row r="63">
      <c r="A63" s="1650">
        <v>56.0</v>
      </c>
      <c r="B63" s="1651" t="s">
        <v>3513</v>
      </c>
      <c r="C63" s="1650">
        <v>8.25599156E8</v>
      </c>
      <c r="D63" s="1655"/>
      <c r="E63" s="1652">
        <v>710.0</v>
      </c>
      <c r="F63" s="1650">
        <v>7.0</v>
      </c>
      <c r="G63" s="1650" t="s">
        <v>3459</v>
      </c>
      <c r="H63" s="1650">
        <v>32.0</v>
      </c>
      <c r="I63" s="1650">
        <v>2.0</v>
      </c>
      <c r="J63" s="1653">
        <v>20000.0</v>
      </c>
      <c r="K63" s="1653">
        <v>100000.0</v>
      </c>
      <c r="L63" s="1653">
        <v>100000.0</v>
      </c>
      <c r="M63" s="1654"/>
      <c r="N63" s="1654"/>
    </row>
    <row r="64">
      <c r="A64" s="1650">
        <v>57.0</v>
      </c>
      <c r="B64" s="1651" t="s">
        <v>3513</v>
      </c>
      <c r="C64" s="1650">
        <v>8.25599156E8</v>
      </c>
      <c r="D64" s="1655"/>
      <c r="E64" s="1652">
        <v>711.0</v>
      </c>
      <c r="F64" s="1650">
        <v>7.0</v>
      </c>
      <c r="G64" s="1650" t="s">
        <v>3459</v>
      </c>
      <c r="H64" s="1650">
        <v>32.0</v>
      </c>
      <c r="I64" s="1650">
        <v>2.0</v>
      </c>
      <c r="J64" s="1653">
        <v>20000.0</v>
      </c>
      <c r="K64" s="1653">
        <v>100000.0</v>
      </c>
      <c r="L64" s="1653">
        <v>100000.0</v>
      </c>
      <c r="M64" s="1654"/>
      <c r="N64" s="1654"/>
    </row>
    <row r="65">
      <c r="A65" s="1650">
        <v>58.0</v>
      </c>
      <c r="B65" s="1651" t="s">
        <v>3488</v>
      </c>
      <c r="C65" s="1650">
        <v>8.18466583E8</v>
      </c>
      <c r="D65" s="1652" t="s">
        <v>3489</v>
      </c>
      <c r="E65" s="1652">
        <v>810.0</v>
      </c>
      <c r="F65" s="1650">
        <v>8.0</v>
      </c>
      <c r="G65" s="1650" t="s">
        <v>3459</v>
      </c>
      <c r="H65" s="1650">
        <v>55.0</v>
      </c>
      <c r="I65" s="1650">
        <v>2.0</v>
      </c>
      <c r="J65" s="1653">
        <v>20000.0</v>
      </c>
      <c r="K65" s="1653">
        <v>100000.0</v>
      </c>
      <c r="L65" s="1653">
        <v>100000.0</v>
      </c>
      <c r="M65" s="1654"/>
      <c r="N65" s="1654"/>
    </row>
    <row r="66">
      <c r="A66" s="1650">
        <v>59.0</v>
      </c>
      <c r="B66" s="1651" t="s">
        <v>3514</v>
      </c>
      <c r="C66" s="1650">
        <v>9.48190444E8</v>
      </c>
      <c r="D66" s="1652" t="s">
        <v>3515</v>
      </c>
      <c r="E66" s="1652">
        <v>811.0</v>
      </c>
      <c r="F66" s="1650">
        <v>8.0</v>
      </c>
      <c r="G66" s="1650" t="s">
        <v>3459</v>
      </c>
      <c r="H66" s="1650">
        <v>31.0</v>
      </c>
      <c r="I66" s="1650">
        <v>2.0</v>
      </c>
      <c r="J66" s="1653">
        <v>20000.0</v>
      </c>
      <c r="K66" s="1653">
        <v>100000.0</v>
      </c>
      <c r="L66" s="1653">
        <v>100000.0</v>
      </c>
      <c r="M66" s="1654"/>
      <c r="N66" s="1654"/>
    </row>
    <row r="67">
      <c r="A67" s="1650">
        <v>60.0</v>
      </c>
      <c r="B67" s="1651" t="s">
        <v>3514</v>
      </c>
      <c r="C67" s="1650">
        <v>9.48190444E8</v>
      </c>
      <c r="D67" s="1652" t="s">
        <v>3515</v>
      </c>
      <c r="E67" s="1652">
        <v>812.0</v>
      </c>
      <c r="F67" s="1650">
        <v>8.0</v>
      </c>
      <c r="G67" s="1650" t="s">
        <v>3459</v>
      </c>
      <c r="H67" s="1650">
        <v>31.0</v>
      </c>
      <c r="I67" s="1650">
        <v>2.0</v>
      </c>
      <c r="J67" s="1653">
        <v>20000.0</v>
      </c>
      <c r="K67" s="1653">
        <v>100000.0</v>
      </c>
      <c r="L67" s="1653">
        <v>100000.0</v>
      </c>
      <c r="M67" s="1654"/>
      <c r="N67" s="1654"/>
    </row>
    <row r="68">
      <c r="A68" s="1650">
        <v>61.0</v>
      </c>
      <c r="B68" s="1651" t="s">
        <v>3502</v>
      </c>
      <c r="C68" s="1650">
        <v>8.67779444E8</v>
      </c>
      <c r="D68" s="1655"/>
      <c r="E68" s="1652">
        <v>814.0</v>
      </c>
      <c r="F68" s="1650">
        <v>8.0</v>
      </c>
      <c r="G68" s="1650" t="s">
        <v>3516</v>
      </c>
      <c r="H68" s="1650">
        <v>44.0</v>
      </c>
      <c r="I68" s="1650">
        <v>2.0</v>
      </c>
      <c r="J68" s="1653">
        <v>20000.0</v>
      </c>
      <c r="K68" s="1653">
        <v>100000.0</v>
      </c>
      <c r="L68" s="1653">
        <v>100000.0</v>
      </c>
      <c r="M68" s="1654"/>
      <c r="N68" s="1654"/>
    </row>
    <row r="69">
      <c r="A69" s="1659" t="s">
        <v>3517</v>
      </c>
      <c r="B69" s="1630"/>
      <c r="C69" s="1630"/>
      <c r="D69" s="1630"/>
      <c r="E69" s="1630"/>
      <c r="F69" s="1630"/>
      <c r="G69" s="1630"/>
      <c r="H69" s="1630"/>
      <c r="I69" s="1630"/>
      <c r="J69" s="1630"/>
      <c r="K69" s="1630"/>
      <c r="L69" s="1630"/>
      <c r="M69" s="1630"/>
      <c r="N69" s="1630"/>
    </row>
    <row r="70">
      <c r="A70" s="1660">
        <v>62.0</v>
      </c>
      <c r="B70" s="1661" t="s">
        <v>3518</v>
      </c>
      <c r="C70" s="1660">
        <v>8.19144451E8</v>
      </c>
      <c r="D70" s="1662"/>
      <c r="E70" s="1663">
        <v>1402.0</v>
      </c>
      <c r="F70" s="1660">
        <v>14.0</v>
      </c>
      <c r="G70" s="1660" t="s">
        <v>3448</v>
      </c>
      <c r="H70" s="1660">
        <v>21.0</v>
      </c>
      <c r="I70" s="1660">
        <v>1.0</v>
      </c>
      <c r="J70" s="1664">
        <v>10000.0</v>
      </c>
      <c r="K70" s="1664">
        <v>100000.0</v>
      </c>
      <c r="L70" s="1664">
        <v>100000.0</v>
      </c>
      <c r="M70" s="1665"/>
      <c r="N70" s="1665"/>
    </row>
    <row r="71">
      <c r="A71" s="1660">
        <v>63.0</v>
      </c>
      <c r="B71" s="1661" t="s">
        <v>3519</v>
      </c>
      <c r="C71" s="1660">
        <v>8.19144451E8</v>
      </c>
      <c r="D71" s="1662"/>
      <c r="E71" s="1663">
        <v>1502.0</v>
      </c>
      <c r="F71" s="1660">
        <v>15.0</v>
      </c>
      <c r="G71" s="1660" t="s">
        <v>3448</v>
      </c>
      <c r="H71" s="1660">
        <v>24.0</v>
      </c>
      <c r="I71" s="1660">
        <v>1.0</v>
      </c>
      <c r="J71" s="1664">
        <v>10000.0</v>
      </c>
      <c r="K71" s="1664">
        <v>100000.0</v>
      </c>
      <c r="L71" s="1664">
        <v>100000.0</v>
      </c>
      <c r="M71" s="1665"/>
      <c r="N71" s="1665"/>
    </row>
    <row r="72">
      <c r="A72" s="1660">
        <v>64.0</v>
      </c>
      <c r="B72" s="1661" t="s">
        <v>3520</v>
      </c>
      <c r="C72" s="1660">
        <v>9.49292509E8</v>
      </c>
      <c r="D72" s="1663" t="s">
        <v>3521</v>
      </c>
      <c r="E72" s="1663">
        <v>1603.0</v>
      </c>
      <c r="F72" s="1660">
        <v>16.0</v>
      </c>
      <c r="G72" s="1660" t="s">
        <v>3471</v>
      </c>
      <c r="H72" s="1660">
        <v>32.0</v>
      </c>
      <c r="I72" s="1660">
        <v>1.0</v>
      </c>
      <c r="J72" s="1664">
        <v>10000.0</v>
      </c>
      <c r="K72" s="1664">
        <v>100000.0</v>
      </c>
      <c r="L72" s="1664">
        <v>100000.0</v>
      </c>
      <c r="M72" s="1665"/>
      <c r="N72" s="1665"/>
    </row>
    <row r="73">
      <c r="A73" s="1660">
        <v>65.0</v>
      </c>
      <c r="B73" s="1661" t="s">
        <v>3522</v>
      </c>
      <c r="C73" s="1660">
        <v>8.50654626E8</v>
      </c>
      <c r="D73" s="1663" t="s">
        <v>3523</v>
      </c>
      <c r="E73" s="1663">
        <v>1817.0</v>
      </c>
      <c r="F73" s="1660">
        <v>18.0</v>
      </c>
      <c r="G73" s="1660" t="s">
        <v>3448</v>
      </c>
      <c r="H73" s="1660">
        <v>51.0</v>
      </c>
      <c r="I73" s="1660">
        <v>1.0</v>
      </c>
      <c r="J73" s="1664">
        <v>10000.0</v>
      </c>
      <c r="K73" s="1664">
        <v>100000.0</v>
      </c>
      <c r="L73" s="1664">
        <v>100000.0</v>
      </c>
      <c r="M73" s="1665"/>
      <c r="N73" s="1665"/>
    </row>
    <row r="74">
      <c r="A74" s="1660">
        <v>66.0</v>
      </c>
      <c r="B74" s="1661" t="s">
        <v>3524</v>
      </c>
      <c r="C74" s="1660">
        <v>8.50654626E8</v>
      </c>
      <c r="D74" s="1663" t="s">
        <v>3525</v>
      </c>
      <c r="E74" s="1663">
        <v>2017.0</v>
      </c>
      <c r="F74" s="1660">
        <v>20.0</v>
      </c>
      <c r="G74" s="1660" t="s">
        <v>3448</v>
      </c>
      <c r="H74" s="1660">
        <v>26.0</v>
      </c>
      <c r="I74" s="1660">
        <v>1.0</v>
      </c>
      <c r="J74" s="1664">
        <v>10000.0</v>
      </c>
      <c r="K74" s="1664">
        <v>100000.0</v>
      </c>
      <c r="L74" s="1664">
        <v>100000.0</v>
      </c>
      <c r="M74" s="1665"/>
      <c r="N74" s="1665"/>
    </row>
    <row r="75">
      <c r="A75" s="1660">
        <v>67.0</v>
      </c>
      <c r="B75" s="1661" t="s">
        <v>3526</v>
      </c>
      <c r="C75" s="1660">
        <v>9.49292509E8</v>
      </c>
      <c r="D75" s="1663" t="s">
        <v>3527</v>
      </c>
      <c r="E75" s="1663">
        <v>2111.0</v>
      </c>
      <c r="F75" s="1660">
        <v>21.0</v>
      </c>
      <c r="G75" s="1660" t="s">
        <v>3448</v>
      </c>
      <c r="H75" s="1660">
        <v>39.0</v>
      </c>
      <c r="I75" s="1660">
        <v>1.0</v>
      </c>
      <c r="J75" s="1664">
        <v>10000.0</v>
      </c>
      <c r="K75" s="1664">
        <v>100000.0</v>
      </c>
      <c r="L75" s="1664">
        <v>100000.0</v>
      </c>
      <c r="M75" s="1665"/>
      <c r="N75" s="1665"/>
    </row>
    <row r="76">
      <c r="A76" s="1666" t="s">
        <v>3528</v>
      </c>
      <c r="B76" s="1630"/>
      <c r="C76" s="1630"/>
      <c r="D76" s="1630"/>
      <c r="E76" s="1630"/>
      <c r="F76" s="1630"/>
      <c r="G76" s="1630"/>
      <c r="H76" s="1630"/>
      <c r="I76" s="1630"/>
      <c r="J76" s="1630"/>
      <c r="K76" s="1630"/>
      <c r="L76" s="1630"/>
      <c r="M76" s="1630"/>
      <c r="N76" s="1630"/>
    </row>
    <row r="77">
      <c r="A77" s="1667">
        <v>68.0</v>
      </c>
      <c r="B77" s="1668" t="s">
        <v>3529</v>
      </c>
      <c r="C77" s="1667">
        <v>8.6750677E8</v>
      </c>
      <c r="D77" s="1669" t="s">
        <v>3530</v>
      </c>
      <c r="E77" s="1669">
        <v>1001.0</v>
      </c>
      <c r="F77" s="1667">
        <v>10.0</v>
      </c>
      <c r="G77" s="1667" t="s">
        <v>3448</v>
      </c>
      <c r="H77" s="1667">
        <v>31.0</v>
      </c>
      <c r="I77" s="1667">
        <v>1.0</v>
      </c>
      <c r="J77" s="1670">
        <v>10000.0</v>
      </c>
      <c r="K77" s="1670">
        <v>100000.0</v>
      </c>
      <c r="L77" s="1670">
        <v>100000.0</v>
      </c>
      <c r="M77" s="1671"/>
      <c r="N77" s="1671"/>
    </row>
    <row r="78">
      <c r="A78" s="1667">
        <v>69.0</v>
      </c>
      <c r="B78" s="1668" t="s">
        <v>3531</v>
      </c>
      <c r="C78" s="1667">
        <v>6.61688181E8</v>
      </c>
      <c r="D78" s="1672"/>
      <c r="E78" s="1669">
        <v>1002.0</v>
      </c>
      <c r="F78" s="1667">
        <v>10.0</v>
      </c>
      <c r="G78" s="1667" t="s">
        <v>3448</v>
      </c>
      <c r="H78" s="1667">
        <v>38.0</v>
      </c>
      <c r="I78" s="1667">
        <v>1.0</v>
      </c>
      <c r="J78" s="1670">
        <v>10000.0</v>
      </c>
      <c r="K78" s="1670">
        <v>100000.0</v>
      </c>
      <c r="L78" s="1670">
        <v>100000.0</v>
      </c>
      <c r="M78" s="1671"/>
      <c r="N78" s="1671"/>
    </row>
    <row r="79">
      <c r="A79" s="1631">
        <v>70.0</v>
      </c>
      <c r="B79" s="1632" t="s">
        <v>1122</v>
      </c>
      <c r="C79" s="1631">
        <v>8.19719829E8</v>
      </c>
      <c r="D79" s="1633" t="s">
        <v>3532</v>
      </c>
      <c r="E79" s="1633">
        <v>1003.0</v>
      </c>
      <c r="F79" s="1631">
        <v>10.0</v>
      </c>
      <c r="G79" s="1631" t="s">
        <v>3471</v>
      </c>
      <c r="H79" s="1631">
        <v>42.0</v>
      </c>
      <c r="I79" s="1631">
        <v>1.0</v>
      </c>
      <c r="J79" s="1634">
        <v>10000.0</v>
      </c>
      <c r="K79" s="1634">
        <v>100000.0</v>
      </c>
      <c r="L79" s="1634">
        <v>100000.0</v>
      </c>
      <c r="M79" s="1635" t="s">
        <v>3472</v>
      </c>
      <c r="N79" s="1636"/>
    </row>
    <row r="80">
      <c r="A80" s="1667">
        <v>71.0</v>
      </c>
      <c r="B80" s="1668" t="s">
        <v>3533</v>
      </c>
      <c r="C80" s="1667">
        <v>8.13623636E8</v>
      </c>
      <c r="D80" s="1672"/>
      <c r="E80" s="1669">
        <v>1004.0</v>
      </c>
      <c r="F80" s="1667">
        <v>10.0</v>
      </c>
      <c r="G80" s="1667" t="s">
        <v>3448</v>
      </c>
      <c r="H80" s="1667">
        <v>73.0</v>
      </c>
      <c r="I80" s="1667">
        <v>1.0</v>
      </c>
      <c r="J80" s="1670">
        <v>10000.0</v>
      </c>
      <c r="K80" s="1670">
        <v>100000.0</v>
      </c>
      <c r="L80" s="1670">
        <v>100000.0</v>
      </c>
      <c r="M80" s="1671"/>
      <c r="N80" s="1671"/>
    </row>
    <row r="81">
      <c r="A81" s="1667">
        <v>72.0</v>
      </c>
      <c r="B81" s="1668" t="s">
        <v>3534</v>
      </c>
      <c r="C81" s="1667">
        <v>8.30666691E8</v>
      </c>
      <c r="D81" s="1669" t="s">
        <v>3535</v>
      </c>
      <c r="E81" s="1669">
        <v>1005.0</v>
      </c>
      <c r="F81" s="1667">
        <v>10.0</v>
      </c>
      <c r="G81" s="1667" t="s">
        <v>3448</v>
      </c>
      <c r="H81" s="1667">
        <v>29.0</v>
      </c>
      <c r="I81" s="1667">
        <v>1.0</v>
      </c>
      <c r="J81" s="1670">
        <v>10000.0</v>
      </c>
      <c r="K81" s="1670">
        <v>100000.0</v>
      </c>
      <c r="L81" s="1670">
        <v>100000.0</v>
      </c>
      <c r="M81" s="1671"/>
      <c r="N81" s="1671"/>
    </row>
    <row r="82">
      <c r="A82" s="1667">
        <v>73.0</v>
      </c>
      <c r="B82" s="1668" t="s">
        <v>3536</v>
      </c>
      <c r="C82" s="1667">
        <v>8.94986043E8</v>
      </c>
      <c r="D82" s="1669" t="s">
        <v>3537</v>
      </c>
      <c r="E82" s="1669">
        <v>1006.0</v>
      </c>
      <c r="F82" s="1667">
        <v>10.0</v>
      </c>
      <c r="G82" s="1667" t="s">
        <v>3448</v>
      </c>
      <c r="H82" s="1667">
        <v>36.0</v>
      </c>
      <c r="I82" s="1667">
        <v>1.0</v>
      </c>
      <c r="J82" s="1670">
        <v>10000.0</v>
      </c>
      <c r="K82" s="1670">
        <v>100000.0</v>
      </c>
      <c r="L82" s="1670">
        <v>100000.0</v>
      </c>
      <c r="M82" s="1671"/>
      <c r="N82" s="1671"/>
    </row>
    <row r="83">
      <c r="A83" s="1667">
        <v>74.0</v>
      </c>
      <c r="B83" s="1668" t="s">
        <v>3538</v>
      </c>
      <c r="C83" s="1667">
        <v>8.802505E8</v>
      </c>
      <c r="D83" s="1669" t="s">
        <v>3537</v>
      </c>
      <c r="E83" s="1669">
        <v>1007.0</v>
      </c>
      <c r="F83" s="1667">
        <v>10.0</v>
      </c>
      <c r="G83" s="1667" t="s">
        <v>3471</v>
      </c>
      <c r="H83" s="1667">
        <v>34.0</v>
      </c>
      <c r="I83" s="1667">
        <v>1.0</v>
      </c>
      <c r="J83" s="1670">
        <v>10000.0</v>
      </c>
      <c r="K83" s="1670">
        <v>100000.0</v>
      </c>
      <c r="L83" s="1670">
        <v>100000.0</v>
      </c>
      <c r="M83" s="1671"/>
      <c r="N83" s="1671"/>
    </row>
    <row r="84">
      <c r="A84" s="1667">
        <v>75.0</v>
      </c>
      <c r="B84" s="1668" t="s">
        <v>3539</v>
      </c>
      <c r="C84" s="1667">
        <v>8.63586661E8</v>
      </c>
      <c r="D84" s="1669" t="s">
        <v>3540</v>
      </c>
      <c r="E84" s="1669">
        <v>1008.0</v>
      </c>
      <c r="F84" s="1667">
        <v>10.0</v>
      </c>
      <c r="G84" s="1667" t="s">
        <v>3448</v>
      </c>
      <c r="H84" s="1667">
        <v>30.0</v>
      </c>
      <c r="I84" s="1667">
        <v>1.0</v>
      </c>
      <c r="J84" s="1670">
        <v>10000.0</v>
      </c>
      <c r="K84" s="1670">
        <v>100000.0</v>
      </c>
      <c r="L84" s="1670">
        <v>100000.0</v>
      </c>
      <c r="M84" s="1671"/>
      <c r="N84" s="1671"/>
    </row>
    <row r="85">
      <c r="A85" s="1667">
        <v>76.0</v>
      </c>
      <c r="B85" s="1668" t="s">
        <v>3541</v>
      </c>
      <c r="C85" s="1667">
        <v>9.08147663E8</v>
      </c>
      <c r="D85" s="1669" t="s">
        <v>3542</v>
      </c>
      <c r="E85" s="1669">
        <v>1009.0</v>
      </c>
      <c r="F85" s="1667">
        <v>10.0</v>
      </c>
      <c r="G85" s="1667" t="s">
        <v>3448</v>
      </c>
      <c r="H85" s="1667">
        <v>33.0</v>
      </c>
      <c r="I85" s="1667">
        <v>1.0</v>
      </c>
      <c r="J85" s="1670">
        <v>10000.0</v>
      </c>
      <c r="K85" s="1670">
        <v>100000.0</v>
      </c>
      <c r="L85" s="1670">
        <v>100000.0</v>
      </c>
      <c r="M85" s="1671"/>
      <c r="N85" s="1671"/>
    </row>
    <row r="86">
      <c r="A86" s="1667">
        <v>77.0</v>
      </c>
      <c r="B86" s="1668" t="s">
        <v>3543</v>
      </c>
      <c r="C86" s="1667">
        <v>9.53282665E8</v>
      </c>
      <c r="D86" s="1672"/>
      <c r="E86" s="1669">
        <v>1011.0</v>
      </c>
      <c r="F86" s="1667">
        <v>10.0</v>
      </c>
      <c r="G86" s="1667" t="s">
        <v>3448</v>
      </c>
      <c r="H86" s="1667">
        <v>29.0</v>
      </c>
      <c r="I86" s="1667">
        <v>1.0</v>
      </c>
      <c r="J86" s="1670">
        <v>10000.0</v>
      </c>
      <c r="K86" s="1670">
        <v>100000.0</v>
      </c>
      <c r="L86" s="1670">
        <v>100000.0</v>
      </c>
      <c r="M86" s="1671"/>
      <c r="N86" s="1671"/>
    </row>
    <row r="87">
      <c r="A87" s="1667">
        <v>78.0</v>
      </c>
      <c r="B87" s="1668" t="s">
        <v>3544</v>
      </c>
      <c r="C87" s="1667">
        <v>8.09199198E8</v>
      </c>
      <c r="D87" s="1669" t="s">
        <v>3545</v>
      </c>
      <c r="E87" s="1669">
        <v>1012.0</v>
      </c>
      <c r="F87" s="1667">
        <v>10.0</v>
      </c>
      <c r="G87" s="1667" t="s">
        <v>3448</v>
      </c>
      <c r="H87" s="1667">
        <v>33.0</v>
      </c>
      <c r="I87" s="1667">
        <v>1.0</v>
      </c>
      <c r="J87" s="1670">
        <v>10000.0</v>
      </c>
      <c r="K87" s="1670">
        <v>100000.0</v>
      </c>
      <c r="L87" s="1670">
        <v>100000.0</v>
      </c>
      <c r="M87" s="1671"/>
      <c r="N87" s="1671"/>
    </row>
    <row r="88">
      <c r="A88" s="1667">
        <v>79.0</v>
      </c>
      <c r="B88" s="1668" t="s">
        <v>3546</v>
      </c>
      <c r="C88" s="1667">
        <v>9.65850358E8</v>
      </c>
      <c r="D88" s="1669" t="s">
        <v>3547</v>
      </c>
      <c r="E88" s="1669">
        <v>1013.0</v>
      </c>
      <c r="F88" s="1667">
        <v>10.0</v>
      </c>
      <c r="G88" s="1667" t="s">
        <v>3448</v>
      </c>
      <c r="H88" s="1667">
        <v>31.0</v>
      </c>
      <c r="I88" s="1667">
        <v>1.0</v>
      </c>
      <c r="J88" s="1670">
        <v>10000.0</v>
      </c>
      <c r="K88" s="1670">
        <v>100000.0</v>
      </c>
      <c r="L88" s="1670">
        <v>100000.0</v>
      </c>
      <c r="M88" s="1671"/>
      <c r="N88" s="1671"/>
    </row>
    <row r="89">
      <c r="A89" s="1667">
        <v>80.0</v>
      </c>
      <c r="B89" s="1668" t="s">
        <v>3548</v>
      </c>
      <c r="C89" s="1667">
        <v>8.63789857E8</v>
      </c>
      <c r="D89" s="1669" t="s">
        <v>3549</v>
      </c>
      <c r="E89" s="1669">
        <v>1014.0</v>
      </c>
      <c r="F89" s="1667">
        <v>10.0</v>
      </c>
      <c r="G89" s="1667" t="s">
        <v>3471</v>
      </c>
      <c r="H89" s="1667">
        <v>32.0</v>
      </c>
      <c r="I89" s="1667">
        <v>1.0</v>
      </c>
      <c r="J89" s="1670">
        <v>10000.0</v>
      </c>
      <c r="K89" s="1670">
        <v>100000.0</v>
      </c>
      <c r="L89" s="1670">
        <v>100000.0</v>
      </c>
      <c r="M89" s="1671"/>
      <c r="N89" s="1671"/>
    </row>
    <row r="90">
      <c r="A90" s="1667">
        <v>81.0</v>
      </c>
      <c r="B90" s="1668" t="s">
        <v>3550</v>
      </c>
      <c r="C90" s="1667">
        <v>6.22244256E8</v>
      </c>
      <c r="D90" s="1669" t="s">
        <v>3551</v>
      </c>
      <c r="E90" s="1669">
        <v>1015.0</v>
      </c>
      <c r="F90" s="1667">
        <v>10.0</v>
      </c>
      <c r="G90" s="1667" t="s">
        <v>3471</v>
      </c>
      <c r="H90" s="1667">
        <v>44.0</v>
      </c>
      <c r="I90" s="1667">
        <v>1.0</v>
      </c>
      <c r="J90" s="1670">
        <v>10000.0</v>
      </c>
      <c r="K90" s="1670">
        <v>100000.0</v>
      </c>
      <c r="L90" s="1670">
        <v>100000.0</v>
      </c>
      <c r="M90" s="1671"/>
      <c r="N90" s="1671"/>
    </row>
    <row r="91">
      <c r="A91" s="1667">
        <v>82.0</v>
      </c>
      <c r="B91" s="1668" t="s">
        <v>3552</v>
      </c>
      <c r="C91" s="1667">
        <v>8.95164244E8</v>
      </c>
      <c r="D91" s="1669" t="s">
        <v>3553</v>
      </c>
      <c r="E91" s="1669">
        <v>1016.0</v>
      </c>
      <c r="F91" s="1667">
        <v>10.0</v>
      </c>
      <c r="G91" s="1667" t="s">
        <v>3448</v>
      </c>
      <c r="H91" s="1667">
        <v>56.0</v>
      </c>
      <c r="I91" s="1667">
        <v>1.0</v>
      </c>
      <c r="J91" s="1670">
        <v>10000.0</v>
      </c>
      <c r="K91" s="1670">
        <v>100000.0</v>
      </c>
      <c r="L91" s="1670">
        <v>100000.0</v>
      </c>
      <c r="M91" s="1671"/>
      <c r="N91" s="1671"/>
    </row>
    <row r="92">
      <c r="A92" s="1667">
        <v>83.0</v>
      </c>
      <c r="B92" s="1668" t="s">
        <v>3554</v>
      </c>
      <c r="C92" s="1667">
        <v>9.44828919E8</v>
      </c>
      <c r="D92" s="1672"/>
      <c r="E92" s="1669">
        <v>1017.0</v>
      </c>
      <c r="F92" s="1667">
        <v>10.0</v>
      </c>
      <c r="G92" s="1667" t="s">
        <v>3448</v>
      </c>
      <c r="H92" s="1667">
        <v>50.0</v>
      </c>
      <c r="I92" s="1667">
        <v>1.0</v>
      </c>
      <c r="J92" s="1670">
        <v>10000.0</v>
      </c>
      <c r="K92" s="1670">
        <v>100000.0</v>
      </c>
      <c r="L92" s="1670">
        <v>100000.0</v>
      </c>
      <c r="M92" s="1671"/>
      <c r="N92" s="1671"/>
    </row>
    <row r="93">
      <c r="A93" s="1667">
        <v>84.0</v>
      </c>
      <c r="B93" s="1668" t="s">
        <v>3555</v>
      </c>
      <c r="C93" s="1667">
        <v>8.80096971E8</v>
      </c>
      <c r="D93" s="1669" t="s">
        <v>3556</v>
      </c>
      <c r="E93" s="1669">
        <v>1018.0</v>
      </c>
      <c r="F93" s="1667">
        <v>10.0</v>
      </c>
      <c r="G93" s="1667" t="s">
        <v>3448</v>
      </c>
      <c r="H93" s="1667">
        <v>26.0</v>
      </c>
      <c r="I93" s="1667">
        <v>1.0</v>
      </c>
      <c r="J93" s="1670">
        <v>10000.0</v>
      </c>
      <c r="K93" s="1670">
        <v>100000.0</v>
      </c>
      <c r="L93" s="1670">
        <v>100000.0</v>
      </c>
      <c r="M93" s="1671"/>
      <c r="N93" s="1671"/>
    </row>
    <row r="94">
      <c r="A94" s="1667">
        <v>85.0</v>
      </c>
      <c r="B94" s="1668" t="s">
        <v>3557</v>
      </c>
      <c r="C94" s="1667">
        <v>8.61654687E8</v>
      </c>
      <c r="D94" s="1669" t="s">
        <v>3558</v>
      </c>
      <c r="E94" s="1669">
        <v>1019.0</v>
      </c>
      <c r="F94" s="1667">
        <v>10.0</v>
      </c>
      <c r="G94" s="1667" t="s">
        <v>3448</v>
      </c>
      <c r="H94" s="1667">
        <v>35.0</v>
      </c>
      <c r="I94" s="1667">
        <v>1.0</v>
      </c>
      <c r="J94" s="1670">
        <v>10000.0</v>
      </c>
      <c r="K94" s="1670">
        <v>100000.0</v>
      </c>
      <c r="L94" s="1670">
        <v>100000.0</v>
      </c>
      <c r="M94" s="1671"/>
      <c r="N94" s="1671"/>
    </row>
    <row r="95">
      <c r="A95" s="1667">
        <v>86.0</v>
      </c>
      <c r="B95" s="1668" t="s">
        <v>3559</v>
      </c>
      <c r="C95" s="1667">
        <v>8.97949025E8</v>
      </c>
      <c r="D95" s="1669" t="s">
        <v>3560</v>
      </c>
      <c r="E95" s="1669">
        <v>1020.0</v>
      </c>
      <c r="F95" s="1667">
        <v>10.0</v>
      </c>
      <c r="G95" s="1667" t="s">
        <v>3448</v>
      </c>
      <c r="H95" s="1667">
        <v>63.0</v>
      </c>
      <c r="I95" s="1667">
        <v>1.0</v>
      </c>
      <c r="J95" s="1670">
        <v>10000.0</v>
      </c>
      <c r="K95" s="1670">
        <v>100000.0</v>
      </c>
      <c r="L95" s="1670">
        <v>100000.0</v>
      </c>
      <c r="M95" s="1671"/>
      <c r="N95" s="1671"/>
    </row>
    <row r="96">
      <c r="A96" s="1667">
        <v>87.0</v>
      </c>
      <c r="B96" s="1668" t="s">
        <v>3561</v>
      </c>
      <c r="C96" s="1667">
        <v>8.14297825E8</v>
      </c>
      <c r="D96" s="1669" t="s">
        <v>3562</v>
      </c>
      <c r="E96" s="1669">
        <v>1101.0</v>
      </c>
      <c r="F96" s="1667">
        <v>11.0</v>
      </c>
      <c r="G96" s="1667" t="s">
        <v>3448</v>
      </c>
      <c r="H96" s="1667">
        <v>38.0</v>
      </c>
      <c r="I96" s="1667">
        <v>1.0</v>
      </c>
      <c r="J96" s="1670">
        <v>10000.0</v>
      </c>
      <c r="K96" s="1670">
        <v>100000.0</v>
      </c>
      <c r="L96" s="1670">
        <v>100000.0</v>
      </c>
      <c r="M96" s="1671"/>
      <c r="N96" s="1671"/>
    </row>
    <row r="97">
      <c r="A97" s="1667">
        <v>88.0</v>
      </c>
      <c r="B97" s="1668" t="s">
        <v>3563</v>
      </c>
      <c r="C97" s="1667">
        <v>9.43271819E8</v>
      </c>
      <c r="D97" s="1669" t="s">
        <v>3564</v>
      </c>
      <c r="E97" s="1669">
        <v>1102.0</v>
      </c>
      <c r="F97" s="1667">
        <v>11.0</v>
      </c>
      <c r="G97" s="1667" t="s">
        <v>3448</v>
      </c>
      <c r="H97" s="1667">
        <v>26.0</v>
      </c>
      <c r="I97" s="1667">
        <v>1.0</v>
      </c>
      <c r="J97" s="1670">
        <v>10000.0</v>
      </c>
      <c r="K97" s="1670">
        <v>100000.0</v>
      </c>
      <c r="L97" s="1670">
        <v>100000.0</v>
      </c>
      <c r="M97" s="1671"/>
      <c r="N97" s="1671"/>
    </row>
    <row r="98">
      <c r="A98" s="1673">
        <v>89.0</v>
      </c>
      <c r="B98" s="1674" t="s">
        <v>3565</v>
      </c>
      <c r="C98" s="1673">
        <v>6.13914291E8</v>
      </c>
      <c r="D98" s="1675" t="s">
        <v>3566</v>
      </c>
      <c r="E98" s="1675">
        <v>1103.0</v>
      </c>
      <c r="F98" s="1673">
        <v>11.0</v>
      </c>
      <c r="G98" s="1673" t="s">
        <v>3471</v>
      </c>
      <c r="H98" s="1673">
        <v>35.0</v>
      </c>
      <c r="I98" s="1673">
        <v>1.0</v>
      </c>
      <c r="J98" s="1676">
        <v>10000.0</v>
      </c>
      <c r="K98" s="1676">
        <v>100000.0</v>
      </c>
      <c r="L98" s="1676">
        <v>100000.0</v>
      </c>
      <c r="M98" s="1677" t="s">
        <v>3567</v>
      </c>
      <c r="N98" s="1678"/>
    </row>
    <row r="99">
      <c r="A99" s="1667">
        <v>90.0</v>
      </c>
      <c r="B99" s="1668" t="s">
        <v>3568</v>
      </c>
      <c r="C99" s="1667">
        <v>9.69517951E8</v>
      </c>
      <c r="D99" s="1669" t="s">
        <v>3569</v>
      </c>
      <c r="E99" s="1669">
        <v>1104.0</v>
      </c>
      <c r="F99" s="1667">
        <v>11.0</v>
      </c>
      <c r="G99" s="1667" t="s">
        <v>3448</v>
      </c>
      <c r="H99" s="1667">
        <v>47.0</v>
      </c>
      <c r="I99" s="1667">
        <v>1.0</v>
      </c>
      <c r="J99" s="1670">
        <v>10000.0</v>
      </c>
      <c r="K99" s="1670">
        <v>100000.0</v>
      </c>
      <c r="L99" s="1670">
        <v>100000.0</v>
      </c>
      <c r="M99" s="1671"/>
      <c r="N99" s="1671"/>
    </row>
    <row r="100">
      <c r="A100" s="1667">
        <v>91.0</v>
      </c>
      <c r="B100" s="1668" t="s">
        <v>3570</v>
      </c>
      <c r="C100" s="1667">
        <v>8.3545077E8</v>
      </c>
      <c r="D100" s="1669" t="s">
        <v>3571</v>
      </c>
      <c r="E100" s="1669">
        <v>1105.0</v>
      </c>
      <c r="F100" s="1667">
        <v>11.0</v>
      </c>
      <c r="G100" s="1667" t="s">
        <v>3448</v>
      </c>
      <c r="H100" s="1667">
        <v>41.0</v>
      </c>
      <c r="I100" s="1667">
        <v>1.0</v>
      </c>
      <c r="J100" s="1670">
        <v>10000.0</v>
      </c>
      <c r="K100" s="1670">
        <v>100000.0</v>
      </c>
      <c r="L100" s="1670">
        <v>100000.0</v>
      </c>
      <c r="M100" s="1671"/>
      <c r="N100" s="1671"/>
    </row>
    <row r="101">
      <c r="A101" s="1631">
        <v>92.0</v>
      </c>
      <c r="B101" s="1632" t="s">
        <v>3572</v>
      </c>
      <c r="C101" s="1631">
        <v>8.8245838E8</v>
      </c>
      <c r="D101" s="1633" t="s">
        <v>3573</v>
      </c>
      <c r="E101" s="1633">
        <v>1108.0</v>
      </c>
      <c r="F101" s="1631">
        <v>11.0</v>
      </c>
      <c r="G101" s="1631" t="s">
        <v>3448</v>
      </c>
      <c r="H101" s="1631">
        <v>30.0</v>
      </c>
      <c r="I101" s="1631">
        <v>1.0</v>
      </c>
      <c r="J101" s="1634">
        <v>10000.0</v>
      </c>
      <c r="K101" s="1634">
        <v>100000.0</v>
      </c>
      <c r="L101" s="1634">
        <v>100000.0</v>
      </c>
      <c r="M101" s="1679" t="s">
        <v>3472</v>
      </c>
      <c r="N101" s="1636"/>
      <c r="O101" s="230" t="s">
        <v>3574</v>
      </c>
    </row>
    <row r="102">
      <c r="A102" s="1667">
        <v>93.0</v>
      </c>
      <c r="B102" s="1668" t="s">
        <v>3575</v>
      </c>
      <c r="C102" s="1667">
        <v>9.23691935E8</v>
      </c>
      <c r="D102" s="1669" t="s">
        <v>3576</v>
      </c>
      <c r="E102" s="1669">
        <v>1109.0</v>
      </c>
      <c r="F102" s="1667">
        <v>11.0</v>
      </c>
      <c r="G102" s="1667" t="s">
        <v>3448</v>
      </c>
      <c r="H102" s="1667">
        <v>47.0</v>
      </c>
      <c r="I102" s="1667">
        <v>1.0</v>
      </c>
      <c r="J102" s="1670">
        <v>10000.0</v>
      </c>
      <c r="K102" s="1670">
        <v>100000.0</v>
      </c>
      <c r="L102" s="1670">
        <v>100000.0</v>
      </c>
      <c r="M102" s="1671"/>
      <c r="N102" s="1671"/>
    </row>
    <row r="103">
      <c r="A103" s="1667">
        <v>94.0</v>
      </c>
      <c r="B103" s="1668" t="s">
        <v>3577</v>
      </c>
      <c r="C103" s="1667">
        <v>8.16146018E8</v>
      </c>
      <c r="D103" s="1669" t="s">
        <v>3578</v>
      </c>
      <c r="E103" s="1669">
        <v>1110.0</v>
      </c>
      <c r="F103" s="1667">
        <v>11.0</v>
      </c>
      <c r="G103" s="1667" t="s">
        <v>3448</v>
      </c>
      <c r="H103" s="1667">
        <v>60.0</v>
      </c>
      <c r="I103" s="1667">
        <v>1.0</v>
      </c>
      <c r="J103" s="1670">
        <v>10000.0</v>
      </c>
      <c r="K103" s="1670">
        <v>100000.0</v>
      </c>
      <c r="L103" s="1670">
        <v>100000.0</v>
      </c>
      <c r="M103" s="1671"/>
      <c r="N103" s="1671"/>
    </row>
    <row r="104">
      <c r="A104" s="1667">
        <v>95.0</v>
      </c>
      <c r="B104" s="1668" t="s">
        <v>3579</v>
      </c>
      <c r="C104" s="1667">
        <v>8.43266463E8</v>
      </c>
      <c r="D104" s="1669" t="s">
        <v>3580</v>
      </c>
      <c r="E104" s="1669">
        <v>1111.0</v>
      </c>
      <c r="F104" s="1667">
        <v>11.0</v>
      </c>
      <c r="G104" s="1667" t="s">
        <v>3448</v>
      </c>
      <c r="H104" s="1667">
        <v>45.0</v>
      </c>
      <c r="I104" s="1667">
        <v>1.0</v>
      </c>
      <c r="J104" s="1670">
        <v>10000.0</v>
      </c>
      <c r="K104" s="1670">
        <v>100000.0</v>
      </c>
      <c r="L104" s="1670">
        <v>100000.0</v>
      </c>
      <c r="M104" s="1671"/>
      <c r="N104" s="1671"/>
    </row>
    <row r="105">
      <c r="A105" s="1667">
        <v>96.0</v>
      </c>
      <c r="B105" s="1668" t="s">
        <v>3581</v>
      </c>
      <c r="C105" s="1667">
        <v>9.52579396E8</v>
      </c>
      <c r="D105" s="1669" t="s">
        <v>3582</v>
      </c>
      <c r="E105" s="1669">
        <v>1112.0</v>
      </c>
      <c r="F105" s="1667">
        <v>11.0</v>
      </c>
      <c r="G105" s="1667" t="s">
        <v>3448</v>
      </c>
      <c r="H105" s="1667">
        <v>42.0</v>
      </c>
      <c r="I105" s="1667">
        <v>1.0</v>
      </c>
      <c r="J105" s="1670">
        <v>10000.0</v>
      </c>
      <c r="K105" s="1670">
        <v>100000.0</v>
      </c>
      <c r="L105" s="1670">
        <v>100000.0</v>
      </c>
      <c r="M105" s="1671"/>
      <c r="N105" s="1671"/>
    </row>
    <row r="106">
      <c r="A106" s="1667">
        <v>97.0</v>
      </c>
      <c r="B106" s="1668" t="s">
        <v>3583</v>
      </c>
      <c r="C106" s="1667">
        <v>8.65602625E8</v>
      </c>
      <c r="D106" s="1672"/>
      <c r="E106" s="1669">
        <v>1113.0</v>
      </c>
      <c r="F106" s="1667">
        <v>11.0</v>
      </c>
      <c r="G106" s="1667" t="s">
        <v>3448</v>
      </c>
      <c r="H106" s="1667">
        <v>38.0</v>
      </c>
      <c r="I106" s="1667">
        <v>1.0</v>
      </c>
      <c r="J106" s="1670">
        <v>10000.0</v>
      </c>
      <c r="K106" s="1670">
        <v>100000.0</v>
      </c>
      <c r="L106" s="1670">
        <v>100000.0</v>
      </c>
      <c r="M106" s="1671"/>
      <c r="N106" s="1671"/>
    </row>
    <row r="107">
      <c r="A107" s="1667">
        <v>98.0</v>
      </c>
      <c r="B107" s="1668" t="s">
        <v>3584</v>
      </c>
      <c r="C107" s="1667">
        <v>8.06102991E8</v>
      </c>
      <c r="D107" s="1669" t="s">
        <v>3585</v>
      </c>
      <c r="E107" s="1669">
        <v>1114.0</v>
      </c>
      <c r="F107" s="1667">
        <v>11.0</v>
      </c>
      <c r="G107" s="1667" t="s">
        <v>3471</v>
      </c>
      <c r="H107" s="1667">
        <v>31.0</v>
      </c>
      <c r="I107" s="1667">
        <v>1.0</v>
      </c>
      <c r="J107" s="1670">
        <v>10000.0</v>
      </c>
      <c r="K107" s="1670">
        <v>100000.0</v>
      </c>
      <c r="L107" s="1670">
        <v>100000.0</v>
      </c>
      <c r="M107" s="1671"/>
      <c r="N107" s="1671"/>
    </row>
    <row r="108">
      <c r="A108" s="1667">
        <v>99.0</v>
      </c>
      <c r="B108" s="1668" t="s">
        <v>3586</v>
      </c>
      <c r="C108" s="1667">
        <v>8.29265395E8</v>
      </c>
      <c r="D108" s="1669" t="s">
        <v>3587</v>
      </c>
      <c r="E108" s="1669">
        <v>1115.0</v>
      </c>
      <c r="F108" s="1667">
        <v>11.0</v>
      </c>
      <c r="G108" s="1667" t="s">
        <v>3471</v>
      </c>
      <c r="H108" s="1667">
        <v>41.0</v>
      </c>
      <c r="I108" s="1667">
        <v>1.0</v>
      </c>
      <c r="J108" s="1670">
        <v>10000.0</v>
      </c>
      <c r="K108" s="1670">
        <v>100000.0</v>
      </c>
      <c r="L108" s="1670">
        <v>100000.0</v>
      </c>
      <c r="M108" s="1671"/>
      <c r="N108" s="1671"/>
    </row>
    <row r="109">
      <c r="A109" s="1667">
        <v>100.0</v>
      </c>
      <c r="B109" s="1668" t="s">
        <v>3588</v>
      </c>
      <c r="C109" s="1667">
        <v>8.24192558E8</v>
      </c>
      <c r="D109" s="1669" t="s">
        <v>3589</v>
      </c>
      <c r="E109" s="1669">
        <v>1116.0</v>
      </c>
      <c r="F109" s="1667">
        <v>11.0</v>
      </c>
      <c r="G109" s="1667" t="s">
        <v>3448</v>
      </c>
      <c r="H109" s="1667">
        <v>50.0</v>
      </c>
      <c r="I109" s="1667">
        <v>1.0</v>
      </c>
      <c r="J109" s="1670">
        <v>10000.0</v>
      </c>
      <c r="K109" s="1670">
        <v>100000.0</v>
      </c>
      <c r="L109" s="1670">
        <v>100000.0</v>
      </c>
      <c r="M109" s="1671"/>
      <c r="N109" s="1671"/>
    </row>
    <row r="110">
      <c r="A110" s="1667">
        <v>101.0</v>
      </c>
      <c r="B110" s="1668" t="s">
        <v>3590</v>
      </c>
      <c r="C110" s="1667">
        <v>8.16674441E8</v>
      </c>
      <c r="D110" s="1672"/>
      <c r="E110" s="1669">
        <v>1117.0</v>
      </c>
      <c r="F110" s="1667">
        <v>11.0</v>
      </c>
      <c r="G110" s="1667" t="s">
        <v>3448</v>
      </c>
      <c r="H110" s="1667">
        <v>30.0</v>
      </c>
      <c r="I110" s="1667">
        <v>1.0</v>
      </c>
      <c r="J110" s="1670">
        <v>10000.0</v>
      </c>
      <c r="K110" s="1670">
        <v>100000.0</v>
      </c>
      <c r="L110" s="1670">
        <v>100000.0</v>
      </c>
      <c r="M110" s="1671"/>
      <c r="N110" s="1671"/>
    </row>
    <row r="111">
      <c r="A111" s="1667">
        <v>102.0</v>
      </c>
      <c r="B111" s="1668" t="s">
        <v>3591</v>
      </c>
      <c r="C111" s="1667">
        <v>8.70879221E8</v>
      </c>
      <c r="D111" s="1669" t="s">
        <v>3592</v>
      </c>
      <c r="E111" s="1669">
        <v>1118.0</v>
      </c>
      <c r="F111" s="1667">
        <v>11.0</v>
      </c>
      <c r="G111" s="1667" t="s">
        <v>3448</v>
      </c>
      <c r="H111" s="1667">
        <v>62.0</v>
      </c>
      <c r="I111" s="1667">
        <v>1.0</v>
      </c>
      <c r="J111" s="1670">
        <v>10000.0</v>
      </c>
      <c r="K111" s="1670">
        <v>100000.0</v>
      </c>
      <c r="L111" s="1670">
        <v>100000.0</v>
      </c>
      <c r="M111" s="1671"/>
      <c r="N111" s="1671"/>
    </row>
    <row r="112">
      <c r="A112" s="1667">
        <v>103.0</v>
      </c>
      <c r="B112" s="1668" t="s">
        <v>3593</v>
      </c>
      <c r="C112" s="1667">
        <v>9.32899684E8</v>
      </c>
      <c r="D112" s="1669" t="s">
        <v>3594</v>
      </c>
      <c r="E112" s="1669">
        <v>1119.0</v>
      </c>
      <c r="F112" s="1667">
        <v>11.0</v>
      </c>
      <c r="G112" s="1667" t="s">
        <v>3448</v>
      </c>
      <c r="H112" s="1667">
        <v>24.0</v>
      </c>
      <c r="I112" s="1667">
        <v>1.0</v>
      </c>
      <c r="J112" s="1670">
        <v>10000.0</v>
      </c>
      <c r="K112" s="1670">
        <v>100000.0</v>
      </c>
      <c r="L112" s="1670">
        <v>100000.0</v>
      </c>
      <c r="M112" s="1671"/>
      <c r="N112" s="1671"/>
    </row>
    <row r="113">
      <c r="A113" s="1667">
        <v>104.0</v>
      </c>
      <c r="B113" s="1668" t="s">
        <v>3595</v>
      </c>
      <c r="C113" s="1667">
        <v>9.2383522E8</v>
      </c>
      <c r="D113" s="1669" t="s">
        <v>3596</v>
      </c>
      <c r="E113" s="1669">
        <v>1120.0</v>
      </c>
      <c r="F113" s="1667">
        <v>11.0</v>
      </c>
      <c r="G113" s="1667" t="s">
        <v>3448</v>
      </c>
      <c r="H113" s="1667">
        <v>32.0</v>
      </c>
      <c r="I113" s="1667">
        <v>1.0</v>
      </c>
      <c r="J113" s="1670">
        <v>10000.0</v>
      </c>
      <c r="K113" s="1670">
        <v>100000.0</v>
      </c>
      <c r="L113" s="1670">
        <v>100000.0</v>
      </c>
      <c r="M113" s="1671"/>
      <c r="N113" s="1671"/>
    </row>
    <row r="114">
      <c r="A114" s="1667">
        <v>105.0</v>
      </c>
      <c r="B114" s="1668" t="s">
        <v>3597</v>
      </c>
      <c r="C114" s="1667">
        <v>9.71958042E8</v>
      </c>
      <c r="D114" s="1669" t="s">
        <v>3598</v>
      </c>
      <c r="E114" s="1669">
        <v>1201.0</v>
      </c>
      <c r="F114" s="1667">
        <v>12.0</v>
      </c>
      <c r="G114" s="1667" t="s">
        <v>3448</v>
      </c>
      <c r="H114" s="1667">
        <v>64.0</v>
      </c>
      <c r="I114" s="1667">
        <v>1.0</v>
      </c>
      <c r="J114" s="1670">
        <v>10000.0</v>
      </c>
      <c r="K114" s="1670">
        <v>100000.0</v>
      </c>
      <c r="L114" s="1670">
        <v>100000.0</v>
      </c>
      <c r="M114" s="1671"/>
      <c r="N114" s="1671"/>
    </row>
    <row r="115">
      <c r="A115" s="1667">
        <v>106.0</v>
      </c>
      <c r="B115" s="1668" t="s">
        <v>3599</v>
      </c>
      <c r="C115" s="1667">
        <v>6.17745349E8</v>
      </c>
      <c r="D115" s="1669" t="s">
        <v>3600</v>
      </c>
      <c r="E115" s="1669">
        <v>1202.0</v>
      </c>
      <c r="F115" s="1667">
        <v>12.0</v>
      </c>
      <c r="G115" s="1667" t="s">
        <v>3448</v>
      </c>
      <c r="H115" s="1667">
        <v>41.0</v>
      </c>
      <c r="I115" s="1667">
        <v>1.0</v>
      </c>
      <c r="J115" s="1670">
        <v>10000.0</v>
      </c>
      <c r="K115" s="1670">
        <v>100000.0</v>
      </c>
      <c r="L115" s="1670">
        <v>100000.0</v>
      </c>
      <c r="M115" s="1671"/>
      <c r="N115" s="1671"/>
    </row>
    <row r="116">
      <c r="A116" s="1667">
        <v>107.0</v>
      </c>
      <c r="B116" s="1668" t="s">
        <v>3601</v>
      </c>
      <c r="C116" s="1667">
        <v>8.15707022E8</v>
      </c>
      <c r="D116" s="1669" t="s">
        <v>3602</v>
      </c>
      <c r="E116" s="1669">
        <v>1203.0</v>
      </c>
      <c r="F116" s="1667">
        <v>12.0</v>
      </c>
      <c r="G116" s="1667" t="s">
        <v>3471</v>
      </c>
      <c r="H116" s="1667">
        <v>53.0</v>
      </c>
      <c r="I116" s="1667">
        <v>1.0</v>
      </c>
      <c r="J116" s="1670">
        <v>10000.0</v>
      </c>
      <c r="K116" s="1670">
        <v>100000.0</v>
      </c>
      <c r="L116" s="1670">
        <v>100000.0</v>
      </c>
      <c r="M116" s="1671"/>
      <c r="N116" s="1671"/>
    </row>
    <row r="117">
      <c r="A117" s="1667">
        <v>108.0</v>
      </c>
      <c r="B117" s="1668" t="s">
        <v>3603</v>
      </c>
      <c r="C117" s="1667">
        <v>8.66085088E8</v>
      </c>
      <c r="D117" s="1669" t="s">
        <v>3604</v>
      </c>
      <c r="E117" s="1669">
        <v>1204.0</v>
      </c>
      <c r="F117" s="1667">
        <v>12.0</v>
      </c>
      <c r="G117" s="1667" t="s">
        <v>3448</v>
      </c>
      <c r="H117" s="1667">
        <v>47.0</v>
      </c>
      <c r="I117" s="1667">
        <v>1.0</v>
      </c>
      <c r="J117" s="1670">
        <v>10000.0</v>
      </c>
      <c r="K117" s="1670">
        <v>100000.0</v>
      </c>
      <c r="L117" s="1670">
        <v>100000.0</v>
      </c>
      <c r="M117" s="1671"/>
      <c r="N117" s="1671"/>
    </row>
    <row r="118">
      <c r="A118" s="1667">
        <v>109.0</v>
      </c>
      <c r="B118" s="1668" t="s">
        <v>3605</v>
      </c>
      <c r="C118" s="1667">
        <v>8.19118794E8</v>
      </c>
      <c r="D118" s="1669" t="s">
        <v>3606</v>
      </c>
      <c r="E118" s="1669">
        <v>1205.0</v>
      </c>
      <c r="F118" s="1667">
        <v>12.0</v>
      </c>
      <c r="G118" s="1667" t="s">
        <v>3448</v>
      </c>
      <c r="H118" s="1667">
        <v>27.0</v>
      </c>
      <c r="I118" s="1667">
        <v>1.0</v>
      </c>
      <c r="J118" s="1670">
        <v>10000.0</v>
      </c>
      <c r="K118" s="1670">
        <v>100000.0</v>
      </c>
      <c r="L118" s="1670">
        <v>100000.0</v>
      </c>
      <c r="M118" s="1671"/>
      <c r="N118" s="1671"/>
    </row>
    <row r="119">
      <c r="A119" s="1667">
        <v>110.0</v>
      </c>
      <c r="B119" s="1668" t="s">
        <v>3607</v>
      </c>
      <c r="C119" s="1667">
        <v>8.97717079E8</v>
      </c>
      <c r="D119" s="1669" t="s">
        <v>3608</v>
      </c>
      <c r="E119" s="1669">
        <v>1206.0</v>
      </c>
      <c r="F119" s="1667">
        <v>12.0</v>
      </c>
      <c r="G119" s="1667" t="s">
        <v>3448</v>
      </c>
      <c r="H119" s="1667">
        <v>35.0</v>
      </c>
      <c r="I119" s="1667">
        <v>1.0</v>
      </c>
      <c r="J119" s="1670">
        <v>10000.0</v>
      </c>
      <c r="K119" s="1670">
        <v>100000.0</v>
      </c>
      <c r="L119" s="1670">
        <v>100000.0</v>
      </c>
      <c r="M119" s="1671"/>
      <c r="N119" s="1671"/>
    </row>
    <row r="120">
      <c r="A120" s="1667">
        <v>111.0</v>
      </c>
      <c r="B120" s="1668" t="s">
        <v>3609</v>
      </c>
      <c r="C120" s="1667">
        <v>8.15695652E8</v>
      </c>
      <c r="D120" s="1669" t="s">
        <v>3610</v>
      </c>
      <c r="E120" s="1669">
        <v>1207.0</v>
      </c>
      <c r="F120" s="1667">
        <v>12.0</v>
      </c>
      <c r="G120" s="1667" t="s">
        <v>3471</v>
      </c>
      <c r="H120" s="1667">
        <v>52.0</v>
      </c>
      <c r="I120" s="1667">
        <v>1.0</v>
      </c>
      <c r="J120" s="1670">
        <v>10000.0</v>
      </c>
      <c r="K120" s="1670">
        <v>100000.0</v>
      </c>
      <c r="L120" s="1670">
        <v>100000.0</v>
      </c>
      <c r="M120" s="1671"/>
      <c r="N120" s="1671"/>
    </row>
    <row r="121">
      <c r="A121" s="1631">
        <v>112.0</v>
      </c>
      <c r="B121" s="1632" t="s">
        <v>3611</v>
      </c>
      <c r="C121" s="1631">
        <v>9.66955663E8</v>
      </c>
      <c r="D121" s="1680"/>
      <c r="E121" s="1633">
        <v>1208.0</v>
      </c>
      <c r="F121" s="1631">
        <v>12.0</v>
      </c>
      <c r="G121" s="1631" t="s">
        <v>3448</v>
      </c>
      <c r="H121" s="1631">
        <v>34.0</v>
      </c>
      <c r="I121" s="1631">
        <v>1.0</v>
      </c>
      <c r="J121" s="1634">
        <v>10000.0</v>
      </c>
      <c r="K121" s="1634">
        <v>100000.0</v>
      </c>
      <c r="L121" s="1634">
        <v>100000.0</v>
      </c>
      <c r="M121" s="1635" t="s">
        <v>3472</v>
      </c>
      <c r="N121" s="1636"/>
    </row>
    <row r="122">
      <c r="A122" s="1631">
        <v>113.0</v>
      </c>
      <c r="B122" s="1632" t="s">
        <v>3612</v>
      </c>
      <c r="C122" s="1631">
        <v>9.06508655E8</v>
      </c>
      <c r="D122" s="1633" t="s">
        <v>3613</v>
      </c>
      <c r="E122" s="1633">
        <v>1209.0</v>
      </c>
      <c r="F122" s="1631">
        <v>12.0</v>
      </c>
      <c r="G122" s="1631" t="s">
        <v>3448</v>
      </c>
      <c r="H122" s="1631">
        <v>27.0</v>
      </c>
      <c r="I122" s="1631">
        <v>1.0</v>
      </c>
      <c r="J122" s="1634">
        <v>10000.0</v>
      </c>
      <c r="K122" s="1634">
        <v>100000.0</v>
      </c>
      <c r="L122" s="1634">
        <v>100000.0</v>
      </c>
      <c r="M122" s="1635" t="s">
        <v>3472</v>
      </c>
      <c r="N122" s="1636"/>
    </row>
    <row r="123">
      <c r="A123" s="1667">
        <v>114.0</v>
      </c>
      <c r="B123" s="1668" t="s">
        <v>3614</v>
      </c>
      <c r="C123" s="1667">
        <v>6.45549799E8</v>
      </c>
      <c r="D123" s="1669" t="s">
        <v>3615</v>
      </c>
      <c r="E123" s="1669">
        <v>1210.0</v>
      </c>
      <c r="F123" s="1667">
        <v>12.0</v>
      </c>
      <c r="G123" s="1667" t="s">
        <v>3448</v>
      </c>
      <c r="H123" s="1667">
        <v>32.0</v>
      </c>
      <c r="I123" s="1667">
        <v>1.0</v>
      </c>
      <c r="J123" s="1670">
        <v>10000.0</v>
      </c>
      <c r="K123" s="1670">
        <v>100000.0</v>
      </c>
      <c r="L123" s="1670">
        <v>100000.0</v>
      </c>
      <c r="M123" s="1671"/>
      <c r="N123" s="1671"/>
    </row>
    <row r="124">
      <c r="A124" s="1631">
        <v>115.0</v>
      </c>
      <c r="B124" s="1632" t="s">
        <v>3616</v>
      </c>
      <c r="C124" s="1631">
        <v>6.11695916E8</v>
      </c>
      <c r="D124" s="1633" t="s">
        <v>3617</v>
      </c>
      <c r="E124" s="1633">
        <v>1211.0</v>
      </c>
      <c r="F124" s="1631">
        <v>12.0</v>
      </c>
      <c r="G124" s="1631" t="s">
        <v>3448</v>
      </c>
      <c r="H124" s="1631">
        <v>30.0</v>
      </c>
      <c r="I124" s="1631">
        <v>1.0</v>
      </c>
      <c r="J124" s="1634">
        <v>10000.0</v>
      </c>
      <c r="K124" s="1634">
        <v>100000.0</v>
      </c>
      <c r="L124" s="1634">
        <v>100000.0</v>
      </c>
      <c r="M124" s="1635" t="s">
        <v>3472</v>
      </c>
      <c r="N124" s="1636"/>
    </row>
    <row r="125">
      <c r="A125" s="1667">
        <v>116.0</v>
      </c>
      <c r="B125" s="1668" t="s">
        <v>3618</v>
      </c>
      <c r="C125" s="1667">
        <v>8.34274308E8</v>
      </c>
      <c r="D125" s="1669" t="s">
        <v>3619</v>
      </c>
      <c r="E125" s="1669">
        <v>1212.0</v>
      </c>
      <c r="F125" s="1667">
        <v>12.0</v>
      </c>
      <c r="G125" s="1667" t="s">
        <v>3448</v>
      </c>
      <c r="H125" s="1667">
        <v>29.0</v>
      </c>
      <c r="I125" s="1667">
        <v>1.0</v>
      </c>
      <c r="J125" s="1670">
        <v>10000.0</v>
      </c>
      <c r="K125" s="1670">
        <v>100000.0</v>
      </c>
      <c r="L125" s="1670">
        <v>100000.0</v>
      </c>
      <c r="M125" s="1671"/>
      <c r="N125" s="1671"/>
    </row>
    <row r="126">
      <c r="A126" s="1667">
        <v>117.0</v>
      </c>
      <c r="B126" s="1668" t="s">
        <v>3620</v>
      </c>
      <c r="C126" s="1667">
        <v>6.13566356E8</v>
      </c>
      <c r="D126" s="1669" t="s">
        <v>3621</v>
      </c>
      <c r="E126" s="1669">
        <v>1213.0</v>
      </c>
      <c r="F126" s="1667">
        <v>12.0</v>
      </c>
      <c r="G126" s="1667" t="s">
        <v>3448</v>
      </c>
      <c r="H126" s="1667">
        <v>51.0</v>
      </c>
      <c r="I126" s="1667">
        <v>1.0</v>
      </c>
      <c r="J126" s="1670">
        <v>10000.0</v>
      </c>
      <c r="K126" s="1670">
        <v>100000.0</v>
      </c>
      <c r="L126" s="1670">
        <v>100000.0</v>
      </c>
      <c r="M126" s="1671"/>
      <c r="N126" s="1671"/>
    </row>
    <row r="127">
      <c r="A127" s="1667">
        <v>118.0</v>
      </c>
      <c r="B127" s="1668" t="s">
        <v>3622</v>
      </c>
      <c r="C127" s="1667">
        <v>8.75509526E8</v>
      </c>
      <c r="D127" s="1669" t="s">
        <v>3623</v>
      </c>
      <c r="E127" s="1669">
        <v>1214.0</v>
      </c>
      <c r="F127" s="1667">
        <v>12.0</v>
      </c>
      <c r="G127" s="1667" t="s">
        <v>3471</v>
      </c>
      <c r="H127" s="1667">
        <v>42.0</v>
      </c>
      <c r="I127" s="1667">
        <v>1.0</v>
      </c>
      <c r="J127" s="1670">
        <v>10000.0</v>
      </c>
      <c r="K127" s="1670">
        <v>100000.0</v>
      </c>
      <c r="L127" s="1670">
        <v>100000.0</v>
      </c>
      <c r="M127" s="1671"/>
      <c r="N127" s="1671"/>
    </row>
    <row r="128">
      <c r="A128" s="1667">
        <v>119.0</v>
      </c>
      <c r="B128" s="1668" t="s">
        <v>3624</v>
      </c>
      <c r="C128" s="1667">
        <v>8.75566253E8</v>
      </c>
      <c r="D128" s="1669" t="s">
        <v>3625</v>
      </c>
      <c r="E128" s="1669">
        <v>1215.0</v>
      </c>
      <c r="F128" s="1667">
        <v>12.0</v>
      </c>
      <c r="G128" s="1667" t="s">
        <v>3471</v>
      </c>
      <c r="H128" s="1667">
        <v>31.0</v>
      </c>
      <c r="I128" s="1667">
        <v>1.0</v>
      </c>
      <c r="J128" s="1670">
        <v>10000.0</v>
      </c>
      <c r="K128" s="1670">
        <v>100000.0</v>
      </c>
      <c r="L128" s="1670">
        <v>100000.0</v>
      </c>
      <c r="M128" s="1671"/>
      <c r="N128" s="1671"/>
    </row>
    <row r="129">
      <c r="A129" s="1667">
        <v>120.0</v>
      </c>
      <c r="B129" s="1668" t="s">
        <v>3626</v>
      </c>
      <c r="C129" s="1667">
        <v>9.19878949E8</v>
      </c>
      <c r="D129" s="1672"/>
      <c r="E129" s="1669">
        <v>1216.0</v>
      </c>
      <c r="F129" s="1667">
        <v>12.0</v>
      </c>
      <c r="G129" s="1667" t="s">
        <v>3448</v>
      </c>
      <c r="H129" s="1667">
        <v>43.0</v>
      </c>
      <c r="I129" s="1667">
        <v>1.0</v>
      </c>
      <c r="J129" s="1670">
        <v>10000.0</v>
      </c>
      <c r="K129" s="1670">
        <v>100000.0</v>
      </c>
      <c r="L129" s="1670">
        <v>100000.0</v>
      </c>
      <c r="M129" s="1671"/>
      <c r="N129" s="1671"/>
    </row>
    <row r="130">
      <c r="A130" s="1667">
        <v>121.0</v>
      </c>
      <c r="B130" s="1668" t="s">
        <v>3627</v>
      </c>
      <c r="C130" s="1667">
        <v>6.34255962E8</v>
      </c>
      <c r="D130" s="1669" t="s">
        <v>3628</v>
      </c>
      <c r="E130" s="1669">
        <v>1217.0</v>
      </c>
      <c r="F130" s="1667">
        <v>12.0</v>
      </c>
      <c r="G130" s="1667" t="s">
        <v>3448</v>
      </c>
      <c r="H130" s="1667">
        <v>43.0</v>
      </c>
      <c r="I130" s="1667">
        <v>1.0</v>
      </c>
      <c r="J130" s="1670">
        <v>10000.0</v>
      </c>
      <c r="K130" s="1670">
        <v>100000.0</v>
      </c>
      <c r="L130" s="1670">
        <v>100000.0</v>
      </c>
      <c r="M130" s="1671"/>
      <c r="N130" s="1671"/>
    </row>
    <row r="131">
      <c r="A131" s="1667">
        <v>122.0</v>
      </c>
      <c r="B131" s="1668" t="s">
        <v>3629</v>
      </c>
      <c r="C131" s="1667">
        <v>8.36648461E8</v>
      </c>
      <c r="D131" s="1669" t="s">
        <v>3630</v>
      </c>
      <c r="E131" s="1669">
        <v>1218.0</v>
      </c>
      <c r="F131" s="1667">
        <v>12.0</v>
      </c>
      <c r="G131" s="1667" t="s">
        <v>3448</v>
      </c>
      <c r="H131" s="1667">
        <v>31.0</v>
      </c>
      <c r="I131" s="1667">
        <v>1.0</v>
      </c>
      <c r="J131" s="1670">
        <v>10000.0</v>
      </c>
      <c r="K131" s="1670">
        <v>100000.0</v>
      </c>
      <c r="L131" s="1670">
        <v>100000.0</v>
      </c>
      <c r="M131" s="1671"/>
      <c r="N131" s="1671"/>
    </row>
    <row r="132">
      <c r="A132" s="1631">
        <v>123.0</v>
      </c>
      <c r="B132" s="1632" t="s">
        <v>3631</v>
      </c>
      <c r="C132" s="1631">
        <v>9.22987926E8</v>
      </c>
      <c r="D132" s="1633" t="s">
        <v>3632</v>
      </c>
      <c r="E132" s="1633">
        <v>1219.0</v>
      </c>
      <c r="F132" s="1631">
        <v>12.0</v>
      </c>
      <c r="G132" s="1631" t="s">
        <v>3448</v>
      </c>
      <c r="H132" s="1631">
        <v>28.0</v>
      </c>
      <c r="I132" s="1631">
        <v>1.0</v>
      </c>
      <c r="J132" s="1634">
        <v>10000.0</v>
      </c>
      <c r="K132" s="1634">
        <v>100000.0</v>
      </c>
      <c r="L132" s="1634">
        <v>100000.0</v>
      </c>
      <c r="M132" s="1635" t="s">
        <v>3472</v>
      </c>
      <c r="N132" s="1636"/>
    </row>
    <row r="133">
      <c r="A133" s="1631">
        <v>124.0</v>
      </c>
      <c r="B133" s="1632" t="s">
        <v>1123</v>
      </c>
      <c r="C133" s="1631">
        <v>8.98978826E8</v>
      </c>
      <c r="D133" s="1633" t="s">
        <v>3633</v>
      </c>
      <c r="E133" s="1633">
        <v>1220.0</v>
      </c>
      <c r="F133" s="1631">
        <v>12.0</v>
      </c>
      <c r="G133" s="1631" t="s">
        <v>3448</v>
      </c>
      <c r="H133" s="1631">
        <v>28.0</v>
      </c>
      <c r="I133" s="1631">
        <v>1.0</v>
      </c>
      <c r="J133" s="1634">
        <v>10000.0</v>
      </c>
      <c r="K133" s="1634">
        <v>100000.0</v>
      </c>
      <c r="L133" s="1634">
        <v>100000.0</v>
      </c>
      <c r="M133" s="1635" t="s">
        <v>3472</v>
      </c>
      <c r="N133" s="1636"/>
    </row>
    <row r="134">
      <c r="A134" s="1673">
        <v>125.0</v>
      </c>
      <c r="B134" s="1674" t="s">
        <v>3634</v>
      </c>
      <c r="C134" s="1673">
        <v>9.51466593E8</v>
      </c>
      <c r="D134" s="1675" t="s">
        <v>3635</v>
      </c>
      <c r="E134" s="1675" t="s">
        <v>3636</v>
      </c>
      <c r="F134" s="1673" t="s">
        <v>3484</v>
      </c>
      <c r="G134" s="1673" t="s">
        <v>3448</v>
      </c>
      <c r="H134" s="1673">
        <v>37.0</v>
      </c>
      <c r="I134" s="1673">
        <v>1.0</v>
      </c>
      <c r="J134" s="1676">
        <v>10000.0</v>
      </c>
      <c r="K134" s="1676">
        <v>100000.0</v>
      </c>
      <c r="L134" s="1676">
        <v>100000.0</v>
      </c>
      <c r="M134" s="1681" t="s">
        <v>3567</v>
      </c>
      <c r="N134" s="1678"/>
    </row>
    <row r="135">
      <c r="A135" s="1673">
        <v>126.0</v>
      </c>
      <c r="B135" s="1674" t="s">
        <v>3637</v>
      </c>
      <c r="C135" s="1673">
        <v>8.16252345E8</v>
      </c>
      <c r="D135" s="1675" t="s">
        <v>3638</v>
      </c>
      <c r="E135" s="1675" t="s">
        <v>1593</v>
      </c>
      <c r="F135" s="1673" t="s">
        <v>3484</v>
      </c>
      <c r="G135" s="1673" t="s">
        <v>3448</v>
      </c>
      <c r="H135" s="1673">
        <v>46.0</v>
      </c>
      <c r="I135" s="1673">
        <v>1.0</v>
      </c>
      <c r="J135" s="1676">
        <v>10000.0</v>
      </c>
      <c r="K135" s="1676">
        <v>100000.0</v>
      </c>
      <c r="L135" s="1676">
        <v>100000.0</v>
      </c>
      <c r="M135" s="1681" t="s">
        <v>3567</v>
      </c>
      <c r="N135" s="1678"/>
    </row>
    <row r="136">
      <c r="A136" s="1667">
        <v>127.0</v>
      </c>
      <c r="B136" s="1668" t="s">
        <v>3639</v>
      </c>
      <c r="C136" s="1667">
        <v>8.35159741E8</v>
      </c>
      <c r="D136" s="1669" t="s">
        <v>3640</v>
      </c>
      <c r="E136" s="1669" t="s">
        <v>323</v>
      </c>
      <c r="F136" s="1667" t="s">
        <v>3484</v>
      </c>
      <c r="G136" s="1667" t="s">
        <v>3471</v>
      </c>
      <c r="H136" s="1667">
        <v>44.0</v>
      </c>
      <c r="I136" s="1667">
        <v>1.0</v>
      </c>
      <c r="J136" s="1670">
        <v>10000.0</v>
      </c>
      <c r="K136" s="1670">
        <v>100000.0</v>
      </c>
      <c r="L136" s="1670">
        <v>100000.0</v>
      </c>
      <c r="M136" s="1671"/>
      <c r="N136" s="1671"/>
    </row>
    <row r="137">
      <c r="A137" s="1667">
        <v>128.0</v>
      </c>
      <c r="B137" s="1668" t="s">
        <v>3641</v>
      </c>
      <c r="C137" s="1667">
        <v>8.16428494E8</v>
      </c>
      <c r="D137" s="1669" t="s">
        <v>3642</v>
      </c>
      <c r="E137" s="1669" t="s">
        <v>3643</v>
      </c>
      <c r="F137" s="1667" t="s">
        <v>3484</v>
      </c>
      <c r="G137" s="1667" t="s">
        <v>3448</v>
      </c>
      <c r="H137" s="1667">
        <v>60.0</v>
      </c>
      <c r="I137" s="1667">
        <v>1.0</v>
      </c>
      <c r="J137" s="1670">
        <v>10000.0</v>
      </c>
      <c r="K137" s="1670">
        <v>100000.0</v>
      </c>
      <c r="L137" s="1670">
        <v>100000.0</v>
      </c>
      <c r="M137" s="1671"/>
      <c r="N137" s="1671"/>
    </row>
    <row r="138">
      <c r="A138" s="1667">
        <v>129.0</v>
      </c>
      <c r="B138" s="1668" t="s">
        <v>3644</v>
      </c>
      <c r="C138" s="1667">
        <v>9.46469454E8</v>
      </c>
      <c r="D138" s="1669" t="s">
        <v>3645</v>
      </c>
      <c r="E138" s="1669" t="s">
        <v>698</v>
      </c>
      <c r="F138" s="1667" t="s">
        <v>3484</v>
      </c>
      <c r="G138" s="1667" t="s">
        <v>3448</v>
      </c>
      <c r="H138" s="1667">
        <v>41.0</v>
      </c>
      <c r="I138" s="1667">
        <v>1.0</v>
      </c>
      <c r="J138" s="1670">
        <v>10000.0</v>
      </c>
      <c r="K138" s="1670">
        <v>100000.0</v>
      </c>
      <c r="L138" s="1670">
        <v>100000.0</v>
      </c>
      <c r="M138" s="1671"/>
      <c r="N138" s="1671"/>
    </row>
    <row r="139">
      <c r="A139" s="1667">
        <v>130.0</v>
      </c>
      <c r="B139" s="1668" t="s">
        <v>3646</v>
      </c>
      <c r="C139" s="1667">
        <v>8.26366235E8</v>
      </c>
      <c r="D139" s="1669" t="s">
        <v>3647</v>
      </c>
      <c r="E139" s="1669" t="s">
        <v>684</v>
      </c>
      <c r="F139" s="1667" t="s">
        <v>3484</v>
      </c>
      <c r="G139" s="1667" t="s">
        <v>3448</v>
      </c>
      <c r="H139" s="1667">
        <v>42.0</v>
      </c>
      <c r="I139" s="1667">
        <v>1.0</v>
      </c>
      <c r="J139" s="1670">
        <v>10000.0</v>
      </c>
      <c r="K139" s="1670">
        <v>100000.0</v>
      </c>
      <c r="L139" s="1670">
        <v>100000.0</v>
      </c>
      <c r="M139" s="1671"/>
      <c r="N139" s="1671"/>
    </row>
    <row r="140">
      <c r="A140" s="1667">
        <v>131.0</v>
      </c>
      <c r="B140" s="1668" t="s">
        <v>3648</v>
      </c>
      <c r="C140" s="1667">
        <v>8.05353623E8</v>
      </c>
      <c r="D140" s="1669" t="s">
        <v>3649</v>
      </c>
      <c r="E140" s="1669" t="s">
        <v>717</v>
      </c>
      <c r="F140" s="1667" t="s">
        <v>3484</v>
      </c>
      <c r="G140" s="1667" t="s">
        <v>3471</v>
      </c>
      <c r="H140" s="1667">
        <v>55.0</v>
      </c>
      <c r="I140" s="1667">
        <v>1.0</v>
      </c>
      <c r="J140" s="1670">
        <v>10000.0</v>
      </c>
      <c r="K140" s="1670">
        <v>100000.0</v>
      </c>
      <c r="L140" s="1670">
        <v>100000.0</v>
      </c>
      <c r="M140" s="1671"/>
      <c r="N140" s="1671"/>
    </row>
    <row r="141">
      <c r="A141" s="1667">
        <v>132.0</v>
      </c>
      <c r="B141" s="1668" t="s">
        <v>3650</v>
      </c>
      <c r="C141" s="1667">
        <v>6.24949395E8</v>
      </c>
      <c r="D141" s="1669" t="s">
        <v>3651</v>
      </c>
      <c r="E141" s="1669" t="s">
        <v>1787</v>
      </c>
      <c r="F141" s="1667" t="s">
        <v>3484</v>
      </c>
      <c r="G141" s="1667" t="s">
        <v>3448</v>
      </c>
      <c r="H141" s="1667">
        <v>33.0</v>
      </c>
      <c r="I141" s="1667">
        <v>1.0</v>
      </c>
      <c r="J141" s="1670">
        <v>10000.0</v>
      </c>
      <c r="K141" s="1670">
        <v>100000.0</v>
      </c>
      <c r="L141" s="1670">
        <v>100000.0</v>
      </c>
      <c r="M141" s="1671"/>
      <c r="N141" s="1671"/>
    </row>
    <row r="142">
      <c r="A142" s="1631">
        <v>133.0</v>
      </c>
      <c r="B142" s="1632" t="s">
        <v>3652</v>
      </c>
      <c r="C142" s="1631">
        <v>9.4690606E8</v>
      </c>
      <c r="D142" s="1633" t="s">
        <v>3653</v>
      </c>
      <c r="E142" s="1633" t="s">
        <v>1594</v>
      </c>
      <c r="F142" s="1631" t="s">
        <v>3484</v>
      </c>
      <c r="G142" s="1631" t="s">
        <v>3448</v>
      </c>
      <c r="H142" s="1631">
        <v>44.0</v>
      </c>
      <c r="I142" s="1631">
        <v>1.0</v>
      </c>
      <c r="J142" s="1634">
        <v>10000.0</v>
      </c>
      <c r="K142" s="1634">
        <v>100000.0</v>
      </c>
      <c r="L142" s="1634">
        <v>100000.0</v>
      </c>
      <c r="M142" s="1636"/>
      <c r="N142" s="1631" t="s">
        <v>3654</v>
      </c>
    </row>
    <row r="143">
      <c r="A143" s="1667">
        <v>134.0</v>
      </c>
      <c r="B143" s="1668" t="s">
        <v>3655</v>
      </c>
      <c r="C143" s="1667">
        <v>8.13755295E8</v>
      </c>
      <c r="D143" s="1669" t="s">
        <v>3656</v>
      </c>
      <c r="E143" s="1669" t="s">
        <v>454</v>
      </c>
      <c r="F143" s="1667" t="s">
        <v>3484</v>
      </c>
      <c r="G143" s="1667" t="s">
        <v>3448</v>
      </c>
      <c r="H143" s="1667">
        <v>51.0</v>
      </c>
      <c r="I143" s="1667">
        <v>1.0</v>
      </c>
      <c r="J143" s="1670">
        <v>10000.0</v>
      </c>
      <c r="K143" s="1670">
        <v>100000.0</v>
      </c>
      <c r="L143" s="1670">
        <v>100000.0</v>
      </c>
      <c r="M143" s="1671"/>
      <c r="N143" s="1671"/>
    </row>
    <row r="144">
      <c r="A144" s="1667">
        <v>135.0</v>
      </c>
      <c r="B144" s="1668" t="s">
        <v>3657</v>
      </c>
      <c r="C144" s="1667">
        <v>8.94444985E8</v>
      </c>
      <c r="D144" s="1672"/>
      <c r="E144" s="1669" t="s">
        <v>435</v>
      </c>
      <c r="F144" s="1667" t="s">
        <v>3484</v>
      </c>
      <c r="G144" s="1667" t="s">
        <v>3448</v>
      </c>
      <c r="H144" s="1667">
        <v>45.0</v>
      </c>
      <c r="I144" s="1667">
        <v>1.0</v>
      </c>
      <c r="J144" s="1670">
        <v>10000.0</v>
      </c>
      <c r="K144" s="1670">
        <v>100000.0</v>
      </c>
      <c r="L144" s="1670">
        <v>100000.0</v>
      </c>
      <c r="M144" s="1671"/>
      <c r="N144" s="1671"/>
    </row>
    <row r="145">
      <c r="A145" s="1667">
        <v>136.0</v>
      </c>
      <c r="B145" s="1668" t="s">
        <v>3658</v>
      </c>
      <c r="C145" s="1667">
        <v>9.26165454E8</v>
      </c>
      <c r="D145" s="1669" t="s">
        <v>3659</v>
      </c>
      <c r="E145" s="1669" t="s">
        <v>3660</v>
      </c>
      <c r="F145" s="1667" t="s">
        <v>3484</v>
      </c>
      <c r="G145" s="1667" t="s">
        <v>3448</v>
      </c>
      <c r="H145" s="1667">
        <v>41.0</v>
      </c>
      <c r="I145" s="1667">
        <v>1.0</v>
      </c>
      <c r="J145" s="1670">
        <v>10000.0</v>
      </c>
      <c r="K145" s="1670">
        <v>100000.0</v>
      </c>
      <c r="L145" s="1670">
        <v>100000.0</v>
      </c>
      <c r="M145" s="1671"/>
      <c r="N145" s="1671"/>
    </row>
    <row r="146">
      <c r="A146" s="1667">
        <v>137.0</v>
      </c>
      <c r="B146" s="1668" t="s">
        <v>3661</v>
      </c>
      <c r="C146" s="1667">
        <v>9.44693519E8</v>
      </c>
      <c r="D146" s="1669" t="s">
        <v>3662</v>
      </c>
      <c r="E146" s="1669" t="s">
        <v>3663</v>
      </c>
      <c r="F146" s="1667" t="s">
        <v>3484</v>
      </c>
      <c r="G146" s="1667" t="s">
        <v>3471</v>
      </c>
      <c r="H146" s="1667">
        <v>40.0</v>
      </c>
      <c r="I146" s="1667">
        <v>1.0</v>
      </c>
      <c r="J146" s="1670">
        <v>10000.0</v>
      </c>
      <c r="K146" s="1670">
        <v>100000.0</v>
      </c>
      <c r="L146" s="1670">
        <v>100000.0</v>
      </c>
      <c r="M146" s="1671"/>
      <c r="N146" s="1671"/>
    </row>
    <row r="147">
      <c r="A147" s="1667">
        <v>138.0</v>
      </c>
      <c r="B147" s="1668" t="s">
        <v>3664</v>
      </c>
      <c r="C147" s="1667">
        <v>8.36936298E8</v>
      </c>
      <c r="D147" s="1669" t="s">
        <v>3665</v>
      </c>
      <c r="E147" s="1669" t="s">
        <v>3666</v>
      </c>
      <c r="F147" s="1667" t="s">
        <v>3484</v>
      </c>
      <c r="G147" s="1667" t="s">
        <v>3471</v>
      </c>
      <c r="H147" s="1667">
        <v>36.0</v>
      </c>
      <c r="I147" s="1667">
        <v>1.0</v>
      </c>
      <c r="J147" s="1670">
        <v>10000.0</v>
      </c>
      <c r="K147" s="1670">
        <v>100000.0</v>
      </c>
      <c r="L147" s="1670">
        <v>100000.0</v>
      </c>
      <c r="M147" s="1671"/>
      <c r="N147" s="1671"/>
    </row>
    <row r="148">
      <c r="A148" s="1667">
        <v>139.0</v>
      </c>
      <c r="B148" s="1668" t="s">
        <v>3667</v>
      </c>
      <c r="C148" s="1667">
        <v>8.56256925E8</v>
      </c>
      <c r="D148" s="1672"/>
      <c r="E148" s="1669" t="s">
        <v>3668</v>
      </c>
      <c r="F148" s="1667" t="s">
        <v>3484</v>
      </c>
      <c r="G148" s="1667" t="s">
        <v>3448</v>
      </c>
      <c r="H148" s="1667">
        <v>32.0</v>
      </c>
      <c r="I148" s="1667">
        <v>1.0</v>
      </c>
      <c r="J148" s="1670">
        <v>10000.0</v>
      </c>
      <c r="K148" s="1670">
        <v>100000.0</v>
      </c>
      <c r="L148" s="1670">
        <v>100000.0</v>
      </c>
      <c r="M148" s="1671"/>
      <c r="N148" s="1671"/>
    </row>
    <row r="149">
      <c r="A149" s="1631">
        <v>140.0</v>
      </c>
      <c r="B149" s="1632" t="s">
        <v>3669</v>
      </c>
      <c r="C149" s="1631">
        <v>8.96885885E8</v>
      </c>
      <c r="D149" s="1633" t="s">
        <v>3670</v>
      </c>
      <c r="E149" s="1633" t="s">
        <v>3671</v>
      </c>
      <c r="F149" s="1631" t="s">
        <v>3484</v>
      </c>
      <c r="G149" s="1631" t="s">
        <v>3448</v>
      </c>
      <c r="H149" s="1631">
        <v>39.0</v>
      </c>
      <c r="I149" s="1631">
        <v>1.0</v>
      </c>
      <c r="J149" s="1634">
        <v>10000.0</v>
      </c>
      <c r="K149" s="1634">
        <v>100000.0</v>
      </c>
      <c r="L149" s="1634">
        <v>100000.0</v>
      </c>
      <c r="M149" s="1635" t="s">
        <v>3472</v>
      </c>
      <c r="N149" s="1636"/>
    </row>
    <row r="150">
      <c r="A150" s="1667">
        <v>141.0</v>
      </c>
      <c r="B150" s="1668" t="s">
        <v>3672</v>
      </c>
      <c r="C150" s="1667">
        <v>9.91529459E8</v>
      </c>
      <c r="D150" s="1669" t="s">
        <v>3673</v>
      </c>
      <c r="E150" s="1669" t="s">
        <v>1863</v>
      </c>
      <c r="F150" s="1667" t="s">
        <v>3484</v>
      </c>
      <c r="G150" s="1667" t="s">
        <v>3448</v>
      </c>
      <c r="H150" s="1667">
        <v>28.0</v>
      </c>
      <c r="I150" s="1667">
        <v>1.0</v>
      </c>
      <c r="J150" s="1670">
        <v>10000.0</v>
      </c>
      <c r="K150" s="1670">
        <v>100000.0</v>
      </c>
      <c r="L150" s="1670">
        <v>100000.0</v>
      </c>
      <c r="M150" s="1671"/>
      <c r="N150" s="1671"/>
    </row>
    <row r="151">
      <c r="A151" s="1667">
        <v>142.0</v>
      </c>
      <c r="B151" s="1668" t="s">
        <v>3674</v>
      </c>
      <c r="C151" s="1667">
        <v>8.0234111E8</v>
      </c>
      <c r="D151" s="1669" t="s">
        <v>3675</v>
      </c>
      <c r="E151" s="1669" t="s">
        <v>1595</v>
      </c>
      <c r="F151" s="1667" t="s">
        <v>3484</v>
      </c>
      <c r="G151" s="1667" t="s">
        <v>3448</v>
      </c>
      <c r="H151" s="1667">
        <v>30.0</v>
      </c>
      <c r="I151" s="1667">
        <v>1.0</v>
      </c>
      <c r="J151" s="1670">
        <v>10000.0</v>
      </c>
      <c r="K151" s="1670">
        <v>100000.0</v>
      </c>
      <c r="L151" s="1670">
        <v>100000.0</v>
      </c>
      <c r="M151" s="1671"/>
      <c r="N151" s="1671"/>
    </row>
    <row r="152">
      <c r="A152" s="1667">
        <v>143.0</v>
      </c>
      <c r="B152" s="1668" t="s">
        <v>3676</v>
      </c>
      <c r="C152" s="1667">
        <v>8.63740556E8</v>
      </c>
      <c r="D152" s="1672"/>
      <c r="E152" s="1669" t="s">
        <v>1596</v>
      </c>
      <c r="F152" s="1667" t="s">
        <v>3484</v>
      </c>
      <c r="G152" s="1667" t="s">
        <v>3448</v>
      </c>
      <c r="H152" s="1667">
        <v>45.0</v>
      </c>
      <c r="I152" s="1667">
        <v>1.0</v>
      </c>
      <c r="J152" s="1670">
        <v>10000.0</v>
      </c>
      <c r="K152" s="1670">
        <v>100000.0</v>
      </c>
      <c r="L152" s="1670">
        <v>100000.0</v>
      </c>
      <c r="M152" s="1671"/>
      <c r="N152" s="1671"/>
    </row>
    <row r="153">
      <c r="A153" s="1667">
        <v>144.0</v>
      </c>
      <c r="B153" s="1668" t="s">
        <v>3677</v>
      </c>
      <c r="C153" s="1667">
        <v>6.55657553E8</v>
      </c>
      <c r="D153" s="1669" t="s">
        <v>3678</v>
      </c>
      <c r="E153" s="1669">
        <v>1401.0</v>
      </c>
      <c r="F153" s="1667">
        <v>14.0</v>
      </c>
      <c r="G153" s="1667" t="s">
        <v>3448</v>
      </c>
      <c r="H153" s="1667">
        <v>34.0</v>
      </c>
      <c r="I153" s="1667">
        <v>1.0</v>
      </c>
      <c r="J153" s="1670">
        <v>10000.0</v>
      </c>
      <c r="K153" s="1670">
        <v>100000.0</v>
      </c>
      <c r="L153" s="1670">
        <v>100000.0</v>
      </c>
      <c r="M153" s="1671"/>
      <c r="N153" s="1671"/>
    </row>
    <row r="154">
      <c r="A154" s="1667">
        <v>145.0</v>
      </c>
      <c r="B154" s="1668" t="s">
        <v>3679</v>
      </c>
      <c r="C154" s="1667">
        <v>9.09796719E8</v>
      </c>
      <c r="D154" s="1672"/>
      <c r="E154" s="1669">
        <v>1403.0</v>
      </c>
      <c r="F154" s="1667">
        <v>14.0</v>
      </c>
      <c r="G154" s="1667" t="s">
        <v>3471</v>
      </c>
      <c r="H154" s="1667">
        <v>39.0</v>
      </c>
      <c r="I154" s="1667">
        <v>1.0</v>
      </c>
      <c r="J154" s="1670">
        <v>10000.0</v>
      </c>
      <c r="K154" s="1670">
        <v>100000.0</v>
      </c>
      <c r="L154" s="1670">
        <v>100000.0</v>
      </c>
      <c r="M154" s="1671"/>
      <c r="N154" s="1671"/>
    </row>
    <row r="155">
      <c r="A155" s="1667">
        <v>146.0</v>
      </c>
      <c r="B155" s="1668" t="s">
        <v>3680</v>
      </c>
      <c r="C155" s="1667">
        <v>8.42174554E8</v>
      </c>
      <c r="D155" s="1669" t="s">
        <v>3681</v>
      </c>
      <c r="E155" s="1669">
        <v>1404.0</v>
      </c>
      <c r="F155" s="1667">
        <v>14.0</v>
      </c>
      <c r="G155" s="1667" t="s">
        <v>3448</v>
      </c>
      <c r="H155" s="1667">
        <v>46.0</v>
      </c>
      <c r="I155" s="1667">
        <v>1.0</v>
      </c>
      <c r="J155" s="1670">
        <v>10000.0</v>
      </c>
      <c r="K155" s="1670">
        <v>100000.0</v>
      </c>
      <c r="L155" s="1670">
        <v>100000.0</v>
      </c>
      <c r="M155" s="1671"/>
      <c r="N155" s="1671"/>
    </row>
    <row r="156">
      <c r="A156" s="1667">
        <v>147.0</v>
      </c>
      <c r="B156" s="1668" t="s">
        <v>3682</v>
      </c>
      <c r="C156" s="1667">
        <v>8.16959245E8</v>
      </c>
      <c r="D156" s="1669" t="s">
        <v>3683</v>
      </c>
      <c r="E156" s="1669">
        <v>1406.0</v>
      </c>
      <c r="F156" s="1667">
        <v>14.0</v>
      </c>
      <c r="G156" s="1667" t="s">
        <v>3448</v>
      </c>
      <c r="H156" s="1667">
        <v>45.0</v>
      </c>
      <c r="I156" s="1667">
        <v>1.0</v>
      </c>
      <c r="J156" s="1670">
        <v>10000.0</v>
      </c>
      <c r="K156" s="1670">
        <v>100000.0</v>
      </c>
      <c r="L156" s="1670">
        <v>100000.0</v>
      </c>
      <c r="M156" s="1671"/>
      <c r="N156" s="1671"/>
    </row>
    <row r="157">
      <c r="A157" s="1667">
        <v>148.0</v>
      </c>
      <c r="B157" s="1668" t="s">
        <v>3684</v>
      </c>
      <c r="C157" s="1667">
        <v>9.47896515E8</v>
      </c>
      <c r="D157" s="1669" t="s">
        <v>3685</v>
      </c>
      <c r="E157" s="1669">
        <v>1407.0</v>
      </c>
      <c r="F157" s="1667">
        <v>14.0</v>
      </c>
      <c r="G157" s="1667" t="s">
        <v>3471</v>
      </c>
      <c r="H157" s="1667">
        <v>51.0</v>
      </c>
      <c r="I157" s="1667">
        <v>1.0</v>
      </c>
      <c r="J157" s="1670">
        <v>10000.0</v>
      </c>
      <c r="K157" s="1670">
        <v>100000.0</v>
      </c>
      <c r="L157" s="1670">
        <v>100000.0</v>
      </c>
      <c r="M157" s="1671"/>
      <c r="N157" s="1671"/>
    </row>
    <row r="158">
      <c r="A158" s="1667">
        <v>149.0</v>
      </c>
      <c r="B158" s="1668" t="s">
        <v>3686</v>
      </c>
      <c r="C158" s="1667">
        <v>8.65701607E8</v>
      </c>
      <c r="D158" s="1675" t="s">
        <v>3687</v>
      </c>
      <c r="E158" s="1675">
        <v>1408.0</v>
      </c>
      <c r="F158" s="1673">
        <v>14.0</v>
      </c>
      <c r="G158" s="1673" t="s">
        <v>3448</v>
      </c>
      <c r="H158" s="1673">
        <v>43.0</v>
      </c>
      <c r="I158" s="1673">
        <v>1.0</v>
      </c>
      <c r="J158" s="1676">
        <v>10000.0</v>
      </c>
      <c r="K158" s="1676">
        <v>100000.0</v>
      </c>
      <c r="L158" s="1676">
        <v>100000.0</v>
      </c>
      <c r="M158" s="1673" t="s">
        <v>3567</v>
      </c>
      <c r="N158" s="1678"/>
    </row>
    <row r="159">
      <c r="A159" s="1667">
        <v>150.0</v>
      </c>
      <c r="B159" s="1668" t="s">
        <v>3688</v>
      </c>
      <c r="C159" s="1667">
        <v>8.16557098E8</v>
      </c>
      <c r="D159" s="1669" t="s">
        <v>3689</v>
      </c>
      <c r="E159" s="1669">
        <v>1409.0</v>
      </c>
      <c r="F159" s="1667">
        <v>14.0</v>
      </c>
      <c r="G159" s="1667" t="s">
        <v>3448</v>
      </c>
      <c r="H159" s="1667">
        <v>50.0</v>
      </c>
      <c r="I159" s="1667">
        <v>1.0</v>
      </c>
      <c r="J159" s="1670">
        <v>10000.0</v>
      </c>
      <c r="K159" s="1670">
        <v>100000.0</v>
      </c>
      <c r="L159" s="1670">
        <v>100000.0</v>
      </c>
      <c r="M159" s="1671"/>
      <c r="N159" s="1671"/>
    </row>
    <row r="160">
      <c r="A160" s="1667">
        <v>151.0</v>
      </c>
      <c r="B160" s="1668" t="s">
        <v>3690</v>
      </c>
      <c r="C160" s="1667">
        <v>9.36536499E8</v>
      </c>
      <c r="D160" s="1672"/>
      <c r="E160" s="1669">
        <v>1410.0</v>
      </c>
      <c r="F160" s="1667">
        <v>14.0</v>
      </c>
      <c r="G160" s="1667" t="s">
        <v>3448</v>
      </c>
      <c r="H160" s="1667">
        <v>37.0</v>
      </c>
      <c r="I160" s="1667">
        <v>1.0</v>
      </c>
      <c r="J160" s="1670">
        <v>10000.0</v>
      </c>
      <c r="K160" s="1670">
        <v>100000.0</v>
      </c>
      <c r="L160" s="1670">
        <v>100000.0</v>
      </c>
      <c r="M160" s="1671"/>
      <c r="N160" s="1671"/>
    </row>
    <row r="161">
      <c r="A161" s="1667">
        <v>152.0</v>
      </c>
      <c r="B161" s="1668" t="s">
        <v>3691</v>
      </c>
      <c r="C161" s="1667">
        <v>8.69926399E8</v>
      </c>
      <c r="D161" s="1672"/>
      <c r="E161" s="1669">
        <v>1411.0</v>
      </c>
      <c r="F161" s="1667">
        <v>14.0</v>
      </c>
      <c r="G161" s="1667" t="s">
        <v>3448</v>
      </c>
      <c r="H161" s="1667">
        <v>38.0</v>
      </c>
      <c r="I161" s="1667">
        <v>1.0</v>
      </c>
      <c r="J161" s="1670">
        <v>10000.0</v>
      </c>
      <c r="K161" s="1670">
        <v>100000.0</v>
      </c>
      <c r="L161" s="1670">
        <v>100000.0</v>
      </c>
      <c r="M161" s="1671"/>
      <c r="N161" s="1671"/>
    </row>
    <row r="162">
      <c r="A162" s="1631">
        <v>153.0</v>
      </c>
      <c r="B162" s="1632" t="s">
        <v>3692</v>
      </c>
      <c r="C162" s="1631">
        <v>9.96145486E8</v>
      </c>
      <c r="D162" s="1633" t="s">
        <v>3693</v>
      </c>
      <c r="E162" s="1633">
        <v>1412.0</v>
      </c>
      <c r="F162" s="1631">
        <v>14.0</v>
      </c>
      <c r="G162" s="1631" t="s">
        <v>3448</v>
      </c>
      <c r="H162" s="1631">
        <v>28.0</v>
      </c>
      <c r="I162" s="1631">
        <v>1.0</v>
      </c>
      <c r="J162" s="1634">
        <v>10000.0</v>
      </c>
      <c r="K162" s="1634">
        <v>100000.0</v>
      </c>
      <c r="L162" s="1634">
        <v>100000.0</v>
      </c>
      <c r="M162" s="1636"/>
      <c r="N162" s="1636"/>
    </row>
    <row r="163">
      <c r="A163" s="1667">
        <v>154.0</v>
      </c>
      <c r="B163" s="1668" t="s">
        <v>3694</v>
      </c>
      <c r="C163" s="1667">
        <v>8.45554497E8</v>
      </c>
      <c r="D163" s="1669" t="s">
        <v>3695</v>
      </c>
      <c r="E163" s="1669">
        <v>1413.0</v>
      </c>
      <c r="F163" s="1667">
        <v>14.0</v>
      </c>
      <c r="G163" s="1667" t="s">
        <v>3448</v>
      </c>
      <c r="H163" s="1667">
        <v>38.0</v>
      </c>
      <c r="I163" s="1667">
        <v>1.0</v>
      </c>
      <c r="J163" s="1670">
        <v>10000.0</v>
      </c>
      <c r="K163" s="1670">
        <v>100000.0</v>
      </c>
      <c r="L163" s="1670">
        <v>100000.0</v>
      </c>
      <c r="M163" s="1671"/>
      <c r="N163" s="1671"/>
    </row>
    <row r="164">
      <c r="A164" s="1667">
        <v>155.0</v>
      </c>
      <c r="B164" s="1668" t="s">
        <v>3696</v>
      </c>
      <c r="C164" s="1667">
        <v>8.1647759E8</v>
      </c>
      <c r="D164" s="1669" t="s">
        <v>3697</v>
      </c>
      <c r="E164" s="1669">
        <v>1414.0</v>
      </c>
      <c r="F164" s="1667">
        <v>14.0</v>
      </c>
      <c r="G164" s="1667" t="s">
        <v>3471</v>
      </c>
      <c r="H164" s="1667">
        <v>57.0</v>
      </c>
      <c r="I164" s="1667">
        <v>1.0</v>
      </c>
      <c r="J164" s="1670">
        <v>10000.0</v>
      </c>
      <c r="K164" s="1670">
        <v>100000.0</v>
      </c>
      <c r="L164" s="1670">
        <v>100000.0</v>
      </c>
      <c r="M164" s="1671"/>
      <c r="N164" s="1671"/>
    </row>
    <row r="165">
      <c r="A165" s="1631">
        <v>156.0</v>
      </c>
      <c r="B165" s="1632" t="s">
        <v>3698</v>
      </c>
      <c r="C165" s="1631">
        <v>8.96700387E8</v>
      </c>
      <c r="D165" s="1633" t="s">
        <v>3699</v>
      </c>
      <c r="E165" s="1633">
        <v>1415.0</v>
      </c>
      <c r="F165" s="1631">
        <v>14.0</v>
      </c>
      <c r="G165" s="1631" t="s">
        <v>3471</v>
      </c>
      <c r="H165" s="1631">
        <v>39.0</v>
      </c>
      <c r="I165" s="1631">
        <v>1.0</v>
      </c>
      <c r="J165" s="1634">
        <v>10000.0</v>
      </c>
      <c r="K165" s="1634">
        <v>100000.0</v>
      </c>
      <c r="L165" s="1634">
        <v>100000.0</v>
      </c>
      <c r="M165" s="1635" t="s">
        <v>3472</v>
      </c>
      <c r="N165" s="1636"/>
    </row>
    <row r="166">
      <c r="A166" s="1667">
        <v>157.0</v>
      </c>
      <c r="B166" s="1668" t="s">
        <v>3700</v>
      </c>
      <c r="C166" s="1667">
        <v>8.14237528E8</v>
      </c>
      <c r="D166" s="1672"/>
      <c r="E166" s="1669">
        <v>1416.0</v>
      </c>
      <c r="F166" s="1667">
        <v>14.0</v>
      </c>
      <c r="G166" s="1667" t="s">
        <v>3448</v>
      </c>
      <c r="H166" s="1667">
        <v>50.0</v>
      </c>
      <c r="I166" s="1667">
        <v>1.0</v>
      </c>
      <c r="J166" s="1670">
        <v>10000.0</v>
      </c>
      <c r="K166" s="1670">
        <v>100000.0</v>
      </c>
      <c r="L166" s="1670">
        <v>100000.0</v>
      </c>
      <c r="M166" s="1671"/>
      <c r="N166" s="1671"/>
    </row>
    <row r="167">
      <c r="A167" s="1631">
        <v>158.0</v>
      </c>
      <c r="B167" s="1632" t="s">
        <v>3701</v>
      </c>
      <c r="C167" s="1631">
        <v>8.26740007E8</v>
      </c>
      <c r="D167" s="1633" t="s">
        <v>3702</v>
      </c>
      <c r="E167" s="1633">
        <v>1417.0</v>
      </c>
      <c r="F167" s="1631">
        <v>14.0</v>
      </c>
      <c r="G167" s="1631" t="s">
        <v>3448</v>
      </c>
      <c r="H167" s="1631">
        <v>32.0</v>
      </c>
      <c r="I167" s="1631">
        <v>1.0</v>
      </c>
      <c r="J167" s="1634">
        <v>10000.0</v>
      </c>
      <c r="K167" s="1634">
        <v>100000.0</v>
      </c>
      <c r="L167" s="1634">
        <v>100000.0</v>
      </c>
      <c r="M167" s="1635" t="s">
        <v>3472</v>
      </c>
      <c r="N167" s="1636"/>
    </row>
    <row r="168">
      <c r="A168" s="1667">
        <v>159.0</v>
      </c>
      <c r="B168" s="1668" t="s">
        <v>3703</v>
      </c>
      <c r="C168" s="1667">
        <v>8.25502552E8</v>
      </c>
      <c r="D168" s="1669" t="s">
        <v>3704</v>
      </c>
      <c r="E168" s="1669">
        <v>1418.0</v>
      </c>
      <c r="F168" s="1667">
        <v>14.0</v>
      </c>
      <c r="G168" s="1667" t="s">
        <v>3448</v>
      </c>
      <c r="H168" s="1667">
        <v>31.0</v>
      </c>
      <c r="I168" s="1667">
        <v>1.0</v>
      </c>
      <c r="J168" s="1670">
        <v>10000.0</v>
      </c>
      <c r="K168" s="1670">
        <v>100000.0</v>
      </c>
      <c r="L168" s="1670">
        <v>100000.0</v>
      </c>
      <c r="M168" s="1671"/>
      <c r="N168" s="1671"/>
    </row>
    <row r="169">
      <c r="A169" s="1667">
        <v>160.0</v>
      </c>
      <c r="B169" s="1668" t="s">
        <v>3705</v>
      </c>
      <c r="C169" s="1667">
        <v>8.17631549E8</v>
      </c>
      <c r="D169" s="1669" t="s">
        <v>3706</v>
      </c>
      <c r="E169" s="1669">
        <v>1420.0</v>
      </c>
      <c r="F169" s="1667">
        <v>14.0</v>
      </c>
      <c r="G169" s="1667" t="s">
        <v>3448</v>
      </c>
      <c r="H169" s="1667">
        <v>34.0</v>
      </c>
      <c r="I169" s="1667">
        <v>1.0</v>
      </c>
      <c r="J169" s="1670">
        <v>10000.0</v>
      </c>
      <c r="K169" s="1670">
        <v>100000.0</v>
      </c>
      <c r="L169" s="1670">
        <v>100000.0</v>
      </c>
      <c r="M169" s="1671"/>
      <c r="N169" s="1671"/>
    </row>
    <row r="170">
      <c r="A170" s="1667">
        <v>161.0</v>
      </c>
      <c r="B170" s="1668" t="s">
        <v>3707</v>
      </c>
      <c r="C170" s="1667">
        <v>8.68878792E8</v>
      </c>
      <c r="D170" s="1669" t="s">
        <v>3708</v>
      </c>
      <c r="E170" s="1669">
        <v>1501.0</v>
      </c>
      <c r="F170" s="1667">
        <v>15.0</v>
      </c>
      <c r="G170" s="1667" t="s">
        <v>3448</v>
      </c>
      <c r="H170" s="1667">
        <v>47.0</v>
      </c>
      <c r="I170" s="1667">
        <v>1.0</v>
      </c>
      <c r="J170" s="1670">
        <v>10000.0</v>
      </c>
      <c r="K170" s="1670">
        <v>100000.0</v>
      </c>
      <c r="L170" s="1670">
        <v>100000.0</v>
      </c>
      <c r="M170" s="1671"/>
      <c r="N170" s="1671"/>
    </row>
    <row r="171">
      <c r="A171" s="1667">
        <v>162.0</v>
      </c>
      <c r="B171" s="1668" t="s">
        <v>3709</v>
      </c>
      <c r="C171" s="1667">
        <v>8.24645163E8</v>
      </c>
      <c r="D171" s="1669" t="s">
        <v>3710</v>
      </c>
      <c r="E171" s="1669">
        <v>1503.0</v>
      </c>
      <c r="F171" s="1667">
        <v>15.0</v>
      </c>
      <c r="G171" s="1667" t="s">
        <v>3471</v>
      </c>
      <c r="H171" s="1667">
        <v>29.0</v>
      </c>
      <c r="I171" s="1667">
        <v>1.0</v>
      </c>
      <c r="J171" s="1670">
        <v>10000.0</v>
      </c>
      <c r="K171" s="1670">
        <v>100000.0</v>
      </c>
      <c r="L171" s="1670">
        <v>100000.0</v>
      </c>
      <c r="M171" s="1671"/>
      <c r="N171" s="1671"/>
    </row>
    <row r="172">
      <c r="A172" s="1667">
        <v>163.0</v>
      </c>
      <c r="B172" s="1668" t="s">
        <v>3711</v>
      </c>
      <c r="C172" s="1667">
        <v>8.14908906E8</v>
      </c>
      <c r="D172" s="1672"/>
      <c r="E172" s="1669">
        <v>1504.0</v>
      </c>
      <c r="F172" s="1667">
        <v>15.0</v>
      </c>
      <c r="G172" s="1667" t="s">
        <v>3448</v>
      </c>
      <c r="H172" s="1667">
        <v>40.0</v>
      </c>
      <c r="I172" s="1667">
        <v>1.0</v>
      </c>
      <c r="J172" s="1670">
        <v>10000.0</v>
      </c>
      <c r="K172" s="1670">
        <v>100000.0</v>
      </c>
      <c r="L172" s="1670">
        <v>100000.0</v>
      </c>
      <c r="M172" s="1671"/>
      <c r="N172" s="1671"/>
    </row>
    <row r="173">
      <c r="A173" s="1667">
        <v>164.0</v>
      </c>
      <c r="B173" s="1668" t="s">
        <v>3712</v>
      </c>
      <c r="C173" s="1667">
        <v>8.41643893E8</v>
      </c>
      <c r="D173" s="1669" t="s">
        <v>3713</v>
      </c>
      <c r="E173" s="1669">
        <v>1505.0</v>
      </c>
      <c r="F173" s="1667">
        <v>15.0</v>
      </c>
      <c r="G173" s="1667" t="s">
        <v>3448</v>
      </c>
      <c r="H173" s="1667">
        <v>59.0</v>
      </c>
      <c r="I173" s="1667">
        <v>1.0</v>
      </c>
      <c r="J173" s="1670">
        <v>10000.0</v>
      </c>
      <c r="K173" s="1670">
        <v>100000.0</v>
      </c>
      <c r="L173" s="1670">
        <v>100000.0</v>
      </c>
      <c r="M173" s="1671"/>
      <c r="N173" s="1671"/>
    </row>
    <row r="174">
      <c r="A174" s="1667">
        <v>165.0</v>
      </c>
      <c r="B174" s="1668" t="s">
        <v>3714</v>
      </c>
      <c r="C174" s="1667">
        <v>9.88263366E8</v>
      </c>
      <c r="D174" s="1669" t="s">
        <v>3715</v>
      </c>
      <c r="E174" s="1669">
        <v>1506.0</v>
      </c>
      <c r="F174" s="1667">
        <v>15.0</v>
      </c>
      <c r="G174" s="1667" t="s">
        <v>3448</v>
      </c>
      <c r="H174" s="1667">
        <v>40.0</v>
      </c>
      <c r="I174" s="1667">
        <v>1.0</v>
      </c>
      <c r="J174" s="1670">
        <v>10000.0</v>
      </c>
      <c r="K174" s="1670">
        <v>100000.0</v>
      </c>
      <c r="L174" s="1670">
        <v>100000.0</v>
      </c>
      <c r="M174" s="1671"/>
      <c r="N174" s="1671"/>
    </row>
    <row r="175">
      <c r="A175" s="1667">
        <v>166.0</v>
      </c>
      <c r="B175" s="1668" t="s">
        <v>3716</v>
      </c>
      <c r="C175" s="1667">
        <v>6.16435549E8</v>
      </c>
      <c r="D175" s="1669" t="s">
        <v>3717</v>
      </c>
      <c r="E175" s="1669">
        <v>1508.0</v>
      </c>
      <c r="F175" s="1667">
        <v>15.0</v>
      </c>
      <c r="G175" s="1667" t="s">
        <v>3448</v>
      </c>
      <c r="H175" s="1667">
        <v>34.0</v>
      </c>
      <c r="I175" s="1667">
        <v>1.0</v>
      </c>
      <c r="J175" s="1670">
        <v>10000.0</v>
      </c>
      <c r="K175" s="1670">
        <v>100000.0</v>
      </c>
      <c r="L175" s="1670">
        <v>100000.0</v>
      </c>
      <c r="M175" s="1671"/>
      <c r="N175" s="1671"/>
    </row>
    <row r="176">
      <c r="A176" s="1667">
        <v>167.0</v>
      </c>
      <c r="B176" s="1668" t="s">
        <v>3718</v>
      </c>
      <c r="C176" s="1667">
        <v>9.84749559E8</v>
      </c>
      <c r="D176" s="1672"/>
      <c r="E176" s="1669">
        <v>1510.0</v>
      </c>
      <c r="F176" s="1667">
        <v>15.0</v>
      </c>
      <c r="G176" s="1667" t="s">
        <v>3448</v>
      </c>
      <c r="H176" s="1667">
        <v>48.0</v>
      </c>
      <c r="I176" s="1667">
        <v>1.0</v>
      </c>
      <c r="J176" s="1670">
        <v>10000.0</v>
      </c>
      <c r="K176" s="1670">
        <v>100000.0</v>
      </c>
      <c r="L176" s="1670">
        <v>100000.0</v>
      </c>
      <c r="M176" s="1671"/>
      <c r="N176" s="1671"/>
    </row>
    <row r="177">
      <c r="A177" s="1667">
        <v>168.0</v>
      </c>
      <c r="B177" s="1668" t="s">
        <v>3719</v>
      </c>
      <c r="C177" s="1667">
        <v>8.32416451E8</v>
      </c>
      <c r="D177" s="1669" t="s">
        <v>3720</v>
      </c>
      <c r="E177" s="1669">
        <v>1511.0</v>
      </c>
      <c r="F177" s="1667">
        <v>15.0</v>
      </c>
      <c r="G177" s="1667" t="s">
        <v>3448</v>
      </c>
      <c r="H177" s="1667">
        <v>36.0</v>
      </c>
      <c r="I177" s="1667">
        <v>1.0</v>
      </c>
      <c r="J177" s="1670">
        <v>10000.0</v>
      </c>
      <c r="K177" s="1670">
        <v>100000.0</v>
      </c>
      <c r="L177" s="1670">
        <v>100000.0</v>
      </c>
      <c r="M177" s="1671"/>
      <c r="N177" s="1671"/>
    </row>
    <row r="178">
      <c r="A178" s="1667">
        <v>169.0</v>
      </c>
      <c r="B178" s="1668" t="s">
        <v>3721</v>
      </c>
      <c r="C178" s="1667">
        <v>8.18396981E8</v>
      </c>
      <c r="D178" s="1669" t="s">
        <v>3722</v>
      </c>
      <c r="E178" s="1669">
        <v>1512.0</v>
      </c>
      <c r="F178" s="1667">
        <v>15.0</v>
      </c>
      <c r="G178" s="1667" t="s">
        <v>3448</v>
      </c>
      <c r="H178" s="1667">
        <v>43.0</v>
      </c>
      <c r="I178" s="1667">
        <v>1.0</v>
      </c>
      <c r="J178" s="1670">
        <v>10000.0</v>
      </c>
      <c r="K178" s="1670">
        <v>100000.0</v>
      </c>
      <c r="L178" s="1670">
        <v>100000.0</v>
      </c>
      <c r="M178" s="1671"/>
      <c r="N178" s="1671"/>
    </row>
    <row r="179">
      <c r="A179" s="1667">
        <v>170.0</v>
      </c>
      <c r="B179" s="1668" t="s">
        <v>3723</v>
      </c>
      <c r="C179" s="1667">
        <v>8.89639144E8</v>
      </c>
      <c r="D179" s="1669" t="s">
        <v>3724</v>
      </c>
      <c r="E179" s="1669">
        <v>1513.0</v>
      </c>
      <c r="F179" s="1667">
        <v>15.0</v>
      </c>
      <c r="G179" s="1667" t="s">
        <v>3448</v>
      </c>
      <c r="H179" s="1667">
        <v>38.0</v>
      </c>
      <c r="I179" s="1667">
        <v>1.0</v>
      </c>
      <c r="J179" s="1670">
        <v>10000.0</v>
      </c>
      <c r="K179" s="1670">
        <v>100000.0</v>
      </c>
      <c r="L179" s="1670">
        <v>100000.0</v>
      </c>
      <c r="M179" s="1671"/>
      <c r="N179" s="1671"/>
    </row>
    <row r="180">
      <c r="A180" s="1667">
        <v>171.0</v>
      </c>
      <c r="B180" s="1668" t="s">
        <v>3725</v>
      </c>
      <c r="C180" s="1667">
        <v>8.94563355E8</v>
      </c>
      <c r="D180" s="1669" t="s">
        <v>3726</v>
      </c>
      <c r="E180" s="1669">
        <v>1514.0</v>
      </c>
      <c r="F180" s="1667">
        <v>15.0</v>
      </c>
      <c r="G180" s="1667" t="s">
        <v>3471</v>
      </c>
      <c r="H180" s="1667">
        <v>36.0</v>
      </c>
      <c r="I180" s="1667">
        <v>1.0</v>
      </c>
      <c r="J180" s="1670">
        <v>10000.0</v>
      </c>
      <c r="K180" s="1670">
        <v>100000.0</v>
      </c>
      <c r="L180" s="1670">
        <v>100000.0</v>
      </c>
      <c r="M180" s="1671"/>
      <c r="N180" s="1671"/>
    </row>
    <row r="181">
      <c r="A181" s="1631">
        <v>172.0</v>
      </c>
      <c r="B181" s="1632" t="s">
        <v>3727</v>
      </c>
      <c r="C181" s="1631">
        <v>8.30773484E8</v>
      </c>
      <c r="D181" s="1680"/>
      <c r="E181" s="1633">
        <v>1515.0</v>
      </c>
      <c r="F181" s="1631">
        <v>15.0</v>
      </c>
      <c r="G181" s="1631" t="s">
        <v>3471</v>
      </c>
      <c r="H181" s="1631">
        <v>28.0</v>
      </c>
      <c r="I181" s="1631">
        <v>1.0</v>
      </c>
      <c r="J181" s="1634">
        <v>10000.0</v>
      </c>
      <c r="K181" s="1634">
        <v>100000.0</v>
      </c>
      <c r="L181" s="1634">
        <v>100000.0</v>
      </c>
      <c r="M181" s="1635" t="s">
        <v>3472</v>
      </c>
      <c r="N181" s="1636"/>
    </row>
    <row r="182">
      <c r="A182" s="1667">
        <v>173.0</v>
      </c>
      <c r="B182" s="1668" t="s">
        <v>3728</v>
      </c>
      <c r="C182" s="1667">
        <v>8.41413399E8</v>
      </c>
      <c r="D182" s="1669" t="s">
        <v>3729</v>
      </c>
      <c r="E182" s="1669">
        <v>1516.0</v>
      </c>
      <c r="F182" s="1667">
        <v>15.0</v>
      </c>
      <c r="G182" s="1667" t="s">
        <v>3448</v>
      </c>
      <c r="H182" s="1667">
        <v>51.0</v>
      </c>
      <c r="I182" s="1667">
        <v>1.0</v>
      </c>
      <c r="J182" s="1670">
        <v>10000.0</v>
      </c>
      <c r="K182" s="1670">
        <v>100000.0</v>
      </c>
      <c r="L182" s="1670">
        <v>100000.0</v>
      </c>
      <c r="M182" s="1671"/>
      <c r="N182" s="1671"/>
    </row>
    <row r="183">
      <c r="A183" s="1667">
        <v>174.0</v>
      </c>
      <c r="B183" s="1668" t="s">
        <v>3730</v>
      </c>
      <c r="C183" s="1667">
        <v>8.60083662E8</v>
      </c>
      <c r="D183" s="1669" t="s">
        <v>3731</v>
      </c>
      <c r="E183" s="1669">
        <v>1519.0</v>
      </c>
      <c r="F183" s="1667">
        <v>15.0</v>
      </c>
      <c r="G183" s="1667" t="s">
        <v>3448</v>
      </c>
      <c r="H183" s="1667">
        <v>29.0</v>
      </c>
      <c r="I183" s="1667">
        <v>1.0</v>
      </c>
      <c r="J183" s="1670">
        <v>10000.0</v>
      </c>
      <c r="K183" s="1670">
        <v>100000.0</v>
      </c>
      <c r="L183" s="1670">
        <v>100000.0</v>
      </c>
      <c r="M183" s="1671"/>
      <c r="N183" s="1671"/>
    </row>
    <row r="184">
      <c r="A184" s="1667">
        <v>175.0</v>
      </c>
      <c r="B184" s="1668" t="s">
        <v>3732</v>
      </c>
      <c r="C184" s="1667">
        <v>6.36289365E8</v>
      </c>
      <c r="D184" s="1669" t="s">
        <v>3733</v>
      </c>
      <c r="E184" s="1669">
        <v>1520.0</v>
      </c>
      <c r="F184" s="1667">
        <v>15.0</v>
      </c>
      <c r="G184" s="1667" t="s">
        <v>3448</v>
      </c>
      <c r="H184" s="1667">
        <v>50.0</v>
      </c>
      <c r="I184" s="1667">
        <v>1.0</v>
      </c>
      <c r="J184" s="1670">
        <v>10000.0</v>
      </c>
      <c r="K184" s="1670">
        <v>100000.0</v>
      </c>
      <c r="L184" s="1670">
        <v>100000.0</v>
      </c>
      <c r="M184" s="1671"/>
      <c r="N184" s="1671"/>
    </row>
    <row r="185">
      <c r="A185" s="1667">
        <v>176.0</v>
      </c>
      <c r="B185" s="1632" t="s">
        <v>3734</v>
      </c>
      <c r="C185" s="1631">
        <v>8.64635649E8</v>
      </c>
      <c r="D185" s="1633" t="s">
        <v>3735</v>
      </c>
      <c r="E185" s="1633">
        <v>1601.0</v>
      </c>
      <c r="F185" s="1631">
        <v>16.0</v>
      </c>
      <c r="G185" s="1631" t="s">
        <v>3448</v>
      </c>
      <c r="H185" s="1631">
        <v>41.0</v>
      </c>
      <c r="I185" s="1631">
        <v>1.0</v>
      </c>
      <c r="J185" s="1634">
        <v>10000.0</v>
      </c>
      <c r="K185" s="1634">
        <v>100000.0</v>
      </c>
      <c r="L185" s="1634">
        <v>100000.0</v>
      </c>
      <c r="M185" s="1636"/>
      <c r="N185" s="1636"/>
    </row>
    <row r="186">
      <c r="A186" s="1667">
        <v>177.0</v>
      </c>
      <c r="B186" s="1668" t="s">
        <v>3736</v>
      </c>
      <c r="C186" s="1667">
        <v>9.1317897E8</v>
      </c>
      <c r="D186" s="1669" t="s">
        <v>3737</v>
      </c>
      <c r="E186" s="1669">
        <v>1602.0</v>
      </c>
      <c r="F186" s="1667">
        <v>16.0</v>
      </c>
      <c r="G186" s="1667" t="s">
        <v>3448</v>
      </c>
      <c r="H186" s="1667">
        <v>32.0</v>
      </c>
      <c r="I186" s="1667">
        <v>1.0</v>
      </c>
      <c r="J186" s="1670">
        <v>10000.0</v>
      </c>
      <c r="K186" s="1670">
        <v>100000.0</v>
      </c>
      <c r="L186" s="1670">
        <v>100000.0</v>
      </c>
      <c r="M186" s="1671"/>
      <c r="N186" s="1671"/>
    </row>
    <row r="187">
      <c r="A187" s="1667">
        <v>178.0</v>
      </c>
      <c r="B187" s="1668" t="s">
        <v>3738</v>
      </c>
      <c r="C187" s="1667">
        <v>8.46246666E8</v>
      </c>
      <c r="D187" s="1672"/>
      <c r="E187" s="1669">
        <v>1604.0</v>
      </c>
      <c r="F187" s="1667">
        <v>16.0</v>
      </c>
      <c r="G187" s="1667" t="s">
        <v>3448</v>
      </c>
      <c r="H187" s="1667">
        <v>30.0</v>
      </c>
      <c r="I187" s="1667">
        <v>1.0</v>
      </c>
      <c r="J187" s="1670">
        <v>10000.0</v>
      </c>
      <c r="K187" s="1670">
        <v>100000.0</v>
      </c>
      <c r="L187" s="1670">
        <v>100000.0</v>
      </c>
      <c r="M187" s="1671"/>
      <c r="N187" s="1671"/>
    </row>
    <row r="188">
      <c r="A188" s="1667">
        <v>179.0</v>
      </c>
      <c r="B188" s="1668" t="s">
        <v>3739</v>
      </c>
      <c r="C188" s="1667">
        <v>9.30938953E8</v>
      </c>
      <c r="D188" s="1672"/>
      <c r="E188" s="1669">
        <v>1605.0</v>
      </c>
      <c r="F188" s="1667">
        <v>16.0</v>
      </c>
      <c r="G188" s="1667" t="s">
        <v>3448</v>
      </c>
      <c r="H188" s="1667">
        <v>28.0</v>
      </c>
      <c r="I188" s="1667">
        <v>1.0</v>
      </c>
      <c r="J188" s="1670">
        <v>10000.0</v>
      </c>
      <c r="K188" s="1670">
        <v>100000.0</v>
      </c>
      <c r="L188" s="1670">
        <v>100000.0</v>
      </c>
      <c r="M188" s="1671"/>
      <c r="N188" s="1671"/>
    </row>
    <row r="189">
      <c r="A189" s="1667">
        <v>180.0</v>
      </c>
      <c r="B189" s="1668" t="s">
        <v>3740</v>
      </c>
      <c r="C189" s="1667">
        <v>6.16415465E8</v>
      </c>
      <c r="D189" s="1669" t="s">
        <v>3741</v>
      </c>
      <c r="E189" s="1669">
        <v>1606.0</v>
      </c>
      <c r="F189" s="1667">
        <v>16.0</v>
      </c>
      <c r="G189" s="1667" t="s">
        <v>3448</v>
      </c>
      <c r="H189" s="1667">
        <v>39.0</v>
      </c>
      <c r="I189" s="1667">
        <v>1.0</v>
      </c>
      <c r="J189" s="1670">
        <v>10000.0</v>
      </c>
      <c r="K189" s="1670">
        <v>100000.0</v>
      </c>
      <c r="L189" s="1670">
        <v>100000.0</v>
      </c>
      <c r="M189" s="1671"/>
      <c r="N189" s="1671"/>
    </row>
    <row r="190">
      <c r="A190" s="1667">
        <v>181.0</v>
      </c>
      <c r="B190" s="1668" t="s">
        <v>3742</v>
      </c>
      <c r="C190" s="1667">
        <v>6.51696946E8</v>
      </c>
      <c r="D190" s="1669" t="s">
        <v>3743</v>
      </c>
      <c r="E190" s="1669">
        <v>1607.0</v>
      </c>
      <c r="F190" s="1667">
        <v>16.0</v>
      </c>
      <c r="G190" s="1667" t="s">
        <v>3471</v>
      </c>
      <c r="H190" s="1667">
        <v>37.0</v>
      </c>
      <c r="I190" s="1667">
        <v>1.0</v>
      </c>
      <c r="J190" s="1670">
        <v>10000.0</v>
      </c>
      <c r="K190" s="1670">
        <v>100000.0</v>
      </c>
      <c r="L190" s="1670">
        <v>100000.0</v>
      </c>
      <c r="M190" s="1671"/>
      <c r="N190" s="1671"/>
    </row>
    <row r="191">
      <c r="A191" s="1631">
        <v>182.0</v>
      </c>
      <c r="B191" s="1632" t="s">
        <v>3744</v>
      </c>
      <c r="C191" s="1631">
        <v>9.45355529E8</v>
      </c>
      <c r="D191" s="1633" t="s">
        <v>3745</v>
      </c>
      <c r="E191" s="1633">
        <v>1608.0</v>
      </c>
      <c r="F191" s="1631">
        <v>16.0</v>
      </c>
      <c r="G191" s="1631" t="s">
        <v>3448</v>
      </c>
      <c r="H191" s="1631">
        <v>42.0</v>
      </c>
      <c r="I191" s="1631">
        <v>1.0</v>
      </c>
      <c r="J191" s="1634">
        <v>10000.0</v>
      </c>
      <c r="K191" s="1634">
        <v>100000.0</v>
      </c>
      <c r="L191" s="1634">
        <v>100000.0</v>
      </c>
      <c r="M191" s="1635" t="s">
        <v>3472</v>
      </c>
      <c r="N191" s="1636"/>
    </row>
    <row r="192">
      <c r="A192" s="1667">
        <v>183.0</v>
      </c>
      <c r="B192" s="1668" t="s">
        <v>3746</v>
      </c>
      <c r="C192" s="1667">
        <v>8.52443636E8</v>
      </c>
      <c r="D192" s="1669" t="s">
        <v>3747</v>
      </c>
      <c r="E192" s="1669">
        <v>1609.0</v>
      </c>
      <c r="F192" s="1667">
        <v>16.0</v>
      </c>
      <c r="G192" s="1667" t="s">
        <v>3448</v>
      </c>
      <c r="H192" s="1667">
        <v>50.0</v>
      </c>
      <c r="I192" s="1667">
        <v>1.0</v>
      </c>
      <c r="J192" s="1670">
        <v>10000.0</v>
      </c>
      <c r="K192" s="1670">
        <v>100000.0</v>
      </c>
      <c r="L192" s="1670">
        <v>100000.0</v>
      </c>
      <c r="M192" s="1682"/>
      <c r="N192" s="1671"/>
    </row>
    <row r="193">
      <c r="A193" s="1667">
        <v>184.0</v>
      </c>
      <c r="B193" s="1632" t="s">
        <v>3748</v>
      </c>
      <c r="C193" s="1631">
        <v>8.15647415E8</v>
      </c>
      <c r="D193" s="1633" t="s">
        <v>3749</v>
      </c>
      <c r="E193" s="1633">
        <v>1610.0</v>
      </c>
      <c r="F193" s="1631">
        <v>16.0</v>
      </c>
      <c r="G193" s="1631" t="s">
        <v>3448</v>
      </c>
      <c r="H193" s="1631">
        <v>51.0</v>
      </c>
      <c r="I193" s="1635">
        <v>1.0</v>
      </c>
      <c r="J193" s="1683">
        <v>10000.0</v>
      </c>
      <c r="K193" s="1683">
        <v>100000.0</v>
      </c>
      <c r="L193" s="1683">
        <v>100000.0</v>
      </c>
      <c r="M193" s="1684"/>
      <c r="N193" s="1684"/>
    </row>
    <row r="194">
      <c r="A194" s="1667">
        <v>185.0</v>
      </c>
      <c r="B194" s="1668" t="s">
        <v>3750</v>
      </c>
      <c r="C194" s="1667">
        <v>6.14595511E8</v>
      </c>
      <c r="D194" s="1669" t="s">
        <v>3751</v>
      </c>
      <c r="E194" s="1669">
        <v>1611.0</v>
      </c>
      <c r="F194" s="1667">
        <v>16.0</v>
      </c>
      <c r="G194" s="1667" t="s">
        <v>3448</v>
      </c>
      <c r="H194" s="1667">
        <v>31.0</v>
      </c>
      <c r="I194" s="1667">
        <v>1.0</v>
      </c>
      <c r="J194" s="1670">
        <v>10000.0</v>
      </c>
      <c r="K194" s="1670">
        <v>100000.0</v>
      </c>
      <c r="L194" s="1670">
        <v>100000.0</v>
      </c>
      <c r="M194" s="1682"/>
      <c r="N194" s="1671"/>
    </row>
    <row r="195">
      <c r="A195" s="1667">
        <v>186.0</v>
      </c>
      <c r="B195" s="1668" t="s">
        <v>3752</v>
      </c>
      <c r="C195" s="1667">
        <v>8.90496393E8</v>
      </c>
      <c r="D195" s="1669" t="s">
        <v>3753</v>
      </c>
      <c r="E195" s="1669">
        <v>1612.0</v>
      </c>
      <c r="F195" s="1667">
        <v>16.0</v>
      </c>
      <c r="G195" s="1667" t="s">
        <v>3448</v>
      </c>
      <c r="H195" s="1667">
        <v>34.0</v>
      </c>
      <c r="I195" s="1667">
        <v>1.0</v>
      </c>
      <c r="J195" s="1670">
        <v>10000.0</v>
      </c>
      <c r="K195" s="1670">
        <v>100000.0</v>
      </c>
      <c r="L195" s="1670">
        <v>100000.0</v>
      </c>
      <c r="M195" s="1682"/>
      <c r="N195" s="1671"/>
    </row>
    <row r="196">
      <c r="A196" s="1667">
        <v>187.0</v>
      </c>
      <c r="B196" s="1668" t="s">
        <v>3754</v>
      </c>
      <c r="C196" s="1667">
        <v>8.38346447E8</v>
      </c>
      <c r="D196" s="1669" t="s">
        <v>3755</v>
      </c>
      <c r="E196" s="1669">
        <v>1613.0</v>
      </c>
      <c r="F196" s="1667">
        <v>16.0</v>
      </c>
      <c r="G196" s="1667" t="s">
        <v>3448</v>
      </c>
      <c r="H196" s="1667">
        <v>33.0</v>
      </c>
      <c r="I196" s="1667">
        <v>1.0</v>
      </c>
      <c r="J196" s="1670">
        <v>10000.0</v>
      </c>
      <c r="K196" s="1670">
        <v>100000.0</v>
      </c>
      <c r="L196" s="1670">
        <v>100000.0</v>
      </c>
      <c r="M196" s="1682"/>
      <c r="N196" s="1671"/>
    </row>
    <row r="197">
      <c r="A197" s="1667">
        <v>188.0</v>
      </c>
      <c r="B197" s="1668" t="s">
        <v>3756</v>
      </c>
      <c r="C197" s="1667">
        <v>8.73210654E8</v>
      </c>
      <c r="D197" s="1672"/>
      <c r="E197" s="1669">
        <v>1614.0</v>
      </c>
      <c r="F197" s="1667">
        <v>16.0</v>
      </c>
      <c r="G197" s="1667" t="s">
        <v>3471</v>
      </c>
      <c r="H197" s="1667">
        <v>32.0</v>
      </c>
      <c r="I197" s="1667">
        <v>1.0</v>
      </c>
      <c r="J197" s="1670">
        <v>10000.0</v>
      </c>
      <c r="K197" s="1670">
        <v>100000.0</v>
      </c>
      <c r="L197" s="1670">
        <v>100000.0</v>
      </c>
      <c r="M197" s="1682"/>
      <c r="N197" s="1671"/>
    </row>
    <row r="198">
      <c r="A198" s="1631">
        <v>189.0</v>
      </c>
      <c r="B198" s="1632" t="s">
        <v>1125</v>
      </c>
      <c r="C198" s="1631">
        <v>9.09799747E8</v>
      </c>
      <c r="D198" s="1633" t="s">
        <v>3757</v>
      </c>
      <c r="E198" s="1633">
        <v>1615.0</v>
      </c>
      <c r="F198" s="1631">
        <v>16.0</v>
      </c>
      <c r="G198" s="1631" t="s">
        <v>3471</v>
      </c>
      <c r="H198" s="1631">
        <v>47.0</v>
      </c>
      <c r="I198" s="1631">
        <v>1.0</v>
      </c>
      <c r="J198" s="1634">
        <v>10000.0</v>
      </c>
      <c r="K198" s="1634">
        <v>100000.0</v>
      </c>
      <c r="L198" s="1634">
        <v>100000.0</v>
      </c>
      <c r="M198" s="1635" t="s">
        <v>3472</v>
      </c>
      <c r="N198" s="1636"/>
    </row>
    <row r="199">
      <c r="A199" s="1667">
        <v>190.0</v>
      </c>
      <c r="B199" s="1668" t="s">
        <v>3758</v>
      </c>
      <c r="C199" s="1667">
        <v>6.41048458E8</v>
      </c>
      <c r="D199" s="1669" t="s">
        <v>3759</v>
      </c>
      <c r="E199" s="1669">
        <v>1616.0</v>
      </c>
      <c r="F199" s="1667">
        <v>16.0</v>
      </c>
      <c r="G199" s="1667" t="s">
        <v>3448</v>
      </c>
      <c r="H199" s="1667">
        <v>41.0</v>
      </c>
      <c r="I199" s="1667">
        <v>1.0</v>
      </c>
      <c r="J199" s="1670">
        <v>10000.0</v>
      </c>
      <c r="K199" s="1670">
        <v>100000.0</v>
      </c>
      <c r="L199" s="1670">
        <v>100000.0</v>
      </c>
      <c r="M199" s="1682"/>
      <c r="N199" s="1671"/>
    </row>
    <row r="200">
      <c r="A200" s="1667">
        <v>191.0</v>
      </c>
      <c r="B200" s="1668" t="s">
        <v>3760</v>
      </c>
      <c r="C200" s="1667">
        <v>6.28244235E8</v>
      </c>
      <c r="D200" s="1669" t="s">
        <v>3761</v>
      </c>
      <c r="E200" s="1669">
        <v>1618.0</v>
      </c>
      <c r="F200" s="1667">
        <v>16.0</v>
      </c>
      <c r="G200" s="1667" t="s">
        <v>3448</v>
      </c>
      <c r="H200" s="1667">
        <v>51.0</v>
      </c>
      <c r="I200" s="1667">
        <v>1.0</v>
      </c>
      <c r="J200" s="1670">
        <v>10000.0</v>
      </c>
      <c r="K200" s="1670">
        <v>100000.0</v>
      </c>
      <c r="L200" s="1670">
        <v>100000.0</v>
      </c>
      <c r="M200" s="1682"/>
      <c r="N200" s="1671"/>
    </row>
    <row r="201">
      <c r="A201" s="1667">
        <v>192.0</v>
      </c>
      <c r="B201" s="1668" t="s">
        <v>3762</v>
      </c>
      <c r="C201" s="1667">
        <v>6.19904646E8</v>
      </c>
      <c r="D201" s="1669" t="s">
        <v>3763</v>
      </c>
      <c r="E201" s="1669">
        <v>1619.0</v>
      </c>
      <c r="F201" s="1667">
        <v>16.0</v>
      </c>
      <c r="G201" s="1667" t="s">
        <v>3448</v>
      </c>
      <c r="H201" s="1667">
        <v>36.0</v>
      </c>
      <c r="I201" s="1667">
        <v>1.0</v>
      </c>
      <c r="J201" s="1670">
        <v>10000.0</v>
      </c>
      <c r="K201" s="1670">
        <v>100000.0</v>
      </c>
      <c r="L201" s="1670">
        <v>100000.0</v>
      </c>
      <c r="M201" s="1682"/>
      <c r="N201" s="1671"/>
    </row>
    <row r="202">
      <c r="A202" s="1667">
        <v>193.0</v>
      </c>
      <c r="B202" s="1668" t="s">
        <v>3764</v>
      </c>
      <c r="C202" s="1667">
        <v>6.18100787E8</v>
      </c>
      <c r="D202" s="1669" t="s">
        <v>3765</v>
      </c>
      <c r="E202" s="1669">
        <v>1620.0</v>
      </c>
      <c r="F202" s="1667">
        <v>16.0</v>
      </c>
      <c r="G202" s="1667" t="s">
        <v>3448</v>
      </c>
      <c r="H202" s="1667">
        <v>41.0</v>
      </c>
      <c r="I202" s="1667">
        <v>1.0</v>
      </c>
      <c r="J202" s="1670">
        <v>10000.0</v>
      </c>
      <c r="K202" s="1670">
        <v>100000.0</v>
      </c>
      <c r="L202" s="1670">
        <v>100000.0</v>
      </c>
      <c r="M202" s="1682"/>
      <c r="N202" s="1671"/>
    </row>
    <row r="203">
      <c r="A203" s="1667">
        <v>194.0</v>
      </c>
      <c r="B203" s="1668" t="s">
        <v>3766</v>
      </c>
      <c r="C203" s="1667">
        <v>8.91085985E8</v>
      </c>
      <c r="D203" s="1669" t="s">
        <v>3767</v>
      </c>
      <c r="E203" s="1669">
        <v>1701.0</v>
      </c>
      <c r="F203" s="1667">
        <v>17.0</v>
      </c>
      <c r="G203" s="1667" t="s">
        <v>3448</v>
      </c>
      <c r="H203" s="1667">
        <v>49.0</v>
      </c>
      <c r="I203" s="1667">
        <v>1.0</v>
      </c>
      <c r="J203" s="1670">
        <v>10000.0</v>
      </c>
      <c r="K203" s="1670">
        <v>100000.0</v>
      </c>
      <c r="L203" s="1670">
        <v>100000.0</v>
      </c>
      <c r="M203" s="1682"/>
      <c r="N203" s="1671"/>
    </row>
    <row r="204">
      <c r="A204" s="1667">
        <v>195.0</v>
      </c>
      <c r="B204" s="1668" t="s">
        <v>3768</v>
      </c>
      <c r="C204" s="1667">
        <v>8.09966162E8</v>
      </c>
      <c r="D204" s="1669" t="s">
        <v>3769</v>
      </c>
      <c r="E204" s="1669">
        <v>1702.0</v>
      </c>
      <c r="F204" s="1667">
        <v>17.0</v>
      </c>
      <c r="G204" s="1667" t="s">
        <v>3448</v>
      </c>
      <c r="H204" s="1667">
        <v>42.0</v>
      </c>
      <c r="I204" s="1667">
        <v>1.0</v>
      </c>
      <c r="J204" s="1670">
        <v>10000.0</v>
      </c>
      <c r="K204" s="1670">
        <v>100000.0</v>
      </c>
      <c r="L204" s="1670">
        <v>100000.0</v>
      </c>
      <c r="M204" s="1682"/>
      <c r="N204" s="1671"/>
    </row>
    <row r="205">
      <c r="A205" s="1667">
        <v>196.0</v>
      </c>
      <c r="B205" s="1668" t="s">
        <v>3770</v>
      </c>
      <c r="C205" s="1667">
        <v>8.1648645E8</v>
      </c>
      <c r="D205" s="1672"/>
      <c r="E205" s="1669">
        <v>1703.0</v>
      </c>
      <c r="F205" s="1667">
        <v>17.0</v>
      </c>
      <c r="G205" s="1667" t="s">
        <v>3471</v>
      </c>
      <c r="H205" s="1667">
        <v>51.0</v>
      </c>
      <c r="I205" s="1667">
        <v>1.0</v>
      </c>
      <c r="J205" s="1670">
        <v>10000.0</v>
      </c>
      <c r="K205" s="1670">
        <v>100000.0</v>
      </c>
      <c r="L205" s="1670">
        <v>100000.0</v>
      </c>
      <c r="M205" s="1682"/>
      <c r="N205" s="1671"/>
    </row>
    <row r="206">
      <c r="A206" s="1667">
        <v>197.0</v>
      </c>
      <c r="B206" s="1668" t="s">
        <v>3771</v>
      </c>
      <c r="C206" s="1667">
        <v>8.16950151E8</v>
      </c>
      <c r="D206" s="1669" t="s">
        <v>3772</v>
      </c>
      <c r="E206" s="1669">
        <v>1704.0</v>
      </c>
      <c r="F206" s="1667">
        <v>17.0</v>
      </c>
      <c r="G206" s="1667" t="s">
        <v>3448</v>
      </c>
      <c r="H206" s="1667">
        <v>37.0</v>
      </c>
      <c r="I206" s="1667">
        <v>1.0</v>
      </c>
      <c r="J206" s="1670">
        <v>10000.0</v>
      </c>
      <c r="K206" s="1670">
        <v>100000.0</v>
      </c>
      <c r="L206" s="1670">
        <v>100000.0</v>
      </c>
      <c r="M206" s="1682"/>
      <c r="N206" s="1671"/>
    </row>
    <row r="207">
      <c r="A207" s="1667">
        <v>198.0</v>
      </c>
      <c r="B207" s="1668" t="s">
        <v>3773</v>
      </c>
      <c r="C207" s="1667">
        <v>9.46626363E8</v>
      </c>
      <c r="D207" s="1669" t="s">
        <v>3774</v>
      </c>
      <c r="E207" s="1669">
        <v>1707.0</v>
      </c>
      <c r="F207" s="1667">
        <v>17.0</v>
      </c>
      <c r="G207" s="1667" t="s">
        <v>3471</v>
      </c>
      <c r="H207" s="1667">
        <v>42.0</v>
      </c>
      <c r="I207" s="1667">
        <v>1.0</v>
      </c>
      <c r="J207" s="1670">
        <v>10000.0</v>
      </c>
      <c r="K207" s="1670">
        <v>100000.0</v>
      </c>
      <c r="L207" s="1670">
        <v>100000.0</v>
      </c>
      <c r="M207" s="1682"/>
      <c r="N207" s="1671"/>
    </row>
    <row r="208">
      <c r="A208" s="1667">
        <v>199.0</v>
      </c>
      <c r="B208" s="1668" t="s">
        <v>3775</v>
      </c>
      <c r="C208" s="1667">
        <v>8.85541354E8</v>
      </c>
      <c r="D208" s="1669" t="s">
        <v>3776</v>
      </c>
      <c r="E208" s="1669">
        <v>1708.0</v>
      </c>
      <c r="F208" s="1667">
        <v>17.0</v>
      </c>
      <c r="G208" s="1667" t="s">
        <v>3448</v>
      </c>
      <c r="H208" s="1667">
        <v>49.0</v>
      </c>
      <c r="I208" s="1667">
        <v>1.0</v>
      </c>
      <c r="J208" s="1670">
        <v>10000.0</v>
      </c>
      <c r="K208" s="1670">
        <v>100000.0</v>
      </c>
      <c r="L208" s="1670">
        <v>100000.0</v>
      </c>
      <c r="M208" s="1682"/>
      <c r="N208" s="1671"/>
    </row>
    <row r="209">
      <c r="A209" s="1667">
        <v>200.0</v>
      </c>
      <c r="B209" s="1668" t="s">
        <v>3777</v>
      </c>
      <c r="C209" s="1667">
        <v>9.74199395E8</v>
      </c>
      <c r="D209" s="1669" t="s">
        <v>3778</v>
      </c>
      <c r="E209" s="1669">
        <v>1709.0</v>
      </c>
      <c r="F209" s="1667">
        <v>17.0</v>
      </c>
      <c r="G209" s="1667" t="s">
        <v>3448</v>
      </c>
      <c r="H209" s="1667">
        <v>57.0</v>
      </c>
      <c r="I209" s="1667">
        <v>1.0</v>
      </c>
      <c r="J209" s="1670">
        <v>10000.0</v>
      </c>
      <c r="K209" s="1670">
        <v>100000.0</v>
      </c>
      <c r="L209" s="1670">
        <v>100000.0</v>
      </c>
      <c r="M209" s="1682"/>
      <c r="N209" s="1671"/>
    </row>
    <row r="210">
      <c r="A210" s="1667">
        <v>201.0</v>
      </c>
      <c r="B210" s="1668" t="s">
        <v>3779</v>
      </c>
      <c r="C210" s="1667">
        <v>9.22793604E8</v>
      </c>
      <c r="D210" s="1669" t="s">
        <v>3780</v>
      </c>
      <c r="E210" s="1669">
        <v>1710.0</v>
      </c>
      <c r="F210" s="1667">
        <v>17.0</v>
      </c>
      <c r="G210" s="1667" t="s">
        <v>3448</v>
      </c>
      <c r="H210" s="1667">
        <v>31.0</v>
      </c>
      <c r="I210" s="1667">
        <v>1.0</v>
      </c>
      <c r="J210" s="1670">
        <v>10000.0</v>
      </c>
      <c r="K210" s="1670">
        <v>100000.0</v>
      </c>
      <c r="L210" s="1670">
        <v>100000.0</v>
      </c>
      <c r="M210" s="1682"/>
      <c r="N210" s="1671"/>
    </row>
    <row r="211">
      <c r="A211" s="1667">
        <v>202.0</v>
      </c>
      <c r="B211" s="1668" t="s">
        <v>3781</v>
      </c>
      <c r="C211" s="1667">
        <v>8.11780909E8</v>
      </c>
      <c r="D211" s="1669" t="s">
        <v>3782</v>
      </c>
      <c r="E211" s="1669">
        <v>1711.0</v>
      </c>
      <c r="F211" s="1667">
        <v>17.0</v>
      </c>
      <c r="G211" s="1667" t="s">
        <v>3448</v>
      </c>
      <c r="H211" s="1667">
        <v>33.0</v>
      </c>
      <c r="I211" s="1667">
        <v>1.0</v>
      </c>
      <c r="J211" s="1670">
        <v>10000.0</v>
      </c>
      <c r="K211" s="1670">
        <v>100000.0</v>
      </c>
      <c r="L211" s="1670">
        <v>100000.0</v>
      </c>
      <c r="M211" s="1682"/>
      <c r="N211" s="1671"/>
    </row>
    <row r="212">
      <c r="A212" s="1667">
        <v>203.0</v>
      </c>
      <c r="B212" s="1668" t="s">
        <v>3783</v>
      </c>
      <c r="C212" s="1667">
        <v>9.93729999E8</v>
      </c>
      <c r="D212" s="1669" t="s">
        <v>3784</v>
      </c>
      <c r="E212" s="1669">
        <v>1712.0</v>
      </c>
      <c r="F212" s="1667">
        <v>17.0</v>
      </c>
      <c r="G212" s="1667" t="s">
        <v>3448</v>
      </c>
      <c r="H212" s="1667">
        <v>42.0</v>
      </c>
      <c r="I212" s="1667">
        <v>1.0</v>
      </c>
      <c r="J212" s="1670">
        <v>10000.0</v>
      </c>
      <c r="K212" s="1670">
        <v>100000.0</v>
      </c>
      <c r="L212" s="1670">
        <v>100000.0</v>
      </c>
      <c r="M212" s="1682"/>
      <c r="N212" s="1671"/>
    </row>
    <row r="213">
      <c r="A213" s="1667">
        <v>204.0</v>
      </c>
      <c r="B213" s="1668" t="s">
        <v>3785</v>
      </c>
      <c r="C213" s="1667">
        <v>8.63514669E8</v>
      </c>
      <c r="D213" s="1669" t="s">
        <v>3786</v>
      </c>
      <c r="E213" s="1669">
        <v>1713.0</v>
      </c>
      <c r="F213" s="1667">
        <v>17.0</v>
      </c>
      <c r="G213" s="1667" t="s">
        <v>3448</v>
      </c>
      <c r="H213" s="1667">
        <v>38.0</v>
      </c>
      <c r="I213" s="1667">
        <v>1.0</v>
      </c>
      <c r="J213" s="1670">
        <v>10000.0</v>
      </c>
      <c r="K213" s="1670">
        <v>100000.0</v>
      </c>
      <c r="L213" s="1670">
        <v>100000.0</v>
      </c>
      <c r="M213" s="1682"/>
      <c r="N213" s="1671"/>
    </row>
    <row r="214">
      <c r="A214" s="1667">
        <v>205.0</v>
      </c>
      <c r="B214" s="1668" t="s">
        <v>3787</v>
      </c>
      <c r="C214" s="1667">
        <v>9.09656532E8</v>
      </c>
      <c r="D214" s="1669" t="s">
        <v>3788</v>
      </c>
      <c r="E214" s="1669">
        <v>1719.0</v>
      </c>
      <c r="F214" s="1667">
        <v>17.0</v>
      </c>
      <c r="G214" s="1667" t="s">
        <v>3448</v>
      </c>
      <c r="H214" s="1667">
        <v>50.0</v>
      </c>
      <c r="I214" s="1667">
        <v>1.0</v>
      </c>
      <c r="J214" s="1670">
        <v>10000.0</v>
      </c>
      <c r="K214" s="1670">
        <v>100000.0</v>
      </c>
      <c r="L214" s="1670">
        <v>100000.0</v>
      </c>
      <c r="M214" s="1682"/>
      <c r="N214" s="1671"/>
    </row>
    <row r="215">
      <c r="A215" s="1667">
        <v>206.0</v>
      </c>
      <c r="B215" s="1668" t="s">
        <v>3789</v>
      </c>
      <c r="C215" s="1667">
        <v>9.46929415E8</v>
      </c>
      <c r="D215" s="1672"/>
      <c r="E215" s="1669">
        <v>1720.0</v>
      </c>
      <c r="F215" s="1667">
        <v>17.0</v>
      </c>
      <c r="G215" s="1667" t="s">
        <v>3448</v>
      </c>
      <c r="H215" s="1667">
        <v>27.0</v>
      </c>
      <c r="I215" s="1667">
        <v>1.0</v>
      </c>
      <c r="J215" s="1670">
        <v>10000.0</v>
      </c>
      <c r="K215" s="1670">
        <v>100000.0</v>
      </c>
      <c r="L215" s="1670">
        <v>100000.0</v>
      </c>
      <c r="M215" s="1682"/>
      <c r="N215" s="1671"/>
    </row>
    <row r="216">
      <c r="A216" s="1667">
        <v>207.0</v>
      </c>
      <c r="B216" s="1668" t="s">
        <v>3790</v>
      </c>
      <c r="C216" s="1667">
        <v>8.18286843E8</v>
      </c>
      <c r="D216" s="1669" t="s">
        <v>3791</v>
      </c>
      <c r="E216" s="1669">
        <v>1801.0</v>
      </c>
      <c r="F216" s="1667">
        <v>18.0</v>
      </c>
      <c r="G216" s="1667" t="s">
        <v>3448</v>
      </c>
      <c r="H216" s="1667">
        <v>49.0</v>
      </c>
      <c r="I216" s="1667">
        <v>1.0</v>
      </c>
      <c r="J216" s="1670">
        <v>10000.0</v>
      </c>
      <c r="K216" s="1670">
        <v>100000.0</v>
      </c>
      <c r="L216" s="1670">
        <v>100000.0</v>
      </c>
      <c r="M216" s="1682"/>
      <c r="N216" s="1671"/>
    </row>
    <row r="217">
      <c r="A217" s="1667">
        <v>208.0</v>
      </c>
      <c r="B217" s="1668" t="s">
        <v>3792</v>
      </c>
      <c r="C217" s="1667">
        <v>8.12497205E8</v>
      </c>
      <c r="D217" s="1669" t="s">
        <v>3793</v>
      </c>
      <c r="E217" s="1669">
        <v>1802.0</v>
      </c>
      <c r="F217" s="1667">
        <v>18.0</v>
      </c>
      <c r="G217" s="1667" t="s">
        <v>3448</v>
      </c>
      <c r="H217" s="1667">
        <v>30.0</v>
      </c>
      <c r="I217" s="1667">
        <v>1.0</v>
      </c>
      <c r="J217" s="1670">
        <v>10000.0</v>
      </c>
      <c r="K217" s="1670">
        <v>100000.0</v>
      </c>
      <c r="L217" s="1670">
        <v>100000.0</v>
      </c>
      <c r="M217" s="1682"/>
      <c r="N217" s="1671"/>
    </row>
    <row r="218">
      <c r="A218" s="1667">
        <v>209.0</v>
      </c>
      <c r="B218" s="1668" t="s">
        <v>3794</v>
      </c>
      <c r="C218" s="1667">
        <v>9.42954298E8</v>
      </c>
      <c r="D218" s="1669" t="s">
        <v>3795</v>
      </c>
      <c r="E218" s="1669">
        <v>1803.0</v>
      </c>
      <c r="F218" s="1667">
        <v>18.0</v>
      </c>
      <c r="G218" s="1667" t="s">
        <v>3471</v>
      </c>
      <c r="H218" s="1667">
        <v>31.0</v>
      </c>
      <c r="I218" s="1667">
        <v>1.0</v>
      </c>
      <c r="J218" s="1670">
        <v>10000.0</v>
      </c>
      <c r="K218" s="1670">
        <v>100000.0</v>
      </c>
      <c r="L218" s="1670">
        <v>100000.0</v>
      </c>
      <c r="M218" s="1682"/>
      <c r="N218" s="1671"/>
    </row>
    <row r="219">
      <c r="A219" s="1667">
        <v>210.0</v>
      </c>
      <c r="B219" s="1668" t="s">
        <v>3796</v>
      </c>
      <c r="C219" s="1667">
        <v>9.92830471E8</v>
      </c>
      <c r="D219" s="1669" t="s">
        <v>3797</v>
      </c>
      <c r="E219" s="1669">
        <v>1804.0</v>
      </c>
      <c r="F219" s="1667">
        <v>18.0</v>
      </c>
      <c r="G219" s="1667" t="s">
        <v>3448</v>
      </c>
      <c r="H219" s="1667">
        <v>28.0</v>
      </c>
      <c r="I219" s="1667">
        <v>1.0</v>
      </c>
      <c r="J219" s="1670">
        <v>10000.0</v>
      </c>
      <c r="K219" s="1670">
        <v>100000.0</v>
      </c>
      <c r="L219" s="1670">
        <v>100000.0</v>
      </c>
      <c r="M219" s="1682"/>
      <c r="N219" s="1671"/>
    </row>
    <row r="220">
      <c r="A220" s="1667">
        <v>211.0</v>
      </c>
      <c r="B220" s="1668" t="s">
        <v>3798</v>
      </c>
      <c r="C220" s="1667">
        <v>8.9604444E8</v>
      </c>
      <c r="D220" s="1669" t="s">
        <v>3799</v>
      </c>
      <c r="E220" s="1669">
        <v>1805.0</v>
      </c>
      <c r="F220" s="1667">
        <v>18.0</v>
      </c>
      <c r="G220" s="1667" t="s">
        <v>3448</v>
      </c>
      <c r="H220" s="1667">
        <v>50.0</v>
      </c>
      <c r="I220" s="1667">
        <v>1.0</v>
      </c>
      <c r="J220" s="1670">
        <v>10000.0</v>
      </c>
      <c r="K220" s="1670">
        <v>100000.0</v>
      </c>
      <c r="L220" s="1670">
        <v>100000.0</v>
      </c>
      <c r="M220" s="1682"/>
      <c r="N220" s="1671"/>
    </row>
    <row r="221">
      <c r="A221" s="1667">
        <v>212.0</v>
      </c>
      <c r="B221" s="1668" t="s">
        <v>3800</v>
      </c>
      <c r="C221" s="1667">
        <v>8.51346333E8</v>
      </c>
      <c r="D221" s="1669" t="s">
        <v>3801</v>
      </c>
      <c r="E221" s="1669">
        <v>1806.0</v>
      </c>
      <c r="F221" s="1667">
        <v>18.0</v>
      </c>
      <c r="G221" s="1667" t="s">
        <v>3448</v>
      </c>
      <c r="H221" s="1667">
        <v>28.0</v>
      </c>
      <c r="I221" s="1667">
        <v>1.0</v>
      </c>
      <c r="J221" s="1670">
        <v>10000.0</v>
      </c>
      <c r="K221" s="1670">
        <v>100000.0</v>
      </c>
      <c r="L221" s="1670">
        <v>100000.0</v>
      </c>
      <c r="M221" s="1682"/>
      <c r="N221" s="1671"/>
    </row>
    <row r="222">
      <c r="A222" s="1667">
        <v>213.0</v>
      </c>
      <c r="B222" s="1668" t="s">
        <v>3802</v>
      </c>
      <c r="C222" s="1667">
        <v>6.56536453E8</v>
      </c>
      <c r="D222" s="1669" t="s">
        <v>3803</v>
      </c>
      <c r="E222" s="1669">
        <v>1807.0</v>
      </c>
      <c r="F222" s="1667">
        <v>18.0</v>
      </c>
      <c r="G222" s="1667" t="s">
        <v>3471</v>
      </c>
      <c r="H222" s="1667">
        <v>35.0</v>
      </c>
      <c r="I222" s="1667">
        <v>1.0</v>
      </c>
      <c r="J222" s="1670">
        <v>10000.0</v>
      </c>
      <c r="K222" s="1670">
        <v>100000.0</v>
      </c>
      <c r="L222" s="1670">
        <v>100000.0</v>
      </c>
      <c r="M222" s="1682"/>
      <c r="N222" s="1671"/>
    </row>
    <row r="223">
      <c r="A223" s="1667">
        <v>214.0</v>
      </c>
      <c r="B223" s="1668" t="s">
        <v>3804</v>
      </c>
      <c r="C223" s="1667">
        <v>8.12693838E8</v>
      </c>
      <c r="D223" s="1669" t="s">
        <v>3805</v>
      </c>
      <c r="E223" s="1669">
        <v>1808.0</v>
      </c>
      <c r="F223" s="1667">
        <v>18.0</v>
      </c>
      <c r="G223" s="1667" t="s">
        <v>3448</v>
      </c>
      <c r="H223" s="1667">
        <v>73.0</v>
      </c>
      <c r="I223" s="1667">
        <v>1.0</v>
      </c>
      <c r="J223" s="1670">
        <v>10000.0</v>
      </c>
      <c r="K223" s="1670">
        <v>100000.0</v>
      </c>
      <c r="L223" s="1670">
        <v>100000.0</v>
      </c>
      <c r="M223" s="1682"/>
      <c r="N223" s="1671"/>
    </row>
    <row r="224">
      <c r="A224" s="1667">
        <v>215.0</v>
      </c>
      <c r="B224" s="1668" t="s">
        <v>3806</v>
      </c>
      <c r="C224" s="1667">
        <v>9.09787936E8</v>
      </c>
      <c r="D224" s="1669" t="s">
        <v>3807</v>
      </c>
      <c r="E224" s="1669">
        <v>1809.0</v>
      </c>
      <c r="F224" s="1667">
        <v>18.0</v>
      </c>
      <c r="G224" s="1667" t="s">
        <v>3448</v>
      </c>
      <c r="H224" s="1667">
        <v>30.0</v>
      </c>
      <c r="I224" s="1667">
        <v>1.0</v>
      </c>
      <c r="J224" s="1670">
        <v>10000.0</v>
      </c>
      <c r="K224" s="1670">
        <v>100000.0</v>
      </c>
      <c r="L224" s="1670">
        <v>100000.0</v>
      </c>
      <c r="M224" s="1682"/>
      <c r="N224" s="1671"/>
    </row>
    <row r="225">
      <c r="A225" s="1667">
        <v>216.0</v>
      </c>
      <c r="B225" s="1668" t="s">
        <v>3808</v>
      </c>
      <c r="C225" s="1667">
        <v>8.11368558E8</v>
      </c>
      <c r="D225" s="1669" t="s">
        <v>3809</v>
      </c>
      <c r="E225" s="1669">
        <v>1810.0</v>
      </c>
      <c r="F225" s="1667">
        <v>18.0</v>
      </c>
      <c r="G225" s="1667" t="s">
        <v>3448</v>
      </c>
      <c r="H225" s="1667">
        <v>37.0</v>
      </c>
      <c r="I225" s="1667">
        <v>1.0</v>
      </c>
      <c r="J225" s="1670">
        <v>10000.0</v>
      </c>
      <c r="K225" s="1670">
        <v>100000.0</v>
      </c>
      <c r="L225" s="1670">
        <v>100000.0</v>
      </c>
      <c r="M225" s="1682"/>
      <c r="N225" s="1671"/>
    </row>
    <row r="226">
      <c r="A226" s="1667">
        <v>217.0</v>
      </c>
      <c r="B226" s="1668" t="s">
        <v>3810</v>
      </c>
      <c r="C226" s="1667">
        <v>8.44389043E8</v>
      </c>
      <c r="D226" s="1669" t="s">
        <v>3811</v>
      </c>
      <c r="E226" s="1669">
        <v>1811.0</v>
      </c>
      <c r="F226" s="1667">
        <v>18.0</v>
      </c>
      <c r="G226" s="1667" t="s">
        <v>3448</v>
      </c>
      <c r="H226" s="1667">
        <v>32.0</v>
      </c>
      <c r="I226" s="1667">
        <v>1.0</v>
      </c>
      <c r="J226" s="1670">
        <v>10000.0</v>
      </c>
      <c r="K226" s="1670">
        <v>100000.0</v>
      </c>
      <c r="L226" s="1670">
        <v>100000.0</v>
      </c>
      <c r="M226" s="1682"/>
      <c r="N226" s="1671"/>
    </row>
    <row r="227">
      <c r="A227" s="1667">
        <v>218.0</v>
      </c>
      <c r="B227" s="1668" t="s">
        <v>3812</v>
      </c>
      <c r="C227" s="1667">
        <v>9.55526272E8</v>
      </c>
      <c r="D227" s="1672"/>
      <c r="E227" s="1669">
        <v>1812.0</v>
      </c>
      <c r="F227" s="1667">
        <v>18.0</v>
      </c>
      <c r="G227" s="1667" t="s">
        <v>3448</v>
      </c>
      <c r="H227" s="1667">
        <v>27.0</v>
      </c>
      <c r="I227" s="1667">
        <v>1.0</v>
      </c>
      <c r="J227" s="1670">
        <v>10000.0</v>
      </c>
      <c r="K227" s="1670">
        <v>100000.0</v>
      </c>
      <c r="L227" s="1670">
        <v>100000.0</v>
      </c>
      <c r="M227" s="1682"/>
      <c r="N227" s="1671"/>
    </row>
    <row r="228">
      <c r="A228" s="1631">
        <v>219.0</v>
      </c>
      <c r="B228" s="1632" t="s">
        <v>3813</v>
      </c>
      <c r="C228" s="1631">
        <v>8.24932354E8</v>
      </c>
      <c r="D228" s="1633" t="s">
        <v>3814</v>
      </c>
      <c r="E228" s="1633">
        <v>1813.0</v>
      </c>
      <c r="F228" s="1631">
        <v>18.0</v>
      </c>
      <c r="G228" s="1631" t="s">
        <v>3448</v>
      </c>
      <c r="H228" s="1631">
        <v>36.0</v>
      </c>
      <c r="I228" s="1631">
        <v>1.0</v>
      </c>
      <c r="J228" s="1634">
        <v>10000.0</v>
      </c>
      <c r="K228" s="1634">
        <v>100000.0</v>
      </c>
      <c r="L228" s="1634">
        <v>100000.0</v>
      </c>
      <c r="M228" s="1635" t="s">
        <v>3472</v>
      </c>
      <c r="N228" s="1636"/>
    </row>
    <row r="229">
      <c r="A229" s="1667">
        <v>220.0</v>
      </c>
      <c r="B229" s="1668" t="s">
        <v>3815</v>
      </c>
      <c r="C229" s="1667">
        <v>9.17266688E8</v>
      </c>
      <c r="D229" s="1672"/>
      <c r="E229" s="1669">
        <v>1814.0</v>
      </c>
      <c r="F229" s="1667">
        <v>18.0</v>
      </c>
      <c r="G229" s="1667" t="s">
        <v>3471</v>
      </c>
      <c r="H229" s="1667">
        <v>34.0</v>
      </c>
      <c r="I229" s="1667">
        <v>1.0</v>
      </c>
      <c r="J229" s="1670">
        <v>10000.0</v>
      </c>
      <c r="K229" s="1670">
        <v>100000.0</v>
      </c>
      <c r="L229" s="1670">
        <v>100000.0</v>
      </c>
      <c r="M229" s="1682"/>
      <c r="N229" s="1671"/>
    </row>
    <row r="230">
      <c r="A230" s="1667">
        <v>221.0</v>
      </c>
      <c r="B230" s="1668" t="s">
        <v>3816</v>
      </c>
      <c r="C230" s="1667">
        <v>8.63078246E8</v>
      </c>
      <c r="D230" s="1669" t="s">
        <v>3817</v>
      </c>
      <c r="E230" s="1669">
        <v>1815.0</v>
      </c>
      <c r="F230" s="1667">
        <v>18.0</v>
      </c>
      <c r="G230" s="1667" t="s">
        <v>3471</v>
      </c>
      <c r="H230" s="1667">
        <v>56.0</v>
      </c>
      <c r="I230" s="1667">
        <v>1.0</v>
      </c>
      <c r="J230" s="1670">
        <v>10000.0</v>
      </c>
      <c r="K230" s="1670">
        <v>100000.0</v>
      </c>
      <c r="L230" s="1670">
        <v>100000.0</v>
      </c>
      <c r="M230" s="1682"/>
      <c r="N230" s="1671"/>
    </row>
    <row r="231">
      <c r="A231" s="1667">
        <v>222.0</v>
      </c>
      <c r="B231" s="1668" t="s">
        <v>3244</v>
      </c>
      <c r="C231" s="1667">
        <v>8.99218166E8</v>
      </c>
      <c r="D231" s="1669" t="s">
        <v>3818</v>
      </c>
      <c r="E231" s="1669">
        <v>1816.0</v>
      </c>
      <c r="F231" s="1667">
        <v>18.0</v>
      </c>
      <c r="G231" s="1667" t="s">
        <v>3448</v>
      </c>
      <c r="H231" s="1667">
        <v>47.0</v>
      </c>
      <c r="I231" s="1667">
        <v>1.0</v>
      </c>
      <c r="J231" s="1670">
        <v>10000.0</v>
      </c>
      <c r="K231" s="1670">
        <v>100000.0</v>
      </c>
      <c r="L231" s="1670">
        <v>100000.0</v>
      </c>
      <c r="M231" s="1682"/>
      <c r="N231" s="1671"/>
    </row>
    <row r="232">
      <c r="A232" s="1667">
        <v>223.0</v>
      </c>
      <c r="B232" s="1668" t="s">
        <v>3819</v>
      </c>
      <c r="C232" s="1667">
        <v>8.02555122E8</v>
      </c>
      <c r="D232" s="1669" t="s">
        <v>3820</v>
      </c>
      <c r="E232" s="1669">
        <v>1818.0</v>
      </c>
      <c r="F232" s="1667">
        <v>18.0</v>
      </c>
      <c r="G232" s="1667" t="s">
        <v>3448</v>
      </c>
      <c r="H232" s="1667">
        <v>31.0</v>
      </c>
      <c r="I232" s="1667">
        <v>1.0</v>
      </c>
      <c r="J232" s="1670">
        <v>10000.0</v>
      </c>
      <c r="K232" s="1670">
        <v>100000.0</v>
      </c>
      <c r="L232" s="1670">
        <v>100000.0</v>
      </c>
      <c r="M232" s="1682"/>
      <c r="N232" s="1671"/>
    </row>
    <row r="233">
      <c r="A233" s="1667">
        <v>224.0</v>
      </c>
      <c r="B233" s="1668" t="s">
        <v>3821</v>
      </c>
      <c r="C233" s="1667">
        <v>9.80969424E8</v>
      </c>
      <c r="D233" s="1669" t="s">
        <v>3822</v>
      </c>
      <c r="E233" s="1669">
        <v>1819.0</v>
      </c>
      <c r="F233" s="1667">
        <v>18.0</v>
      </c>
      <c r="G233" s="1667" t="s">
        <v>3448</v>
      </c>
      <c r="H233" s="1667">
        <v>46.0</v>
      </c>
      <c r="I233" s="1667">
        <v>1.0</v>
      </c>
      <c r="J233" s="1670">
        <v>10000.0</v>
      </c>
      <c r="K233" s="1670">
        <v>100000.0</v>
      </c>
      <c r="L233" s="1670">
        <v>100000.0</v>
      </c>
      <c r="M233" s="1682"/>
      <c r="N233" s="1671"/>
    </row>
    <row r="234">
      <c r="A234" s="1667">
        <v>225.0</v>
      </c>
      <c r="B234" s="1668" t="s">
        <v>3823</v>
      </c>
      <c r="C234" s="1667">
        <v>9.49953935E8</v>
      </c>
      <c r="D234" s="1669" t="s">
        <v>3824</v>
      </c>
      <c r="E234" s="1669">
        <v>1820.0</v>
      </c>
      <c r="F234" s="1667">
        <v>18.0</v>
      </c>
      <c r="G234" s="1667" t="s">
        <v>3448</v>
      </c>
      <c r="H234" s="1667">
        <v>26.0</v>
      </c>
      <c r="I234" s="1667">
        <v>1.0</v>
      </c>
      <c r="J234" s="1670">
        <v>10000.0</v>
      </c>
      <c r="K234" s="1670">
        <v>100000.0</v>
      </c>
      <c r="L234" s="1670">
        <v>100000.0</v>
      </c>
      <c r="M234" s="1682"/>
      <c r="N234" s="1671"/>
    </row>
    <row r="235">
      <c r="A235" s="1667">
        <v>226.0</v>
      </c>
      <c r="B235" s="1668" t="s">
        <v>3825</v>
      </c>
      <c r="C235" s="1667">
        <v>9.82472666E8</v>
      </c>
      <c r="D235" s="1669" t="s">
        <v>3826</v>
      </c>
      <c r="E235" s="1669">
        <v>1901.0</v>
      </c>
      <c r="F235" s="1667">
        <v>19.0</v>
      </c>
      <c r="G235" s="1667" t="s">
        <v>3448</v>
      </c>
      <c r="H235" s="1667">
        <v>29.0</v>
      </c>
      <c r="I235" s="1667">
        <v>1.0</v>
      </c>
      <c r="J235" s="1670">
        <v>10000.0</v>
      </c>
      <c r="K235" s="1670">
        <v>100000.0</v>
      </c>
      <c r="L235" s="1670">
        <v>100000.0</v>
      </c>
      <c r="M235" s="1682"/>
      <c r="N235" s="1671"/>
    </row>
    <row r="236">
      <c r="A236" s="1667">
        <v>227.0</v>
      </c>
      <c r="B236" s="1668" t="s">
        <v>3827</v>
      </c>
      <c r="C236" s="1667">
        <v>9.53935969E8</v>
      </c>
      <c r="D236" s="1669" t="s">
        <v>3828</v>
      </c>
      <c r="E236" s="1669">
        <v>1902.0</v>
      </c>
      <c r="F236" s="1667">
        <v>19.0</v>
      </c>
      <c r="G236" s="1667" t="s">
        <v>3448</v>
      </c>
      <c r="H236" s="1667">
        <v>45.0</v>
      </c>
      <c r="I236" s="1667">
        <v>1.0</v>
      </c>
      <c r="J236" s="1670">
        <v>10000.0</v>
      </c>
      <c r="K236" s="1670">
        <v>100000.0</v>
      </c>
      <c r="L236" s="1670">
        <v>100000.0</v>
      </c>
      <c r="M236" s="1682"/>
      <c r="N236" s="1671"/>
    </row>
    <row r="237">
      <c r="A237" s="1667">
        <v>228.0</v>
      </c>
      <c r="B237" s="1668" t="s">
        <v>3829</v>
      </c>
      <c r="C237" s="1667">
        <v>9.2275398E8</v>
      </c>
      <c r="D237" s="1669" t="s">
        <v>3830</v>
      </c>
      <c r="E237" s="1669">
        <v>1903.0</v>
      </c>
      <c r="F237" s="1667">
        <v>19.0</v>
      </c>
      <c r="G237" s="1667" t="s">
        <v>3471</v>
      </c>
      <c r="H237" s="1667">
        <v>31.0</v>
      </c>
      <c r="I237" s="1667">
        <v>1.0</v>
      </c>
      <c r="J237" s="1670">
        <v>10000.0</v>
      </c>
      <c r="K237" s="1670">
        <v>100000.0</v>
      </c>
      <c r="L237" s="1670">
        <v>100000.0</v>
      </c>
      <c r="M237" s="1682"/>
      <c r="N237" s="1671"/>
    </row>
    <row r="238">
      <c r="A238" s="1667">
        <v>229.0</v>
      </c>
      <c r="B238" s="1668" t="s">
        <v>3831</v>
      </c>
      <c r="C238" s="1667">
        <v>8.18391649E8</v>
      </c>
      <c r="D238" s="1672"/>
      <c r="E238" s="1669">
        <v>1904.0</v>
      </c>
      <c r="F238" s="1667">
        <v>19.0</v>
      </c>
      <c r="G238" s="1667" t="s">
        <v>3448</v>
      </c>
      <c r="H238" s="1667">
        <v>62.0</v>
      </c>
      <c r="I238" s="1667">
        <v>1.0</v>
      </c>
      <c r="J238" s="1670">
        <v>10000.0</v>
      </c>
      <c r="K238" s="1670">
        <v>100000.0</v>
      </c>
      <c r="L238" s="1670">
        <v>100000.0</v>
      </c>
      <c r="M238" s="1682"/>
      <c r="N238" s="1671"/>
    </row>
    <row r="239">
      <c r="A239" s="1667">
        <v>230.0</v>
      </c>
      <c r="B239" s="1668" t="s">
        <v>3832</v>
      </c>
      <c r="C239" s="1667">
        <v>6.25926141E8</v>
      </c>
      <c r="D239" s="1672"/>
      <c r="E239" s="1669">
        <v>1905.0</v>
      </c>
      <c r="F239" s="1667">
        <v>19.0</v>
      </c>
      <c r="G239" s="1667" t="s">
        <v>3448</v>
      </c>
      <c r="H239" s="1667">
        <v>44.0</v>
      </c>
      <c r="I239" s="1667">
        <v>1.0</v>
      </c>
      <c r="J239" s="1670">
        <v>10000.0</v>
      </c>
      <c r="K239" s="1670">
        <v>100000.0</v>
      </c>
      <c r="L239" s="1670">
        <v>100000.0</v>
      </c>
      <c r="M239" s="1682"/>
      <c r="N239" s="1671"/>
    </row>
    <row r="240">
      <c r="A240" s="1667">
        <v>231.0</v>
      </c>
      <c r="B240" s="1668" t="s">
        <v>3833</v>
      </c>
      <c r="C240" s="1667">
        <v>9.80352699E8</v>
      </c>
      <c r="D240" s="1669" t="s">
        <v>3834</v>
      </c>
      <c r="E240" s="1669">
        <v>1906.0</v>
      </c>
      <c r="F240" s="1667">
        <v>19.0</v>
      </c>
      <c r="G240" s="1667" t="s">
        <v>3448</v>
      </c>
      <c r="H240" s="1667">
        <v>28.0</v>
      </c>
      <c r="I240" s="1667">
        <v>1.0</v>
      </c>
      <c r="J240" s="1670">
        <v>10000.0</v>
      </c>
      <c r="K240" s="1670">
        <v>100000.0</v>
      </c>
      <c r="L240" s="1670">
        <v>100000.0</v>
      </c>
      <c r="M240" s="1682"/>
      <c r="N240" s="1671"/>
    </row>
    <row r="241">
      <c r="A241" s="1667">
        <v>232.0</v>
      </c>
      <c r="B241" s="1668" t="s">
        <v>3835</v>
      </c>
      <c r="C241" s="1667">
        <v>8.14310813E8</v>
      </c>
      <c r="D241" s="1669" t="s">
        <v>3836</v>
      </c>
      <c r="E241" s="1669">
        <v>1907.0</v>
      </c>
      <c r="F241" s="1667">
        <v>19.0</v>
      </c>
      <c r="G241" s="1667" t="s">
        <v>3471</v>
      </c>
      <c r="H241" s="1667">
        <v>52.0</v>
      </c>
      <c r="I241" s="1667">
        <v>1.0</v>
      </c>
      <c r="J241" s="1670">
        <v>10000.0</v>
      </c>
      <c r="K241" s="1670">
        <v>100000.0</v>
      </c>
      <c r="L241" s="1670">
        <v>100000.0</v>
      </c>
      <c r="M241" s="1682"/>
      <c r="N241" s="1671"/>
    </row>
    <row r="242">
      <c r="A242" s="1667">
        <v>233.0</v>
      </c>
      <c r="B242" s="1668" t="s">
        <v>3837</v>
      </c>
      <c r="C242" s="1667">
        <v>6.33628879E8</v>
      </c>
      <c r="D242" s="1669" t="s">
        <v>3838</v>
      </c>
      <c r="E242" s="1669">
        <v>1908.0</v>
      </c>
      <c r="F242" s="1667">
        <v>19.0</v>
      </c>
      <c r="G242" s="1667" t="s">
        <v>3448</v>
      </c>
      <c r="H242" s="1667">
        <v>41.0</v>
      </c>
      <c r="I242" s="1667">
        <v>1.0</v>
      </c>
      <c r="J242" s="1670">
        <v>10000.0</v>
      </c>
      <c r="K242" s="1670">
        <v>100000.0</v>
      </c>
      <c r="L242" s="1670">
        <v>100000.0</v>
      </c>
      <c r="M242" s="1682"/>
      <c r="N242" s="1671"/>
    </row>
    <row r="243">
      <c r="A243" s="1667">
        <v>234.0</v>
      </c>
      <c r="B243" s="1668" t="s">
        <v>3839</v>
      </c>
      <c r="C243" s="1667">
        <v>9.88823853E8</v>
      </c>
      <c r="D243" s="1669" t="s">
        <v>3840</v>
      </c>
      <c r="E243" s="1669">
        <v>1909.0</v>
      </c>
      <c r="F243" s="1667">
        <v>19.0</v>
      </c>
      <c r="G243" s="1667" t="s">
        <v>3448</v>
      </c>
      <c r="H243" s="1667">
        <v>53.0</v>
      </c>
      <c r="I243" s="1667">
        <v>1.0</v>
      </c>
      <c r="J243" s="1670">
        <v>10000.0</v>
      </c>
      <c r="K243" s="1670">
        <v>100000.0</v>
      </c>
      <c r="L243" s="1670">
        <v>100000.0</v>
      </c>
      <c r="M243" s="1682"/>
      <c r="N243" s="1671"/>
    </row>
    <row r="244">
      <c r="A244" s="1667">
        <v>235.0</v>
      </c>
      <c r="B244" s="1668" t="s">
        <v>3841</v>
      </c>
      <c r="C244" s="1667">
        <v>8.82952668E8</v>
      </c>
      <c r="D244" s="1669" t="s">
        <v>3842</v>
      </c>
      <c r="E244" s="1669">
        <v>1910.0</v>
      </c>
      <c r="F244" s="1667">
        <v>19.0</v>
      </c>
      <c r="G244" s="1667" t="s">
        <v>3448</v>
      </c>
      <c r="H244" s="1667">
        <v>24.0</v>
      </c>
      <c r="I244" s="1667">
        <v>1.0</v>
      </c>
      <c r="J244" s="1670">
        <v>10000.0</v>
      </c>
      <c r="K244" s="1670">
        <v>100000.0</v>
      </c>
      <c r="L244" s="1670">
        <v>100000.0</v>
      </c>
      <c r="M244" s="1682"/>
      <c r="N244" s="1671"/>
    </row>
    <row r="245">
      <c r="A245" s="1667">
        <v>236.0</v>
      </c>
      <c r="B245" s="1668" t="s">
        <v>3843</v>
      </c>
      <c r="C245" s="1667">
        <v>8.3131901E8</v>
      </c>
      <c r="D245" s="1669" t="s">
        <v>3844</v>
      </c>
      <c r="E245" s="1669">
        <v>1911.0</v>
      </c>
      <c r="F245" s="1667">
        <v>19.0</v>
      </c>
      <c r="G245" s="1667" t="s">
        <v>3448</v>
      </c>
      <c r="H245" s="1667">
        <v>30.0</v>
      </c>
      <c r="I245" s="1667">
        <v>1.0</v>
      </c>
      <c r="J245" s="1670">
        <v>10000.0</v>
      </c>
      <c r="K245" s="1670">
        <v>100000.0</v>
      </c>
      <c r="L245" s="1670">
        <v>100000.0</v>
      </c>
      <c r="M245" s="1682"/>
      <c r="N245" s="1671"/>
    </row>
    <row r="246">
      <c r="A246" s="1667">
        <v>237.0</v>
      </c>
      <c r="B246" s="1668" t="s">
        <v>3845</v>
      </c>
      <c r="C246" s="1667">
        <v>8.69893703E8</v>
      </c>
      <c r="D246" s="1669" t="s">
        <v>3846</v>
      </c>
      <c r="E246" s="1669">
        <v>1912.0</v>
      </c>
      <c r="F246" s="1667">
        <v>19.0</v>
      </c>
      <c r="G246" s="1667" t="s">
        <v>3448</v>
      </c>
      <c r="H246" s="1667">
        <v>45.0</v>
      </c>
      <c r="I246" s="1667">
        <v>1.0</v>
      </c>
      <c r="J246" s="1670">
        <v>10000.0</v>
      </c>
      <c r="K246" s="1670">
        <v>100000.0</v>
      </c>
      <c r="L246" s="1670">
        <v>100000.0</v>
      </c>
      <c r="M246" s="1682"/>
      <c r="N246" s="1671"/>
    </row>
    <row r="247">
      <c r="A247" s="1667">
        <v>238.0</v>
      </c>
      <c r="B247" s="1668" t="s">
        <v>3847</v>
      </c>
      <c r="C247" s="1667">
        <v>8.82608814E8</v>
      </c>
      <c r="D247" s="1672"/>
      <c r="E247" s="1669">
        <v>1913.0</v>
      </c>
      <c r="F247" s="1667">
        <v>19.0</v>
      </c>
      <c r="G247" s="1667" t="s">
        <v>3448</v>
      </c>
      <c r="H247" s="1667">
        <v>35.0</v>
      </c>
      <c r="I247" s="1667">
        <v>1.0</v>
      </c>
      <c r="J247" s="1670">
        <v>10000.0</v>
      </c>
      <c r="K247" s="1670">
        <v>100000.0</v>
      </c>
      <c r="L247" s="1670">
        <v>100000.0</v>
      </c>
      <c r="M247" s="1682"/>
      <c r="N247" s="1671"/>
    </row>
    <row r="248">
      <c r="A248" s="1667">
        <v>239.0</v>
      </c>
      <c r="B248" s="1668" t="s">
        <v>3848</v>
      </c>
      <c r="C248" s="1667">
        <v>8.65695559E8</v>
      </c>
      <c r="D248" s="1669" t="s">
        <v>3849</v>
      </c>
      <c r="E248" s="1669">
        <v>1914.0</v>
      </c>
      <c r="F248" s="1667">
        <v>19.0</v>
      </c>
      <c r="G248" s="1667" t="s">
        <v>3471</v>
      </c>
      <c r="H248" s="1667">
        <v>58.0</v>
      </c>
      <c r="I248" s="1667">
        <v>1.0</v>
      </c>
      <c r="J248" s="1670">
        <v>10000.0</v>
      </c>
      <c r="K248" s="1670">
        <v>100000.0</v>
      </c>
      <c r="L248" s="1670">
        <v>100000.0</v>
      </c>
      <c r="M248" s="1682"/>
      <c r="N248" s="1671"/>
    </row>
    <row r="249">
      <c r="A249" s="1667">
        <v>240.0</v>
      </c>
      <c r="B249" s="1668" t="s">
        <v>3850</v>
      </c>
      <c r="C249" s="1667">
        <v>8.98547795E8</v>
      </c>
      <c r="D249" s="1669" t="s">
        <v>3851</v>
      </c>
      <c r="E249" s="1669">
        <v>1916.0</v>
      </c>
      <c r="F249" s="1667">
        <v>19.0</v>
      </c>
      <c r="G249" s="1667" t="s">
        <v>3448</v>
      </c>
      <c r="H249" s="1667">
        <v>34.0</v>
      </c>
      <c r="I249" s="1667">
        <v>1.0</v>
      </c>
      <c r="J249" s="1670">
        <v>10000.0</v>
      </c>
      <c r="K249" s="1670">
        <v>100000.0</v>
      </c>
      <c r="L249" s="1670">
        <v>100000.0</v>
      </c>
      <c r="M249" s="1682"/>
      <c r="N249" s="1671"/>
    </row>
    <row r="250">
      <c r="A250" s="1667">
        <v>241.0</v>
      </c>
      <c r="B250" s="1668" t="s">
        <v>3852</v>
      </c>
      <c r="C250" s="1667">
        <v>9.70303326E8</v>
      </c>
      <c r="D250" s="1669" t="s">
        <v>3853</v>
      </c>
      <c r="E250" s="1669">
        <v>1918.0</v>
      </c>
      <c r="F250" s="1667">
        <v>19.0</v>
      </c>
      <c r="G250" s="1667" t="s">
        <v>3448</v>
      </c>
      <c r="H250" s="1667">
        <v>22.0</v>
      </c>
      <c r="I250" s="1667">
        <v>1.0</v>
      </c>
      <c r="J250" s="1670">
        <v>10000.0</v>
      </c>
      <c r="K250" s="1670">
        <v>100000.0</v>
      </c>
      <c r="L250" s="1670">
        <v>100000.0</v>
      </c>
      <c r="M250" s="1682"/>
      <c r="N250" s="1671"/>
    </row>
    <row r="251">
      <c r="A251" s="1667">
        <v>242.0</v>
      </c>
      <c r="B251" s="1668" t="s">
        <v>3854</v>
      </c>
      <c r="C251" s="1667">
        <v>8.12554089E8</v>
      </c>
      <c r="D251" s="1669" t="s">
        <v>3855</v>
      </c>
      <c r="E251" s="1669">
        <v>1919.0</v>
      </c>
      <c r="F251" s="1667">
        <v>19.0</v>
      </c>
      <c r="G251" s="1667" t="s">
        <v>3448</v>
      </c>
      <c r="H251" s="1667">
        <v>54.0</v>
      </c>
      <c r="I251" s="1667">
        <v>1.0</v>
      </c>
      <c r="J251" s="1670">
        <v>10000.0</v>
      </c>
      <c r="K251" s="1670">
        <v>100000.0</v>
      </c>
      <c r="L251" s="1670">
        <v>100000.0</v>
      </c>
      <c r="M251" s="1682"/>
      <c r="N251" s="1671"/>
    </row>
    <row r="252">
      <c r="A252" s="1667">
        <v>243.0</v>
      </c>
      <c r="B252" s="1668" t="s">
        <v>3856</v>
      </c>
      <c r="C252" s="1667">
        <v>8.68872733E8</v>
      </c>
      <c r="D252" s="1672"/>
      <c r="E252" s="1669">
        <v>2001.0</v>
      </c>
      <c r="F252" s="1667">
        <v>20.0</v>
      </c>
      <c r="G252" s="1667" t="s">
        <v>3448</v>
      </c>
      <c r="H252" s="1667">
        <v>37.0</v>
      </c>
      <c r="I252" s="1667">
        <v>1.0</v>
      </c>
      <c r="J252" s="1670">
        <v>10000.0</v>
      </c>
      <c r="K252" s="1670">
        <v>100000.0</v>
      </c>
      <c r="L252" s="1670">
        <v>100000.0</v>
      </c>
      <c r="M252" s="1682"/>
      <c r="N252" s="1671"/>
    </row>
    <row r="253">
      <c r="A253" s="1667">
        <v>244.0</v>
      </c>
      <c r="B253" s="1668" t="s">
        <v>3857</v>
      </c>
      <c r="C253" s="1667">
        <v>8.18437822E8</v>
      </c>
      <c r="D253" s="1669" t="s">
        <v>3858</v>
      </c>
      <c r="E253" s="1669">
        <v>2002.0</v>
      </c>
      <c r="F253" s="1667">
        <v>20.0</v>
      </c>
      <c r="G253" s="1667" t="s">
        <v>3448</v>
      </c>
      <c r="H253" s="1667">
        <v>64.0</v>
      </c>
      <c r="I253" s="1667">
        <v>1.0</v>
      </c>
      <c r="J253" s="1670">
        <v>10000.0</v>
      </c>
      <c r="K253" s="1670">
        <v>100000.0</v>
      </c>
      <c r="L253" s="1670">
        <v>100000.0</v>
      </c>
      <c r="M253" s="1682"/>
      <c r="N253" s="1671"/>
    </row>
    <row r="254">
      <c r="A254" s="1667">
        <v>245.0</v>
      </c>
      <c r="B254" s="1668" t="s">
        <v>3859</v>
      </c>
      <c r="C254" s="1667">
        <v>6.11819961E8</v>
      </c>
      <c r="D254" s="1672"/>
      <c r="E254" s="1669">
        <v>2003.0</v>
      </c>
      <c r="F254" s="1667">
        <v>20.0</v>
      </c>
      <c r="G254" s="1667" t="s">
        <v>3471</v>
      </c>
      <c r="H254" s="1667">
        <v>79.0</v>
      </c>
      <c r="I254" s="1667">
        <v>1.0</v>
      </c>
      <c r="J254" s="1670">
        <v>10000.0</v>
      </c>
      <c r="K254" s="1670">
        <v>100000.0</v>
      </c>
      <c r="L254" s="1670">
        <v>100000.0</v>
      </c>
      <c r="M254" s="1682"/>
      <c r="N254" s="1671"/>
    </row>
    <row r="255">
      <c r="A255" s="1631">
        <v>246.0</v>
      </c>
      <c r="B255" s="1632" t="s">
        <v>1115</v>
      </c>
      <c r="C255" s="1631">
        <v>9.55951799E8</v>
      </c>
      <c r="D255" s="1633" t="s">
        <v>3860</v>
      </c>
      <c r="E255" s="1633">
        <v>2006.0</v>
      </c>
      <c r="F255" s="1631">
        <v>20.0</v>
      </c>
      <c r="G255" s="1631" t="s">
        <v>3448</v>
      </c>
      <c r="H255" s="1631">
        <v>56.0</v>
      </c>
      <c r="I255" s="1631">
        <v>1.0</v>
      </c>
      <c r="J255" s="1634">
        <v>10000.0</v>
      </c>
      <c r="K255" s="1634">
        <v>100000.0</v>
      </c>
      <c r="L255" s="1634">
        <v>100000.0</v>
      </c>
      <c r="M255" s="1635" t="s">
        <v>3472</v>
      </c>
      <c r="N255" s="1636"/>
    </row>
    <row r="256">
      <c r="A256" s="1667">
        <v>247.0</v>
      </c>
      <c r="B256" s="1668" t="s">
        <v>3861</v>
      </c>
      <c r="C256" s="1667">
        <v>9.96928836E8</v>
      </c>
      <c r="D256" s="1669" t="s">
        <v>3862</v>
      </c>
      <c r="E256" s="1669">
        <v>2007.0</v>
      </c>
      <c r="F256" s="1667">
        <v>20.0</v>
      </c>
      <c r="G256" s="1667" t="s">
        <v>3471</v>
      </c>
      <c r="H256" s="1667">
        <v>29.0</v>
      </c>
      <c r="I256" s="1667">
        <v>1.0</v>
      </c>
      <c r="J256" s="1670">
        <v>10000.0</v>
      </c>
      <c r="K256" s="1670">
        <v>100000.0</v>
      </c>
      <c r="L256" s="1670">
        <v>100000.0</v>
      </c>
      <c r="M256" s="1682"/>
      <c r="N256" s="1671"/>
    </row>
    <row r="257">
      <c r="A257" s="1667">
        <v>248.0</v>
      </c>
      <c r="B257" s="1668" t="s">
        <v>3863</v>
      </c>
      <c r="C257" s="1667">
        <v>9.15496469E8</v>
      </c>
      <c r="D257" s="1669" t="s">
        <v>3864</v>
      </c>
      <c r="E257" s="1669">
        <v>2009.0</v>
      </c>
      <c r="F257" s="1667">
        <v>20.0</v>
      </c>
      <c r="G257" s="1667" t="s">
        <v>3448</v>
      </c>
      <c r="H257" s="1667">
        <v>31.0</v>
      </c>
      <c r="I257" s="1667">
        <v>1.0</v>
      </c>
      <c r="J257" s="1670">
        <v>10000.0</v>
      </c>
      <c r="K257" s="1670">
        <v>100000.0</v>
      </c>
      <c r="L257" s="1670">
        <v>100000.0</v>
      </c>
      <c r="M257" s="1682"/>
      <c r="N257" s="1671"/>
    </row>
    <row r="258">
      <c r="A258" s="1667">
        <v>249.0</v>
      </c>
      <c r="B258" s="1668" t="s">
        <v>3865</v>
      </c>
      <c r="C258" s="1667">
        <v>9.6707808E8</v>
      </c>
      <c r="D258" s="1669" t="s">
        <v>3866</v>
      </c>
      <c r="E258" s="1669">
        <v>2010.0</v>
      </c>
      <c r="F258" s="1667">
        <v>20.0</v>
      </c>
      <c r="G258" s="1667" t="s">
        <v>3448</v>
      </c>
      <c r="H258" s="1667">
        <v>30.0</v>
      </c>
      <c r="I258" s="1667">
        <v>1.0</v>
      </c>
      <c r="J258" s="1670">
        <v>10000.0</v>
      </c>
      <c r="K258" s="1670">
        <v>100000.0</v>
      </c>
      <c r="L258" s="1670">
        <v>100000.0</v>
      </c>
      <c r="M258" s="1682"/>
      <c r="N258" s="1671"/>
    </row>
    <row r="259">
      <c r="A259" s="1667">
        <v>250.0</v>
      </c>
      <c r="B259" s="1668" t="s">
        <v>3867</v>
      </c>
      <c r="C259" s="1667">
        <v>8.19999911E8</v>
      </c>
      <c r="D259" s="1669" t="s">
        <v>3868</v>
      </c>
      <c r="E259" s="1669">
        <v>2011.0</v>
      </c>
      <c r="F259" s="1667">
        <v>20.0</v>
      </c>
      <c r="G259" s="1667" t="s">
        <v>3448</v>
      </c>
      <c r="H259" s="1667">
        <v>41.0</v>
      </c>
      <c r="I259" s="1667">
        <v>1.0</v>
      </c>
      <c r="J259" s="1670">
        <v>10000.0</v>
      </c>
      <c r="K259" s="1670">
        <v>100000.0</v>
      </c>
      <c r="L259" s="1670">
        <v>100000.0</v>
      </c>
      <c r="M259" s="1682"/>
      <c r="N259" s="1671"/>
    </row>
    <row r="260">
      <c r="A260" s="1667">
        <v>251.0</v>
      </c>
      <c r="B260" s="1668" t="s">
        <v>3869</v>
      </c>
      <c r="C260" s="1667">
        <v>8.19218557E8</v>
      </c>
      <c r="D260" s="1669" t="s">
        <v>96</v>
      </c>
      <c r="E260" s="1669">
        <v>2012.0</v>
      </c>
      <c r="F260" s="1667">
        <v>20.0</v>
      </c>
      <c r="G260" s="1667" t="s">
        <v>3448</v>
      </c>
      <c r="H260" s="1667">
        <v>67.0</v>
      </c>
      <c r="I260" s="1667">
        <v>1.0</v>
      </c>
      <c r="J260" s="1670">
        <v>10000.0</v>
      </c>
      <c r="K260" s="1670">
        <v>100000.0</v>
      </c>
      <c r="L260" s="1670">
        <v>100000.0</v>
      </c>
      <c r="M260" s="1682"/>
      <c r="N260" s="1671"/>
    </row>
    <row r="261">
      <c r="A261" s="1667">
        <v>252.0</v>
      </c>
      <c r="B261" s="1668" t="s">
        <v>3870</v>
      </c>
      <c r="C261" s="1667">
        <v>9.14610796E8</v>
      </c>
      <c r="D261" s="1669" t="s">
        <v>3871</v>
      </c>
      <c r="E261" s="1669">
        <v>2013.0</v>
      </c>
      <c r="F261" s="1667">
        <v>20.0</v>
      </c>
      <c r="G261" s="1667" t="s">
        <v>3448</v>
      </c>
      <c r="H261" s="1667">
        <v>30.0</v>
      </c>
      <c r="I261" s="1667">
        <v>1.0</v>
      </c>
      <c r="J261" s="1670">
        <v>10000.0</v>
      </c>
      <c r="K261" s="1670">
        <v>100000.0</v>
      </c>
      <c r="L261" s="1670">
        <v>100000.0</v>
      </c>
      <c r="M261" s="1682"/>
      <c r="N261" s="1671"/>
    </row>
    <row r="262">
      <c r="A262" s="1667">
        <v>253.0</v>
      </c>
      <c r="B262" s="1668" t="s">
        <v>3872</v>
      </c>
      <c r="C262" s="1667">
        <v>8.23378807E8</v>
      </c>
      <c r="D262" s="1669" t="s">
        <v>3873</v>
      </c>
      <c r="E262" s="1669">
        <v>2014.0</v>
      </c>
      <c r="F262" s="1667">
        <v>20.0</v>
      </c>
      <c r="G262" s="1667" t="s">
        <v>3471</v>
      </c>
      <c r="H262" s="1667">
        <v>34.0</v>
      </c>
      <c r="I262" s="1667">
        <v>1.0</v>
      </c>
      <c r="J262" s="1670">
        <v>10000.0</v>
      </c>
      <c r="K262" s="1670">
        <v>100000.0</v>
      </c>
      <c r="L262" s="1670">
        <v>100000.0</v>
      </c>
      <c r="M262" s="1682"/>
      <c r="N262" s="1671"/>
    </row>
    <row r="263">
      <c r="A263" s="1667">
        <v>254.0</v>
      </c>
      <c r="B263" s="1668" t="s">
        <v>3874</v>
      </c>
      <c r="C263" s="1667">
        <v>6.56496465E8</v>
      </c>
      <c r="D263" s="1669" t="s">
        <v>3875</v>
      </c>
      <c r="E263" s="1669">
        <v>2016.0</v>
      </c>
      <c r="F263" s="1667">
        <v>20.0</v>
      </c>
      <c r="G263" s="1667" t="s">
        <v>3448</v>
      </c>
      <c r="H263" s="1667">
        <v>39.0</v>
      </c>
      <c r="I263" s="1667">
        <v>1.0</v>
      </c>
      <c r="J263" s="1670">
        <v>10000.0</v>
      </c>
      <c r="K263" s="1670">
        <v>100000.0</v>
      </c>
      <c r="L263" s="1670">
        <v>100000.0</v>
      </c>
      <c r="M263" s="1682"/>
      <c r="N263" s="1671"/>
    </row>
    <row r="264">
      <c r="A264" s="1667">
        <v>255.0</v>
      </c>
      <c r="B264" s="1668" t="s">
        <v>3876</v>
      </c>
      <c r="C264" s="1667">
        <v>6.16699969E8</v>
      </c>
      <c r="D264" s="1669" t="s">
        <v>3877</v>
      </c>
      <c r="E264" s="1669">
        <v>2018.0</v>
      </c>
      <c r="F264" s="1667">
        <v>20.0</v>
      </c>
      <c r="G264" s="1667" t="s">
        <v>3448</v>
      </c>
      <c r="H264" s="1667">
        <v>38.0</v>
      </c>
      <c r="I264" s="1667">
        <v>1.0</v>
      </c>
      <c r="J264" s="1670">
        <v>10000.0</v>
      </c>
      <c r="K264" s="1670">
        <v>100000.0</v>
      </c>
      <c r="L264" s="1670">
        <v>100000.0</v>
      </c>
      <c r="M264" s="1682"/>
      <c r="N264" s="1671"/>
    </row>
    <row r="265">
      <c r="A265" s="1667">
        <v>256.0</v>
      </c>
      <c r="B265" s="1668" t="s">
        <v>3878</v>
      </c>
      <c r="C265" s="1667">
        <v>6.14136E8</v>
      </c>
      <c r="D265" s="1669" t="s">
        <v>3879</v>
      </c>
      <c r="E265" s="1669">
        <v>2019.0</v>
      </c>
      <c r="F265" s="1667">
        <v>20.0</v>
      </c>
      <c r="G265" s="1667" t="s">
        <v>3448</v>
      </c>
      <c r="H265" s="1667">
        <v>38.0</v>
      </c>
      <c r="I265" s="1667">
        <v>1.0</v>
      </c>
      <c r="J265" s="1670">
        <v>10000.0</v>
      </c>
      <c r="K265" s="1670">
        <v>100000.0</v>
      </c>
      <c r="L265" s="1670">
        <v>100000.0</v>
      </c>
      <c r="M265" s="1682"/>
      <c r="N265" s="1671"/>
    </row>
    <row r="266">
      <c r="A266" s="1667">
        <v>257.0</v>
      </c>
      <c r="B266" s="1668" t="s">
        <v>3880</v>
      </c>
      <c r="C266" s="1667">
        <v>8.47109992E8</v>
      </c>
      <c r="D266" s="1669" t="s">
        <v>3881</v>
      </c>
      <c r="E266" s="1669">
        <v>2020.0</v>
      </c>
      <c r="F266" s="1667">
        <v>20.0</v>
      </c>
      <c r="G266" s="1667" t="s">
        <v>3448</v>
      </c>
      <c r="H266" s="1667">
        <v>41.0</v>
      </c>
      <c r="I266" s="1667">
        <v>1.0</v>
      </c>
      <c r="J266" s="1670">
        <v>10000.0</v>
      </c>
      <c r="K266" s="1670">
        <v>100000.0</v>
      </c>
      <c r="L266" s="1670">
        <v>100000.0</v>
      </c>
      <c r="M266" s="1682"/>
      <c r="N266" s="1671"/>
    </row>
    <row r="267">
      <c r="A267" s="1631">
        <v>258.0</v>
      </c>
      <c r="B267" s="1632" t="s">
        <v>3882</v>
      </c>
      <c r="C267" s="1631">
        <v>8.35929449E8</v>
      </c>
      <c r="D267" s="1680"/>
      <c r="E267" s="1633">
        <v>2101.0</v>
      </c>
      <c r="F267" s="1631">
        <v>21.0</v>
      </c>
      <c r="G267" s="1631" t="s">
        <v>3448</v>
      </c>
      <c r="H267" s="1631">
        <v>39.0</v>
      </c>
      <c r="I267" s="1631">
        <v>1.0</v>
      </c>
      <c r="J267" s="1634">
        <v>10000.0</v>
      </c>
      <c r="K267" s="1634">
        <v>100000.0</v>
      </c>
      <c r="L267" s="1634">
        <v>100000.0</v>
      </c>
      <c r="M267" s="1635" t="s">
        <v>3472</v>
      </c>
      <c r="N267" s="1636"/>
    </row>
    <row r="268">
      <c r="A268" s="1667">
        <v>259.0</v>
      </c>
      <c r="B268" s="1668" t="s">
        <v>3883</v>
      </c>
      <c r="C268" s="1667">
        <v>6.31987445E8</v>
      </c>
      <c r="D268" s="1672"/>
      <c r="E268" s="1669">
        <v>2103.0</v>
      </c>
      <c r="F268" s="1667">
        <v>21.0</v>
      </c>
      <c r="G268" s="1667" t="s">
        <v>3471</v>
      </c>
      <c r="H268" s="1667">
        <v>39.0</v>
      </c>
      <c r="I268" s="1667">
        <v>1.0</v>
      </c>
      <c r="J268" s="1670">
        <v>10000.0</v>
      </c>
      <c r="K268" s="1670">
        <v>100000.0</v>
      </c>
      <c r="L268" s="1670">
        <v>100000.0</v>
      </c>
      <c r="M268" s="1682"/>
      <c r="N268" s="1671"/>
    </row>
    <row r="269">
      <c r="A269" s="1667">
        <v>260.0</v>
      </c>
      <c r="B269" s="1668" t="s">
        <v>3884</v>
      </c>
      <c r="C269" s="1667">
        <v>8.32266715E8</v>
      </c>
      <c r="D269" s="1669" t="s">
        <v>3885</v>
      </c>
      <c r="E269" s="1669">
        <v>2104.0</v>
      </c>
      <c r="F269" s="1667">
        <v>21.0</v>
      </c>
      <c r="G269" s="1667" t="s">
        <v>3448</v>
      </c>
      <c r="H269" s="1667">
        <v>33.0</v>
      </c>
      <c r="I269" s="1667">
        <v>1.0</v>
      </c>
      <c r="J269" s="1670">
        <v>10000.0</v>
      </c>
      <c r="K269" s="1670">
        <v>100000.0</v>
      </c>
      <c r="L269" s="1670">
        <v>100000.0</v>
      </c>
      <c r="M269" s="1682"/>
      <c r="N269" s="1671"/>
    </row>
    <row r="270">
      <c r="A270" s="1667">
        <v>261.0</v>
      </c>
      <c r="B270" s="1668" t="s">
        <v>3886</v>
      </c>
      <c r="C270" s="1667">
        <v>9.88159491E8</v>
      </c>
      <c r="D270" s="1669" t="s">
        <v>3887</v>
      </c>
      <c r="E270" s="1669">
        <v>2105.0</v>
      </c>
      <c r="F270" s="1667">
        <v>21.0</v>
      </c>
      <c r="G270" s="1667" t="s">
        <v>3448</v>
      </c>
      <c r="H270" s="1667">
        <v>33.0</v>
      </c>
      <c r="I270" s="1667">
        <v>1.0</v>
      </c>
      <c r="J270" s="1670">
        <v>10000.0</v>
      </c>
      <c r="K270" s="1670">
        <v>100000.0</v>
      </c>
      <c r="L270" s="1670">
        <v>100000.0</v>
      </c>
      <c r="M270" s="1682"/>
      <c r="N270" s="1671"/>
    </row>
    <row r="271">
      <c r="A271" s="1667">
        <v>262.0</v>
      </c>
      <c r="B271" s="1668" t="s">
        <v>3888</v>
      </c>
      <c r="C271" s="1667">
        <v>6.57266603E8</v>
      </c>
      <c r="D271" s="1669" t="s">
        <v>3889</v>
      </c>
      <c r="E271" s="1669">
        <v>2106.0</v>
      </c>
      <c r="F271" s="1667">
        <v>21.0</v>
      </c>
      <c r="G271" s="1667" t="s">
        <v>3448</v>
      </c>
      <c r="H271" s="1667">
        <v>29.0</v>
      </c>
      <c r="I271" s="1667">
        <v>1.0</v>
      </c>
      <c r="J271" s="1670">
        <v>10000.0</v>
      </c>
      <c r="K271" s="1670">
        <v>100000.0</v>
      </c>
      <c r="L271" s="1670">
        <v>100000.0</v>
      </c>
      <c r="M271" s="1682"/>
      <c r="N271" s="1671"/>
    </row>
    <row r="272">
      <c r="A272" s="1667">
        <v>263.0</v>
      </c>
      <c r="B272" s="1668" t="s">
        <v>3890</v>
      </c>
      <c r="C272" s="1667">
        <v>8.96966464E8</v>
      </c>
      <c r="D272" s="1669" t="s">
        <v>3891</v>
      </c>
      <c r="E272" s="1669">
        <v>2107.0</v>
      </c>
      <c r="F272" s="1667">
        <v>21.0</v>
      </c>
      <c r="G272" s="1667" t="s">
        <v>3471</v>
      </c>
      <c r="H272" s="1667">
        <v>54.0</v>
      </c>
      <c r="I272" s="1667">
        <v>1.0</v>
      </c>
      <c r="J272" s="1670">
        <v>10000.0</v>
      </c>
      <c r="K272" s="1670">
        <v>100000.0</v>
      </c>
      <c r="L272" s="1670">
        <v>100000.0</v>
      </c>
      <c r="M272" s="1671"/>
      <c r="N272" s="1671"/>
    </row>
    <row r="273">
      <c r="A273" s="1667">
        <v>264.0</v>
      </c>
      <c r="B273" s="1668" t="s">
        <v>3892</v>
      </c>
      <c r="C273" s="1667">
        <v>9.69863982E8</v>
      </c>
      <c r="D273" s="1672"/>
      <c r="E273" s="1669">
        <v>2109.0</v>
      </c>
      <c r="F273" s="1667">
        <v>21.0</v>
      </c>
      <c r="G273" s="1667" t="s">
        <v>3448</v>
      </c>
      <c r="H273" s="1667">
        <v>41.0</v>
      </c>
      <c r="I273" s="1667">
        <v>1.0</v>
      </c>
      <c r="J273" s="1670">
        <v>10000.0</v>
      </c>
      <c r="K273" s="1670">
        <v>100000.0</v>
      </c>
      <c r="L273" s="1670">
        <v>100000.0</v>
      </c>
      <c r="M273" s="1671"/>
      <c r="N273" s="1671"/>
    </row>
    <row r="274">
      <c r="A274" s="1667">
        <v>265.0</v>
      </c>
      <c r="B274" s="1668" t="s">
        <v>3893</v>
      </c>
      <c r="C274" s="1667">
        <v>6.21517034E8</v>
      </c>
      <c r="D274" s="1672"/>
      <c r="E274" s="1669">
        <v>2110.0</v>
      </c>
      <c r="F274" s="1667">
        <v>21.0</v>
      </c>
      <c r="G274" s="1667" t="s">
        <v>3448</v>
      </c>
      <c r="H274" s="1667">
        <v>29.0</v>
      </c>
      <c r="I274" s="1667">
        <v>1.0</v>
      </c>
      <c r="J274" s="1670">
        <v>10000.0</v>
      </c>
      <c r="K274" s="1670">
        <v>100000.0</v>
      </c>
      <c r="L274" s="1670">
        <v>100000.0</v>
      </c>
      <c r="M274" s="1671"/>
      <c r="N274" s="1671"/>
    </row>
    <row r="275">
      <c r="A275" s="1667">
        <v>266.0</v>
      </c>
      <c r="B275" s="1668" t="s">
        <v>3894</v>
      </c>
      <c r="C275" s="1667">
        <v>9.17407417E8</v>
      </c>
      <c r="D275" s="1669" t="s">
        <v>3895</v>
      </c>
      <c r="E275" s="1669">
        <v>2112.0</v>
      </c>
      <c r="F275" s="1667">
        <v>21.0</v>
      </c>
      <c r="G275" s="1667" t="s">
        <v>3448</v>
      </c>
      <c r="H275" s="1667">
        <v>28.0</v>
      </c>
      <c r="I275" s="1667">
        <v>1.0</v>
      </c>
      <c r="J275" s="1670">
        <v>10000.0</v>
      </c>
      <c r="K275" s="1670">
        <v>100000.0</v>
      </c>
      <c r="L275" s="1670">
        <v>100000.0</v>
      </c>
      <c r="M275" s="1671"/>
      <c r="N275" s="1671"/>
    </row>
    <row r="276">
      <c r="A276" s="1667">
        <v>267.0</v>
      </c>
      <c r="B276" s="1668" t="s">
        <v>3896</v>
      </c>
      <c r="C276" s="1667">
        <v>9.49745982E8</v>
      </c>
      <c r="D276" s="1672"/>
      <c r="E276" s="1669">
        <v>2113.0</v>
      </c>
      <c r="F276" s="1667">
        <v>21.0</v>
      </c>
      <c r="G276" s="1667" t="s">
        <v>3448</v>
      </c>
      <c r="H276" s="1667">
        <v>31.0</v>
      </c>
      <c r="I276" s="1667">
        <v>1.0</v>
      </c>
      <c r="J276" s="1670">
        <v>10000.0</v>
      </c>
      <c r="K276" s="1670">
        <v>100000.0</v>
      </c>
      <c r="L276" s="1670">
        <v>100000.0</v>
      </c>
      <c r="M276" s="1671"/>
      <c r="N276" s="1671"/>
    </row>
    <row r="277">
      <c r="A277" s="1667">
        <v>268.0</v>
      </c>
      <c r="B277" s="1668" t="s">
        <v>3897</v>
      </c>
      <c r="C277" s="1667">
        <v>9.44526141E8</v>
      </c>
      <c r="D277" s="1669" t="s">
        <v>3898</v>
      </c>
      <c r="E277" s="1669">
        <v>2114.0</v>
      </c>
      <c r="F277" s="1667">
        <v>21.0</v>
      </c>
      <c r="G277" s="1667" t="s">
        <v>3471</v>
      </c>
      <c r="H277" s="1667">
        <v>38.0</v>
      </c>
      <c r="I277" s="1667">
        <v>1.0</v>
      </c>
      <c r="J277" s="1670">
        <v>10000.0</v>
      </c>
      <c r="K277" s="1670">
        <v>100000.0</v>
      </c>
      <c r="L277" s="1670">
        <v>100000.0</v>
      </c>
      <c r="M277" s="1671"/>
      <c r="N277" s="1671"/>
    </row>
    <row r="278">
      <c r="A278" s="1667">
        <v>269.0</v>
      </c>
      <c r="B278" s="1668" t="s">
        <v>3899</v>
      </c>
      <c r="C278" s="1667">
        <v>9.58307878E8</v>
      </c>
      <c r="D278" s="1669" t="s">
        <v>3900</v>
      </c>
      <c r="E278" s="1669">
        <v>2115.0</v>
      </c>
      <c r="F278" s="1667">
        <v>21.0</v>
      </c>
      <c r="G278" s="1667" t="s">
        <v>3471</v>
      </c>
      <c r="H278" s="1667">
        <v>36.0</v>
      </c>
      <c r="I278" s="1667">
        <v>1.0</v>
      </c>
      <c r="J278" s="1670">
        <v>10000.0</v>
      </c>
      <c r="K278" s="1670">
        <v>100000.0</v>
      </c>
      <c r="L278" s="1670">
        <v>100000.0</v>
      </c>
      <c r="M278" s="1671"/>
      <c r="N278" s="1671"/>
    </row>
    <row r="279">
      <c r="A279" s="1667">
        <v>270.0</v>
      </c>
      <c r="B279" s="1668" t="s">
        <v>3901</v>
      </c>
      <c r="C279" s="1667">
        <v>9.82689108E8</v>
      </c>
      <c r="D279" s="1669" t="s">
        <v>3902</v>
      </c>
      <c r="E279" s="1669">
        <v>2116.0</v>
      </c>
      <c r="F279" s="1667">
        <v>21.0</v>
      </c>
      <c r="G279" s="1667" t="s">
        <v>3448</v>
      </c>
      <c r="H279" s="1667">
        <v>26.0</v>
      </c>
      <c r="I279" s="1667">
        <v>1.0</v>
      </c>
      <c r="J279" s="1670">
        <v>10000.0</v>
      </c>
      <c r="K279" s="1670">
        <v>100000.0</v>
      </c>
      <c r="L279" s="1670">
        <v>100000.0</v>
      </c>
      <c r="M279" s="1671"/>
      <c r="N279" s="1671"/>
    </row>
    <row r="280">
      <c r="A280" s="1667">
        <v>271.0</v>
      </c>
      <c r="B280" s="1668" t="s">
        <v>3903</v>
      </c>
      <c r="C280" s="1667">
        <v>9.82769026E8</v>
      </c>
      <c r="D280" s="1669" t="s">
        <v>3904</v>
      </c>
      <c r="E280" s="1669">
        <v>2117.0</v>
      </c>
      <c r="F280" s="1667">
        <v>21.0</v>
      </c>
      <c r="G280" s="1667" t="s">
        <v>3448</v>
      </c>
      <c r="H280" s="1667">
        <v>22.0</v>
      </c>
      <c r="I280" s="1667">
        <v>1.0</v>
      </c>
      <c r="J280" s="1670">
        <v>10000.0</v>
      </c>
      <c r="K280" s="1670">
        <v>100000.0</v>
      </c>
      <c r="L280" s="1670">
        <v>100000.0</v>
      </c>
      <c r="M280" s="1671"/>
      <c r="N280" s="1671"/>
    </row>
    <row r="281">
      <c r="A281" s="1667">
        <v>272.0</v>
      </c>
      <c r="B281" s="1668" t="s">
        <v>3905</v>
      </c>
      <c r="C281" s="1667">
        <v>8.14978267E8</v>
      </c>
      <c r="D281" s="1669" t="s">
        <v>3906</v>
      </c>
      <c r="E281" s="1669">
        <v>2118.0</v>
      </c>
      <c r="F281" s="1667">
        <v>21.0</v>
      </c>
      <c r="G281" s="1667" t="s">
        <v>3448</v>
      </c>
      <c r="H281" s="1667">
        <v>39.0</v>
      </c>
      <c r="I281" s="1667">
        <v>1.0</v>
      </c>
      <c r="J281" s="1670">
        <v>10000.0</v>
      </c>
      <c r="K281" s="1670">
        <v>100000.0</v>
      </c>
      <c r="L281" s="1670">
        <v>100000.0</v>
      </c>
      <c r="M281" s="1671"/>
      <c r="N281" s="1671"/>
    </row>
    <row r="282">
      <c r="A282" s="1667">
        <v>273.0</v>
      </c>
      <c r="B282" s="1668" t="s">
        <v>3907</v>
      </c>
      <c r="C282" s="1667">
        <v>8.60054067E8</v>
      </c>
      <c r="D282" s="1672"/>
      <c r="E282" s="1669">
        <v>2119.0</v>
      </c>
      <c r="F282" s="1667">
        <v>21.0</v>
      </c>
      <c r="G282" s="1667" t="s">
        <v>3448</v>
      </c>
      <c r="H282" s="1667">
        <v>40.0</v>
      </c>
      <c r="I282" s="1667">
        <v>1.0</v>
      </c>
      <c r="J282" s="1670">
        <v>10000.0</v>
      </c>
      <c r="K282" s="1670">
        <v>100000.0</v>
      </c>
      <c r="L282" s="1670">
        <v>100000.0</v>
      </c>
      <c r="M282" s="1671"/>
      <c r="N282" s="1671"/>
    </row>
    <row r="283">
      <c r="A283" s="1667">
        <v>274.0</v>
      </c>
      <c r="B283" s="1668" t="s">
        <v>3908</v>
      </c>
      <c r="C283" s="1667">
        <v>6.31921992E8</v>
      </c>
      <c r="D283" s="1669" t="s">
        <v>3909</v>
      </c>
      <c r="E283" s="1669">
        <v>2120.0</v>
      </c>
      <c r="F283" s="1667">
        <v>21.0</v>
      </c>
      <c r="G283" s="1667" t="s">
        <v>3448</v>
      </c>
      <c r="H283" s="1667">
        <v>39.0</v>
      </c>
      <c r="I283" s="1667">
        <v>1.0</v>
      </c>
      <c r="J283" s="1670">
        <v>10000.0</v>
      </c>
      <c r="K283" s="1670">
        <v>100000.0</v>
      </c>
      <c r="L283" s="1670">
        <v>100000.0</v>
      </c>
      <c r="M283" s="1671"/>
      <c r="N283" s="1671"/>
    </row>
    <row r="284">
      <c r="A284" s="1667">
        <v>275.0</v>
      </c>
      <c r="B284" s="1668" t="s">
        <v>3910</v>
      </c>
      <c r="C284" s="1667">
        <v>8.16148855E8</v>
      </c>
      <c r="D284" s="1669" t="s">
        <v>3911</v>
      </c>
      <c r="E284" s="1669">
        <v>2202.0</v>
      </c>
      <c r="F284" s="1667">
        <v>22.0</v>
      </c>
      <c r="G284" s="1667" t="s">
        <v>3501</v>
      </c>
      <c r="H284" s="1667">
        <v>64.0</v>
      </c>
      <c r="I284" s="1667">
        <v>1.0</v>
      </c>
      <c r="J284" s="1670">
        <v>10000.0</v>
      </c>
      <c r="K284" s="1670">
        <v>100000.0</v>
      </c>
      <c r="L284" s="1670">
        <v>100000.0</v>
      </c>
      <c r="M284" s="1671"/>
      <c r="N284" s="1671"/>
    </row>
    <row r="285">
      <c r="A285" s="1667">
        <v>276.0</v>
      </c>
      <c r="B285" s="1668" t="s">
        <v>3912</v>
      </c>
      <c r="C285" s="1667">
        <v>8.79009603E8</v>
      </c>
      <c r="D285" s="1669" t="s">
        <v>3913</v>
      </c>
      <c r="E285" s="1669">
        <v>2203.0</v>
      </c>
      <c r="F285" s="1667">
        <v>22.0</v>
      </c>
      <c r="G285" s="1667" t="s">
        <v>3503</v>
      </c>
      <c r="H285" s="1667">
        <v>46.0</v>
      </c>
      <c r="I285" s="1667">
        <v>1.0</v>
      </c>
      <c r="J285" s="1670">
        <v>10000.0</v>
      </c>
      <c r="K285" s="1670">
        <v>100000.0</v>
      </c>
      <c r="L285" s="1670">
        <v>100000.0</v>
      </c>
      <c r="M285" s="1671"/>
      <c r="N285" s="1671"/>
    </row>
    <row r="286">
      <c r="A286" s="1667">
        <v>277.0</v>
      </c>
      <c r="B286" s="1668" t="s">
        <v>3914</v>
      </c>
      <c r="C286" s="1667">
        <v>6.35645636E8</v>
      </c>
      <c r="D286" s="1669" t="s">
        <v>3915</v>
      </c>
      <c r="E286" s="1669">
        <v>2211.0</v>
      </c>
      <c r="F286" s="1667">
        <v>22.0</v>
      </c>
      <c r="G286" s="1667" t="s">
        <v>3501</v>
      </c>
      <c r="H286" s="1667">
        <v>47.0</v>
      </c>
      <c r="I286" s="1667">
        <v>1.0</v>
      </c>
      <c r="J286" s="1670">
        <v>10000.0</v>
      </c>
      <c r="K286" s="1670">
        <v>100000.0</v>
      </c>
      <c r="L286" s="1670">
        <v>100000.0</v>
      </c>
      <c r="M286" s="1671"/>
      <c r="N286" s="1671"/>
    </row>
    <row r="287">
      <c r="A287" s="1667">
        <v>278.0</v>
      </c>
      <c r="B287" s="1668" t="s">
        <v>3916</v>
      </c>
      <c r="C287" s="1667">
        <v>9.24505353E8</v>
      </c>
      <c r="D287" s="1669" t="s">
        <v>3917</v>
      </c>
      <c r="E287" s="1669">
        <v>2212.0</v>
      </c>
      <c r="F287" s="1667">
        <v>22.0</v>
      </c>
      <c r="G287" s="1667" t="s">
        <v>3501</v>
      </c>
      <c r="H287" s="1667">
        <v>58.0</v>
      </c>
      <c r="I287" s="1667">
        <v>1.0</v>
      </c>
      <c r="J287" s="1670">
        <v>10000.0</v>
      </c>
      <c r="K287" s="1670">
        <v>100000.0</v>
      </c>
      <c r="L287" s="1670">
        <v>100000.0</v>
      </c>
      <c r="M287" s="1671"/>
      <c r="N287" s="1671"/>
    </row>
    <row r="288">
      <c r="A288" s="1667">
        <v>279.0</v>
      </c>
      <c r="B288" s="1668" t="s">
        <v>3918</v>
      </c>
      <c r="C288" s="1667">
        <v>6.18293246E8</v>
      </c>
      <c r="D288" s="1669" t="s">
        <v>3919</v>
      </c>
      <c r="E288" s="1669">
        <v>2213.0</v>
      </c>
      <c r="F288" s="1667">
        <v>22.0</v>
      </c>
      <c r="G288" s="1667" t="s">
        <v>3501</v>
      </c>
      <c r="H288" s="1667">
        <v>57.0</v>
      </c>
      <c r="I288" s="1667">
        <v>1.0</v>
      </c>
      <c r="J288" s="1670">
        <v>10000.0</v>
      </c>
      <c r="K288" s="1670">
        <v>100000.0</v>
      </c>
      <c r="L288" s="1670">
        <v>100000.0</v>
      </c>
      <c r="M288" s="1671"/>
      <c r="N288" s="1671"/>
    </row>
    <row r="289">
      <c r="A289" s="1667">
        <v>280.0</v>
      </c>
      <c r="B289" s="1668" t="s">
        <v>3920</v>
      </c>
      <c r="C289" s="1667">
        <v>9.26351916E8</v>
      </c>
      <c r="D289" s="1669" t="s">
        <v>3921</v>
      </c>
      <c r="E289" s="1669">
        <v>2217.0</v>
      </c>
      <c r="F289" s="1667">
        <v>22.0</v>
      </c>
      <c r="G289" s="1667" t="s">
        <v>3501</v>
      </c>
      <c r="H289" s="1667">
        <v>54.0</v>
      </c>
      <c r="I289" s="1667">
        <v>1.0</v>
      </c>
      <c r="J289" s="1670">
        <v>10000.0</v>
      </c>
      <c r="K289" s="1670">
        <v>100000.0</v>
      </c>
      <c r="L289" s="1670">
        <v>100000.0</v>
      </c>
      <c r="M289" s="1671"/>
      <c r="N289" s="1671"/>
    </row>
    <row r="290">
      <c r="A290" s="1667">
        <v>281.0</v>
      </c>
      <c r="B290" s="1668" t="s">
        <v>3922</v>
      </c>
      <c r="C290" s="1667">
        <v>6.55393048E8</v>
      </c>
      <c r="D290" s="1669" t="s">
        <v>3923</v>
      </c>
      <c r="E290" s="1669">
        <v>2218.0</v>
      </c>
      <c r="F290" s="1667">
        <v>22.0</v>
      </c>
      <c r="G290" s="1667" t="s">
        <v>3501</v>
      </c>
      <c r="H290" s="1667">
        <v>49.0</v>
      </c>
      <c r="I290" s="1667">
        <v>1.0</v>
      </c>
      <c r="J290" s="1670">
        <v>10000.0</v>
      </c>
      <c r="K290" s="1670">
        <v>100000.0</v>
      </c>
      <c r="L290" s="1670">
        <v>100000.0</v>
      </c>
      <c r="M290" s="1671"/>
      <c r="N290" s="1671"/>
    </row>
    <row r="291">
      <c r="A291" s="1673">
        <v>282.0</v>
      </c>
      <c r="B291" s="1674" t="s">
        <v>3924</v>
      </c>
      <c r="C291" s="1673">
        <v>8.15664872E8</v>
      </c>
      <c r="D291" s="1675" t="s">
        <v>3925</v>
      </c>
      <c r="E291" s="1675">
        <v>502.0</v>
      </c>
      <c r="F291" s="1673">
        <v>5.0</v>
      </c>
      <c r="G291" s="1673" t="s">
        <v>3448</v>
      </c>
      <c r="H291" s="1673">
        <v>49.0</v>
      </c>
      <c r="I291" s="1673">
        <v>1.0</v>
      </c>
      <c r="J291" s="1676">
        <v>10000.0</v>
      </c>
      <c r="K291" s="1676">
        <v>100000.0</v>
      </c>
      <c r="L291" s="1676">
        <v>100000.0</v>
      </c>
      <c r="M291" s="1673" t="s">
        <v>3567</v>
      </c>
      <c r="N291" s="1678"/>
    </row>
    <row r="292">
      <c r="A292" s="1667">
        <v>283.0</v>
      </c>
      <c r="B292" s="1668" t="s">
        <v>3926</v>
      </c>
      <c r="C292" s="1667">
        <v>8.63830772E8</v>
      </c>
      <c r="D292" s="1672"/>
      <c r="E292" s="1669">
        <v>503.0</v>
      </c>
      <c r="F292" s="1667">
        <v>5.0</v>
      </c>
      <c r="G292" s="1667" t="s">
        <v>3471</v>
      </c>
      <c r="H292" s="1667">
        <v>35.0</v>
      </c>
      <c r="I292" s="1667">
        <v>1.0</v>
      </c>
      <c r="J292" s="1670">
        <v>10000.0</v>
      </c>
      <c r="K292" s="1670">
        <v>100000.0</v>
      </c>
      <c r="L292" s="1670">
        <v>100000.0</v>
      </c>
      <c r="M292" s="1671"/>
      <c r="N292" s="1671"/>
    </row>
    <row r="293">
      <c r="A293" s="1667">
        <v>284.0</v>
      </c>
      <c r="B293" s="1668" t="s">
        <v>3927</v>
      </c>
      <c r="C293" s="1667">
        <v>8.12856577E8</v>
      </c>
      <c r="D293" s="1669" t="s">
        <v>3928</v>
      </c>
      <c r="E293" s="1669">
        <v>504.0</v>
      </c>
      <c r="F293" s="1667">
        <v>5.0</v>
      </c>
      <c r="G293" s="1667" t="s">
        <v>3448</v>
      </c>
      <c r="H293" s="1667">
        <v>64.0</v>
      </c>
      <c r="I293" s="1667">
        <v>1.0</v>
      </c>
      <c r="J293" s="1670">
        <v>10000.0</v>
      </c>
      <c r="K293" s="1670">
        <v>100000.0</v>
      </c>
      <c r="L293" s="1670">
        <v>100000.0</v>
      </c>
      <c r="M293" s="1671"/>
      <c r="N293" s="1671"/>
    </row>
    <row r="294">
      <c r="A294" s="1667">
        <v>285.0</v>
      </c>
      <c r="B294" s="1668" t="s">
        <v>3929</v>
      </c>
      <c r="C294" s="1667">
        <v>8.08073222E8</v>
      </c>
      <c r="D294" s="1669" t="s">
        <v>3930</v>
      </c>
      <c r="E294" s="1669">
        <v>505.0</v>
      </c>
      <c r="F294" s="1667">
        <v>5.0</v>
      </c>
      <c r="G294" s="1667" t="s">
        <v>3448</v>
      </c>
      <c r="H294" s="1667">
        <v>32.0</v>
      </c>
      <c r="I294" s="1667">
        <v>1.0</v>
      </c>
      <c r="J294" s="1670">
        <v>10000.0</v>
      </c>
      <c r="K294" s="1670">
        <v>100000.0</v>
      </c>
      <c r="L294" s="1670">
        <v>100000.0</v>
      </c>
      <c r="M294" s="1671"/>
      <c r="N294" s="1671"/>
    </row>
    <row r="295">
      <c r="A295" s="1631">
        <v>286.0</v>
      </c>
      <c r="B295" s="1632" t="s">
        <v>1124</v>
      </c>
      <c r="C295" s="1631">
        <v>8.69879562E8</v>
      </c>
      <c r="D295" s="1680"/>
      <c r="E295" s="1633">
        <v>506.0</v>
      </c>
      <c r="F295" s="1631">
        <v>5.0</v>
      </c>
      <c r="G295" s="1631" t="s">
        <v>3448</v>
      </c>
      <c r="H295" s="1631">
        <v>21.0</v>
      </c>
      <c r="I295" s="1631">
        <v>1.0</v>
      </c>
      <c r="J295" s="1634">
        <v>10000.0</v>
      </c>
      <c r="K295" s="1634">
        <v>100000.0</v>
      </c>
      <c r="L295" s="1634">
        <v>100000.0</v>
      </c>
      <c r="M295" s="1635" t="s">
        <v>3472</v>
      </c>
      <c r="N295" s="1636"/>
    </row>
    <row r="296">
      <c r="A296" s="1673">
        <v>287.0</v>
      </c>
      <c r="B296" s="1674" t="s">
        <v>3931</v>
      </c>
      <c r="C296" s="1673">
        <v>9.20071199E8</v>
      </c>
      <c r="D296" s="1675" t="s">
        <v>3932</v>
      </c>
      <c r="E296" s="1675">
        <v>507.0</v>
      </c>
      <c r="F296" s="1673">
        <v>5.0</v>
      </c>
      <c r="G296" s="1673" t="s">
        <v>3471</v>
      </c>
      <c r="H296" s="1673">
        <v>59.0</v>
      </c>
      <c r="I296" s="1673">
        <v>1.0</v>
      </c>
      <c r="J296" s="1676">
        <v>10000.0</v>
      </c>
      <c r="K296" s="1676">
        <v>100000.0</v>
      </c>
      <c r="L296" s="1676">
        <v>100000.0</v>
      </c>
      <c r="M296" s="1673" t="s">
        <v>3567</v>
      </c>
      <c r="N296" s="1678"/>
    </row>
    <row r="297">
      <c r="A297" s="1631">
        <v>288.0</v>
      </c>
      <c r="B297" s="1632" t="s">
        <v>1121</v>
      </c>
      <c r="C297" s="1631">
        <v>6.1150509E8</v>
      </c>
      <c r="D297" s="1633" t="s">
        <v>3933</v>
      </c>
      <c r="E297" s="1633">
        <v>508.0</v>
      </c>
      <c r="F297" s="1631">
        <v>5.0</v>
      </c>
      <c r="G297" s="1631" t="s">
        <v>3448</v>
      </c>
      <c r="H297" s="1631">
        <v>17.0</v>
      </c>
      <c r="I297" s="1631">
        <v>1.0</v>
      </c>
      <c r="J297" s="1634">
        <v>10000.0</v>
      </c>
      <c r="K297" s="1634">
        <v>100000.0</v>
      </c>
      <c r="L297" s="1634">
        <v>100000.0</v>
      </c>
      <c r="M297" s="1635" t="s">
        <v>3472</v>
      </c>
      <c r="N297" s="1636"/>
    </row>
    <row r="298">
      <c r="A298" s="1667">
        <v>289.0</v>
      </c>
      <c r="B298" s="1668" t="s">
        <v>3934</v>
      </c>
      <c r="C298" s="1667">
        <v>8.53251884E8</v>
      </c>
      <c r="D298" s="1669" t="s">
        <v>3935</v>
      </c>
      <c r="E298" s="1669">
        <v>509.0</v>
      </c>
      <c r="F298" s="1667">
        <v>5.0</v>
      </c>
      <c r="G298" s="1667" t="s">
        <v>3448</v>
      </c>
      <c r="H298" s="1667">
        <v>30.0</v>
      </c>
      <c r="I298" s="1667">
        <v>1.0</v>
      </c>
      <c r="J298" s="1670">
        <v>10000.0</v>
      </c>
      <c r="K298" s="1670">
        <v>100000.0</v>
      </c>
      <c r="L298" s="1670">
        <v>100000.0</v>
      </c>
      <c r="M298" s="1682"/>
      <c r="N298" s="1671"/>
    </row>
    <row r="299">
      <c r="A299" s="1667">
        <v>290.0</v>
      </c>
      <c r="B299" s="1668" t="s">
        <v>3936</v>
      </c>
      <c r="C299" s="1667">
        <v>9.62946245E8</v>
      </c>
      <c r="D299" s="1672"/>
      <c r="E299" s="1669">
        <v>511.0</v>
      </c>
      <c r="F299" s="1667">
        <v>5.0</v>
      </c>
      <c r="G299" s="1667" t="s">
        <v>3448</v>
      </c>
      <c r="H299" s="1667">
        <v>32.0</v>
      </c>
      <c r="I299" s="1667">
        <v>1.0</v>
      </c>
      <c r="J299" s="1670">
        <v>10000.0</v>
      </c>
      <c r="K299" s="1670">
        <v>100000.0</v>
      </c>
      <c r="L299" s="1670">
        <v>100000.0</v>
      </c>
      <c r="M299" s="1682"/>
      <c r="N299" s="1671"/>
    </row>
    <row r="300">
      <c r="A300" s="1667">
        <v>291.0</v>
      </c>
      <c r="B300" s="1668" t="s">
        <v>3937</v>
      </c>
      <c r="C300" s="1667">
        <v>9.92966941E8</v>
      </c>
      <c r="D300" s="1669" t="s">
        <v>3938</v>
      </c>
      <c r="E300" s="1669">
        <v>513.0</v>
      </c>
      <c r="F300" s="1667">
        <v>5.0</v>
      </c>
      <c r="G300" s="1667" t="s">
        <v>3448</v>
      </c>
      <c r="H300" s="1667">
        <v>39.0</v>
      </c>
      <c r="I300" s="1667">
        <v>1.0</v>
      </c>
      <c r="J300" s="1670">
        <v>10000.0</v>
      </c>
      <c r="K300" s="1670">
        <v>100000.0</v>
      </c>
      <c r="L300" s="1670">
        <v>100000.0</v>
      </c>
      <c r="M300" s="1682"/>
      <c r="N300" s="1671"/>
    </row>
    <row r="301">
      <c r="A301" s="1667">
        <v>292.0</v>
      </c>
      <c r="B301" s="1668" t="s">
        <v>3939</v>
      </c>
      <c r="C301" s="1667">
        <v>8.71147722E8</v>
      </c>
      <c r="D301" s="1672"/>
      <c r="E301" s="1669">
        <v>514.0</v>
      </c>
      <c r="F301" s="1667">
        <v>5.0</v>
      </c>
      <c r="G301" s="1667" t="s">
        <v>3471</v>
      </c>
      <c r="H301" s="1667">
        <v>48.0</v>
      </c>
      <c r="I301" s="1667">
        <v>1.0</v>
      </c>
      <c r="J301" s="1670">
        <v>10000.0</v>
      </c>
      <c r="K301" s="1670">
        <v>100000.0</v>
      </c>
      <c r="L301" s="1670">
        <v>100000.0</v>
      </c>
      <c r="M301" s="1682"/>
      <c r="N301" s="1671"/>
    </row>
    <row r="302">
      <c r="A302" s="1667">
        <v>293.0</v>
      </c>
      <c r="B302" s="1668" t="s">
        <v>3940</v>
      </c>
      <c r="C302" s="1667">
        <v>6.11945424E8</v>
      </c>
      <c r="D302" s="1669" t="s">
        <v>3941</v>
      </c>
      <c r="E302" s="1669">
        <v>515.0</v>
      </c>
      <c r="F302" s="1667">
        <v>5.0</v>
      </c>
      <c r="G302" s="1667" t="s">
        <v>3471</v>
      </c>
      <c r="H302" s="1667">
        <v>46.0</v>
      </c>
      <c r="I302" s="1667">
        <v>1.0</v>
      </c>
      <c r="J302" s="1670">
        <v>10000.0</v>
      </c>
      <c r="K302" s="1670">
        <v>100000.0</v>
      </c>
      <c r="L302" s="1670">
        <v>100000.0</v>
      </c>
      <c r="M302" s="1682"/>
      <c r="N302" s="1671"/>
    </row>
    <row r="303">
      <c r="A303" s="1673">
        <v>294.0</v>
      </c>
      <c r="B303" s="1674" t="s">
        <v>3942</v>
      </c>
      <c r="C303" s="1673">
        <v>8.18117441E8</v>
      </c>
      <c r="D303" s="1685"/>
      <c r="E303" s="1675">
        <v>516.0</v>
      </c>
      <c r="F303" s="1673">
        <v>5.0</v>
      </c>
      <c r="G303" s="1673" t="s">
        <v>3448</v>
      </c>
      <c r="H303" s="1673">
        <v>75.0</v>
      </c>
      <c r="I303" s="1673">
        <v>1.0</v>
      </c>
      <c r="J303" s="1676">
        <v>10000.0</v>
      </c>
      <c r="K303" s="1676">
        <v>100000.0</v>
      </c>
      <c r="L303" s="1676">
        <v>100000.0</v>
      </c>
      <c r="M303" s="1686" t="s">
        <v>3567</v>
      </c>
      <c r="N303" s="1678"/>
    </row>
    <row r="304">
      <c r="A304" s="1667">
        <v>295.0</v>
      </c>
      <c r="B304" s="1668" t="s">
        <v>3943</v>
      </c>
      <c r="C304" s="1667">
        <v>9.33693961E8</v>
      </c>
      <c r="D304" s="1672"/>
      <c r="E304" s="1669">
        <v>519.0</v>
      </c>
      <c r="F304" s="1667">
        <v>5.0</v>
      </c>
      <c r="G304" s="1667" t="s">
        <v>3448</v>
      </c>
      <c r="H304" s="1667">
        <v>43.0</v>
      </c>
      <c r="I304" s="1667">
        <v>1.0</v>
      </c>
      <c r="J304" s="1670">
        <v>10000.0</v>
      </c>
      <c r="K304" s="1670">
        <v>100000.0</v>
      </c>
      <c r="L304" s="1670">
        <v>100000.0</v>
      </c>
      <c r="M304" s="1682"/>
      <c r="N304" s="1671"/>
    </row>
    <row r="305">
      <c r="A305" s="1667">
        <v>296.0</v>
      </c>
      <c r="B305" s="1668" t="s">
        <v>3944</v>
      </c>
      <c r="C305" s="1667">
        <v>8.51996142E8</v>
      </c>
      <c r="D305" s="1669" t="s">
        <v>3945</v>
      </c>
      <c r="E305" s="1669">
        <v>520.0</v>
      </c>
      <c r="F305" s="1667">
        <v>5.0</v>
      </c>
      <c r="G305" s="1667" t="s">
        <v>3448</v>
      </c>
      <c r="H305" s="1667">
        <v>39.0</v>
      </c>
      <c r="I305" s="1667">
        <v>1.0</v>
      </c>
      <c r="J305" s="1670">
        <v>10000.0</v>
      </c>
      <c r="K305" s="1670">
        <v>100000.0</v>
      </c>
      <c r="L305" s="1670">
        <v>100000.0</v>
      </c>
      <c r="M305" s="1682"/>
      <c r="N305" s="1671"/>
    </row>
    <row r="306">
      <c r="A306" s="1667">
        <v>297.0</v>
      </c>
      <c r="B306" s="1668" t="s">
        <v>3946</v>
      </c>
      <c r="C306" s="1667">
        <v>8.19044168E8</v>
      </c>
      <c r="D306" s="1669" t="s">
        <v>3947</v>
      </c>
      <c r="E306" s="1669">
        <v>601.0</v>
      </c>
      <c r="F306" s="1667">
        <v>6.0</v>
      </c>
      <c r="G306" s="1667" t="s">
        <v>3448</v>
      </c>
      <c r="H306" s="1667">
        <v>50.0</v>
      </c>
      <c r="I306" s="1667">
        <v>1.0</v>
      </c>
      <c r="J306" s="1670">
        <v>10000.0</v>
      </c>
      <c r="K306" s="1670">
        <v>100000.0</v>
      </c>
      <c r="L306" s="1670">
        <v>100000.0</v>
      </c>
      <c r="M306" s="1682"/>
      <c r="N306" s="1671"/>
    </row>
    <row r="307">
      <c r="A307" s="1667">
        <v>298.0</v>
      </c>
      <c r="B307" s="1668" t="s">
        <v>3948</v>
      </c>
      <c r="C307" s="1667">
        <v>6.59246468E8</v>
      </c>
      <c r="D307" s="1669" t="s">
        <v>3949</v>
      </c>
      <c r="E307" s="1669">
        <v>602.0</v>
      </c>
      <c r="F307" s="1667">
        <v>6.0</v>
      </c>
      <c r="G307" s="1667" t="s">
        <v>3448</v>
      </c>
      <c r="H307" s="1667">
        <v>29.0</v>
      </c>
      <c r="I307" s="1667">
        <v>1.0</v>
      </c>
      <c r="J307" s="1670">
        <v>10000.0</v>
      </c>
      <c r="K307" s="1670">
        <v>100000.0</v>
      </c>
      <c r="L307" s="1670">
        <v>100000.0</v>
      </c>
      <c r="M307" s="1682"/>
      <c r="N307" s="1671"/>
    </row>
    <row r="308">
      <c r="A308" s="1667">
        <v>299.0</v>
      </c>
      <c r="B308" s="1668" t="s">
        <v>3950</v>
      </c>
      <c r="C308" s="1667">
        <v>8.69872071E8</v>
      </c>
      <c r="D308" s="1672"/>
      <c r="E308" s="1669">
        <v>603.0</v>
      </c>
      <c r="F308" s="1667">
        <v>6.0</v>
      </c>
      <c r="G308" s="1667" t="s">
        <v>3471</v>
      </c>
      <c r="H308" s="1667">
        <v>48.0</v>
      </c>
      <c r="I308" s="1667">
        <v>1.0</v>
      </c>
      <c r="J308" s="1670">
        <v>10000.0</v>
      </c>
      <c r="K308" s="1670">
        <v>100000.0</v>
      </c>
      <c r="L308" s="1670">
        <v>100000.0</v>
      </c>
      <c r="M308" s="1682"/>
      <c r="N308" s="1671"/>
    </row>
    <row r="309">
      <c r="A309" s="1667">
        <v>300.0</v>
      </c>
      <c r="B309" s="1668" t="s">
        <v>3951</v>
      </c>
      <c r="C309" s="1667">
        <v>8.38824895E8</v>
      </c>
      <c r="D309" s="1669" t="s">
        <v>3952</v>
      </c>
      <c r="E309" s="1669">
        <v>604.0</v>
      </c>
      <c r="F309" s="1667">
        <v>6.0</v>
      </c>
      <c r="G309" s="1667" t="s">
        <v>3448</v>
      </c>
      <c r="H309" s="1667">
        <v>35.0</v>
      </c>
      <c r="I309" s="1667">
        <v>1.0</v>
      </c>
      <c r="J309" s="1670">
        <v>10000.0</v>
      </c>
      <c r="K309" s="1670">
        <v>100000.0</v>
      </c>
      <c r="L309" s="1670">
        <v>100000.0</v>
      </c>
      <c r="M309" s="1682"/>
      <c r="N309" s="1671"/>
    </row>
    <row r="310">
      <c r="A310" s="1687">
        <v>301.0</v>
      </c>
      <c r="B310" s="1688" t="s">
        <v>3953</v>
      </c>
      <c r="C310" s="1687">
        <v>8.98114194E8</v>
      </c>
      <c r="D310" s="1689"/>
      <c r="E310" s="1688">
        <v>605.0</v>
      </c>
      <c r="F310" s="1690">
        <v>6.0</v>
      </c>
      <c r="G310" s="1690" t="s">
        <v>3448</v>
      </c>
      <c r="H310" s="1631">
        <v>28.0</v>
      </c>
      <c r="I310" s="1631">
        <v>1.0</v>
      </c>
      <c r="J310" s="1634">
        <v>10000.0</v>
      </c>
      <c r="K310" s="1634">
        <v>100000.0</v>
      </c>
      <c r="L310" s="1634">
        <v>100000.0</v>
      </c>
      <c r="M310" s="1635" t="s">
        <v>3472</v>
      </c>
      <c r="N310" s="1636"/>
    </row>
    <row r="311">
      <c r="A311" s="1667">
        <v>302.0</v>
      </c>
      <c r="B311" s="1668" t="s">
        <v>3954</v>
      </c>
      <c r="C311" s="1667">
        <v>9.064799E8</v>
      </c>
      <c r="D311" s="1669" t="s">
        <v>3955</v>
      </c>
      <c r="E311" s="1669">
        <v>606.0</v>
      </c>
      <c r="F311" s="1667">
        <v>6.0</v>
      </c>
      <c r="G311" s="1667" t="s">
        <v>3448</v>
      </c>
      <c r="H311" s="1667">
        <v>33.0</v>
      </c>
      <c r="I311" s="1667">
        <v>1.0</v>
      </c>
      <c r="J311" s="1670">
        <v>10000.0</v>
      </c>
      <c r="K311" s="1670">
        <v>100000.0</v>
      </c>
      <c r="L311" s="1670">
        <v>100000.0</v>
      </c>
      <c r="M311" s="1682"/>
      <c r="N311" s="1671"/>
    </row>
    <row r="312">
      <c r="A312" s="1667">
        <v>303.0</v>
      </c>
      <c r="B312" s="1668" t="s">
        <v>3956</v>
      </c>
      <c r="C312" s="1667">
        <v>8.82321337E8</v>
      </c>
      <c r="D312" s="1669" t="s">
        <v>3957</v>
      </c>
      <c r="E312" s="1669">
        <v>607.0</v>
      </c>
      <c r="F312" s="1667">
        <v>6.0</v>
      </c>
      <c r="G312" s="1667" t="s">
        <v>3471</v>
      </c>
      <c r="H312" s="1667">
        <v>33.0</v>
      </c>
      <c r="I312" s="1667">
        <v>1.0</v>
      </c>
      <c r="J312" s="1670">
        <v>10000.0</v>
      </c>
      <c r="K312" s="1670">
        <v>100000.0</v>
      </c>
      <c r="L312" s="1670">
        <v>100000.0</v>
      </c>
      <c r="M312" s="1682"/>
      <c r="N312" s="1671"/>
    </row>
    <row r="313">
      <c r="A313" s="1631">
        <v>304.0</v>
      </c>
      <c r="B313" s="1632" t="s">
        <v>3958</v>
      </c>
      <c r="C313" s="1631">
        <v>6.49269142E8</v>
      </c>
      <c r="D313" s="1633" t="s">
        <v>3959</v>
      </c>
      <c r="E313" s="1633">
        <v>608.0</v>
      </c>
      <c r="F313" s="1631">
        <v>6.0</v>
      </c>
      <c r="G313" s="1631" t="s">
        <v>3448</v>
      </c>
      <c r="H313" s="1631">
        <v>34.0</v>
      </c>
      <c r="I313" s="1631">
        <v>1.0</v>
      </c>
      <c r="J313" s="1634">
        <v>10000.0</v>
      </c>
      <c r="K313" s="1634">
        <v>100000.0</v>
      </c>
      <c r="L313" s="1634">
        <v>100000.0</v>
      </c>
      <c r="M313" s="1635" t="s">
        <v>3472</v>
      </c>
      <c r="N313" s="1636"/>
    </row>
    <row r="314">
      <c r="A314" s="1667">
        <v>305.0</v>
      </c>
      <c r="B314" s="1668" t="s">
        <v>3960</v>
      </c>
      <c r="C314" s="1667">
        <v>8.65296542E8</v>
      </c>
      <c r="D314" s="1672"/>
      <c r="E314" s="1669">
        <v>610.0</v>
      </c>
      <c r="F314" s="1667">
        <v>6.0</v>
      </c>
      <c r="G314" s="1667" t="s">
        <v>3448</v>
      </c>
      <c r="H314" s="1667">
        <v>41.0</v>
      </c>
      <c r="I314" s="1667">
        <v>1.0</v>
      </c>
      <c r="J314" s="1670">
        <v>10000.0</v>
      </c>
      <c r="K314" s="1670">
        <v>100000.0</v>
      </c>
      <c r="L314" s="1670">
        <v>100000.0</v>
      </c>
      <c r="M314" s="1682"/>
      <c r="N314" s="1671"/>
    </row>
    <row r="315">
      <c r="A315" s="1667">
        <v>306.0</v>
      </c>
      <c r="B315" s="1668" t="s">
        <v>3961</v>
      </c>
      <c r="C315" s="1667">
        <v>8.1857756E8</v>
      </c>
      <c r="D315" s="1669" t="s">
        <v>3962</v>
      </c>
      <c r="E315" s="1669">
        <v>611.0</v>
      </c>
      <c r="F315" s="1667">
        <v>6.0</v>
      </c>
      <c r="G315" s="1667" t="s">
        <v>3448</v>
      </c>
      <c r="H315" s="1667">
        <v>44.0</v>
      </c>
      <c r="I315" s="1667">
        <v>1.0</v>
      </c>
      <c r="J315" s="1670">
        <v>10000.0</v>
      </c>
      <c r="K315" s="1670">
        <v>100000.0</v>
      </c>
      <c r="L315" s="1670">
        <v>100000.0</v>
      </c>
      <c r="M315" s="1671"/>
      <c r="N315" s="1671"/>
    </row>
    <row r="316">
      <c r="A316" s="1667">
        <v>307.0</v>
      </c>
      <c r="B316" s="1668" t="s">
        <v>3963</v>
      </c>
      <c r="C316" s="1667">
        <v>8.15424283E8</v>
      </c>
      <c r="D316" s="1672"/>
      <c r="E316" s="1669">
        <v>612.0</v>
      </c>
      <c r="F316" s="1667">
        <v>6.0</v>
      </c>
      <c r="G316" s="1667" t="s">
        <v>3448</v>
      </c>
      <c r="H316" s="1667">
        <v>42.0</v>
      </c>
      <c r="I316" s="1667">
        <v>1.0</v>
      </c>
      <c r="J316" s="1670">
        <v>10000.0</v>
      </c>
      <c r="K316" s="1670">
        <v>100000.0</v>
      </c>
      <c r="L316" s="1670">
        <v>100000.0</v>
      </c>
      <c r="M316" s="1671"/>
      <c r="N316" s="1671"/>
    </row>
    <row r="317">
      <c r="A317" s="1667">
        <v>308.0</v>
      </c>
      <c r="B317" s="1668" t="s">
        <v>3964</v>
      </c>
      <c r="C317" s="1667">
        <v>8.40263808E8</v>
      </c>
      <c r="D317" s="1669" t="s">
        <v>3965</v>
      </c>
      <c r="E317" s="1669">
        <v>613.0</v>
      </c>
      <c r="F317" s="1667">
        <v>6.0</v>
      </c>
      <c r="G317" s="1667" t="s">
        <v>3448</v>
      </c>
      <c r="H317" s="1667">
        <v>43.0</v>
      </c>
      <c r="I317" s="1667">
        <v>1.0</v>
      </c>
      <c r="J317" s="1670">
        <v>10000.0</v>
      </c>
      <c r="K317" s="1670">
        <v>100000.0</v>
      </c>
      <c r="L317" s="1670">
        <v>100000.0</v>
      </c>
      <c r="M317" s="1671"/>
      <c r="N317" s="1671"/>
    </row>
    <row r="318">
      <c r="A318" s="1667">
        <v>309.0</v>
      </c>
      <c r="B318" s="1668" t="s">
        <v>3966</v>
      </c>
      <c r="C318" s="1667">
        <v>8.29898666E8</v>
      </c>
      <c r="D318" s="1672"/>
      <c r="E318" s="1669">
        <v>614.0</v>
      </c>
      <c r="F318" s="1667">
        <v>6.0</v>
      </c>
      <c r="G318" s="1667" t="s">
        <v>3471</v>
      </c>
      <c r="H318" s="1667">
        <v>31.0</v>
      </c>
      <c r="I318" s="1667">
        <v>1.0</v>
      </c>
      <c r="J318" s="1670">
        <v>10000.0</v>
      </c>
      <c r="K318" s="1670">
        <v>100000.0</v>
      </c>
      <c r="L318" s="1670">
        <v>100000.0</v>
      </c>
      <c r="M318" s="1671"/>
      <c r="N318" s="1671"/>
    </row>
    <row r="319">
      <c r="A319" s="1667">
        <v>310.0</v>
      </c>
      <c r="B319" s="1668" t="s">
        <v>3967</v>
      </c>
      <c r="C319" s="1667">
        <v>6.46196424E8</v>
      </c>
      <c r="D319" s="1672"/>
      <c r="E319" s="1669">
        <v>617.0</v>
      </c>
      <c r="F319" s="1667">
        <v>6.0</v>
      </c>
      <c r="G319" s="1667" t="s">
        <v>3448</v>
      </c>
      <c r="H319" s="1667">
        <v>39.0</v>
      </c>
      <c r="I319" s="1667">
        <v>1.0</v>
      </c>
      <c r="J319" s="1670">
        <v>10000.0</v>
      </c>
      <c r="K319" s="1670">
        <v>100000.0</v>
      </c>
      <c r="L319" s="1670">
        <v>100000.0</v>
      </c>
      <c r="M319" s="1671"/>
      <c r="N319" s="1671"/>
    </row>
    <row r="320">
      <c r="A320" s="1667">
        <v>311.0</v>
      </c>
      <c r="B320" s="1668" t="s">
        <v>3968</v>
      </c>
      <c r="C320" s="1667">
        <v>9.63658349E8</v>
      </c>
      <c r="D320" s="1669" t="s">
        <v>3969</v>
      </c>
      <c r="E320" s="1669">
        <v>618.0</v>
      </c>
      <c r="F320" s="1667">
        <v>6.0</v>
      </c>
      <c r="G320" s="1667" t="s">
        <v>3448</v>
      </c>
      <c r="H320" s="1667">
        <v>28.0</v>
      </c>
      <c r="I320" s="1667">
        <v>1.0</v>
      </c>
      <c r="J320" s="1670">
        <v>10000.0</v>
      </c>
      <c r="K320" s="1670">
        <v>100000.0</v>
      </c>
      <c r="L320" s="1670">
        <v>100000.0</v>
      </c>
      <c r="M320" s="1671"/>
      <c r="N320" s="1671"/>
    </row>
    <row r="321">
      <c r="A321" s="1667">
        <v>312.0</v>
      </c>
      <c r="B321" s="1668" t="s">
        <v>3970</v>
      </c>
      <c r="C321" s="1667">
        <v>6.15499988E8</v>
      </c>
      <c r="D321" s="1672"/>
      <c r="E321" s="1669">
        <v>619.0</v>
      </c>
      <c r="F321" s="1667">
        <v>6.0</v>
      </c>
      <c r="G321" s="1667" t="s">
        <v>3448</v>
      </c>
      <c r="H321" s="1667">
        <v>32.0</v>
      </c>
      <c r="I321" s="1667">
        <v>1.0</v>
      </c>
      <c r="J321" s="1670">
        <v>10000.0</v>
      </c>
      <c r="K321" s="1670">
        <v>100000.0</v>
      </c>
      <c r="L321" s="1670">
        <v>100000.0</v>
      </c>
      <c r="M321" s="1671"/>
      <c r="N321" s="1671"/>
    </row>
    <row r="322">
      <c r="A322" s="1667">
        <v>313.0</v>
      </c>
      <c r="B322" s="1668" t="s">
        <v>3971</v>
      </c>
      <c r="C322" s="1667">
        <v>9.09926655E8</v>
      </c>
      <c r="D322" s="1669" t="s">
        <v>3972</v>
      </c>
      <c r="E322" s="1669">
        <v>701.0</v>
      </c>
      <c r="F322" s="1667">
        <v>7.0</v>
      </c>
      <c r="G322" s="1667" t="s">
        <v>3459</v>
      </c>
      <c r="H322" s="1667">
        <v>47.0</v>
      </c>
      <c r="I322" s="1667">
        <v>1.0</v>
      </c>
      <c r="J322" s="1670">
        <v>10000.0</v>
      </c>
      <c r="K322" s="1670">
        <v>100000.0</v>
      </c>
      <c r="L322" s="1670">
        <v>100000.0</v>
      </c>
      <c r="M322" s="1671"/>
      <c r="N322" s="1671"/>
    </row>
    <row r="323">
      <c r="A323" s="1667">
        <v>314.0</v>
      </c>
      <c r="B323" s="1668" t="s">
        <v>3973</v>
      </c>
      <c r="C323" s="1667">
        <v>9.5959495E8</v>
      </c>
      <c r="D323" s="1669" t="s">
        <v>3974</v>
      </c>
      <c r="E323" s="1669">
        <v>702.0</v>
      </c>
      <c r="F323" s="1667">
        <v>7.0</v>
      </c>
      <c r="G323" s="1667" t="s">
        <v>3459</v>
      </c>
      <c r="H323" s="1667">
        <v>40.0</v>
      </c>
      <c r="I323" s="1667">
        <v>1.0</v>
      </c>
      <c r="J323" s="1670">
        <v>10000.0</v>
      </c>
      <c r="K323" s="1670">
        <v>100000.0</v>
      </c>
      <c r="L323" s="1670">
        <v>100000.0</v>
      </c>
      <c r="M323" s="1671"/>
      <c r="N323" s="1671"/>
    </row>
    <row r="324">
      <c r="A324" s="1667">
        <v>315.0</v>
      </c>
      <c r="B324" s="1668" t="s">
        <v>3975</v>
      </c>
      <c r="C324" s="1667">
        <v>9.68125569E8</v>
      </c>
      <c r="D324" s="1672"/>
      <c r="E324" s="1669">
        <v>703.0</v>
      </c>
      <c r="F324" s="1667">
        <v>7.0</v>
      </c>
      <c r="G324" s="1667" t="s">
        <v>3516</v>
      </c>
      <c r="H324" s="1667">
        <v>27.0</v>
      </c>
      <c r="I324" s="1667">
        <v>1.0</v>
      </c>
      <c r="J324" s="1670">
        <v>10000.0</v>
      </c>
      <c r="K324" s="1670">
        <v>100000.0</v>
      </c>
      <c r="L324" s="1670">
        <v>100000.0</v>
      </c>
      <c r="M324" s="1671"/>
      <c r="N324" s="1671"/>
    </row>
    <row r="325">
      <c r="A325" s="1667">
        <v>316.0</v>
      </c>
      <c r="B325" s="1668" t="s">
        <v>3976</v>
      </c>
      <c r="C325" s="1667">
        <v>9.22232999E8</v>
      </c>
      <c r="D325" s="1669" t="s">
        <v>3977</v>
      </c>
      <c r="E325" s="1669">
        <v>705.0</v>
      </c>
      <c r="F325" s="1667">
        <v>7.0</v>
      </c>
      <c r="G325" s="1667" t="s">
        <v>3459</v>
      </c>
      <c r="H325" s="1667">
        <v>33.0</v>
      </c>
      <c r="I325" s="1667">
        <v>1.0</v>
      </c>
      <c r="J325" s="1670">
        <v>10000.0</v>
      </c>
      <c r="K325" s="1670">
        <v>100000.0</v>
      </c>
      <c r="L325" s="1670">
        <v>100000.0</v>
      </c>
      <c r="M325" s="1671"/>
      <c r="N325" s="1671"/>
    </row>
    <row r="326">
      <c r="A326" s="1667">
        <v>317.0</v>
      </c>
      <c r="B326" s="1668" t="s">
        <v>3978</v>
      </c>
      <c r="C326" s="1667">
        <v>8.62635418E8</v>
      </c>
      <c r="D326" s="1669" t="s">
        <v>3979</v>
      </c>
      <c r="E326" s="1669">
        <v>707.0</v>
      </c>
      <c r="F326" s="1667">
        <v>7.0</v>
      </c>
      <c r="G326" s="1667" t="s">
        <v>3516</v>
      </c>
      <c r="H326" s="1667">
        <v>32.0</v>
      </c>
      <c r="I326" s="1667">
        <v>1.0</v>
      </c>
      <c r="J326" s="1670">
        <v>10000.0</v>
      </c>
      <c r="K326" s="1670">
        <v>100000.0</v>
      </c>
      <c r="L326" s="1670">
        <v>100000.0</v>
      </c>
      <c r="M326" s="1671"/>
      <c r="N326" s="1671"/>
    </row>
    <row r="327">
      <c r="A327" s="1667">
        <v>318.0</v>
      </c>
      <c r="B327" s="1668" t="s">
        <v>3980</v>
      </c>
      <c r="C327" s="1667">
        <v>9.22753229E8</v>
      </c>
      <c r="D327" s="1669" t="s">
        <v>3981</v>
      </c>
      <c r="E327" s="1669">
        <v>708.0</v>
      </c>
      <c r="F327" s="1667">
        <v>7.0</v>
      </c>
      <c r="G327" s="1667" t="s">
        <v>3464</v>
      </c>
      <c r="H327" s="1667">
        <v>53.0</v>
      </c>
      <c r="I327" s="1667">
        <v>1.0</v>
      </c>
      <c r="J327" s="1670">
        <v>10000.0</v>
      </c>
      <c r="K327" s="1670">
        <v>100000.0</v>
      </c>
      <c r="L327" s="1670">
        <v>100000.0</v>
      </c>
      <c r="M327" s="1671"/>
      <c r="N327" s="1671"/>
    </row>
    <row r="328">
      <c r="A328" s="1667">
        <v>319.0</v>
      </c>
      <c r="B328" s="1668" t="s">
        <v>3982</v>
      </c>
      <c r="C328" s="1667">
        <v>9.88326382E8</v>
      </c>
      <c r="D328" s="1669" t="s">
        <v>3983</v>
      </c>
      <c r="E328" s="1669">
        <v>712.0</v>
      </c>
      <c r="F328" s="1667">
        <v>7.0</v>
      </c>
      <c r="G328" s="1667" t="s">
        <v>3459</v>
      </c>
      <c r="H328" s="1667">
        <v>30.0</v>
      </c>
      <c r="I328" s="1667">
        <v>1.0</v>
      </c>
      <c r="J328" s="1670">
        <v>10000.0</v>
      </c>
      <c r="K328" s="1670">
        <v>100000.0</v>
      </c>
      <c r="L328" s="1670">
        <v>100000.0</v>
      </c>
      <c r="M328" s="1671"/>
      <c r="N328" s="1671"/>
    </row>
    <row r="329">
      <c r="A329" s="1667">
        <v>320.0</v>
      </c>
      <c r="B329" s="1668" t="s">
        <v>3984</v>
      </c>
      <c r="C329" s="1667">
        <v>9.56346446E8</v>
      </c>
      <c r="D329" s="1669" t="s">
        <v>3985</v>
      </c>
      <c r="E329" s="1669">
        <v>713.0</v>
      </c>
      <c r="F329" s="1667">
        <v>7.0</v>
      </c>
      <c r="G329" s="1667" t="s">
        <v>3459</v>
      </c>
      <c r="H329" s="1667">
        <v>28.0</v>
      </c>
      <c r="I329" s="1667">
        <v>1.0</v>
      </c>
      <c r="J329" s="1670">
        <v>10000.0</v>
      </c>
      <c r="K329" s="1670">
        <v>100000.0</v>
      </c>
      <c r="L329" s="1670">
        <v>100000.0</v>
      </c>
      <c r="M329" s="1671"/>
      <c r="N329" s="1671"/>
    </row>
    <row r="330">
      <c r="A330" s="1667">
        <v>321.0</v>
      </c>
      <c r="B330" s="1668" t="s">
        <v>3986</v>
      </c>
      <c r="C330" s="1667">
        <v>8.94456776E8</v>
      </c>
      <c r="D330" s="1669" t="s">
        <v>3987</v>
      </c>
      <c r="E330" s="1669">
        <v>714.0</v>
      </c>
      <c r="F330" s="1667">
        <v>7.0</v>
      </c>
      <c r="G330" s="1667" t="s">
        <v>3516</v>
      </c>
      <c r="H330" s="1667">
        <v>46.0</v>
      </c>
      <c r="I330" s="1667">
        <v>1.0</v>
      </c>
      <c r="J330" s="1670">
        <v>10000.0</v>
      </c>
      <c r="K330" s="1670">
        <v>100000.0</v>
      </c>
      <c r="L330" s="1670">
        <v>100000.0</v>
      </c>
      <c r="M330" s="1671"/>
      <c r="N330" s="1671"/>
    </row>
    <row r="331">
      <c r="A331" s="1667">
        <v>322.0</v>
      </c>
      <c r="B331" s="1668" t="s">
        <v>3988</v>
      </c>
      <c r="C331" s="1667">
        <v>9.79845669E8</v>
      </c>
      <c r="D331" s="1669" t="s">
        <v>3989</v>
      </c>
      <c r="E331" s="1669">
        <v>715.0</v>
      </c>
      <c r="F331" s="1667">
        <v>7.0</v>
      </c>
      <c r="G331" s="1667" t="s">
        <v>3516</v>
      </c>
      <c r="H331" s="1667">
        <v>27.0</v>
      </c>
      <c r="I331" s="1667">
        <v>1.0</v>
      </c>
      <c r="J331" s="1670">
        <v>10000.0</v>
      </c>
      <c r="K331" s="1670">
        <v>100000.0</v>
      </c>
      <c r="L331" s="1670">
        <v>100000.0</v>
      </c>
      <c r="M331" s="1671"/>
      <c r="N331" s="1671"/>
    </row>
    <row r="332">
      <c r="A332" s="1673">
        <v>323.0</v>
      </c>
      <c r="B332" s="1674" t="s">
        <v>3990</v>
      </c>
      <c r="C332" s="1673">
        <v>8.65660487E8</v>
      </c>
      <c r="D332" s="1685"/>
      <c r="E332" s="1675">
        <v>801.0</v>
      </c>
      <c r="F332" s="1673">
        <v>8.0</v>
      </c>
      <c r="G332" s="1673" t="s">
        <v>3459</v>
      </c>
      <c r="H332" s="1673">
        <v>49.0</v>
      </c>
      <c r="I332" s="1673">
        <v>1.0</v>
      </c>
      <c r="J332" s="1676">
        <v>10000.0</v>
      </c>
      <c r="K332" s="1676">
        <v>100000.0</v>
      </c>
      <c r="L332" s="1676">
        <v>100000.0</v>
      </c>
      <c r="M332" s="1681" t="s">
        <v>3567</v>
      </c>
      <c r="N332" s="1678"/>
    </row>
    <row r="333">
      <c r="A333" s="1667">
        <v>324.0</v>
      </c>
      <c r="B333" s="1668" t="s">
        <v>3991</v>
      </c>
      <c r="C333" s="1667">
        <v>9.59651414E8</v>
      </c>
      <c r="D333" s="1669" t="s">
        <v>3992</v>
      </c>
      <c r="E333" s="1669">
        <v>802.0</v>
      </c>
      <c r="F333" s="1667">
        <v>8.0</v>
      </c>
      <c r="G333" s="1667" t="s">
        <v>3459</v>
      </c>
      <c r="H333" s="1667">
        <v>37.0</v>
      </c>
      <c r="I333" s="1667">
        <v>1.0</v>
      </c>
      <c r="J333" s="1670">
        <v>10000.0</v>
      </c>
      <c r="K333" s="1670">
        <v>100000.0</v>
      </c>
      <c r="L333" s="1670">
        <v>100000.0</v>
      </c>
      <c r="M333" s="1671"/>
      <c r="N333" s="1671"/>
    </row>
    <row r="334">
      <c r="A334" s="1667">
        <v>325.0</v>
      </c>
      <c r="B334" s="1668" t="s">
        <v>3993</v>
      </c>
      <c r="C334" s="1667">
        <v>8.97709075E8</v>
      </c>
      <c r="D334" s="1669" t="s">
        <v>3994</v>
      </c>
      <c r="E334" s="1669">
        <v>803.0</v>
      </c>
      <c r="F334" s="1667">
        <v>8.0</v>
      </c>
      <c r="G334" s="1667" t="s">
        <v>3516</v>
      </c>
      <c r="H334" s="1667">
        <v>46.0</v>
      </c>
      <c r="I334" s="1667">
        <v>1.0</v>
      </c>
      <c r="J334" s="1670">
        <v>10000.0</v>
      </c>
      <c r="K334" s="1670">
        <v>100000.0</v>
      </c>
      <c r="L334" s="1670">
        <v>100000.0</v>
      </c>
      <c r="M334" s="1671"/>
      <c r="N334" s="1671"/>
    </row>
    <row r="335">
      <c r="A335" s="1667">
        <v>326.0</v>
      </c>
      <c r="B335" s="1668" t="s">
        <v>3995</v>
      </c>
      <c r="C335" s="1667">
        <v>9.94945092E8</v>
      </c>
      <c r="D335" s="1669" t="s">
        <v>3996</v>
      </c>
      <c r="E335" s="1669">
        <v>804.0</v>
      </c>
      <c r="F335" s="1667">
        <v>8.0</v>
      </c>
      <c r="G335" s="1667" t="s">
        <v>3459</v>
      </c>
      <c r="H335" s="1667">
        <v>27.0</v>
      </c>
      <c r="I335" s="1667">
        <v>1.0</v>
      </c>
      <c r="J335" s="1670">
        <v>10000.0</v>
      </c>
      <c r="K335" s="1670">
        <v>100000.0</v>
      </c>
      <c r="L335" s="1670">
        <v>100000.0</v>
      </c>
      <c r="M335" s="1671"/>
      <c r="N335" s="1671"/>
    </row>
    <row r="336">
      <c r="A336" s="1631">
        <v>327.0</v>
      </c>
      <c r="B336" s="1632" t="s">
        <v>1120</v>
      </c>
      <c r="C336" s="1631">
        <v>8.35475058E8</v>
      </c>
      <c r="D336" s="1633" t="s">
        <v>3997</v>
      </c>
      <c r="E336" s="1633">
        <v>805.0</v>
      </c>
      <c r="F336" s="1631">
        <v>8.0</v>
      </c>
      <c r="G336" s="1631" t="s">
        <v>3459</v>
      </c>
      <c r="H336" s="1631">
        <v>48.0</v>
      </c>
      <c r="I336" s="1631">
        <v>1.0</v>
      </c>
      <c r="J336" s="1634">
        <v>10000.0</v>
      </c>
      <c r="K336" s="1634">
        <v>100000.0</v>
      </c>
      <c r="L336" s="1634">
        <v>100000.0</v>
      </c>
      <c r="M336" s="1635" t="s">
        <v>3472</v>
      </c>
      <c r="N336" s="1636"/>
    </row>
    <row r="337">
      <c r="A337" s="1667">
        <v>328.0</v>
      </c>
      <c r="B337" s="1668" t="s">
        <v>3998</v>
      </c>
      <c r="C337" s="1667">
        <v>9.89022996E8</v>
      </c>
      <c r="D337" s="1669" t="s">
        <v>3999</v>
      </c>
      <c r="E337" s="1669">
        <v>806.0</v>
      </c>
      <c r="F337" s="1667">
        <v>8.0</v>
      </c>
      <c r="G337" s="1667" t="s">
        <v>3459</v>
      </c>
      <c r="H337" s="1667">
        <v>63.0</v>
      </c>
      <c r="I337" s="1667">
        <v>1.0</v>
      </c>
      <c r="J337" s="1670">
        <v>10000.0</v>
      </c>
      <c r="K337" s="1670">
        <v>100000.0</v>
      </c>
      <c r="L337" s="1670">
        <v>100000.0</v>
      </c>
      <c r="M337" s="1671"/>
      <c r="N337" s="1671"/>
    </row>
    <row r="338">
      <c r="A338" s="1667">
        <v>329.0</v>
      </c>
      <c r="B338" s="1668" t="s">
        <v>4000</v>
      </c>
      <c r="C338" s="1667">
        <v>9.31987462E8</v>
      </c>
      <c r="D338" s="1669" t="s">
        <v>4001</v>
      </c>
      <c r="E338" s="1669">
        <v>807.0</v>
      </c>
      <c r="F338" s="1667">
        <v>8.0</v>
      </c>
      <c r="G338" s="1667" t="s">
        <v>3516</v>
      </c>
      <c r="H338" s="1667">
        <v>56.0</v>
      </c>
      <c r="I338" s="1667">
        <v>1.0</v>
      </c>
      <c r="J338" s="1670">
        <v>10000.0</v>
      </c>
      <c r="K338" s="1670">
        <v>100000.0</v>
      </c>
      <c r="L338" s="1670">
        <v>100000.0</v>
      </c>
      <c r="M338" s="1671"/>
      <c r="N338" s="1671"/>
    </row>
    <row r="339">
      <c r="A339" s="1667">
        <v>330.0</v>
      </c>
      <c r="B339" s="1668" t="s">
        <v>4002</v>
      </c>
      <c r="C339" s="1667">
        <v>9.85649144E8</v>
      </c>
      <c r="D339" s="1669" t="s">
        <v>4003</v>
      </c>
      <c r="E339" s="1669">
        <v>808.0</v>
      </c>
      <c r="F339" s="1667">
        <v>8.0</v>
      </c>
      <c r="G339" s="1667" t="s">
        <v>3464</v>
      </c>
      <c r="H339" s="1667">
        <v>28.0</v>
      </c>
      <c r="I339" s="1667">
        <v>1.0</v>
      </c>
      <c r="J339" s="1670">
        <v>10000.0</v>
      </c>
      <c r="K339" s="1670">
        <v>100000.0</v>
      </c>
      <c r="L339" s="1670">
        <v>100000.0</v>
      </c>
      <c r="M339" s="1671"/>
      <c r="N339" s="1671"/>
    </row>
    <row r="340">
      <c r="A340" s="1667">
        <v>331.0</v>
      </c>
      <c r="B340" s="1668" t="s">
        <v>4004</v>
      </c>
      <c r="C340" s="1667">
        <v>8.11708499E8</v>
      </c>
      <c r="D340" s="1669" t="s">
        <v>4005</v>
      </c>
      <c r="E340" s="1669">
        <v>809.0</v>
      </c>
      <c r="F340" s="1667">
        <v>8.0</v>
      </c>
      <c r="G340" s="1667" t="s">
        <v>3464</v>
      </c>
      <c r="H340" s="1667">
        <v>56.0</v>
      </c>
      <c r="I340" s="1667">
        <v>1.0</v>
      </c>
      <c r="J340" s="1670">
        <v>10000.0</v>
      </c>
      <c r="K340" s="1670">
        <v>100000.0</v>
      </c>
      <c r="L340" s="1670">
        <v>100000.0</v>
      </c>
      <c r="M340" s="1671"/>
      <c r="N340" s="1671"/>
    </row>
    <row r="341">
      <c r="A341" s="1667">
        <v>332.0</v>
      </c>
      <c r="B341" s="1668" t="s">
        <v>4006</v>
      </c>
      <c r="C341" s="1667">
        <v>8.10183735E8</v>
      </c>
      <c r="D341" s="1669" t="s">
        <v>4007</v>
      </c>
      <c r="E341" s="1669">
        <v>813.0</v>
      </c>
      <c r="F341" s="1667">
        <v>8.0</v>
      </c>
      <c r="G341" s="1667" t="s">
        <v>3459</v>
      </c>
      <c r="H341" s="1667">
        <v>39.0</v>
      </c>
      <c r="I341" s="1667">
        <v>1.0</v>
      </c>
      <c r="J341" s="1670">
        <v>10000.0</v>
      </c>
      <c r="K341" s="1670">
        <v>100000.0</v>
      </c>
      <c r="L341" s="1670">
        <v>100000.0</v>
      </c>
      <c r="M341" s="1671"/>
      <c r="N341" s="1671"/>
    </row>
    <row r="342">
      <c r="A342" s="1667">
        <v>333.0</v>
      </c>
      <c r="B342" s="1668" t="s">
        <v>4008</v>
      </c>
      <c r="C342" s="1667">
        <v>8.40848209E8</v>
      </c>
      <c r="D342" s="1669" t="s">
        <v>4009</v>
      </c>
      <c r="E342" s="1669">
        <v>815.0</v>
      </c>
      <c r="F342" s="1667">
        <v>8.0</v>
      </c>
      <c r="G342" s="1667" t="s">
        <v>3516</v>
      </c>
      <c r="H342" s="1667">
        <v>30.0</v>
      </c>
      <c r="I342" s="1667">
        <v>1.0</v>
      </c>
      <c r="J342" s="1670">
        <v>10000.0</v>
      </c>
      <c r="K342" s="1670">
        <v>100000.0</v>
      </c>
      <c r="L342" s="1670">
        <v>100000.0</v>
      </c>
      <c r="M342" s="1671"/>
      <c r="N342" s="1671"/>
    </row>
    <row r="343">
      <c r="A343" s="1667">
        <v>334.0</v>
      </c>
      <c r="B343" s="1668" t="s">
        <v>4010</v>
      </c>
      <c r="C343" s="1667">
        <v>9.22755224E8</v>
      </c>
      <c r="D343" s="1669" t="s">
        <v>4011</v>
      </c>
      <c r="E343" s="1669">
        <v>818.0</v>
      </c>
      <c r="F343" s="1667">
        <v>8.0</v>
      </c>
      <c r="G343" s="1667" t="s">
        <v>3464</v>
      </c>
      <c r="H343" s="1667">
        <v>27.0</v>
      </c>
      <c r="I343" s="1667">
        <v>1.0</v>
      </c>
      <c r="J343" s="1670">
        <v>10000.0</v>
      </c>
      <c r="K343" s="1670">
        <v>100000.0</v>
      </c>
      <c r="L343" s="1670">
        <v>100000.0</v>
      </c>
      <c r="M343" s="1671"/>
      <c r="N343" s="1671"/>
    </row>
    <row r="344">
      <c r="A344" s="1667">
        <v>335.0</v>
      </c>
      <c r="B344" s="1668" t="s">
        <v>4012</v>
      </c>
      <c r="C344" s="1667">
        <v>8.53635645E8</v>
      </c>
      <c r="D344" s="1672"/>
      <c r="E344" s="1669">
        <v>819.0</v>
      </c>
      <c r="F344" s="1667">
        <v>8.0</v>
      </c>
      <c r="G344" s="1667" t="s">
        <v>3459</v>
      </c>
      <c r="H344" s="1667">
        <v>32.0</v>
      </c>
      <c r="I344" s="1667">
        <v>1.0</v>
      </c>
      <c r="J344" s="1670">
        <v>10000.0</v>
      </c>
      <c r="K344" s="1670">
        <v>100000.0</v>
      </c>
      <c r="L344" s="1670">
        <v>100000.0</v>
      </c>
      <c r="M344" s="1671"/>
      <c r="N344" s="1671"/>
    </row>
    <row r="345">
      <c r="A345" s="1667">
        <v>336.0</v>
      </c>
      <c r="B345" s="1668" t="s">
        <v>4013</v>
      </c>
      <c r="C345" s="1667">
        <v>8.05969956E8</v>
      </c>
      <c r="D345" s="1669" t="s">
        <v>4014</v>
      </c>
      <c r="E345" s="1669">
        <v>901.0</v>
      </c>
      <c r="F345" s="1667">
        <v>9.0</v>
      </c>
      <c r="G345" s="1667" t="s">
        <v>3448</v>
      </c>
      <c r="H345" s="1667">
        <v>56.0</v>
      </c>
      <c r="I345" s="1667">
        <v>1.0</v>
      </c>
      <c r="J345" s="1670">
        <v>10000.0</v>
      </c>
      <c r="K345" s="1670">
        <v>100000.0</v>
      </c>
      <c r="L345" s="1670">
        <v>100000.0</v>
      </c>
      <c r="M345" s="1682"/>
      <c r="N345" s="1671"/>
    </row>
    <row r="346">
      <c r="A346" s="1631">
        <v>337.0</v>
      </c>
      <c r="B346" s="1632" t="s">
        <v>4015</v>
      </c>
      <c r="C346" s="1631">
        <v>9.35559835E8</v>
      </c>
      <c r="D346" s="1633" t="s">
        <v>4016</v>
      </c>
      <c r="E346" s="1633">
        <v>902.0</v>
      </c>
      <c r="F346" s="1631">
        <v>9.0</v>
      </c>
      <c r="G346" s="1631" t="s">
        <v>3448</v>
      </c>
      <c r="H346" s="1631">
        <v>43.0</v>
      </c>
      <c r="I346" s="1631">
        <v>1.0</v>
      </c>
      <c r="J346" s="1634">
        <v>10000.0</v>
      </c>
      <c r="K346" s="1634">
        <v>100000.0</v>
      </c>
      <c r="L346" s="1634">
        <v>100000.0</v>
      </c>
      <c r="M346" s="1635" t="s">
        <v>3472</v>
      </c>
      <c r="N346" s="1636"/>
    </row>
    <row r="347">
      <c r="A347" s="1667">
        <v>338.0</v>
      </c>
      <c r="B347" s="1668" t="s">
        <v>4017</v>
      </c>
      <c r="C347" s="1667">
        <v>8.91444882E8</v>
      </c>
      <c r="D347" s="1669" t="s">
        <v>4018</v>
      </c>
      <c r="E347" s="1669">
        <v>903.0</v>
      </c>
      <c r="F347" s="1667">
        <v>9.0</v>
      </c>
      <c r="G347" s="1667" t="s">
        <v>3471</v>
      </c>
      <c r="H347" s="1667">
        <v>48.0</v>
      </c>
      <c r="I347" s="1667">
        <v>1.0</v>
      </c>
      <c r="J347" s="1670">
        <v>10000.0</v>
      </c>
      <c r="K347" s="1670">
        <v>100000.0</v>
      </c>
      <c r="L347" s="1670">
        <v>100000.0</v>
      </c>
      <c r="M347" s="1682"/>
      <c r="N347" s="1671"/>
    </row>
    <row r="348">
      <c r="A348" s="1667">
        <v>339.0</v>
      </c>
      <c r="B348" s="1668" t="s">
        <v>4019</v>
      </c>
      <c r="C348" s="1667">
        <v>8.05542999E8</v>
      </c>
      <c r="D348" s="1669" t="s">
        <v>4020</v>
      </c>
      <c r="E348" s="1669">
        <v>904.0</v>
      </c>
      <c r="F348" s="1667">
        <v>9.0</v>
      </c>
      <c r="G348" s="1667" t="s">
        <v>3448</v>
      </c>
      <c r="H348" s="1667">
        <v>53.0</v>
      </c>
      <c r="I348" s="1667">
        <v>1.0</v>
      </c>
      <c r="J348" s="1670">
        <v>10000.0</v>
      </c>
      <c r="K348" s="1670">
        <v>100000.0</v>
      </c>
      <c r="L348" s="1670">
        <v>100000.0</v>
      </c>
      <c r="M348" s="1682"/>
      <c r="N348" s="1671"/>
    </row>
    <row r="349">
      <c r="A349" s="1631">
        <v>340.0</v>
      </c>
      <c r="B349" s="1632" t="s">
        <v>4021</v>
      </c>
      <c r="C349" s="1631">
        <v>8.18188435E8</v>
      </c>
      <c r="D349" s="1633" t="s">
        <v>4022</v>
      </c>
      <c r="E349" s="1633">
        <v>905.0</v>
      </c>
      <c r="F349" s="1631">
        <v>9.0</v>
      </c>
      <c r="G349" s="1631" t="s">
        <v>3448</v>
      </c>
      <c r="H349" s="1631">
        <v>45.0</v>
      </c>
      <c r="I349" s="1631">
        <v>1.0</v>
      </c>
      <c r="J349" s="1634">
        <v>10000.0</v>
      </c>
      <c r="K349" s="1634">
        <v>100000.0</v>
      </c>
      <c r="L349" s="1634">
        <v>100000.0</v>
      </c>
      <c r="M349" s="1635" t="s">
        <v>3472</v>
      </c>
      <c r="N349" s="1636"/>
    </row>
    <row r="350">
      <c r="A350" s="1667">
        <v>341.0</v>
      </c>
      <c r="B350" s="1668" t="s">
        <v>4023</v>
      </c>
      <c r="C350" s="1667">
        <v>8.04445558E8</v>
      </c>
      <c r="D350" s="1669" t="s">
        <v>4024</v>
      </c>
      <c r="E350" s="1669">
        <v>906.0</v>
      </c>
      <c r="F350" s="1667">
        <v>9.0</v>
      </c>
      <c r="G350" s="1667" t="s">
        <v>3448</v>
      </c>
      <c r="H350" s="1667">
        <v>52.0</v>
      </c>
      <c r="I350" s="1667">
        <v>1.0</v>
      </c>
      <c r="J350" s="1670">
        <v>10000.0</v>
      </c>
      <c r="K350" s="1670">
        <v>100000.0</v>
      </c>
      <c r="L350" s="1670">
        <v>100000.0</v>
      </c>
      <c r="M350" s="1671"/>
      <c r="N350" s="1671"/>
    </row>
    <row r="351">
      <c r="A351" s="1667">
        <v>342.0</v>
      </c>
      <c r="B351" s="1668" t="s">
        <v>4025</v>
      </c>
      <c r="C351" s="1667">
        <v>8.67104845E8</v>
      </c>
      <c r="D351" s="1669" t="s">
        <v>4026</v>
      </c>
      <c r="E351" s="1669">
        <v>907.0</v>
      </c>
      <c r="F351" s="1667">
        <v>9.0</v>
      </c>
      <c r="G351" s="1667" t="s">
        <v>3471</v>
      </c>
      <c r="H351" s="1667">
        <v>26.0</v>
      </c>
      <c r="I351" s="1667">
        <v>1.0</v>
      </c>
      <c r="J351" s="1670">
        <v>10000.0</v>
      </c>
      <c r="K351" s="1670">
        <v>100000.0</v>
      </c>
      <c r="L351" s="1670">
        <v>100000.0</v>
      </c>
      <c r="M351" s="1671"/>
      <c r="N351" s="1671"/>
    </row>
    <row r="352">
      <c r="A352" s="1667">
        <v>343.0</v>
      </c>
      <c r="B352" s="1668" t="s">
        <v>4027</v>
      </c>
      <c r="C352" s="1667">
        <v>8.15941448E8</v>
      </c>
      <c r="D352" s="1669" t="s">
        <v>4028</v>
      </c>
      <c r="E352" s="1669">
        <v>908.0</v>
      </c>
      <c r="F352" s="1667">
        <v>9.0</v>
      </c>
      <c r="G352" s="1667" t="s">
        <v>3448</v>
      </c>
      <c r="H352" s="1667">
        <v>50.0</v>
      </c>
      <c r="I352" s="1667">
        <v>1.0</v>
      </c>
      <c r="J352" s="1670">
        <v>10000.0</v>
      </c>
      <c r="K352" s="1670">
        <v>100000.0</v>
      </c>
      <c r="L352" s="1670">
        <v>100000.0</v>
      </c>
      <c r="M352" s="1671"/>
      <c r="N352" s="1671"/>
    </row>
    <row r="353">
      <c r="A353" s="1667">
        <v>344.0</v>
      </c>
      <c r="B353" s="1668" t="s">
        <v>4029</v>
      </c>
      <c r="C353" s="1667">
        <v>9.02354924E8</v>
      </c>
      <c r="D353" s="1669" t="s">
        <v>4030</v>
      </c>
      <c r="E353" s="1669">
        <v>910.0</v>
      </c>
      <c r="F353" s="1667">
        <v>9.0</v>
      </c>
      <c r="G353" s="1667" t="s">
        <v>3448</v>
      </c>
      <c r="H353" s="1667">
        <v>30.0</v>
      </c>
      <c r="I353" s="1667">
        <v>1.0</v>
      </c>
      <c r="J353" s="1670">
        <v>10000.0</v>
      </c>
      <c r="K353" s="1670">
        <v>100000.0</v>
      </c>
      <c r="L353" s="1670">
        <v>100000.0</v>
      </c>
      <c r="M353" s="1671"/>
      <c r="N353" s="1671"/>
    </row>
    <row r="354">
      <c r="A354" s="1667">
        <v>345.0</v>
      </c>
      <c r="B354" s="1668" t="s">
        <v>4031</v>
      </c>
      <c r="C354" s="1667">
        <v>8.96836114E8</v>
      </c>
      <c r="D354" s="1669" t="s">
        <v>4032</v>
      </c>
      <c r="E354" s="1669">
        <v>911.0</v>
      </c>
      <c r="F354" s="1667">
        <v>9.0</v>
      </c>
      <c r="G354" s="1667" t="s">
        <v>3448</v>
      </c>
      <c r="H354" s="1667">
        <v>35.0</v>
      </c>
      <c r="I354" s="1667">
        <v>1.0</v>
      </c>
      <c r="J354" s="1670">
        <v>10000.0</v>
      </c>
      <c r="K354" s="1670">
        <v>100000.0</v>
      </c>
      <c r="L354" s="1670">
        <v>100000.0</v>
      </c>
      <c r="M354" s="1671"/>
      <c r="N354" s="1671"/>
    </row>
    <row r="355">
      <c r="A355" s="1667">
        <v>346.0</v>
      </c>
      <c r="B355" s="1668" t="s">
        <v>4033</v>
      </c>
      <c r="C355" s="1667">
        <v>8.31909817E8</v>
      </c>
      <c r="D355" s="1669" t="s">
        <v>4034</v>
      </c>
      <c r="E355" s="1669">
        <v>912.0</v>
      </c>
      <c r="F355" s="1667">
        <v>9.0</v>
      </c>
      <c r="G355" s="1667" t="s">
        <v>3448</v>
      </c>
      <c r="H355" s="1667">
        <v>33.0</v>
      </c>
      <c r="I355" s="1667">
        <v>1.0</v>
      </c>
      <c r="J355" s="1670">
        <v>10000.0</v>
      </c>
      <c r="K355" s="1670">
        <v>100000.0</v>
      </c>
      <c r="L355" s="1670">
        <v>100000.0</v>
      </c>
      <c r="M355" s="1671"/>
      <c r="N355" s="1671"/>
    </row>
    <row r="356">
      <c r="A356" s="1667">
        <v>347.0</v>
      </c>
      <c r="B356" s="1668" t="s">
        <v>4035</v>
      </c>
      <c r="C356" s="1667">
        <v>9.54159963E8</v>
      </c>
      <c r="D356" s="1669" t="s">
        <v>4036</v>
      </c>
      <c r="E356" s="1669">
        <v>914.0</v>
      </c>
      <c r="F356" s="1667">
        <v>9.0</v>
      </c>
      <c r="G356" s="1667" t="s">
        <v>3471</v>
      </c>
      <c r="H356" s="1667">
        <v>31.0</v>
      </c>
      <c r="I356" s="1667">
        <v>1.0</v>
      </c>
      <c r="J356" s="1670">
        <v>10000.0</v>
      </c>
      <c r="K356" s="1670">
        <v>100000.0</v>
      </c>
      <c r="L356" s="1670">
        <v>100000.0</v>
      </c>
      <c r="M356" s="1671"/>
      <c r="N356" s="1671"/>
    </row>
    <row r="357">
      <c r="A357" s="1667">
        <v>348.0</v>
      </c>
      <c r="B357" s="1668" t="s">
        <v>4037</v>
      </c>
      <c r="C357" s="1667">
        <v>8.50414949E8</v>
      </c>
      <c r="D357" s="1669" t="s">
        <v>4038</v>
      </c>
      <c r="E357" s="1669">
        <v>915.0</v>
      </c>
      <c r="F357" s="1667">
        <v>9.0</v>
      </c>
      <c r="G357" s="1667" t="s">
        <v>3471</v>
      </c>
      <c r="H357" s="1667">
        <v>44.0</v>
      </c>
      <c r="I357" s="1667">
        <v>1.0</v>
      </c>
      <c r="J357" s="1670">
        <v>10000.0</v>
      </c>
      <c r="K357" s="1670">
        <v>100000.0</v>
      </c>
      <c r="L357" s="1670">
        <v>100000.0</v>
      </c>
      <c r="M357" s="1671"/>
      <c r="N357" s="1671"/>
    </row>
    <row r="358">
      <c r="A358" s="1667">
        <v>349.0</v>
      </c>
      <c r="B358" s="1668" t="s">
        <v>4039</v>
      </c>
      <c r="C358" s="1667">
        <v>9.68262242E8</v>
      </c>
      <c r="D358" s="1669" t="s">
        <v>4040</v>
      </c>
      <c r="E358" s="1669">
        <v>916.0</v>
      </c>
      <c r="F358" s="1667">
        <v>9.0</v>
      </c>
      <c r="G358" s="1667" t="s">
        <v>3448</v>
      </c>
      <c r="H358" s="1667">
        <v>32.0</v>
      </c>
      <c r="I358" s="1667">
        <v>1.0</v>
      </c>
      <c r="J358" s="1670">
        <v>10000.0</v>
      </c>
      <c r="K358" s="1670">
        <v>100000.0</v>
      </c>
      <c r="L358" s="1670">
        <v>100000.0</v>
      </c>
      <c r="M358" s="1671"/>
      <c r="N358" s="1671"/>
    </row>
    <row r="359">
      <c r="A359" s="1667">
        <v>350.0</v>
      </c>
      <c r="B359" s="1668" t="s">
        <v>4041</v>
      </c>
      <c r="C359" s="1667">
        <v>9.67964994E8</v>
      </c>
      <c r="D359" s="1669" t="s">
        <v>4042</v>
      </c>
      <c r="E359" s="1669">
        <v>917.0</v>
      </c>
      <c r="F359" s="1667">
        <v>9.0</v>
      </c>
      <c r="G359" s="1667" t="s">
        <v>3448</v>
      </c>
      <c r="H359" s="1667">
        <v>30.0</v>
      </c>
      <c r="I359" s="1667">
        <v>1.0</v>
      </c>
      <c r="J359" s="1670">
        <v>10000.0</v>
      </c>
      <c r="K359" s="1670">
        <v>100000.0</v>
      </c>
      <c r="L359" s="1670">
        <v>100000.0</v>
      </c>
      <c r="M359" s="1671"/>
      <c r="N359" s="1671"/>
    </row>
    <row r="360">
      <c r="A360" s="1667">
        <v>351.0</v>
      </c>
      <c r="B360" s="1668" t="s">
        <v>4043</v>
      </c>
      <c r="C360" s="1667">
        <v>6.56156252E8</v>
      </c>
      <c r="D360" s="1672"/>
      <c r="E360" s="1669">
        <v>918.0</v>
      </c>
      <c r="F360" s="1667">
        <v>9.0</v>
      </c>
      <c r="G360" s="1667" t="s">
        <v>3448</v>
      </c>
      <c r="H360" s="1667">
        <v>44.0</v>
      </c>
      <c r="I360" s="1667">
        <v>1.0</v>
      </c>
      <c r="J360" s="1670">
        <v>10000.0</v>
      </c>
      <c r="K360" s="1670">
        <v>100000.0</v>
      </c>
      <c r="L360" s="1670">
        <v>100000.0</v>
      </c>
      <c r="M360" s="1671"/>
      <c r="N360" s="1671"/>
    </row>
    <row r="361">
      <c r="A361" s="1631">
        <v>352.0</v>
      </c>
      <c r="B361" s="1632" t="s">
        <v>4044</v>
      </c>
      <c r="C361" s="1631">
        <v>9.25696352E8</v>
      </c>
      <c r="D361" s="1633" t="s">
        <v>4045</v>
      </c>
      <c r="E361" s="1633">
        <v>919.0</v>
      </c>
      <c r="F361" s="1631">
        <v>9.0</v>
      </c>
      <c r="G361" s="1631" t="s">
        <v>3448</v>
      </c>
      <c r="H361" s="1631">
        <v>63.0</v>
      </c>
      <c r="I361" s="1631">
        <v>1.0</v>
      </c>
      <c r="J361" s="1634">
        <v>10000.0</v>
      </c>
      <c r="K361" s="1634">
        <v>100000.0</v>
      </c>
      <c r="L361" s="1634">
        <v>100000.0</v>
      </c>
      <c r="M361" s="1635" t="s">
        <v>3472</v>
      </c>
      <c r="N361" s="1636"/>
    </row>
    <row r="362">
      <c r="A362" s="1667">
        <v>353.0</v>
      </c>
      <c r="B362" s="1668" t="s">
        <v>4046</v>
      </c>
      <c r="C362" s="1667">
        <v>9.28326686E8</v>
      </c>
      <c r="D362" s="1669" t="s">
        <v>4047</v>
      </c>
      <c r="E362" s="1669">
        <v>920.0</v>
      </c>
      <c r="F362" s="1667">
        <v>9.0</v>
      </c>
      <c r="G362" s="1667" t="s">
        <v>3448</v>
      </c>
      <c r="H362" s="1667">
        <v>28.0</v>
      </c>
      <c r="I362" s="1667">
        <v>1.0</v>
      </c>
      <c r="J362" s="1670">
        <v>10000.0</v>
      </c>
      <c r="K362" s="1670">
        <v>100000.0</v>
      </c>
      <c r="L362" s="1670">
        <v>100000.0</v>
      </c>
      <c r="M362" s="1671"/>
      <c r="N362" s="1671"/>
    </row>
    <row r="363">
      <c r="A363" s="1691" t="s">
        <v>4048</v>
      </c>
      <c r="B363" s="1630"/>
      <c r="C363" s="1630"/>
      <c r="D363" s="1630"/>
      <c r="E363" s="1630"/>
      <c r="F363" s="1630"/>
      <c r="G363" s="1630"/>
      <c r="H363" s="1630"/>
      <c r="I363" s="1692"/>
      <c r="J363" s="1693">
        <v>4810000.0</v>
      </c>
      <c r="K363" s="1693">
        <v>3.53E7</v>
      </c>
      <c r="L363" s="1693">
        <v>3.53E7</v>
      </c>
      <c r="M363" s="1694"/>
      <c r="N363" s="1694"/>
    </row>
    <row r="366">
      <c r="B366" s="230"/>
    </row>
    <row r="369">
      <c r="G369" s="273"/>
    </row>
  </sheetData>
  <autoFilter ref="$A$1:$N$363"/>
  <mergeCells count="8">
    <mergeCell ref="A1:N1"/>
    <mergeCell ref="A2:N2"/>
    <mergeCell ref="A15:N15"/>
    <mergeCell ref="A21:N21"/>
    <mergeCell ref="A32:N32"/>
    <mergeCell ref="A69:N69"/>
    <mergeCell ref="A76:N76"/>
    <mergeCell ref="A363:I363"/>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75"/>
    <col customWidth="1" min="7" max="7" width="25.25"/>
    <col customWidth="1" min="13" max="13" width="31.13"/>
    <col customWidth="1" min="15" max="15" width="17.38"/>
    <col customWidth="1" min="16" max="16" width="25.75"/>
    <col customWidth="1" min="20" max="20" width="19.38"/>
    <col customWidth="1" min="21" max="21" width="18.13"/>
    <col customWidth="1" min="22" max="22" width="15.75"/>
  </cols>
  <sheetData>
    <row r="1">
      <c r="A1" s="1695" t="s">
        <v>4049</v>
      </c>
    </row>
    <row r="2">
      <c r="A2" s="1696" t="s">
        <v>4050</v>
      </c>
    </row>
    <row r="3">
      <c r="A3" s="1697" t="s">
        <v>4051</v>
      </c>
      <c r="B3" s="1697" t="s">
        <v>4052</v>
      </c>
      <c r="C3" s="1697" t="s">
        <v>3437</v>
      </c>
      <c r="D3" s="1697" t="s">
        <v>32</v>
      </c>
      <c r="E3" s="1697" t="s">
        <v>3434</v>
      </c>
      <c r="F3" s="1697" t="s">
        <v>3435</v>
      </c>
      <c r="G3" s="1697" t="s">
        <v>3436</v>
      </c>
      <c r="H3" s="1697" t="s">
        <v>4053</v>
      </c>
      <c r="I3" s="1697" t="s">
        <v>240</v>
      </c>
      <c r="J3" s="1697" t="s">
        <v>4054</v>
      </c>
      <c r="K3" s="1697" t="s">
        <v>3438</v>
      </c>
      <c r="L3" s="1697" t="s">
        <v>4055</v>
      </c>
      <c r="M3" s="1697" t="s">
        <v>4056</v>
      </c>
    </row>
    <row r="4">
      <c r="A4" s="1698">
        <v>1.0</v>
      </c>
      <c r="B4" s="1698" t="s">
        <v>4057</v>
      </c>
      <c r="C4" s="1698">
        <v>2.0</v>
      </c>
      <c r="D4" s="1698" t="s">
        <v>4058</v>
      </c>
      <c r="E4" s="1699" t="s">
        <v>4059</v>
      </c>
      <c r="F4" s="1699">
        <v>9.17894653E8</v>
      </c>
      <c r="G4" s="1699" t="s">
        <v>4060</v>
      </c>
      <c r="H4" s="1699" t="s">
        <v>96</v>
      </c>
      <c r="I4" s="1698" t="s">
        <v>4061</v>
      </c>
      <c r="J4" s="1700">
        <v>46076.0</v>
      </c>
      <c r="K4" s="1698" t="s">
        <v>4062</v>
      </c>
      <c r="L4" s="1701">
        <v>3450000.0</v>
      </c>
      <c r="M4" s="1699" t="s">
        <v>4063</v>
      </c>
      <c r="O4" s="205" t="s">
        <v>2085</v>
      </c>
      <c r="P4" s="988" t="s">
        <v>4064</v>
      </c>
      <c r="Q4" s="205" t="s">
        <v>1708</v>
      </c>
      <c r="R4" s="205" t="s">
        <v>2840</v>
      </c>
      <c r="S4" s="206" t="s">
        <v>1248</v>
      </c>
      <c r="T4" s="205" t="s">
        <v>1249</v>
      </c>
      <c r="U4" s="206" t="s">
        <v>874</v>
      </c>
      <c r="V4" s="205" t="s">
        <v>34</v>
      </c>
      <c r="W4" s="205" t="s">
        <v>1113</v>
      </c>
      <c r="X4" s="206" t="s">
        <v>1250</v>
      </c>
      <c r="Y4" s="725" t="s">
        <v>1709</v>
      </c>
      <c r="Z4" s="206" t="s">
        <v>1710</v>
      </c>
      <c r="AA4" s="206" t="s">
        <v>1711</v>
      </c>
      <c r="AB4" s="206" t="s">
        <v>1251</v>
      </c>
      <c r="AC4" s="205" t="s">
        <v>114</v>
      </c>
    </row>
    <row r="5">
      <c r="A5" s="1702">
        <v>2.0</v>
      </c>
      <c r="B5" s="1702" t="s">
        <v>4057</v>
      </c>
      <c r="C5" s="1702">
        <v>2.0</v>
      </c>
      <c r="D5" s="1702" t="s">
        <v>520</v>
      </c>
      <c r="E5" s="1703" t="s">
        <v>4065</v>
      </c>
      <c r="F5" s="1703">
        <v>9.56629445E8</v>
      </c>
      <c r="G5" s="1703" t="s">
        <v>4066</v>
      </c>
      <c r="H5" s="1703" t="s">
        <v>96</v>
      </c>
      <c r="I5" s="1702" t="s">
        <v>4067</v>
      </c>
      <c r="J5" s="1704"/>
      <c r="K5" s="1702" t="s">
        <v>4068</v>
      </c>
      <c r="L5" s="1705">
        <v>2399000.0</v>
      </c>
      <c r="M5" s="1703" t="s">
        <v>4069</v>
      </c>
    </row>
    <row r="6">
      <c r="A6" s="1706">
        <v>3.0</v>
      </c>
      <c r="B6" s="1706" t="s">
        <v>4057</v>
      </c>
      <c r="C6" s="1706">
        <v>2.0</v>
      </c>
      <c r="D6" s="1706" t="s">
        <v>4070</v>
      </c>
      <c r="E6" s="1707" t="s">
        <v>4065</v>
      </c>
      <c r="F6" s="1707">
        <v>9.56629445E8</v>
      </c>
      <c r="G6" s="1707" t="s">
        <v>4066</v>
      </c>
      <c r="H6" s="1707" t="s">
        <v>96</v>
      </c>
      <c r="I6" s="1706" t="s">
        <v>4067</v>
      </c>
      <c r="J6" s="1708"/>
      <c r="K6" s="1706" t="s">
        <v>4071</v>
      </c>
      <c r="L6" s="1709">
        <v>2399000.0</v>
      </c>
      <c r="M6" s="1707" t="s">
        <v>4069</v>
      </c>
    </row>
    <row r="7">
      <c r="A7" s="1702">
        <v>4.0</v>
      </c>
      <c r="B7" s="1702" t="s">
        <v>4057</v>
      </c>
      <c r="C7" s="1702">
        <v>2.0</v>
      </c>
      <c r="D7" s="1702" t="s">
        <v>4072</v>
      </c>
      <c r="E7" s="1703" t="s">
        <v>4073</v>
      </c>
      <c r="F7" s="1703">
        <v>8.84523952E8</v>
      </c>
      <c r="G7" s="1703" t="s">
        <v>4074</v>
      </c>
      <c r="H7" s="1703" t="s">
        <v>96</v>
      </c>
      <c r="I7" s="1702" t="s">
        <v>4075</v>
      </c>
      <c r="J7" s="1704"/>
      <c r="K7" s="1702" t="s">
        <v>4076</v>
      </c>
      <c r="L7" s="1705">
        <v>2360000.0</v>
      </c>
      <c r="M7" s="1703" t="s">
        <v>4077</v>
      </c>
    </row>
    <row r="8">
      <c r="A8" s="1706">
        <v>5.0</v>
      </c>
      <c r="B8" s="1706" t="s">
        <v>4057</v>
      </c>
      <c r="C8" s="1706">
        <v>2.0</v>
      </c>
      <c r="D8" s="1706" t="s">
        <v>4078</v>
      </c>
      <c r="E8" s="1707" t="s">
        <v>4079</v>
      </c>
      <c r="F8" s="1707">
        <v>6.55361666E8</v>
      </c>
      <c r="G8" s="1707" t="s">
        <v>4080</v>
      </c>
      <c r="H8" s="1707" t="s">
        <v>96</v>
      </c>
      <c r="I8" s="1706" t="s">
        <v>4067</v>
      </c>
      <c r="J8" s="1708"/>
      <c r="K8" s="1706" t="s">
        <v>4071</v>
      </c>
      <c r="L8" s="1709">
        <v>2299000.0</v>
      </c>
      <c r="M8" s="1707" t="s">
        <v>4069</v>
      </c>
    </row>
    <row r="9">
      <c r="A9" s="1702">
        <v>6.0</v>
      </c>
      <c r="B9" s="1702" t="s">
        <v>4057</v>
      </c>
      <c r="C9" s="1702">
        <v>2.0</v>
      </c>
      <c r="D9" s="1702" t="s">
        <v>2117</v>
      </c>
      <c r="E9" s="1703" t="s">
        <v>4065</v>
      </c>
      <c r="F9" s="1703">
        <v>9.56629445E8</v>
      </c>
      <c r="G9" s="1703" t="s">
        <v>4066</v>
      </c>
      <c r="H9" s="1703" t="s">
        <v>96</v>
      </c>
      <c r="I9" s="1702" t="s">
        <v>4067</v>
      </c>
      <c r="J9" s="1704"/>
      <c r="K9" s="1702" t="s">
        <v>4076</v>
      </c>
      <c r="L9" s="1705">
        <v>2399000.0</v>
      </c>
      <c r="M9" s="1703" t="s">
        <v>4069</v>
      </c>
    </row>
    <row r="10">
      <c r="A10" s="1706">
        <v>7.0</v>
      </c>
      <c r="B10" s="1706" t="s">
        <v>4057</v>
      </c>
      <c r="C10" s="1706">
        <v>2.0</v>
      </c>
      <c r="D10" s="1706" t="s">
        <v>2132</v>
      </c>
      <c r="E10" s="1707" t="s">
        <v>4065</v>
      </c>
      <c r="F10" s="1707">
        <v>9.56629445E8</v>
      </c>
      <c r="G10" s="1707" t="s">
        <v>4066</v>
      </c>
      <c r="H10" s="1707" t="s">
        <v>96</v>
      </c>
      <c r="I10" s="1706" t="s">
        <v>4067</v>
      </c>
      <c r="J10" s="1708"/>
      <c r="K10" s="1706" t="s">
        <v>4071</v>
      </c>
      <c r="L10" s="1709">
        <v>2399000.0</v>
      </c>
      <c r="M10" s="1707" t="s">
        <v>4069</v>
      </c>
    </row>
    <row r="11">
      <c r="A11" s="1710">
        <v>8.0</v>
      </c>
      <c r="B11" s="1710" t="s">
        <v>4057</v>
      </c>
      <c r="C11" s="1710">
        <v>2.0</v>
      </c>
      <c r="D11" s="1710" t="s">
        <v>2266</v>
      </c>
      <c r="E11" s="1711" t="s">
        <v>4081</v>
      </c>
      <c r="F11" s="1711">
        <v>9.66535462E8</v>
      </c>
      <c r="G11" s="1711" t="s">
        <v>4082</v>
      </c>
      <c r="H11" s="1711" t="s">
        <v>96</v>
      </c>
      <c r="I11" s="1710" t="s">
        <v>4083</v>
      </c>
      <c r="J11" s="1712"/>
      <c r="K11" s="1710" t="s">
        <v>4076</v>
      </c>
      <c r="L11" s="1713">
        <v>2450000.0</v>
      </c>
      <c r="M11" s="1711" t="s">
        <v>4084</v>
      </c>
    </row>
    <row r="12">
      <c r="A12" s="1706">
        <v>9.0</v>
      </c>
      <c r="B12" s="1706" t="s">
        <v>4057</v>
      </c>
      <c r="C12" s="1706">
        <v>2.0</v>
      </c>
      <c r="D12" s="1706" t="s">
        <v>2263</v>
      </c>
      <c r="E12" s="1707" t="s">
        <v>4085</v>
      </c>
      <c r="F12" s="1707">
        <v>6.26394946E8</v>
      </c>
      <c r="G12" s="1714"/>
      <c r="H12" s="1707" t="s">
        <v>96</v>
      </c>
      <c r="I12" s="1706" t="s">
        <v>4083</v>
      </c>
      <c r="J12" s="1708"/>
      <c r="K12" s="1706" t="s">
        <v>4071</v>
      </c>
      <c r="L12" s="1709">
        <v>2500000.0</v>
      </c>
      <c r="M12" s="1707" t="s">
        <v>4086</v>
      </c>
    </row>
    <row r="13">
      <c r="A13" s="1710">
        <v>10.0</v>
      </c>
      <c r="B13" s="1710" t="s">
        <v>4057</v>
      </c>
      <c r="C13" s="1710">
        <v>2.0</v>
      </c>
      <c r="D13" s="1710" t="s">
        <v>3093</v>
      </c>
      <c r="E13" s="1711" t="s">
        <v>4087</v>
      </c>
      <c r="F13" s="1711">
        <v>8.2807585E8</v>
      </c>
      <c r="G13" s="1711" t="s">
        <v>4088</v>
      </c>
      <c r="H13" s="1711" t="s">
        <v>96</v>
      </c>
      <c r="I13" s="1710" t="s">
        <v>4089</v>
      </c>
      <c r="J13" s="1712"/>
      <c r="K13" s="1710" t="s">
        <v>4076</v>
      </c>
      <c r="L13" s="1713">
        <v>2400000.0</v>
      </c>
      <c r="M13" s="1711" t="s">
        <v>4084</v>
      </c>
    </row>
    <row r="14">
      <c r="A14" s="1715">
        <v>11.0</v>
      </c>
      <c r="B14" s="1715" t="s">
        <v>4057</v>
      </c>
      <c r="C14" s="1715">
        <v>2.0</v>
      </c>
      <c r="D14" s="1715" t="s">
        <v>3129</v>
      </c>
      <c r="E14" s="1716" t="s">
        <v>4090</v>
      </c>
      <c r="F14" s="1716">
        <v>8.81956414E8</v>
      </c>
      <c r="G14" s="1716" t="s">
        <v>4091</v>
      </c>
      <c r="H14" s="1716">
        <v>8.81956414E8</v>
      </c>
      <c r="I14" s="1715" t="s">
        <v>4092</v>
      </c>
      <c r="J14" s="1717"/>
      <c r="K14" s="1715" t="s">
        <v>4093</v>
      </c>
      <c r="L14" s="1718">
        <v>2290000.0</v>
      </c>
      <c r="M14" s="1716" t="s">
        <v>4094</v>
      </c>
    </row>
    <row r="15">
      <c r="A15" s="1710">
        <v>12.0</v>
      </c>
      <c r="B15" s="1710" t="s">
        <v>4057</v>
      </c>
      <c r="C15" s="1710">
        <v>2.0</v>
      </c>
      <c r="D15" s="1710" t="s">
        <v>1982</v>
      </c>
      <c r="E15" s="1711" t="s">
        <v>4095</v>
      </c>
      <c r="F15" s="1711">
        <v>9.37944249E8</v>
      </c>
      <c r="G15" s="1711" t="s">
        <v>4096</v>
      </c>
      <c r="H15" s="1711" t="s">
        <v>96</v>
      </c>
      <c r="I15" s="1710" t="s">
        <v>4089</v>
      </c>
      <c r="J15" s="1712"/>
      <c r="K15" s="1710" t="s">
        <v>4097</v>
      </c>
      <c r="L15" s="1713">
        <v>2690000.0</v>
      </c>
      <c r="M15" s="1711" t="s">
        <v>4084</v>
      </c>
    </row>
    <row r="16">
      <c r="A16" s="1706">
        <v>13.0</v>
      </c>
      <c r="B16" s="1706" t="s">
        <v>4057</v>
      </c>
      <c r="C16" s="1706">
        <v>2.0</v>
      </c>
      <c r="D16" s="1706" t="s">
        <v>2552</v>
      </c>
      <c r="E16" s="1707" t="s">
        <v>4059</v>
      </c>
      <c r="F16" s="1707">
        <v>9.17894653E8</v>
      </c>
      <c r="G16" s="1707" t="s">
        <v>4060</v>
      </c>
      <c r="H16" s="1707" t="s">
        <v>96</v>
      </c>
      <c r="I16" s="1706" t="s">
        <v>4089</v>
      </c>
      <c r="J16" s="1708"/>
      <c r="K16" s="1706" t="s">
        <v>4098</v>
      </c>
      <c r="L16" s="1709">
        <v>2200000.0</v>
      </c>
      <c r="M16" s="1707" t="s">
        <v>4099</v>
      </c>
    </row>
    <row r="17">
      <c r="A17" s="1702">
        <v>14.0</v>
      </c>
      <c r="B17" s="1702" t="s">
        <v>4057</v>
      </c>
      <c r="C17" s="1702">
        <v>2.0</v>
      </c>
      <c r="D17" s="1702" t="s">
        <v>2555</v>
      </c>
      <c r="E17" s="1703" t="s">
        <v>4059</v>
      </c>
      <c r="F17" s="1703">
        <v>9.17894653E8</v>
      </c>
      <c r="G17" s="1703" t="s">
        <v>4060</v>
      </c>
      <c r="H17" s="1703" t="s">
        <v>96</v>
      </c>
      <c r="I17" s="1702" t="s">
        <v>4089</v>
      </c>
      <c r="J17" s="1704"/>
      <c r="K17" s="1702" t="s">
        <v>4100</v>
      </c>
      <c r="L17" s="1705">
        <v>2200000.0</v>
      </c>
      <c r="M17" s="1703" t="s">
        <v>4094</v>
      </c>
    </row>
    <row r="18">
      <c r="A18" s="1706">
        <v>15.0</v>
      </c>
      <c r="B18" s="1706" t="s">
        <v>4057</v>
      </c>
      <c r="C18" s="1706">
        <v>2.0</v>
      </c>
      <c r="D18" s="1706" t="s">
        <v>2558</v>
      </c>
      <c r="E18" s="1707" t="s">
        <v>4101</v>
      </c>
      <c r="F18" s="1707">
        <v>9.67592121E8</v>
      </c>
      <c r="G18" s="1707" t="s">
        <v>4102</v>
      </c>
      <c r="H18" s="1707">
        <v>9.67592121E8</v>
      </c>
      <c r="I18" s="1706" t="s">
        <v>4103</v>
      </c>
      <c r="J18" s="1708"/>
      <c r="K18" s="1706" t="s">
        <v>4104</v>
      </c>
      <c r="L18" s="1709">
        <v>2440000.0</v>
      </c>
      <c r="M18" s="1707" t="s">
        <v>4063</v>
      </c>
    </row>
    <row r="19">
      <c r="A19" s="1702">
        <v>16.0</v>
      </c>
      <c r="B19" s="1702" t="s">
        <v>4057</v>
      </c>
      <c r="C19" s="1702">
        <v>2.0</v>
      </c>
      <c r="D19" s="1702" t="s">
        <v>2563</v>
      </c>
      <c r="E19" s="1703" t="s">
        <v>4105</v>
      </c>
      <c r="F19" s="1703">
        <v>6.13849143E8</v>
      </c>
      <c r="G19" s="1703" t="s">
        <v>4106</v>
      </c>
      <c r="H19" s="1703" t="s">
        <v>4107</v>
      </c>
      <c r="I19" s="1702" t="s">
        <v>4108</v>
      </c>
      <c r="J19" s="1704"/>
      <c r="K19" s="1702" t="s">
        <v>4109</v>
      </c>
      <c r="L19" s="1705">
        <v>2610000.0</v>
      </c>
      <c r="M19" s="1703" t="s">
        <v>4063</v>
      </c>
    </row>
    <row r="20">
      <c r="A20" s="1706">
        <v>17.0</v>
      </c>
      <c r="B20" s="1706" t="s">
        <v>4057</v>
      </c>
      <c r="C20" s="1706">
        <v>2.0</v>
      </c>
      <c r="D20" s="1706" t="s">
        <v>2566</v>
      </c>
      <c r="E20" s="1707" t="s">
        <v>4110</v>
      </c>
      <c r="F20" s="1707">
        <v>6.22324293E8</v>
      </c>
      <c r="G20" s="1707" t="s">
        <v>4111</v>
      </c>
      <c r="H20" s="1707" t="s">
        <v>96</v>
      </c>
      <c r="I20" s="1706" t="s">
        <v>4067</v>
      </c>
      <c r="J20" s="1708"/>
      <c r="K20" s="1706" t="s">
        <v>4112</v>
      </c>
      <c r="L20" s="1709">
        <v>3090000.0</v>
      </c>
      <c r="M20" s="1707" t="s">
        <v>4094</v>
      </c>
    </row>
    <row r="21">
      <c r="A21" s="1702">
        <v>18.0</v>
      </c>
      <c r="B21" s="1702" t="s">
        <v>4057</v>
      </c>
      <c r="C21" s="1702">
        <v>2.0</v>
      </c>
      <c r="D21" s="1702" t="s">
        <v>4113</v>
      </c>
      <c r="E21" s="1703" t="s">
        <v>4114</v>
      </c>
      <c r="F21" s="1703">
        <v>9.54925693E8</v>
      </c>
      <c r="G21" s="1703" t="s">
        <v>4115</v>
      </c>
      <c r="H21" s="1703" t="s">
        <v>4116</v>
      </c>
      <c r="I21" s="1702" t="s">
        <v>4083</v>
      </c>
      <c r="J21" s="1704"/>
      <c r="K21" s="1702" t="s">
        <v>4117</v>
      </c>
      <c r="L21" s="1705">
        <v>3090000.0</v>
      </c>
      <c r="M21" s="1703" t="s">
        <v>4094</v>
      </c>
    </row>
    <row r="22">
      <c r="A22" s="1706">
        <v>19.0</v>
      </c>
      <c r="B22" s="1706" t="s">
        <v>4057</v>
      </c>
      <c r="C22" s="1706">
        <v>2.0</v>
      </c>
      <c r="D22" s="1706" t="s">
        <v>2713</v>
      </c>
      <c r="E22" s="1707" t="s">
        <v>4118</v>
      </c>
      <c r="F22" s="1707">
        <v>9.57945629E8</v>
      </c>
      <c r="G22" s="1714"/>
      <c r="H22" s="1707" t="s">
        <v>4116</v>
      </c>
      <c r="I22" s="1706" t="s">
        <v>4083</v>
      </c>
      <c r="J22" s="1708"/>
      <c r="K22" s="1706" t="s">
        <v>4119</v>
      </c>
      <c r="L22" s="1709">
        <v>3190000.0</v>
      </c>
      <c r="M22" s="1707" t="s">
        <v>4077</v>
      </c>
    </row>
    <row r="23">
      <c r="A23" s="1702">
        <v>20.0</v>
      </c>
      <c r="B23" s="1702" t="s">
        <v>4057</v>
      </c>
      <c r="C23" s="1702">
        <v>3.0</v>
      </c>
      <c r="D23" s="1702" t="s">
        <v>2140</v>
      </c>
      <c r="E23" s="1703" t="s">
        <v>4120</v>
      </c>
      <c r="F23" s="1703">
        <v>8.66079959E8</v>
      </c>
      <c r="G23" s="1703" t="s">
        <v>4121</v>
      </c>
      <c r="H23" s="1703" t="s">
        <v>3772</v>
      </c>
      <c r="I23" s="1702" t="s">
        <v>4122</v>
      </c>
      <c r="J23" s="1704"/>
      <c r="K23" s="1702" t="s">
        <v>4062</v>
      </c>
      <c r="L23" s="1705">
        <v>3580000.0</v>
      </c>
      <c r="M23" s="1703" t="s">
        <v>4123</v>
      </c>
    </row>
    <row r="24">
      <c r="A24" s="1706">
        <v>21.0</v>
      </c>
      <c r="B24" s="1706" t="s">
        <v>4057</v>
      </c>
      <c r="C24" s="1706">
        <v>3.0</v>
      </c>
      <c r="D24" s="1706" t="s">
        <v>4124</v>
      </c>
      <c r="E24" s="1707" t="s">
        <v>4125</v>
      </c>
      <c r="F24" s="1707">
        <v>9.43244244E8</v>
      </c>
      <c r="G24" s="1707" t="s">
        <v>4126</v>
      </c>
      <c r="H24" s="1707" t="s">
        <v>3772</v>
      </c>
      <c r="I24" s="1706" t="s">
        <v>4092</v>
      </c>
      <c r="J24" s="1719">
        <v>46111.0</v>
      </c>
      <c r="K24" s="1706" t="s">
        <v>4127</v>
      </c>
      <c r="L24" s="1709">
        <v>4900000.0</v>
      </c>
      <c r="M24" s="1707" t="s">
        <v>4128</v>
      </c>
    </row>
    <row r="25">
      <c r="A25" s="1702">
        <v>22.0</v>
      </c>
      <c r="B25" s="1702" t="s">
        <v>4057</v>
      </c>
      <c r="C25" s="1702">
        <v>3.0</v>
      </c>
      <c r="D25" s="1702" t="s">
        <v>2584</v>
      </c>
      <c r="E25" s="1703" t="s">
        <v>4129</v>
      </c>
      <c r="F25" s="1703">
        <v>8.96669276E8</v>
      </c>
      <c r="G25" s="1703" t="s">
        <v>4130</v>
      </c>
      <c r="H25" s="1703" t="s">
        <v>96</v>
      </c>
      <c r="I25" s="1702" t="s">
        <v>4131</v>
      </c>
      <c r="J25" s="1704"/>
      <c r="K25" s="1702" t="s">
        <v>4132</v>
      </c>
      <c r="L25" s="1705">
        <v>2400000.0</v>
      </c>
      <c r="M25" s="1703" t="s">
        <v>4084</v>
      </c>
    </row>
    <row r="26">
      <c r="A26" s="1720">
        <v>23.0</v>
      </c>
      <c r="B26" s="1720" t="s">
        <v>4057</v>
      </c>
      <c r="C26" s="1720">
        <v>3.0</v>
      </c>
      <c r="D26" s="1720" t="s">
        <v>2146</v>
      </c>
      <c r="E26" s="1721" t="s">
        <v>4133</v>
      </c>
      <c r="F26" s="1721">
        <v>8.18951363E8</v>
      </c>
      <c r="G26" s="1722"/>
      <c r="H26" s="1721" t="s">
        <v>96</v>
      </c>
      <c r="I26" s="1720" t="s">
        <v>4134</v>
      </c>
      <c r="J26" s="1723"/>
      <c r="K26" s="1720" t="s">
        <v>4071</v>
      </c>
      <c r="L26" s="1724">
        <v>2330000.0</v>
      </c>
      <c r="M26" s="1721" t="s">
        <v>4094</v>
      </c>
      <c r="N26" s="1725" t="s">
        <v>4135</v>
      </c>
    </row>
    <row r="27">
      <c r="A27" s="1702">
        <v>24.0</v>
      </c>
      <c r="B27" s="1702" t="s">
        <v>4057</v>
      </c>
      <c r="C27" s="1702">
        <v>3.0</v>
      </c>
      <c r="D27" s="1702" t="s">
        <v>532</v>
      </c>
      <c r="E27" s="1703" t="s">
        <v>4136</v>
      </c>
      <c r="F27" s="1703">
        <v>8.54333541E8</v>
      </c>
      <c r="G27" s="1703" t="s">
        <v>4137</v>
      </c>
      <c r="H27" s="1703" t="s">
        <v>3772</v>
      </c>
      <c r="I27" s="1702" t="s">
        <v>4092</v>
      </c>
      <c r="J27" s="1726">
        <v>46098.0</v>
      </c>
      <c r="K27" s="1702" t="s">
        <v>4076</v>
      </c>
      <c r="L27" s="1705">
        <v>2480000.0</v>
      </c>
      <c r="M27" s="1703" t="s">
        <v>4138</v>
      </c>
    </row>
    <row r="28">
      <c r="A28" s="1706">
        <v>25.0</v>
      </c>
      <c r="B28" s="1706" t="s">
        <v>4057</v>
      </c>
      <c r="C28" s="1706">
        <v>3.0</v>
      </c>
      <c r="D28" s="1706" t="s">
        <v>524</v>
      </c>
      <c r="E28" s="1707" t="s">
        <v>4139</v>
      </c>
      <c r="F28" s="1707">
        <v>9.88073345E8</v>
      </c>
      <c r="G28" s="1707" t="s">
        <v>4140</v>
      </c>
      <c r="H28" s="1707" t="s">
        <v>3772</v>
      </c>
      <c r="I28" s="1706" t="s">
        <v>4092</v>
      </c>
      <c r="J28" s="1708"/>
      <c r="K28" s="1706" t="s">
        <v>4071</v>
      </c>
      <c r="L28" s="1709">
        <v>2550000.0</v>
      </c>
      <c r="M28" s="1707" t="s">
        <v>4094</v>
      </c>
    </row>
    <row r="29">
      <c r="A29" s="1702">
        <v>26.0</v>
      </c>
      <c r="B29" s="1702" t="s">
        <v>4057</v>
      </c>
      <c r="C29" s="1702">
        <v>3.0</v>
      </c>
      <c r="D29" s="1702" t="s">
        <v>2116</v>
      </c>
      <c r="E29" s="1703" t="s">
        <v>4065</v>
      </c>
      <c r="F29" s="1703">
        <v>9.56629445E8</v>
      </c>
      <c r="G29" s="1703" t="s">
        <v>4066</v>
      </c>
      <c r="H29" s="1703" t="s">
        <v>3772</v>
      </c>
      <c r="I29" s="1702" t="s">
        <v>4067</v>
      </c>
      <c r="J29" s="1704"/>
      <c r="K29" s="1702" t="s">
        <v>4076</v>
      </c>
      <c r="L29" s="1705">
        <v>2460000.0</v>
      </c>
      <c r="M29" s="1703" t="s">
        <v>4069</v>
      </c>
    </row>
    <row r="30">
      <c r="A30" s="1706">
        <v>27.0</v>
      </c>
      <c r="B30" s="1706" t="s">
        <v>4057</v>
      </c>
      <c r="C30" s="1706">
        <v>3.0</v>
      </c>
      <c r="D30" s="1706" t="s">
        <v>595</v>
      </c>
      <c r="E30" s="1707" t="s">
        <v>4141</v>
      </c>
      <c r="F30" s="1707">
        <v>8.85249745E8</v>
      </c>
      <c r="G30" s="1707" t="s">
        <v>4142</v>
      </c>
      <c r="H30" s="1707" t="s">
        <v>3772</v>
      </c>
      <c r="I30" s="1706" t="s">
        <v>4143</v>
      </c>
      <c r="J30" s="1708"/>
      <c r="K30" s="1706" t="s">
        <v>4071</v>
      </c>
      <c r="L30" s="1709">
        <v>2550000.0</v>
      </c>
      <c r="M30" s="1707" t="s">
        <v>4144</v>
      </c>
    </row>
    <row r="31">
      <c r="A31" s="1702">
        <v>28.0</v>
      </c>
      <c r="B31" s="1702" t="s">
        <v>4057</v>
      </c>
      <c r="C31" s="1702">
        <v>3.0</v>
      </c>
      <c r="D31" s="1702" t="s">
        <v>2718</v>
      </c>
      <c r="E31" s="1703" t="s">
        <v>4145</v>
      </c>
      <c r="F31" s="1703">
        <v>9.26455743E8</v>
      </c>
      <c r="G31" s="1703" t="s">
        <v>4146</v>
      </c>
      <c r="H31" s="1703" t="s">
        <v>96</v>
      </c>
      <c r="I31" s="1702" t="s">
        <v>4134</v>
      </c>
      <c r="J31" s="1704"/>
      <c r="K31" s="1702" t="s">
        <v>4071</v>
      </c>
      <c r="L31" s="1705">
        <v>2700000.0</v>
      </c>
      <c r="M31" s="1703" t="s">
        <v>4094</v>
      </c>
    </row>
    <row r="32">
      <c r="A32" s="1706">
        <v>29.0</v>
      </c>
      <c r="B32" s="1706" t="s">
        <v>4057</v>
      </c>
      <c r="C32" s="1706">
        <v>3.0</v>
      </c>
      <c r="D32" s="1706" t="s">
        <v>2590</v>
      </c>
      <c r="E32" s="1707" t="s">
        <v>4147</v>
      </c>
      <c r="F32" s="1707">
        <v>9.15664794E8</v>
      </c>
      <c r="G32" s="1714"/>
      <c r="H32" s="1707" t="s">
        <v>3772</v>
      </c>
      <c r="I32" s="1706" t="s">
        <v>4108</v>
      </c>
      <c r="J32" s="1708"/>
      <c r="K32" s="1706" t="s">
        <v>4148</v>
      </c>
      <c r="L32" s="1709">
        <v>2290000.0</v>
      </c>
      <c r="M32" s="1707" t="s">
        <v>4149</v>
      </c>
    </row>
    <row r="33">
      <c r="A33" s="1702">
        <v>30.0</v>
      </c>
      <c r="B33" s="1702" t="s">
        <v>4057</v>
      </c>
      <c r="C33" s="1702">
        <v>3.0</v>
      </c>
      <c r="D33" s="1702" t="s">
        <v>2158</v>
      </c>
      <c r="E33" s="1703" t="s">
        <v>4150</v>
      </c>
      <c r="F33" s="1703">
        <v>6.46625698E8</v>
      </c>
      <c r="G33" s="1703" t="s">
        <v>4151</v>
      </c>
      <c r="H33" s="1703" t="s">
        <v>96</v>
      </c>
      <c r="I33" s="1702" t="s">
        <v>4092</v>
      </c>
      <c r="J33" s="1704"/>
      <c r="K33" s="1702" t="s">
        <v>4098</v>
      </c>
      <c r="L33" s="1705">
        <v>2690000.0</v>
      </c>
      <c r="M33" s="1703" t="s">
        <v>4063</v>
      </c>
    </row>
    <row r="34">
      <c r="A34" s="1706">
        <v>31.0</v>
      </c>
      <c r="B34" s="1706" t="s">
        <v>4057</v>
      </c>
      <c r="C34" s="1706">
        <v>3.0</v>
      </c>
      <c r="D34" s="1706" t="s">
        <v>2165</v>
      </c>
      <c r="E34" s="1707" t="s">
        <v>4065</v>
      </c>
      <c r="F34" s="1707">
        <v>9.56629445E8</v>
      </c>
      <c r="G34" s="1707" t="s">
        <v>4066</v>
      </c>
      <c r="H34" s="1707" t="s">
        <v>96</v>
      </c>
      <c r="I34" s="1706" t="s">
        <v>4067</v>
      </c>
      <c r="J34" s="1708"/>
      <c r="K34" s="1706" t="s">
        <v>4104</v>
      </c>
      <c r="L34" s="1709">
        <v>2290000.0</v>
      </c>
      <c r="M34" s="1707" t="s">
        <v>4069</v>
      </c>
    </row>
    <row r="35">
      <c r="A35" s="1702">
        <v>32.0</v>
      </c>
      <c r="B35" s="1702" t="s">
        <v>4057</v>
      </c>
      <c r="C35" s="1702">
        <v>3.0</v>
      </c>
      <c r="D35" s="1702" t="s">
        <v>2605</v>
      </c>
      <c r="E35" s="1703" t="s">
        <v>4152</v>
      </c>
      <c r="F35" s="1703">
        <v>8.21049373199E11</v>
      </c>
      <c r="G35" s="1727"/>
      <c r="H35" s="1703" t="s">
        <v>96</v>
      </c>
      <c r="I35" s="1702" t="s">
        <v>4134</v>
      </c>
      <c r="J35" s="1704"/>
      <c r="K35" s="1702" t="s">
        <v>4109</v>
      </c>
      <c r="L35" s="1705">
        <v>2740000.0</v>
      </c>
      <c r="M35" s="1703" t="s">
        <v>4063</v>
      </c>
    </row>
    <row r="36">
      <c r="A36" s="1706">
        <v>33.0</v>
      </c>
      <c r="B36" s="1706" t="s">
        <v>4057</v>
      </c>
      <c r="C36" s="1706">
        <v>3.0</v>
      </c>
      <c r="D36" s="1706" t="s">
        <v>2168</v>
      </c>
      <c r="E36" s="1707" t="s">
        <v>4153</v>
      </c>
      <c r="F36" s="1707">
        <v>9.52633826E8</v>
      </c>
      <c r="G36" s="1707" t="s">
        <v>4154</v>
      </c>
      <c r="H36" s="1707" t="s">
        <v>3772</v>
      </c>
      <c r="I36" s="1706" t="s">
        <v>4155</v>
      </c>
      <c r="J36" s="1719">
        <v>46113.0</v>
      </c>
      <c r="K36" s="1706" t="s">
        <v>4119</v>
      </c>
      <c r="L36" s="1709">
        <v>3100000.0</v>
      </c>
      <c r="M36" s="1707" t="s">
        <v>4077</v>
      </c>
    </row>
    <row r="37">
      <c r="A37" s="1702">
        <v>34.0</v>
      </c>
      <c r="B37" s="1702" t="s">
        <v>4057</v>
      </c>
      <c r="C37" s="1702">
        <v>3.0</v>
      </c>
      <c r="D37" s="1702" t="s">
        <v>2171</v>
      </c>
      <c r="E37" s="1703" t="s">
        <v>4156</v>
      </c>
      <c r="F37" s="1703">
        <v>9.98797995E8</v>
      </c>
      <c r="G37" s="1703" t="s">
        <v>4157</v>
      </c>
      <c r="H37" s="1703" t="s">
        <v>3772</v>
      </c>
      <c r="I37" s="1702" t="s">
        <v>4158</v>
      </c>
      <c r="J37" s="1704"/>
      <c r="K37" s="1702" t="s">
        <v>4159</v>
      </c>
      <c r="L37" s="1705">
        <v>2900000.0</v>
      </c>
      <c r="M37" s="1703" t="s">
        <v>4086</v>
      </c>
    </row>
    <row r="38">
      <c r="A38" s="1706">
        <v>35.0</v>
      </c>
      <c r="B38" s="1706" t="s">
        <v>4057</v>
      </c>
      <c r="C38" s="1706">
        <v>4.0</v>
      </c>
      <c r="D38" s="1706" t="s">
        <v>2182</v>
      </c>
      <c r="E38" s="1707" t="s">
        <v>4160</v>
      </c>
      <c r="F38" s="1707">
        <v>8.32659664E8</v>
      </c>
      <c r="G38" s="1714"/>
      <c r="H38" s="1707" t="s">
        <v>96</v>
      </c>
      <c r="I38" s="1706" t="s">
        <v>4083</v>
      </c>
      <c r="J38" s="1708"/>
      <c r="K38" s="1706" t="s">
        <v>4076</v>
      </c>
      <c r="L38" s="1709">
        <v>2430000.0</v>
      </c>
      <c r="M38" s="1707" t="s">
        <v>4161</v>
      </c>
    </row>
    <row r="39">
      <c r="A39" s="1702">
        <v>36.0</v>
      </c>
      <c r="B39" s="1702" t="s">
        <v>4057</v>
      </c>
      <c r="C39" s="1702">
        <v>4.0</v>
      </c>
      <c r="D39" s="1702" t="s">
        <v>2185</v>
      </c>
      <c r="E39" s="1703" t="s">
        <v>4162</v>
      </c>
      <c r="F39" s="1703">
        <v>8.96295456E8</v>
      </c>
      <c r="G39" s="1703" t="s">
        <v>4163</v>
      </c>
      <c r="H39" s="1727"/>
      <c r="I39" s="1702" t="s">
        <v>4134</v>
      </c>
      <c r="J39" s="1704"/>
      <c r="K39" s="1702" t="s">
        <v>4071</v>
      </c>
      <c r="L39" s="1705">
        <v>2700000.0</v>
      </c>
      <c r="M39" s="1703" t="s">
        <v>4094</v>
      </c>
    </row>
    <row r="40">
      <c r="A40" s="1706">
        <v>37.0</v>
      </c>
      <c r="B40" s="1706" t="s">
        <v>4057</v>
      </c>
      <c r="C40" s="1706">
        <v>4.0</v>
      </c>
      <c r="D40" s="1706" t="s">
        <v>3308</v>
      </c>
      <c r="E40" s="1707" t="s">
        <v>4164</v>
      </c>
      <c r="F40" s="1707">
        <v>8.24202216E8</v>
      </c>
      <c r="G40" s="1707" t="s">
        <v>4165</v>
      </c>
      <c r="H40" s="1707" t="s">
        <v>96</v>
      </c>
      <c r="I40" s="1706" t="s">
        <v>4166</v>
      </c>
      <c r="J40" s="1708"/>
      <c r="K40" s="1706" t="s">
        <v>4076</v>
      </c>
      <c r="L40" s="1709">
        <v>2640000.0</v>
      </c>
      <c r="M40" s="1707" t="s">
        <v>4149</v>
      </c>
    </row>
    <row r="41">
      <c r="A41" s="1702">
        <v>38.0</v>
      </c>
      <c r="B41" s="1702" t="s">
        <v>4057</v>
      </c>
      <c r="C41" s="1702">
        <v>4.0</v>
      </c>
      <c r="D41" s="1702" t="s">
        <v>2741</v>
      </c>
      <c r="E41" s="1703" t="s">
        <v>4167</v>
      </c>
      <c r="F41" s="1703">
        <v>8.15569694E8</v>
      </c>
      <c r="G41" s="1703" t="s">
        <v>4168</v>
      </c>
      <c r="H41" s="1703" t="s">
        <v>3772</v>
      </c>
      <c r="I41" s="1702" t="s">
        <v>260</v>
      </c>
      <c r="J41" s="1704"/>
      <c r="K41" s="1702" t="s">
        <v>4071</v>
      </c>
      <c r="L41" s="1705">
        <v>2610000.0</v>
      </c>
      <c r="M41" s="1703" t="s">
        <v>4138</v>
      </c>
    </row>
    <row r="42">
      <c r="A42" s="1706">
        <v>39.0</v>
      </c>
      <c r="B42" s="1706" t="s">
        <v>4057</v>
      </c>
      <c r="C42" s="1706">
        <v>4.0</v>
      </c>
      <c r="D42" s="1706" t="s">
        <v>292</v>
      </c>
      <c r="E42" s="1707" t="s">
        <v>4169</v>
      </c>
      <c r="F42" s="1707">
        <v>8.16694699E8</v>
      </c>
      <c r="G42" s="1707" t="s">
        <v>4170</v>
      </c>
      <c r="H42" s="1707" t="s">
        <v>3772</v>
      </c>
      <c r="I42" s="1706" t="s">
        <v>4108</v>
      </c>
      <c r="J42" s="1708"/>
      <c r="K42" s="1706" t="s">
        <v>4148</v>
      </c>
      <c r="L42" s="1709">
        <v>2450000.0</v>
      </c>
      <c r="M42" s="1707" t="s">
        <v>4099</v>
      </c>
    </row>
    <row r="43">
      <c r="A43" s="1702">
        <v>40.0</v>
      </c>
      <c r="B43" s="1702" t="s">
        <v>4057</v>
      </c>
      <c r="C43" s="1702">
        <v>4.0</v>
      </c>
      <c r="D43" s="1702" t="s">
        <v>2651</v>
      </c>
      <c r="E43" s="1703" t="s">
        <v>4171</v>
      </c>
      <c r="F43" s="1703">
        <v>9.02294701E8</v>
      </c>
      <c r="G43" s="1703" t="s">
        <v>4172</v>
      </c>
      <c r="H43" s="1727"/>
      <c r="I43" s="1702" t="s">
        <v>4173</v>
      </c>
      <c r="J43" s="1704"/>
      <c r="K43" s="1702" t="s">
        <v>4093</v>
      </c>
      <c r="L43" s="1705">
        <v>2550000.0</v>
      </c>
      <c r="M43" s="1703" t="s">
        <v>4086</v>
      </c>
    </row>
    <row r="44">
      <c r="A44" s="1706">
        <v>41.0</v>
      </c>
      <c r="B44" s="1706" t="s">
        <v>4057</v>
      </c>
      <c r="C44" s="1706">
        <v>4.0</v>
      </c>
      <c r="D44" s="1706" t="s">
        <v>2657</v>
      </c>
      <c r="E44" s="1707" t="s">
        <v>4174</v>
      </c>
      <c r="F44" s="1707">
        <v>9.10411731E8</v>
      </c>
      <c r="G44" s="1714"/>
      <c r="H44" s="1707" t="s">
        <v>4116</v>
      </c>
      <c r="I44" s="1706" t="s">
        <v>4083</v>
      </c>
      <c r="J44" s="1708"/>
      <c r="K44" s="1706" t="s">
        <v>4098</v>
      </c>
      <c r="L44" s="1709">
        <v>2590000.0</v>
      </c>
      <c r="M44" s="1707" t="s">
        <v>4063</v>
      </c>
    </row>
    <row r="45">
      <c r="A45" s="1702">
        <v>42.0</v>
      </c>
      <c r="B45" s="1702" t="s">
        <v>4057</v>
      </c>
      <c r="C45" s="1702">
        <v>4.0</v>
      </c>
      <c r="D45" s="1702" t="s">
        <v>2192</v>
      </c>
      <c r="E45" s="1703" t="s">
        <v>4175</v>
      </c>
      <c r="F45" s="1703">
        <v>8.42944526E8</v>
      </c>
      <c r="G45" s="1727"/>
      <c r="H45" s="1727"/>
      <c r="I45" s="1702" t="s">
        <v>4083</v>
      </c>
      <c r="J45" s="1704"/>
      <c r="K45" s="1702" t="s">
        <v>4104</v>
      </c>
      <c r="L45" s="1705">
        <v>2290000.0</v>
      </c>
      <c r="M45" s="1703" t="s">
        <v>4086</v>
      </c>
    </row>
    <row r="46">
      <c r="A46" s="1706">
        <v>43.0</v>
      </c>
      <c r="B46" s="1706" t="s">
        <v>4057</v>
      </c>
      <c r="C46" s="1706">
        <v>4.0</v>
      </c>
      <c r="D46" s="1706" t="s">
        <v>2763</v>
      </c>
      <c r="E46" s="1707" t="s">
        <v>4176</v>
      </c>
      <c r="F46" s="1707">
        <v>9.24924287E8</v>
      </c>
      <c r="G46" s="1714"/>
      <c r="H46" s="1707" t="s">
        <v>96</v>
      </c>
      <c r="I46" s="1706" t="s">
        <v>4134</v>
      </c>
      <c r="J46" s="1708"/>
      <c r="K46" s="1706" t="s">
        <v>4177</v>
      </c>
      <c r="L46" s="1709">
        <v>2790000.0</v>
      </c>
      <c r="M46" s="1707" t="s">
        <v>4094</v>
      </c>
    </row>
    <row r="47">
      <c r="A47" s="1702">
        <v>44.0</v>
      </c>
      <c r="B47" s="1702" t="s">
        <v>4057</v>
      </c>
      <c r="C47" s="1702">
        <v>4.0</v>
      </c>
      <c r="D47" s="1702" t="s">
        <v>2765</v>
      </c>
      <c r="E47" s="1703" t="s">
        <v>4178</v>
      </c>
      <c r="F47" s="1703">
        <v>8.40580619E8</v>
      </c>
      <c r="G47" s="1703" t="s">
        <v>4179</v>
      </c>
      <c r="H47" s="1703" t="s">
        <v>3772</v>
      </c>
      <c r="I47" s="1702" t="s">
        <v>4134</v>
      </c>
      <c r="J47" s="1704"/>
      <c r="K47" s="1702" t="s">
        <v>4112</v>
      </c>
      <c r="L47" s="1705">
        <v>3390000.0</v>
      </c>
      <c r="M47" s="1703" t="s">
        <v>4063</v>
      </c>
    </row>
    <row r="48">
      <c r="A48" s="1706">
        <v>45.0</v>
      </c>
      <c r="B48" s="1706" t="s">
        <v>4057</v>
      </c>
      <c r="C48" s="1706">
        <v>5.0</v>
      </c>
      <c r="D48" s="1706" t="s">
        <v>2213</v>
      </c>
      <c r="E48" s="1707" t="s">
        <v>4180</v>
      </c>
      <c r="F48" s="1707">
        <v>9.59466296E8</v>
      </c>
      <c r="G48" s="1707" t="s">
        <v>4181</v>
      </c>
      <c r="H48" s="1707" t="s">
        <v>96</v>
      </c>
      <c r="I48" s="1706" t="s">
        <v>4092</v>
      </c>
      <c r="J48" s="1708"/>
      <c r="K48" s="1706" t="s">
        <v>4071</v>
      </c>
      <c r="L48" s="1709">
        <v>2650000.0</v>
      </c>
      <c r="M48" s="1707" t="s">
        <v>4144</v>
      </c>
    </row>
    <row r="49">
      <c r="A49" s="1702">
        <v>46.0</v>
      </c>
      <c r="B49" s="1702" t="s">
        <v>4057</v>
      </c>
      <c r="C49" s="1702">
        <v>5.0</v>
      </c>
      <c r="D49" s="1702" t="s">
        <v>2036</v>
      </c>
      <c r="E49" s="1703" t="s">
        <v>4182</v>
      </c>
      <c r="F49" s="1703">
        <v>8.06403632E8</v>
      </c>
      <c r="G49" s="1727"/>
      <c r="H49" s="1703" t="s">
        <v>96</v>
      </c>
      <c r="I49" s="1702" t="s">
        <v>4083</v>
      </c>
      <c r="J49" s="1704"/>
      <c r="K49" s="1702" t="s">
        <v>4071</v>
      </c>
      <c r="L49" s="1705">
        <v>2590000.0</v>
      </c>
      <c r="M49" s="1703" t="s">
        <v>4077</v>
      </c>
    </row>
    <row r="50">
      <c r="A50" s="1706">
        <v>47.0</v>
      </c>
      <c r="B50" s="1706" t="s">
        <v>4057</v>
      </c>
      <c r="C50" s="1706">
        <v>5.0</v>
      </c>
      <c r="D50" s="1706" t="s">
        <v>2221</v>
      </c>
      <c r="E50" s="1707" t="s">
        <v>4183</v>
      </c>
      <c r="F50" s="1707">
        <v>9.44748507E8</v>
      </c>
      <c r="G50" s="1707" t="s">
        <v>4184</v>
      </c>
      <c r="H50" s="1707" t="s">
        <v>96</v>
      </c>
      <c r="I50" s="1706" t="s">
        <v>4089</v>
      </c>
      <c r="J50" s="1708"/>
      <c r="K50" s="1706" t="s">
        <v>4076</v>
      </c>
      <c r="L50" s="1709">
        <v>2590000.0</v>
      </c>
      <c r="M50" s="1707" t="s">
        <v>4063</v>
      </c>
    </row>
    <row r="51">
      <c r="A51" s="1702">
        <v>48.0</v>
      </c>
      <c r="B51" s="1702" t="s">
        <v>4057</v>
      </c>
      <c r="C51" s="1702">
        <v>5.0</v>
      </c>
      <c r="D51" s="1702" t="s">
        <v>512</v>
      </c>
      <c r="E51" s="1703" t="s">
        <v>4185</v>
      </c>
      <c r="F51" s="1703">
        <v>8.18052795E8</v>
      </c>
      <c r="G51" s="1703" t="s">
        <v>4186</v>
      </c>
      <c r="H51" s="1703" t="s">
        <v>96</v>
      </c>
      <c r="I51" s="1702" t="s">
        <v>4067</v>
      </c>
      <c r="J51" s="1704"/>
      <c r="K51" s="1702" t="s">
        <v>4076</v>
      </c>
      <c r="L51" s="1705">
        <v>3050000.0</v>
      </c>
      <c r="M51" s="1703" t="s">
        <v>4094</v>
      </c>
    </row>
    <row r="52">
      <c r="A52" s="1706">
        <v>49.0</v>
      </c>
      <c r="B52" s="1706" t="s">
        <v>4057</v>
      </c>
      <c r="C52" s="1706">
        <v>5.0</v>
      </c>
      <c r="D52" s="1706" t="s">
        <v>4187</v>
      </c>
      <c r="E52" s="1707" t="s">
        <v>4188</v>
      </c>
      <c r="F52" s="1707">
        <v>9.35944982E8</v>
      </c>
      <c r="G52" s="1707" t="s">
        <v>4189</v>
      </c>
      <c r="H52" s="1707" t="s">
        <v>96</v>
      </c>
      <c r="I52" s="1706" t="s">
        <v>4122</v>
      </c>
      <c r="J52" s="1708"/>
      <c r="K52" s="1706" t="s">
        <v>4071</v>
      </c>
      <c r="L52" s="1709">
        <v>2650000.0</v>
      </c>
      <c r="M52" s="1707" t="s">
        <v>4144</v>
      </c>
    </row>
    <row r="53">
      <c r="A53" s="1702">
        <v>50.0</v>
      </c>
      <c r="B53" s="1702" t="s">
        <v>4057</v>
      </c>
      <c r="C53" s="1702">
        <v>5.0</v>
      </c>
      <c r="D53" s="1702" t="s">
        <v>2228</v>
      </c>
      <c r="E53" s="1703" t="s">
        <v>4190</v>
      </c>
      <c r="F53" s="1703">
        <v>9.93639494E8</v>
      </c>
      <c r="G53" s="1727"/>
      <c r="H53" s="1703" t="s">
        <v>96</v>
      </c>
      <c r="I53" s="1702" t="s">
        <v>4083</v>
      </c>
      <c r="J53" s="1704"/>
      <c r="K53" s="1702" t="s">
        <v>4076</v>
      </c>
      <c r="L53" s="1705">
        <v>2690000.0</v>
      </c>
      <c r="M53" s="1703" t="s">
        <v>4077</v>
      </c>
    </row>
    <row r="54">
      <c r="A54" s="1706">
        <v>51.0</v>
      </c>
      <c r="B54" s="1706" t="s">
        <v>4057</v>
      </c>
      <c r="C54" s="1706">
        <v>5.0</v>
      </c>
      <c r="D54" s="1706" t="s">
        <v>2802</v>
      </c>
      <c r="E54" s="1707" t="s">
        <v>4191</v>
      </c>
      <c r="F54" s="1707">
        <v>8.11899995E8</v>
      </c>
      <c r="G54" s="1707" t="s">
        <v>4192</v>
      </c>
      <c r="H54" s="1707" t="s">
        <v>96</v>
      </c>
      <c r="I54" s="1706" t="s">
        <v>4134</v>
      </c>
      <c r="J54" s="1708"/>
      <c r="K54" s="1706" t="s">
        <v>4098</v>
      </c>
      <c r="L54" s="1709">
        <v>2590000.0</v>
      </c>
      <c r="M54" s="1707" t="s">
        <v>4069</v>
      </c>
    </row>
    <row r="55">
      <c r="A55" s="1702">
        <v>52.0</v>
      </c>
      <c r="B55" s="1702" t="s">
        <v>4057</v>
      </c>
      <c r="C55" s="1702">
        <v>5.0</v>
      </c>
      <c r="D55" s="1702" t="s">
        <v>2803</v>
      </c>
      <c r="E55" s="1703" t="s">
        <v>4191</v>
      </c>
      <c r="F55" s="1703">
        <v>8.11899995E8</v>
      </c>
      <c r="G55" s="1703" t="s">
        <v>4192</v>
      </c>
      <c r="H55" s="1703" t="s">
        <v>3772</v>
      </c>
      <c r="I55" s="1702" t="s">
        <v>4134</v>
      </c>
      <c r="J55" s="1704"/>
      <c r="K55" s="1702" t="s">
        <v>4100</v>
      </c>
      <c r="L55" s="1705">
        <v>2590000.0</v>
      </c>
      <c r="M55" s="1703" t="s">
        <v>4069</v>
      </c>
    </row>
    <row r="56">
      <c r="A56" s="1706">
        <v>53.0</v>
      </c>
      <c r="B56" s="1706" t="s">
        <v>4057</v>
      </c>
      <c r="C56" s="1706">
        <v>5.0</v>
      </c>
      <c r="D56" s="1706" t="s">
        <v>2804</v>
      </c>
      <c r="E56" s="1707" t="s">
        <v>4191</v>
      </c>
      <c r="F56" s="1707">
        <v>8.11899995E8</v>
      </c>
      <c r="G56" s="1707" t="s">
        <v>4192</v>
      </c>
      <c r="H56" s="1707" t="s">
        <v>96</v>
      </c>
      <c r="I56" s="1706" t="s">
        <v>4083</v>
      </c>
      <c r="J56" s="1708"/>
      <c r="K56" s="1706" t="s">
        <v>4104</v>
      </c>
      <c r="L56" s="1709">
        <v>2390000.0</v>
      </c>
      <c r="M56" s="1707" t="s">
        <v>4069</v>
      </c>
    </row>
    <row r="57">
      <c r="A57" s="1702">
        <v>54.0</v>
      </c>
      <c r="B57" s="1702" t="s">
        <v>4057</v>
      </c>
      <c r="C57" s="1702">
        <v>5.0</v>
      </c>
      <c r="D57" s="1702" t="s">
        <v>2806</v>
      </c>
      <c r="E57" s="1703" t="s">
        <v>4193</v>
      </c>
      <c r="F57" s="1703">
        <v>9.59515295E8</v>
      </c>
      <c r="G57" s="1727"/>
      <c r="H57" s="1703" t="s">
        <v>96</v>
      </c>
      <c r="I57" s="1702" t="s">
        <v>4108</v>
      </c>
      <c r="J57" s="1704"/>
      <c r="K57" s="1702" t="s">
        <v>4194</v>
      </c>
      <c r="L57" s="1705">
        <v>2380000.0</v>
      </c>
      <c r="M57" s="1703" t="s">
        <v>4063</v>
      </c>
    </row>
    <row r="58">
      <c r="A58" s="1706">
        <v>55.0</v>
      </c>
      <c r="B58" s="1706" t="s">
        <v>4057</v>
      </c>
      <c r="C58" s="1706">
        <v>5.0</v>
      </c>
      <c r="D58" s="1706" t="s">
        <v>518</v>
      </c>
      <c r="E58" s="1707" t="s">
        <v>4195</v>
      </c>
      <c r="F58" s="1707">
        <v>8.78956146E8</v>
      </c>
      <c r="G58" s="1714"/>
      <c r="H58" s="1707" t="s">
        <v>96</v>
      </c>
      <c r="I58" s="1706" t="s">
        <v>4089</v>
      </c>
      <c r="J58" s="1708"/>
      <c r="K58" s="1706" t="s">
        <v>4177</v>
      </c>
      <c r="L58" s="1709">
        <v>2740000.0</v>
      </c>
      <c r="M58" s="1707" t="s">
        <v>4196</v>
      </c>
    </row>
    <row r="59">
      <c r="A59" s="1702">
        <v>56.0</v>
      </c>
      <c r="B59" s="1702" t="s">
        <v>4057</v>
      </c>
      <c r="C59" s="1702">
        <v>5.0</v>
      </c>
      <c r="D59" s="1702" t="s">
        <v>2114</v>
      </c>
      <c r="E59" s="1703" t="s">
        <v>4197</v>
      </c>
      <c r="F59" s="1703">
        <v>9.45566224E8</v>
      </c>
      <c r="G59" s="1727"/>
      <c r="H59" s="1727"/>
      <c r="I59" s="1702" t="s">
        <v>4134</v>
      </c>
      <c r="J59" s="1704"/>
      <c r="K59" s="1702" t="s">
        <v>4117</v>
      </c>
      <c r="L59" s="1705">
        <v>3590000.0</v>
      </c>
      <c r="M59" s="1703" t="s">
        <v>96</v>
      </c>
    </row>
    <row r="60">
      <c r="A60" s="1706">
        <v>57.0</v>
      </c>
      <c r="B60" s="1706" t="s">
        <v>4057</v>
      </c>
      <c r="C60" s="1706">
        <v>5.0</v>
      </c>
      <c r="D60" s="1706" t="s">
        <v>302</v>
      </c>
      <c r="E60" s="1707" t="s">
        <v>4198</v>
      </c>
      <c r="F60" s="1707">
        <v>9.27829369E8</v>
      </c>
      <c r="G60" s="1707" t="s">
        <v>4199</v>
      </c>
      <c r="H60" s="1707" t="s">
        <v>96</v>
      </c>
      <c r="I60" s="1706" t="s">
        <v>4200</v>
      </c>
      <c r="J60" s="1708"/>
      <c r="K60" s="1706" t="s">
        <v>4159</v>
      </c>
      <c r="L60" s="1709">
        <v>3090000.0</v>
      </c>
      <c r="M60" s="1707" t="s">
        <v>4138</v>
      </c>
    </row>
    <row r="61">
      <c r="A61" s="1702">
        <v>58.0</v>
      </c>
      <c r="B61" s="1702" t="s">
        <v>4057</v>
      </c>
      <c r="C61" s="1702">
        <v>6.0</v>
      </c>
      <c r="D61" s="1702" t="s">
        <v>2109</v>
      </c>
      <c r="E61" s="1703" t="s">
        <v>4201</v>
      </c>
      <c r="F61" s="1703">
        <v>8.19680815E8</v>
      </c>
      <c r="G61" s="1703" t="s">
        <v>4202</v>
      </c>
      <c r="H61" s="1703" t="s">
        <v>96</v>
      </c>
      <c r="I61" s="1702" t="s">
        <v>4134</v>
      </c>
      <c r="J61" s="1704"/>
      <c r="K61" s="1702" t="s">
        <v>4132</v>
      </c>
      <c r="L61" s="1705">
        <v>3090000.0</v>
      </c>
      <c r="M61" s="1703" t="s">
        <v>4084</v>
      </c>
    </row>
    <row r="62">
      <c r="A62" s="1706">
        <v>59.0</v>
      </c>
      <c r="B62" s="1706" t="s">
        <v>4057</v>
      </c>
      <c r="C62" s="1706">
        <v>6.0</v>
      </c>
      <c r="D62" s="1706" t="s">
        <v>2119</v>
      </c>
      <c r="E62" s="1707" t="s">
        <v>4203</v>
      </c>
      <c r="F62" s="1707">
        <v>9.8258979E8</v>
      </c>
      <c r="G62" s="1707" t="s">
        <v>4204</v>
      </c>
      <c r="H62" s="1707" t="s">
        <v>96</v>
      </c>
      <c r="I62" s="1706" t="s">
        <v>4089</v>
      </c>
      <c r="J62" s="1708"/>
      <c r="K62" s="1706" t="s">
        <v>4076</v>
      </c>
      <c r="L62" s="1709">
        <v>2590000.0</v>
      </c>
      <c r="M62" s="1707" t="s">
        <v>4094</v>
      </c>
    </row>
    <row r="63">
      <c r="A63" s="1702">
        <v>60.0</v>
      </c>
      <c r="B63" s="1702" t="s">
        <v>4057</v>
      </c>
      <c r="C63" s="1702">
        <v>6.0</v>
      </c>
      <c r="D63" s="1702" t="s">
        <v>2302</v>
      </c>
      <c r="E63" s="1703" t="s">
        <v>4205</v>
      </c>
      <c r="F63" s="1703">
        <v>9.48935564E8</v>
      </c>
      <c r="G63" s="1703" t="s">
        <v>4206</v>
      </c>
      <c r="H63" s="1703" t="s">
        <v>96</v>
      </c>
      <c r="I63" s="1702" t="s">
        <v>4083</v>
      </c>
      <c r="J63" s="1704"/>
      <c r="K63" s="1702" t="s">
        <v>4071</v>
      </c>
      <c r="L63" s="1705">
        <v>2690000.0</v>
      </c>
      <c r="M63" s="1703" t="s">
        <v>4207</v>
      </c>
    </row>
    <row r="64">
      <c r="A64" s="1706">
        <v>61.0</v>
      </c>
      <c r="B64" s="1706" t="s">
        <v>4057</v>
      </c>
      <c r="C64" s="1706">
        <v>6.0</v>
      </c>
      <c r="D64" s="1706" t="s">
        <v>2825</v>
      </c>
      <c r="E64" s="1707" t="s">
        <v>4208</v>
      </c>
      <c r="F64" s="1707">
        <v>8.72702063E8</v>
      </c>
      <c r="G64" s="1714"/>
      <c r="H64" s="1707" t="s">
        <v>96</v>
      </c>
      <c r="I64" s="1706" t="s">
        <v>4089</v>
      </c>
      <c r="J64" s="1708"/>
      <c r="K64" s="1706" t="s">
        <v>4076</v>
      </c>
      <c r="L64" s="1709">
        <v>2690000.0</v>
      </c>
      <c r="M64" s="1707" t="s">
        <v>4084</v>
      </c>
    </row>
    <row r="65">
      <c r="A65" s="1702">
        <v>62.0</v>
      </c>
      <c r="B65" s="1702" t="s">
        <v>4057</v>
      </c>
      <c r="C65" s="1702">
        <v>6.0</v>
      </c>
      <c r="D65" s="1702" t="s">
        <v>2305</v>
      </c>
      <c r="E65" s="1703" t="s">
        <v>4208</v>
      </c>
      <c r="F65" s="1703">
        <v>8.72702063E8</v>
      </c>
      <c r="G65" s="1727"/>
      <c r="H65" s="1703" t="s">
        <v>96</v>
      </c>
      <c r="I65" s="1702" t="s">
        <v>4089</v>
      </c>
      <c r="J65" s="1704"/>
      <c r="K65" s="1702" t="s">
        <v>4071</v>
      </c>
      <c r="L65" s="1705">
        <v>2690000.0</v>
      </c>
      <c r="M65" s="1703" t="s">
        <v>4084</v>
      </c>
    </row>
    <row r="66">
      <c r="A66" s="1706">
        <v>63.0</v>
      </c>
      <c r="B66" s="1706" t="s">
        <v>4057</v>
      </c>
      <c r="C66" s="1706">
        <v>6.0</v>
      </c>
      <c r="D66" s="1706" t="s">
        <v>4209</v>
      </c>
      <c r="E66" s="1707" t="s">
        <v>4210</v>
      </c>
      <c r="F66" s="1707">
        <v>9.73350379E8</v>
      </c>
      <c r="G66" s="1707" t="s">
        <v>4211</v>
      </c>
      <c r="H66" s="1707">
        <v>8.85995929E8</v>
      </c>
      <c r="I66" s="1706" t="s">
        <v>4173</v>
      </c>
      <c r="J66" s="1708"/>
      <c r="K66" s="1706" t="s">
        <v>4097</v>
      </c>
      <c r="L66" s="1709">
        <v>2690000.0</v>
      </c>
      <c r="M66" s="1707" t="s">
        <v>4212</v>
      </c>
    </row>
    <row r="67">
      <c r="A67" s="1702">
        <v>64.0</v>
      </c>
      <c r="B67" s="1702" t="s">
        <v>4057</v>
      </c>
      <c r="C67" s="1702">
        <v>6.0</v>
      </c>
      <c r="D67" s="1702" t="s">
        <v>2827</v>
      </c>
      <c r="E67" s="1703" t="s">
        <v>4213</v>
      </c>
      <c r="F67" s="1703">
        <v>6.20544905E8</v>
      </c>
      <c r="G67" s="1727"/>
      <c r="H67" s="1703" t="s">
        <v>3772</v>
      </c>
      <c r="I67" s="1702" t="s">
        <v>4173</v>
      </c>
      <c r="J67" s="1704"/>
      <c r="K67" s="1702" t="s">
        <v>4214</v>
      </c>
      <c r="L67" s="1705">
        <v>4690000.0</v>
      </c>
      <c r="M67" s="1703" t="s">
        <v>4063</v>
      </c>
    </row>
    <row r="68">
      <c r="A68" s="1706">
        <v>65.0</v>
      </c>
      <c r="B68" s="1706" t="s">
        <v>4057</v>
      </c>
      <c r="C68" s="1706">
        <v>6.0</v>
      </c>
      <c r="D68" s="1706" t="s">
        <v>2829</v>
      </c>
      <c r="E68" s="1707" t="s">
        <v>4197</v>
      </c>
      <c r="F68" s="1707">
        <v>9.45566224E8</v>
      </c>
      <c r="G68" s="1714"/>
      <c r="H68" s="1714"/>
      <c r="I68" s="1706" t="s">
        <v>4173</v>
      </c>
      <c r="J68" s="1708"/>
      <c r="K68" s="1706" t="s">
        <v>4098</v>
      </c>
      <c r="L68" s="1709">
        <v>2700000.0</v>
      </c>
      <c r="M68" s="1707" t="s">
        <v>4069</v>
      </c>
    </row>
    <row r="69">
      <c r="A69" s="1702">
        <v>66.0</v>
      </c>
      <c r="B69" s="1702" t="s">
        <v>4057</v>
      </c>
      <c r="C69" s="1702">
        <v>6.0</v>
      </c>
      <c r="D69" s="1702" t="s">
        <v>2831</v>
      </c>
      <c r="E69" s="1703" t="s">
        <v>4215</v>
      </c>
      <c r="F69" s="1703">
        <v>8.92888636E8</v>
      </c>
      <c r="G69" s="1703" t="s">
        <v>96</v>
      </c>
      <c r="H69" s="1727"/>
      <c r="I69" s="1702" t="s">
        <v>4089</v>
      </c>
      <c r="J69" s="1704"/>
      <c r="K69" s="1702" t="s">
        <v>4100</v>
      </c>
      <c r="L69" s="1705">
        <v>2690000.0</v>
      </c>
      <c r="M69" s="1703" t="s">
        <v>4094</v>
      </c>
    </row>
    <row r="70">
      <c r="A70" s="1706">
        <v>67.0</v>
      </c>
      <c r="B70" s="1706" t="s">
        <v>4057</v>
      </c>
      <c r="C70" s="1706">
        <v>6.0</v>
      </c>
      <c r="D70" s="1706" t="s">
        <v>500</v>
      </c>
      <c r="E70" s="1707" t="s">
        <v>4216</v>
      </c>
      <c r="F70" s="1707">
        <v>6.29792612E8</v>
      </c>
      <c r="G70" s="1714"/>
      <c r="H70" s="1714"/>
      <c r="I70" s="1706" t="s">
        <v>4067</v>
      </c>
      <c r="J70" s="1708"/>
      <c r="K70" s="1706" t="s">
        <v>4104</v>
      </c>
      <c r="L70" s="1709">
        <v>2490000.0</v>
      </c>
      <c r="M70" s="1707" t="s">
        <v>4094</v>
      </c>
    </row>
    <row r="71">
      <c r="A71" s="1702">
        <v>68.0</v>
      </c>
      <c r="B71" s="1702" t="s">
        <v>4057</v>
      </c>
      <c r="C71" s="1702">
        <v>6.0</v>
      </c>
      <c r="D71" s="1702" t="s">
        <v>4217</v>
      </c>
      <c r="E71" s="1703" t="s">
        <v>4218</v>
      </c>
      <c r="F71" s="1703">
        <v>9.18256457E8</v>
      </c>
      <c r="G71" s="1727"/>
      <c r="H71" s="1703" t="s">
        <v>3772</v>
      </c>
      <c r="I71" s="1702" t="s">
        <v>4089</v>
      </c>
      <c r="J71" s="1704"/>
      <c r="K71" s="1702" t="s">
        <v>4194</v>
      </c>
      <c r="L71" s="1705">
        <v>2690000.0</v>
      </c>
      <c r="M71" s="1703" t="s">
        <v>4138</v>
      </c>
    </row>
    <row r="72">
      <c r="A72" s="1706">
        <v>69.0</v>
      </c>
      <c r="B72" s="1706" t="s">
        <v>4057</v>
      </c>
      <c r="C72" s="1706">
        <v>6.0</v>
      </c>
      <c r="D72" s="1706" t="s">
        <v>4219</v>
      </c>
      <c r="E72" s="1707" t="s">
        <v>4220</v>
      </c>
      <c r="F72" s="1707">
        <v>8.18951484E8</v>
      </c>
      <c r="G72" s="1714"/>
      <c r="H72" s="1707" t="s">
        <v>96</v>
      </c>
      <c r="I72" s="1706" t="s">
        <v>4089</v>
      </c>
      <c r="J72" s="1708"/>
      <c r="K72" s="1706" t="s">
        <v>4177</v>
      </c>
      <c r="L72" s="1709">
        <v>2790000.0</v>
      </c>
      <c r="M72" s="1707" t="s">
        <v>4196</v>
      </c>
    </row>
    <row r="73">
      <c r="A73" s="1702">
        <v>70.0</v>
      </c>
      <c r="B73" s="1702" t="s">
        <v>4057</v>
      </c>
      <c r="C73" s="1702">
        <v>6.0</v>
      </c>
      <c r="D73" s="1702" t="s">
        <v>2069</v>
      </c>
      <c r="E73" s="1703" t="s">
        <v>4221</v>
      </c>
      <c r="F73" s="1703">
        <v>9.85583116E8</v>
      </c>
      <c r="G73" s="1703" t="s">
        <v>4222</v>
      </c>
      <c r="H73" s="1703" t="s">
        <v>96</v>
      </c>
      <c r="I73" s="1702" t="s">
        <v>4134</v>
      </c>
      <c r="J73" s="1704"/>
      <c r="K73" s="1702" t="s">
        <v>4112</v>
      </c>
      <c r="L73" s="1705">
        <v>3590000.0</v>
      </c>
      <c r="M73" s="1703" t="s">
        <v>4077</v>
      </c>
    </row>
    <row r="74">
      <c r="A74" s="1706">
        <v>71.0</v>
      </c>
      <c r="B74" s="1706" t="s">
        <v>4057</v>
      </c>
      <c r="C74" s="1706">
        <v>6.0</v>
      </c>
      <c r="D74" s="1706" t="s">
        <v>4223</v>
      </c>
      <c r="E74" s="1707" t="s">
        <v>4224</v>
      </c>
      <c r="F74" s="1707">
        <v>8.04620931E8</v>
      </c>
      <c r="G74" s="1707" t="s">
        <v>4225</v>
      </c>
      <c r="H74" s="1707" t="s">
        <v>96</v>
      </c>
      <c r="I74" s="1706" t="s">
        <v>4089</v>
      </c>
      <c r="J74" s="1708"/>
      <c r="K74" s="1706" t="s">
        <v>4117</v>
      </c>
      <c r="L74" s="1709">
        <v>3290000.0</v>
      </c>
      <c r="M74" s="1707" t="s">
        <v>4063</v>
      </c>
    </row>
    <row r="75">
      <c r="A75" s="1702">
        <v>72.0</v>
      </c>
      <c r="B75" s="1702" t="s">
        <v>4057</v>
      </c>
      <c r="C75" s="1702">
        <v>6.0</v>
      </c>
      <c r="D75" s="1702" t="s">
        <v>4226</v>
      </c>
      <c r="E75" s="1703" t="s">
        <v>4065</v>
      </c>
      <c r="F75" s="1703">
        <v>9.56629445E8</v>
      </c>
      <c r="G75" s="1703" t="s">
        <v>4066</v>
      </c>
      <c r="H75" s="1703" t="s">
        <v>96</v>
      </c>
      <c r="I75" s="1702" t="s">
        <v>4067</v>
      </c>
      <c r="J75" s="1704"/>
      <c r="K75" s="1702" t="s">
        <v>4119</v>
      </c>
      <c r="L75" s="1705">
        <v>2950000.0</v>
      </c>
      <c r="M75" s="1703" t="s">
        <v>4069</v>
      </c>
    </row>
    <row r="76">
      <c r="A76" s="1706">
        <v>73.0</v>
      </c>
      <c r="B76" s="1706" t="s">
        <v>4057</v>
      </c>
      <c r="C76" s="1706">
        <v>6.0</v>
      </c>
      <c r="D76" s="1706" t="s">
        <v>2308</v>
      </c>
      <c r="E76" s="1707" t="s">
        <v>4227</v>
      </c>
      <c r="F76" s="1707">
        <v>8.18222653E8</v>
      </c>
      <c r="G76" s="1707" t="s">
        <v>4228</v>
      </c>
      <c r="H76" s="1707" t="s">
        <v>96</v>
      </c>
      <c r="I76" s="1706" t="s">
        <v>4143</v>
      </c>
      <c r="J76" s="1708"/>
      <c r="K76" s="1706" t="s">
        <v>4159</v>
      </c>
      <c r="L76" s="1709">
        <v>2960000.0</v>
      </c>
      <c r="M76" s="1707" t="s">
        <v>4086</v>
      </c>
    </row>
    <row r="77">
      <c r="A77" s="1702">
        <v>74.0</v>
      </c>
      <c r="B77" s="1702" t="s">
        <v>4057</v>
      </c>
      <c r="C77" s="1702">
        <v>7.0</v>
      </c>
      <c r="D77" s="1702" t="s">
        <v>2064</v>
      </c>
      <c r="E77" s="1703" t="s">
        <v>4229</v>
      </c>
      <c r="F77" s="1703">
        <v>8.69430943E8</v>
      </c>
      <c r="G77" s="1703" t="s">
        <v>4230</v>
      </c>
      <c r="H77" s="1703" t="s">
        <v>96</v>
      </c>
      <c r="I77" s="1702" t="s">
        <v>4231</v>
      </c>
      <c r="J77" s="1704"/>
      <c r="K77" s="1702" t="s">
        <v>4127</v>
      </c>
      <c r="L77" s="1705">
        <v>4850000.0</v>
      </c>
      <c r="M77" s="1703" t="s">
        <v>4138</v>
      </c>
    </row>
    <row r="78">
      <c r="A78" s="1706">
        <v>75.0</v>
      </c>
      <c r="B78" s="1706" t="s">
        <v>4057</v>
      </c>
      <c r="C78" s="1706">
        <v>7.0</v>
      </c>
      <c r="D78" s="1706" t="s">
        <v>2066</v>
      </c>
      <c r="E78" s="1707" t="s">
        <v>4232</v>
      </c>
      <c r="F78" s="1707">
        <v>9.08882646E8</v>
      </c>
      <c r="G78" s="1714"/>
      <c r="H78" s="1707" t="s">
        <v>96</v>
      </c>
      <c r="I78" s="1706" t="s">
        <v>4134</v>
      </c>
      <c r="J78" s="1708"/>
      <c r="K78" s="1706" t="s">
        <v>4233</v>
      </c>
      <c r="L78" s="1709">
        <v>4590000.0</v>
      </c>
      <c r="M78" s="1707" t="s">
        <v>4094</v>
      </c>
    </row>
    <row r="79">
      <c r="A79" s="1728">
        <v>76.0</v>
      </c>
      <c r="B79" s="1728" t="s">
        <v>4057</v>
      </c>
      <c r="C79" s="1728">
        <v>7.0</v>
      </c>
      <c r="D79" s="1728" t="s">
        <v>4234</v>
      </c>
      <c r="E79" s="1729" t="s">
        <v>4095</v>
      </c>
      <c r="F79" s="1729">
        <v>9.37944249E8</v>
      </c>
      <c r="G79" s="1729" t="s">
        <v>4096</v>
      </c>
      <c r="H79" s="1729" t="s">
        <v>96</v>
      </c>
      <c r="I79" s="1728" t="s">
        <v>4083</v>
      </c>
      <c r="J79" s="1730"/>
      <c r="K79" s="1728" t="s">
        <v>4132</v>
      </c>
      <c r="L79" s="1731">
        <v>3000000.0</v>
      </c>
      <c r="M79" s="1729" t="s">
        <v>4077</v>
      </c>
      <c r="N79" s="1732" t="s">
        <v>4235</v>
      </c>
      <c r="O79" s="1733"/>
      <c r="P79" s="1733"/>
      <c r="Q79" s="1733"/>
    </row>
    <row r="80">
      <c r="A80" s="1706">
        <v>77.0</v>
      </c>
      <c r="B80" s="1706" t="s">
        <v>4057</v>
      </c>
      <c r="C80" s="1706">
        <v>7.0</v>
      </c>
      <c r="D80" s="1706" t="s">
        <v>476</v>
      </c>
      <c r="E80" s="1707" t="s">
        <v>4236</v>
      </c>
      <c r="F80" s="1707">
        <v>8.05488538E8</v>
      </c>
      <c r="G80" s="1707" t="s">
        <v>4237</v>
      </c>
      <c r="H80" s="1707" t="s">
        <v>96</v>
      </c>
      <c r="I80" s="1706" t="s">
        <v>4089</v>
      </c>
      <c r="J80" s="1708"/>
      <c r="K80" s="1706" t="s">
        <v>4071</v>
      </c>
      <c r="L80" s="1709">
        <v>2740000.0</v>
      </c>
      <c r="M80" s="1707" t="s">
        <v>4063</v>
      </c>
    </row>
    <row r="81">
      <c r="A81" s="1702">
        <v>78.0</v>
      </c>
      <c r="B81" s="1702" t="s">
        <v>4057</v>
      </c>
      <c r="C81" s="1702">
        <v>7.0</v>
      </c>
      <c r="D81" s="1702" t="s">
        <v>2129</v>
      </c>
      <c r="E81" s="1703" t="s">
        <v>4238</v>
      </c>
      <c r="F81" s="1703">
        <v>9.46806207E8</v>
      </c>
      <c r="G81" s="1727"/>
      <c r="H81" s="1703" t="s">
        <v>96</v>
      </c>
      <c r="I81" s="1702" t="s">
        <v>4134</v>
      </c>
      <c r="J81" s="1704"/>
      <c r="K81" s="1702" t="s">
        <v>4076</v>
      </c>
      <c r="L81" s="1705">
        <v>2520000.0</v>
      </c>
      <c r="M81" s="1703" t="s">
        <v>4239</v>
      </c>
    </row>
    <row r="82">
      <c r="A82" s="1706">
        <v>79.0</v>
      </c>
      <c r="B82" s="1706" t="s">
        <v>4057</v>
      </c>
      <c r="C82" s="1706">
        <v>7.0</v>
      </c>
      <c r="D82" s="1706" t="s">
        <v>2248</v>
      </c>
      <c r="E82" s="1707" t="s">
        <v>4240</v>
      </c>
      <c r="F82" s="1707">
        <v>8.92098109E8</v>
      </c>
      <c r="G82" s="1714"/>
      <c r="H82" s="1707" t="s">
        <v>96</v>
      </c>
      <c r="I82" s="1706" t="s">
        <v>4173</v>
      </c>
      <c r="J82" s="1708"/>
      <c r="K82" s="1706" t="s">
        <v>4076</v>
      </c>
      <c r="L82" s="1709">
        <v>2690000.0</v>
      </c>
      <c r="M82" s="1707" t="s">
        <v>4207</v>
      </c>
    </row>
    <row r="83">
      <c r="A83" s="1702">
        <v>80.0</v>
      </c>
      <c r="B83" s="1702" t="s">
        <v>4057</v>
      </c>
      <c r="C83" s="1702">
        <v>7.0</v>
      </c>
      <c r="D83" s="1702" t="s">
        <v>2323</v>
      </c>
      <c r="E83" s="1703" t="s">
        <v>4241</v>
      </c>
      <c r="F83" s="1703">
        <v>6.28274759E8</v>
      </c>
      <c r="G83" s="1703" t="s">
        <v>4242</v>
      </c>
      <c r="H83" s="1703" t="s">
        <v>96</v>
      </c>
      <c r="I83" s="1702" t="s">
        <v>4083</v>
      </c>
      <c r="J83" s="1704"/>
      <c r="K83" s="1702" t="s">
        <v>4076</v>
      </c>
      <c r="L83" s="1705">
        <v>2520000.0</v>
      </c>
      <c r="M83" s="1703" t="s">
        <v>4084</v>
      </c>
    </row>
    <row r="84">
      <c r="A84" s="1706">
        <v>81.0</v>
      </c>
      <c r="B84" s="1706" t="s">
        <v>4057</v>
      </c>
      <c r="C84" s="1706">
        <v>7.0</v>
      </c>
      <c r="D84" s="1706" t="s">
        <v>4243</v>
      </c>
      <c r="E84" s="1707" t="s">
        <v>4244</v>
      </c>
      <c r="F84" s="1707">
        <v>9.52807465E8</v>
      </c>
      <c r="G84" s="1714"/>
      <c r="H84" s="1707" t="s">
        <v>96</v>
      </c>
      <c r="I84" s="1706" t="s">
        <v>4083</v>
      </c>
      <c r="J84" s="1708"/>
      <c r="K84" s="1706" t="s">
        <v>4071</v>
      </c>
      <c r="L84" s="1709">
        <v>2590000.0</v>
      </c>
      <c r="M84" s="1707" t="s">
        <v>4138</v>
      </c>
    </row>
    <row r="85">
      <c r="A85" s="1702">
        <v>82.0</v>
      </c>
      <c r="B85" s="1702" t="s">
        <v>4057</v>
      </c>
      <c r="C85" s="1702">
        <v>7.0</v>
      </c>
      <c r="D85" s="1702" t="s">
        <v>4245</v>
      </c>
      <c r="E85" s="1703" t="s">
        <v>4246</v>
      </c>
      <c r="F85" s="1703">
        <v>9.6848799E8</v>
      </c>
      <c r="G85" s="1703" t="s">
        <v>4247</v>
      </c>
      <c r="H85" s="1703" t="s">
        <v>96</v>
      </c>
      <c r="I85" s="1702" t="s">
        <v>4089</v>
      </c>
      <c r="J85" s="1704"/>
      <c r="K85" s="1702" t="s">
        <v>4071</v>
      </c>
      <c r="L85" s="1705">
        <v>2770000.0</v>
      </c>
      <c r="M85" s="1703" t="s">
        <v>4077</v>
      </c>
    </row>
    <row r="86">
      <c r="A86" s="1706">
        <v>83.0</v>
      </c>
      <c r="B86" s="1706" t="s">
        <v>4057</v>
      </c>
      <c r="C86" s="1706">
        <v>7.0</v>
      </c>
      <c r="D86" s="1706" t="s">
        <v>1450</v>
      </c>
      <c r="E86" s="1707" t="s">
        <v>4248</v>
      </c>
      <c r="F86" s="1707">
        <v>8.1234475E8</v>
      </c>
      <c r="G86" s="1714"/>
      <c r="H86" s="1707" t="s">
        <v>96</v>
      </c>
      <c r="I86" s="1706" t="s">
        <v>4173</v>
      </c>
      <c r="J86" s="1708"/>
      <c r="K86" s="1706" t="s">
        <v>4148</v>
      </c>
      <c r="L86" s="1709">
        <v>2650000.0</v>
      </c>
      <c r="M86" s="1707" t="s">
        <v>4196</v>
      </c>
    </row>
    <row r="87">
      <c r="A87" s="1702">
        <v>84.0</v>
      </c>
      <c r="B87" s="1702" t="s">
        <v>4057</v>
      </c>
      <c r="C87" s="1702">
        <v>7.0</v>
      </c>
      <c r="D87" s="1702" t="s">
        <v>4249</v>
      </c>
      <c r="E87" s="1703" t="s">
        <v>4250</v>
      </c>
      <c r="F87" s="1703">
        <v>9.36239295E8</v>
      </c>
      <c r="G87" s="1703" t="s">
        <v>4251</v>
      </c>
      <c r="H87" s="1727"/>
      <c r="I87" s="1702" t="s">
        <v>4067</v>
      </c>
      <c r="J87" s="1704"/>
      <c r="K87" s="1702" t="s">
        <v>4093</v>
      </c>
      <c r="L87" s="1705">
        <v>2739000.0</v>
      </c>
      <c r="M87" s="1703" t="s">
        <v>4094</v>
      </c>
    </row>
    <row r="88">
      <c r="A88" s="1706">
        <v>85.0</v>
      </c>
      <c r="B88" s="1706" t="s">
        <v>4057</v>
      </c>
      <c r="C88" s="1706">
        <v>7.0</v>
      </c>
      <c r="D88" s="1706" t="s">
        <v>294</v>
      </c>
      <c r="E88" s="1707" t="s">
        <v>4252</v>
      </c>
      <c r="F88" s="1707">
        <v>9.2890544E8</v>
      </c>
      <c r="G88" s="1714"/>
      <c r="H88" s="1707" t="s">
        <v>96</v>
      </c>
      <c r="I88" s="1706" t="s">
        <v>4173</v>
      </c>
      <c r="J88" s="1708"/>
      <c r="K88" s="1706" t="s">
        <v>4097</v>
      </c>
      <c r="L88" s="1709">
        <v>2800000.0</v>
      </c>
      <c r="M88" s="1707" t="s">
        <v>4077</v>
      </c>
    </row>
    <row r="89">
      <c r="A89" s="1702">
        <v>86.0</v>
      </c>
      <c r="B89" s="1702" t="s">
        <v>4057</v>
      </c>
      <c r="C89" s="1702">
        <v>7.0</v>
      </c>
      <c r="D89" s="1702" t="s">
        <v>1199</v>
      </c>
      <c r="E89" s="1703" t="s">
        <v>4253</v>
      </c>
      <c r="F89" s="1703">
        <v>8.63613425E8</v>
      </c>
      <c r="G89" s="1703" t="s">
        <v>4254</v>
      </c>
      <c r="H89" s="1703" t="s">
        <v>96</v>
      </c>
      <c r="I89" s="1702" t="s">
        <v>4089</v>
      </c>
      <c r="J89" s="1704"/>
      <c r="K89" s="1702" t="s">
        <v>4214</v>
      </c>
      <c r="L89" s="1705">
        <v>4590000.0</v>
      </c>
      <c r="M89" s="1703" t="s">
        <v>4239</v>
      </c>
    </row>
    <row r="90">
      <c r="A90" s="1706">
        <v>87.0</v>
      </c>
      <c r="B90" s="1706" t="s">
        <v>4057</v>
      </c>
      <c r="C90" s="1706">
        <v>7.0</v>
      </c>
      <c r="D90" s="1706" t="s">
        <v>2330</v>
      </c>
      <c r="E90" s="1707" t="s">
        <v>4255</v>
      </c>
      <c r="F90" s="1707">
        <v>9.72989864E8</v>
      </c>
      <c r="G90" s="1707" t="s">
        <v>4256</v>
      </c>
      <c r="H90" s="1707" t="s">
        <v>96</v>
      </c>
      <c r="I90" s="1706" t="s">
        <v>4089</v>
      </c>
      <c r="J90" s="1708"/>
      <c r="K90" s="1706" t="s">
        <v>4098</v>
      </c>
      <c r="L90" s="1709">
        <v>2690000.0</v>
      </c>
      <c r="M90" s="1707" t="s">
        <v>4077</v>
      </c>
    </row>
    <row r="91">
      <c r="A91" s="1702">
        <v>88.0</v>
      </c>
      <c r="B91" s="1702" t="s">
        <v>4057</v>
      </c>
      <c r="C91" s="1702">
        <v>7.0</v>
      </c>
      <c r="D91" s="1702" t="s">
        <v>4257</v>
      </c>
      <c r="E91" s="1703" t="s">
        <v>4258</v>
      </c>
      <c r="F91" s="1703">
        <v>8.12594467E8</v>
      </c>
      <c r="G91" s="1703" t="s">
        <v>4259</v>
      </c>
      <c r="H91" s="1703" t="s">
        <v>96</v>
      </c>
      <c r="I91" s="1702" t="s">
        <v>4089</v>
      </c>
      <c r="J91" s="1704"/>
      <c r="K91" s="1702" t="s">
        <v>4104</v>
      </c>
      <c r="L91" s="1705">
        <v>2290000.0</v>
      </c>
      <c r="M91" s="1703" t="s">
        <v>4077</v>
      </c>
    </row>
    <row r="92">
      <c r="A92" s="1706">
        <v>89.0</v>
      </c>
      <c r="B92" s="1706" t="s">
        <v>4057</v>
      </c>
      <c r="C92" s="1706">
        <v>7.0</v>
      </c>
      <c r="D92" s="1706" t="s">
        <v>4260</v>
      </c>
      <c r="E92" s="1707" t="s">
        <v>4195</v>
      </c>
      <c r="F92" s="1707">
        <v>8.78956146E8</v>
      </c>
      <c r="G92" s="1714"/>
      <c r="H92" s="1707" t="s">
        <v>96</v>
      </c>
      <c r="I92" s="1706" t="s">
        <v>4089</v>
      </c>
      <c r="J92" s="1708"/>
      <c r="K92" s="1706" t="s">
        <v>4194</v>
      </c>
      <c r="L92" s="1709">
        <v>2659000.0</v>
      </c>
      <c r="M92" s="1707" t="s">
        <v>4084</v>
      </c>
    </row>
    <row r="93">
      <c r="A93" s="1702">
        <v>90.0</v>
      </c>
      <c r="B93" s="1702" t="s">
        <v>4057</v>
      </c>
      <c r="C93" s="1702">
        <v>7.0</v>
      </c>
      <c r="D93" s="1702" t="s">
        <v>4261</v>
      </c>
      <c r="E93" s="1703" t="s">
        <v>4262</v>
      </c>
      <c r="F93" s="1703">
        <v>8.37005257E8</v>
      </c>
      <c r="G93" s="1703" t="s">
        <v>4263</v>
      </c>
      <c r="H93" s="1703" t="s">
        <v>96</v>
      </c>
      <c r="I93" s="1702" t="s">
        <v>4089</v>
      </c>
      <c r="J93" s="1704"/>
      <c r="K93" s="1702" t="s">
        <v>4109</v>
      </c>
      <c r="L93" s="1705">
        <v>2890000.0</v>
      </c>
      <c r="M93" s="1703" t="s">
        <v>4094</v>
      </c>
    </row>
    <row r="94">
      <c r="A94" s="1706">
        <v>91.0</v>
      </c>
      <c r="B94" s="1706" t="s">
        <v>4057</v>
      </c>
      <c r="C94" s="1706">
        <v>7.0</v>
      </c>
      <c r="D94" s="1706" t="s">
        <v>4264</v>
      </c>
      <c r="E94" s="1707" t="s">
        <v>4265</v>
      </c>
      <c r="F94" s="1707">
        <v>9.98712955E8</v>
      </c>
      <c r="G94" s="1714"/>
      <c r="H94" s="1707" t="s">
        <v>96</v>
      </c>
      <c r="I94" s="1706" t="s">
        <v>4083</v>
      </c>
      <c r="J94" s="1708"/>
      <c r="K94" s="1706" t="s">
        <v>4117</v>
      </c>
      <c r="L94" s="1709">
        <v>3290000.0</v>
      </c>
      <c r="M94" s="1707" t="s">
        <v>4149</v>
      </c>
    </row>
    <row r="95">
      <c r="A95" s="1702">
        <v>92.0</v>
      </c>
      <c r="B95" s="1702" t="s">
        <v>4057</v>
      </c>
      <c r="C95" s="1702">
        <v>7.0</v>
      </c>
      <c r="D95" s="1702" t="s">
        <v>4266</v>
      </c>
      <c r="E95" s="1703" t="s">
        <v>4267</v>
      </c>
      <c r="F95" s="1703">
        <v>8.09074838E8</v>
      </c>
      <c r="G95" s="1703" t="s">
        <v>4268</v>
      </c>
      <c r="H95" s="1703" t="s">
        <v>96</v>
      </c>
      <c r="I95" s="1702" t="s">
        <v>4092</v>
      </c>
      <c r="J95" s="1726">
        <v>46112.0</v>
      </c>
      <c r="K95" s="1702" t="s">
        <v>4119</v>
      </c>
      <c r="L95" s="1705">
        <v>3050000.0</v>
      </c>
      <c r="M95" s="1703" t="s">
        <v>4123</v>
      </c>
    </row>
    <row r="96">
      <c r="A96" s="1706">
        <v>93.0</v>
      </c>
      <c r="B96" s="1706" t="s">
        <v>4057</v>
      </c>
      <c r="C96" s="1706">
        <v>7.0</v>
      </c>
      <c r="D96" s="1706" t="s">
        <v>2986</v>
      </c>
      <c r="E96" s="1707" t="s">
        <v>4269</v>
      </c>
      <c r="F96" s="1707">
        <v>9.24426496E8</v>
      </c>
      <c r="G96" s="1707" t="s">
        <v>4270</v>
      </c>
      <c r="H96" s="1707" t="s">
        <v>96</v>
      </c>
      <c r="I96" s="1706" t="s">
        <v>4083</v>
      </c>
      <c r="J96" s="1708"/>
      <c r="K96" s="1706" t="s">
        <v>4159</v>
      </c>
      <c r="L96" s="1709">
        <v>3490000.0</v>
      </c>
      <c r="M96" s="1707" t="s">
        <v>4094</v>
      </c>
    </row>
    <row r="97">
      <c r="A97" s="1702">
        <v>94.0</v>
      </c>
      <c r="B97" s="1702" t="s">
        <v>4057</v>
      </c>
      <c r="C97" s="1702">
        <v>8.0</v>
      </c>
      <c r="D97" s="1702" t="s">
        <v>298</v>
      </c>
      <c r="E97" s="1703" t="s">
        <v>4271</v>
      </c>
      <c r="F97" s="1703">
        <v>8.18190261E8</v>
      </c>
      <c r="G97" s="1703" t="s">
        <v>4272</v>
      </c>
      <c r="H97" s="1703" t="s">
        <v>96</v>
      </c>
      <c r="I97" s="1702" t="s">
        <v>4231</v>
      </c>
      <c r="J97" s="1704"/>
      <c r="K97" s="1702" t="s">
        <v>4127</v>
      </c>
      <c r="L97" s="1705">
        <v>4170000.0</v>
      </c>
      <c r="M97" s="1703" t="s">
        <v>4149</v>
      </c>
    </row>
    <row r="98">
      <c r="A98" s="1706">
        <v>95.0</v>
      </c>
      <c r="B98" s="1706" t="s">
        <v>4057</v>
      </c>
      <c r="C98" s="1706">
        <v>8.0</v>
      </c>
      <c r="D98" s="1706" t="s">
        <v>4273</v>
      </c>
      <c r="E98" s="1707" t="s">
        <v>4274</v>
      </c>
      <c r="F98" s="1707">
        <v>6.1499399941E10</v>
      </c>
      <c r="G98" s="1714"/>
      <c r="H98" s="1714"/>
      <c r="I98" s="1706" t="s">
        <v>4083</v>
      </c>
      <c r="J98" s="1708"/>
      <c r="K98" s="1706" t="s">
        <v>4233</v>
      </c>
      <c r="L98" s="1709">
        <v>4390000.0</v>
      </c>
      <c r="M98" s="1707" t="s">
        <v>4063</v>
      </c>
    </row>
    <row r="99">
      <c r="A99" s="1702">
        <v>96.0</v>
      </c>
      <c r="B99" s="1702" t="s">
        <v>4057</v>
      </c>
      <c r="C99" s="1702">
        <v>8.0</v>
      </c>
      <c r="D99" s="1702" t="s">
        <v>4275</v>
      </c>
      <c r="E99" s="1703" t="s">
        <v>4216</v>
      </c>
      <c r="F99" s="1703">
        <v>6.29792612E8</v>
      </c>
      <c r="G99" s="1727"/>
      <c r="H99" s="1727"/>
      <c r="I99" s="1702" t="s">
        <v>4173</v>
      </c>
      <c r="J99" s="1704"/>
      <c r="K99" s="1702" t="s">
        <v>4071</v>
      </c>
      <c r="L99" s="1705">
        <v>2740000.0</v>
      </c>
      <c r="M99" s="1703" t="s">
        <v>4069</v>
      </c>
    </row>
    <row r="100">
      <c r="A100" s="1706">
        <v>97.0</v>
      </c>
      <c r="B100" s="1706" t="s">
        <v>4057</v>
      </c>
      <c r="C100" s="1706">
        <v>8.0</v>
      </c>
      <c r="D100" s="1706" t="s">
        <v>4276</v>
      </c>
      <c r="E100" s="1707" t="s">
        <v>4277</v>
      </c>
      <c r="F100" s="1707">
        <v>8.62791145E8</v>
      </c>
      <c r="G100" s="1714"/>
      <c r="H100" s="1707" t="s">
        <v>3772</v>
      </c>
      <c r="I100" s="1706" t="s">
        <v>4134</v>
      </c>
      <c r="J100" s="1708"/>
      <c r="K100" s="1706" t="s">
        <v>4076</v>
      </c>
      <c r="L100" s="1709">
        <v>2390000.0</v>
      </c>
      <c r="M100" s="1707" t="s">
        <v>4086</v>
      </c>
    </row>
    <row r="101">
      <c r="A101" s="1702">
        <v>98.0</v>
      </c>
      <c r="B101" s="1702" t="s">
        <v>4057</v>
      </c>
      <c r="C101" s="1702">
        <v>8.0</v>
      </c>
      <c r="D101" s="1702" t="s">
        <v>4278</v>
      </c>
      <c r="E101" s="1703" t="s">
        <v>4171</v>
      </c>
      <c r="F101" s="1703">
        <v>9.02294701E8</v>
      </c>
      <c r="G101" s="1703" t="s">
        <v>4172</v>
      </c>
      <c r="H101" s="1703" t="s">
        <v>96</v>
      </c>
      <c r="I101" s="1702" t="s">
        <v>4134</v>
      </c>
      <c r="J101" s="1704"/>
      <c r="K101" s="1702" t="s">
        <v>4071</v>
      </c>
      <c r="L101" s="1705">
        <v>2550000.0</v>
      </c>
      <c r="M101" s="1703" t="s">
        <v>4077</v>
      </c>
    </row>
    <row r="102">
      <c r="A102" s="1706">
        <v>99.0</v>
      </c>
      <c r="B102" s="1706" t="s">
        <v>4057</v>
      </c>
      <c r="C102" s="1706">
        <v>8.0</v>
      </c>
      <c r="D102" s="1706" t="s">
        <v>4279</v>
      </c>
      <c r="E102" s="1707" t="s">
        <v>4280</v>
      </c>
      <c r="F102" s="1707">
        <v>9.69791192E8</v>
      </c>
      <c r="G102" s="1707" t="s">
        <v>4281</v>
      </c>
      <c r="H102" s="1707">
        <v>9.69791192E8</v>
      </c>
      <c r="I102" s="1706" t="s">
        <v>4089</v>
      </c>
      <c r="J102" s="1708"/>
      <c r="K102" s="1706" t="s">
        <v>4076</v>
      </c>
      <c r="L102" s="1709">
        <v>2490000.0</v>
      </c>
      <c r="M102" s="1707" t="s">
        <v>4196</v>
      </c>
    </row>
    <row r="103">
      <c r="A103" s="1720">
        <v>100.0</v>
      </c>
      <c r="B103" s="1720" t="s">
        <v>4057</v>
      </c>
      <c r="C103" s="1720">
        <v>8.0</v>
      </c>
      <c r="D103" s="1720" t="s">
        <v>4282</v>
      </c>
      <c r="E103" s="1721" t="s">
        <v>4283</v>
      </c>
      <c r="F103" s="1721">
        <v>8.26278949E8</v>
      </c>
      <c r="G103" s="1722"/>
      <c r="H103" s="1722"/>
      <c r="I103" s="1720" t="s">
        <v>4134</v>
      </c>
      <c r="J103" s="1734">
        <v>46092.0</v>
      </c>
      <c r="K103" s="1720" t="s">
        <v>4076</v>
      </c>
      <c r="L103" s="1724">
        <v>2490000.0</v>
      </c>
      <c r="M103" s="1721" t="s">
        <v>4128</v>
      </c>
      <c r="N103" s="1735" t="s">
        <v>4284</v>
      </c>
      <c r="O103" s="1736"/>
      <c r="P103" s="1736"/>
    </row>
    <row r="104">
      <c r="A104" s="1706">
        <v>101.0</v>
      </c>
      <c r="B104" s="1706" t="s">
        <v>4057</v>
      </c>
      <c r="C104" s="1706">
        <v>8.0</v>
      </c>
      <c r="D104" s="1706" t="s">
        <v>4285</v>
      </c>
      <c r="E104" s="1707" t="s">
        <v>4286</v>
      </c>
      <c r="F104" s="1707">
        <v>8.92845584E8</v>
      </c>
      <c r="G104" s="1707" t="s">
        <v>4287</v>
      </c>
      <c r="H104" s="1714"/>
      <c r="I104" s="1706" t="s">
        <v>4134</v>
      </c>
      <c r="J104" s="1708"/>
      <c r="K104" s="1706" t="s">
        <v>4071</v>
      </c>
      <c r="L104" s="1709">
        <v>2490000.0</v>
      </c>
      <c r="M104" s="1707" t="s">
        <v>4084</v>
      </c>
    </row>
    <row r="105">
      <c r="A105" s="1702">
        <v>102.0</v>
      </c>
      <c r="B105" s="1702" t="s">
        <v>4057</v>
      </c>
      <c r="C105" s="1702">
        <v>8.0</v>
      </c>
      <c r="D105" s="1702" t="s">
        <v>4288</v>
      </c>
      <c r="E105" s="1703" t="s">
        <v>4289</v>
      </c>
      <c r="F105" s="1703">
        <v>9.79958588E8</v>
      </c>
      <c r="G105" s="1727"/>
      <c r="H105" s="1703" t="s">
        <v>96</v>
      </c>
      <c r="I105" s="1702" t="s">
        <v>4089</v>
      </c>
      <c r="J105" s="1704"/>
      <c r="K105" s="1702" t="s">
        <v>4071</v>
      </c>
      <c r="L105" s="1705">
        <v>2590000.0</v>
      </c>
      <c r="M105" s="1703" t="s">
        <v>4094</v>
      </c>
    </row>
    <row r="106">
      <c r="A106" s="1706">
        <v>103.0</v>
      </c>
      <c r="B106" s="1706" t="s">
        <v>4057</v>
      </c>
      <c r="C106" s="1706">
        <v>8.0</v>
      </c>
      <c r="D106" s="1706" t="s">
        <v>4290</v>
      </c>
      <c r="E106" s="1707" t="s">
        <v>4291</v>
      </c>
      <c r="F106" s="1707">
        <v>9.79532498E8</v>
      </c>
      <c r="G106" s="1707" t="s">
        <v>4292</v>
      </c>
      <c r="H106" s="1714"/>
      <c r="I106" s="1706" t="s">
        <v>4134</v>
      </c>
      <c r="J106" s="1719">
        <v>46111.0</v>
      </c>
      <c r="K106" s="1706" t="s">
        <v>4148</v>
      </c>
      <c r="L106" s="1709">
        <v>2820000.0</v>
      </c>
      <c r="M106" s="1707" t="s">
        <v>4161</v>
      </c>
    </row>
    <row r="107">
      <c r="A107" s="1702">
        <v>104.0</v>
      </c>
      <c r="B107" s="1702" t="s">
        <v>4057</v>
      </c>
      <c r="C107" s="1702">
        <v>8.0</v>
      </c>
      <c r="D107" s="1702" t="s">
        <v>4293</v>
      </c>
      <c r="E107" s="1703" t="s">
        <v>4294</v>
      </c>
      <c r="F107" s="1703">
        <v>9.58094291E8</v>
      </c>
      <c r="G107" s="1727"/>
      <c r="H107" s="1703" t="s">
        <v>96</v>
      </c>
      <c r="I107" s="1702" t="s">
        <v>4173</v>
      </c>
      <c r="J107" s="1704"/>
      <c r="K107" s="1702" t="s">
        <v>4093</v>
      </c>
      <c r="L107" s="1705">
        <v>2600000.0</v>
      </c>
      <c r="M107" s="1703" t="s">
        <v>4094</v>
      </c>
    </row>
    <row r="108">
      <c r="A108" s="1706">
        <v>105.0</v>
      </c>
      <c r="B108" s="1706" t="s">
        <v>4057</v>
      </c>
      <c r="C108" s="1706">
        <v>8.0</v>
      </c>
      <c r="D108" s="1706" t="s">
        <v>1202</v>
      </c>
      <c r="E108" s="1707" t="s">
        <v>4295</v>
      </c>
      <c r="F108" s="1707">
        <v>7.9857710001E10</v>
      </c>
      <c r="G108" s="1707" t="s">
        <v>4296</v>
      </c>
      <c r="H108" s="1714"/>
      <c r="I108" s="1706" t="s">
        <v>4083</v>
      </c>
      <c r="J108" s="1708"/>
      <c r="K108" s="1706" t="s">
        <v>4097</v>
      </c>
      <c r="L108" s="1709">
        <v>2460000.0</v>
      </c>
      <c r="M108" s="1707" t="s">
        <v>4297</v>
      </c>
    </row>
    <row r="109">
      <c r="A109" s="1702">
        <v>106.0</v>
      </c>
      <c r="B109" s="1702" t="s">
        <v>4057</v>
      </c>
      <c r="C109" s="1702">
        <v>8.0</v>
      </c>
      <c r="D109" s="1702" t="s">
        <v>4298</v>
      </c>
      <c r="E109" s="1703" t="s">
        <v>4299</v>
      </c>
      <c r="F109" s="1703">
        <v>6.6902384509E10</v>
      </c>
      <c r="G109" s="1703" t="s">
        <v>4300</v>
      </c>
      <c r="H109" s="1727"/>
      <c r="I109" s="1702" t="s">
        <v>4301</v>
      </c>
      <c r="J109" s="1726">
        <v>46111.0</v>
      </c>
      <c r="K109" s="1702" t="s">
        <v>4214</v>
      </c>
      <c r="L109" s="1705">
        <v>4590000.0</v>
      </c>
      <c r="M109" s="1703" t="s">
        <v>4302</v>
      </c>
    </row>
    <row r="110">
      <c r="A110" s="1706">
        <v>107.0</v>
      </c>
      <c r="B110" s="1706" t="s">
        <v>4057</v>
      </c>
      <c r="C110" s="1706">
        <v>8.0</v>
      </c>
      <c r="D110" s="1706" t="s">
        <v>508</v>
      </c>
      <c r="E110" s="1707" t="s">
        <v>4303</v>
      </c>
      <c r="F110" s="1707">
        <v>7.9869174843E10</v>
      </c>
      <c r="G110" s="1714"/>
      <c r="H110" s="1714"/>
      <c r="I110" s="1706" t="s">
        <v>4301</v>
      </c>
      <c r="J110" s="1708"/>
      <c r="K110" s="1706" t="s">
        <v>4098</v>
      </c>
      <c r="L110" s="1709">
        <v>2890618.0</v>
      </c>
      <c r="M110" s="1707" t="s">
        <v>1451</v>
      </c>
    </row>
    <row r="111">
      <c r="A111" s="1702">
        <v>108.0</v>
      </c>
      <c r="B111" s="1702" t="s">
        <v>4057</v>
      </c>
      <c r="C111" s="1702">
        <v>8.0</v>
      </c>
      <c r="D111" s="1702" t="s">
        <v>4304</v>
      </c>
      <c r="E111" s="1703" t="s">
        <v>4305</v>
      </c>
      <c r="F111" s="1703">
        <v>9.66407789E8</v>
      </c>
      <c r="G111" s="1703" t="s">
        <v>4306</v>
      </c>
      <c r="H111" s="1703" t="s">
        <v>3772</v>
      </c>
      <c r="I111" s="1702" t="s">
        <v>4092</v>
      </c>
      <c r="J111" s="1704"/>
      <c r="K111" s="1702" t="s">
        <v>4194</v>
      </c>
      <c r="L111" s="1705">
        <v>2160000.0</v>
      </c>
      <c r="M111" s="1703" t="s">
        <v>4063</v>
      </c>
    </row>
    <row r="112">
      <c r="A112" s="1706">
        <v>109.0</v>
      </c>
      <c r="B112" s="1706" t="s">
        <v>4057</v>
      </c>
      <c r="C112" s="1706">
        <v>8.0</v>
      </c>
      <c r="D112" s="1706" t="s">
        <v>4307</v>
      </c>
      <c r="E112" s="1707" t="s">
        <v>4308</v>
      </c>
      <c r="F112" s="1707">
        <v>9.72546308422E11</v>
      </c>
      <c r="G112" s="1707" t="s">
        <v>4309</v>
      </c>
      <c r="H112" s="1714"/>
      <c r="I112" s="1706" t="s">
        <v>4310</v>
      </c>
      <c r="J112" s="1708"/>
      <c r="K112" s="1706" t="s">
        <v>4177</v>
      </c>
      <c r="L112" s="1709">
        <v>3200000.0</v>
      </c>
      <c r="M112" s="1707" t="s">
        <v>4311</v>
      </c>
    </row>
    <row r="113">
      <c r="A113" s="1702">
        <v>110.0</v>
      </c>
      <c r="B113" s="1702" t="s">
        <v>4057</v>
      </c>
      <c r="C113" s="1702">
        <v>8.0</v>
      </c>
      <c r="D113" s="1702" t="s">
        <v>4312</v>
      </c>
      <c r="E113" s="1703" t="s">
        <v>4313</v>
      </c>
      <c r="F113" s="1703">
        <v>8.16645961E8</v>
      </c>
      <c r="G113" s="1703" t="s">
        <v>4314</v>
      </c>
      <c r="H113" s="1703" t="s">
        <v>96</v>
      </c>
      <c r="I113" s="1702" t="s">
        <v>4089</v>
      </c>
      <c r="J113" s="1704"/>
      <c r="K113" s="1702" t="s">
        <v>4112</v>
      </c>
      <c r="L113" s="1705">
        <v>3390000.0</v>
      </c>
      <c r="M113" s="1703" t="s">
        <v>4212</v>
      </c>
    </row>
    <row r="114">
      <c r="A114" s="1706">
        <v>111.0</v>
      </c>
      <c r="B114" s="1706" t="s">
        <v>4057</v>
      </c>
      <c r="C114" s="1706">
        <v>8.0</v>
      </c>
      <c r="D114" s="1706" t="s">
        <v>2044</v>
      </c>
      <c r="E114" s="1707" t="s">
        <v>4315</v>
      </c>
      <c r="F114" s="1707">
        <v>8.05488706E8</v>
      </c>
      <c r="G114" s="1714"/>
      <c r="H114" s="1707" t="s">
        <v>96</v>
      </c>
      <c r="I114" s="1706" t="s">
        <v>4083</v>
      </c>
      <c r="J114" s="1708"/>
      <c r="K114" s="1706" t="s">
        <v>4117</v>
      </c>
      <c r="L114" s="1709">
        <v>3290000.0</v>
      </c>
      <c r="M114" s="1707" t="s">
        <v>4149</v>
      </c>
    </row>
    <row r="115">
      <c r="A115" s="1702">
        <v>112.0</v>
      </c>
      <c r="B115" s="1702" t="s">
        <v>4057</v>
      </c>
      <c r="C115" s="1702">
        <v>8.0</v>
      </c>
      <c r="D115" s="1702" t="s">
        <v>4316</v>
      </c>
      <c r="E115" s="1703" t="s">
        <v>4095</v>
      </c>
      <c r="F115" s="1703">
        <v>9.37944249E8</v>
      </c>
      <c r="G115" s="1703" t="s">
        <v>4096</v>
      </c>
      <c r="H115" s="1703" t="s">
        <v>96</v>
      </c>
      <c r="I115" s="1702" t="s">
        <v>4089</v>
      </c>
      <c r="J115" s="1704"/>
      <c r="K115" s="1702" t="s">
        <v>4317</v>
      </c>
      <c r="L115" s="1705">
        <v>3790000.0</v>
      </c>
      <c r="M115" s="1703" t="s">
        <v>4138</v>
      </c>
    </row>
    <row r="116">
      <c r="A116" s="1706">
        <v>113.0</v>
      </c>
      <c r="B116" s="1706" t="s">
        <v>4318</v>
      </c>
      <c r="C116" s="1706">
        <v>2.0</v>
      </c>
      <c r="D116" s="1706" t="s">
        <v>312</v>
      </c>
      <c r="E116" s="1707" t="s">
        <v>4319</v>
      </c>
      <c r="F116" s="1707">
        <v>9.66463901E8</v>
      </c>
      <c r="G116" s="1707" t="s">
        <v>4320</v>
      </c>
      <c r="H116" s="1707" t="s">
        <v>96</v>
      </c>
      <c r="I116" s="1706" t="s">
        <v>4108</v>
      </c>
      <c r="J116" s="1708"/>
      <c r="K116" s="1706" t="s">
        <v>4321</v>
      </c>
      <c r="L116" s="1709">
        <v>2400000.0</v>
      </c>
      <c r="M116" s="1707" t="s">
        <v>4149</v>
      </c>
    </row>
    <row r="117">
      <c r="A117" s="1702">
        <v>114.0</v>
      </c>
      <c r="B117" s="1702" t="s">
        <v>4318</v>
      </c>
      <c r="C117" s="1702">
        <v>2.0</v>
      </c>
      <c r="D117" s="1702" t="s">
        <v>4322</v>
      </c>
      <c r="E117" s="1703" t="s">
        <v>4323</v>
      </c>
      <c r="F117" s="1703">
        <v>8.06483258E8</v>
      </c>
      <c r="G117" s="1703" t="s">
        <v>4324</v>
      </c>
      <c r="H117" s="1703">
        <v>8.06483258E8</v>
      </c>
      <c r="I117" s="1702" t="s">
        <v>4166</v>
      </c>
      <c r="J117" s="1704"/>
      <c r="K117" s="1702" t="s">
        <v>4325</v>
      </c>
      <c r="L117" s="1705">
        <v>1490000.0</v>
      </c>
      <c r="M117" s="1703" t="s">
        <v>4161</v>
      </c>
    </row>
    <row r="118">
      <c r="A118" s="1706">
        <v>115.0</v>
      </c>
      <c r="B118" s="1706" t="s">
        <v>4318</v>
      </c>
      <c r="C118" s="1706">
        <v>2.0</v>
      </c>
      <c r="D118" s="1706" t="s">
        <v>2363</v>
      </c>
      <c r="E118" s="1707" t="s">
        <v>4326</v>
      </c>
      <c r="F118" s="1707">
        <v>6.24601511E8</v>
      </c>
      <c r="G118" s="1707" t="s">
        <v>4327</v>
      </c>
      <c r="H118" s="1714"/>
      <c r="I118" s="1706" t="s">
        <v>4108</v>
      </c>
      <c r="J118" s="1719">
        <v>46106.0</v>
      </c>
      <c r="K118" s="1706" t="s">
        <v>4328</v>
      </c>
      <c r="L118" s="1709">
        <v>1980000.0</v>
      </c>
      <c r="M118" s="1707" t="s">
        <v>4297</v>
      </c>
    </row>
    <row r="119">
      <c r="A119" s="1702">
        <v>116.0</v>
      </c>
      <c r="B119" s="1702" t="s">
        <v>4318</v>
      </c>
      <c r="C119" s="1702">
        <v>2.0</v>
      </c>
      <c r="D119" s="1702" t="s">
        <v>4329</v>
      </c>
      <c r="E119" s="1703" t="s">
        <v>4330</v>
      </c>
      <c r="F119" s="1703">
        <v>6.29547714E8</v>
      </c>
      <c r="G119" s="1703" t="s">
        <v>4331</v>
      </c>
      <c r="H119" s="1703" t="s">
        <v>4332</v>
      </c>
      <c r="I119" s="1702" t="s">
        <v>4231</v>
      </c>
      <c r="J119" s="1704"/>
      <c r="K119" s="1702" t="s">
        <v>4333</v>
      </c>
      <c r="L119" s="1705">
        <v>1920000.0</v>
      </c>
      <c r="M119" s="1703" t="s">
        <v>4138</v>
      </c>
    </row>
    <row r="120">
      <c r="A120" s="1706">
        <v>117.0</v>
      </c>
      <c r="B120" s="1706" t="s">
        <v>4318</v>
      </c>
      <c r="C120" s="1706">
        <v>2.0</v>
      </c>
      <c r="D120" s="1706" t="s">
        <v>4334</v>
      </c>
      <c r="E120" s="1707" t="s">
        <v>4335</v>
      </c>
      <c r="F120" s="1707">
        <v>8.34562232E8</v>
      </c>
      <c r="G120" s="1707" t="s">
        <v>4336</v>
      </c>
      <c r="H120" s="1707">
        <v>8.34562232E8</v>
      </c>
      <c r="I120" s="1706" t="s">
        <v>4122</v>
      </c>
      <c r="J120" s="1719">
        <v>46106.0</v>
      </c>
      <c r="K120" s="1706" t="s">
        <v>4333</v>
      </c>
      <c r="L120" s="1709">
        <v>1690000.0</v>
      </c>
      <c r="M120" s="1707" t="s">
        <v>4149</v>
      </c>
    </row>
    <row r="121">
      <c r="A121" s="1702">
        <v>118.0</v>
      </c>
      <c r="B121" s="1702" t="s">
        <v>4318</v>
      </c>
      <c r="C121" s="1702">
        <v>2.0</v>
      </c>
      <c r="D121" s="1702" t="s">
        <v>4337</v>
      </c>
      <c r="E121" s="1703" t="s">
        <v>4338</v>
      </c>
      <c r="F121" s="1703">
        <v>8.12621956E8</v>
      </c>
      <c r="G121" s="1703" t="s">
        <v>4339</v>
      </c>
      <c r="H121" s="1703" t="s">
        <v>96</v>
      </c>
      <c r="I121" s="1702" t="s">
        <v>4155</v>
      </c>
      <c r="J121" s="1704"/>
      <c r="K121" s="1702" t="s">
        <v>4340</v>
      </c>
      <c r="L121" s="1705">
        <v>1920000.0</v>
      </c>
      <c r="M121" s="1703" t="s">
        <v>4149</v>
      </c>
    </row>
    <row r="122">
      <c r="A122" s="1706">
        <v>119.0</v>
      </c>
      <c r="B122" s="1706" t="s">
        <v>4318</v>
      </c>
      <c r="C122" s="1706">
        <v>2.0</v>
      </c>
      <c r="D122" s="1706" t="s">
        <v>2371</v>
      </c>
      <c r="E122" s="1707" t="s">
        <v>4341</v>
      </c>
      <c r="F122" s="1707">
        <v>9.34924659E8</v>
      </c>
      <c r="G122" s="1714"/>
      <c r="H122" s="1707" t="s">
        <v>96</v>
      </c>
      <c r="I122" s="1706" t="s">
        <v>4108</v>
      </c>
      <c r="J122" s="1719">
        <v>46101.0</v>
      </c>
      <c r="K122" s="1706" t="s">
        <v>4342</v>
      </c>
      <c r="L122" s="1709">
        <v>1980000.0</v>
      </c>
      <c r="M122" s="1707" t="s">
        <v>4149</v>
      </c>
    </row>
    <row r="123">
      <c r="A123" s="1702">
        <v>120.0</v>
      </c>
      <c r="B123" s="1702" t="s">
        <v>4318</v>
      </c>
      <c r="C123" s="1702">
        <v>2.0</v>
      </c>
      <c r="D123" s="1702" t="s">
        <v>4343</v>
      </c>
      <c r="E123" s="1703" t="s">
        <v>4344</v>
      </c>
      <c r="F123" s="1703">
        <v>9.74796498E8</v>
      </c>
      <c r="G123" s="1703" t="s">
        <v>4345</v>
      </c>
      <c r="H123" s="1703" t="s">
        <v>96</v>
      </c>
      <c r="I123" s="1702" t="s">
        <v>4092</v>
      </c>
      <c r="J123" s="1704"/>
      <c r="K123" s="1702" t="s">
        <v>4346</v>
      </c>
      <c r="L123" s="1705">
        <v>1690000.0</v>
      </c>
      <c r="M123" s="1703" t="s">
        <v>4063</v>
      </c>
    </row>
    <row r="124">
      <c r="A124" s="1706">
        <v>121.0</v>
      </c>
      <c r="B124" s="1706" t="s">
        <v>4318</v>
      </c>
      <c r="C124" s="1706">
        <v>2.0</v>
      </c>
      <c r="D124" s="1706" t="s">
        <v>2379</v>
      </c>
      <c r="E124" s="1707" t="s">
        <v>4347</v>
      </c>
      <c r="F124" s="1707">
        <v>9.21626587E8</v>
      </c>
      <c r="G124" s="1707" t="s">
        <v>96</v>
      </c>
      <c r="H124" s="1707" t="s">
        <v>96</v>
      </c>
      <c r="I124" s="1706" t="s">
        <v>4348</v>
      </c>
      <c r="J124" s="1708"/>
      <c r="K124" s="1706" t="s">
        <v>4349</v>
      </c>
      <c r="L124" s="1709">
        <v>1830000.0</v>
      </c>
      <c r="M124" s="1707" t="s">
        <v>4084</v>
      </c>
    </row>
    <row r="125">
      <c r="A125" s="1702">
        <v>122.0</v>
      </c>
      <c r="B125" s="1702" t="s">
        <v>4318</v>
      </c>
      <c r="C125" s="1702">
        <v>2.0</v>
      </c>
      <c r="D125" s="1702" t="s">
        <v>4350</v>
      </c>
      <c r="E125" s="1703" t="s">
        <v>4351</v>
      </c>
      <c r="F125" s="1703">
        <v>9.42263556E8</v>
      </c>
      <c r="G125" s="1703" t="s">
        <v>4352</v>
      </c>
      <c r="H125" s="1703">
        <v>9.42263556E8</v>
      </c>
      <c r="I125" s="1702" t="s">
        <v>4108</v>
      </c>
      <c r="J125" s="1704"/>
      <c r="K125" s="1702" t="s">
        <v>4353</v>
      </c>
      <c r="L125" s="1705">
        <v>4060000.0</v>
      </c>
      <c r="M125" s="1703" t="s">
        <v>4077</v>
      </c>
    </row>
    <row r="126">
      <c r="A126" s="1706">
        <v>123.0</v>
      </c>
      <c r="B126" s="1706" t="s">
        <v>4318</v>
      </c>
      <c r="C126" s="1706">
        <v>2.0</v>
      </c>
      <c r="D126" s="1706" t="s">
        <v>1195</v>
      </c>
      <c r="E126" s="1707" t="s">
        <v>1196</v>
      </c>
      <c r="F126" s="1707">
        <v>9.52648935E8</v>
      </c>
      <c r="G126" s="1707" t="s">
        <v>4354</v>
      </c>
      <c r="H126" s="1707" t="s">
        <v>4355</v>
      </c>
      <c r="I126" s="1706" t="s">
        <v>4122</v>
      </c>
      <c r="J126" s="1708"/>
      <c r="K126" s="1706" t="s">
        <v>4356</v>
      </c>
      <c r="L126" s="1709">
        <v>2490000.0</v>
      </c>
      <c r="M126" s="1707" t="s">
        <v>4207</v>
      </c>
    </row>
    <row r="127">
      <c r="A127" s="1702">
        <v>124.0</v>
      </c>
      <c r="B127" s="1702" t="s">
        <v>4318</v>
      </c>
      <c r="C127" s="1702">
        <v>2.0</v>
      </c>
      <c r="D127" s="1702" t="s">
        <v>1263</v>
      </c>
      <c r="E127" s="1703" t="s">
        <v>4357</v>
      </c>
      <c r="F127" s="1703">
        <v>8.14551632E8</v>
      </c>
      <c r="G127" s="1703" t="s">
        <v>4358</v>
      </c>
      <c r="H127" s="1703" t="s">
        <v>96</v>
      </c>
      <c r="I127" s="1702" t="s">
        <v>4075</v>
      </c>
      <c r="J127" s="1726">
        <v>46112.0</v>
      </c>
      <c r="K127" s="1702" t="s">
        <v>4359</v>
      </c>
      <c r="L127" s="1705">
        <v>2300000.0</v>
      </c>
      <c r="M127" s="1703" t="s">
        <v>4149</v>
      </c>
    </row>
    <row r="128">
      <c r="A128" s="1706">
        <v>125.0</v>
      </c>
      <c r="B128" s="1706" t="s">
        <v>4318</v>
      </c>
      <c r="C128" s="1706">
        <v>3.0</v>
      </c>
      <c r="D128" s="1706" t="s">
        <v>1275</v>
      </c>
      <c r="E128" s="1707" t="s">
        <v>4360</v>
      </c>
      <c r="F128" s="1707">
        <v>9.54595361E8</v>
      </c>
      <c r="G128" s="1707" t="s">
        <v>4361</v>
      </c>
      <c r="H128" s="1707" t="s">
        <v>4362</v>
      </c>
      <c r="I128" s="1706" t="s">
        <v>4089</v>
      </c>
      <c r="J128" s="1719">
        <v>46089.0</v>
      </c>
      <c r="K128" s="1706" t="s">
        <v>4119</v>
      </c>
      <c r="L128" s="1709">
        <v>2950000.0</v>
      </c>
      <c r="M128" s="1707" t="s">
        <v>4086</v>
      </c>
    </row>
    <row r="129">
      <c r="A129" s="1702">
        <v>126.0</v>
      </c>
      <c r="B129" s="1702" t="s">
        <v>4318</v>
      </c>
      <c r="C129" s="1702">
        <v>3.0</v>
      </c>
      <c r="D129" s="1702" t="s">
        <v>2123</v>
      </c>
      <c r="E129" s="1703" t="s">
        <v>4363</v>
      </c>
      <c r="F129" s="1727">
        <f>+97253392586</f>
        <v>97253392586</v>
      </c>
      <c r="G129" s="1703" t="s">
        <v>4364</v>
      </c>
      <c r="H129" s="1727"/>
      <c r="I129" s="1702" t="s">
        <v>4108</v>
      </c>
      <c r="J129" s="1726">
        <v>46112.0</v>
      </c>
      <c r="K129" s="1702" t="s">
        <v>4365</v>
      </c>
      <c r="L129" s="1705">
        <v>3490000.0</v>
      </c>
      <c r="M129" s="1703" t="s">
        <v>4138</v>
      </c>
    </row>
    <row r="130">
      <c r="A130" s="1706">
        <v>127.0</v>
      </c>
      <c r="B130" s="1706" t="s">
        <v>4318</v>
      </c>
      <c r="C130" s="1706">
        <v>3.0</v>
      </c>
      <c r="D130" s="1706" t="s">
        <v>4366</v>
      </c>
      <c r="E130" s="1707" t="s">
        <v>4367</v>
      </c>
      <c r="F130" s="1707">
        <v>9.5427735E8</v>
      </c>
      <c r="G130" s="1707" t="s">
        <v>4368</v>
      </c>
      <c r="H130" s="1707" t="s">
        <v>3772</v>
      </c>
      <c r="I130" s="1706" t="s">
        <v>4166</v>
      </c>
      <c r="J130" s="1719">
        <v>46108.0</v>
      </c>
      <c r="K130" s="1706" t="s">
        <v>4369</v>
      </c>
      <c r="L130" s="1709">
        <v>1870000.0</v>
      </c>
      <c r="M130" s="1707" t="s">
        <v>4149</v>
      </c>
    </row>
    <row r="131">
      <c r="A131" s="1702">
        <v>128.0</v>
      </c>
      <c r="B131" s="1702" t="s">
        <v>4318</v>
      </c>
      <c r="C131" s="1702">
        <v>3.0</v>
      </c>
      <c r="D131" s="1702" t="s">
        <v>4370</v>
      </c>
      <c r="E131" s="1703" t="s">
        <v>4258</v>
      </c>
      <c r="F131" s="1703">
        <v>8.12594467E8</v>
      </c>
      <c r="G131" s="1703" t="s">
        <v>4259</v>
      </c>
      <c r="H131" s="1703" t="s">
        <v>96</v>
      </c>
      <c r="I131" s="1702" t="s">
        <v>4089</v>
      </c>
      <c r="J131" s="1704"/>
      <c r="K131" s="1702" t="s">
        <v>4328</v>
      </c>
      <c r="L131" s="1705">
        <v>2590000.0</v>
      </c>
      <c r="M131" s="1703" t="s">
        <v>4212</v>
      </c>
    </row>
    <row r="132">
      <c r="A132" s="1706">
        <v>129.0</v>
      </c>
      <c r="B132" s="1706" t="s">
        <v>4318</v>
      </c>
      <c r="C132" s="1706">
        <v>3.0</v>
      </c>
      <c r="D132" s="1706" t="s">
        <v>4371</v>
      </c>
      <c r="E132" s="1707" t="s">
        <v>4372</v>
      </c>
      <c r="F132" s="1707">
        <v>9.36159369E8</v>
      </c>
      <c r="G132" s="1707" t="s">
        <v>4373</v>
      </c>
      <c r="H132" s="1707" t="s">
        <v>3772</v>
      </c>
      <c r="I132" s="1706" t="s">
        <v>4092</v>
      </c>
      <c r="J132" s="1708"/>
      <c r="K132" s="1706" t="s">
        <v>4333</v>
      </c>
      <c r="L132" s="1709">
        <v>1950000.0</v>
      </c>
      <c r="M132" s="1707" t="s">
        <v>1451</v>
      </c>
    </row>
    <row r="133">
      <c r="A133" s="1702">
        <v>130.0</v>
      </c>
      <c r="B133" s="1702" t="s">
        <v>4318</v>
      </c>
      <c r="C133" s="1702">
        <v>3.0</v>
      </c>
      <c r="D133" s="1702" t="s">
        <v>1298</v>
      </c>
      <c r="E133" s="1703" t="s">
        <v>4374</v>
      </c>
      <c r="F133" s="1703">
        <v>9.66295542E8</v>
      </c>
      <c r="G133" s="1703" t="s">
        <v>4375</v>
      </c>
      <c r="H133" s="1703" t="s">
        <v>3772</v>
      </c>
      <c r="I133" s="1702" t="s">
        <v>4061</v>
      </c>
      <c r="J133" s="1704"/>
      <c r="K133" s="1702" t="s">
        <v>4328</v>
      </c>
      <c r="L133" s="1705">
        <v>1900000.0</v>
      </c>
      <c r="M133" s="1703" t="s">
        <v>4094</v>
      </c>
    </row>
    <row r="134">
      <c r="A134" s="1706">
        <v>131.0</v>
      </c>
      <c r="B134" s="1706" t="s">
        <v>4318</v>
      </c>
      <c r="C134" s="1706">
        <v>3.0</v>
      </c>
      <c r="D134" s="1706" t="s">
        <v>2394</v>
      </c>
      <c r="E134" s="1707" t="s">
        <v>4376</v>
      </c>
      <c r="F134" s="1707">
        <v>9.3678877E8</v>
      </c>
      <c r="G134" s="1707" t="s">
        <v>4377</v>
      </c>
      <c r="H134" s="1737" t="s">
        <v>4378</v>
      </c>
      <c r="I134" s="1706" t="s">
        <v>4379</v>
      </c>
      <c r="J134" s="1708"/>
      <c r="K134" s="1706" t="s">
        <v>4333</v>
      </c>
      <c r="L134" s="1709">
        <v>2000000.0</v>
      </c>
      <c r="M134" s="1707" t="s">
        <v>4138</v>
      </c>
    </row>
    <row r="135">
      <c r="A135" s="1702">
        <v>132.0</v>
      </c>
      <c r="B135" s="1702" t="s">
        <v>4318</v>
      </c>
      <c r="C135" s="1702">
        <v>3.0</v>
      </c>
      <c r="D135" s="1702" t="s">
        <v>2402</v>
      </c>
      <c r="E135" s="1703" t="s">
        <v>4380</v>
      </c>
      <c r="F135" s="1703">
        <v>8.10952487E8</v>
      </c>
      <c r="G135" s="1703" t="s">
        <v>4381</v>
      </c>
      <c r="H135" s="1703" t="s">
        <v>4382</v>
      </c>
      <c r="I135" s="1702" t="s">
        <v>4092</v>
      </c>
      <c r="J135" s="1704"/>
      <c r="K135" s="1702" t="s">
        <v>4383</v>
      </c>
      <c r="L135" s="1705">
        <v>2120000.0</v>
      </c>
      <c r="M135" s="1703" t="s">
        <v>4161</v>
      </c>
    </row>
    <row r="136">
      <c r="A136" s="1706">
        <v>133.0</v>
      </c>
      <c r="B136" s="1706" t="s">
        <v>4318</v>
      </c>
      <c r="C136" s="1706">
        <v>3.0</v>
      </c>
      <c r="D136" s="1706" t="s">
        <v>1309</v>
      </c>
      <c r="E136" s="1707" t="s">
        <v>4384</v>
      </c>
      <c r="F136" s="1714">
        <f>+971558620432</f>
        <v>971558620432</v>
      </c>
      <c r="G136" s="1707" t="s">
        <v>4385</v>
      </c>
      <c r="H136" s="1707" t="s">
        <v>4386</v>
      </c>
      <c r="I136" s="1706" t="s">
        <v>4143</v>
      </c>
      <c r="J136" s="1719">
        <v>46112.0</v>
      </c>
      <c r="K136" s="1706" t="s">
        <v>4356</v>
      </c>
      <c r="L136" s="1709">
        <v>2510000.0</v>
      </c>
      <c r="M136" s="1707" t="s">
        <v>4311</v>
      </c>
    </row>
    <row r="137">
      <c r="A137" s="1702">
        <v>134.0</v>
      </c>
      <c r="B137" s="1702" t="s">
        <v>4318</v>
      </c>
      <c r="C137" s="1702">
        <v>3.0</v>
      </c>
      <c r="D137" s="1702" t="s">
        <v>1314</v>
      </c>
      <c r="E137" s="1703" t="s">
        <v>4387</v>
      </c>
      <c r="F137" s="1703">
        <v>8.19785361E8</v>
      </c>
      <c r="G137" s="1703" t="s">
        <v>4388</v>
      </c>
      <c r="H137" s="1703" t="s">
        <v>3772</v>
      </c>
      <c r="I137" s="1702" t="s">
        <v>4389</v>
      </c>
      <c r="J137" s="1704"/>
      <c r="K137" s="1702" t="s">
        <v>4359</v>
      </c>
      <c r="L137" s="1705">
        <v>2430000.0</v>
      </c>
      <c r="M137" s="1703" t="s">
        <v>4138</v>
      </c>
    </row>
    <row r="138">
      <c r="A138" s="1706">
        <v>135.0</v>
      </c>
      <c r="B138" s="1706" t="s">
        <v>4318</v>
      </c>
      <c r="C138" s="1706">
        <v>4.0</v>
      </c>
      <c r="D138" s="1706" t="s">
        <v>1024</v>
      </c>
      <c r="E138" s="1707" t="s">
        <v>4390</v>
      </c>
      <c r="F138" s="1707">
        <v>9.43195554E8</v>
      </c>
      <c r="G138" s="1714"/>
      <c r="H138" s="1707" t="s">
        <v>96</v>
      </c>
      <c r="I138" s="1706" t="s">
        <v>4108</v>
      </c>
      <c r="J138" s="1708"/>
      <c r="K138" s="1706" t="s">
        <v>4321</v>
      </c>
      <c r="L138" s="1709">
        <v>2610000.0</v>
      </c>
      <c r="M138" s="1707" t="s">
        <v>4094</v>
      </c>
    </row>
    <row r="139">
      <c r="A139" s="1702">
        <v>136.0</v>
      </c>
      <c r="B139" s="1702" t="s">
        <v>4318</v>
      </c>
      <c r="C139" s="1702">
        <v>4.0</v>
      </c>
      <c r="D139" s="1702" t="s">
        <v>305</v>
      </c>
      <c r="E139" s="1703" t="s">
        <v>4391</v>
      </c>
      <c r="F139" s="1703">
        <v>9.54259849E8</v>
      </c>
      <c r="G139" s="1703" t="s">
        <v>4392</v>
      </c>
      <c r="H139" s="1703" t="s">
        <v>96</v>
      </c>
      <c r="I139" s="1702" t="s">
        <v>4092</v>
      </c>
      <c r="J139" s="1704"/>
      <c r="K139" s="1702" t="s">
        <v>4117</v>
      </c>
      <c r="L139" s="1705">
        <v>2710000.0</v>
      </c>
      <c r="M139" s="1703" t="s">
        <v>4099</v>
      </c>
    </row>
    <row r="140">
      <c r="A140" s="1706">
        <v>137.0</v>
      </c>
      <c r="B140" s="1706" t="s">
        <v>4318</v>
      </c>
      <c r="C140" s="1706">
        <v>4.0</v>
      </c>
      <c r="D140" s="1706" t="s">
        <v>2422</v>
      </c>
      <c r="E140" s="1707" t="s">
        <v>4393</v>
      </c>
      <c r="F140" s="1707">
        <v>8.19565662E8</v>
      </c>
      <c r="G140" s="1707" t="s">
        <v>4394</v>
      </c>
      <c r="H140" s="1707" t="s">
        <v>96</v>
      </c>
      <c r="I140" s="1706" t="s">
        <v>4143</v>
      </c>
      <c r="J140" s="1708"/>
      <c r="K140" s="1706" t="s">
        <v>4365</v>
      </c>
      <c r="L140" s="1709">
        <v>3750000.0</v>
      </c>
      <c r="M140" s="1707" t="s">
        <v>4086</v>
      </c>
    </row>
    <row r="141">
      <c r="A141" s="1702">
        <v>138.0</v>
      </c>
      <c r="B141" s="1702" t="s">
        <v>4318</v>
      </c>
      <c r="C141" s="1702">
        <v>4.0</v>
      </c>
      <c r="D141" s="1702" t="s">
        <v>249</v>
      </c>
      <c r="E141" s="1703" t="s">
        <v>4065</v>
      </c>
      <c r="F141" s="1703">
        <v>9.56629445E8</v>
      </c>
      <c r="G141" s="1703" t="s">
        <v>4066</v>
      </c>
      <c r="H141" s="1703" t="s">
        <v>96</v>
      </c>
      <c r="I141" s="1702" t="s">
        <v>4067</v>
      </c>
      <c r="J141" s="1704"/>
      <c r="K141" s="1702" t="s">
        <v>4369</v>
      </c>
      <c r="L141" s="1705">
        <v>2390000.0</v>
      </c>
      <c r="M141" s="1703" t="s">
        <v>4069</v>
      </c>
    </row>
    <row r="142">
      <c r="A142" s="1706">
        <v>139.0</v>
      </c>
      <c r="B142" s="1706" t="s">
        <v>4318</v>
      </c>
      <c r="C142" s="1706">
        <v>4.0</v>
      </c>
      <c r="D142" s="1706" t="s">
        <v>4395</v>
      </c>
      <c r="E142" s="1707" t="s">
        <v>4065</v>
      </c>
      <c r="F142" s="1707">
        <v>9.56629445E8</v>
      </c>
      <c r="G142" s="1707" t="s">
        <v>4066</v>
      </c>
      <c r="H142" s="1707" t="s">
        <v>96</v>
      </c>
      <c r="I142" s="1706" t="s">
        <v>4067</v>
      </c>
      <c r="J142" s="1708"/>
      <c r="K142" s="1706" t="s">
        <v>4396</v>
      </c>
      <c r="L142" s="1709">
        <v>2200000.0</v>
      </c>
      <c r="M142" s="1707" t="s">
        <v>4069</v>
      </c>
    </row>
    <row r="143">
      <c r="A143" s="1702">
        <v>140.0</v>
      </c>
      <c r="B143" s="1702" t="s">
        <v>4318</v>
      </c>
      <c r="C143" s="1702">
        <v>4.0</v>
      </c>
      <c r="D143" s="1702" t="s">
        <v>2425</v>
      </c>
      <c r="E143" s="1703" t="s">
        <v>4397</v>
      </c>
      <c r="F143" s="1703">
        <v>8.67509265E8</v>
      </c>
      <c r="G143" s="1703" t="s">
        <v>4398</v>
      </c>
      <c r="H143" s="1703" t="s">
        <v>96</v>
      </c>
      <c r="I143" s="1702" t="s">
        <v>4067</v>
      </c>
      <c r="J143" s="1704"/>
      <c r="K143" s="1702" t="s">
        <v>4328</v>
      </c>
      <c r="L143" s="1705">
        <v>2520000.0</v>
      </c>
      <c r="M143" s="1703" t="s">
        <v>4063</v>
      </c>
    </row>
    <row r="144">
      <c r="A144" s="1706">
        <v>141.0</v>
      </c>
      <c r="B144" s="1706" t="s">
        <v>4318</v>
      </c>
      <c r="C144" s="1706">
        <v>4.0</v>
      </c>
      <c r="D144" s="1706" t="s">
        <v>2113</v>
      </c>
      <c r="E144" s="1707" t="s">
        <v>4399</v>
      </c>
      <c r="F144" s="1707">
        <v>8.59093637E8</v>
      </c>
      <c r="G144" s="1707" t="s">
        <v>4400</v>
      </c>
      <c r="H144" s="1707" t="s">
        <v>96</v>
      </c>
      <c r="I144" s="1706" t="s">
        <v>4122</v>
      </c>
      <c r="J144" s="1708"/>
      <c r="K144" s="1706" t="s">
        <v>4401</v>
      </c>
      <c r="L144" s="1709">
        <v>2338100.0</v>
      </c>
      <c r="M144" s="1707" t="s">
        <v>4402</v>
      </c>
    </row>
    <row r="145">
      <c r="A145" s="1702">
        <v>142.0</v>
      </c>
      <c r="B145" s="1702" t="s">
        <v>4318</v>
      </c>
      <c r="C145" s="1702">
        <v>4.0</v>
      </c>
      <c r="D145" s="1702" t="s">
        <v>253</v>
      </c>
      <c r="E145" s="1703" t="s">
        <v>4403</v>
      </c>
      <c r="F145" s="1703">
        <v>8.64766143E8</v>
      </c>
      <c r="G145" s="1727"/>
      <c r="H145" s="1703" t="s">
        <v>96</v>
      </c>
      <c r="I145" s="1702" t="s">
        <v>4173</v>
      </c>
      <c r="J145" s="1704"/>
      <c r="K145" s="1702" t="s">
        <v>4346</v>
      </c>
      <c r="L145" s="1705">
        <v>1690000.0</v>
      </c>
      <c r="M145" s="1703" t="s">
        <v>4094</v>
      </c>
    </row>
    <row r="146">
      <c r="A146" s="1706">
        <v>143.0</v>
      </c>
      <c r="B146" s="1706" t="s">
        <v>4318</v>
      </c>
      <c r="C146" s="1706">
        <v>4.0</v>
      </c>
      <c r="D146" s="1706" t="s">
        <v>1337</v>
      </c>
      <c r="E146" s="1707" t="s">
        <v>4404</v>
      </c>
      <c r="F146" s="1707">
        <v>9.57096732E8</v>
      </c>
      <c r="G146" s="1707" t="s">
        <v>4405</v>
      </c>
      <c r="H146" s="1707" t="s">
        <v>96</v>
      </c>
      <c r="I146" s="1706" t="s">
        <v>4092</v>
      </c>
      <c r="J146" s="1708"/>
      <c r="K146" s="1706" t="s">
        <v>4353</v>
      </c>
      <c r="L146" s="1709">
        <v>3860000.0</v>
      </c>
      <c r="M146" s="1707" t="s">
        <v>4138</v>
      </c>
    </row>
    <row r="147">
      <c r="A147" s="1702">
        <v>144.0</v>
      </c>
      <c r="B147" s="1702" t="s">
        <v>4318</v>
      </c>
      <c r="C147" s="1702">
        <v>4.0</v>
      </c>
      <c r="D147" s="1702" t="s">
        <v>1339</v>
      </c>
      <c r="E147" s="1703" t="s">
        <v>4406</v>
      </c>
      <c r="F147" s="1703">
        <v>8.26469397E8</v>
      </c>
      <c r="G147" s="1703" t="s">
        <v>4407</v>
      </c>
      <c r="H147" s="1703" t="s">
        <v>96</v>
      </c>
      <c r="I147" s="1702" t="s">
        <v>4092</v>
      </c>
      <c r="J147" s="1704"/>
      <c r="K147" s="1702" t="s">
        <v>4356</v>
      </c>
      <c r="L147" s="1705">
        <v>2360000.0</v>
      </c>
      <c r="M147" s="1703" t="s">
        <v>4138</v>
      </c>
    </row>
    <row r="148">
      <c r="A148" s="1706">
        <v>145.0</v>
      </c>
      <c r="B148" s="1706" t="s">
        <v>4318</v>
      </c>
      <c r="C148" s="1706">
        <v>4.0</v>
      </c>
      <c r="D148" s="1706" t="s">
        <v>4408</v>
      </c>
      <c r="E148" s="1707" t="s">
        <v>4409</v>
      </c>
      <c r="F148" s="1707">
        <v>8.16072759E8</v>
      </c>
      <c r="G148" s="1707" t="s">
        <v>4410</v>
      </c>
      <c r="H148" s="1707" t="s">
        <v>4411</v>
      </c>
      <c r="I148" s="1706" t="s">
        <v>4155</v>
      </c>
      <c r="J148" s="1708"/>
      <c r="K148" s="1706" t="s">
        <v>4412</v>
      </c>
      <c r="L148" s="1709">
        <v>1850000.0</v>
      </c>
      <c r="M148" s="1707" t="s">
        <v>4094</v>
      </c>
    </row>
    <row r="149">
      <c r="A149" s="1702">
        <v>146.0</v>
      </c>
      <c r="B149" s="1702" t="s">
        <v>4318</v>
      </c>
      <c r="C149" s="1702">
        <v>5.0</v>
      </c>
      <c r="D149" s="1702" t="s">
        <v>2434</v>
      </c>
      <c r="E149" s="1703" t="s">
        <v>4413</v>
      </c>
      <c r="F149" s="1703">
        <v>9.52569324E8</v>
      </c>
      <c r="G149" s="1703" t="s">
        <v>4414</v>
      </c>
      <c r="H149" s="1703">
        <v>9.52569324E8</v>
      </c>
      <c r="I149" s="1702" t="s">
        <v>4155</v>
      </c>
      <c r="J149" s="1704"/>
      <c r="K149" s="1702" t="s">
        <v>4119</v>
      </c>
      <c r="L149" s="1705">
        <v>2710000.0</v>
      </c>
      <c r="M149" s="1703" t="s">
        <v>4239</v>
      </c>
    </row>
    <row r="150">
      <c r="A150" s="1706">
        <v>147.0</v>
      </c>
      <c r="B150" s="1706" t="s">
        <v>4318</v>
      </c>
      <c r="C150" s="1706">
        <v>5.0</v>
      </c>
      <c r="D150" s="1706" t="s">
        <v>2097</v>
      </c>
      <c r="E150" s="1707" t="s">
        <v>4415</v>
      </c>
      <c r="F150" s="1707">
        <v>8.36447518E8</v>
      </c>
      <c r="G150" s="1707" t="s">
        <v>4416</v>
      </c>
      <c r="H150" s="1707">
        <v>8.36447518E8</v>
      </c>
      <c r="I150" s="1706" t="s">
        <v>4348</v>
      </c>
      <c r="J150" s="1719">
        <v>46085.0</v>
      </c>
      <c r="K150" s="1706" t="s">
        <v>4417</v>
      </c>
      <c r="L150" s="1709">
        <v>2700000.0</v>
      </c>
      <c r="M150" s="1707" t="s">
        <v>4138</v>
      </c>
    </row>
    <row r="151">
      <c r="A151" s="1702">
        <v>148.0</v>
      </c>
      <c r="B151" s="1702" t="s">
        <v>4318</v>
      </c>
      <c r="C151" s="1702">
        <v>5.0</v>
      </c>
      <c r="D151" s="1702" t="s">
        <v>2700</v>
      </c>
      <c r="E151" s="1703" t="s">
        <v>4418</v>
      </c>
      <c r="F151" s="1703">
        <v>9.5948059E8</v>
      </c>
      <c r="G151" s="1727"/>
      <c r="H151" s="1703">
        <v>9.5948059E8</v>
      </c>
      <c r="I151" s="1702" t="s">
        <v>4083</v>
      </c>
      <c r="J151" s="1726">
        <v>46112.0</v>
      </c>
      <c r="K151" s="1702" t="s">
        <v>4328</v>
      </c>
      <c r="L151" s="1705">
        <v>2590000.0</v>
      </c>
      <c r="M151" s="1703" t="s">
        <v>4099</v>
      </c>
    </row>
    <row r="152">
      <c r="A152" s="1706">
        <v>149.0</v>
      </c>
      <c r="B152" s="1706" t="s">
        <v>4318</v>
      </c>
      <c r="C152" s="1706">
        <v>5.0</v>
      </c>
      <c r="D152" s="1706" t="s">
        <v>4419</v>
      </c>
      <c r="E152" s="1707" t="s">
        <v>4420</v>
      </c>
      <c r="F152" s="1707">
        <v>8.72899925E8</v>
      </c>
      <c r="G152" s="1707" t="s">
        <v>4421</v>
      </c>
      <c r="H152" s="1707" t="s">
        <v>96</v>
      </c>
      <c r="I152" s="1706" t="s">
        <v>4348</v>
      </c>
      <c r="J152" s="1708"/>
      <c r="K152" s="1706" t="s">
        <v>4328</v>
      </c>
      <c r="L152" s="1709">
        <v>2160000.0</v>
      </c>
      <c r="M152" s="1707" t="s">
        <v>4094</v>
      </c>
    </row>
    <row r="153">
      <c r="A153" s="1702">
        <v>150.0</v>
      </c>
      <c r="B153" s="1702" t="s">
        <v>4318</v>
      </c>
      <c r="C153" s="1702">
        <v>5.0</v>
      </c>
      <c r="D153" s="1702" t="s">
        <v>4422</v>
      </c>
      <c r="E153" s="1703" t="s">
        <v>4423</v>
      </c>
      <c r="F153" s="1703">
        <v>8.97298966E8</v>
      </c>
      <c r="G153" s="1703" t="s">
        <v>4424</v>
      </c>
      <c r="H153" s="1703" t="s">
        <v>4425</v>
      </c>
      <c r="I153" s="1702" t="s">
        <v>4092</v>
      </c>
      <c r="J153" s="1704"/>
      <c r="K153" s="1702" t="s">
        <v>4333</v>
      </c>
      <c r="L153" s="1705">
        <v>2130000.0</v>
      </c>
      <c r="M153" s="1703" t="s">
        <v>4138</v>
      </c>
    </row>
    <row r="154">
      <c r="A154" s="1706">
        <v>151.0</v>
      </c>
      <c r="B154" s="1706" t="s">
        <v>4318</v>
      </c>
      <c r="C154" s="1706">
        <v>5.0</v>
      </c>
      <c r="D154" s="1706" t="s">
        <v>4426</v>
      </c>
      <c r="E154" s="1707" t="s">
        <v>4427</v>
      </c>
      <c r="F154" s="1707">
        <v>9.52878663E8</v>
      </c>
      <c r="G154" s="1714"/>
      <c r="H154" s="1707" t="s">
        <v>4116</v>
      </c>
      <c r="I154" s="1706" t="s">
        <v>4083</v>
      </c>
      <c r="J154" s="1708"/>
      <c r="K154" s="1706" t="s">
        <v>4328</v>
      </c>
      <c r="L154" s="1709">
        <v>2520000.0</v>
      </c>
      <c r="M154" s="1707" t="s">
        <v>4084</v>
      </c>
    </row>
    <row r="155">
      <c r="A155" s="1702">
        <v>152.0</v>
      </c>
      <c r="B155" s="1702" t="s">
        <v>4318</v>
      </c>
      <c r="C155" s="1702">
        <v>5.0</v>
      </c>
      <c r="D155" s="1702" t="s">
        <v>2446</v>
      </c>
      <c r="E155" s="1703" t="s">
        <v>4428</v>
      </c>
      <c r="F155" s="1703">
        <v>9.63634477E8</v>
      </c>
      <c r="G155" s="1703" t="s">
        <v>4429</v>
      </c>
      <c r="H155" s="1703" t="s">
        <v>96</v>
      </c>
      <c r="I155" s="1702" t="s">
        <v>4089</v>
      </c>
      <c r="J155" s="1704"/>
      <c r="K155" s="1702" t="s">
        <v>4333</v>
      </c>
      <c r="L155" s="1705">
        <v>2590000.0</v>
      </c>
      <c r="M155" s="1703" t="s">
        <v>4084</v>
      </c>
    </row>
    <row r="156">
      <c r="A156" s="1706">
        <v>153.0</v>
      </c>
      <c r="B156" s="1706" t="s">
        <v>4318</v>
      </c>
      <c r="C156" s="1706">
        <v>5.0</v>
      </c>
      <c r="D156" s="1706" t="s">
        <v>2127</v>
      </c>
      <c r="E156" s="1707" t="s">
        <v>4415</v>
      </c>
      <c r="F156" s="1707">
        <v>8.36447518E8</v>
      </c>
      <c r="G156" s="1707" t="s">
        <v>4416</v>
      </c>
      <c r="H156" s="1707">
        <v>8.36447518E8</v>
      </c>
      <c r="I156" s="1706" t="s">
        <v>4348</v>
      </c>
      <c r="J156" s="1708"/>
      <c r="K156" s="1706" t="s">
        <v>4383</v>
      </c>
      <c r="L156" s="1709">
        <v>2200000.0</v>
      </c>
      <c r="M156" s="1707" t="s">
        <v>4138</v>
      </c>
    </row>
    <row r="157">
      <c r="A157" s="1702">
        <v>154.0</v>
      </c>
      <c r="B157" s="1702" t="s">
        <v>4318</v>
      </c>
      <c r="C157" s="1702">
        <v>5.0</v>
      </c>
      <c r="D157" s="1702" t="s">
        <v>290</v>
      </c>
      <c r="E157" s="1703" t="s">
        <v>4430</v>
      </c>
      <c r="F157" s="1703">
        <v>6.30180793E8</v>
      </c>
      <c r="G157" s="1727"/>
      <c r="H157" s="1703" t="s">
        <v>96</v>
      </c>
      <c r="I157" s="1702" t="s">
        <v>4134</v>
      </c>
      <c r="J157" s="1726">
        <v>46096.0</v>
      </c>
      <c r="K157" s="1702" t="s">
        <v>4396</v>
      </c>
      <c r="L157" s="1705">
        <v>2290000.0</v>
      </c>
      <c r="M157" s="1703" t="s">
        <v>4138</v>
      </c>
    </row>
    <row r="158">
      <c r="A158" s="1706">
        <v>155.0</v>
      </c>
      <c r="B158" s="1706" t="s">
        <v>4318</v>
      </c>
      <c r="C158" s="1706">
        <v>5.0</v>
      </c>
      <c r="D158" s="1706" t="s">
        <v>300</v>
      </c>
      <c r="E158" s="1707" t="s">
        <v>4431</v>
      </c>
      <c r="F158" s="1707">
        <v>9.44664426E8</v>
      </c>
      <c r="G158" s="1707" t="s">
        <v>4432</v>
      </c>
      <c r="H158" s="1707" t="s">
        <v>96</v>
      </c>
      <c r="I158" s="1706" t="s">
        <v>4348</v>
      </c>
      <c r="J158" s="1708"/>
      <c r="K158" s="1706" t="s">
        <v>4346</v>
      </c>
      <c r="L158" s="1709">
        <v>1890000.0</v>
      </c>
      <c r="M158" s="1707" t="s">
        <v>4138</v>
      </c>
    </row>
    <row r="159">
      <c r="A159" s="1702">
        <v>156.0</v>
      </c>
      <c r="B159" s="1702" t="s">
        <v>4318</v>
      </c>
      <c r="C159" s="1702">
        <v>5.0</v>
      </c>
      <c r="D159" s="1702" t="s">
        <v>4433</v>
      </c>
      <c r="E159" s="1703" t="s">
        <v>4434</v>
      </c>
      <c r="F159" s="1703">
        <v>6.12424491E8</v>
      </c>
      <c r="G159" s="1703" t="s">
        <v>4435</v>
      </c>
      <c r="H159" s="1703" t="s">
        <v>96</v>
      </c>
      <c r="I159" s="1702" t="s">
        <v>4436</v>
      </c>
      <c r="J159" s="1704"/>
      <c r="K159" s="1702" t="s">
        <v>4349</v>
      </c>
      <c r="L159" s="1705">
        <v>1850000.0</v>
      </c>
      <c r="M159" s="1703" t="s">
        <v>4149</v>
      </c>
    </row>
    <row r="160">
      <c r="A160" s="1706">
        <v>157.0</v>
      </c>
      <c r="B160" s="1706" t="s">
        <v>4318</v>
      </c>
      <c r="C160" s="1706">
        <v>5.0</v>
      </c>
      <c r="D160" s="1706" t="s">
        <v>304</v>
      </c>
      <c r="E160" s="1707" t="s">
        <v>4437</v>
      </c>
      <c r="F160" s="1707">
        <v>8.84533624E8</v>
      </c>
      <c r="G160" s="1707" t="s">
        <v>4438</v>
      </c>
      <c r="H160" s="1707" t="s">
        <v>96</v>
      </c>
      <c r="I160" s="1706" t="s">
        <v>4166</v>
      </c>
      <c r="J160" s="1719">
        <v>46112.0</v>
      </c>
      <c r="K160" s="1706" t="s">
        <v>4439</v>
      </c>
      <c r="L160" s="1709">
        <v>2440000.0</v>
      </c>
      <c r="M160" s="1707" t="s">
        <v>4149</v>
      </c>
    </row>
    <row r="161">
      <c r="A161" s="1702">
        <v>158.0</v>
      </c>
      <c r="B161" s="1702" t="s">
        <v>4318</v>
      </c>
      <c r="C161" s="1702">
        <v>5.0</v>
      </c>
      <c r="D161" s="1702" t="s">
        <v>2461</v>
      </c>
      <c r="E161" s="1703" t="s">
        <v>4440</v>
      </c>
      <c r="F161" s="1703">
        <v>8.16643924E8</v>
      </c>
      <c r="G161" s="1703" t="s">
        <v>4441</v>
      </c>
      <c r="H161" s="1703">
        <v>8.166443924E9</v>
      </c>
      <c r="I161" s="1702" t="s">
        <v>4092</v>
      </c>
      <c r="J161" s="1704"/>
      <c r="K161" s="1702" t="s">
        <v>4359</v>
      </c>
      <c r="L161" s="1705">
        <v>2360000.0</v>
      </c>
      <c r="M161" s="1703" t="s">
        <v>4077</v>
      </c>
    </row>
    <row r="162">
      <c r="A162" s="1720">
        <v>159.0</v>
      </c>
      <c r="B162" s="1720" t="s">
        <v>4318</v>
      </c>
      <c r="C162" s="1720">
        <v>6.0</v>
      </c>
      <c r="D162" s="1720" t="s">
        <v>948</v>
      </c>
      <c r="E162" s="1721" t="s">
        <v>4442</v>
      </c>
      <c r="F162" s="1721">
        <v>8.81678289E8</v>
      </c>
      <c r="G162" s="1722"/>
      <c r="H162" s="1721" t="s">
        <v>3772</v>
      </c>
      <c r="I162" s="1720" t="s">
        <v>4108</v>
      </c>
      <c r="J162" s="1723"/>
      <c r="K162" s="1720" t="s">
        <v>4321</v>
      </c>
      <c r="L162" s="1724">
        <v>2610000.0</v>
      </c>
      <c r="M162" s="1721" t="s">
        <v>4149</v>
      </c>
      <c r="N162" s="1725" t="s">
        <v>4443</v>
      </c>
    </row>
    <row r="163">
      <c r="A163" s="1702">
        <v>160.0</v>
      </c>
      <c r="B163" s="1702" t="s">
        <v>4318</v>
      </c>
      <c r="C163" s="1702">
        <v>6.0</v>
      </c>
      <c r="D163" s="1702" t="s">
        <v>2465</v>
      </c>
      <c r="E163" s="1703" t="s">
        <v>4444</v>
      </c>
      <c r="F163" s="1703">
        <v>9.27277113E8</v>
      </c>
      <c r="G163" s="1727"/>
      <c r="H163" s="1703" t="s">
        <v>3772</v>
      </c>
      <c r="I163" s="1702" t="s">
        <v>4092</v>
      </c>
      <c r="J163" s="1704"/>
      <c r="K163" s="1702" t="s">
        <v>4117</v>
      </c>
      <c r="L163" s="1705">
        <v>2710000.0</v>
      </c>
      <c r="M163" s="1703" t="s">
        <v>4149</v>
      </c>
    </row>
    <row r="164">
      <c r="A164" s="1706">
        <v>161.0</v>
      </c>
      <c r="B164" s="1706" t="s">
        <v>4318</v>
      </c>
      <c r="C164" s="1706">
        <v>6.0</v>
      </c>
      <c r="D164" s="1706" t="s">
        <v>936</v>
      </c>
      <c r="E164" s="1707" t="s">
        <v>935</v>
      </c>
      <c r="F164" s="1707">
        <v>8.7463152E8</v>
      </c>
      <c r="G164" s="1707" t="s">
        <v>4445</v>
      </c>
      <c r="H164" s="1707" t="s">
        <v>3772</v>
      </c>
      <c r="I164" s="1706" t="s">
        <v>4231</v>
      </c>
      <c r="J164" s="1708"/>
      <c r="K164" s="1706" t="s">
        <v>4417</v>
      </c>
      <c r="L164" s="1709">
        <v>2710000.0</v>
      </c>
      <c r="M164" s="1707" t="s">
        <v>4149</v>
      </c>
    </row>
    <row r="165">
      <c r="A165" s="1702">
        <v>162.0</v>
      </c>
      <c r="B165" s="1702" t="s">
        <v>4318</v>
      </c>
      <c r="C165" s="1702">
        <v>6.0</v>
      </c>
      <c r="D165" s="1702" t="s">
        <v>2478</v>
      </c>
      <c r="E165" s="1703" t="s">
        <v>4446</v>
      </c>
      <c r="F165" s="1703">
        <v>8.79747781E8</v>
      </c>
      <c r="G165" s="1727"/>
      <c r="H165" s="1703" t="s">
        <v>96</v>
      </c>
      <c r="I165" s="1702" t="s">
        <v>4173</v>
      </c>
      <c r="J165" s="1704"/>
      <c r="K165" s="1702" t="s">
        <v>4369</v>
      </c>
      <c r="L165" s="1705">
        <v>2290000.0</v>
      </c>
      <c r="M165" s="1703" t="s">
        <v>4447</v>
      </c>
    </row>
    <row r="166">
      <c r="A166" s="1706">
        <v>163.0</v>
      </c>
      <c r="B166" s="1706" t="s">
        <v>4318</v>
      </c>
      <c r="C166" s="1706">
        <v>6.0</v>
      </c>
      <c r="D166" s="1706" t="s">
        <v>2483</v>
      </c>
      <c r="E166" s="1707" t="s">
        <v>4448</v>
      </c>
      <c r="F166" s="1707">
        <v>8.87527617E8</v>
      </c>
      <c r="G166" s="1714"/>
      <c r="H166" s="1707" t="s">
        <v>96</v>
      </c>
      <c r="I166" s="1706" t="s">
        <v>4089</v>
      </c>
      <c r="J166" s="1708"/>
      <c r="K166" s="1706" t="s">
        <v>4396</v>
      </c>
      <c r="L166" s="1709">
        <v>2420000.0</v>
      </c>
      <c r="M166" s="1707" t="s">
        <v>4086</v>
      </c>
    </row>
    <row r="167">
      <c r="A167" s="1702">
        <v>164.0</v>
      </c>
      <c r="B167" s="1702" t="s">
        <v>4318</v>
      </c>
      <c r="C167" s="1702">
        <v>6.0</v>
      </c>
      <c r="D167" s="1702" t="s">
        <v>4449</v>
      </c>
      <c r="E167" s="1703" t="s">
        <v>4210</v>
      </c>
      <c r="F167" s="1703">
        <v>9.73350379E8</v>
      </c>
      <c r="G167" s="1703" t="s">
        <v>4211</v>
      </c>
      <c r="H167" s="1703">
        <v>8.85595929E8</v>
      </c>
      <c r="I167" s="1702" t="s">
        <v>4173</v>
      </c>
      <c r="J167" s="1704"/>
      <c r="K167" s="1702" t="s">
        <v>4333</v>
      </c>
      <c r="L167" s="1705">
        <v>2570000.0</v>
      </c>
      <c r="M167" s="1703" t="s">
        <v>4077</v>
      </c>
    </row>
    <row r="168">
      <c r="A168" s="1706">
        <v>165.0</v>
      </c>
      <c r="B168" s="1706" t="s">
        <v>4318</v>
      </c>
      <c r="C168" s="1706">
        <v>6.0</v>
      </c>
      <c r="D168" s="1706" t="s">
        <v>4450</v>
      </c>
      <c r="E168" s="1707" t="s">
        <v>4451</v>
      </c>
      <c r="F168" s="1707">
        <v>9.42919212E8</v>
      </c>
      <c r="G168" s="1714"/>
      <c r="H168" s="1707" t="s">
        <v>96</v>
      </c>
      <c r="I168" s="1706" t="s">
        <v>4083</v>
      </c>
      <c r="J168" s="1708"/>
      <c r="K168" s="1706" t="s">
        <v>4328</v>
      </c>
      <c r="L168" s="1709">
        <v>2570000.0</v>
      </c>
      <c r="M168" s="1707" t="s">
        <v>4161</v>
      </c>
    </row>
    <row r="169">
      <c r="A169" s="1702">
        <v>166.0</v>
      </c>
      <c r="B169" s="1702" t="s">
        <v>4318</v>
      </c>
      <c r="C169" s="1702">
        <v>6.0</v>
      </c>
      <c r="D169" s="1702" t="s">
        <v>4452</v>
      </c>
      <c r="E169" s="1703" t="s">
        <v>1027</v>
      </c>
      <c r="F169" s="1703">
        <v>8.3106937E8</v>
      </c>
      <c r="G169" s="1703" t="s">
        <v>96</v>
      </c>
      <c r="H169" s="1703" t="s">
        <v>3772</v>
      </c>
      <c r="I169" s="1702" t="s">
        <v>4348</v>
      </c>
      <c r="J169" s="1704"/>
      <c r="K169" s="1702" t="s">
        <v>4333</v>
      </c>
      <c r="L169" s="1705">
        <v>2200000.0</v>
      </c>
      <c r="M169" s="1703" t="s">
        <v>4138</v>
      </c>
    </row>
    <row r="170">
      <c r="A170" s="1706">
        <v>167.0</v>
      </c>
      <c r="B170" s="1706" t="s">
        <v>4318</v>
      </c>
      <c r="C170" s="1706">
        <v>6.0</v>
      </c>
      <c r="D170" s="1706" t="s">
        <v>4453</v>
      </c>
      <c r="E170" s="1707" t="s">
        <v>4454</v>
      </c>
      <c r="F170" s="1707">
        <v>6.36479298E8</v>
      </c>
      <c r="G170" s="1714"/>
      <c r="H170" s="1707" t="s">
        <v>3772</v>
      </c>
      <c r="I170" s="1706" t="s">
        <v>4083</v>
      </c>
      <c r="J170" s="1708"/>
      <c r="K170" s="1706" t="s">
        <v>4333</v>
      </c>
      <c r="L170" s="1709">
        <v>2490000.0</v>
      </c>
      <c r="M170" s="1707" t="s">
        <v>4086</v>
      </c>
    </row>
    <row r="171">
      <c r="A171" s="1702">
        <v>168.0</v>
      </c>
      <c r="B171" s="1702" t="s">
        <v>4318</v>
      </c>
      <c r="C171" s="1702">
        <v>6.0</v>
      </c>
      <c r="D171" s="1702" t="s">
        <v>4455</v>
      </c>
      <c r="E171" s="1703" t="s">
        <v>4456</v>
      </c>
      <c r="F171" s="1703">
        <v>9.44964276E8</v>
      </c>
      <c r="G171" s="1703" t="s">
        <v>4457</v>
      </c>
      <c r="H171" s="1703" t="s">
        <v>3772</v>
      </c>
      <c r="I171" s="1702" t="s">
        <v>4122</v>
      </c>
      <c r="J171" s="1704"/>
      <c r="K171" s="1702" t="s">
        <v>4401</v>
      </c>
      <c r="L171" s="1705">
        <v>2389600.0</v>
      </c>
      <c r="M171" s="1703" t="s">
        <v>4063</v>
      </c>
    </row>
    <row r="172">
      <c r="A172" s="1706">
        <v>169.0</v>
      </c>
      <c r="B172" s="1706" t="s">
        <v>4318</v>
      </c>
      <c r="C172" s="1706">
        <v>6.0</v>
      </c>
      <c r="D172" s="1706" t="s">
        <v>1240</v>
      </c>
      <c r="E172" s="1707" t="s">
        <v>1241</v>
      </c>
      <c r="F172" s="1707">
        <v>9.82635908E8</v>
      </c>
      <c r="G172" s="1707" t="s">
        <v>4458</v>
      </c>
      <c r="H172" s="1707" t="s">
        <v>3772</v>
      </c>
      <c r="I172" s="1706" t="s">
        <v>4436</v>
      </c>
      <c r="J172" s="1708"/>
      <c r="K172" s="1706" t="s">
        <v>4459</v>
      </c>
      <c r="L172" s="1709">
        <v>1790000.0</v>
      </c>
      <c r="M172" s="1707" t="s">
        <v>4149</v>
      </c>
    </row>
    <row r="173">
      <c r="A173" s="1702">
        <v>170.0</v>
      </c>
      <c r="B173" s="1702" t="s">
        <v>4318</v>
      </c>
      <c r="C173" s="1702">
        <v>6.0</v>
      </c>
      <c r="D173" s="1702" t="s">
        <v>4460</v>
      </c>
      <c r="E173" s="1703" t="s">
        <v>4461</v>
      </c>
      <c r="F173" s="1703">
        <v>9.80727604E8</v>
      </c>
      <c r="G173" s="1703" t="s">
        <v>4462</v>
      </c>
      <c r="H173" s="1703" t="s">
        <v>3772</v>
      </c>
      <c r="I173" s="1702" t="s">
        <v>4379</v>
      </c>
      <c r="J173" s="1704"/>
      <c r="K173" s="1702" t="s">
        <v>4342</v>
      </c>
      <c r="L173" s="1705">
        <v>1790000.0</v>
      </c>
      <c r="M173" s="1703" t="s">
        <v>4149</v>
      </c>
    </row>
    <row r="174">
      <c r="A174" s="1706">
        <v>171.0</v>
      </c>
      <c r="B174" s="1706" t="s">
        <v>4318</v>
      </c>
      <c r="C174" s="1706">
        <v>6.0</v>
      </c>
      <c r="D174" s="1706" t="s">
        <v>4463</v>
      </c>
      <c r="E174" s="1707" t="s">
        <v>4464</v>
      </c>
      <c r="F174" s="1707">
        <v>9.60419888E8</v>
      </c>
      <c r="G174" s="1714"/>
      <c r="H174" s="1707" t="s">
        <v>3772</v>
      </c>
      <c r="I174" s="1706" t="s">
        <v>4122</v>
      </c>
      <c r="J174" s="1708"/>
      <c r="K174" s="1706" t="s">
        <v>4396</v>
      </c>
      <c r="L174" s="1709">
        <v>1850000.0</v>
      </c>
      <c r="M174" s="1707" t="s">
        <v>4149</v>
      </c>
    </row>
    <row r="175">
      <c r="A175" s="1702">
        <v>172.0</v>
      </c>
      <c r="B175" s="1702" t="s">
        <v>4318</v>
      </c>
      <c r="C175" s="1702">
        <v>6.0</v>
      </c>
      <c r="D175" s="1702" t="s">
        <v>2495</v>
      </c>
      <c r="E175" s="1703" t="s">
        <v>4465</v>
      </c>
      <c r="F175" s="1703">
        <v>6.56598985E8</v>
      </c>
      <c r="G175" s="1727"/>
      <c r="H175" s="1703" t="s">
        <v>3772</v>
      </c>
      <c r="I175" s="1702" t="s">
        <v>4310</v>
      </c>
      <c r="J175" s="1704"/>
      <c r="K175" s="1702" t="s">
        <v>4349</v>
      </c>
      <c r="L175" s="1705">
        <v>2150000.0</v>
      </c>
      <c r="M175" s="1703" t="s">
        <v>4084</v>
      </c>
    </row>
    <row r="176">
      <c r="A176" s="1706">
        <v>173.0</v>
      </c>
      <c r="B176" s="1706" t="s">
        <v>4318</v>
      </c>
      <c r="C176" s="1706">
        <v>6.0</v>
      </c>
      <c r="D176" s="1706" t="s">
        <v>4466</v>
      </c>
      <c r="E176" s="1707" t="s">
        <v>4467</v>
      </c>
      <c r="F176" s="1707">
        <v>9.25929567E8</v>
      </c>
      <c r="G176" s="1707" t="s">
        <v>4468</v>
      </c>
      <c r="H176" s="1707" t="s">
        <v>3772</v>
      </c>
      <c r="I176" s="1706" t="s">
        <v>4092</v>
      </c>
      <c r="J176" s="1708"/>
      <c r="K176" s="1706" t="s">
        <v>4353</v>
      </c>
      <c r="L176" s="1709">
        <v>3770000.0</v>
      </c>
      <c r="M176" s="1707" t="s">
        <v>4239</v>
      </c>
    </row>
    <row r="177">
      <c r="A177" s="1702">
        <v>174.0</v>
      </c>
      <c r="B177" s="1702" t="s">
        <v>4318</v>
      </c>
      <c r="C177" s="1702">
        <v>6.0</v>
      </c>
      <c r="D177" s="1702" t="s">
        <v>2498</v>
      </c>
      <c r="E177" s="1703" t="s">
        <v>4469</v>
      </c>
      <c r="F177" s="1703">
        <v>8.42649456E8</v>
      </c>
      <c r="G177" s="1703" t="s">
        <v>4470</v>
      </c>
      <c r="H177" s="1703" t="s">
        <v>3772</v>
      </c>
      <c r="I177" s="1702" t="s">
        <v>4348</v>
      </c>
      <c r="J177" s="1704"/>
      <c r="K177" s="1702" t="s">
        <v>4356</v>
      </c>
      <c r="L177" s="1705">
        <v>2350000.0</v>
      </c>
      <c r="M177" s="1703" t="s">
        <v>4094</v>
      </c>
    </row>
    <row r="178">
      <c r="A178" s="1706">
        <v>175.0</v>
      </c>
      <c r="B178" s="1706" t="s">
        <v>4318</v>
      </c>
      <c r="C178" s="1706">
        <v>6.0</v>
      </c>
      <c r="D178" s="1706" t="s">
        <v>973</v>
      </c>
      <c r="E178" s="1707" t="s">
        <v>4440</v>
      </c>
      <c r="F178" s="1707">
        <v>8.16643924E8</v>
      </c>
      <c r="G178" s="1707" t="s">
        <v>4441</v>
      </c>
      <c r="H178" s="1707" t="s">
        <v>96</v>
      </c>
      <c r="I178" s="1706" t="s">
        <v>4092</v>
      </c>
      <c r="J178" s="1708"/>
      <c r="K178" s="1706" t="s">
        <v>4439</v>
      </c>
      <c r="L178" s="1709">
        <v>2310000.0</v>
      </c>
      <c r="M178" s="1707" t="s">
        <v>4077</v>
      </c>
    </row>
    <row r="179">
      <c r="A179" s="1702">
        <v>176.0</v>
      </c>
      <c r="B179" s="1702" t="s">
        <v>4318</v>
      </c>
      <c r="C179" s="1702">
        <v>6.0</v>
      </c>
      <c r="D179" s="1702" t="s">
        <v>2503</v>
      </c>
      <c r="E179" s="1703" t="s">
        <v>1029</v>
      </c>
      <c r="F179" s="1703">
        <v>6.29170641E8</v>
      </c>
      <c r="G179" s="1727"/>
      <c r="H179" s="1703" t="s">
        <v>3772</v>
      </c>
      <c r="I179" s="1702" t="s">
        <v>4092</v>
      </c>
      <c r="J179" s="1726">
        <v>46112.0</v>
      </c>
      <c r="K179" s="1702" t="s">
        <v>4412</v>
      </c>
      <c r="L179" s="1705">
        <v>1850000.0</v>
      </c>
      <c r="M179" s="1703" t="s">
        <v>4149</v>
      </c>
    </row>
    <row r="180">
      <c r="A180" s="1706">
        <v>177.0</v>
      </c>
      <c r="B180" s="1706" t="s">
        <v>4318</v>
      </c>
      <c r="C180" s="1706">
        <v>7.0</v>
      </c>
      <c r="D180" s="1706" t="s">
        <v>308</v>
      </c>
      <c r="E180" s="1707" t="s">
        <v>4471</v>
      </c>
      <c r="F180" s="1707">
        <v>8.33891578E8</v>
      </c>
      <c r="G180" s="1707" t="s">
        <v>4472</v>
      </c>
      <c r="H180" s="1707" t="s">
        <v>96</v>
      </c>
      <c r="I180" s="1706" t="s">
        <v>4173</v>
      </c>
      <c r="J180" s="1708"/>
      <c r="K180" s="1706" t="s">
        <v>4396</v>
      </c>
      <c r="L180" s="1709">
        <v>2120000.0</v>
      </c>
      <c r="M180" s="1707" t="s">
        <v>4077</v>
      </c>
    </row>
    <row r="181">
      <c r="A181" s="1702">
        <v>178.0</v>
      </c>
      <c r="B181" s="1702" t="s">
        <v>4318</v>
      </c>
      <c r="C181" s="1702">
        <v>7.0</v>
      </c>
      <c r="D181" s="1702" t="s">
        <v>1208</v>
      </c>
      <c r="E181" s="1703" t="s">
        <v>4473</v>
      </c>
      <c r="F181" s="1703">
        <v>8.56653358E8</v>
      </c>
      <c r="G181" s="1703" t="s">
        <v>4474</v>
      </c>
      <c r="H181" s="1703" t="s">
        <v>96</v>
      </c>
      <c r="I181" s="1702" t="s">
        <v>4089</v>
      </c>
      <c r="J181" s="1704"/>
      <c r="K181" s="1702" t="s">
        <v>4475</v>
      </c>
      <c r="L181" s="1705">
        <v>2590000.0</v>
      </c>
      <c r="M181" s="1703" t="s">
        <v>4086</v>
      </c>
    </row>
    <row r="182">
      <c r="A182" s="1706">
        <v>179.0</v>
      </c>
      <c r="B182" s="1706" t="s">
        <v>4318</v>
      </c>
      <c r="C182" s="1706">
        <v>7.0</v>
      </c>
      <c r="D182" s="1706" t="s">
        <v>4476</v>
      </c>
      <c r="E182" s="1707" t="s">
        <v>4232</v>
      </c>
      <c r="F182" s="1707">
        <v>9.08882646E8</v>
      </c>
      <c r="G182" s="1714"/>
      <c r="H182" s="1707" t="s">
        <v>96</v>
      </c>
      <c r="I182" s="1706" t="s">
        <v>4134</v>
      </c>
      <c r="J182" s="1708"/>
      <c r="K182" s="1706" t="s">
        <v>4333</v>
      </c>
      <c r="L182" s="1709">
        <v>2550000.0</v>
      </c>
      <c r="M182" s="1707" t="s">
        <v>4094</v>
      </c>
    </row>
    <row r="183">
      <c r="A183" s="1702">
        <v>180.0</v>
      </c>
      <c r="B183" s="1702" t="s">
        <v>4318</v>
      </c>
      <c r="C183" s="1702">
        <v>7.0</v>
      </c>
      <c r="D183" s="1702" t="s">
        <v>307</v>
      </c>
      <c r="E183" s="1703" t="s">
        <v>4477</v>
      </c>
      <c r="F183" s="1703">
        <v>8.18785455E8</v>
      </c>
      <c r="G183" s="1727"/>
      <c r="H183" s="1703" t="s">
        <v>96</v>
      </c>
      <c r="I183" s="1702" t="s">
        <v>4083</v>
      </c>
      <c r="J183" s="1704"/>
      <c r="K183" s="1702" t="s">
        <v>4328</v>
      </c>
      <c r="L183" s="1705">
        <v>2590000.0</v>
      </c>
      <c r="M183" s="1703" t="s">
        <v>4063</v>
      </c>
    </row>
    <row r="184">
      <c r="A184" s="1706">
        <v>181.0</v>
      </c>
      <c r="B184" s="1706" t="s">
        <v>4318</v>
      </c>
      <c r="C184" s="1706">
        <v>7.0</v>
      </c>
      <c r="D184" s="1706" t="s">
        <v>4478</v>
      </c>
      <c r="E184" s="1707" t="s">
        <v>4479</v>
      </c>
      <c r="F184" s="1707">
        <v>6.22324293E8</v>
      </c>
      <c r="G184" s="1707" t="s">
        <v>4111</v>
      </c>
      <c r="H184" s="1707" t="s">
        <v>3772</v>
      </c>
      <c r="I184" s="1706" t="s">
        <v>4067</v>
      </c>
      <c r="J184" s="1708"/>
      <c r="K184" s="1706" t="s">
        <v>4333</v>
      </c>
      <c r="L184" s="1709">
        <v>2590000.0</v>
      </c>
      <c r="M184" s="1707" t="s">
        <v>4094</v>
      </c>
    </row>
    <row r="185">
      <c r="A185" s="1702">
        <v>182.0</v>
      </c>
      <c r="B185" s="1702" t="s">
        <v>4318</v>
      </c>
      <c r="C185" s="1702">
        <v>7.0</v>
      </c>
      <c r="D185" s="1702" t="s">
        <v>4480</v>
      </c>
      <c r="E185" s="1703" t="s">
        <v>4481</v>
      </c>
      <c r="F185" s="1703">
        <v>9.86529906E8</v>
      </c>
      <c r="G185" s="1703" t="s">
        <v>4482</v>
      </c>
      <c r="H185" s="1703" t="s">
        <v>96</v>
      </c>
      <c r="I185" s="1702" t="s">
        <v>4173</v>
      </c>
      <c r="J185" s="1704"/>
      <c r="K185" s="1702" t="s">
        <v>4328</v>
      </c>
      <c r="L185" s="1705">
        <v>2490000.0</v>
      </c>
      <c r="M185" s="1703" t="s">
        <v>4063</v>
      </c>
    </row>
    <row r="186">
      <c r="A186" s="1706">
        <v>183.0</v>
      </c>
      <c r="B186" s="1706" t="s">
        <v>4318</v>
      </c>
      <c r="C186" s="1706">
        <v>7.0</v>
      </c>
      <c r="D186" s="1706" t="s">
        <v>4483</v>
      </c>
      <c r="E186" s="1707" t="s">
        <v>4484</v>
      </c>
      <c r="F186" s="1707">
        <v>9.43155225E8</v>
      </c>
      <c r="G186" s="1714"/>
      <c r="H186" s="1707" t="s">
        <v>4116</v>
      </c>
      <c r="I186" s="1706" t="s">
        <v>4083</v>
      </c>
      <c r="J186" s="1708"/>
      <c r="K186" s="1706" t="s">
        <v>4333</v>
      </c>
      <c r="L186" s="1709">
        <v>2490000.0</v>
      </c>
      <c r="M186" s="1707" t="s">
        <v>4077</v>
      </c>
    </row>
    <row r="187">
      <c r="A187" s="1702">
        <v>184.0</v>
      </c>
      <c r="B187" s="1702" t="s">
        <v>4318</v>
      </c>
      <c r="C187" s="1702">
        <v>7.0</v>
      </c>
      <c r="D187" s="1702" t="s">
        <v>4485</v>
      </c>
      <c r="E187" s="1703" t="s">
        <v>4065</v>
      </c>
      <c r="F187" s="1703">
        <v>9.56629445E8</v>
      </c>
      <c r="G187" s="1703" t="s">
        <v>4066</v>
      </c>
      <c r="H187" s="1703" t="s">
        <v>96</v>
      </c>
      <c r="I187" s="1702" t="s">
        <v>4067</v>
      </c>
      <c r="J187" s="1704"/>
      <c r="K187" s="1702" t="s">
        <v>4328</v>
      </c>
      <c r="L187" s="1705">
        <v>2460000.0</v>
      </c>
      <c r="M187" s="1703" t="s">
        <v>4069</v>
      </c>
    </row>
    <row r="188">
      <c r="A188" s="1706">
        <v>185.0</v>
      </c>
      <c r="B188" s="1706" t="s">
        <v>4318</v>
      </c>
      <c r="C188" s="1706">
        <v>7.0</v>
      </c>
      <c r="D188" s="1706" t="s">
        <v>4486</v>
      </c>
      <c r="E188" s="1707" t="s">
        <v>4487</v>
      </c>
      <c r="F188" s="1707">
        <v>8.40676887E8</v>
      </c>
      <c r="G188" s="1707" t="s">
        <v>4488</v>
      </c>
      <c r="H188" s="1707" t="s">
        <v>96</v>
      </c>
      <c r="I188" s="1706" t="s">
        <v>4089</v>
      </c>
      <c r="J188" s="1719">
        <v>46099.0</v>
      </c>
      <c r="K188" s="1706" t="s">
        <v>4333</v>
      </c>
      <c r="L188" s="1709">
        <v>2270000.0</v>
      </c>
      <c r="M188" s="1707" t="s">
        <v>4149</v>
      </c>
    </row>
    <row r="189">
      <c r="A189" s="1702">
        <v>186.0</v>
      </c>
      <c r="B189" s="1702" t="s">
        <v>4318</v>
      </c>
      <c r="C189" s="1702">
        <v>7.0</v>
      </c>
      <c r="D189" s="1702" t="s">
        <v>4489</v>
      </c>
      <c r="E189" s="1703" t="s">
        <v>4490</v>
      </c>
      <c r="F189" s="1703">
        <v>9.50314111E8</v>
      </c>
      <c r="G189" s="1727"/>
      <c r="H189" s="1703" t="s">
        <v>96</v>
      </c>
      <c r="I189" s="1702" t="s">
        <v>4134</v>
      </c>
      <c r="J189" s="1704"/>
      <c r="K189" s="1702" t="s">
        <v>4333</v>
      </c>
      <c r="L189" s="1705">
        <v>2590000.0</v>
      </c>
      <c r="M189" s="1703" t="s">
        <v>4094</v>
      </c>
    </row>
    <row r="190">
      <c r="A190" s="1706">
        <v>187.0</v>
      </c>
      <c r="B190" s="1706" t="s">
        <v>4318</v>
      </c>
      <c r="C190" s="1706">
        <v>7.0</v>
      </c>
      <c r="D190" s="1706" t="s">
        <v>4491</v>
      </c>
      <c r="E190" s="1707" t="s">
        <v>4492</v>
      </c>
      <c r="F190" s="1707">
        <v>8.74683597E8</v>
      </c>
      <c r="G190" s="1707" t="s">
        <v>4493</v>
      </c>
      <c r="H190" s="1707" t="s">
        <v>4494</v>
      </c>
      <c r="I190" s="1706" t="s">
        <v>4348</v>
      </c>
      <c r="J190" s="1708"/>
      <c r="K190" s="1706" t="s">
        <v>4396</v>
      </c>
      <c r="L190" s="1709">
        <v>1890000.0</v>
      </c>
      <c r="M190" s="1707" t="s">
        <v>4099</v>
      </c>
    </row>
    <row r="191">
      <c r="A191" s="1702">
        <v>188.0</v>
      </c>
      <c r="B191" s="1702" t="s">
        <v>4318</v>
      </c>
      <c r="C191" s="1702">
        <v>7.0</v>
      </c>
      <c r="D191" s="1702" t="s">
        <v>2524</v>
      </c>
      <c r="E191" s="1703" t="s">
        <v>4464</v>
      </c>
      <c r="F191" s="1703">
        <v>9.60419888E8</v>
      </c>
      <c r="G191" s="1727"/>
      <c r="H191" s="1703" t="s">
        <v>96</v>
      </c>
      <c r="I191" s="1702" t="s">
        <v>4122</v>
      </c>
      <c r="J191" s="1704"/>
      <c r="K191" s="1702" t="s">
        <v>4346</v>
      </c>
      <c r="L191" s="1705">
        <v>1850000.0</v>
      </c>
      <c r="M191" s="1703" t="s">
        <v>4149</v>
      </c>
    </row>
    <row r="192">
      <c r="A192" s="1706">
        <v>189.0</v>
      </c>
      <c r="B192" s="1706" t="s">
        <v>4318</v>
      </c>
      <c r="C192" s="1706">
        <v>7.0</v>
      </c>
      <c r="D192" s="1706" t="s">
        <v>4495</v>
      </c>
      <c r="E192" s="1707" t="s">
        <v>4496</v>
      </c>
      <c r="F192" s="1707">
        <v>9.50859357E8</v>
      </c>
      <c r="G192" s="1707" t="s">
        <v>4497</v>
      </c>
      <c r="H192" s="1707">
        <v>9.50859357E8</v>
      </c>
      <c r="I192" s="1706" t="s">
        <v>4134</v>
      </c>
      <c r="J192" s="1708"/>
      <c r="K192" s="1706" t="s">
        <v>4349</v>
      </c>
      <c r="L192" s="1709">
        <v>2390000.0</v>
      </c>
      <c r="M192" s="1707" t="s">
        <v>4063</v>
      </c>
    </row>
    <row r="193">
      <c r="A193" s="1702">
        <v>190.0</v>
      </c>
      <c r="B193" s="1702" t="s">
        <v>4318</v>
      </c>
      <c r="C193" s="1702">
        <v>7.0</v>
      </c>
      <c r="D193" s="1702" t="s">
        <v>1977</v>
      </c>
      <c r="E193" s="1703" t="s">
        <v>4498</v>
      </c>
      <c r="F193" s="1703">
        <v>9.49541546E8</v>
      </c>
      <c r="G193" s="1703" t="s">
        <v>4499</v>
      </c>
      <c r="H193" s="1703" t="s">
        <v>96</v>
      </c>
      <c r="I193" s="1702" t="s">
        <v>4155</v>
      </c>
      <c r="J193" s="1726">
        <v>46111.0</v>
      </c>
      <c r="K193" s="1702" t="s">
        <v>4353</v>
      </c>
      <c r="L193" s="1705">
        <v>3890000.0</v>
      </c>
      <c r="M193" s="1703" t="s">
        <v>4149</v>
      </c>
    </row>
    <row r="194">
      <c r="A194" s="1720">
        <v>191.0</v>
      </c>
      <c r="B194" s="1720" t="s">
        <v>4318</v>
      </c>
      <c r="C194" s="1720">
        <v>7.0</v>
      </c>
      <c r="D194" s="1720" t="s">
        <v>4500</v>
      </c>
      <c r="E194" s="1721" t="s">
        <v>4501</v>
      </c>
      <c r="F194" s="1721">
        <v>8.19197663E8</v>
      </c>
      <c r="G194" s="1721" t="s">
        <v>4502</v>
      </c>
      <c r="H194" s="1721" t="s">
        <v>4494</v>
      </c>
      <c r="I194" s="1720" t="s">
        <v>4108</v>
      </c>
      <c r="J194" s="1723"/>
      <c r="K194" s="1720" t="s">
        <v>4356</v>
      </c>
      <c r="L194" s="1724">
        <v>2390000.0</v>
      </c>
      <c r="M194" s="1721" t="s">
        <v>4099</v>
      </c>
      <c r="N194" s="1725" t="str">
        <f>CONCATENATE("ซื้",LEFT(M194,1)," Wyde  แ",LEFT(I194,1),"้ว")</f>
        <v>ซื้อ Wyde  แล้ว</v>
      </c>
    </row>
    <row r="195">
      <c r="A195" s="1702">
        <v>192.0</v>
      </c>
      <c r="B195" s="1702" t="s">
        <v>4318</v>
      </c>
      <c r="C195" s="1702">
        <v>7.0</v>
      </c>
      <c r="D195" s="1702" t="s">
        <v>2529</v>
      </c>
      <c r="E195" s="1703" t="s">
        <v>4503</v>
      </c>
      <c r="F195" s="1703">
        <v>9.45922195E8</v>
      </c>
      <c r="G195" s="1727"/>
      <c r="H195" s="1703" t="s">
        <v>4494</v>
      </c>
      <c r="I195" s="1702" t="s">
        <v>4166</v>
      </c>
      <c r="J195" s="1704"/>
      <c r="K195" s="1702" t="s">
        <v>4439</v>
      </c>
      <c r="L195" s="1705">
        <v>2390000.0</v>
      </c>
      <c r="M195" s="1703" t="s">
        <v>4099</v>
      </c>
    </row>
    <row r="196">
      <c r="A196" s="1706">
        <v>193.0</v>
      </c>
      <c r="B196" s="1706" t="s">
        <v>4318</v>
      </c>
      <c r="C196" s="1706">
        <v>7.0</v>
      </c>
      <c r="D196" s="1706" t="s">
        <v>4504</v>
      </c>
      <c r="E196" s="1707" t="s">
        <v>4505</v>
      </c>
      <c r="F196" s="1707">
        <v>9.66529515E8</v>
      </c>
      <c r="G196" s="1707" t="s">
        <v>4506</v>
      </c>
      <c r="H196" s="1707" t="s">
        <v>96</v>
      </c>
      <c r="I196" s="1706" t="s">
        <v>4092</v>
      </c>
      <c r="J196" s="1708"/>
      <c r="K196" s="1706" t="s">
        <v>4359</v>
      </c>
      <c r="L196" s="1709">
        <v>2390000.0</v>
      </c>
      <c r="M196" s="1707" t="s">
        <v>4094</v>
      </c>
    </row>
    <row r="197">
      <c r="A197" s="1702">
        <v>194.0</v>
      </c>
      <c r="B197" s="1702" t="s">
        <v>4318</v>
      </c>
      <c r="C197" s="1702">
        <v>7.0</v>
      </c>
      <c r="D197" s="1702" t="s">
        <v>2532</v>
      </c>
      <c r="E197" s="1703" t="s">
        <v>4507</v>
      </c>
      <c r="F197" s="1703">
        <v>9.22524995E8</v>
      </c>
      <c r="G197" s="1703" t="s">
        <v>4508</v>
      </c>
      <c r="H197" s="1703" t="s">
        <v>96</v>
      </c>
      <c r="I197" s="1702" t="s">
        <v>4092</v>
      </c>
      <c r="J197" s="1704"/>
      <c r="K197" s="1702" t="s">
        <v>4412</v>
      </c>
      <c r="L197" s="1705">
        <v>1850000.0</v>
      </c>
      <c r="M197" s="1703" t="s">
        <v>4207</v>
      </c>
    </row>
    <row r="198">
      <c r="A198" s="1706">
        <v>195.0</v>
      </c>
      <c r="B198" s="1706" t="s">
        <v>4318</v>
      </c>
      <c r="C198" s="1706">
        <v>8.0</v>
      </c>
      <c r="D198" s="1706" t="s">
        <v>4509</v>
      </c>
      <c r="E198" s="1707" t="s">
        <v>4510</v>
      </c>
      <c r="F198" s="1707">
        <v>4.917621025515E12</v>
      </c>
      <c r="G198" s="1707" t="s">
        <v>4511</v>
      </c>
      <c r="H198" s="1714"/>
      <c r="I198" s="1706" t="s">
        <v>4231</v>
      </c>
      <c r="J198" s="1719">
        <v>46112.0</v>
      </c>
      <c r="K198" s="1706" t="s">
        <v>4119</v>
      </c>
      <c r="L198" s="1709">
        <v>2640000.0</v>
      </c>
      <c r="M198" s="1707" t="s">
        <v>4311</v>
      </c>
    </row>
    <row r="199">
      <c r="A199" s="1702">
        <v>196.0</v>
      </c>
      <c r="B199" s="1702" t="s">
        <v>4318</v>
      </c>
      <c r="C199" s="1702">
        <v>8.0</v>
      </c>
      <c r="D199" s="1702" t="s">
        <v>4512</v>
      </c>
      <c r="E199" s="1703" t="s">
        <v>4513</v>
      </c>
      <c r="F199" s="1703">
        <v>8.32803776E8</v>
      </c>
      <c r="G199" s="1703" t="s">
        <v>4514</v>
      </c>
      <c r="H199" s="1703">
        <v>8.32803776E8</v>
      </c>
      <c r="I199" s="1702" t="s">
        <v>4231</v>
      </c>
      <c r="J199" s="1726">
        <v>46111.0</v>
      </c>
      <c r="K199" s="1702" t="s">
        <v>4119</v>
      </c>
      <c r="L199" s="1705">
        <v>2640000.0</v>
      </c>
      <c r="M199" s="1703" t="s">
        <v>4207</v>
      </c>
    </row>
    <row r="200">
      <c r="A200" s="1706">
        <v>197.0</v>
      </c>
      <c r="B200" s="1706" t="s">
        <v>4318</v>
      </c>
      <c r="C200" s="1706">
        <v>8.0</v>
      </c>
      <c r="D200" s="1706" t="s">
        <v>2537</v>
      </c>
      <c r="E200" s="1707" t="s">
        <v>4515</v>
      </c>
      <c r="F200" s="1707">
        <v>9.44901693E8</v>
      </c>
      <c r="G200" s="1714"/>
      <c r="H200" s="1707">
        <v>9.44901693E8</v>
      </c>
      <c r="I200" s="1706" t="s">
        <v>4083</v>
      </c>
      <c r="J200" s="1708"/>
      <c r="K200" s="1706" t="s">
        <v>4396</v>
      </c>
      <c r="L200" s="1709">
        <v>2199000.0</v>
      </c>
      <c r="M200" s="1707" t="s">
        <v>4516</v>
      </c>
    </row>
    <row r="201">
      <c r="A201" s="1702">
        <v>198.0</v>
      </c>
      <c r="B201" s="1702" t="s">
        <v>4318</v>
      </c>
      <c r="C201" s="1702">
        <v>8.0</v>
      </c>
      <c r="D201" s="1702" t="s">
        <v>4517</v>
      </c>
      <c r="E201" s="1703" t="s">
        <v>4518</v>
      </c>
      <c r="F201" s="1703">
        <v>6.40628388E8</v>
      </c>
      <c r="G201" s="1703" t="s">
        <v>4519</v>
      </c>
      <c r="H201" s="1703" t="s">
        <v>96</v>
      </c>
      <c r="I201" s="1702" t="s">
        <v>4075</v>
      </c>
      <c r="J201" s="1704"/>
      <c r="K201" s="1702" t="s">
        <v>4328</v>
      </c>
      <c r="L201" s="1705">
        <v>1790000.0</v>
      </c>
      <c r="M201" s="1703" t="s">
        <v>4094</v>
      </c>
    </row>
    <row r="202">
      <c r="A202" s="1706">
        <v>199.0</v>
      </c>
      <c r="B202" s="1706" t="s">
        <v>4318</v>
      </c>
      <c r="C202" s="1706">
        <v>8.0</v>
      </c>
      <c r="D202" s="1706" t="s">
        <v>4520</v>
      </c>
      <c r="E202" s="1707" t="s">
        <v>4521</v>
      </c>
      <c r="F202" s="1707">
        <v>8.64783078E8</v>
      </c>
      <c r="G202" s="1707" t="s">
        <v>4522</v>
      </c>
      <c r="H202" s="1707" t="s">
        <v>96</v>
      </c>
      <c r="I202" s="1706" t="s">
        <v>4166</v>
      </c>
      <c r="J202" s="1708"/>
      <c r="K202" s="1706" t="s">
        <v>4328</v>
      </c>
      <c r="L202" s="1709">
        <v>2000000.0</v>
      </c>
      <c r="M202" s="1707" t="s">
        <v>4196</v>
      </c>
    </row>
    <row r="203">
      <c r="A203" s="1702">
        <v>200.0</v>
      </c>
      <c r="B203" s="1702" t="s">
        <v>4318</v>
      </c>
      <c r="C203" s="1702">
        <v>8.0</v>
      </c>
      <c r="D203" s="1702" t="s">
        <v>4523</v>
      </c>
      <c r="E203" s="1703" t="s">
        <v>4524</v>
      </c>
      <c r="F203" s="1703">
        <v>9.26847174E8</v>
      </c>
      <c r="G203" s="1703" t="s">
        <v>4525</v>
      </c>
      <c r="H203" s="1703" t="s">
        <v>96</v>
      </c>
      <c r="I203" s="1702" t="s">
        <v>4158</v>
      </c>
      <c r="J203" s="1704"/>
      <c r="K203" s="1702" t="s">
        <v>4459</v>
      </c>
      <c r="L203" s="1705">
        <v>1980000.0</v>
      </c>
      <c r="M203" s="1703" t="s">
        <v>4149</v>
      </c>
    </row>
    <row r="204">
      <c r="A204" s="1706">
        <v>201.0</v>
      </c>
      <c r="B204" s="1706" t="s">
        <v>4318</v>
      </c>
      <c r="C204" s="1706">
        <v>8.0</v>
      </c>
      <c r="D204" s="1706" t="s">
        <v>4526</v>
      </c>
      <c r="E204" s="1707" t="s">
        <v>4527</v>
      </c>
      <c r="F204" s="1707">
        <v>9.54174113E8</v>
      </c>
      <c r="G204" s="1707" t="s">
        <v>4528</v>
      </c>
      <c r="H204" s="1707" t="s">
        <v>96</v>
      </c>
      <c r="I204" s="1706" t="s">
        <v>4092</v>
      </c>
      <c r="J204" s="1708"/>
      <c r="K204" s="1706" t="s">
        <v>4340</v>
      </c>
      <c r="L204" s="1709">
        <v>1980000.0</v>
      </c>
      <c r="M204" s="1707" t="s">
        <v>4196</v>
      </c>
    </row>
    <row r="205">
      <c r="A205" s="1702">
        <v>202.0</v>
      </c>
      <c r="B205" s="1702" t="s">
        <v>4318</v>
      </c>
      <c r="C205" s="1702">
        <v>8.0</v>
      </c>
      <c r="D205" s="1702" t="s">
        <v>4529</v>
      </c>
      <c r="E205" s="1703" t="s">
        <v>4530</v>
      </c>
      <c r="F205" s="1703">
        <v>6.59696311E8</v>
      </c>
      <c r="G205" s="1703" t="s">
        <v>4531</v>
      </c>
      <c r="H205" s="1703">
        <v>8.05694939E8</v>
      </c>
      <c r="I205" s="1702" t="s">
        <v>4067</v>
      </c>
      <c r="J205" s="1704"/>
      <c r="K205" s="1702" t="s">
        <v>4342</v>
      </c>
      <c r="L205" s="1705">
        <v>1890000.0</v>
      </c>
      <c r="M205" s="1703" t="s">
        <v>4138</v>
      </c>
    </row>
    <row r="206">
      <c r="A206" s="1706">
        <v>203.0</v>
      </c>
      <c r="B206" s="1706" t="s">
        <v>4318</v>
      </c>
      <c r="C206" s="1706">
        <v>8.0</v>
      </c>
      <c r="D206" s="1706" t="s">
        <v>4532</v>
      </c>
      <c r="E206" s="1707" t="s">
        <v>4065</v>
      </c>
      <c r="F206" s="1707">
        <v>9.56629445E8</v>
      </c>
      <c r="G206" s="1707" t="s">
        <v>4066</v>
      </c>
      <c r="H206" s="1707" t="s">
        <v>3772</v>
      </c>
      <c r="I206" s="1706" t="s">
        <v>4067</v>
      </c>
      <c r="J206" s="1708"/>
      <c r="K206" s="1706" t="s">
        <v>4396</v>
      </c>
      <c r="L206" s="1709">
        <v>2199000.0</v>
      </c>
      <c r="M206" s="1707" t="s">
        <v>4069</v>
      </c>
    </row>
    <row r="207">
      <c r="A207" s="1702">
        <v>204.0</v>
      </c>
      <c r="B207" s="1702" t="s">
        <v>4318</v>
      </c>
      <c r="C207" s="1702">
        <v>8.0</v>
      </c>
      <c r="D207" s="1702" t="s">
        <v>4533</v>
      </c>
      <c r="E207" s="1703" t="s">
        <v>4065</v>
      </c>
      <c r="F207" s="1703">
        <v>9.56629445E8</v>
      </c>
      <c r="G207" s="1703" t="s">
        <v>4066</v>
      </c>
      <c r="H207" s="1703" t="s">
        <v>3772</v>
      </c>
      <c r="I207" s="1702" t="s">
        <v>4067</v>
      </c>
      <c r="J207" s="1704"/>
      <c r="K207" s="1702" t="s">
        <v>4346</v>
      </c>
      <c r="L207" s="1705">
        <v>2240000.0</v>
      </c>
      <c r="M207" s="1703" t="s">
        <v>4069</v>
      </c>
    </row>
    <row r="208">
      <c r="A208" s="1706">
        <v>205.0</v>
      </c>
      <c r="B208" s="1706" t="s">
        <v>4318</v>
      </c>
      <c r="C208" s="1706">
        <v>8.0</v>
      </c>
      <c r="D208" s="1706" t="s">
        <v>4534</v>
      </c>
      <c r="E208" s="1707" t="s">
        <v>4535</v>
      </c>
      <c r="F208" s="1707">
        <v>9.36322892E8</v>
      </c>
      <c r="G208" s="1714"/>
      <c r="H208" s="1707" t="s">
        <v>96</v>
      </c>
      <c r="I208" s="1706" t="s">
        <v>4173</v>
      </c>
      <c r="J208" s="1708"/>
      <c r="K208" s="1706" t="s">
        <v>4349</v>
      </c>
      <c r="L208" s="1709">
        <v>2330000.0</v>
      </c>
      <c r="M208" s="1707" t="s">
        <v>4212</v>
      </c>
    </row>
    <row r="209">
      <c r="A209" s="1702">
        <v>206.0</v>
      </c>
      <c r="B209" s="1702" t="s">
        <v>4318</v>
      </c>
      <c r="C209" s="1702">
        <v>8.0</v>
      </c>
      <c r="D209" s="1702" t="s">
        <v>2542</v>
      </c>
      <c r="E209" s="1703" t="s">
        <v>4536</v>
      </c>
      <c r="F209" s="1703">
        <v>9.19995928E8</v>
      </c>
      <c r="G209" s="1703" t="s">
        <v>4537</v>
      </c>
      <c r="H209" s="1727"/>
      <c r="I209" s="1702" t="s">
        <v>4092</v>
      </c>
      <c r="J209" s="1704"/>
      <c r="K209" s="1702" t="s">
        <v>4353</v>
      </c>
      <c r="L209" s="1705">
        <v>3790000.0</v>
      </c>
      <c r="M209" s="1703" t="s">
        <v>4311</v>
      </c>
    </row>
    <row r="210">
      <c r="A210" s="1706">
        <v>207.0</v>
      </c>
      <c r="B210" s="1706" t="s">
        <v>4318</v>
      </c>
      <c r="C210" s="1706">
        <v>8.0</v>
      </c>
      <c r="D210" s="1706" t="s">
        <v>4538</v>
      </c>
      <c r="E210" s="1707" t="s">
        <v>4539</v>
      </c>
      <c r="F210" s="1707">
        <v>9.18414124E8</v>
      </c>
      <c r="G210" s="1707" t="s">
        <v>4540</v>
      </c>
      <c r="H210" s="1707" t="s">
        <v>96</v>
      </c>
      <c r="I210" s="1706" t="s">
        <v>4166</v>
      </c>
      <c r="J210" s="1708"/>
      <c r="K210" s="1706" t="s">
        <v>4359</v>
      </c>
      <c r="L210" s="1709">
        <v>2250000.0</v>
      </c>
      <c r="M210" s="1707" t="s">
        <v>4138</v>
      </c>
    </row>
    <row r="211">
      <c r="A211" s="1702">
        <v>208.0</v>
      </c>
      <c r="B211" s="1702" t="s">
        <v>4318</v>
      </c>
      <c r="C211" s="1702">
        <v>8.0</v>
      </c>
      <c r="D211" s="1702" t="s">
        <v>287</v>
      </c>
      <c r="E211" s="1703" t="s">
        <v>4541</v>
      </c>
      <c r="F211" s="1703">
        <v>9.91286831E8</v>
      </c>
      <c r="G211" s="1703" t="s">
        <v>96</v>
      </c>
      <c r="H211" s="1703">
        <v>9.91286831E8</v>
      </c>
      <c r="I211" s="1702" t="s">
        <v>4075</v>
      </c>
      <c r="J211" s="1704"/>
      <c r="K211" s="1702" t="s">
        <v>4412</v>
      </c>
      <c r="L211" s="1705">
        <v>1490000.0</v>
      </c>
      <c r="M211" s="1703" t="s">
        <v>4149</v>
      </c>
    </row>
    <row r="212">
      <c r="A212" s="1706">
        <v>209.0</v>
      </c>
      <c r="B212" s="1706" t="s">
        <v>4542</v>
      </c>
      <c r="C212" s="1706">
        <v>1.0</v>
      </c>
      <c r="D212" s="1706" t="s">
        <v>4543</v>
      </c>
      <c r="E212" s="1707" t="s">
        <v>4544</v>
      </c>
      <c r="F212" s="1714">
        <f>+85268754472</f>
        <v>85268754472</v>
      </c>
      <c r="G212" s="1707" t="s">
        <v>4545</v>
      </c>
      <c r="H212" s="1714"/>
      <c r="I212" s="1706" t="s">
        <v>4546</v>
      </c>
      <c r="J212" s="1708"/>
      <c r="K212" s="1706" t="s">
        <v>4547</v>
      </c>
      <c r="L212" s="1709">
        <v>3170000.0</v>
      </c>
      <c r="M212" s="1707" t="s">
        <v>4302</v>
      </c>
    </row>
    <row r="213">
      <c r="A213" s="1702">
        <v>210.0</v>
      </c>
      <c r="B213" s="1702" t="s">
        <v>4542</v>
      </c>
      <c r="C213" s="1702">
        <v>1.0</v>
      </c>
      <c r="D213" s="1702" t="s">
        <v>4548</v>
      </c>
      <c r="E213" s="1703" t="s">
        <v>4549</v>
      </c>
      <c r="F213" s="1727">
        <f>+8613816685398</f>
        <v>8613816685398</v>
      </c>
      <c r="G213" s="1703" t="s">
        <v>4550</v>
      </c>
      <c r="H213" s="1727"/>
      <c r="I213" s="1702" t="s">
        <v>4546</v>
      </c>
      <c r="J213" s="1726">
        <v>46112.0</v>
      </c>
      <c r="K213" s="1702" t="s">
        <v>4551</v>
      </c>
      <c r="L213" s="1705">
        <v>3920000.0</v>
      </c>
      <c r="M213" s="1703" t="s">
        <v>4302</v>
      </c>
    </row>
    <row r="214">
      <c r="A214" s="1706">
        <v>211.0</v>
      </c>
      <c r="B214" s="1706" t="s">
        <v>4542</v>
      </c>
      <c r="C214" s="1706">
        <v>1.0</v>
      </c>
      <c r="D214" s="1706" t="s">
        <v>4552</v>
      </c>
      <c r="E214" s="1707" t="s">
        <v>4553</v>
      </c>
      <c r="F214" s="1714">
        <f>+85298504988</f>
        <v>85298504988</v>
      </c>
      <c r="G214" s="1707" t="s">
        <v>4554</v>
      </c>
      <c r="H214" s="1714"/>
      <c r="I214" s="1706" t="s">
        <v>4546</v>
      </c>
      <c r="J214" s="1708"/>
      <c r="K214" s="1706" t="s">
        <v>4555</v>
      </c>
      <c r="L214" s="1709">
        <v>5290000.0</v>
      </c>
      <c r="M214" s="1707" t="s">
        <v>4302</v>
      </c>
    </row>
    <row r="215">
      <c r="A215" s="1702">
        <v>212.0</v>
      </c>
      <c r="B215" s="1702" t="s">
        <v>4542</v>
      </c>
      <c r="C215" s="1702">
        <v>1.0</v>
      </c>
      <c r="D215" s="1702" t="s">
        <v>4556</v>
      </c>
      <c r="E215" s="1703" t="s">
        <v>4557</v>
      </c>
      <c r="F215" s="1727">
        <f>+85290191939</f>
        <v>85290191939</v>
      </c>
      <c r="G215" s="1703" t="s">
        <v>4558</v>
      </c>
      <c r="H215" s="1727"/>
      <c r="I215" s="1702" t="s">
        <v>4546</v>
      </c>
      <c r="J215" s="1704"/>
      <c r="K215" s="1702" t="s">
        <v>4559</v>
      </c>
      <c r="L215" s="1705">
        <v>3280000.0</v>
      </c>
      <c r="M215" s="1703" t="s">
        <v>4302</v>
      </c>
    </row>
    <row r="216">
      <c r="A216" s="1706">
        <v>213.0</v>
      </c>
      <c r="B216" s="1706" t="s">
        <v>4542</v>
      </c>
      <c r="C216" s="1706">
        <v>1.0</v>
      </c>
      <c r="D216" s="1706" t="s">
        <v>4560</v>
      </c>
      <c r="E216" s="1707" t="s">
        <v>4561</v>
      </c>
      <c r="F216" s="1714">
        <f>+34607605040</f>
        <v>34607605040</v>
      </c>
      <c r="G216" s="1707" t="s">
        <v>4562</v>
      </c>
      <c r="H216" s="1714"/>
      <c r="I216" s="1706" t="s">
        <v>4546</v>
      </c>
      <c r="J216" s="1708"/>
      <c r="K216" s="1706" t="s">
        <v>4563</v>
      </c>
      <c r="L216" s="1709">
        <v>3780000.0</v>
      </c>
      <c r="M216" s="1707" t="s">
        <v>4297</v>
      </c>
    </row>
    <row r="217">
      <c r="A217" s="1702">
        <v>214.0</v>
      </c>
      <c r="B217" s="1702" t="s">
        <v>4542</v>
      </c>
      <c r="C217" s="1702">
        <v>1.0</v>
      </c>
      <c r="D217" s="1702" t="s">
        <v>4564</v>
      </c>
      <c r="E217" s="1703" t="s">
        <v>4565</v>
      </c>
      <c r="F217" s="1703">
        <v>8.5294744088E10</v>
      </c>
      <c r="G217" s="1703" t="s">
        <v>4566</v>
      </c>
      <c r="H217" s="1727"/>
      <c r="I217" s="1702" t="s">
        <v>4546</v>
      </c>
      <c r="J217" s="1704"/>
      <c r="K217" s="1702" t="s">
        <v>4567</v>
      </c>
      <c r="L217" s="1705">
        <v>3750000.0</v>
      </c>
      <c r="M217" s="1703" t="s">
        <v>4302</v>
      </c>
    </row>
    <row r="218">
      <c r="A218" s="1706">
        <v>215.0</v>
      </c>
      <c r="B218" s="1706" t="s">
        <v>4542</v>
      </c>
      <c r="C218" s="1706">
        <v>1.0</v>
      </c>
      <c r="D218" s="1706" t="s">
        <v>4568</v>
      </c>
      <c r="E218" s="1707" t="s">
        <v>4569</v>
      </c>
      <c r="F218" s="1714">
        <f>+85263337942</f>
        <v>85263337942</v>
      </c>
      <c r="G218" s="1707" t="s">
        <v>4570</v>
      </c>
      <c r="H218" s="1714"/>
      <c r="I218" s="1706" t="s">
        <v>4546</v>
      </c>
      <c r="J218" s="1708"/>
      <c r="K218" s="1706" t="s">
        <v>4571</v>
      </c>
      <c r="L218" s="1709">
        <v>3760000.0</v>
      </c>
      <c r="M218" s="1707" t="s">
        <v>4302</v>
      </c>
    </row>
    <row r="219">
      <c r="A219" s="1702">
        <v>216.0</v>
      </c>
      <c r="B219" s="1702" t="s">
        <v>4542</v>
      </c>
      <c r="C219" s="1702">
        <v>2.0</v>
      </c>
      <c r="D219" s="1702" t="s">
        <v>4572</v>
      </c>
      <c r="E219" s="1703" t="s">
        <v>4573</v>
      </c>
      <c r="F219" s="1727">
        <f>+85294876075</f>
        <v>85294876075</v>
      </c>
      <c r="G219" s="1703" t="s">
        <v>4574</v>
      </c>
      <c r="H219" s="1727"/>
      <c r="I219" s="1702" t="s">
        <v>4546</v>
      </c>
      <c r="J219" s="1704"/>
      <c r="K219" s="1702" t="s">
        <v>4575</v>
      </c>
      <c r="L219" s="1705">
        <v>2420000.0</v>
      </c>
      <c r="M219" s="1703" t="s">
        <v>4302</v>
      </c>
    </row>
    <row r="220">
      <c r="A220" s="1706">
        <v>217.0</v>
      </c>
      <c r="B220" s="1706" t="s">
        <v>4542</v>
      </c>
      <c r="C220" s="1706">
        <v>2.0</v>
      </c>
      <c r="D220" s="1706" t="s">
        <v>4576</v>
      </c>
      <c r="E220" s="1707" t="s">
        <v>4577</v>
      </c>
      <c r="F220" s="1714">
        <f>+85295786606</f>
        <v>85295786606</v>
      </c>
      <c r="G220" s="1707" t="s">
        <v>4578</v>
      </c>
      <c r="H220" s="1714"/>
      <c r="I220" s="1706" t="s">
        <v>4546</v>
      </c>
      <c r="J220" s="1708"/>
      <c r="K220" s="1706" t="s">
        <v>4579</v>
      </c>
      <c r="L220" s="1709">
        <v>2860000.0</v>
      </c>
      <c r="M220" s="1707" t="s">
        <v>4302</v>
      </c>
    </row>
    <row r="221">
      <c r="A221" s="1702">
        <v>218.0</v>
      </c>
      <c r="B221" s="1702" t="s">
        <v>4542</v>
      </c>
      <c r="C221" s="1702">
        <v>2.0</v>
      </c>
      <c r="D221" s="1702" t="s">
        <v>4580</v>
      </c>
      <c r="E221" s="1703" t="s">
        <v>4581</v>
      </c>
      <c r="F221" s="1703">
        <v>8.39394256E8</v>
      </c>
      <c r="G221" s="1727"/>
      <c r="H221" s="1727"/>
      <c r="I221" s="1702" t="s">
        <v>4108</v>
      </c>
      <c r="J221" s="1704"/>
      <c r="K221" s="1702" t="s">
        <v>4582</v>
      </c>
      <c r="L221" s="1705">
        <v>3200000.0</v>
      </c>
      <c r="M221" s="1703" t="s">
        <v>4311</v>
      </c>
    </row>
    <row r="222">
      <c r="A222" s="1706">
        <v>219.0</v>
      </c>
      <c r="B222" s="1706" t="s">
        <v>4542</v>
      </c>
      <c r="C222" s="1706">
        <v>2.0</v>
      </c>
      <c r="D222" s="1706" t="s">
        <v>4583</v>
      </c>
      <c r="E222" s="1707" t="s">
        <v>4584</v>
      </c>
      <c r="F222" s="1707">
        <v>6.19426245E8</v>
      </c>
      <c r="G222" s="1707" t="s">
        <v>4585</v>
      </c>
      <c r="H222" s="1707" t="s">
        <v>96</v>
      </c>
      <c r="I222" s="1706" t="s">
        <v>4075</v>
      </c>
      <c r="J222" s="1708"/>
      <c r="K222" s="1706" t="s">
        <v>4586</v>
      </c>
      <c r="L222" s="1709">
        <v>4720000.0</v>
      </c>
      <c r="M222" s="1707" t="s">
        <v>4447</v>
      </c>
    </row>
    <row r="223">
      <c r="A223" s="1720">
        <v>220.0</v>
      </c>
      <c r="B223" s="1720" t="s">
        <v>4542</v>
      </c>
      <c r="C223" s="1720">
        <v>2.0</v>
      </c>
      <c r="D223" s="1720" t="s">
        <v>4587</v>
      </c>
      <c r="E223" s="1721" t="s">
        <v>4588</v>
      </c>
      <c r="F223" s="1721">
        <v>8.38633379E8</v>
      </c>
      <c r="G223" s="1721" t="s">
        <v>4589</v>
      </c>
      <c r="H223" s="1721" t="s">
        <v>96</v>
      </c>
      <c r="I223" s="1720" t="s">
        <v>4173</v>
      </c>
      <c r="J223" s="1734">
        <v>46111.0</v>
      </c>
      <c r="K223" s="1720" t="s">
        <v>4590</v>
      </c>
      <c r="L223" s="1724">
        <v>2590000.0</v>
      </c>
      <c r="M223" s="1721" t="s">
        <v>4516</v>
      </c>
      <c r="N223" s="1725" t="s">
        <v>4443</v>
      </c>
    </row>
    <row r="224">
      <c r="A224" s="1706">
        <v>221.0</v>
      </c>
      <c r="B224" s="1706" t="s">
        <v>4542</v>
      </c>
      <c r="C224" s="1706">
        <v>2.0</v>
      </c>
      <c r="D224" s="1706" t="s">
        <v>1216</v>
      </c>
      <c r="E224" s="1707" t="s">
        <v>4591</v>
      </c>
      <c r="F224" s="1707">
        <v>9.93565319E8</v>
      </c>
      <c r="G224" s="1714"/>
      <c r="H224" s="1707" t="s">
        <v>96</v>
      </c>
      <c r="I224" s="1706" t="s">
        <v>4134</v>
      </c>
      <c r="J224" s="1708"/>
      <c r="K224" s="1706" t="s">
        <v>4592</v>
      </c>
      <c r="L224" s="1709">
        <v>2590000.0</v>
      </c>
      <c r="M224" s="1707" t="s">
        <v>4138</v>
      </c>
    </row>
    <row r="225">
      <c r="A225" s="1702">
        <v>222.0</v>
      </c>
      <c r="B225" s="1702" t="s">
        <v>4542</v>
      </c>
      <c r="C225" s="1702">
        <v>2.0</v>
      </c>
      <c r="D225" s="1702" t="s">
        <v>4593</v>
      </c>
      <c r="E225" s="1703" t="s">
        <v>4594</v>
      </c>
      <c r="F225" s="1703">
        <v>8.31842593E8</v>
      </c>
      <c r="G225" s="1703" t="s">
        <v>4595</v>
      </c>
      <c r="H225" s="1703" t="s">
        <v>96</v>
      </c>
      <c r="I225" s="1702" t="s">
        <v>4166</v>
      </c>
      <c r="J225" s="1704"/>
      <c r="K225" s="1702" t="s">
        <v>4596</v>
      </c>
      <c r="L225" s="1705">
        <v>2740000.0</v>
      </c>
      <c r="M225" s="1703" t="s">
        <v>4402</v>
      </c>
    </row>
    <row r="226">
      <c r="A226" s="1706">
        <v>223.0</v>
      </c>
      <c r="B226" s="1706" t="s">
        <v>4542</v>
      </c>
      <c r="C226" s="1706">
        <v>2.0</v>
      </c>
      <c r="D226" s="1706" t="s">
        <v>4597</v>
      </c>
      <c r="E226" s="1707" t="s">
        <v>4598</v>
      </c>
      <c r="F226" s="1707">
        <v>6.18899497E8</v>
      </c>
      <c r="G226" s="1707" t="s">
        <v>4599</v>
      </c>
      <c r="H226" s="1707" t="s">
        <v>96</v>
      </c>
      <c r="I226" s="1706" t="s">
        <v>4092</v>
      </c>
      <c r="J226" s="1708"/>
      <c r="K226" s="1706" t="s">
        <v>4600</v>
      </c>
      <c r="L226" s="1709">
        <v>3180000.0</v>
      </c>
      <c r="M226" s="1707" t="s">
        <v>4077</v>
      </c>
    </row>
    <row r="227">
      <c r="A227" s="1702">
        <v>224.0</v>
      </c>
      <c r="B227" s="1702" t="s">
        <v>4542</v>
      </c>
      <c r="C227" s="1702">
        <v>2.0</v>
      </c>
      <c r="D227" s="1702" t="s">
        <v>4601</v>
      </c>
      <c r="E227" s="1703" t="s">
        <v>4602</v>
      </c>
      <c r="F227" s="1703">
        <v>6.34269535E8</v>
      </c>
      <c r="G227" s="1703" t="s">
        <v>4603</v>
      </c>
      <c r="H227" s="1703" t="s">
        <v>96</v>
      </c>
      <c r="I227" s="1702" t="s">
        <v>4108</v>
      </c>
      <c r="J227" s="1704"/>
      <c r="K227" s="1702" t="s">
        <v>4604</v>
      </c>
      <c r="L227" s="1705">
        <v>3180000.0</v>
      </c>
      <c r="M227" s="1703" t="s">
        <v>4077</v>
      </c>
    </row>
    <row r="228">
      <c r="A228" s="1706">
        <v>225.0</v>
      </c>
      <c r="B228" s="1706" t="s">
        <v>4542</v>
      </c>
      <c r="C228" s="1706">
        <v>2.0</v>
      </c>
      <c r="D228" s="1706" t="s">
        <v>3237</v>
      </c>
      <c r="E228" s="1707" t="s">
        <v>4605</v>
      </c>
      <c r="F228" s="1707">
        <v>8.23532649E8</v>
      </c>
      <c r="G228" s="1707" t="s">
        <v>4606</v>
      </c>
      <c r="H228" s="1707" t="s">
        <v>96</v>
      </c>
      <c r="I228" s="1706" t="s">
        <v>4092</v>
      </c>
      <c r="J228" s="1708"/>
      <c r="K228" s="1706" t="s">
        <v>4600</v>
      </c>
      <c r="L228" s="1709">
        <v>3180000.0</v>
      </c>
      <c r="M228" s="1707" t="s">
        <v>4077</v>
      </c>
    </row>
    <row r="229">
      <c r="A229" s="1702">
        <v>226.0</v>
      </c>
      <c r="B229" s="1702" t="s">
        <v>4542</v>
      </c>
      <c r="C229" s="1702">
        <v>2.0</v>
      </c>
      <c r="D229" s="1702" t="s">
        <v>4607</v>
      </c>
      <c r="E229" s="1703" t="s">
        <v>4602</v>
      </c>
      <c r="F229" s="1703">
        <v>6.34269535E8</v>
      </c>
      <c r="G229" s="1703" t="s">
        <v>4603</v>
      </c>
      <c r="H229" s="1703" t="s">
        <v>96</v>
      </c>
      <c r="I229" s="1702" t="s">
        <v>4108</v>
      </c>
      <c r="J229" s="1704"/>
      <c r="K229" s="1702" t="s">
        <v>4604</v>
      </c>
      <c r="L229" s="1705">
        <v>3180000.0</v>
      </c>
      <c r="M229" s="1703" t="s">
        <v>4094</v>
      </c>
    </row>
    <row r="230">
      <c r="A230" s="1720">
        <v>227.0</v>
      </c>
      <c r="B230" s="1720" t="s">
        <v>4542</v>
      </c>
      <c r="C230" s="1720">
        <v>2.0</v>
      </c>
      <c r="D230" s="1720" t="s">
        <v>4608</v>
      </c>
      <c r="E230" s="1721" t="s">
        <v>4609</v>
      </c>
      <c r="F230" s="1721">
        <v>9.26069567E8</v>
      </c>
      <c r="G230" s="1721" t="s">
        <v>4610</v>
      </c>
      <c r="H230" s="1721" t="s">
        <v>96</v>
      </c>
      <c r="I230" s="1720" t="s">
        <v>4108</v>
      </c>
      <c r="J230" s="1723"/>
      <c r="K230" s="1720" t="s">
        <v>4611</v>
      </c>
      <c r="L230" s="1724">
        <v>3193000.0</v>
      </c>
      <c r="M230" s="1721" t="s">
        <v>4077</v>
      </c>
      <c r="N230" s="1738" t="str">
        <f>CONCATENATE("ซื้",LEFT(M230,1)," Wyde  แ",LEFT(I230,1),"้ว")</f>
        <v>ซื้ย Wyde  แล้ว</v>
      </c>
    </row>
    <row r="231">
      <c r="A231" s="1702">
        <v>228.0</v>
      </c>
      <c r="B231" s="1702" t="s">
        <v>4542</v>
      </c>
      <c r="C231" s="1702">
        <v>3.0</v>
      </c>
      <c r="D231" s="1702" t="s">
        <v>4612</v>
      </c>
      <c r="E231" s="1703" t="s">
        <v>4613</v>
      </c>
      <c r="F231" s="1703">
        <v>9.5594363E8</v>
      </c>
      <c r="G231" s="1703" t="s">
        <v>4614</v>
      </c>
      <c r="H231" s="1703" t="s">
        <v>3772</v>
      </c>
      <c r="I231" s="1702" t="s">
        <v>4166</v>
      </c>
      <c r="J231" s="1704"/>
      <c r="K231" s="1702" t="s">
        <v>4579</v>
      </c>
      <c r="L231" s="1705">
        <v>2650000.0</v>
      </c>
      <c r="M231" s="1703" t="s">
        <v>4077</v>
      </c>
    </row>
    <row r="232">
      <c r="A232" s="1706">
        <v>229.0</v>
      </c>
      <c r="B232" s="1706" t="s">
        <v>4542</v>
      </c>
      <c r="C232" s="1706">
        <v>3.0</v>
      </c>
      <c r="D232" s="1706" t="s">
        <v>4615</v>
      </c>
      <c r="E232" s="1707" t="s">
        <v>4616</v>
      </c>
      <c r="F232" s="1707">
        <v>9.34963562E8</v>
      </c>
      <c r="G232" s="1707" t="s">
        <v>4617</v>
      </c>
      <c r="H232" s="1707" t="s">
        <v>3772</v>
      </c>
      <c r="I232" s="1706" t="s">
        <v>4143</v>
      </c>
      <c r="J232" s="1719">
        <v>46111.0</v>
      </c>
      <c r="K232" s="1706" t="s">
        <v>4582</v>
      </c>
      <c r="L232" s="1709">
        <v>3120000.0</v>
      </c>
      <c r="M232" s="1707" t="s">
        <v>4094</v>
      </c>
    </row>
    <row r="233">
      <c r="A233" s="1702">
        <v>230.0</v>
      </c>
      <c r="B233" s="1702" t="s">
        <v>4542</v>
      </c>
      <c r="C233" s="1702">
        <v>3.0</v>
      </c>
      <c r="D233" s="1702" t="s">
        <v>4618</v>
      </c>
      <c r="E233" s="1703" t="s">
        <v>4619</v>
      </c>
      <c r="F233" s="1703">
        <v>8.04628978E8</v>
      </c>
      <c r="G233" s="1703" t="s">
        <v>4620</v>
      </c>
      <c r="H233" s="1703" t="s">
        <v>3772</v>
      </c>
      <c r="I233" s="1702" t="s">
        <v>4621</v>
      </c>
      <c r="J233" s="1704"/>
      <c r="K233" s="1702" t="s">
        <v>4590</v>
      </c>
      <c r="L233" s="1705">
        <v>2500000.0</v>
      </c>
      <c r="M233" s="1703" t="s">
        <v>4149</v>
      </c>
    </row>
    <row r="234">
      <c r="A234" s="1706">
        <v>231.0</v>
      </c>
      <c r="B234" s="1706" t="s">
        <v>4542</v>
      </c>
      <c r="C234" s="1706">
        <v>3.0</v>
      </c>
      <c r="D234" s="1706" t="s">
        <v>4622</v>
      </c>
      <c r="E234" s="1707" t="s">
        <v>4623</v>
      </c>
      <c r="F234" s="1707">
        <v>9.55141347E8</v>
      </c>
      <c r="G234" s="1714"/>
      <c r="H234" s="1707" t="s">
        <v>96</v>
      </c>
      <c r="I234" s="1706" t="s">
        <v>4134</v>
      </c>
      <c r="J234" s="1708"/>
      <c r="K234" s="1706" t="s">
        <v>4592</v>
      </c>
      <c r="L234" s="1709">
        <v>2750000.0</v>
      </c>
      <c r="M234" s="1707" t="s">
        <v>4094</v>
      </c>
    </row>
    <row r="235">
      <c r="A235" s="1702">
        <v>232.0</v>
      </c>
      <c r="B235" s="1702" t="s">
        <v>4542</v>
      </c>
      <c r="C235" s="1702">
        <v>3.0</v>
      </c>
      <c r="D235" s="1702" t="s">
        <v>4624</v>
      </c>
      <c r="E235" s="1703" t="s">
        <v>4625</v>
      </c>
      <c r="F235" s="1703">
        <v>6.52471451E8</v>
      </c>
      <c r="G235" s="1727"/>
      <c r="H235" s="1703" t="s">
        <v>96</v>
      </c>
      <c r="I235" s="1702" t="s">
        <v>4173</v>
      </c>
      <c r="J235" s="1704"/>
      <c r="K235" s="1702" t="s">
        <v>4396</v>
      </c>
      <c r="L235" s="1705">
        <v>3090000.0</v>
      </c>
      <c r="M235" s="1703" t="s">
        <v>4094</v>
      </c>
    </row>
    <row r="236">
      <c r="A236" s="1706">
        <v>233.0</v>
      </c>
      <c r="B236" s="1706" t="s">
        <v>4542</v>
      </c>
      <c r="C236" s="1706">
        <v>3.0</v>
      </c>
      <c r="D236" s="1706" t="s">
        <v>4626</v>
      </c>
      <c r="E236" s="1707" t="s">
        <v>4065</v>
      </c>
      <c r="F236" s="1707">
        <v>9.56629445E8</v>
      </c>
      <c r="G236" s="1707" t="s">
        <v>4066</v>
      </c>
      <c r="H236" s="1707" t="s">
        <v>3772</v>
      </c>
      <c r="I236" s="1706" t="s">
        <v>4067</v>
      </c>
      <c r="J236" s="1708"/>
      <c r="K236" s="1706" t="s">
        <v>4627</v>
      </c>
      <c r="L236" s="1709">
        <v>2590000.0</v>
      </c>
      <c r="M236" s="1707" t="s">
        <v>4069</v>
      </c>
    </row>
    <row r="237">
      <c r="A237" s="1702">
        <v>234.0</v>
      </c>
      <c r="B237" s="1702" t="s">
        <v>4542</v>
      </c>
      <c r="C237" s="1702">
        <v>3.0</v>
      </c>
      <c r="D237" s="1702" t="s">
        <v>4628</v>
      </c>
      <c r="E237" s="1703" t="s">
        <v>4629</v>
      </c>
      <c r="F237" s="1727">
        <f>+886956006300</f>
        <v>886956006300</v>
      </c>
      <c r="G237" s="1703" t="s">
        <v>4630</v>
      </c>
      <c r="H237" s="1727"/>
      <c r="I237" s="1702" t="s">
        <v>4546</v>
      </c>
      <c r="J237" s="1704"/>
      <c r="K237" s="1702" t="s">
        <v>4596</v>
      </c>
      <c r="L237" s="1705">
        <v>2830000.0</v>
      </c>
      <c r="M237" s="1703" t="s">
        <v>4302</v>
      </c>
    </row>
    <row r="238">
      <c r="A238" s="1706">
        <v>235.0</v>
      </c>
      <c r="B238" s="1706" t="s">
        <v>4542</v>
      </c>
      <c r="C238" s="1706">
        <v>3.0</v>
      </c>
      <c r="D238" s="1706" t="s">
        <v>4631</v>
      </c>
      <c r="E238" s="1707" t="s">
        <v>4632</v>
      </c>
      <c r="F238" s="1707">
        <v>8.31655459E8</v>
      </c>
      <c r="G238" s="1707" t="s">
        <v>4633</v>
      </c>
      <c r="H238" s="1707" t="s">
        <v>3772</v>
      </c>
      <c r="I238" s="1706" t="s">
        <v>4092</v>
      </c>
      <c r="J238" s="1708"/>
      <c r="K238" s="1706" t="s">
        <v>4600</v>
      </c>
      <c r="L238" s="1709">
        <v>3203300.0</v>
      </c>
      <c r="M238" s="1707" t="s">
        <v>4063</v>
      </c>
    </row>
    <row r="239">
      <c r="A239" s="1702">
        <v>236.0</v>
      </c>
      <c r="B239" s="1702" t="s">
        <v>4542</v>
      </c>
      <c r="C239" s="1702">
        <v>3.0</v>
      </c>
      <c r="D239" s="1702" t="s">
        <v>4634</v>
      </c>
      <c r="E239" s="1703" t="s">
        <v>4635</v>
      </c>
      <c r="F239" s="1703">
        <v>9.93366679E8</v>
      </c>
      <c r="G239" s="1703" t="s">
        <v>4636</v>
      </c>
      <c r="H239" s="1703" t="s">
        <v>3772</v>
      </c>
      <c r="I239" s="1702" t="s">
        <v>4092</v>
      </c>
      <c r="J239" s="1704"/>
      <c r="K239" s="1702" t="s">
        <v>4604</v>
      </c>
      <c r="L239" s="1705">
        <v>3110000.0</v>
      </c>
      <c r="M239" s="1703" t="s">
        <v>4094</v>
      </c>
    </row>
    <row r="240">
      <c r="A240" s="1706">
        <v>237.0</v>
      </c>
      <c r="B240" s="1706" t="s">
        <v>4542</v>
      </c>
      <c r="C240" s="1706">
        <v>4.0</v>
      </c>
      <c r="D240" s="1706" t="s">
        <v>4637</v>
      </c>
      <c r="E240" s="1707" t="s">
        <v>4638</v>
      </c>
      <c r="F240" s="1707">
        <v>8.63764363E8</v>
      </c>
      <c r="G240" s="1707" t="s">
        <v>4639</v>
      </c>
      <c r="H240" s="1707" t="s">
        <v>96</v>
      </c>
      <c r="I240" s="1706" t="s">
        <v>4092</v>
      </c>
      <c r="J240" s="1708"/>
      <c r="K240" s="1706" t="s">
        <v>4575</v>
      </c>
      <c r="L240" s="1709">
        <v>2230000.0</v>
      </c>
      <c r="M240" s="1707" t="s">
        <v>4138</v>
      </c>
    </row>
    <row r="241">
      <c r="A241" s="1702">
        <v>238.0</v>
      </c>
      <c r="B241" s="1702" t="s">
        <v>4542</v>
      </c>
      <c r="C241" s="1702">
        <v>4.0</v>
      </c>
      <c r="D241" s="1702" t="s">
        <v>4640</v>
      </c>
      <c r="E241" s="1703" t="s">
        <v>4418</v>
      </c>
      <c r="F241" s="1703">
        <v>9.5948059E8</v>
      </c>
      <c r="G241" s="1727"/>
      <c r="H241" s="1703">
        <v>9.5948059E8</v>
      </c>
      <c r="I241" s="1702" t="s">
        <v>4083</v>
      </c>
      <c r="J241" s="1704"/>
      <c r="K241" s="1702" t="s">
        <v>4582</v>
      </c>
      <c r="L241" s="1705">
        <v>3190000.0</v>
      </c>
      <c r="M241" s="1703" t="s">
        <v>4099</v>
      </c>
    </row>
    <row r="242">
      <c r="A242" s="1706">
        <v>239.0</v>
      </c>
      <c r="B242" s="1706" t="s">
        <v>4542</v>
      </c>
      <c r="C242" s="1706">
        <v>4.0</v>
      </c>
      <c r="D242" s="1706" t="s">
        <v>1030</v>
      </c>
      <c r="E242" s="1707" t="s">
        <v>4641</v>
      </c>
      <c r="F242" s="1707">
        <v>1.037505832E9</v>
      </c>
      <c r="G242" s="1707" t="s">
        <v>4642</v>
      </c>
      <c r="H242" s="1714"/>
      <c r="I242" s="1706" t="s">
        <v>4143</v>
      </c>
      <c r="J242" s="1708"/>
      <c r="K242" s="1706" t="s">
        <v>4586</v>
      </c>
      <c r="L242" s="1709">
        <v>4240000.0</v>
      </c>
      <c r="M242" s="1707" t="s">
        <v>1451</v>
      </c>
    </row>
    <row r="243">
      <c r="A243" s="1702">
        <v>240.0</v>
      </c>
      <c r="B243" s="1702" t="s">
        <v>4542</v>
      </c>
      <c r="C243" s="1702">
        <v>4.0</v>
      </c>
      <c r="D243" s="1702" t="s">
        <v>4643</v>
      </c>
      <c r="E243" s="1703" t="s">
        <v>4644</v>
      </c>
      <c r="F243" s="1703">
        <v>9.45377109E8</v>
      </c>
      <c r="G243" s="1703" t="s">
        <v>4645</v>
      </c>
      <c r="H243" s="1727"/>
      <c r="I243" s="1702" t="s">
        <v>4083</v>
      </c>
      <c r="J243" s="1704"/>
      <c r="K243" s="1702" t="s">
        <v>4592</v>
      </c>
      <c r="L243" s="1705">
        <v>2690000.0</v>
      </c>
      <c r="M243" s="1703" t="s">
        <v>96</v>
      </c>
    </row>
    <row r="244">
      <c r="A244" s="1706">
        <v>241.0</v>
      </c>
      <c r="B244" s="1706" t="s">
        <v>4542</v>
      </c>
      <c r="C244" s="1706">
        <v>4.0</v>
      </c>
      <c r="D244" s="1706" t="s">
        <v>4646</v>
      </c>
      <c r="E244" s="1707" t="s">
        <v>4647</v>
      </c>
      <c r="F244" s="1707">
        <v>8.20335917E8</v>
      </c>
      <c r="G244" s="1707" t="s">
        <v>4648</v>
      </c>
      <c r="H244" s="1707" t="s">
        <v>96</v>
      </c>
      <c r="I244" s="1706" t="s">
        <v>4348</v>
      </c>
      <c r="J244" s="1708"/>
      <c r="K244" s="1706" t="s">
        <v>4627</v>
      </c>
      <c r="L244" s="1709">
        <v>2200000.0</v>
      </c>
      <c r="M244" s="1707" t="s">
        <v>4094</v>
      </c>
    </row>
    <row r="245">
      <c r="A245" s="1702">
        <v>242.0</v>
      </c>
      <c r="B245" s="1702" t="s">
        <v>4542</v>
      </c>
      <c r="C245" s="1702">
        <v>4.0</v>
      </c>
      <c r="D245" s="1702" t="s">
        <v>4649</v>
      </c>
      <c r="E245" s="1703" t="s">
        <v>4650</v>
      </c>
      <c r="F245" s="1703">
        <v>6.2292152E8</v>
      </c>
      <c r="G245" s="1703" t="s">
        <v>4651</v>
      </c>
      <c r="H245" s="1703" t="s">
        <v>3772</v>
      </c>
      <c r="I245" s="1702" t="s">
        <v>4089</v>
      </c>
      <c r="J245" s="1704"/>
      <c r="K245" s="1702" t="s">
        <v>4652</v>
      </c>
      <c r="L245" s="1705">
        <v>2599000.0</v>
      </c>
      <c r="M245" s="1703" t="s">
        <v>4196</v>
      </c>
    </row>
    <row r="246">
      <c r="A246" s="1706">
        <v>243.0</v>
      </c>
      <c r="B246" s="1706" t="s">
        <v>4542</v>
      </c>
      <c r="C246" s="1706">
        <v>4.0</v>
      </c>
      <c r="D246" s="1706" t="s">
        <v>4653</v>
      </c>
      <c r="E246" s="1707" t="s">
        <v>4654</v>
      </c>
      <c r="F246" s="1707">
        <v>8.38433023E8</v>
      </c>
      <c r="G246" s="1707" t="s">
        <v>4655</v>
      </c>
      <c r="H246" s="1707" t="s">
        <v>96</v>
      </c>
      <c r="I246" s="1706" t="s">
        <v>4061</v>
      </c>
      <c r="J246" s="1708"/>
      <c r="K246" s="1706" t="s">
        <v>4656</v>
      </c>
      <c r="L246" s="1709">
        <v>4050000.0</v>
      </c>
      <c r="M246" s="1707" t="s">
        <v>4138</v>
      </c>
    </row>
    <row r="247">
      <c r="A247" s="1710">
        <v>244.0</v>
      </c>
      <c r="B247" s="1710" t="s">
        <v>4542</v>
      </c>
      <c r="C247" s="1710">
        <v>4.0</v>
      </c>
      <c r="D247" s="1710" t="s">
        <v>4657</v>
      </c>
      <c r="E247" s="1711" t="s">
        <v>4658</v>
      </c>
      <c r="F247" s="1711">
        <v>9.09979822E8</v>
      </c>
      <c r="G247" s="1711" t="s">
        <v>4659</v>
      </c>
      <c r="H247" s="1711" t="s">
        <v>96</v>
      </c>
      <c r="I247" s="1710" t="s">
        <v>4092</v>
      </c>
      <c r="J247" s="1712"/>
      <c r="K247" s="1710" t="s">
        <v>4660</v>
      </c>
      <c r="L247" s="1713">
        <v>2290000.0</v>
      </c>
      <c r="M247" s="1711" t="s">
        <v>4123</v>
      </c>
    </row>
    <row r="248">
      <c r="A248" s="1706">
        <v>245.0</v>
      </c>
      <c r="B248" s="1706" t="s">
        <v>4542</v>
      </c>
      <c r="C248" s="1706">
        <v>4.0</v>
      </c>
      <c r="D248" s="1706" t="s">
        <v>4661</v>
      </c>
      <c r="E248" s="1707" t="s">
        <v>4662</v>
      </c>
      <c r="F248" s="1707">
        <v>6.36081055E8</v>
      </c>
      <c r="G248" s="1707" t="s">
        <v>4663</v>
      </c>
      <c r="H248" s="1707">
        <v>6.36081055E8</v>
      </c>
      <c r="I248" s="1706" t="s">
        <v>4348</v>
      </c>
      <c r="J248" s="1708"/>
      <c r="K248" s="1706" t="s">
        <v>4664</v>
      </c>
      <c r="L248" s="1709">
        <v>2490000.0</v>
      </c>
      <c r="M248" s="1707" t="s">
        <v>4138</v>
      </c>
    </row>
    <row r="249">
      <c r="A249" s="1702">
        <v>246.0</v>
      </c>
      <c r="B249" s="1702" t="s">
        <v>4542</v>
      </c>
      <c r="C249" s="1702">
        <v>4.0</v>
      </c>
      <c r="D249" s="1702" t="s">
        <v>4665</v>
      </c>
      <c r="E249" s="1703" t="s">
        <v>4666</v>
      </c>
      <c r="F249" s="1703">
        <v>6.43264063E8</v>
      </c>
      <c r="G249" s="1703" t="s">
        <v>4667</v>
      </c>
      <c r="H249" s="1703" t="s">
        <v>96</v>
      </c>
      <c r="I249" s="1702" t="s">
        <v>4668</v>
      </c>
      <c r="J249" s="1704"/>
      <c r="K249" s="1702" t="s">
        <v>4600</v>
      </c>
      <c r="L249" s="1705">
        <v>3000000.0</v>
      </c>
      <c r="M249" s="1703" t="s">
        <v>4086</v>
      </c>
    </row>
    <row r="250">
      <c r="A250" s="1706">
        <v>247.0</v>
      </c>
      <c r="B250" s="1706" t="s">
        <v>4542</v>
      </c>
      <c r="C250" s="1706">
        <v>4.0</v>
      </c>
      <c r="D250" s="1706" t="s">
        <v>4669</v>
      </c>
      <c r="E250" s="1707" t="s">
        <v>4670</v>
      </c>
      <c r="F250" s="1707">
        <v>9.8670234E8</v>
      </c>
      <c r="G250" s="1707" t="s">
        <v>4671</v>
      </c>
      <c r="H250" s="1707" t="s">
        <v>96</v>
      </c>
      <c r="I250" s="1706" t="s">
        <v>4092</v>
      </c>
      <c r="J250" s="1708"/>
      <c r="K250" s="1706" t="s">
        <v>4600</v>
      </c>
      <c r="L250" s="1709">
        <v>3040000.0</v>
      </c>
      <c r="M250" s="1707" t="s">
        <v>4239</v>
      </c>
    </row>
    <row r="251">
      <c r="A251" s="1702">
        <v>248.0</v>
      </c>
      <c r="B251" s="1702" t="s">
        <v>4542</v>
      </c>
      <c r="C251" s="1702">
        <v>4.0</v>
      </c>
      <c r="D251" s="1702" t="s">
        <v>4672</v>
      </c>
      <c r="E251" s="1703" t="s">
        <v>4673</v>
      </c>
      <c r="F251" s="1703">
        <v>1.025155351E9</v>
      </c>
      <c r="G251" s="1703" t="s">
        <v>4674</v>
      </c>
      <c r="H251" s="1727"/>
      <c r="I251" s="1702" t="s">
        <v>4143</v>
      </c>
      <c r="J251" s="1704"/>
      <c r="K251" s="1702" t="s">
        <v>4604</v>
      </c>
      <c r="L251" s="1705">
        <v>3040000.0</v>
      </c>
      <c r="M251" s="1703" t="s">
        <v>1451</v>
      </c>
    </row>
    <row r="252">
      <c r="A252" s="1706">
        <v>249.0</v>
      </c>
      <c r="B252" s="1706" t="s">
        <v>4542</v>
      </c>
      <c r="C252" s="1706">
        <v>5.0</v>
      </c>
      <c r="D252" s="1706" t="s">
        <v>4675</v>
      </c>
      <c r="E252" s="1707" t="s">
        <v>4676</v>
      </c>
      <c r="F252" s="1707">
        <v>9.88936156E8</v>
      </c>
      <c r="G252" s="1707" t="s">
        <v>4677</v>
      </c>
      <c r="H252" s="1707" t="s">
        <v>3772</v>
      </c>
      <c r="I252" s="1706" t="s">
        <v>4166</v>
      </c>
      <c r="J252" s="1719">
        <v>46111.0</v>
      </c>
      <c r="K252" s="1706" t="s">
        <v>4582</v>
      </c>
      <c r="L252" s="1709">
        <v>3300000.0</v>
      </c>
      <c r="M252" s="1707" t="s">
        <v>4099</v>
      </c>
    </row>
    <row r="253">
      <c r="A253" s="1702">
        <v>250.0</v>
      </c>
      <c r="B253" s="1702" t="s">
        <v>4542</v>
      </c>
      <c r="C253" s="1702">
        <v>5.0</v>
      </c>
      <c r="D253" s="1702" t="s">
        <v>4678</v>
      </c>
      <c r="E253" s="1703" t="s">
        <v>4625</v>
      </c>
      <c r="F253" s="1703">
        <v>6.52471451E8</v>
      </c>
      <c r="G253" s="1727"/>
      <c r="H253" s="1703" t="s">
        <v>96</v>
      </c>
      <c r="I253" s="1702" t="s">
        <v>4173</v>
      </c>
      <c r="J253" s="1704"/>
      <c r="K253" s="1702" t="s">
        <v>4590</v>
      </c>
      <c r="L253" s="1705">
        <v>3590000.0</v>
      </c>
      <c r="M253" s="1703" t="s">
        <v>4063</v>
      </c>
    </row>
    <row r="254">
      <c r="A254" s="1706">
        <v>251.0</v>
      </c>
      <c r="B254" s="1706" t="s">
        <v>4542</v>
      </c>
      <c r="C254" s="1706">
        <v>5.0</v>
      </c>
      <c r="D254" s="1706" t="s">
        <v>4679</v>
      </c>
      <c r="E254" s="1707" t="s">
        <v>4680</v>
      </c>
      <c r="F254" s="1707">
        <v>8.38075228E8</v>
      </c>
      <c r="G254" s="1707" t="s">
        <v>4681</v>
      </c>
      <c r="H254" s="1707" t="s">
        <v>96</v>
      </c>
      <c r="I254" s="1706" t="s">
        <v>4089</v>
      </c>
      <c r="J254" s="1708"/>
      <c r="K254" s="1706" t="s">
        <v>4592</v>
      </c>
      <c r="L254" s="1709">
        <v>2690000.0</v>
      </c>
      <c r="M254" s="1707" t="s">
        <v>4084</v>
      </c>
    </row>
    <row r="255">
      <c r="A255" s="1702">
        <v>252.0</v>
      </c>
      <c r="B255" s="1702" t="s">
        <v>4542</v>
      </c>
      <c r="C255" s="1702">
        <v>5.0</v>
      </c>
      <c r="D255" s="1702" t="s">
        <v>4682</v>
      </c>
      <c r="E255" s="1703" t="s">
        <v>4683</v>
      </c>
      <c r="F255" s="1703">
        <v>8.17755413E8</v>
      </c>
      <c r="G255" s="1703" t="s">
        <v>4684</v>
      </c>
      <c r="H255" s="1703" t="s">
        <v>3772</v>
      </c>
      <c r="I255" s="1702" t="s">
        <v>4122</v>
      </c>
      <c r="J255" s="1704"/>
      <c r="K255" s="1702" t="s">
        <v>4396</v>
      </c>
      <c r="L255" s="1705">
        <v>1790000.0</v>
      </c>
      <c r="M255" s="1703" t="s">
        <v>4138</v>
      </c>
    </row>
    <row r="256">
      <c r="A256" s="1706">
        <v>253.0</v>
      </c>
      <c r="B256" s="1706" t="s">
        <v>4542</v>
      </c>
      <c r="C256" s="1706">
        <v>5.0</v>
      </c>
      <c r="D256" s="1706" t="s">
        <v>4685</v>
      </c>
      <c r="E256" s="1707" t="s">
        <v>4686</v>
      </c>
      <c r="F256" s="1707">
        <v>8.74197712E8</v>
      </c>
      <c r="G256" s="1707" t="s">
        <v>4687</v>
      </c>
      <c r="H256" s="1707" t="s">
        <v>96</v>
      </c>
      <c r="I256" s="1706" t="s">
        <v>4621</v>
      </c>
      <c r="J256" s="1708"/>
      <c r="K256" s="1706" t="s">
        <v>4688</v>
      </c>
      <c r="L256" s="1709">
        <v>2460000.0</v>
      </c>
      <c r="M256" s="1707" t="s">
        <v>4063</v>
      </c>
    </row>
    <row r="257">
      <c r="A257" s="1702">
        <v>254.0</v>
      </c>
      <c r="B257" s="1702" t="s">
        <v>4542</v>
      </c>
      <c r="C257" s="1702">
        <v>5.0</v>
      </c>
      <c r="D257" s="1702" t="s">
        <v>4689</v>
      </c>
      <c r="E257" s="1703" t="s">
        <v>4690</v>
      </c>
      <c r="F257" s="1703">
        <v>8.31080832E8</v>
      </c>
      <c r="G257" s="1727"/>
      <c r="H257" s="1727"/>
      <c r="I257" s="1702" t="s">
        <v>4173</v>
      </c>
      <c r="J257" s="1704"/>
      <c r="K257" s="1702" t="s">
        <v>4660</v>
      </c>
      <c r="L257" s="1705">
        <v>2700000.0</v>
      </c>
      <c r="M257" s="1703" t="s">
        <v>96</v>
      </c>
    </row>
    <row r="258">
      <c r="A258" s="1706">
        <v>255.0</v>
      </c>
      <c r="B258" s="1706" t="s">
        <v>4542</v>
      </c>
      <c r="C258" s="1706">
        <v>5.0</v>
      </c>
      <c r="D258" s="1706" t="s">
        <v>4691</v>
      </c>
      <c r="E258" s="1707" t="s">
        <v>4692</v>
      </c>
      <c r="F258" s="1707">
        <v>9.92629326E8</v>
      </c>
      <c r="G258" s="1707" t="s">
        <v>4693</v>
      </c>
      <c r="H258" s="1707" t="s">
        <v>96</v>
      </c>
      <c r="I258" s="1706" t="s">
        <v>4092</v>
      </c>
      <c r="J258" s="1719">
        <v>46111.0</v>
      </c>
      <c r="K258" s="1706" t="s">
        <v>4694</v>
      </c>
      <c r="L258" s="1709">
        <v>2420000.0</v>
      </c>
      <c r="M258" s="1707" t="s">
        <v>4149</v>
      </c>
    </row>
    <row r="259">
      <c r="A259" s="1702">
        <v>256.0</v>
      </c>
      <c r="B259" s="1702" t="s">
        <v>4542</v>
      </c>
      <c r="C259" s="1702">
        <v>5.0</v>
      </c>
      <c r="D259" s="1702" t="s">
        <v>4695</v>
      </c>
      <c r="E259" s="1703" t="s">
        <v>4696</v>
      </c>
      <c r="F259" s="1703">
        <v>8.19788822E8</v>
      </c>
      <c r="G259" s="1703" t="s">
        <v>4697</v>
      </c>
      <c r="H259" s="1703" t="s">
        <v>96</v>
      </c>
      <c r="I259" s="1702" t="s">
        <v>4092</v>
      </c>
      <c r="J259" s="1704"/>
      <c r="K259" s="1702" t="s">
        <v>4660</v>
      </c>
      <c r="L259" s="1705">
        <v>2420000.0</v>
      </c>
      <c r="M259" s="1703" t="s">
        <v>4094</v>
      </c>
    </row>
    <row r="260">
      <c r="A260" s="1706">
        <v>257.0</v>
      </c>
      <c r="B260" s="1706" t="s">
        <v>4542</v>
      </c>
      <c r="C260" s="1706">
        <v>5.0</v>
      </c>
      <c r="D260" s="1706" t="s">
        <v>3247</v>
      </c>
      <c r="E260" s="1707" t="s">
        <v>4698</v>
      </c>
      <c r="F260" s="1707">
        <v>9.25355691E8</v>
      </c>
      <c r="G260" s="1707" t="s">
        <v>4699</v>
      </c>
      <c r="H260" s="1707" t="s">
        <v>4700</v>
      </c>
      <c r="I260" s="1706" t="s">
        <v>4061</v>
      </c>
      <c r="J260" s="1708"/>
      <c r="K260" s="1706" t="s">
        <v>4694</v>
      </c>
      <c r="L260" s="1709">
        <v>2360000.0</v>
      </c>
      <c r="M260" s="1707" t="s">
        <v>4123</v>
      </c>
    </row>
    <row r="261">
      <c r="A261" s="1702">
        <v>258.0</v>
      </c>
      <c r="B261" s="1702" t="s">
        <v>4542</v>
      </c>
      <c r="C261" s="1702">
        <v>5.0</v>
      </c>
      <c r="D261" s="1702" t="s">
        <v>4701</v>
      </c>
      <c r="E261" s="1703" t="s">
        <v>4702</v>
      </c>
      <c r="F261" s="1703">
        <v>6.61656287E8</v>
      </c>
      <c r="G261" s="1703" t="s">
        <v>4703</v>
      </c>
      <c r="H261" s="1703" t="s">
        <v>4704</v>
      </c>
      <c r="I261" s="1702" t="s">
        <v>4348</v>
      </c>
      <c r="J261" s="1704"/>
      <c r="K261" s="1702" t="s">
        <v>4660</v>
      </c>
      <c r="L261" s="1705">
        <v>2820000.0</v>
      </c>
      <c r="M261" s="1703" t="s">
        <v>4207</v>
      </c>
    </row>
    <row r="262">
      <c r="A262" s="1706">
        <v>259.0</v>
      </c>
      <c r="B262" s="1706" t="s">
        <v>4542</v>
      </c>
      <c r="C262" s="1706">
        <v>5.0</v>
      </c>
      <c r="D262" s="1706" t="s">
        <v>4705</v>
      </c>
      <c r="E262" s="1707" t="s">
        <v>4706</v>
      </c>
      <c r="F262" s="1707">
        <v>6.3202787E8</v>
      </c>
      <c r="G262" s="1707" t="s">
        <v>4707</v>
      </c>
      <c r="H262" s="1707" t="s">
        <v>96</v>
      </c>
      <c r="I262" s="1706" t="s">
        <v>4103</v>
      </c>
      <c r="J262" s="1708"/>
      <c r="K262" s="1706" t="s">
        <v>4708</v>
      </c>
      <c r="L262" s="1709">
        <v>2330000.0</v>
      </c>
      <c r="M262" s="1707" t="s">
        <v>4138</v>
      </c>
    </row>
    <row r="263">
      <c r="A263" s="1702">
        <v>260.0</v>
      </c>
      <c r="B263" s="1702" t="s">
        <v>4542</v>
      </c>
      <c r="C263" s="1702">
        <v>5.0</v>
      </c>
      <c r="D263" s="1702" t="s">
        <v>4709</v>
      </c>
      <c r="E263" s="1703" t="s">
        <v>4686</v>
      </c>
      <c r="F263" s="1703">
        <v>8.74197712E8</v>
      </c>
      <c r="G263" s="1703" t="s">
        <v>4687</v>
      </c>
      <c r="H263" s="1703" t="s">
        <v>3772</v>
      </c>
      <c r="I263" s="1702" t="s">
        <v>4621</v>
      </c>
      <c r="J263" s="1704"/>
      <c r="K263" s="1702" t="s">
        <v>4710</v>
      </c>
      <c r="L263" s="1705">
        <v>4790000.0</v>
      </c>
      <c r="M263" s="1703" t="s">
        <v>4149</v>
      </c>
    </row>
    <row r="264">
      <c r="A264" s="1706">
        <v>261.0</v>
      </c>
      <c r="B264" s="1706" t="s">
        <v>4542</v>
      </c>
      <c r="C264" s="1706">
        <v>5.0</v>
      </c>
      <c r="D264" s="1706" t="s">
        <v>4711</v>
      </c>
      <c r="E264" s="1707" t="s">
        <v>4712</v>
      </c>
      <c r="F264" s="1707">
        <v>9.09624599E8</v>
      </c>
      <c r="G264" s="1707" t="s">
        <v>4713</v>
      </c>
      <c r="H264" s="1707" t="s">
        <v>96</v>
      </c>
      <c r="I264" s="1706" t="s">
        <v>4108</v>
      </c>
      <c r="J264" s="1708"/>
      <c r="K264" s="1706" t="s">
        <v>4600</v>
      </c>
      <c r="L264" s="1709">
        <v>3040000.0</v>
      </c>
      <c r="M264" s="1707" t="s">
        <v>4149</v>
      </c>
    </row>
    <row r="265">
      <c r="A265" s="1720">
        <v>262.0</v>
      </c>
      <c r="B265" s="1720" t="s">
        <v>4542</v>
      </c>
      <c r="C265" s="1720">
        <v>6.0</v>
      </c>
      <c r="D265" s="1720" t="s">
        <v>976</v>
      </c>
      <c r="E265" s="1721" t="s">
        <v>975</v>
      </c>
      <c r="F265" s="1721">
        <v>6.42838493E8</v>
      </c>
      <c r="G265" s="1721" t="s">
        <v>4714</v>
      </c>
      <c r="H265" s="1722"/>
      <c r="I265" s="1720" t="s">
        <v>4546</v>
      </c>
      <c r="J265" s="1723"/>
      <c r="K265" s="1720" t="s">
        <v>4575</v>
      </c>
      <c r="L265" s="1724">
        <v>2250000.0</v>
      </c>
      <c r="M265" s="1721" t="s">
        <v>4302</v>
      </c>
      <c r="N265" s="1725" t="s">
        <v>4443</v>
      </c>
    </row>
    <row r="266">
      <c r="A266" s="1706">
        <v>263.0</v>
      </c>
      <c r="B266" s="1706" t="s">
        <v>4542</v>
      </c>
      <c r="C266" s="1706">
        <v>6.0</v>
      </c>
      <c r="D266" s="1706" t="s">
        <v>4715</v>
      </c>
      <c r="E266" s="1707" t="s">
        <v>4716</v>
      </c>
      <c r="F266" s="1707">
        <v>8.08588787E8</v>
      </c>
      <c r="G266" s="1707" t="s">
        <v>4717</v>
      </c>
      <c r="H266" s="1707">
        <v>8.08588787E8</v>
      </c>
      <c r="I266" s="1706" t="s">
        <v>4092</v>
      </c>
      <c r="J266" s="1708"/>
      <c r="K266" s="1706" t="s">
        <v>4582</v>
      </c>
      <c r="L266" s="1709">
        <v>3220000.0</v>
      </c>
      <c r="M266" s="1707" t="s">
        <v>4161</v>
      </c>
    </row>
    <row r="267">
      <c r="A267" s="1702">
        <v>264.0</v>
      </c>
      <c r="B267" s="1702" t="s">
        <v>4542</v>
      </c>
      <c r="C267" s="1702">
        <v>6.0</v>
      </c>
      <c r="D267" s="1702" t="s">
        <v>4718</v>
      </c>
      <c r="E267" s="1703" t="s">
        <v>4719</v>
      </c>
      <c r="F267" s="1703">
        <v>8.88203904E8</v>
      </c>
      <c r="G267" s="1703" t="s">
        <v>4720</v>
      </c>
      <c r="H267" s="1703" t="s">
        <v>96</v>
      </c>
      <c r="I267" s="1702" t="s">
        <v>4089</v>
      </c>
      <c r="J267" s="1704"/>
      <c r="K267" s="1702" t="s">
        <v>4396</v>
      </c>
      <c r="L267" s="1705">
        <v>2190000.0</v>
      </c>
      <c r="M267" s="1703" t="s">
        <v>4149</v>
      </c>
    </row>
    <row r="268">
      <c r="A268" s="1739">
        <v>265.0</v>
      </c>
      <c r="B268" s="1739" t="s">
        <v>4542</v>
      </c>
      <c r="C268" s="1739">
        <v>6.0</v>
      </c>
      <c r="D268" s="1739" t="s">
        <v>4721</v>
      </c>
      <c r="E268" s="1740" t="s">
        <v>4722</v>
      </c>
      <c r="F268" s="1740">
        <v>6.6634547086E10</v>
      </c>
      <c r="G268" s="1740" t="s">
        <v>4723</v>
      </c>
      <c r="H268" s="1741"/>
      <c r="I268" s="1739" t="s">
        <v>4301</v>
      </c>
      <c r="J268" s="1742"/>
      <c r="K268" s="1739" t="s">
        <v>4627</v>
      </c>
      <c r="L268" s="1743">
        <v>2420000.0</v>
      </c>
      <c r="M268" s="1740" t="s">
        <v>4302</v>
      </c>
      <c r="N268" s="1744" t="s">
        <v>4724</v>
      </c>
    </row>
    <row r="269">
      <c r="A269" s="1702">
        <v>266.0</v>
      </c>
      <c r="B269" s="1702" t="s">
        <v>4542</v>
      </c>
      <c r="C269" s="1702">
        <v>6.0</v>
      </c>
      <c r="D269" s="1702" t="s">
        <v>4725</v>
      </c>
      <c r="E269" s="1703" t="s">
        <v>4726</v>
      </c>
      <c r="F269" s="1703">
        <v>7.9608150087E10</v>
      </c>
      <c r="G269" s="1703" t="s">
        <v>4727</v>
      </c>
      <c r="H269" s="1727"/>
      <c r="I269" s="1702" t="s">
        <v>4301</v>
      </c>
      <c r="J269" s="1704"/>
      <c r="K269" s="1702" t="s">
        <v>4652</v>
      </c>
      <c r="L269" s="1705">
        <v>2435120.0</v>
      </c>
      <c r="M269" s="1703" t="s">
        <v>4311</v>
      </c>
    </row>
    <row r="270">
      <c r="A270" s="1706">
        <v>267.0</v>
      </c>
      <c r="B270" s="1706" t="s">
        <v>4542</v>
      </c>
      <c r="C270" s="1706">
        <v>6.0</v>
      </c>
      <c r="D270" s="1706" t="s">
        <v>4728</v>
      </c>
      <c r="E270" s="1707" t="s">
        <v>4729</v>
      </c>
      <c r="F270" s="1707">
        <v>8.16785881E8</v>
      </c>
      <c r="G270" s="1707" t="s">
        <v>4730</v>
      </c>
      <c r="H270" s="1714"/>
      <c r="I270" s="1706" t="s">
        <v>4089</v>
      </c>
      <c r="J270" s="1708"/>
      <c r="K270" s="1706" t="s">
        <v>4694</v>
      </c>
      <c r="L270" s="1709">
        <v>2760000.0</v>
      </c>
      <c r="M270" s="1707" t="s">
        <v>4094</v>
      </c>
    </row>
    <row r="271">
      <c r="A271" s="1702">
        <v>268.0</v>
      </c>
      <c r="B271" s="1702" t="s">
        <v>4542</v>
      </c>
      <c r="C271" s="1702">
        <v>6.0</v>
      </c>
      <c r="D271" s="1702" t="s">
        <v>4731</v>
      </c>
      <c r="E271" s="1703" t="s">
        <v>4732</v>
      </c>
      <c r="F271" s="1703">
        <v>9.84159929E8</v>
      </c>
      <c r="G271" s="1703" t="s">
        <v>4733</v>
      </c>
      <c r="H271" s="1703" t="s">
        <v>96</v>
      </c>
      <c r="I271" s="1702" t="s">
        <v>4083</v>
      </c>
      <c r="J271" s="1704"/>
      <c r="K271" s="1702" t="s">
        <v>4660</v>
      </c>
      <c r="L271" s="1705">
        <v>2790000.0</v>
      </c>
      <c r="M271" s="1703" t="s">
        <v>4138</v>
      </c>
    </row>
    <row r="272">
      <c r="A272" s="1706">
        <v>269.0</v>
      </c>
      <c r="B272" s="1706" t="s">
        <v>4542</v>
      </c>
      <c r="C272" s="1706">
        <v>6.0</v>
      </c>
      <c r="D272" s="1706" t="s">
        <v>4734</v>
      </c>
      <c r="E272" s="1707" t="s">
        <v>4210</v>
      </c>
      <c r="F272" s="1707">
        <v>9.73350379E8</v>
      </c>
      <c r="G272" s="1707" t="s">
        <v>4211</v>
      </c>
      <c r="H272" s="1707">
        <v>8.85595929E8</v>
      </c>
      <c r="I272" s="1706" t="s">
        <v>4173</v>
      </c>
      <c r="J272" s="1708"/>
      <c r="K272" s="1706" t="s">
        <v>4664</v>
      </c>
      <c r="L272" s="1709">
        <v>2799000.0</v>
      </c>
      <c r="M272" s="1707" t="s">
        <v>4094</v>
      </c>
    </row>
    <row r="273">
      <c r="A273" s="1702">
        <v>270.0</v>
      </c>
      <c r="B273" s="1702" t="s">
        <v>4542</v>
      </c>
      <c r="C273" s="1702">
        <v>6.0</v>
      </c>
      <c r="D273" s="1702" t="s">
        <v>4735</v>
      </c>
      <c r="E273" s="1703" t="s">
        <v>4736</v>
      </c>
      <c r="F273" s="1703">
        <v>9.7470347771E10</v>
      </c>
      <c r="G273" s="1703" t="s">
        <v>4737</v>
      </c>
      <c r="H273" s="1727"/>
      <c r="I273" s="1702" t="s">
        <v>4301</v>
      </c>
      <c r="J273" s="1704"/>
      <c r="K273" s="1702" t="s">
        <v>4738</v>
      </c>
      <c r="L273" s="1705">
        <v>4000000.0</v>
      </c>
      <c r="M273" s="1703" t="s">
        <v>4302</v>
      </c>
    </row>
    <row r="274">
      <c r="A274" s="1706">
        <v>271.0</v>
      </c>
      <c r="B274" s="1706" t="s">
        <v>4542</v>
      </c>
      <c r="C274" s="1706">
        <v>6.0</v>
      </c>
      <c r="D274" s="1706" t="s">
        <v>4739</v>
      </c>
      <c r="E274" s="1707" t="s">
        <v>4740</v>
      </c>
      <c r="F274" s="1714">
        <f>+330767006933</f>
        <v>330767006933</v>
      </c>
      <c r="G274" s="1707" t="s">
        <v>4741</v>
      </c>
      <c r="H274" s="1714"/>
      <c r="I274" s="1706" t="s">
        <v>4546</v>
      </c>
      <c r="J274" s="1708"/>
      <c r="K274" s="1706" t="s">
        <v>4600</v>
      </c>
      <c r="L274" s="1709">
        <v>3150000.0</v>
      </c>
      <c r="M274" s="1707" t="s">
        <v>4302</v>
      </c>
    </row>
    <row r="275">
      <c r="A275" s="1702">
        <v>272.0</v>
      </c>
      <c r="B275" s="1702" t="s">
        <v>4542</v>
      </c>
      <c r="C275" s="1702">
        <v>6.0</v>
      </c>
      <c r="D275" s="1702" t="s">
        <v>4742</v>
      </c>
      <c r="E275" s="1703" t="s">
        <v>4743</v>
      </c>
      <c r="F275" s="1703">
        <v>6.45141456E8</v>
      </c>
      <c r="G275" s="1703" t="s">
        <v>4744</v>
      </c>
      <c r="H275" s="1703" t="s">
        <v>4745</v>
      </c>
      <c r="I275" s="1702" t="s">
        <v>4143</v>
      </c>
      <c r="J275" s="1704"/>
      <c r="K275" s="1702" t="s">
        <v>4600</v>
      </c>
      <c r="L275" s="1705">
        <v>3190000.0</v>
      </c>
      <c r="M275" s="1703" t="s">
        <v>4149</v>
      </c>
    </row>
    <row r="276">
      <c r="A276" s="1706">
        <v>273.0</v>
      </c>
      <c r="B276" s="1706" t="s">
        <v>4542</v>
      </c>
      <c r="C276" s="1706">
        <v>6.0</v>
      </c>
      <c r="D276" s="1706" t="s">
        <v>1236</v>
      </c>
      <c r="E276" s="1707" t="s">
        <v>4746</v>
      </c>
      <c r="F276" s="1707">
        <v>8.0516183E8</v>
      </c>
      <c r="G276" s="1707" t="s">
        <v>4747</v>
      </c>
      <c r="H276" s="1707" t="s">
        <v>96</v>
      </c>
      <c r="I276" s="1706" t="s">
        <v>4143</v>
      </c>
      <c r="J276" s="1719">
        <v>46101.0</v>
      </c>
      <c r="K276" s="1706" t="s">
        <v>4604</v>
      </c>
      <c r="L276" s="1709">
        <v>3190000.0</v>
      </c>
      <c r="M276" s="1707" t="s">
        <v>4149</v>
      </c>
    </row>
    <row r="277">
      <c r="A277" s="1702">
        <v>274.0</v>
      </c>
      <c r="B277" s="1702" t="s">
        <v>4542</v>
      </c>
      <c r="C277" s="1702">
        <v>7.0</v>
      </c>
      <c r="D277" s="1702" t="s">
        <v>4748</v>
      </c>
      <c r="E277" s="1703" t="s">
        <v>4749</v>
      </c>
      <c r="F277" s="1727">
        <f>+85294699217</f>
        <v>85294699217</v>
      </c>
      <c r="G277" s="1703" t="s">
        <v>4750</v>
      </c>
      <c r="H277" s="1727"/>
      <c r="I277" s="1702" t="s">
        <v>4546</v>
      </c>
      <c r="J277" s="1704"/>
      <c r="K277" s="1702" t="s">
        <v>4575</v>
      </c>
      <c r="L277" s="1705">
        <v>2260000.0</v>
      </c>
      <c r="M277" s="1703" t="s">
        <v>4302</v>
      </c>
    </row>
    <row r="278">
      <c r="A278" s="1706">
        <v>275.0</v>
      </c>
      <c r="B278" s="1706" t="s">
        <v>4542</v>
      </c>
      <c r="C278" s="1706">
        <v>7.0</v>
      </c>
      <c r="D278" s="1706" t="s">
        <v>4751</v>
      </c>
      <c r="E278" s="1707" t="s">
        <v>4752</v>
      </c>
      <c r="F278" s="1714">
        <f>+85297188753</f>
        <v>85297188753</v>
      </c>
      <c r="G278" s="1707" t="s">
        <v>4753</v>
      </c>
      <c r="H278" s="1714"/>
      <c r="I278" s="1706" t="s">
        <v>4546</v>
      </c>
      <c r="J278" s="1708"/>
      <c r="K278" s="1706" t="s">
        <v>4582</v>
      </c>
      <c r="L278" s="1709">
        <v>3170000.0</v>
      </c>
      <c r="M278" s="1707" t="s">
        <v>4302</v>
      </c>
    </row>
    <row r="279">
      <c r="A279" s="1702">
        <v>276.0</v>
      </c>
      <c r="B279" s="1702" t="s">
        <v>4542</v>
      </c>
      <c r="C279" s="1702">
        <v>7.0</v>
      </c>
      <c r="D279" s="1702" t="s">
        <v>4754</v>
      </c>
      <c r="E279" s="1703" t="s">
        <v>4755</v>
      </c>
      <c r="F279" s="1727">
        <f>+85291955523</f>
        <v>85291955523</v>
      </c>
      <c r="G279" s="1703" t="s">
        <v>4756</v>
      </c>
      <c r="H279" s="1727"/>
      <c r="I279" s="1702" t="s">
        <v>4546</v>
      </c>
      <c r="J279" s="1704"/>
      <c r="K279" s="1702" t="s">
        <v>4586</v>
      </c>
      <c r="L279" s="1705">
        <v>4450000.0</v>
      </c>
      <c r="M279" s="1703" t="s">
        <v>4302</v>
      </c>
    </row>
    <row r="280">
      <c r="A280" s="1706">
        <v>277.0</v>
      </c>
      <c r="B280" s="1706" t="s">
        <v>4542</v>
      </c>
      <c r="C280" s="1706">
        <v>7.0</v>
      </c>
      <c r="D280" s="1706" t="s">
        <v>1225</v>
      </c>
      <c r="E280" s="1707" t="s">
        <v>1226</v>
      </c>
      <c r="F280" s="1707">
        <v>4.8608875567E10</v>
      </c>
      <c r="G280" s="1707" t="s">
        <v>4757</v>
      </c>
      <c r="H280" s="1714"/>
      <c r="I280" s="1706" t="s">
        <v>4301</v>
      </c>
      <c r="J280" s="1708"/>
      <c r="K280" s="1706" t="s">
        <v>4590</v>
      </c>
      <c r="L280" s="1709">
        <v>2791320.0</v>
      </c>
      <c r="M280" s="1707" t="s">
        <v>4302</v>
      </c>
    </row>
    <row r="281">
      <c r="A281" s="1702">
        <v>278.0</v>
      </c>
      <c r="B281" s="1702" t="s">
        <v>4542</v>
      </c>
      <c r="C281" s="1702">
        <v>7.0</v>
      </c>
      <c r="D281" s="1702" t="s">
        <v>4758</v>
      </c>
      <c r="E281" s="1703" t="s">
        <v>4759</v>
      </c>
      <c r="F281" s="1703">
        <v>7.9235501688E10</v>
      </c>
      <c r="G281" s="1703" t="s">
        <v>4760</v>
      </c>
      <c r="H281" s="1727"/>
      <c r="I281" s="1702" t="s">
        <v>4301</v>
      </c>
      <c r="J281" s="1704"/>
      <c r="K281" s="1702" t="s">
        <v>4592</v>
      </c>
      <c r="L281" s="1705">
        <v>2696980.0</v>
      </c>
      <c r="M281" s="1703" t="s">
        <v>4302</v>
      </c>
    </row>
    <row r="282">
      <c r="A282" s="1706">
        <v>279.0</v>
      </c>
      <c r="B282" s="1706" t="s">
        <v>4542</v>
      </c>
      <c r="C282" s="1706">
        <v>7.0</v>
      </c>
      <c r="D282" s="1706" t="s">
        <v>4761</v>
      </c>
      <c r="E282" s="1707" t="s">
        <v>4762</v>
      </c>
      <c r="F282" s="1707">
        <v>7.9140927449E10</v>
      </c>
      <c r="G282" s="1707" t="s">
        <v>4763</v>
      </c>
      <c r="H282" s="1714"/>
      <c r="I282" s="1706" t="s">
        <v>4301</v>
      </c>
      <c r="J282" s="1708"/>
      <c r="K282" s="1706" t="s">
        <v>4396</v>
      </c>
      <c r="L282" s="1709">
        <v>2310500.0</v>
      </c>
      <c r="M282" s="1707" t="s">
        <v>4302</v>
      </c>
    </row>
    <row r="283">
      <c r="A283" s="1702">
        <v>280.0</v>
      </c>
      <c r="B283" s="1702" t="s">
        <v>4542</v>
      </c>
      <c r="C283" s="1702">
        <v>7.0</v>
      </c>
      <c r="D283" s="1702" t="s">
        <v>4764</v>
      </c>
      <c r="E283" s="1703" t="s">
        <v>4765</v>
      </c>
      <c r="F283" s="1703">
        <v>6.6631287322E10</v>
      </c>
      <c r="G283" s="1703" t="s">
        <v>4766</v>
      </c>
      <c r="H283" s="1727"/>
      <c r="I283" s="1702" t="s">
        <v>4301</v>
      </c>
      <c r="J283" s="1704"/>
      <c r="K283" s="1702" t="s">
        <v>4688</v>
      </c>
      <c r="L283" s="1705">
        <v>2580000.0</v>
      </c>
      <c r="M283" s="1703" t="s">
        <v>4302</v>
      </c>
    </row>
    <row r="284">
      <c r="A284" s="1706">
        <v>281.0</v>
      </c>
      <c r="B284" s="1706" t="s">
        <v>4542</v>
      </c>
      <c r="C284" s="1706">
        <v>7.0</v>
      </c>
      <c r="D284" s="1706" t="s">
        <v>4767</v>
      </c>
      <c r="E284" s="1707" t="s">
        <v>4768</v>
      </c>
      <c r="F284" s="1707">
        <v>6.6990394866E10</v>
      </c>
      <c r="G284" s="1707" t="s">
        <v>4769</v>
      </c>
      <c r="H284" s="1714"/>
      <c r="I284" s="1706" t="s">
        <v>4770</v>
      </c>
      <c r="J284" s="1708"/>
      <c r="K284" s="1706" t="s">
        <v>4627</v>
      </c>
      <c r="L284" s="1709">
        <v>2460000.0</v>
      </c>
      <c r="M284" s="1707" t="s">
        <v>4311</v>
      </c>
    </row>
    <row r="285">
      <c r="A285" s="1702">
        <v>282.0</v>
      </c>
      <c r="B285" s="1702" t="s">
        <v>4542</v>
      </c>
      <c r="C285" s="1702">
        <v>7.0</v>
      </c>
      <c r="D285" s="1702" t="s">
        <v>4771</v>
      </c>
      <c r="E285" s="1703" t="s">
        <v>4772</v>
      </c>
      <c r="F285" s="1703">
        <v>8.18925166E8</v>
      </c>
      <c r="G285" s="1727"/>
      <c r="H285" s="1703" t="s">
        <v>96</v>
      </c>
      <c r="I285" s="1702" t="s">
        <v>4089</v>
      </c>
      <c r="J285" s="1704"/>
      <c r="K285" s="1702" t="s">
        <v>4694</v>
      </c>
      <c r="L285" s="1705">
        <v>2890000.0</v>
      </c>
      <c r="M285" s="1703" t="s">
        <v>4086</v>
      </c>
    </row>
    <row r="286">
      <c r="A286" s="1706">
        <v>283.0</v>
      </c>
      <c r="B286" s="1706" t="s">
        <v>4542</v>
      </c>
      <c r="C286" s="1706">
        <v>7.0</v>
      </c>
      <c r="D286" s="1706" t="s">
        <v>4773</v>
      </c>
      <c r="E286" s="1707" t="s">
        <v>4774</v>
      </c>
      <c r="F286" s="1707">
        <v>8.18444065E8</v>
      </c>
      <c r="G286" s="1714"/>
      <c r="H286" s="1707" t="s">
        <v>96</v>
      </c>
      <c r="I286" s="1706" t="s">
        <v>4089</v>
      </c>
      <c r="J286" s="1708"/>
      <c r="K286" s="1706" t="s">
        <v>4708</v>
      </c>
      <c r="L286" s="1709">
        <v>2690000.0</v>
      </c>
      <c r="M286" s="1707" t="s">
        <v>4094</v>
      </c>
    </row>
    <row r="287">
      <c r="A287" s="1702">
        <v>284.0</v>
      </c>
      <c r="B287" s="1702" t="s">
        <v>4542</v>
      </c>
      <c r="C287" s="1702">
        <v>7.0</v>
      </c>
      <c r="D287" s="1702" t="s">
        <v>4775</v>
      </c>
      <c r="E287" s="1703" t="s">
        <v>4776</v>
      </c>
      <c r="F287" s="1703">
        <v>8.1271321E8</v>
      </c>
      <c r="G287" s="1727"/>
      <c r="H287" s="1703" t="s">
        <v>96</v>
      </c>
      <c r="I287" s="1702" t="s">
        <v>4089</v>
      </c>
      <c r="J287" s="1704"/>
      <c r="K287" s="1702" t="s">
        <v>4664</v>
      </c>
      <c r="L287" s="1705">
        <v>2790000.0</v>
      </c>
      <c r="M287" s="1703" t="s">
        <v>4077</v>
      </c>
    </row>
    <row r="288">
      <c r="A288" s="1706">
        <v>285.0</v>
      </c>
      <c r="B288" s="1706" t="s">
        <v>4542</v>
      </c>
      <c r="C288" s="1706">
        <v>7.0</v>
      </c>
      <c r="D288" s="1706" t="s">
        <v>4777</v>
      </c>
      <c r="E288" s="1707" t="s">
        <v>4716</v>
      </c>
      <c r="F288" s="1707">
        <v>8.08588787E8</v>
      </c>
      <c r="G288" s="1707" t="s">
        <v>4717</v>
      </c>
      <c r="H288" s="1707">
        <v>8.08588787E8</v>
      </c>
      <c r="I288" s="1706" t="s">
        <v>4092</v>
      </c>
      <c r="J288" s="1708"/>
      <c r="K288" s="1706" t="s">
        <v>4600</v>
      </c>
      <c r="L288" s="1709">
        <v>3190000.0</v>
      </c>
      <c r="M288" s="1707" t="s">
        <v>4161</v>
      </c>
    </row>
    <row r="289">
      <c r="A289" s="1702">
        <v>286.0</v>
      </c>
      <c r="B289" s="1702" t="s">
        <v>4542</v>
      </c>
      <c r="C289" s="1702">
        <v>7.0</v>
      </c>
      <c r="D289" s="1702" t="s">
        <v>1228</v>
      </c>
      <c r="E289" s="1703" t="s">
        <v>1229</v>
      </c>
      <c r="F289" s="1727">
        <f t="shared" ref="F289:F290" si="1">+85291032323</f>
        <v>85291032323</v>
      </c>
      <c r="G289" s="1703" t="s">
        <v>4778</v>
      </c>
      <c r="H289" s="1727"/>
      <c r="I289" s="1702" t="s">
        <v>4546</v>
      </c>
      <c r="J289" s="1704"/>
      <c r="K289" s="1702" t="s">
        <v>4600</v>
      </c>
      <c r="L289" s="1705">
        <v>3140000.0</v>
      </c>
      <c r="M289" s="1703" t="s">
        <v>4302</v>
      </c>
    </row>
    <row r="290">
      <c r="A290" s="1706">
        <v>287.0</v>
      </c>
      <c r="B290" s="1706" t="s">
        <v>4542</v>
      </c>
      <c r="C290" s="1706">
        <v>7.0</v>
      </c>
      <c r="D290" s="1706" t="s">
        <v>1230</v>
      </c>
      <c r="E290" s="1707" t="s">
        <v>1229</v>
      </c>
      <c r="F290" s="1714">
        <f t="shared" si="1"/>
        <v>85291032323</v>
      </c>
      <c r="G290" s="1707" t="s">
        <v>4778</v>
      </c>
      <c r="H290" s="1714"/>
      <c r="I290" s="1706" t="s">
        <v>4546</v>
      </c>
      <c r="J290" s="1708"/>
      <c r="K290" s="1706" t="s">
        <v>4604</v>
      </c>
      <c r="L290" s="1709">
        <v>3140000.0</v>
      </c>
      <c r="M290" s="1707" t="s">
        <v>4302</v>
      </c>
    </row>
    <row r="291">
      <c r="A291" s="1702">
        <v>288.0</v>
      </c>
      <c r="B291" s="1702" t="s">
        <v>4542</v>
      </c>
      <c r="C291" s="1702">
        <v>8.0</v>
      </c>
      <c r="D291" s="1702" t="s">
        <v>4779</v>
      </c>
      <c r="E291" s="1703" t="s">
        <v>4780</v>
      </c>
      <c r="F291" s="1703">
        <v>8.9871544E8</v>
      </c>
      <c r="G291" s="1727"/>
      <c r="H291" s="1703" t="s">
        <v>3772</v>
      </c>
      <c r="I291" s="1702" t="s">
        <v>4075</v>
      </c>
      <c r="J291" s="1704"/>
      <c r="K291" s="1702" t="s">
        <v>4575</v>
      </c>
      <c r="L291" s="1705">
        <v>2117500.0</v>
      </c>
      <c r="M291" s="1703" t="s">
        <v>4086</v>
      </c>
    </row>
    <row r="292">
      <c r="A292" s="1706">
        <v>289.0</v>
      </c>
      <c r="B292" s="1706" t="s">
        <v>4542</v>
      </c>
      <c r="C292" s="1706">
        <v>8.0</v>
      </c>
      <c r="D292" s="1706" t="s">
        <v>4781</v>
      </c>
      <c r="E292" s="1707" t="s">
        <v>4782</v>
      </c>
      <c r="F292" s="1707">
        <v>9.72546704666E11</v>
      </c>
      <c r="G292" s="1707" t="s">
        <v>4783</v>
      </c>
      <c r="H292" s="1714"/>
      <c r="I292" s="1706" t="s">
        <v>4301</v>
      </c>
      <c r="J292" s="1719">
        <v>46097.0</v>
      </c>
      <c r="K292" s="1706" t="s">
        <v>4590</v>
      </c>
      <c r="L292" s="1709">
        <v>2628000.0</v>
      </c>
      <c r="M292" s="1707" t="s">
        <v>4063</v>
      </c>
    </row>
    <row r="293">
      <c r="A293" s="1702">
        <v>290.0</v>
      </c>
      <c r="B293" s="1702" t="s">
        <v>4542</v>
      </c>
      <c r="C293" s="1702">
        <v>8.0</v>
      </c>
      <c r="D293" s="1702" t="s">
        <v>928</v>
      </c>
      <c r="E293" s="1703" t="s">
        <v>4784</v>
      </c>
      <c r="F293" s="1703">
        <v>6.6626674521E10</v>
      </c>
      <c r="G293" s="1703" t="s">
        <v>4785</v>
      </c>
      <c r="H293" s="1727"/>
      <c r="I293" s="1702" t="s">
        <v>4770</v>
      </c>
      <c r="J293" s="1726">
        <v>46115.0</v>
      </c>
      <c r="K293" s="1702" t="s">
        <v>4592</v>
      </c>
      <c r="L293" s="1705">
        <v>2100000.0</v>
      </c>
      <c r="M293" s="1703" t="s">
        <v>4311</v>
      </c>
    </row>
    <row r="294">
      <c r="A294" s="1706">
        <v>291.0</v>
      </c>
      <c r="B294" s="1706" t="s">
        <v>4542</v>
      </c>
      <c r="C294" s="1706">
        <v>8.0</v>
      </c>
      <c r="D294" s="1706" t="s">
        <v>4786</v>
      </c>
      <c r="E294" s="1707" t="s">
        <v>4787</v>
      </c>
      <c r="F294" s="1714">
        <f>+971585454761</f>
        <v>971585454761</v>
      </c>
      <c r="G294" s="1707" t="s">
        <v>4788</v>
      </c>
      <c r="H294" s="1714"/>
      <c r="I294" s="1706" t="s">
        <v>4122</v>
      </c>
      <c r="J294" s="1708"/>
      <c r="K294" s="1706" t="s">
        <v>4396</v>
      </c>
      <c r="L294" s="1709">
        <v>2286600.0</v>
      </c>
      <c r="M294" s="1707" t="s">
        <v>4311</v>
      </c>
    </row>
    <row r="295">
      <c r="A295" s="1702">
        <v>292.0</v>
      </c>
      <c r="B295" s="1702" t="s">
        <v>4542</v>
      </c>
      <c r="C295" s="1702">
        <v>8.0</v>
      </c>
      <c r="D295" s="1702" t="s">
        <v>4789</v>
      </c>
      <c r="E295" s="1703" t="s">
        <v>4790</v>
      </c>
      <c r="F295" s="1703">
        <v>9.54210269E8</v>
      </c>
      <c r="G295" s="1703" t="s">
        <v>4791</v>
      </c>
      <c r="H295" s="1703" t="s">
        <v>3772</v>
      </c>
      <c r="I295" s="1702" t="s">
        <v>4092</v>
      </c>
      <c r="J295" s="1704"/>
      <c r="K295" s="1702" t="s">
        <v>4688</v>
      </c>
      <c r="L295" s="1705">
        <v>2544100.0</v>
      </c>
      <c r="M295" s="1703" t="s">
        <v>4149</v>
      </c>
    </row>
    <row r="296">
      <c r="A296" s="1706">
        <v>293.0</v>
      </c>
      <c r="B296" s="1706" t="s">
        <v>4542</v>
      </c>
      <c r="C296" s="1706">
        <v>8.0</v>
      </c>
      <c r="D296" s="1706" t="s">
        <v>4792</v>
      </c>
      <c r="E296" s="1707" t="s">
        <v>4793</v>
      </c>
      <c r="F296" s="1707">
        <v>7.9137409018E10</v>
      </c>
      <c r="G296" s="1707" t="s">
        <v>4794</v>
      </c>
      <c r="H296" s="1714"/>
      <c r="I296" s="1706" t="s">
        <v>4301</v>
      </c>
      <c r="J296" s="1708"/>
      <c r="K296" s="1706" t="s">
        <v>4627</v>
      </c>
      <c r="L296" s="1709">
        <v>2315120.0</v>
      </c>
      <c r="M296" s="1707" t="s">
        <v>4302</v>
      </c>
    </row>
    <row r="297">
      <c r="A297" s="1702">
        <v>294.0</v>
      </c>
      <c r="B297" s="1702" t="s">
        <v>4542</v>
      </c>
      <c r="C297" s="1702">
        <v>8.0</v>
      </c>
      <c r="D297" s="1702" t="s">
        <v>4795</v>
      </c>
      <c r="E297" s="1703" t="s">
        <v>4796</v>
      </c>
      <c r="F297" s="1703">
        <v>4.560470571E9</v>
      </c>
      <c r="G297" s="1703" t="s">
        <v>4797</v>
      </c>
      <c r="H297" s="1727"/>
      <c r="I297" s="1702" t="s">
        <v>4301</v>
      </c>
      <c r="J297" s="1726">
        <v>46110.0</v>
      </c>
      <c r="K297" s="1702" t="s">
        <v>4652</v>
      </c>
      <c r="L297" s="1705">
        <v>2300000.0</v>
      </c>
      <c r="M297" s="1703" t="s">
        <v>4302</v>
      </c>
    </row>
    <row r="298">
      <c r="A298" s="1706">
        <v>295.0</v>
      </c>
      <c r="B298" s="1706" t="s">
        <v>4542</v>
      </c>
      <c r="C298" s="1706">
        <v>8.0</v>
      </c>
      <c r="D298" s="1706" t="s">
        <v>4798</v>
      </c>
      <c r="E298" s="1707" t="s">
        <v>4799</v>
      </c>
      <c r="F298" s="1707">
        <v>7.915333335E10</v>
      </c>
      <c r="G298" s="1707" t="s">
        <v>4800</v>
      </c>
      <c r="H298" s="1714"/>
      <c r="I298" s="1706" t="s">
        <v>4301</v>
      </c>
      <c r="J298" s="1708"/>
      <c r="K298" s="1706" t="s">
        <v>4656</v>
      </c>
      <c r="L298" s="1709">
        <v>4081354.0</v>
      </c>
      <c r="M298" s="1707" t="s">
        <v>4302</v>
      </c>
    </row>
    <row r="299">
      <c r="A299" s="1702">
        <v>296.0</v>
      </c>
      <c r="B299" s="1702" t="s">
        <v>4542</v>
      </c>
      <c r="C299" s="1702">
        <v>8.0</v>
      </c>
      <c r="D299" s="1702" t="s">
        <v>4801</v>
      </c>
      <c r="E299" s="1703" t="s">
        <v>4802</v>
      </c>
      <c r="F299" s="1703">
        <v>8.9133750755E10</v>
      </c>
      <c r="G299" s="1703" t="s">
        <v>4803</v>
      </c>
      <c r="H299" s="1727"/>
      <c r="I299" s="1702" t="s">
        <v>4301</v>
      </c>
      <c r="J299" s="1704"/>
      <c r="K299" s="1702" t="s">
        <v>4694</v>
      </c>
      <c r="L299" s="1705">
        <v>2365000.0</v>
      </c>
      <c r="M299" s="1703" t="s">
        <v>4302</v>
      </c>
    </row>
    <row r="300">
      <c r="A300" s="1706">
        <v>297.0</v>
      </c>
      <c r="B300" s="1706" t="s">
        <v>4542</v>
      </c>
      <c r="C300" s="1706">
        <v>8.0</v>
      </c>
      <c r="D300" s="1706" t="s">
        <v>496</v>
      </c>
      <c r="E300" s="1707" t="s">
        <v>4804</v>
      </c>
      <c r="F300" s="1707">
        <v>6.6928761005E10</v>
      </c>
      <c r="G300" s="1707" t="s">
        <v>4805</v>
      </c>
      <c r="H300" s="1714"/>
      <c r="I300" s="1706" t="s">
        <v>4301</v>
      </c>
      <c r="J300" s="1708"/>
      <c r="K300" s="1706" t="s">
        <v>4660</v>
      </c>
      <c r="L300" s="1709">
        <v>2100000.0</v>
      </c>
      <c r="M300" s="1707" t="s">
        <v>4302</v>
      </c>
    </row>
    <row r="301">
      <c r="A301" s="1702">
        <v>298.0</v>
      </c>
      <c r="B301" s="1702" t="s">
        <v>4542</v>
      </c>
      <c r="C301" s="1702">
        <v>8.0</v>
      </c>
      <c r="D301" s="1702" t="s">
        <v>4806</v>
      </c>
      <c r="E301" s="1703" t="s">
        <v>4807</v>
      </c>
      <c r="F301" s="1703">
        <v>7.914098821E10</v>
      </c>
      <c r="G301" s="1703" t="s">
        <v>4808</v>
      </c>
      <c r="H301" s="1727"/>
      <c r="I301" s="1702" t="s">
        <v>4301</v>
      </c>
      <c r="J301" s="1704"/>
      <c r="K301" s="1702" t="s">
        <v>4694</v>
      </c>
      <c r="L301" s="1705">
        <v>2350000.0</v>
      </c>
      <c r="M301" s="1703" t="s">
        <v>4302</v>
      </c>
    </row>
    <row r="302">
      <c r="A302" s="1706">
        <v>299.0</v>
      </c>
      <c r="B302" s="1706" t="s">
        <v>4542</v>
      </c>
      <c r="C302" s="1706">
        <v>8.0</v>
      </c>
      <c r="D302" s="1706" t="s">
        <v>4809</v>
      </c>
      <c r="E302" s="1707" t="s">
        <v>4810</v>
      </c>
      <c r="F302" s="1707">
        <v>7.9295722587E10</v>
      </c>
      <c r="G302" s="1714"/>
      <c r="H302" s="1714"/>
      <c r="I302" s="1706" t="s">
        <v>4301</v>
      </c>
      <c r="J302" s="1708"/>
      <c r="K302" s="1706" t="s">
        <v>4660</v>
      </c>
      <c r="L302" s="1709">
        <v>2420000.0</v>
      </c>
      <c r="M302" s="1707" t="s">
        <v>4302</v>
      </c>
    </row>
    <row r="303">
      <c r="A303" s="1745">
        <v>300.0</v>
      </c>
      <c r="B303" s="1745" t="s">
        <v>4542</v>
      </c>
      <c r="C303" s="1745">
        <v>8.0</v>
      </c>
      <c r="D303" s="1745" t="s">
        <v>4811</v>
      </c>
      <c r="E303" s="1746" t="s">
        <v>4812</v>
      </c>
      <c r="F303" s="1746">
        <v>4.8602296808E10</v>
      </c>
      <c r="G303" s="1746" t="s">
        <v>4813</v>
      </c>
      <c r="H303" s="1747"/>
      <c r="I303" s="1745" t="s">
        <v>4301</v>
      </c>
      <c r="J303" s="1748">
        <v>46112.0</v>
      </c>
      <c r="K303" s="1745" t="s">
        <v>4694</v>
      </c>
      <c r="L303" s="1749">
        <v>2450240.0</v>
      </c>
      <c r="M303" s="1746" t="s">
        <v>4302</v>
      </c>
      <c r="N303" s="1750" t="s">
        <v>4443</v>
      </c>
    </row>
    <row r="304">
      <c r="A304" s="1706">
        <v>301.0</v>
      </c>
      <c r="B304" s="1706" t="s">
        <v>4542</v>
      </c>
      <c r="C304" s="1706">
        <v>8.0</v>
      </c>
      <c r="D304" s="1706" t="s">
        <v>4814</v>
      </c>
      <c r="E304" s="1707" t="s">
        <v>4815</v>
      </c>
      <c r="F304" s="1707">
        <v>8.5366834357E10</v>
      </c>
      <c r="G304" s="1707" t="s">
        <v>4816</v>
      </c>
      <c r="H304" s="1714"/>
      <c r="I304" s="1706" t="s">
        <v>4301</v>
      </c>
      <c r="J304" s="1708"/>
      <c r="K304" s="1706" t="s">
        <v>4660</v>
      </c>
      <c r="L304" s="1709">
        <v>2420000.0</v>
      </c>
      <c r="M304" s="1707" t="s">
        <v>4302</v>
      </c>
    </row>
    <row r="305">
      <c r="A305" s="1720">
        <v>302.0</v>
      </c>
      <c r="B305" s="1720" t="s">
        <v>4542</v>
      </c>
      <c r="C305" s="1720">
        <v>8.0</v>
      </c>
      <c r="D305" s="1720" t="s">
        <v>4817</v>
      </c>
      <c r="E305" s="1721" t="s">
        <v>4818</v>
      </c>
      <c r="F305" s="1721">
        <v>4.8794926126E10</v>
      </c>
      <c r="G305" s="1722"/>
      <c r="H305" s="1722"/>
      <c r="I305" s="1720" t="s">
        <v>4301</v>
      </c>
      <c r="J305" s="1734">
        <v>46111.0</v>
      </c>
      <c r="K305" s="1720" t="s">
        <v>4708</v>
      </c>
      <c r="L305" s="1724">
        <v>2328080.0</v>
      </c>
      <c r="M305" s="1721" t="s">
        <v>4302</v>
      </c>
      <c r="N305" s="1750" t="s">
        <v>4443</v>
      </c>
    </row>
    <row r="306">
      <c r="A306" s="1706">
        <v>303.0</v>
      </c>
      <c r="B306" s="1706" t="s">
        <v>4542</v>
      </c>
      <c r="C306" s="1706">
        <v>8.0</v>
      </c>
      <c r="D306" s="1706" t="s">
        <v>498</v>
      </c>
      <c r="E306" s="1707" t="s">
        <v>4819</v>
      </c>
      <c r="F306" s="1714" t="str">
        <f>+48600021737‬</f>
        <v>#ERROR!</v>
      </c>
      <c r="G306" s="1707" t="s">
        <v>4820</v>
      </c>
      <c r="H306" s="1714"/>
      <c r="I306" s="1706" t="s">
        <v>4310</v>
      </c>
      <c r="J306" s="1719">
        <v>46108.0</v>
      </c>
      <c r="K306" s="1706" t="s">
        <v>4664</v>
      </c>
      <c r="L306" s="1709">
        <v>2450240.0</v>
      </c>
      <c r="M306" s="1707" t="s">
        <v>4302</v>
      </c>
    </row>
    <row r="307">
      <c r="A307" s="1702">
        <v>304.0</v>
      </c>
      <c r="B307" s="1702" t="s">
        <v>4542</v>
      </c>
      <c r="C307" s="1702">
        <v>8.0</v>
      </c>
      <c r="D307" s="1702" t="s">
        <v>4821</v>
      </c>
      <c r="E307" s="1703" t="s">
        <v>4822</v>
      </c>
      <c r="F307" s="1727">
        <f>+33661485818</f>
        <v>33661485818</v>
      </c>
      <c r="G307" s="1703" t="s">
        <v>4823</v>
      </c>
      <c r="H307" s="1727"/>
      <c r="I307" s="1702" t="s">
        <v>4546</v>
      </c>
      <c r="J307" s="1726">
        <v>46112.0</v>
      </c>
      <c r="K307" s="1702" t="s">
        <v>4738</v>
      </c>
      <c r="L307" s="1705">
        <v>4130000.0</v>
      </c>
      <c r="M307" s="1703" t="s">
        <v>4302</v>
      </c>
    </row>
    <row r="308">
      <c r="A308" s="1706">
        <v>305.0</v>
      </c>
      <c r="B308" s="1706" t="s">
        <v>4542</v>
      </c>
      <c r="C308" s="1706">
        <v>8.0</v>
      </c>
      <c r="D308" s="1706" t="s">
        <v>4824</v>
      </c>
      <c r="E308" s="1707" t="s">
        <v>4825</v>
      </c>
      <c r="F308" s="1707">
        <v>3.8050307734E11</v>
      </c>
      <c r="G308" s="1707" t="s">
        <v>4826</v>
      </c>
      <c r="H308" s="1714"/>
      <c r="I308" s="1706" t="s">
        <v>4301</v>
      </c>
      <c r="J308" s="1708"/>
      <c r="K308" s="1706" t="s">
        <v>4710</v>
      </c>
      <c r="L308" s="1709">
        <v>4306900.0</v>
      </c>
      <c r="M308" s="1707" t="s">
        <v>4302</v>
      </c>
    </row>
    <row r="309">
      <c r="A309" s="1702">
        <v>306.0</v>
      </c>
      <c r="B309" s="1702" t="s">
        <v>4542</v>
      </c>
      <c r="C309" s="1702">
        <v>8.0</v>
      </c>
      <c r="D309" s="1702" t="s">
        <v>4827</v>
      </c>
      <c r="E309" s="1703" t="s">
        <v>4828</v>
      </c>
      <c r="F309" s="1703">
        <v>8.9890379E8</v>
      </c>
      <c r="G309" s="1703" t="s">
        <v>4829</v>
      </c>
      <c r="H309" s="1703" t="s">
        <v>3772</v>
      </c>
      <c r="I309" s="1702" t="s">
        <v>4092</v>
      </c>
      <c r="J309" s="1704"/>
      <c r="K309" s="1702" t="s">
        <v>4596</v>
      </c>
      <c r="L309" s="1705">
        <v>2670000.0</v>
      </c>
      <c r="M309" s="1703" t="s">
        <v>4094</v>
      </c>
    </row>
    <row r="310">
      <c r="A310" s="1706">
        <v>307.0</v>
      </c>
      <c r="B310" s="1706" t="s">
        <v>4542</v>
      </c>
      <c r="C310" s="1706">
        <v>8.0</v>
      </c>
      <c r="D310" s="1706" t="s">
        <v>4830</v>
      </c>
      <c r="E310" s="1707" t="s">
        <v>4831</v>
      </c>
      <c r="F310" s="1707">
        <v>9.35784968E8</v>
      </c>
      <c r="G310" s="1707" t="s">
        <v>4832</v>
      </c>
      <c r="H310" s="1737" t="s">
        <v>4378</v>
      </c>
      <c r="I310" s="1706" t="s">
        <v>4158</v>
      </c>
      <c r="J310" s="1708"/>
      <c r="K310" s="1706" t="s">
        <v>4600</v>
      </c>
      <c r="L310" s="1709">
        <v>3110000.0</v>
      </c>
      <c r="M310" s="1707" t="s">
        <v>4149</v>
      </c>
    </row>
    <row r="311">
      <c r="A311" s="1702">
        <v>308.0</v>
      </c>
      <c r="B311" s="1702" t="s">
        <v>4542</v>
      </c>
      <c r="C311" s="1702">
        <v>8.0</v>
      </c>
      <c r="D311" s="1702" t="s">
        <v>4833</v>
      </c>
      <c r="E311" s="1703" t="s">
        <v>4834</v>
      </c>
      <c r="F311" s="1727">
        <f t="shared" ref="F311:F312" si="2">+6596193829</f>
        <v>6596193829</v>
      </c>
      <c r="G311" s="1703" t="s">
        <v>4835</v>
      </c>
      <c r="H311" s="1727"/>
      <c r="I311" s="1702" t="s">
        <v>4546</v>
      </c>
      <c r="J311" s="1704"/>
      <c r="K311" s="1702" t="s">
        <v>4600</v>
      </c>
      <c r="L311" s="1705">
        <v>3060000.0</v>
      </c>
      <c r="M311" s="1703" t="s">
        <v>4302</v>
      </c>
    </row>
    <row r="312">
      <c r="A312" s="1706">
        <v>309.0</v>
      </c>
      <c r="B312" s="1706" t="s">
        <v>4542</v>
      </c>
      <c r="C312" s="1706">
        <v>8.0</v>
      </c>
      <c r="D312" s="1706" t="s">
        <v>4836</v>
      </c>
      <c r="E312" s="1707" t="s">
        <v>4834</v>
      </c>
      <c r="F312" s="1714">
        <f t="shared" si="2"/>
        <v>6596193829</v>
      </c>
      <c r="G312" s="1707" t="s">
        <v>4835</v>
      </c>
      <c r="H312" s="1714"/>
      <c r="I312" s="1706" t="s">
        <v>4546</v>
      </c>
      <c r="J312" s="1719">
        <v>46111.0</v>
      </c>
      <c r="K312" s="1706" t="s">
        <v>4604</v>
      </c>
      <c r="L312" s="1709">
        <v>3060000.0</v>
      </c>
      <c r="M312" s="1707" t="s">
        <v>4302</v>
      </c>
    </row>
    <row r="313">
      <c r="A313" s="1702">
        <v>310.0</v>
      </c>
      <c r="B313" s="1702" t="s">
        <v>4542</v>
      </c>
      <c r="C313" s="1702">
        <v>8.0</v>
      </c>
      <c r="D313" s="1751" t="s">
        <v>4837</v>
      </c>
      <c r="E313" s="1752" t="s">
        <v>4838</v>
      </c>
      <c r="F313" s="1752">
        <v>6.27519999E8</v>
      </c>
      <c r="G313" s="1753"/>
      <c r="H313" s="1752" t="s">
        <v>3772</v>
      </c>
      <c r="I313" s="1751" t="s">
        <v>4143</v>
      </c>
      <c r="J313" s="1754"/>
      <c r="K313" s="1751" t="s">
        <v>4611</v>
      </c>
      <c r="L313" s="1755">
        <v>3030000.0</v>
      </c>
      <c r="M313" s="1752" t="s">
        <v>4063</v>
      </c>
      <c r="N313" s="1756"/>
    </row>
  </sheetData>
  <autoFilter ref="$A$1:$AC$313"/>
  <mergeCells count="2">
    <mergeCell ref="A1:M1"/>
    <mergeCell ref="A2:M2"/>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4" max="4" width="17.63"/>
    <col customWidth="1" min="5" max="5" width="22.38"/>
    <col customWidth="1" min="7" max="7" width="11.63"/>
    <col customWidth="1" min="8" max="8" width="17.88"/>
    <col customWidth="1" min="9" max="9" width="11.63"/>
  </cols>
  <sheetData>
    <row r="1">
      <c r="A1" s="1757" t="s">
        <v>195</v>
      </c>
      <c r="B1" s="1757" t="s">
        <v>3440</v>
      </c>
      <c r="C1" s="1757" t="s">
        <v>4839</v>
      </c>
      <c r="D1" s="1757" t="s">
        <v>4840</v>
      </c>
      <c r="E1" s="1757" t="s">
        <v>4841</v>
      </c>
      <c r="F1" s="1757" t="s">
        <v>4842</v>
      </c>
      <c r="G1" s="1758" t="s">
        <v>4843</v>
      </c>
      <c r="I1" s="1758"/>
      <c r="J1" s="1759" t="s">
        <v>4844</v>
      </c>
      <c r="M1" s="1760" t="s">
        <v>4845</v>
      </c>
    </row>
    <row r="2">
      <c r="G2" s="1761" t="s">
        <v>4846</v>
      </c>
      <c r="H2" s="1761" t="s">
        <v>4847</v>
      </c>
      <c r="I2" s="1761" t="s">
        <v>4848</v>
      </c>
      <c r="J2" s="1761" t="s">
        <v>4846</v>
      </c>
      <c r="K2" s="1761" t="s">
        <v>4847</v>
      </c>
      <c r="L2" s="1761" t="s">
        <v>4848</v>
      </c>
      <c r="M2" s="1761" t="s">
        <v>4846</v>
      </c>
      <c r="N2" s="1761" t="s">
        <v>4847</v>
      </c>
    </row>
    <row r="3">
      <c r="A3" s="1762" t="s">
        <v>4849</v>
      </c>
    </row>
    <row r="4">
      <c r="A4" s="1763" t="s">
        <v>4850</v>
      </c>
      <c r="B4" s="1764" t="str">
        <f>#REF!</f>
        <v>#REF!</v>
      </c>
      <c r="C4" s="1765"/>
      <c r="D4" s="1766">
        <v>1.34E7</v>
      </c>
      <c r="E4" s="1765"/>
      <c r="F4" s="1765"/>
      <c r="G4" s="1765"/>
      <c r="H4" s="1765"/>
      <c r="I4" s="1765"/>
      <c r="J4" s="1765"/>
      <c r="K4" s="1765"/>
      <c r="L4" s="1765"/>
      <c r="M4" s="1765"/>
      <c r="N4" s="1765"/>
    </row>
    <row r="5">
      <c r="A5" s="1763" t="s">
        <v>4851</v>
      </c>
      <c r="B5" s="1764">
        <v>215.0</v>
      </c>
      <c r="C5" s="1765"/>
      <c r="D5" s="1766">
        <v>1.075E7</v>
      </c>
      <c r="E5" s="1765"/>
      <c r="F5" s="1765"/>
      <c r="G5" s="1765"/>
      <c r="H5" s="1765"/>
      <c r="I5" s="1765"/>
      <c r="J5" s="1765"/>
      <c r="K5" s="1765"/>
      <c r="L5" s="1765"/>
      <c r="M5" s="1765"/>
      <c r="N5" s="1765"/>
    </row>
    <row r="6">
      <c r="A6" s="1763" t="s">
        <v>1726</v>
      </c>
      <c r="B6" s="1764">
        <v>270.0</v>
      </c>
      <c r="C6" s="1765"/>
      <c r="D6" s="1766">
        <v>1.35E7</v>
      </c>
      <c r="E6" s="1765"/>
      <c r="F6" s="1765"/>
      <c r="G6" s="1765"/>
      <c r="H6" s="1765"/>
      <c r="I6" s="1765"/>
      <c r="J6" s="1765"/>
      <c r="K6" s="1765"/>
      <c r="L6" s="1765"/>
      <c r="M6" s="1765"/>
      <c r="N6" s="1765"/>
    </row>
    <row r="7">
      <c r="A7" s="1763" t="s">
        <v>1752</v>
      </c>
      <c r="B7" s="1764">
        <v>117.0</v>
      </c>
      <c r="C7" s="1765"/>
      <c r="D7" s="1766">
        <v>5850000.0</v>
      </c>
      <c r="E7" s="1765"/>
      <c r="F7" s="1765"/>
      <c r="G7" s="1765"/>
      <c r="H7" s="1765"/>
      <c r="I7" s="1764"/>
      <c r="J7" s="1764">
        <v>3.0</v>
      </c>
      <c r="K7" s="1765"/>
      <c r="L7" s="1765"/>
      <c r="M7" s="1765"/>
      <c r="N7" s="1765"/>
    </row>
    <row r="8">
      <c r="A8" s="1763" t="s">
        <v>1532</v>
      </c>
      <c r="B8" s="1764">
        <v>189.0</v>
      </c>
      <c r="C8" s="1765"/>
      <c r="D8" s="1766">
        <v>9450000.0</v>
      </c>
      <c r="E8" s="1765"/>
      <c r="F8" s="1765"/>
      <c r="G8" s="1765"/>
      <c r="H8" s="1765"/>
      <c r="I8" s="1765"/>
      <c r="J8" s="1765"/>
      <c r="K8" s="1765"/>
      <c r="L8" s="1765"/>
      <c r="M8" s="1765"/>
      <c r="N8" s="1765"/>
    </row>
    <row r="9">
      <c r="A9" s="1763" t="s">
        <v>4852</v>
      </c>
      <c r="B9" s="1764">
        <v>246.0</v>
      </c>
      <c r="C9" s="1765"/>
      <c r="D9" s="1766">
        <v>1.23E7</v>
      </c>
      <c r="E9" s="1765"/>
      <c r="F9" s="1765"/>
      <c r="G9" s="1765"/>
      <c r="H9" s="1765"/>
      <c r="I9" s="1765"/>
      <c r="J9" s="1765"/>
      <c r="K9" s="1765"/>
      <c r="L9" s="1765"/>
      <c r="M9" s="1765"/>
      <c r="N9" s="1765"/>
    </row>
    <row r="10">
      <c r="A10" s="1763" t="s">
        <v>4853</v>
      </c>
      <c r="B10" s="1764">
        <v>300.0</v>
      </c>
      <c r="C10" s="1765"/>
      <c r="D10" s="1766">
        <v>1.5E7</v>
      </c>
      <c r="E10" s="1765"/>
      <c r="F10" s="1764"/>
      <c r="G10" s="1764">
        <v>10.0</v>
      </c>
      <c r="H10" s="1764" t="s">
        <v>4854</v>
      </c>
      <c r="I10" s="1764"/>
      <c r="J10" s="1764">
        <v>2.0</v>
      </c>
      <c r="K10" s="1764" t="s">
        <v>4855</v>
      </c>
      <c r="L10" s="1765"/>
      <c r="M10" s="1765"/>
      <c r="N10" s="1765"/>
    </row>
    <row r="11">
      <c r="A11" s="1763" t="s">
        <v>1906</v>
      </c>
      <c r="B11" s="1764">
        <v>313.0</v>
      </c>
      <c r="C11" s="1764">
        <v>313.0</v>
      </c>
      <c r="D11" s="1766">
        <v>1.565E7</v>
      </c>
      <c r="E11" s="1764">
        <v>6.0</v>
      </c>
      <c r="F11" s="1767">
        <f>E11/C11</f>
        <v>0.01916932907</v>
      </c>
      <c r="G11" s="1765"/>
      <c r="H11" s="1765"/>
      <c r="I11" s="1765"/>
      <c r="J11" s="1765"/>
      <c r="K11" s="1765"/>
      <c r="L11" s="1765"/>
      <c r="M11" s="1765"/>
      <c r="N11" s="1765"/>
    </row>
    <row r="12">
      <c r="A12" s="1762" t="s">
        <v>4856</v>
      </c>
      <c r="B12" s="1768"/>
      <c r="C12" s="1768"/>
      <c r="D12" s="1769"/>
      <c r="E12" s="1768"/>
      <c r="F12" s="1768"/>
      <c r="G12" s="1768"/>
      <c r="H12" s="1768"/>
      <c r="I12" s="1768"/>
      <c r="J12" s="1768">
        <v>1.0</v>
      </c>
      <c r="K12" s="1768"/>
      <c r="L12" s="1770"/>
      <c r="M12" s="1770"/>
      <c r="N12" s="1770"/>
    </row>
    <row r="13">
      <c r="A13" s="1771" t="s">
        <v>4857</v>
      </c>
      <c r="B13" s="1772">
        <v>1918.0</v>
      </c>
      <c r="C13" s="1772">
        <v>313.0</v>
      </c>
      <c r="D13" s="1773">
        <v>9.59E7</v>
      </c>
      <c r="E13" s="1772">
        <v>6.0</v>
      </c>
      <c r="F13" s="1772"/>
      <c r="G13" s="1772">
        <v>10.0</v>
      </c>
      <c r="H13" s="1772" t="s">
        <v>4854</v>
      </c>
      <c r="I13" s="1772"/>
      <c r="J13" s="1772">
        <v>2.0</v>
      </c>
      <c r="K13" s="1772" t="s">
        <v>4855</v>
      </c>
      <c r="L13" s="1774"/>
      <c r="M13" s="1774"/>
      <c r="N13" s="1774"/>
    </row>
    <row r="16">
      <c r="A16" s="230" t="s">
        <v>4858</v>
      </c>
      <c r="B16" s="1775">
        <f>B13</f>
        <v>1918</v>
      </c>
      <c r="C16" s="230" t="s">
        <v>32</v>
      </c>
      <c r="D16" s="230" t="s">
        <v>4859</v>
      </c>
    </row>
    <row r="17">
      <c r="A17" s="230" t="s">
        <v>4859</v>
      </c>
    </row>
    <row r="18">
      <c r="A18" s="230" t="s">
        <v>4860</v>
      </c>
    </row>
    <row r="19">
      <c r="A19" s="230" t="s">
        <v>4861</v>
      </c>
    </row>
    <row r="20">
      <c r="B20" s="1776">
        <f>B16*9</f>
        <v>17262</v>
      </c>
    </row>
    <row r="22">
      <c r="A22" s="1735" t="s">
        <v>4862</v>
      </c>
      <c r="B22" s="1777">
        <v>10000.0</v>
      </c>
    </row>
  </sheetData>
  <mergeCells count="10">
    <mergeCell ref="J1:L1"/>
    <mergeCell ref="M1:N1"/>
    <mergeCell ref="A1:A2"/>
    <mergeCell ref="B1:B2"/>
    <mergeCell ref="C1:C2"/>
    <mergeCell ref="D1:D2"/>
    <mergeCell ref="E1:E2"/>
    <mergeCell ref="F1:F2"/>
    <mergeCell ref="G1:H1"/>
    <mergeCell ref="A3:N3"/>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63"/>
    <col customWidth="1" min="5" max="5" width="18.63"/>
    <col customWidth="1" min="7" max="7" width="25.88"/>
    <col customWidth="1" min="8" max="8" width="20.13"/>
    <col customWidth="1" min="9" max="9" width="23.25"/>
    <col customWidth="1" min="10" max="10" width="16.63"/>
  </cols>
  <sheetData>
    <row r="1">
      <c r="A1" s="1778" t="s">
        <v>4863</v>
      </c>
      <c r="H1" s="1779"/>
    </row>
    <row r="2">
      <c r="A2" s="1780" t="s">
        <v>4864</v>
      </c>
      <c r="H2" s="1779"/>
    </row>
    <row r="3">
      <c r="A3" s="1779"/>
      <c r="B3" s="1779"/>
      <c r="C3" s="1779"/>
      <c r="D3" s="1779"/>
      <c r="E3" s="1779"/>
      <c r="F3" s="1779"/>
      <c r="G3" s="1779"/>
      <c r="H3" s="1779"/>
      <c r="I3" s="872"/>
      <c r="J3" s="872"/>
    </row>
    <row r="4">
      <c r="A4" s="1781" t="s">
        <v>4051</v>
      </c>
      <c r="B4" s="1781" t="s">
        <v>32</v>
      </c>
      <c r="C4" s="1781" t="s">
        <v>3434</v>
      </c>
      <c r="D4" s="1781" t="s">
        <v>240</v>
      </c>
      <c r="E4" s="1781" t="s">
        <v>4865</v>
      </c>
      <c r="F4" s="1781" t="s">
        <v>4866</v>
      </c>
      <c r="G4" s="1781" t="s">
        <v>4867</v>
      </c>
      <c r="H4" s="1781" t="s">
        <v>4868</v>
      </c>
      <c r="I4" s="1782" t="s">
        <v>194</v>
      </c>
      <c r="J4" s="1782" t="s">
        <v>873</v>
      </c>
    </row>
    <row r="5">
      <c r="A5" s="1783">
        <v>1.0</v>
      </c>
      <c r="B5" s="1784" t="s">
        <v>595</v>
      </c>
      <c r="C5" s="1785" t="s">
        <v>2588</v>
      </c>
      <c r="D5" s="1783" t="s">
        <v>4869</v>
      </c>
      <c r="E5" s="1783" t="s">
        <v>3459</v>
      </c>
      <c r="F5" s="1786">
        <v>1590000.0</v>
      </c>
      <c r="G5" s="1787">
        <v>46097.0</v>
      </c>
      <c r="H5" s="1788" t="s">
        <v>4870</v>
      </c>
      <c r="I5" s="1789" t="s">
        <v>4871</v>
      </c>
      <c r="J5" s="925"/>
    </row>
    <row r="6">
      <c r="A6" s="1790">
        <v>2.0</v>
      </c>
      <c r="B6" s="1791" t="s">
        <v>906</v>
      </c>
      <c r="C6" s="1792" t="s">
        <v>2588</v>
      </c>
      <c r="D6" s="1790" t="s">
        <v>4869</v>
      </c>
      <c r="E6" s="1790" t="s">
        <v>3459</v>
      </c>
      <c r="F6" s="1793">
        <v>2300000.0</v>
      </c>
      <c r="G6" s="1794">
        <v>46101.0</v>
      </c>
      <c r="H6" s="1795" t="s">
        <v>4870</v>
      </c>
      <c r="I6" s="315"/>
      <c r="J6" s="1796" t="s">
        <v>4872</v>
      </c>
    </row>
    <row r="7">
      <c r="A7" s="1783">
        <v>3.0</v>
      </c>
      <c r="B7" s="1784" t="s">
        <v>4873</v>
      </c>
      <c r="C7" s="1785" t="s">
        <v>4874</v>
      </c>
      <c r="D7" s="1783" t="s">
        <v>4875</v>
      </c>
      <c r="E7" s="1783" t="s">
        <v>3459</v>
      </c>
      <c r="F7" s="1786">
        <v>2330000.0</v>
      </c>
      <c r="G7" s="1787">
        <v>46150.0</v>
      </c>
      <c r="H7" s="1788" t="s">
        <v>4876</v>
      </c>
      <c r="I7" s="1789" t="s">
        <v>4877</v>
      </c>
      <c r="J7" s="925"/>
    </row>
    <row r="8">
      <c r="A8" s="1790">
        <v>4.0</v>
      </c>
      <c r="B8" s="1791" t="s">
        <v>910</v>
      </c>
      <c r="C8" s="1792" t="s">
        <v>4874</v>
      </c>
      <c r="D8" s="1790" t="s">
        <v>4875</v>
      </c>
      <c r="E8" s="1790" t="s">
        <v>3459</v>
      </c>
      <c r="F8" s="1793">
        <v>2570000.0</v>
      </c>
      <c r="G8" s="1794">
        <v>46150.0</v>
      </c>
      <c r="H8" s="1795" t="s">
        <v>4876</v>
      </c>
      <c r="I8" s="315"/>
      <c r="J8" s="925"/>
    </row>
    <row r="9">
      <c r="A9" s="1783">
        <v>5.0</v>
      </c>
      <c r="B9" s="1784" t="s">
        <v>2064</v>
      </c>
      <c r="C9" s="1785" t="s">
        <v>4878</v>
      </c>
      <c r="D9" s="1783" t="s">
        <v>4875</v>
      </c>
      <c r="E9" s="1783" t="s">
        <v>3516</v>
      </c>
      <c r="F9" s="1786">
        <v>3000000.0</v>
      </c>
      <c r="G9" s="1787">
        <v>46112.0</v>
      </c>
      <c r="H9" s="1788" t="s">
        <v>4879</v>
      </c>
      <c r="I9" s="1789" t="s">
        <v>4880</v>
      </c>
      <c r="J9" s="925"/>
    </row>
    <row r="10">
      <c r="A10" s="1790">
        <v>6.0</v>
      </c>
      <c r="B10" s="1791" t="s">
        <v>2066</v>
      </c>
      <c r="C10" s="1792" t="s">
        <v>4878</v>
      </c>
      <c r="D10" s="1790" t="s">
        <v>4875</v>
      </c>
      <c r="E10" s="1790" t="s">
        <v>3459</v>
      </c>
      <c r="F10" s="1793">
        <v>2590000.0</v>
      </c>
      <c r="G10" s="1794">
        <v>46112.0</v>
      </c>
      <c r="H10" s="1795" t="s">
        <v>4879</v>
      </c>
      <c r="I10" s="315"/>
      <c r="J10" s="925"/>
    </row>
    <row r="11">
      <c r="A11" s="1783">
        <v>7.0</v>
      </c>
      <c r="B11" s="1784" t="s">
        <v>2461</v>
      </c>
      <c r="C11" s="1785" t="s">
        <v>4881</v>
      </c>
      <c r="D11" s="1783" t="s">
        <v>4875</v>
      </c>
      <c r="E11" s="1783" t="s">
        <v>3459</v>
      </c>
      <c r="F11" s="1786">
        <v>2200000.0</v>
      </c>
      <c r="G11" s="1787">
        <v>46108.0</v>
      </c>
      <c r="H11" s="1788" t="s">
        <v>4882</v>
      </c>
      <c r="I11" s="1789" t="s">
        <v>4883</v>
      </c>
      <c r="J11" s="925"/>
    </row>
    <row r="12">
      <c r="A12" s="1790">
        <v>8.0</v>
      </c>
      <c r="B12" s="1791" t="s">
        <v>4509</v>
      </c>
      <c r="C12" s="1792" t="s">
        <v>4881</v>
      </c>
      <c r="D12" s="1790" t="s">
        <v>4875</v>
      </c>
      <c r="E12" s="1790" t="s">
        <v>3459</v>
      </c>
      <c r="F12" s="1793">
        <v>1950000.0</v>
      </c>
      <c r="G12" s="1794">
        <v>46108.0</v>
      </c>
      <c r="H12" s="1795" t="s">
        <v>4882</v>
      </c>
      <c r="I12" s="315"/>
      <c r="J12" s="925"/>
    </row>
    <row r="13">
      <c r="A13" s="1783">
        <v>9.0</v>
      </c>
      <c r="B13" s="1784" t="s">
        <v>2602</v>
      </c>
      <c r="C13" s="1785" t="s">
        <v>2603</v>
      </c>
      <c r="D13" s="1783" t="s">
        <v>4884</v>
      </c>
      <c r="E13" s="1783" t="s">
        <v>3459</v>
      </c>
      <c r="F13" s="1786">
        <v>1780000.0</v>
      </c>
      <c r="G13" s="1787">
        <v>46136.0</v>
      </c>
      <c r="H13" s="1788" t="s">
        <v>4885</v>
      </c>
      <c r="I13" s="1789" t="s">
        <v>4886</v>
      </c>
      <c r="J13" s="925"/>
    </row>
    <row r="14">
      <c r="A14" s="1790">
        <v>10.0</v>
      </c>
      <c r="B14" s="1791" t="s">
        <v>2605</v>
      </c>
      <c r="C14" s="1792" t="s">
        <v>2603</v>
      </c>
      <c r="D14" s="1790" t="s">
        <v>4884</v>
      </c>
      <c r="E14" s="1790" t="s">
        <v>3459</v>
      </c>
      <c r="F14" s="1793">
        <v>1890000.0</v>
      </c>
      <c r="G14" s="1794">
        <v>46136.0</v>
      </c>
      <c r="H14" s="1795" t="s">
        <v>4885</v>
      </c>
      <c r="I14" s="315"/>
      <c r="J14" s="925"/>
    </row>
    <row r="15">
      <c r="A15" s="1797" t="s">
        <v>4887</v>
      </c>
      <c r="B15" s="1798"/>
      <c r="C15" s="1799"/>
      <c r="D15" s="1799"/>
      <c r="E15" s="1799"/>
      <c r="F15" s="1799"/>
      <c r="G15" s="1799"/>
      <c r="H15" s="1799"/>
    </row>
    <row r="17">
      <c r="A17" s="1800" t="s">
        <v>4888</v>
      </c>
      <c r="I17" s="1779"/>
    </row>
    <row r="18">
      <c r="A18" s="1801" t="s">
        <v>4889</v>
      </c>
      <c r="I18" s="1779"/>
    </row>
    <row r="19">
      <c r="A19" s="1779"/>
      <c r="B19" s="1779"/>
      <c r="C19" s="1779"/>
      <c r="D19" s="1779"/>
      <c r="E19" s="1779"/>
      <c r="F19" s="1779"/>
      <c r="G19" s="1779"/>
      <c r="H19" s="1779"/>
      <c r="I19" s="1779"/>
    </row>
    <row r="20">
      <c r="A20" s="1802" t="s">
        <v>4051</v>
      </c>
      <c r="B20" s="1802" t="s">
        <v>32</v>
      </c>
      <c r="C20" s="1802" t="s">
        <v>3434</v>
      </c>
      <c r="D20" s="1802" t="s">
        <v>240</v>
      </c>
      <c r="E20" s="1802" t="s">
        <v>4865</v>
      </c>
      <c r="F20" s="1802" t="s">
        <v>4866</v>
      </c>
      <c r="G20" s="1802" t="s">
        <v>4867</v>
      </c>
      <c r="H20" s="1802" t="s">
        <v>4890</v>
      </c>
      <c r="I20" s="1803" t="s">
        <v>4891</v>
      </c>
      <c r="J20" s="1804" t="s">
        <v>194</v>
      </c>
      <c r="K20" s="1804" t="s">
        <v>873</v>
      </c>
    </row>
    <row r="21">
      <c r="A21" s="1805">
        <v>1.0</v>
      </c>
      <c r="B21" s="1805" t="s">
        <v>2713</v>
      </c>
      <c r="C21" s="1806" t="s">
        <v>4892</v>
      </c>
      <c r="D21" s="1805" t="s">
        <v>4893</v>
      </c>
      <c r="E21" s="1805" t="s">
        <v>3459</v>
      </c>
      <c r="F21" s="1807">
        <v>2290000.0</v>
      </c>
      <c r="G21" s="1808">
        <v>46157.0</v>
      </c>
      <c r="H21" s="1805" t="s">
        <v>96</v>
      </c>
      <c r="I21" s="1805" t="s">
        <v>96</v>
      </c>
      <c r="J21" s="230" t="s">
        <v>4894</v>
      </c>
      <c r="K21" s="230" t="s">
        <v>1434</v>
      </c>
    </row>
    <row r="22">
      <c r="A22" s="1790">
        <v>2.0</v>
      </c>
      <c r="B22" s="1790" t="s">
        <v>2628</v>
      </c>
      <c r="C22" s="1792" t="s">
        <v>2645</v>
      </c>
      <c r="D22" s="1790" t="s">
        <v>4875</v>
      </c>
      <c r="E22" s="1790" t="s">
        <v>3516</v>
      </c>
      <c r="F22" s="1793">
        <v>2760000.0</v>
      </c>
      <c r="G22" s="1794">
        <v>46156.0</v>
      </c>
      <c r="H22" s="1790" t="s">
        <v>4895</v>
      </c>
      <c r="I22" s="1790" t="s">
        <v>96</v>
      </c>
      <c r="J22" s="230" t="s">
        <v>4896</v>
      </c>
      <c r="K22" s="1809"/>
    </row>
    <row r="23">
      <c r="A23" s="1805">
        <v>3.0</v>
      </c>
      <c r="B23" s="1805" t="s">
        <v>2654</v>
      </c>
      <c r="C23" s="1806" t="s">
        <v>2655</v>
      </c>
      <c r="D23" s="1805" t="s">
        <v>4869</v>
      </c>
      <c r="E23" s="1805" t="s">
        <v>3459</v>
      </c>
      <c r="F23" s="1807">
        <v>1612995.0</v>
      </c>
      <c r="G23" s="1808">
        <v>46164.0</v>
      </c>
      <c r="H23" s="1805" t="s">
        <v>4895</v>
      </c>
      <c r="I23" s="1805" t="s">
        <v>96</v>
      </c>
      <c r="J23" s="230" t="s">
        <v>4897</v>
      </c>
      <c r="K23" s="230" t="s">
        <v>4898</v>
      </c>
    </row>
    <row r="24">
      <c r="A24" s="1790">
        <v>4.0</v>
      </c>
      <c r="B24" s="1790" t="s">
        <v>2757</v>
      </c>
      <c r="C24" s="1792" t="s">
        <v>4899</v>
      </c>
      <c r="D24" s="1790" t="s">
        <v>4869</v>
      </c>
      <c r="E24" s="1790" t="s">
        <v>3459</v>
      </c>
      <c r="F24" s="1793">
        <v>1590000.0</v>
      </c>
      <c r="G24" s="1794">
        <v>46164.0</v>
      </c>
      <c r="H24" s="1790" t="s">
        <v>4900</v>
      </c>
      <c r="I24" s="1790" t="s">
        <v>4891</v>
      </c>
      <c r="J24" s="230" t="s">
        <v>4901</v>
      </c>
      <c r="K24" s="230" t="s">
        <v>4898</v>
      </c>
    </row>
    <row r="25">
      <c r="A25" s="1805">
        <v>5.0</v>
      </c>
      <c r="B25" s="1805" t="s">
        <v>2779</v>
      </c>
      <c r="C25" s="1806" t="s">
        <v>4902</v>
      </c>
      <c r="D25" s="1805" t="s">
        <v>4875</v>
      </c>
      <c r="E25" s="1805" t="s">
        <v>3459</v>
      </c>
      <c r="F25" s="1807">
        <v>2060000.0</v>
      </c>
      <c r="G25" s="1808">
        <v>46169.0</v>
      </c>
      <c r="H25" s="1805" t="s">
        <v>4900</v>
      </c>
      <c r="I25" s="1805" t="s">
        <v>4891</v>
      </c>
      <c r="J25" s="230" t="s">
        <v>4903</v>
      </c>
      <c r="K25" s="230" t="s">
        <v>4898</v>
      </c>
    </row>
    <row r="26">
      <c r="A26" s="1790">
        <v>6.0</v>
      </c>
      <c r="B26" s="1790" t="s">
        <v>2016</v>
      </c>
      <c r="C26" s="1792" t="s">
        <v>4904</v>
      </c>
      <c r="D26" s="1790" t="s">
        <v>4869</v>
      </c>
      <c r="E26" s="1790" t="s">
        <v>3459</v>
      </c>
      <c r="F26" s="1793">
        <v>2160000.0</v>
      </c>
      <c r="G26" s="1794">
        <v>46170.0</v>
      </c>
      <c r="H26" s="1790" t="s">
        <v>4900</v>
      </c>
      <c r="I26" s="1790" t="s">
        <v>96</v>
      </c>
      <c r="J26" s="230" t="s">
        <v>4905</v>
      </c>
    </row>
    <row r="27">
      <c r="A27" s="1805">
        <v>7.0</v>
      </c>
      <c r="B27" s="1805" t="s">
        <v>2119</v>
      </c>
      <c r="C27" s="1806" t="s">
        <v>4906</v>
      </c>
      <c r="D27" s="1805" t="s">
        <v>4869</v>
      </c>
      <c r="E27" s="1805" t="s">
        <v>3459</v>
      </c>
      <c r="F27" s="1807">
        <v>2460000.0</v>
      </c>
      <c r="G27" s="1808">
        <v>46164.0</v>
      </c>
      <c r="H27" s="1805" t="s">
        <v>4900</v>
      </c>
      <c r="I27" s="1805" t="s">
        <v>4891</v>
      </c>
      <c r="J27" s="230" t="s">
        <v>4907</v>
      </c>
    </row>
    <row r="28">
      <c r="A28" s="1790">
        <v>8.0</v>
      </c>
      <c r="B28" s="1790" t="s">
        <v>4234</v>
      </c>
      <c r="C28" s="1792" t="s">
        <v>4908</v>
      </c>
      <c r="D28" s="1790" t="s">
        <v>4869</v>
      </c>
      <c r="E28" s="1790" t="s">
        <v>3459</v>
      </c>
      <c r="F28" s="1793">
        <v>2470000.0</v>
      </c>
      <c r="G28" s="1794">
        <v>46160.0</v>
      </c>
      <c r="H28" s="1790" t="s">
        <v>4900</v>
      </c>
      <c r="I28" s="1790" t="s">
        <v>96</v>
      </c>
      <c r="J28" s="230" t="s">
        <v>4909</v>
      </c>
    </row>
    <row r="29">
      <c r="A29" s="1805">
        <v>9.0</v>
      </c>
      <c r="B29" s="1805" t="s">
        <v>476</v>
      </c>
      <c r="C29" s="1806" t="s">
        <v>4910</v>
      </c>
      <c r="D29" s="1805" t="s">
        <v>4911</v>
      </c>
      <c r="E29" s="1805" t="s">
        <v>3459</v>
      </c>
      <c r="F29" s="1807">
        <v>2570000.0</v>
      </c>
      <c r="G29" s="1808">
        <v>46169.0</v>
      </c>
      <c r="H29" s="1805" t="s">
        <v>96</v>
      </c>
      <c r="I29" s="1805" t="s">
        <v>96</v>
      </c>
      <c r="J29" s="230" t="s">
        <v>4912</v>
      </c>
    </row>
    <row r="30">
      <c r="A30" s="1790">
        <v>10.0</v>
      </c>
      <c r="B30" s="1790" t="s">
        <v>4279</v>
      </c>
      <c r="C30" s="1792" t="s">
        <v>4913</v>
      </c>
      <c r="D30" s="1790" t="s">
        <v>4875</v>
      </c>
      <c r="E30" s="1790" t="s">
        <v>3459</v>
      </c>
      <c r="F30" s="1793">
        <v>2420000.0</v>
      </c>
      <c r="G30" s="1794">
        <v>46170.0</v>
      </c>
      <c r="H30" s="1790" t="s">
        <v>4895</v>
      </c>
      <c r="I30" s="1790" t="s">
        <v>96</v>
      </c>
      <c r="J30" s="230" t="s">
        <v>4914</v>
      </c>
    </row>
    <row r="31">
      <c r="A31" s="1805">
        <v>11.0</v>
      </c>
      <c r="B31" s="1805" t="s">
        <v>892</v>
      </c>
      <c r="C31" s="1806" t="s">
        <v>4915</v>
      </c>
      <c r="D31" s="1805" t="s">
        <v>4884</v>
      </c>
      <c r="E31" s="1805" t="s">
        <v>3459</v>
      </c>
      <c r="F31" s="1807">
        <v>2200000.0</v>
      </c>
      <c r="G31" s="1808">
        <v>46156.0</v>
      </c>
      <c r="H31" s="1805" t="s">
        <v>3045</v>
      </c>
      <c r="I31" s="1805" t="s">
        <v>96</v>
      </c>
      <c r="J31" s="230" t="s">
        <v>4916</v>
      </c>
    </row>
    <row r="32">
      <c r="A32" s="1790">
        <v>12.0</v>
      </c>
      <c r="B32" s="1790" t="s">
        <v>4917</v>
      </c>
      <c r="C32" s="1792" t="s">
        <v>4918</v>
      </c>
      <c r="D32" s="1790" t="s">
        <v>4911</v>
      </c>
      <c r="E32" s="1790" t="s">
        <v>3459</v>
      </c>
      <c r="F32" s="1793">
        <v>2110000.0</v>
      </c>
      <c r="G32" s="1794">
        <v>46171.0</v>
      </c>
      <c r="H32" s="1790" t="s">
        <v>96</v>
      </c>
      <c r="I32" s="1790" t="s">
        <v>96</v>
      </c>
      <c r="J32" s="230" t="s">
        <v>4919</v>
      </c>
    </row>
    <row r="33">
      <c r="A33" s="1805">
        <v>13.0</v>
      </c>
      <c r="B33" s="1805" t="s">
        <v>4920</v>
      </c>
      <c r="C33" s="1806" t="s">
        <v>4921</v>
      </c>
      <c r="D33" s="1805" t="s">
        <v>4884</v>
      </c>
      <c r="E33" s="1805" t="s">
        <v>3459</v>
      </c>
      <c r="F33" s="1807">
        <v>2380000.0</v>
      </c>
      <c r="G33" s="1808">
        <v>46170.0</v>
      </c>
      <c r="H33" s="1805" t="s">
        <v>4900</v>
      </c>
      <c r="I33" s="1805" t="s">
        <v>96</v>
      </c>
      <c r="J33" s="230" t="s">
        <v>4922</v>
      </c>
    </row>
    <row r="34">
      <c r="A34" s="1810" t="s">
        <v>4923</v>
      </c>
      <c r="B34" s="1798"/>
      <c r="C34" s="1811"/>
      <c r="D34" s="1811"/>
      <c r="E34" s="1811"/>
      <c r="F34" s="1811"/>
      <c r="G34" s="1811"/>
      <c r="H34" s="1811"/>
      <c r="I34" s="1811"/>
    </row>
    <row r="36">
      <c r="A36" s="1812" t="s">
        <v>4924</v>
      </c>
      <c r="I36" s="1779"/>
    </row>
    <row r="37">
      <c r="A37" s="1813" t="s">
        <v>4925</v>
      </c>
      <c r="I37" s="1779"/>
    </row>
    <row r="38">
      <c r="A38" s="1779"/>
      <c r="B38" s="1779"/>
      <c r="C38" s="1779"/>
      <c r="D38" s="1779"/>
      <c r="E38" s="1779"/>
      <c r="F38" s="1779"/>
      <c r="G38" s="1779"/>
      <c r="H38" s="1779"/>
      <c r="I38" s="1779"/>
    </row>
    <row r="39">
      <c r="A39" s="1814" t="s">
        <v>4051</v>
      </c>
      <c r="B39" s="1814" t="s">
        <v>32</v>
      </c>
      <c r="C39" s="1814" t="s">
        <v>3434</v>
      </c>
      <c r="D39" s="1814" t="s">
        <v>240</v>
      </c>
      <c r="E39" s="1814" t="s">
        <v>4865</v>
      </c>
      <c r="F39" s="1814" t="s">
        <v>4866</v>
      </c>
      <c r="G39" s="1814" t="s">
        <v>4867</v>
      </c>
      <c r="H39" s="1814" t="s">
        <v>4890</v>
      </c>
      <c r="I39" s="1814" t="s">
        <v>4891</v>
      </c>
    </row>
    <row r="40">
      <c r="A40" s="1815">
        <v>1.0</v>
      </c>
      <c r="B40" s="1815" t="s">
        <v>2030</v>
      </c>
      <c r="C40" s="1816" t="s">
        <v>2550</v>
      </c>
      <c r="D40" s="1815" t="s">
        <v>4875</v>
      </c>
      <c r="E40" s="1815" t="s">
        <v>3459</v>
      </c>
      <c r="F40" s="1817">
        <v>1660000.0</v>
      </c>
      <c r="G40" s="1818">
        <v>46097.0</v>
      </c>
      <c r="H40" s="1815" t="s">
        <v>4895</v>
      </c>
      <c r="I40" s="1815" t="s">
        <v>4891</v>
      </c>
    </row>
    <row r="41">
      <c r="A41" s="1790">
        <v>2.0</v>
      </c>
      <c r="B41" s="1790" t="s">
        <v>3134</v>
      </c>
      <c r="C41" s="1792" t="s">
        <v>4926</v>
      </c>
      <c r="D41" s="1790" t="s">
        <v>4875</v>
      </c>
      <c r="E41" s="1790" t="s">
        <v>3459</v>
      </c>
      <c r="F41" s="1793">
        <v>1590000.0</v>
      </c>
      <c r="G41" s="1794">
        <v>46087.0</v>
      </c>
      <c r="H41" s="1790" t="s">
        <v>96</v>
      </c>
      <c r="I41" s="1790" t="s">
        <v>96</v>
      </c>
    </row>
    <row r="42">
      <c r="A42" s="1815">
        <v>3.0</v>
      </c>
      <c r="B42" s="1815" t="s">
        <v>2563</v>
      </c>
      <c r="C42" s="1816" t="s">
        <v>2564</v>
      </c>
      <c r="D42" s="1815" t="s">
        <v>4875</v>
      </c>
      <c r="E42" s="1815" t="s">
        <v>3459</v>
      </c>
      <c r="F42" s="1817">
        <v>1770000.0</v>
      </c>
      <c r="G42" s="1818">
        <v>46097.0</v>
      </c>
      <c r="H42" s="1815" t="s">
        <v>4900</v>
      </c>
      <c r="I42" s="1815" t="s">
        <v>96</v>
      </c>
    </row>
    <row r="43">
      <c r="A43" s="1790">
        <v>4.0</v>
      </c>
      <c r="B43" s="1790" t="s">
        <v>2569</v>
      </c>
      <c r="C43" s="1792" t="s">
        <v>2570</v>
      </c>
      <c r="D43" s="1790" t="s">
        <v>4869</v>
      </c>
      <c r="E43" s="1790" t="s">
        <v>3459</v>
      </c>
      <c r="F43" s="1793">
        <v>2010000.0</v>
      </c>
      <c r="G43" s="1794">
        <v>46099.0</v>
      </c>
      <c r="H43" s="1790" t="s">
        <v>4900</v>
      </c>
      <c r="I43" s="1790" t="s">
        <v>96</v>
      </c>
    </row>
    <row r="44">
      <c r="A44" s="1815">
        <v>5.0</v>
      </c>
      <c r="B44" s="1815" t="s">
        <v>2593</v>
      </c>
      <c r="C44" s="1816" t="s">
        <v>4927</v>
      </c>
      <c r="D44" s="1815" t="s">
        <v>4869</v>
      </c>
      <c r="E44" s="1815" t="s">
        <v>3459</v>
      </c>
      <c r="F44" s="1817">
        <v>1590000.0</v>
      </c>
      <c r="G44" s="1818">
        <v>46097.0</v>
      </c>
      <c r="H44" s="1815" t="s">
        <v>4895</v>
      </c>
      <c r="I44" s="1815" t="s">
        <v>96</v>
      </c>
    </row>
    <row r="45">
      <c r="A45" s="1790">
        <v>6.0</v>
      </c>
      <c r="B45" s="1790" t="s">
        <v>2161</v>
      </c>
      <c r="C45" s="1792" t="s">
        <v>2600</v>
      </c>
      <c r="D45" s="1790" t="s">
        <v>4869</v>
      </c>
      <c r="E45" s="1790" t="s">
        <v>3459</v>
      </c>
      <c r="F45" s="1793">
        <v>1780000.0</v>
      </c>
      <c r="G45" s="1794">
        <v>46099.0</v>
      </c>
      <c r="H45" s="1790" t="s">
        <v>4900</v>
      </c>
      <c r="I45" s="1790" t="s">
        <v>4891</v>
      </c>
    </row>
    <row r="46">
      <c r="A46" s="1815">
        <v>7.0</v>
      </c>
      <c r="B46" s="1815" t="s">
        <v>2168</v>
      </c>
      <c r="C46" s="1816" t="s">
        <v>2641</v>
      </c>
      <c r="D46" s="1815" t="s">
        <v>4928</v>
      </c>
      <c r="E46" s="1815" t="s">
        <v>3459</v>
      </c>
      <c r="F46" s="1817">
        <v>1990000.0</v>
      </c>
      <c r="G46" s="1818">
        <v>46108.0</v>
      </c>
      <c r="H46" s="1815" t="s">
        <v>4895</v>
      </c>
      <c r="I46" s="1815" t="s">
        <v>96</v>
      </c>
    </row>
    <row r="47">
      <c r="A47" s="1790">
        <v>8.0</v>
      </c>
      <c r="B47" s="1790" t="s">
        <v>2174</v>
      </c>
      <c r="C47" s="1792" t="s">
        <v>4929</v>
      </c>
      <c r="D47" s="1790" t="s">
        <v>4869</v>
      </c>
      <c r="E47" s="1790" t="s">
        <v>3459</v>
      </c>
      <c r="F47" s="1793">
        <v>2040000.0</v>
      </c>
      <c r="G47" s="1794">
        <v>46099.0</v>
      </c>
      <c r="H47" s="1790" t="s">
        <v>4900</v>
      </c>
      <c r="I47" s="1790" t="s">
        <v>4891</v>
      </c>
    </row>
    <row r="48">
      <c r="A48" s="1815">
        <v>9.0</v>
      </c>
      <c r="B48" s="1815" t="s">
        <v>2738</v>
      </c>
      <c r="C48" s="1816" t="s">
        <v>4930</v>
      </c>
      <c r="D48" s="1815" t="s">
        <v>4875</v>
      </c>
      <c r="E48" s="1815" t="s">
        <v>3459</v>
      </c>
      <c r="F48" s="1817">
        <v>1940000.0</v>
      </c>
      <c r="G48" s="1818">
        <v>46111.0</v>
      </c>
      <c r="H48" s="1815" t="s">
        <v>4895</v>
      </c>
      <c r="I48" s="1815" t="s">
        <v>96</v>
      </c>
    </row>
    <row r="49">
      <c r="A49" s="1790">
        <v>10.0</v>
      </c>
      <c r="B49" s="1790" t="s">
        <v>2647</v>
      </c>
      <c r="C49" s="1792" t="s">
        <v>2648</v>
      </c>
      <c r="D49" s="1790" t="s">
        <v>4869</v>
      </c>
      <c r="E49" s="1790" t="s">
        <v>3459</v>
      </c>
      <c r="F49" s="1793">
        <v>1710000.0</v>
      </c>
      <c r="G49" s="1794">
        <v>46086.0</v>
      </c>
      <c r="H49" s="1790" t="s">
        <v>4900</v>
      </c>
      <c r="I49" s="1790" t="s">
        <v>4891</v>
      </c>
    </row>
    <row r="50">
      <c r="A50" s="1815">
        <v>11.0</v>
      </c>
      <c r="B50" s="1815" t="s">
        <v>2744</v>
      </c>
      <c r="C50" s="1816" t="s">
        <v>4931</v>
      </c>
      <c r="D50" s="1815" t="s">
        <v>4869</v>
      </c>
      <c r="E50" s="1815" t="s">
        <v>3459</v>
      </c>
      <c r="F50" s="1817">
        <v>1710000.0</v>
      </c>
      <c r="G50" s="1818">
        <v>46086.0</v>
      </c>
      <c r="H50" s="1815" t="s">
        <v>4900</v>
      </c>
      <c r="I50" s="1815" t="s">
        <v>4891</v>
      </c>
    </row>
    <row r="51">
      <c r="A51" s="1790">
        <v>12.0</v>
      </c>
      <c r="B51" s="1790" t="s">
        <v>2046</v>
      </c>
      <c r="C51" s="1792" t="s">
        <v>2047</v>
      </c>
      <c r="D51" s="1790" t="s">
        <v>4869</v>
      </c>
      <c r="E51" s="1790" t="s">
        <v>3459</v>
      </c>
      <c r="F51" s="1793">
        <v>1590000.0</v>
      </c>
      <c r="G51" s="1794">
        <v>46108.0</v>
      </c>
      <c r="H51" s="1790" t="s">
        <v>4900</v>
      </c>
      <c r="I51" s="1790" t="s">
        <v>96</v>
      </c>
    </row>
    <row r="52">
      <c r="A52" s="1815">
        <v>13.0</v>
      </c>
      <c r="B52" s="1815" t="s">
        <v>904</v>
      </c>
      <c r="C52" s="1816" t="s">
        <v>2660</v>
      </c>
      <c r="D52" s="1815" t="s">
        <v>4869</v>
      </c>
      <c r="E52" s="1815" t="s">
        <v>3459</v>
      </c>
      <c r="F52" s="1817">
        <v>1590000.0</v>
      </c>
      <c r="G52" s="1818">
        <v>46086.0</v>
      </c>
      <c r="H52" s="1815" t="s">
        <v>4900</v>
      </c>
      <c r="I52" s="1815" t="s">
        <v>96</v>
      </c>
    </row>
    <row r="53">
      <c r="A53" s="1790">
        <v>14.0</v>
      </c>
      <c r="B53" s="1790" t="s">
        <v>2664</v>
      </c>
      <c r="C53" s="1792" t="s">
        <v>2665</v>
      </c>
      <c r="D53" s="1790" t="s">
        <v>4875</v>
      </c>
      <c r="E53" s="1790" t="s">
        <v>3459</v>
      </c>
      <c r="F53" s="1793">
        <v>1590000.0</v>
      </c>
      <c r="G53" s="1794">
        <v>46108.0</v>
      </c>
      <c r="H53" s="1790" t="s">
        <v>4900</v>
      </c>
      <c r="I53" s="1790" t="s">
        <v>96</v>
      </c>
    </row>
    <row r="54">
      <c r="A54" s="1815">
        <v>15.0</v>
      </c>
      <c r="B54" s="1815" t="s">
        <v>2763</v>
      </c>
      <c r="C54" s="1816" t="s">
        <v>4932</v>
      </c>
      <c r="D54" s="1815" t="s">
        <v>4875</v>
      </c>
      <c r="E54" s="1815" t="s">
        <v>3459</v>
      </c>
      <c r="F54" s="1817">
        <v>1590000.0</v>
      </c>
      <c r="G54" s="1818">
        <v>46112.0</v>
      </c>
      <c r="H54" s="1815" t="s">
        <v>4900</v>
      </c>
      <c r="I54" s="1815" t="s">
        <v>96</v>
      </c>
    </row>
    <row r="55">
      <c r="A55" s="1790">
        <v>16.0</v>
      </c>
      <c r="B55" s="1790" t="s">
        <v>2767</v>
      </c>
      <c r="C55" s="1792" t="s">
        <v>4933</v>
      </c>
      <c r="D55" s="1790" t="s">
        <v>4875</v>
      </c>
      <c r="E55" s="1790" t="s">
        <v>3459</v>
      </c>
      <c r="F55" s="1793">
        <v>2140000.0</v>
      </c>
      <c r="G55" s="1794">
        <v>46099.0</v>
      </c>
      <c r="H55" s="1790" t="s">
        <v>4895</v>
      </c>
      <c r="I55" s="1790" t="s">
        <v>4891</v>
      </c>
    </row>
    <row r="56">
      <c r="A56" s="1815">
        <v>17.0</v>
      </c>
      <c r="B56" s="1815" t="s">
        <v>2128</v>
      </c>
      <c r="C56" s="1816" t="s">
        <v>4934</v>
      </c>
      <c r="D56" s="1815" t="s">
        <v>4875</v>
      </c>
      <c r="E56" s="1815" t="s">
        <v>3459</v>
      </c>
      <c r="F56" s="1817">
        <v>2060000.0</v>
      </c>
      <c r="G56" s="1818">
        <v>46097.0</v>
      </c>
      <c r="H56" s="1815" t="s">
        <v>4895</v>
      </c>
      <c r="I56" s="1815" t="s">
        <v>4891</v>
      </c>
    </row>
    <row r="57">
      <c r="A57" s="1790">
        <v>18.0</v>
      </c>
      <c r="B57" s="1790" t="s">
        <v>2777</v>
      </c>
      <c r="C57" s="1792" t="s">
        <v>4935</v>
      </c>
      <c r="D57" s="1790" t="s">
        <v>4875</v>
      </c>
      <c r="E57" s="1790" t="s">
        <v>3459</v>
      </c>
      <c r="F57" s="1793">
        <v>2060000.0</v>
      </c>
      <c r="G57" s="1794">
        <v>46087.0</v>
      </c>
      <c r="H57" s="1790" t="s">
        <v>4895</v>
      </c>
      <c r="I57" s="1790" t="s">
        <v>4891</v>
      </c>
    </row>
    <row r="58">
      <c r="A58" s="1815">
        <v>19.0</v>
      </c>
      <c r="B58" s="1815" t="s">
        <v>4936</v>
      </c>
      <c r="C58" s="1816" t="s">
        <v>4937</v>
      </c>
      <c r="D58" s="1815" t="s">
        <v>4875</v>
      </c>
      <c r="E58" s="1815" t="s">
        <v>3459</v>
      </c>
      <c r="F58" s="1817">
        <v>2060000.0</v>
      </c>
      <c r="G58" s="1818">
        <v>46111.0</v>
      </c>
      <c r="H58" s="1815" t="s">
        <v>4895</v>
      </c>
      <c r="I58" s="1815" t="s">
        <v>4891</v>
      </c>
    </row>
    <row r="59">
      <c r="A59" s="1790">
        <v>20.0</v>
      </c>
      <c r="B59" s="1790" t="s">
        <v>2781</v>
      </c>
      <c r="C59" s="1792" t="s">
        <v>4938</v>
      </c>
      <c r="D59" s="1790" t="s">
        <v>4928</v>
      </c>
      <c r="E59" s="1790" t="s">
        <v>3459</v>
      </c>
      <c r="F59" s="1793">
        <v>1970000.0</v>
      </c>
      <c r="G59" s="1794">
        <v>46112.0</v>
      </c>
      <c r="H59" s="1790" t="s">
        <v>4900</v>
      </c>
      <c r="I59" s="1790" t="s">
        <v>96</v>
      </c>
    </row>
    <row r="60">
      <c r="A60" s="1815">
        <v>21.0</v>
      </c>
      <c r="B60" s="1815" t="s">
        <v>528</v>
      </c>
      <c r="C60" s="1816" t="s">
        <v>4939</v>
      </c>
      <c r="D60" s="1815" t="s">
        <v>4875</v>
      </c>
      <c r="E60" s="1815" t="s">
        <v>3516</v>
      </c>
      <c r="F60" s="1817">
        <v>2930000.0</v>
      </c>
      <c r="G60" s="1818">
        <v>46108.0</v>
      </c>
      <c r="H60" s="1815" t="s">
        <v>4895</v>
      </c>
      <c r="I60" s="1815" t="s">
        <v>4891</v>
      </c>
    </row>
    <row r="61">
      <c r="A61" s="1790">
        <v>22.0</v>
      </c>
      <c r="B61" s="1790" t="s">
        <v>2006</v>
      </c>
      <c r="C61" s="1792" t="s">
        <v>4940</v>
      </c>
      <c r="D61" s="1790" t="s">
        <v>4869</v>
      </c>
      <c r="E61" s="1790" t="s">
        <v>3459</v>
      </c>
      <c r="F61" s="1793">
        <v>2270000.0</v>
      </c>
      <c r="G61" s="1794">
        <v>46097.0</v>
      </c>
      <c r="H61" s="1790" t="s">
        <v>4895</v>
      </c>
      <c r="I61" s="1790" t="s">
        <v>4891</v>
      </c>
    </row>
    <row r="62">
      <c r="A62" s="1815">
        <v>23.0</v>
      </c>
      <c r="B62" s="1815" t="s">
        <v>2221</v>
      </c>
      <c r="C62" s="1816" t="s">
        <v>4941</v>
      </c>
      <c r="D62" s="1815" t="s">
        <v>4875</v>
      </c>
      <c r="E62" s="1815" t="s">
        <v>3459</v>
      </c>
      <c r="F62" s="1817">
        <v>2430000.0</v>
      </c>
      <c r="G62" s="1818">
        <v>46111.0</v>
      </c>
      <c r="H62" s="1815" t="s">
        <v>4895</v>
      </c>
      <c r="I62" s="1815" t="s">
        <v>4891</v>
      </c>
    </row>
    <row r="63">
      <c r="A63" s="1790">
        <v>24.0</v>
      </c>
      <c r="B63" s="1790" t="s">
        <v>2806</v>
      </c>
      <c r="C63" s="1792" t="s">
        <v>4942</v>
      </c>
      <c r="D63" s="1790" t="s">
        <v>4869</v>
      </c>
      <c r="E63" s="1790" t="s">
        <v>3459</v>
      </c>
      <c r="F63" s="1793">
        <v>1690000.0</v>
      </c>
      <c r="G63" s="1794">
        <v>46097.0</v>
      </c>
      <c r="H63" s="1790" t="s">
        <v>4895</v>
      </c>
      <c r="I63" s="1790" t="s">
        <v>4891</v>
      </c>
    </row>
    <row r="64">
      <c r="A64" s="1815">
        <v>25.0</v>
      </c>
      <c r="B64" s="1815" t="s">
        <v>488</v>
      </c>
      <c r="C64" s="1816" t="s">
        <v>4943</v>
      </c>
      <c r="D64" s="1815" t="s">
        <v>4928</v>
      </c>
      <c r="E64" s="1815" t="s">
        <v>3459</v>
      </c>
      <c r="F64" s="1817">
        <v>2060000.0</v>
      </c>
      <c r="G64" s="1818">
        <v>46111.0</v>
      </c>
      <c r="H64" s="1815" t="s">
        <v>4895</v>
      </c>
      <c r="I64" s="1815" t="s">
        <v>4944</v>
      </c>
    </row>
    <row r="65">
      <c r="A65" s="1790">
        <v>26.0</v>
      </c>
      <c r="B65" s="1790" t="s">
        <v>302</v>
      </c>
      <c r="C65" s="1792" t="s">
        <v>301</v>
      </c>
      <c r="D65" s="1790" t="s">
        <v>4869</v>
      </c>
      <c r="E65" s="1790" t="s">
        <v>3459</v>
      </c>
      <c r="F65" s="1793">
        <v>2060000.0</v>
      </c>
      <c r="G65" s="1794">
        <v>46097.0</v>
      </c>
      <c r="H65" s="1790" t="s">
        <v>4895</v>
      </c>
      <c r="I65" s="1790" t="s">
        <v>4891</v>
      </c>
    </row>
    <row r="66">
      <c r="A66" s="1815">
        <v>27.0</v>
      </c>
      <c r="B66" s="1815" t="s">
        <v>2820</v>
      </c>
      <c r="C66" s="1816" t="s">
        <v>4945</v>
      </c>
      <c r="D66" s="1815" t="s">
        <v>4875</v>
      </c>
      <c r="E66" s="1815" t="s">
        <v>3459</v>
      </c>
      <c r="F66" s="1817">
        <v>2060000.0</v>
      </c>
      <c r="G66" s="1818">
        <v>46097.0</v>
      </c>
      <c r="H66" s="1815" t="s">
        <v>4900</v>
      </c>
      <c r="I66" s="1815" t="s">
        <v>4891</v>
      </c>
    </row>
    <row r="67">
      <c r="A67" s="1790">
        <v>28.0</v>
      </c>
      <c r="B67" s="1790" t="s">
        <v>296</v>
      </c>
      <c r="C67" s="1792" t="s">
        <v>4946</v>
      </c>
      <c r="D67" s="1790" t="s">
        <v>4875</v>
      </c>
      <c r="E67" s="1790" t="s">
        <v>3459</v>
      </c>
      <c r="F67" s="1793">
        <v>2060000.0</v>
      </c>
      <c r="G67" s="1794">
        <v>46108.0</v>
      </c>
      <c r="H67" s="1790" t="s">
        <v>4895</v>
      </c>
      <c r="I67" s="1790" t="s">
        <v>96</v>
      </c>
    </row>
    <row r="68">
      <c r="A68" s="1815">
        <v>29.0</v>
      </c>
      <c r="B68" s="1815" t="s">
        <v>2109</v>
      </c>
      <c r="C68" s="1816" t="s">
        <v>4947</v>
      </c>
      <c r="D68" s="1815" t="s">
        <v>4875</v>
      </c>
      <c r="E68" s="1815" t="s">
        <v>3459</v>
      </c>
      <c r="F68" s="1817">
        <v>2430000.0</v>
      </c>
      <c r="G68" s="1818">
        <v>46108.0</v>
      </c>
      <c r="H68" s="1815" t="s">
        <v>4895</v>
      </c>
      <c r="I68" s="1815" t="s">
        <v>4891</v>
      </c>
    </row>
    <row r="69">
      <c r="A69" s="1790">
        <v>30.0</v>
      </c>
      <c r="B69" s="1790" t="s">
        <v>2825</v>
      </c>
      <c r="C69" s="1792" t="s">
        <v>4948</v>
      </c>
      <c r="D69" s="1790" t="s">
        <v>4869</v>
      </c>
      <c r="E69" s="1790" t="s">
        <v>3459</v>
      </c>
      <c r="F69" s="1793">
        <v>1590000.0</v>
      </c>
      <c r="G69" s="1794">
        <v>46112.0</v>
      </c>
      <c r="H69" s="1790" t="s">
        <v>4895</v>
      </c>
      <c r="I69" s="1790" t="s">
        <v>96</v>
      </c>
    </row>
    <row r="70">
      <c r="A70" s="1815">
        <v>31.0</v>
      </c>
      <c r="B70" s="1815" t="s">
        <v>2827</v>
      </c>
      <c r="C70" s="1816" t="s">
        <v>4949</v>
      </c>
      <c r="D70" s="1815" t="s">
        <v>4869</v>
      </c>
      <c r="E70" s="1815" t="s">
        <v>3459</v>
      </c>
      <c r="F70" s="1817">
        <v>1840000.0</v>
      </c>
      <c r="G70" s="1818">
        <v>46106.0</v>
      </c>
      <c r="H70" s="1815" t="s">
        <v>4900</v>
      </c>
      <c r="I70" s="1815" t="s">
        <v>4891</v>
      </c>
    </row>
    <row r="71">
      <c r="A71" s="1790">
        <v>32.0</v>
      </c>
      <c r="B71" s="1790" t="s">
        <v>2829</v>
      </c>
      <c r="C71" s="1792" t="s">
        <v>4950</v>
      </c>
      <c r="D71" s="1790" t="s">
        <v>4869</v>
      </c>
      <c r="E71" s="1790" t="s">
        <v>3459</v>
      </c>
      <c r="F71" s="1793">
        <v>1590000.0</v>
      </c>
      <c r="G71" s="1794">
        <v>46101.0</v>
      </c>
      <c r="H71" s="1790" t="s">
        <v>4900</v>
      </c>
      <c r="I71" s="1790" t="s">
        <v>4891</v>
      </c>
    </row>
    <row r="72">
      <c r="A72" s="1815">
        <v>33.0</v>
      </c>
      <c r="B72" s="1815" t="s">
        <v>482</v>
      </c>
      <c r="C72" s="1816" t="s">
        <v>4951</v>
      </c>
      <c r="D72" s="1815" t="s">
        <v>4928</v>
      </c>
      <c r="E72" s="1815" t="s">
        <v>3459</v>
      </c>
      <c r="F72" s="1817">
        <v>1990000.0</v>
      </c>
      <c r="G72" s="1818">
        <v>46106.0</v>
      </c>
      <c r="H72" s="1815" t="s">
        <v>4895</v>
      </c>
      <c r="I72" s="1815" t="s">
        <v>4891</v>
      </c>
    </row>
    <row r="73">
      <c r="A73" s="1790">
        <v>34.0</v>
      </c>
      <c r="B73" s="1790" t="s">
        <v>4952</v>
      </c>
      <c r="C73" s="1792" t="s">
        <v>4953</v>
      </c>
      <c r="D73" s="1790" t="s">
        <v>4875</v>
      </c>
      <c r="E73" s="1790" t="s">
        <v>3459</v>
      </c>
      <c r="F73" s="1793">
        <v>2090000.0</v>
      </c>
      <c r="G73" s="1794">
        <v>46112.0</v>
      </c>
      <c r="H73" s="1790" t="s">
        <v>4954</v>
      </c>
      <c r="I73" s="1790" t="s">
        <v>4891</v>
      </c>
    </row>
    <row r="74">
      <c r="A74" s="1815">
        <v>35.0</v>
      </c>
      <c r="B74" s="1815" t="s">
        <v>2323</v>
      </c>
      <c r="C74" s="1816" t="s">
        <v>4955</v>
      </c>
      <c r="D74" s="1815" t="s">
        <v>4875</v>
      </c>
      <c r="E74" s="1815" t="s">
        <v>3459</v>
      </c>
      <c r="F74" s="1817">
        <v>1850000.0</v>
      </c>
      <c r="G74" s="1818">
        <v>46111.0</v>
      </c>
      <c r="H74" s="1815" t="s">
        <v>4895</v>
      </c>
      <c r="I74" s="1815" t="s">
        <v>4891</v>
      </c>
    </row>
    <row r="75">
      <c r="A75" s="1790">
        <v>36.0</v>
      </c>
      <c r="B75" s="1790" t="s">
        <v>4264</v>
      </c>
      <c r="C75" s="1792" t="s">
        <v>4956</v>
      </c>
      <c r="D75" s="1790" t="s">
        <v>4869</v>
      </c>
      <c r="E75" s="1790" t="s">
        <v>3459</v>
      </c>
      <c r="F75" s="1793">
        <v>2100000.0</v>
      </c>
      <c r="G75" s="1794">
        <v>46112.0</v>
      </c>
      <c r="H75" s="1790" t="s">
        <v>4900</v>
      </c>
      <c r="I75" s="1790" t="s">
        <v>4891</v>
      </c>
    </row>
    <row r="76">
      <c r="A76" s="1815">
        <v>37.0</v>
      </c>
      <c r="B76" s="1815" t="s">
        <v>4957</v>
      </c>
      <c r="C76" s="1816" t="s">
        <v>4958</v>
      </c>
      <c r="D76" s="1815" t="s">
        <v>4869</v>
      </c>
      <c r="E76" s="1815" t="s">
        <v>3459</v>
      </c>
      <c r="F76" s="1817">
        <v>2410000.0</v>
      </c>
      <c r="G76" s="1818">
        <v>46112.0</v>
      </c>
      <c r="H76" s="1815" t="s">
        <v>4895</v>
      </c>
      <c r="I76" s="1815" t="s">
        <v>96</v>
      </c>
    </row>
    <row r="77">
      <c r="A77" s="1790">
        <v>38.0</v>
      </c>
      <c r="B77" s="1790" t="s">
        <v>508</v>
      </c>
      <c r="C77" s="1792" t="s">
        <v>4959</v>
      </c>
      <c r="D77" s="1790" t="s">
        <v>4875</v>
      </c>
      <c r="E77" s="1790" t="s">
        <v>3459</v>
      </c>
      <c r="F77" s="1793">
        <v>1800000.0</v>
      </c>
      <c r="G77" s="1794">
        <v>46112.0</v>
      </c>
      <c r="H77" s="1790" t="s">
        <v>96</v>
      </c>
      <c r="I77" s="1790" t="s">
        <v>96</v>
      </c>
    </row>
    <row r="78">
      <c r="A78" s="1815">
        <v>39.0</v>
      </c>
      <c r="B78" s="1815" t="s">
        <v>2268</v>
      </c>
      <c r="C78" s="1816" t="s">
        <v>4960</v>
      </c>
      <c r="D78" s="1815" t="s">
        <v>4875</v>
      </c>
      <c r="E78" s="1815" t="s">
        <v>3459</v>
      </c>
      <c r="F78" s="1817">
        <v>1860000.0</v>
      </c>
      <c r="G78" s="1818">
        <v>46112.0</v>
      </c>
      <c r="H78" s="1815" t="s">
        <v>4895</v>
      </c>
      <c r="I78" s="1815" t="s">
        <v>96</v>
      </c>
    </row>
    <row r="79">
      <c r="A79" s="1790">
        <v>40.0</v>
      </c>
      <c r="B79" s="1790" t="s">
        <v>1254</v>
      </c>
      <c r="C79" s="1792" t="s">
        <v>4961</v>
      </c>
      <c r="D79" s="1790" t="s">
        <v>4869</v>
      </c>
      <c r="E79" s="1790" t="s">
        <v>3459</v>
      </c>
      <c r="F79" s="1793">
        <v>1860000.0</v>
      </c>
      <c r="G79" s="1794">
        <v>46087.0</v>
      </c>
      <c r="H79" s="1790" t="s">
        <v>4895</v>
      </c>
      <c r="I79" s="1790" t="s">
        <v>4891</v>
      </c>
    </row>
    <row r="80">
      <c r="A80" s="1815">
        <v>41.0</v>
      </c>
      <c r="B80" s="1815" t="s">
        <v>314</v>
      </c>
      <c r="C80" s="1816" t="s">
        <v>4962</v>
      </c>
      <c r="D80" s="1815" t="s">
        <v>4963</v>
      </c>
      <c r="E80" s="1815" t="s">
        <v>3459</v>
      </c>
      <c r="F80" s="1817">
        <v>2240000.0</v>
      </c>
      <c r="G80" s="1818">
        <v>46087.0</v>
      </c>
      <c r="H80" s="1815" t="s">
        <v>4895</v>
      </c>
      <c r="I80" s="1815" t="s">
        <v>4891</v>
      </c>
    </row>
    <row r="81">
      <c r="A81" s="1790">
        <v>42.0</v>
      </c>
      <c r="B81" s="1790" t="s">
        <v>2019</v>
      </c>
      <c r="C81" s="1792" t="s">
        <v>2020</v>
      </c>
      <c r="D81" s="1790" t="s">
        <v>4911</v>
      </c>
      <c r="E81" s="1790" t="s">
        <v>3459</v>
      </c>
      <c r="F81" s="1793">
        <v>2390000.0</v>
      </c>
      <c r="G81" s="1794">
        <v>46112.0</v>
      </c>
      <c r="H81" s="1790" t="s">
        <v>96</v>
      </c>
      <c r="I81" s="1790" t="s">
        <v>96</v>
      </c>
    </row>
    <row r="82">
      <c r="A82" s="1815">
        <v>43.0</v>
      </c>
      <c r="B82" s="1815" t="s">
        <v>1275</v>
      </c>
      <c r="C82" s="1816" t="s">
        <v>4964</v>
      </c>
      <c r="D82" s="1815" t="s">
        <v>4875</v>
      </c>
      <c r="E82" s="1815" t="s">
        <v>3459</v>
      </c>
      <c r="F82" s="1817">
        <v>1980000.0</v>
      </c>
      <c r="G82" s="1818">
        <v>46087.0</v>
      </c>
      <c r="H82" s="1815" t="s">
        <v>4895</v>
      </c>
      <c r="I82" s="1815" t="s">
        <v>4891</v>
      </c>
    </row>
    <row r="83">
      <c r="A83" s="1790">
        <v>44.0</v>
      </c>
      <c r="B83" s="1790" t="s">
        <v>255</v>
      </c>
      <c r="C83" s="1792" t="s">
        <v>4965</v>
      </c>
      <c r="D83" s="1790" t="s">
        <v>4928</v>
      </c>
      <c r="E83" s="1790" t="s">
        <v>3459</v>
      </c>
      <c r="F83" s="1793">
        <v>1880000.0</v>
      </c>
      <c r="G83" s="1794">
        <v>46112.0</v>
      </c>
      <c r="H83" s="1790" t="s">
        <v>4954</v>
      </c>
      <c r="I83" s="1790" t="s">
        <v>4891</v>
      </c>
    </row>
    <row r="84">
      <c r="A84" s="1815">
        <v>45.0</v>
      </c>
      <c r="B84" s="1815" t="s">
        <v>1290</v>
      </c>
      <c r="C84" s="1816" t="s">
        <v>4966</v>
      </c>
      <c r="D84" s="1815" t="s">
        <v>4928</v>
      </c>
      <c r="E84" s="1815" t="s">
        <v>3459</v>
      </c>
      <c r="F84" s="1817">
        <v>2190000.0</v>
      </c>
      <c r="G84" s="1818">
        <v>46087.0</v>
      </c>
      <c r="H84" s="1815" t="s">
        <v>4900</v>
      </c>
      <c r="I84" s="1815" t="s">
        <v>4891</v>
      </c>
    </row>
    <row r="85">
      <c r="A85" s="1790">
        <v>46.0</v>
      </c>
      <c r="B85" s="1790" t="s">
        <v>2394</v>
      </c>
      <c r="C85" s="1792" t="s">
        <v>4967</v>
      </c>
      <c r="D85" s="1790" t="s">
        <v>4869</v>
      </c>
      <c r="E85" s="1790" t="s">
        <v>3459</v>
      </c>
      <c r="F85" s="1793">
        <v>2520000.0</v>
      </c>
      <c r="G85" s="1794">
        <v>46108.0</v>
      </c>
      <c r="H85" s="1790" t="s">
        <v>4895</v>
      </c>
      <c r="I85" s="1790" t="s">
        <v>4891</v>
      </c>
    </row>
    <row r="86">
      <c r="A86" s="1815">
        <v>47.0</v>
      </c>
      <c r="B86" s="1815" t="s">
        <v>543</v>
      </c>
      <c r="C86" s="1816" t="s">
        <v>4968</v>
      </c>
      <c r="D86" s="1815" t="s">
        <v>4869</v>
      </c>
      <c r="E86" s="1815" t="s">
        <v>3459</v>
      </c>
      <c r="F86" s="1817">
        <v>1910000.0</v>
      </c>
      <c r="G86" s="1818">
        <v>46112.0</v>
      </c>
      <c r="H86" s="1815" t="s">
        <v>4900</v>
      </c>
      <c r="I86" s="1815" t="s">
        <v>96</v>
      </c>
    </row>
    <row r="87">
      <c r="A87" s="1790">
        <v>48.0</v>
      </c>
      <c r="B87" s="1790" t="s">
        <v>4395</v>
      </c>
      <c r="C87" s="1792" t="s">
        <v>4969</v>
      </c>
      <c r="D87" s="1790" t="s">
        <v>4875</v>
      </c>
      <c r="E87" s="1790" t="s">
        <v>3459</v>
      </c>
      <c r="F87" s="1793">
        <v>2000000.0</v>
      </c>
      <c r="G87" s="1794">
        <v>46112.0</v>
      </c>
      <c r="H87" s="1790" t="s">
        <v>4895</v>
      </c>
      <c r="I87" s="1790" t="s">
        <v>4891</v>
      </c>
    </row>
    <row r="88">
      <c r="A88" s="1815">
        <v>49.0</v>
      </c>
      <c r="B88" s="1815" t="s">
        <v>1332</v>
      </c>
      <c r="C88" s="1816" t="s">
        <v>252</v>
      </c>
      <c r="D88" s="1815" t="s">
        <v>4970</v>
      </c>
      <c r="E88" s="1815" t="s">
        <v>3459</v>
      </c>
      <c r="F88" s="1817">
        <v>2490000.0</v>
      </c>
      <c r="G88" s="1818">
        <v>46101.0</v>
      </c>
      <c r="H88" s="1815" t="s">
        <v>96</v>
      </c>
      <c r="I88" s="1815" t="s">
        <v>96</v>
      </c>
    </row>
    <row r="89">
      <c r="A89" s="1790">
        <v>50.0</v>
      </c>
      <c r="B89" s="1790" t="s">
        <v>4971</v>
      </c>
      <c r="C89" s="1792" t="s">
        <v>4972</v>
      </c>
      <c r="D89" s="1790" t="s">
        <v>4869</v>
      </c>
      <c r="E89" s="1790" t="s">
        <v>3459</v>
      </c>
      <c r="F89" s="1793">
        <v>2220000.0</v>
      </c>
      <c r="G89" s="1794">
        <v>46111.0</v>
      </c>
      <c r="H89" s="1790" t="s">
        <v>4900</v>
      </c>
      <c r="I89" s="1790" t="s">
        <v>96</v>
      </c>
    </row>
    <row r="90">
      <c r="A90" s="1815">
        <v>51.0</v>
      </c>
      <c r="B90" s="1815" t="s">
        <v>1994</v>
      </c>
      <c r="C90" s="1816" t="s">
        <v>4973</v>
      </c>
      <c r="D90" s="1815" t="s">
        <v>4869</v>
      </c>
      <c r="E90" s="1815" t="s">
        <v>3459</v>
      </c>
      <c r="F90" s="1817">
        <v>2300000.0</v>
      </c>
      <c r="G90" s="1818">
        <v>46108.0</v>
      </c>
      <c r="H90" s="1815" t="s">
        <v>4895</v>
      </c>
      <c r="I90" s="1815" t="s">
        <v>4891</v>
      </c>
    </row>
    <row r="91">
      <c r="A91" s="1790">
        <v>52.0</v>
      </c>
      <c r="B91" s="1790" t="s">
        <v>2700</v>
      </c>
      <c r="C91" s="1792" t="s">
        <v>4974</v>
      </c>
      <c r="D91" s="1790" t="s">
        <v>4875</v>
      </c>
      <c r="E91" s="1790" t="s">
        <v>3459</v>
      </c>
      <c r="F91" s="1793">
        <v>2220000.0</v>
      </c>
      <c r="G91" s="1794">
        <v>46112.0</v>
      </c>
      <c r="H91" s="1790" t="s">
        <v>4900</v>
      </c>
      <c r="I91" s="1790" t="s">
        <v>96</v>
      </c>
    </row>
    <row r="92">
      <c r="A92" s="1815">
        <v>53.0</v>
      </c>
      <c r="B92" s="1815" t="s">
        <v>300</v>
      </c>
      <c r="C92" s="1816" t="s">
        <v>4975</v>
      </c>
      <c r="D92" s="1815" t="s">
        <v>4869</v>
      </c>
      <c r="E92" s="1815" t="s">
        <v>3459</v>
      </c>
      <c r="F92" s="1817">
        <v>2560000.0</v>
      </c>
      <c r="G92" s="1818">
        <v>46099.0</v>
      </c>
      <c r="H92" s="1815" t="s">
        <v>4895</v>
      </c>
      <c r="I92" s="1815" t="s">
        <v>96</v>
      </c>
    </row>
    <row r="93">
      <c r="A93" s="1790">
        <v>54.0</v>
      </c>
      <c r="B93" s="1790" t="s">
        <v>4449</v>
      </c>
      <c r="C93" s="1792" t="s">
        <v>4976</v>
      </c>
      <c r="D93" s="1790" t="s">
        <v>4875</v>
      </c>
      <c r="E93" s="1790" t="s">
        <v>3459</v>
      </c>
      <c r="F93" s="1793">
        <v>2350000.0</v>
      </c>
      <c r="G93" s="1794">
        <v>46108.0</v>
      </c>
      <c r="H93" s="1790" t="s">
        <v>4900</v>
      </c>
      <c r="I93" s="1790" t="s">
        <v>96</v>
      </c>
    </row>
    <row r="94">
      <c r="A94" s="1815">
        <v>55.0</v>
      </c>
      <c r="B94" s="1815" t="s">
        <v>4450</v>
      </c>
      <c r="C94" s="1816" t="s">
        <v>4977</v>
      </c>
      <c r="D94" s="1815" t="s">
        <v>4869</v>
      </c>
      <c r="E94" s="1815" t="s">
        <v>3459</v>
      </c>
      <c r="F94" s="1817">
        <v>2740000.0</v>
      </c>
      <c r="G94" s="1818">
        <v>46108.0</v>
      </c>
      <c r="H94" s="1815" t="s">
        <v>4900</v>
      </c>
      <c r="I94" s="1815" t="s">
        <v>96</v>
      </c>
    </row>
    <row r="95">
      <c r="A95" s="1790">
        <v>56.0</v>
      </c>
      <c r="B95" s="1790" t="s">
        <v>4978</v>
      </c>
      <c r="C95" s="1792" t="s">
        <v>4979</v>
      </c>
      <c r="D95" s="1790" t="s">
        <v>4875</v>
      </c>
      <c r="E95" s="1790" t="s">
        <v>3459</v>
      </c>
      <c r="F95" s="1793">
        <v>2610000.0</v>
      </c>
      <c r="G95" s="1794">
        <v>46108.0</v>
      </c>
      <c r="H95" s="1790" t="s">
        <v>4900</v>
      </c>
      <c r="I95" s="1790" t="s">
        <v>96</v>
      </c>
    </row>
    <row r="96">
      <c r="A96" s="1815">
        <v>57.0</v>
      </c>
      <c r="B96" s="1815" t="s">
        <v>919</v>
      </c>
      <c r="C96" s="1816" t="s">
        <v>4980</v>
      </c>
      <c r="D96" s="1815" t="s">
        <v>4869</v>
      </c>
      <c r="E96" s="1815" t="s">
        <v>3516</v>
      </c>
      <c r="F96" s="1817">
        <v>3000000.0</v>
      </c>
      <c r="G96" s="1818">
        <v>46112.0</v>
      </c>
      <c r="H96" s="1815" t="s">
        <v>4895</v>
      </c>
      <c r="I96" s="1815" t="s">
        <v>96</v>
      </c>
    </row>
    <row r="97">
      <c r="A97" s="1790">
        <v>58.0</v>
      </c>
      <c r="B97" s="1790" t="s">
        <v>2052</v>
      </c>
      <c r="C97" s="1792" t="s">
        <v>4981</v>
      </c>
      <c r="D97" s="1790" t="s">
        <v>4869</v>
      </c>
      <c r="E97" s="1790" t="s">
        <v>3459</v>
      </c>
      <c r="F97" s="1793">
        <v>2360000.0</v>
      </c>
      <c r="G97" s="1794">
        <v>46112.0</v>
      </c>
      <c r="H97" s="1790" t="s">
        <v>4900</v>
      </c>
      <c r="I97" s="1790" t="s">
        <v>96</v>
      </c>
    </row>
    <row r="98">
      <c r="A98" s="1815">
        <v>59.0</v>
      </c>
      <c r="B98" s="1815" t="s">
        <v>4982</v>
      </c>
      <c r="C98" s="1816" t="s">
        <v>4983</v>
      </c>
      <c r="D98" s="1815" t="s">
        <v>4869</v>
      </c>
      <c r="E98" s="1815" t="s">
        <v>3459</v>
      </c>
      <c r="F98" s="1817">
        <v>2280000.0</v>
      </c>
      <c r="G98" s="1818">
        <v>46108.0</v>
      </c>
      <c r="H98" s="1815" t="s">
        <v>4895</v>
      </c>
      <c r="I98" s="1815" t="s">
        <v>96</v>
      </c>
    </row>
    <row r="99">
      <c r="A99" s="1790">
        <v>60.0</v>
      </c>
      <c r="B99" s="1790" t="s">
        <v>2069</v>
      </c>
      <c r="C99" s="1792" t="s">
        <v>4984</v>
      </c>
      <c r="D99" s="1790" t="s">
        <v>4884</v>
      </c>
      <c r="E99" s="1790" t="s">
        <v>3459</v>
      </c>
      <c r="F99" s="1793">
        <v>1590000.0</v>
      </c>
      <c r="G99" s="1794">
        <v>46134.0</v>
      </c>
      <c r="H99" s="1790" t="s">
        <v>4895</v>
      </c>
      <c r="I99" s="1790" t="s">
        <v>96</v>
      </c>
    </row>
    <row r="100">
      <c r="A100" s="1815">
        <v>61.0</v>
      </c>
      <c r="B100" s="1815" t="s">
        <v>2330</v>
      </c>
      <c r="C100" s="1816" t="s">
        <v>4985</v>
      </c>
      <c r="D100" s="1815" t="s">
        <v>4869</v>
      </c>
      <c r="E100" s="1815" t="s">
        <v>3459</v>
      </c>
      <c r="F100" s="1817">
        <v>1690000.0</v>
      </c>
      <c r="G100" s="1818">
        <v>46142.0</v>
      </c>
      <c r="H100" s="1815" t="s">
        <v>4895</v>
      </c>
      <c r="I100" s="1815" t="s">
        <v>96</v>
      </c>
    </row>
    <row r="101">
      <c r="A101" s="1790">
        <v>62.0</v>
      </c>
      <c r="B101" s="1790" t="s">
        <v>4273</v>
      </c>
      <c r="C101" s="1792" t="s">
        <v>4986</v>
      </c>
      <c r="D101" s="1790" t="s">
        <v>4875</v>
      </c>
      <c r="E101" s="1790" t="s">
        <v>3459</v>
      </c>
      <c r="F101" s="1793">
        <v>2540000.0</v>
      </c>
      <c r="G101" s="1794">
        <v>46122.0</v>
      </c>
      <c r="H101" s="1790" t="s">
        <v>4895</v>
      </c>
      <c r="I101" s="1790" t="s">
        <v>96</v>
      </c>
    </row>
    <row r="102">
      <c r="A102" s="1815">
        <v>63.0</v>
      </c>
      <c r="B102" s="1815" t="s">
        <v>2044</v>
      </c>
      <c r="C102" s="1816" t="s">
        <v>2055</v>
      </c>
      <c r="D102" s="1815" t="s">
        <v>4875</v>
      </c>
      <c r="E102" s="1815" t="s">
        <v>3459</v>
      </c>
      <c r="F102" s="1817">
        <v>2040000.0</v>
      </c>
      <c r="G102" s="1818">
        <v>46141.0</v>
      </c>
      <c r="H102" s="1815" t="s">
        <v>4895</v>
      </c>
      <c r="I102" s="1815" t="s">
        <v>96</v>
      </c>
    </row>
    <row r="103">
      <c r="A103" s="1790">
        <v>64.0</v>
      </c>
      <c r="B103" s="1790" t="s">
        <v>4987</v>
      </c>
      <c r="C103" s="1792" t="s">
        <v>4988</v>
      </c>
      <c r="D103" s="1790" t="s">
        <v>4989</v>
      </c>
      <c r="E103" s="1790" t="s">
        <v>3459</v>
      </c>
      <c r="F103" s="1793">
        <v>2290000.0</v>
      </c>
      <c r="G103" s="1794">
        <v>46120.0</v>
      </c>
      <c r="H103" s="1790" t="s">
        <v>96</v>
      </c>
      <c r="I103" s="1790" t="s">
        <v>96</v>
      </c>
    </row>
    <row r="104">
      <c r="A104" s="1815">
        <v>65.0</v>
      </c>
      <c r="B104" s="1815" t="s">
        <v>541</v>
      </c>
      <c r="C104" s="1816" t="s">
        <v>4990</v>
      </c>
      <c r="D104" s="1815" t="s">
        <v>4089</v>
      </c>
      <c r="E104" s="1815" t="s">
        <v>3459</v>
      </c>
      <c r="F104" s="1817">
        <v>2520000.0</v>
      </c>
      <c r="G104" s="1818">
        <v>46120.0</v>
      </c>
      <c r="H104" s="1815" t="s">
        <v>96</v>
      </c>
      <c r="I104" s="1815" t="s">
        <v>96</v>
      </c>
    </row>
    <row r="105">
      <c r="A105" s="1790">
        <v>66.0</v>
      </c>
      <c r="B105" s="1790" t="s">
        <v>4991</v>
      </c>
      <c r="C105" s="1792" t="s">
        <v>4992</v>
      </c>
      <c r="D105" s="1790" t="s">
        <v>4869</v>
      </c>
      <c r="E105" s="1790" t="s">
        <v>3459</v>
      </c>
      <c r="F105" s="1793">
        <v>1910000.0</v>
      </c>
      <c r="G105" s="1794">
        <v>46122.0</v>
      </c>
      <c r="H105" s="1790" t="s">
        <v>4895</v>
      </c>
      <c r="I105" s="1790" t="s">
        <v>96</v>
      </c>
    </row>
    <row r="106">
      <c r="A106" s="1815">
        <v>67.0</v>
      </c>
      <c r="B106" s="1815" t="s">
        <v>2097</v>
      </c>
      <c r="C106" s="1816" t="s">
        <v>4993</v>
      </c>
      <c r="D106" s="1815" t="s">
        <v>4875</v>
      </c>
      <c r="E106" s="1815" t="s">
        <v>3516</v>
      </c>
      <c r="F106" s="1817">
        <v>2930000.0</v>
      </c>
      <c r="G106" s="1818">
        <v>46142.0</v>
      </c>
      <c r="H106" s="1815" t="s">
        <v>4954</v>
      </c>
      <c r="I106" s="1815" t="s">
        <v>4891</v>
      </c>
    </row>
    <row r="107">
      <c r="A107" s="1790">
        <v>68.0</v>
      </c>
      <c r="B107" s="1790" t="s">
        <v>2495</v>
      </c>
      <c r="C107" s="1792" t="s">
        <v>4994</v>
      </c>
      <c r="D107" s="1790" t="s">
        <v>4869</v>
      </c>
      <c r="E107" s="1790" t="s">
        <v>3459</v>
      </c>
      <c r="F107" s="1793">
        <v>2730000.0</v>
      </c>
      <c r="G107" s="1794">
        <v>46122.0</v>
      </c>
      <c r="H107" s="1790" t="s">
        <v>4900</v>
      </c>
      <c r="I107" s="1790" t="s">
        <v>96</v>
      </c>
    </row>
    <row r="108">
      <c r="A108" s="1815">
        <v>69.0</v>
      </c>
      <c r="B108" s="1815" t="s">
        <v>4478</v>
      </c>
      <c r="C108" s="1816" t="s">
        <v>4995</v>
      </c>
      <c r="D108" s="1815" t="s">
        <v>4875</v>
      </c>
      <c r="E108" s="1815" t="s">
        <v>3459</v>
      </c>
      <c r="F108" s="1817">
        <v>2380000.0</v>
      </c>
      <c r="G108" s="1818">
        <v>46139.0</v>
      </c>
      <c r="H108" s="1815" t="s">
        <v>4895</v>
      </c>
      <c r="I108" s="1815" t="s">
        <v>96</v>
      </c>
    </row>
    <row r="109">
      <c r="A109" s="1790">
        <v>70.0</v>
      </c>
      <c r="B109" s="1790" t="s">
        <v>4996</v>
      </c>
      <c r="C109" s="1792" t="s">
        <v>4997</v>
      </c>
      <c r="D109" s="1790" t="s">
        <v>4089</v>
      </c>
      <c r="E109" s="1790" t="s">
        <v>3459</v>
      </c>
      <c r="F109" s="1793">
        <v>2400000.0</v>
      </c>
      <c r="G109" s="1794">
        <v>46134.0</v>
      </c>
      <c r="H109" s="1790" t="s">
        <v>96</v>
      </c>
      <c r="I109" s="1790" t="s">
        <v>96</v>
      </c>
    </row>
    <row r="110">
      <c r="A110" s="1815">
        <v>71.0</v>
      </c>
      <c r="B110" s="1815" t="s">
        <v>4998</v>
      </c>
      <c r="C110" s="1816" t="s">
        <v>4999</v>
      </c>
      <c r="D110" s="1815" t="s">
        <v>4869</v>
      </c>
      <c r="E110" s="1815" t="s">
        <v>3516</v>
      </c>
      <c r="F110" s="1817">
        <v>3590000.0</v>
      </c>
      <c r="G110" s="1818">
        <v>46122.0</v>
      </c>
      <c r="H110" s="1815" t="s">
        <v>4900</v>
      </c>
      <c r="I110" s="1815" t="s">
        <v>96</v>
      </c>
    </row>
    <row r="111">
      <c r="A111" s="1790">
        <v>72.0</v>
      </c>
      <c r="B111" s="1790" t="s">
        <v>534</v>
      </c>
      <c r="C111" s="1792" t="s">
        <v>5000</v>
      </c>
      <c r="D111" s="1790" t="s">
        <v>5001</v>
      </c>
      <c r="E111" s="1790" t="s">
        <v>3459</v>
      </c>
      <c r="F111" s="1793">
        <v>2290000.0</v>
      </c>
      <c r="G111" s="1794">
        <v>46185.0</v>
      </c>
      <c r="H111" s="1790" t="s">
        <v>96</v>
      </c>
      <c r="I111" s="1790" t="s">
        <v>96</v>
      </c>
    </row>
    <row r="112">
      <c r="A112" s="1815">
        <v>73.0</v>
      </c>
      <c r="B112" s="1815" t="s">
        <v>2614</v>
      </c>
      <c r="C112" s="1816" t="s">
        <v>2615</v>
      </c>
      <c r="D112" s="1815" t="s">
        <v>4869</v>
      </c>
      <c r="E112" s="1815" t="s">
        <v>3459</v>
      </c>
      <c r="F112" s="1817">
        <v>2040000.0</v>
      </c>
      <c r="G112" s="1818">
        <v>46191.0</v>
      </c>
      <c r="H112" s="1815" t="s">
        <v>4895</v>
      </c>
      <c r="I112" s="1815" t="s">
        <v>4891</v>
      </c>
    </row>
    <row r="113">
      <c r="A113" s="1790">
        <v>74.0</v>
      </c>
      <c r="B113" s="1790" t="s">
        <v>2657</v>
      </c>
      <c r="C113" s="1792" t="s">
        <v>5002</v>
      </c>
      <c r="D113" s="1790" t="s">
        <v>4869</v>
      </c>
      <c r="E113" s="1790" t="s">
        <v>3459</v>
      </c>
      <c r="F113" s="1793">
        <v>1590000.0</v>
      </c>
      <c r="G113" s="1794">
        <v>46185.0</v>
      </c>
      <c r="H113" s="1790" t="s">
        <v>4900</v>
      </c>
      <c r="I113" s="1790" t="s">
        <v>96</v>
      </c>
    </row>
    <row r="114">
      <c r="A114" s="1815">
        <v>75.0</v>
      </c>
      <c r="B114" s="1815" t="s">
        <v>2802</v>
      </c>
      <c r="C114" s="1816" t="s">
        <v>5003</v>
      </c>
      <c r="D114" s="1815" t="s">
        <v>4875</v>
      </c>
      <c r="E114" s="1815" t="s">
        <v>3459</v>
      </c>
      <c r="F114" s="1817">
        <v>1770000.0</v>
      </c>
      <c r="G114" s="1818">
        <v>46192.0</v>
      </c>
      <c r="H114" s="1815" t="s">
        <v>4900</v>
      </c>
      <c r="I114" s="1815" t="s">
        <v>96</v>
      </c>
    </row>
    <row r="115">
      <c r="A115" s="1790">
        <v>76.0</v>
      </c>
      <c r="B115" s="1790" t="s">
        <v>2986</v>
      </c>
      <c r="C115" s="1792" t="s">
        <v>5004</v>
      </c>
      <c r="D115" s="1790" t="s">
        <v>4989</v>
      </c>
      <c r="E115" s="1790" t="s">
        <v>3459</v>
      </c>
      <c r="F115" s="1793">
        <v>2490000.0</v>
      </c>
      <c r="G115" s="1794">
        <v>46192.0</v>
      </c>
      <c r="H115" s="1790" t="s">
        <v>96</v>
      </c>
      <c r="I115" s="1790" t="s">
        <v>4944</v>
      </c>
    </row>
    <row r="116">
      <c r="A116" s="1815">
        <v>77.0</v>
      </c>
      <c r="B116" s="1815" t="s">
        <v>5005</v>
      </c>
      <c r="C116" s="1816" t="s">
        <v>5006</v>
      </c>
      <c r="D116" s="1815" t="s">
        <v>5007</v>
      </c>
      <c r="E116" s="1815" t="s">
        <v>3459</v>
      </c>
      <c r="F116" s="1817">
        <v>2230000.0</v>
      </c>
      <c r="G116" s="1818">
        <v>46178.0</v>
      </c>
      <c r="H116" s="1815" t="s">
        <v>96</v>
      </c>
      <c r="I116" s="1815" t="s">
        <v>96</v>
      </c>
    </row>
    <row r="117">
      <c r="A117" s="1790">
        <v>78.0</v>
      </c>
      <c r="B117" s="1790" t="s">
        <v>1272</v>
      </c>
      <c r="C117" s="1792" t="s">
        <v>5008</v>
      </c>
      <c r="D117" s="1790" t="s">
        <v>4089</v>
      </c>
      <c r="E117" s="1790" t="s">
        <v>3459</v>
      </c>
      <c r="F117" s="1793">
        <v>1890000.0</v>
      </c>
      <c r="G117" s="1794">
        <v>46191.0</v>
      </c>
      <c r="H117" s="1790" t="s">
        <v>96</v>
      </c>
      <c r="I117" s="1790" t="s">
        <v>96</v>
      </c>
    </row>
    <row r="118">
      <c r="A118" s="1815">
        <v>79.0</v>
      </c>
      <c r="B118" s="1815" t="s">
        <v>4483</v>
      </c>
      <c r="C118" s="1816" t="s">
        <v>5009</v>
      </c>
      <c r="D118" s="1815" t="s">
        <v>4884</v>
      </c>
      <c r="E118" s="1815" t="s">
        <v>3459</v>
      </c>
      <c r="F118" s="1817">
        <v>2800000.0</v>
      </c>
      <c r="G118" s="1818">
        <v>46183.0</v>
      </c>
      <c r="H118" s="1815" t="s">
        <v>4895</v>
      </c>
      <c r="I118" s="1815" t="s">
        <v>96</v>
      </c>
    </row>
    <row r="119">
      <c r="A119" s="1790">
        <v>80.0</v>
      </c>
      <c r="B119" s="1790" t="s">
        <v>1210</v>
      </c>
      <c r="C119" s="1792" t="s">
        <v>5010</v>
      </c>
      <c r="D119" s="1790" t="s">
        <v>4869</v>
      </c>
      <c r="E119" s="1790" t="s">
        <v>3516</v>
      </c>
      <c r="F119" s="1793">
        <v>2990000.0</v>
      </c>
      <c r="G119" s="1794">
        <v>46178.0</v>
      </c>
      <c r="H119" s="1790" t="s">
        <v>4900</v>
      </c>
      <c r="I119" s="1790" t="s">
        <v>96</v>
      </c>
    </row>
    <row r="120">
      <c r="A120" s="1819" t="s">
        <v>5011</v>
      </c>
      <c r="B120" s="1798"/>
      <c r="C120" s="1820"/>
      <c r="D120" s="1820"/>
      <c r="E120" s="1820"/>
      <c r="F120" s="1820"/>
      <c r="G120" s="1820"/>
      <c r="H120" s="1820"/>
      <c r="I120" s="1820"/>
    </row>
    <row r="124">
      <c r="A124" s="1821" t="s">
        <v>5012</v>
      </c>
      <c r="I124" s="1779"/>
    </row>
    <row r="125">
      <c r="A125" s="1822" t="s">
        <v>5013</v>
      </c>
      <c r="I125" s="1779"/>
    </row>
    <row r="126">
      <c r="A126" s="1779"/>
      <c r="B126" s="1779"/>
      <c r="C126" s="1779"/>
      <c r="D126" s="1779"/>
      <c r="E126" s="1779"/>
      <c r="F126" s="1779"/>
      <c r="G126" s="1779"/>
      <c r="H126" s="1779"/>
      <c r="I126" s="1779"/>
    </row>
    <row r="127">
      <c r="A127" s="1823" t="s">
        <v>4051</v>
      </c>
      <c r="B127" s="1823" t="s">
        <v>32</v>
      </c>
      <c r="C127" s="1823" t="s">
        <v>193</v>
      </c>
      <c r="D127" s="1823" t="s">
        <v>5014</v>
      </c>
      <c r="E127" s="1823" t="s">
        <v>4865</v>
      </c>
      <c r="F127" s="1823" t="s">
        <v>1249</v>
      </c>
      <c r="G127" s="1823" t="s">
        <v>5015</v>
      </c>
      <c r="H127" s="1823" t="s">
        <v>5016</v>
      </c>
      <c r="I127" s="1823" t="s">
        <v>211</v>
      </c>
    </row>
    <row r="128">
      <c r="A128" s="1824">
        <v>1.0</v>
      </c>
      <c r="B128" s="1825" t="s">
        <v>290</v>
      </c>
      <c r="C128" s="1826" t="s">
        <v>1981</v>
      </c>
      <c r="D128" s="1824" t="s">
        <v>5017</v>
      </c>
      <c r="E128" s="1824" t="s">
        <v>5018</v>
      </c>
      <c r="F128" s="1824" t="s">
        <v>1725</v>
      </c>
      <c r="G128" s="1827">
        <v>69882.0</v>
      </c>
      <c r="H128" s="1824" t="s">
        <v>5019</v>
      </c>
      <c r="I128" s="1828">
        <v>46047.0</v>
      </c>
    </row>
    <row r="129">
      <c r="A129" s="1790">
        <v>2.0</v>
      </c>
      <c r="B129" s="1791" t="s">
        <v>292</v>
      </c>
      <c r="C129" s="1792" t="s">
        <v>291</v>
      </c>
      <c r="D129" s="1790" t="s">
        <v>5017</v>
      </c>
      <c r="E129" s="1790" t="s">
        <v>5018</v>
      </c>
      <c r="F129" s="1790" t="s">
        <v>1725</v>
      </c>
      <c r="G129" s="1829">
        <v>19600.0</v>
      </c>
      <c r="H129" s="1790" t="s">
        <v>5019</v>
      </c>
      <c r="I129" s="1830">
        <v>46068.0</v>
      </c>
    </row>
    <row r="130">
      <c r="A130" s="1824">
        <v>3.0</v>
      </c>
      <c r="B130" s="1825" t="s">
        <v>1968</v>
      </c>
      <c r="C130" s="1826" t="s">
        <v>5020</v>
      </c>
      <c r="D130" s="1824" t="s">
        <v>5021</v>
      </c>
      <c r="E130" s="1824" t="s">
        <v>5018</v>
      </c>
      <c r="F130" s="1824" t="s">
        <v>1727</v>
      </c>
      <c r="G130" s="1827">
        <v>28000.0</v>
      </c>
      <c r="H130" s="1824" t="s">
        <v>5019</v>
      </c>
      <c r="I130" s="1828">
        <v>46102.0</v>
      </c>
    </row>
    <row r="131">
      <c r="A131" s="1790">
        <v>4.0</v>
      </c>
      <c r="B131" s="1791" t="s">
        <v>1974</v>
      </c>
      <c r="C131" s="1792" t="s">
        <v>5022</v>
      </c>
      <c r="D131" s="1790" t="s">
        <v>5017</v>
      </c>
      <c r="E131" s="1790" t="s">
        <v>5018</v>
      </c>
      <c r="F131" s="1790" t="s">
        <v>1727</v>
      </c>
      <c r="G131" s="1829">
        <v>70000.0</v>
      </c>
      <c r="H131" s="1790" t="s">
        <v>5019</v>
      </c>
      <c r="I131" s="1830">
        <v>46102.0</v>
      </c>
    </row>
    <row r="132">
      <c r="A132" s="1824">
        <v>5.0</v>
      </c>
      <c r="B132" s="1825" t="s">
        <v>1977</v>
      </c>
      <c r="C132" s="1826" t="s">
        <v>5023</v>
      </c>
      <c r="D132" s="1824" t="s">
        <v>5024</v>
      </c>
      <c r="E132" s="1824" t="s">
        <v>5018</v>
      </c>
      <c r="F132" s="1824" t="s">
        <v>1727</v>
      </c>
      <c r="G132" s="1831">
        <v>34048.0</v>
      </c>
      <c r="H132" s="1824" t="s">
        <v>5025</v>
      </c>
      <c r="I132" s="1828">
        <v>46102.0</v>
      </c>
    </row>
    <row r="133">
      <c r="A133" s="1790">
        <v>6.0</v>
      </c>
      <c r="B133" s="1791" t="s">
        <v>1979</v>
      </c>
      <c r="C133" s="1792" t="s">
        <v>1980</v>
      </c>
      <c r="D133" s="1790" t="s">
        <v>5021</v>
      </c>
      <c r="E133" s="1790" t="s">
        <v>5018</v>
      </c>
      <c r="F133" s="1790" t="s">
        <v>1727</v>
      </c>
      <c r="G133" s="1829">
        <v>11495.0</v>
      </c>
      <c r="H133" s="1790" t="s">
        <v>5019</v>
      </c>
      <c r="I133" s="1830">
        <v>46102.0</v>
      </c>
    </row>
    <row r="134">
      <c r="A134" s="1824">
        <v>7.0</v>
      </c>
      <c r="B134" s="1825" t="s">
        <v>1982</v>
      </c>
      <c r="C134" s="1826" t="s">
        <v>1983</v>
      </c>
      <c r="D134" s="1824" t="s">
        <v>5017</v>
      </c>
      <c r="E134" s="1824" t="s">
        <v>5018</v>
      </c>
      <c r="F134" s="1824" t="s">
        <v>5026</v>
      </c>
      <c r="G134" s="1827">
        <v>67000.0</v>
      </c>
      <c r="H134" s="1824" t="s">
        <v>5019</v>
      </c>
      <c r="I134" s="1828">
        <v>46103.0</v>
      </c>
    </row>
    <row r="135">
      <c r="A135" s="1790">
        <v>8.0</v>
      </c>
      <c r="B135" s="1791" t="s">
        <v>559</v>
      </c>
      <c r="C135" s="1792" t="s">
        <v>1984</v>
      </c>
      <c r="D135" s="1790" t="s">
        <v>5024</v>
      </c>
      <c r="E135" s="1790" t="s">
        <v>5018</v>
      </c>
      <c r="F135" s="1790" t="s">
        <v>1727</v>
      </c>
      <c r="G135" s="1832">
        <v>30000.0</v>
      </c>
      <c r="H135" s="1790" t="s">
        <v>5025</v>
      </c>
      <c r="I135" s="1830">
        <v>46103.0</v>
      </c>
    </row>
    <row r="136">
      <c r="A136" s="1824">
        <v>9.0</v>
      </c>
      <c r="B136" s="1825" t="s">
        <v>936</v>
      </c>
      <c r="C136" s="1826" t="s">
        <v>5027</v>
      </c>
      <c r="D136" s="1824" t="s">
        <v>5028</v>
      </c>
      <c r="E136" s="1824" t="s">
        <v>5018</v>
      </c>
      <c r="F136" s="1824" t="s">
        <v>1725</v>
      </c>
      <c r="G136" s="1833">
        <v>5000.0</v>
      </c>
      <c r="H136" s="1824" t="s">
        <v>282</v>
      </c>
      <c r="I136" s="1828">
        <v>46103.0</v>
      </c>
    </row>
    <row r="137">
      <c r="A137" s="1790">
        <v>10.0</v>
      </c>
      <c r="B137" s="1791" t="s">
        <v>1986</v>
      </c>
      <c r="C137" s="1792" t="s">
        <v>1987</v>
      </c>
      <c r="D137" s="1790" t="s">
        <v>5017</v>
      </c>
      <c r="E137" s="1790" t="s">
        <v>5018</v>
      </c>
      <c r="F137" s="1790" t="s">
        <v>1725</v>
      </c>
      <c r="G137" s="1832">
        <v>139000.0</v>
      </c>
      <c r="H137" s="1790" t="s">
        <v>5025</v>
      </c>
      <c r="I137" s="1830">
        <v>46103.0</v>
      </c>
    </row>
    <row r="138">
      <c r="A138" s="1824">
        <v>11.0</v>
      </c>
      <c r="B138" s="1825" t="s">
        <v>555</v>
      </c>
      <c r="C138" s="1826" t="s">
        <v>1989</v>
      </c>
      <c r="D138" s="1824" t="s">
        <v>5024</v>
      </c>
      <c r="E138" s="1824" t="s">
        <v>5018</v>
      </c>
      <c r="F138" s="1824" t="s">
        <v>5026</v>
      </c>
      <c r="G138" s="1827">
        <v>87400.0</v>
      </c>
      <c r="H138" s="1824" t="s">
        <v>5029</v>
      </c>
      <c r="I138" s="1828">
        <v>46107.0</v>
      </c>
    </row>
    <row r="139">
      <c r="A139" s="1790">
        <v>12.0</v>
      </c>
      <c r="B139" s="1791" t="s">
        <v>1997</v>
      </c>
      <c r="C139" s="1792" t="s">
        <v>1998</v>
      </c>
      <c r="D139" s="1790" t="s">
        <v>5021</v>
      </c>
      <c r="E139" s="1790" t="s">
        <v>5018</v>
      </c>
      <c r="F139" s="1790" t="s">
        <v>1727</v>
      </c>
      <c r="G139" s="1829">
        <v>20340.0</v>
      </c>
      <c r="H139" s="1790" t="s">
        <v>5029</v>
      </c>
      <c r="I139" s="1830">
        <v>46113.0</v>
      </c>
    </row>
    <row r="140">
      <c r="A140" s="1824">
        <v>13.0</v>
      </c>
      <c r="B140" s="1825" t="s">
        <v>5030</v>
      </c>
      <c r="C140" s="1826" t="s">
        <v>297</v>
      </c>
      <c r="D140" s="1824" t="s">
        <v>5024</v>
      </c>
      <c r="E140" s="1824" t="s">
        <v>5018</v>
      </c>
      <c r="F140" s="1824" t="s">
        <v>5031</v>
      </c>
      <c r="G140" s="1833">
        <v>5000.0</v>
      </c>
      <c r="H140" s="1824" t="s">
        <v>282</v>
      </c>
      <c r="I140" s="1828">
        <v>46047.0</v>
      </c>
    </row>
    <row r="141">
      <c r="A141" s="1790">
        <v>14.0</v>
      </c>
      <c r="B141" s="1791" t="s">
        <v>304</v>
      </c>
      <c r="C141" s="1792" t="s">
        <v>303</v>
      </c>
      <c r="D141" s="1790" t="s">
        <v>5017</v>
      </c>
      <c r="E141" s="1790" t="s">
        <v>5032</v>
      </c>
      <c r="F141" s="1790" t="s">
        <v>1725</v>
      </c>
      <c r="G141" s="1832">
        <v>19800.0</v>
      </c>
      <c r="H141" s="1790" t="s">
        <v>5025</v>
      </c>
      <c r="I141" s="1834">
        <v>46175.0</v>
      </c>
    </row>
    <row r="142">
      <c r="A142" s="1824">
        <v>15.0</v>
      </c>
      <c r="B142" s="1825" t="s">
        <v>305</v>
      </c>
      <c r="C142" s="1826" t="s">
        <v>303</v>
      </c>
      <c r="D142" s="1824" t="s">
        <v>5017</v>
      </c>
      <c r="E142" s="1824" t="s">
        <v>5032</v>
      </c>
      <c r="F142" s="1824" t="s">
        <v>1725</v>
      </c>
      <c r="G142" s="1831">
        <v>19800.0</v>
      </c>
      <c r="H142" s="1824" t="s">
        <v>5033</v>
      </c>
      <c r="I142" s="1835">
        <v>46175.0</v>
      </c>
    </row>
    <row r="143">
      <c r="A143" s="1790">
        <v>16.0</v>
      </c>
      <c r="B143" s="1791" t="s">
        <v>307</v>
      </c>
      <c r="C143" s="1792" t="s">
        <v>5034</v>
      </c>
      <c r="D143" s="1790" t="s">
        <v>5035</v>
      </c>
      <c r="E143" s="1790" t="s">
        <v>5032</v>
      </c>
      <c r="F143" s="1790" t="s">
        <v>1727</v>
      </c>
      <c r="G143" s="1836">
        <v>3000.0</v>
      </c>
      <c r="H143" s="1790" t="s">
        <v>282</v>
      </c>
      <c r="I143" s="1830">
        <v>46047.0</v>
      </c>
    </row>
    <row r="144">
      <c r="A144" s="1824">
        <v>17.0</v>
      </c>
      <c r="B144" s="1825" t="s">
        <v>308</v>
      </c>
      <c r="C144" s="1826" t="s">
        <v>5034</v>
      </c>
      <c r="D144" s="1824" t="s">
        <v>5035</v>
      </c>
      <c r="E144" s="1824" t="s">
        <v>5032</v>
      </c>
      <c r="F144" s="1824" t="s">
        <v>1727</v>
      </c>
      <c r="G144" s="1833">
        <v>3000.0</v>
      </c>
      <c r="H144" s="1824" t="s">
        <v>282</v>
      </c>
      <c r="I144" s="1828">
        <v>46047.0</v>
      </c>
    </row>
    <row r="145">
      <c r="A145" s="1790">
        <v>18.0</v>
      </c>
      <c r="B145" s="1791" t="s">
        <v>310</v>
      </c>
      <c r="C145" s="1792" t="s">
        <v>5036</v>
      </c>
      <c r="D145" s="1790" t="s">
        <v>5017</v>
      </c>
      <c r="E145" s="1790" t="s">
        <v>5018</v>
      </c>
      <c r="F145" s="1790" t="s">
        <v>5031</v>
      </c>
      <c r="G145" s="1832">
        <v>67500.0</v>
      </c>
      <c r="H145" s="1790" t="s">
        <v>1039</v>
      </c>
      <c r="I145" s="1834">
        <v>46175.0</v>
      </c>
    </row>
    <row r="146">
      <c r="A146" s="1824">
        <v>19.0</v>
      </c>
      <c r="B146" s="1825" t="s">
        <v>1979</v>
      </c>
      <c r="C146" s="1826" t="s">
        <v>1980</v>
      </c>
      <c r="D146" s="1824" t="s">
        <v>5021</v>
      </c>
      <c r="E146" s="1824" t="s">
        <v>5032</v>
      </c>
      <c r="F146" s="1824" t="s">
        <v>1727</v>
      </c>
      <c r="G146" s="1827">
        <v>3500.0</v>
      </c>
      <c r="H146" s="1824" t="s">
        <v>5029</v>
      </c>
      <c r="I146" s="1828">
        <v>46144.0</v>
      </c>
    </row>
    <row r="147">
      <c r="A147" s="1790">
        <v>20.0</v>
      </c>
      <c r="B147" s="1791" t="s">
        <v>2248</v>
      </c>
      <c r="C147" s="1792" t="s">
        <v>5037</v>
      </c>
      <c r="D147" s="1790" t="s">
        <v>5028</v>
      </c>
      <c r="E147" s="1790" t="s">
        <v>5018</v>
      </c>
      <c r="F147" s="1790" t="s">
        <v>5031</v>
      </c>
      <c r="G147" s="1836">
        <v>10000.0</v>
      </c>
      <c r="H147" s="1790" t="s">
        <v>282</v>
      </c>
      <c r="I147" s="1830">
        <v>46160.0</v>
      </c>
    </row>
    <row r="148">
      <c r="A148" s="1824">
        <v>21.0</v>
      </c>
      <c r="B148" s="1825" t="s">
        <v>2049</v>
      </c>
      <c r="C148" s="1826" t="s">
        <v>5038</v>
      </c>
      <c r="D148" s="1824" t="s">
        <v>5017</v>
      </c>
      <c r="E148" s="1824" t="s">
        <v>5018</v>
      </c>
      <c r="F148" s="1824" t="s">
        <v>5026</v>
      </c>
      <c r="G148" s="1827">
        <v>99600.0</v>
      </c>
      <c r="H148" s="1824" t="s">
        <v>5029</v>
      </c>
      <c r="I148" s="1835">
        <v>46138.0</v>
      </c>
    </row>
    <row r="149">
      <c r="A149" s="1790">
        <v>22.0</v>
      </c>
      <c r="B149" s="1791" t="s">
        <v>2280</v>
      </c>
      <c r="C149" s="1792" t="s">
        <v>5039</v>
      </c>
      <c r="D149" s="1790" t="s">
        <v>5024</v>
      </c>
      <c r="E149" s="1790" t="s">
        <v>5018</v>
      </c>
      <c r="F149" s="1790" t="s">
        <v>1727</v>
      </c>
      <c r="G149" s="1832">
        <v>34500.0</v>
      </c>
      <c r="H149" s="1790" t="s">
        <v>1039</v>
      </c>
      <c r="I149" s="1834">
        <v>46149.0</v>
      </c>
    </row>
    <row r="150">
      <c r="A150" s="1824">
        <v>23.0</v>
      </c>
      <c r="B150" s="1825" t="s">
        <v>2022</v>
      </c>
      <c r="C150" s="1826" t="s">
        <v>5040</v>
      </c>
      <c r="D150" s="1824" t="s">
        <v>5017</v>
      </c>
      <c r="E150" s="1824" t="s">
        <v>5018</v>
      </c>
      <c r="F150" s="1824" t="s">
        <v>5041</v>
      </c>
      <c r="G150" s="1827">
        <v>91800.0</v>
      </c>
      <c r="H150" s="1824" t="s">
        <v>5029</v>
      </c>
      <c r="I150" s="1835">
        <v>46160.0</v>
      </c>
    </row>
    <row r="151">
      <c r="A151" s="1837" t="s">
        <v>5042</v>
      </c>
      <c r="B151" s="1838"/>
      <c r="C151" s="1838"/>
      <c r="D151" s="1838"/>
      <c r="E151" s="1798"/>
      <c r="F151" s="1839"/>
      <c r="G151" s="1827">
        <v>939265.0</v>
      </c>
      <c r="H151" s="1839"/>
      <c r="I151" s="1779"/>
    </row>
  </sheetData>
  <mergeCells count="17">
    <mergeCell ref="A1:G1"/>
    <mergeCell ref="A2:G2"/>
    <mergeCell ref="I5:I6"/>
    <mergeCell ref="I7:I8"/>
    <mergeCell ref="I9:I10"/>
    <mergeCell ref="I11:I12"/>
    <mergeCell ref="I13:I14"/>
    <mergeCell ref="A124:H124"/>
    <mergeCell ref="A125:H125"/>
    <mergeCell ref="A151:E151"/>
    <mergeCell ref="A15:B15"/>
    <mergeCell ref="A17:H17"/>
    <mergeCell ref="A18:H18"/>
    <mergeCell ref="A34:B34"/>
    <mergeCell ref="A36:H36"/>
    <mergeCell ref="A37:H37"/>
    <mergeCell ref="A120:B120"/>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0"/>
    <col customWidth="1" min="5" max="5" width="20.38"/>
    <col customWidth="1" min="13" max="13" width="20.5"/>
  </cols>
  <sheetData>
    <row r="1">
      <c r="A1" s="1840"/>
      <c r="B1" s="1840" t="s">
        <v>5043</v>
      </c>
    </row>
    <row r="2">
      <c r="A2" s="1841"/>
      <c r="B2" s="1842" t="s">
        <v>32</v>
      </c>
      <c r="C2" s="1842" t="s">
        <v>3434</v>
      </c>
      <c r="D2" s="1842" t="s">
        <v>3435</v>
      </c>
      <c r="E2" s="1842" t="s">
        <v>3436</v>
      </c>
      <c r="F2" s="1842" t="s">
        <v>240</v>
      </c>
      <c r="G2" s="1842" t="s">
        <v>4054</v>
      </c>
      <c r="H2" s="1842" t="s">
        <v>4865</v>
      </c>
      <c r="I2" s="1842" t="s">
        <v>4055</v>
      </c>
      <c r="J2" s="1842" t="s">
        <v>1251</v>
      </c>
      <c r="K2" s="1842" t="s">
        <v>5044</v>
      </c>
      <c r="L2" s="1842" t="s">
        <v>4053</v>
      </c>
      <c r="M2" s="230" t="s">
        <v>5045</v>
      </c>
    </row>
    <row r="3">
      <c r="A3" s="1843"/>
      <c r="B3" s="1349">
        <v>1002.0</v>
      </c>
      <c r="C3" s="1348" t="s">
        <v>3049</v>
      </c>
      <c r="D3" s="1348">
        <v>9.55566354E8</v>
      </c>
      <c r="E3" s="1348" t="s">
        <v>5046</v>
      </c>
      <c r="F3" s="1349" t="s">
        <v>5047</v>
      </c>
      <c r="G3" s="1844">
        <v>46073.0</v>
      </c>
      <c r="H3" s="1349" t="s">
        <v>3516</v>
      </c>
      <c r="I3" s="1845">
        <v>4010000.0</v>
      </c>
      <c r="J3" s="1348" t="s">
        <v>4128</v>
      </c>
      <c r="K3" s="1349" t="s">
        <v>4911</v>
      </c>
      <c r="L3" s="1348" t="s">
        <v>96</v>
      </c>
    </row>
    <row r="4">
      <c r="A4" s="1846"/>
      <c r="B4" s="1847">
        <v>1003.0</v>
      </c>
      <c r="C4" s="1848" t="s">
        <v>3053</v>
      </c>
      <c r="D4" s="1848">
        <v>9.06692468E8</v>
      </c>
      <c r="E4" s="1848" t="s">
        <v>5048</v>
      </c>
      <c r="F4" s="1847" t="s">
        <v>5049</v>
      </c>
      <c r="G4" s="1849">
        <v>46021.0</v>
      </c>
      <c r="H4" s="1847" t="s">
        <v>5050</v>
      </c>
      <c r="I4" s="1850">
        <v>3060000.0</v>
      </c>
      <c r="J4" s="1848" t="s">
        <v>4099</v>
      </c>
      <c r="K4" s="1847" t="s">
        <v>4911</v>
      </c>
      <c r="L4" s="1848" t="s">
        <v>96</v>
      </c>
    </row>
    <row r="5">
      <c r="A5" s="1843"/>
      <c r="B5" s="1349">
        <v>1004.0</v>
      </c>
      <c r="C5" s="1348" t="s">
        <v>3055</v>
      </c>
      <c r="D5" s="1348">
        <v>8.14392916E8</v>
      </c>
      <c r="E5" s="1348" t="s">
        <v>5051</v>
      </c>
      <c r="F5" s="1349" t="s">
        <v>5049</v>
      </c>
      <c r="G5" s="1851">
        <v>46017.0</v>
      </c>
      <c r="H5" s="1349" t="s">
        <v>5050</v>
      </c>
      <c r="I5" s="1845">
        <v>2910000.0</v>
      </c>
      <c r="J5" s="1348" t="s">
        <v>4128</v>
      </c>
      <c r="K5" s="1349" t="s">
        <v>5049</v>
      </c>
      <c r="L5" s="1348" t="s">
        <v>96</v>
      </c>
    </row>
    <row r="6">
      <c r="A6" s="1846"/>
      <c r="B6" s="1847">
        <v>1005.0</v>
      </c>
      <c r="C6" s="1848" t="s">
        <v>3057</v>
      </c>
      <c r="D6" s="1848">
        <v>8.4677724E8</v>
      </c>
      <c r="E6" s="1848" t="s">
        <v>5052</v>
      </c>
      <c r="F6" s="1847" t="s">
        <v>5053</v>
      </c>
      <c r="G6" s="1849">
        <v>46020.0</v>
      </c>
      <c r="H6" s="1847" t="s">
        <v>3459</v>
      </c>
      <c r="I6" s="1850">
        <v>3190000.0</v>
      </c>
      <c r="J6" s="1848" t="s">
        <v>4099</v>
      </c>
      <c r="K6" s="1847" t="s">
        <v>5054</v>
      </c>
      <c r="L6" s="1848" t="s">
        <v>96</v>
      </c>
    </row>
    <row r="7">
      <c r="A7" s="1843"/>
      <c r="B7" s="1349">
        <v>1006.0</v>
      </c>
      <c r="C7" s="1348" t="s">
        <v>5055</v>
      </c>
      <c r="D7" s="1348">
        <v>8.19207145E8</v>
      </c>
      <c r="E7" s="1348" t="s">
        <v>5056</v>
      </c>
      <c r="F7" s="1349" t="s">
        <v>5057</v>
      </c>
      <c r="G7" s="1851">
        <v>46020.0</v>
      </c>
      <c r="H7" s="1349" t="s">
        <v>3459</v>
      </c>
      <c r="I7" s="1845">
        <v>3190000.0</v>
      </c>
      <c r="J7" s="1348" t="s">
        <v>4099</v>
      </c>
      <c r="K7" s="1349" t="s">
        <v>5054</v>
      </c>
      <c r="L7" s="1348" t="s">
        <v>96</v>
      </c>
    </row>
    <row r="8">
      <c r="A8" s="1846"/>
      <c r="B8" s="1847">
        <v>1011.0</v>
      </c>
      <c r="C8" s="1848" t="s">
        <v>3059</v>
      </c>
      <c r="D8" s="1848">
        <v>8.86026888E8</v>
      </c>
      <c r="E8" s="1848" t="s">
        <v>5058</v>
      </c>
      <c r="F8" s="1847" t="s">
        <v>5059</v>
      </c>
      <c r="G8" s="1849">
        <v>46020.0</v>
      </c>
      <c r="H8" s="1847" t="s">
        <v>3459</v>
      </c>
      <c r="I8" s="1850">
        <v>3190000.0</v>
      </c>
      <c r="J8" s="1848" t="s">
        <v>4099</v>
      </c>
      <c r="K8" s="1847" t="s">
        <v>5060</v>
      </c>
      <c r="L8" s="1848" t="s">
        <v>96</v>
      </c>
    </row>
    <row r="9">
      <c r="A9" s="1843"/>
      <c r="B9" s="1349">
        <v>1013.0</v>
      </c>
      <c r="C9" s="1348" t="s">
        <v>3115</v>
      </c>
      <c r="D9" s="1348">
        <v>6.32695098E8</v>
      </c>
      <c r="E9" s="1348" t="s">
        <v>5061</v>
      </c>
      <c r="F9" s="1349" t="s">
        <v>5062</v>
      </c>
      <c r="G9" s="1851">
        <v>46017.0</v>
      </c>
      <c r="H9" s="1349" t="s">
        <v>3459</v>
      </c>
      <c r="I9" s="1845">
        <v>3010000.0</v>
      </c>
      <c r="J9" s="1348" t="s">
        <v>4128</v>
      </c>
      <c r="K9" s="1349" t="s">
        <v>5063</v>
      </c>
      <c r="L9" s="1348" t="s">
        <v>96</v>
      </c>
    </row>
    <row r="10">
      <c r="A10" s="1846"/>
      <c r="B10" s="1847">
        <v>1016.0</v>
      </c>
      <c r="C10" s="1848" t="s">
        <v>3118</v>
      </c>
      <c r="D10" s="1848">
        <v>9.4607222E8</v>
      </c>
      <c r="E10" s="1848" t="s">
        <v>5064</v>
      </c>
      <c r="F10" s="1847" t="s">
        <v>5057</v>
      </c>
      <c r="G10" s="1852">
        <v>46045.0</v>
      </c>
      <c r="H10" s="1847" t="s">
        <v>3459</v>
      </c>
      <c r="I10" s="1850">
        <v>2990000.0</v>
      </c>
      <c r="J10" s="1848" t="s">
        <v>4099</v>
      </c>
      <c r="K10" s="1847" t="s">
        <v>4911</v>
      </c>
      <c r="L10" s="1848" t="s">
        <v>96</v>
      </c>
    </row>
    <row r="11">
      <c r="A11" s="1843"/>
      <c r="B11" s="1349">
        <v>1017.0</v>
      </c>
      <c r="C11" s="1348" t="s">
        <v>3120</v>
      </c>
      <c r="D11" s="1348">
        <v>9.09922269E8</v>
      </c>
      <c r="E11" s="1348" t="s">
        <v>5065</v>
      </c>
      <c r="F11" s="1349" t="s">
        <v>5066</v>
      </c>
      <c r="G11" s="1851">
        <v>46020.0</v>
      </c>
      <c r="H11" s="1349" t="s">
        <v>3459</v>
      </c>
      <c r="I11" s="1845">
        <v>2990000.0</v>
      </c>
      <c r="J11" s="1348" t="s">
        <v>4099</v>
      </c>
      <c r="K11" s="1349" t="s">
        <v>5067</v>
      </c>
      <c r="L11" s="1348" t="s">
        <v>96</v>
      </c>
    </row>
    <row r="12">
      <c r="A12" s="1846"/>
      <c r="B12" s="1847">
        <v>1019.0</v>
      </c>
      <c r="C12" s="1848" t="s">
        <v>3123</v>
      </c>
      <c r="D12" s="1848">
        <v>6.17760071E8</v>
      </c>
      <c r="E12" s="1848" t="s">
        <v>5068</v>
      </c>
      <c r="F12" s="1847" t="s">
        <v>5047</v>
      </c>
      <c r="G12" s="1849">
        <v>46020.0</v>
      </c>
      <c r="H12" s="1847" t="s">
        <v>3459</v>
      </c>
      <c r="I12" s="1850">
        <v>3040000.0</v>
      </c>
      <c r="J12" s="1848" t="s">
        <v>4099</v>
      </c>
      <c r="K12" s="1847" t="s">
        <v>5060</v>
      </c>
      <c r="L12" s="1848" t="s">
        <v>96</v>
      </c>
    </row>
    <row r="13">
      <c r="A13" s="1843"/>
      <c r="B13" s="1349">
        <v>1020.0</v>
      </c>
      <c r="C13" s="1348" t="s">
        <v>3123</v>
      </c>
      <c r="D13" s="1348">
        <v>6.17760071E8</v>
      </c>
      <c r="E13" s="1348" t="s">
        <v>5068</v>
      </c>
      <c r="F13" s="1349" t="s">
        <v>5047</v>
      </c>
      <c r="G13" s="1851">
        <v>46020.0</v>
      </c>
      <c r="H13" s="1349" t="s">
        <v>3516</v>
      </c>
      <c r="I13" s="1845">
        <v>4010000.0</v>
      </c>
      <c r="J13" s="1348" t="s">
        <v>4099</v>
      </c>
      <c r="K13" s="1349" t="s">
        <v>5060</v>
      </c>
      <c r="L13" s="1348" t="s">
        <v>96</v>
      </c>
    </row>
    <row r="14">
      <c r="A14" s="1846"/>
      <c r="B14" s="1847">
        <v>1022.0</v>
      </c>
      <c r="C14" s="1848" t="s">
        <v>3145</v>
      </c>
      <c r="D14" s="1848">
        <v>8.63860065E8</v>
      </c>
      <c r="E14" s="1848" t="s">
        <v>5069</v>
      </c>
      <c r="F14" s="1847" t="s">
        <v>5070</v>
      </c>
      <c r="G14" s="1849">
        <v>46020.0</v>
      </c>
      <c r="H14" s="1847" t="s">
        <v>3459</v>
      </c>
      <c r="I14" s="1850">
        <v>2810000.0</v>
      </c>
      <c r="J14" s="1848" t="s">
        <v>4099</v>
      </c>
      <c r="K14" s="1847" t="s">
        <v>5071</v>
      </c>
      <c r="L14" s="1848" t="s">
        <v>96</v>
      </c>
    </row>
    <row r="15">
      <c r="A15" s="1843"/>
      <c r="B15" s="1349">
        <v>1023.0</v>
      </c>
      <c r="C15" s="1348" t="s">
        <v>3147</v>
      </c>
      <c r="D15" s="1348">
        <v>8.59794924E8</v>
      </c>
      <c r="E15" s="1348" t="s">
        <v>5072</v>
      </c>
      <c r="F15" s="1349" t="s">
        <v>5070</v>
      </c>
      <c r="G15" s="1851">
        <v>46020.0</v>
      </c>
      <c r="H15" s="1349" t="s">
        <v>3459</v>
      </c>
      <c r="I15" s="1845">
        <v>2305000.0</v>
      </c>
      <c r="J15" s="1348" t="s">
        <v>4099</v>
      </c>
      <c r="K15" s="1349" t="s">
        <v>5071</v>
      </c>
      <c r="L15" s="1348" t="s">
        <v>96</v>
      </c>
    </row>
    <row r="16">
      <c r="A16" s="1846"/>
      <c r="B16" s="1847">
        <v>1025.0</v>
      </c>
      <c r="C16" s="1848" t="s">
        <v>3149</v>
      </c>
      <c r="D16" s="1848">
        <v>9.56204918E8</v>
      </c>
      <c r="E16" s="1848" t="s">
        <v>5073</v>
      </c>
      <c r="F16" s="1847" t="s">
        <v>5049</v>
      </c>
      <c r="G16" s="1849">
        <v>46017.0</v>
      </c>
      <c r="H16" s="1847" t="s">
        <v>3459</v>
      </c>
      <c r="I16" s="1850">
        <v>2305000.0</v>
      </c>
      <c r="J16" s="1848" t="s">
        <v>4128</v>
      </c>
      <c r="K16" s="1847" t="s">
        <v>5049</v>
      </c>
      <c r="L16" s="1848" t="s">
        <v>96</v>
      </c>
    </row>
    <row r="17">
      <c r="A17" s="1843"/>
      <c r="B17" s="1349">
        <v>1102.0</v>
      </c>
      <c r="C17" s="1348" t="s">
        <v>3151</v>
      </c>
      <c r="D17" s="1348">
        <v>9.5775906E8</v>
      </c>
      <c r="E17" s="1348" t="s">
        <v>5074</v>
      </c>
      <c r="F17" s="1349" t="s">
        <v>5047</v>
      </c>
      <c r="G17" s="1844">
        <v>46112.0</v>
      </c>
      <c r="H17" s="1349" t="s">
        <v>3516</v>
      </c>
      <c r="I17" s="1845">
        <v>4200000.0</v>
      </c>
      <c r="J17" s="1348" t="s">
        <v>4099</v>
      </c>
      <c r="K17" s="1349" t="s">
        <v>5071</v>
      </c>
      <c r="L17" s="1348" t="s">
        <v>96</v>
      </c>
    </row>
    <row r="18">
      <c r="A18" s="1846"/>
      <c r="B18" s="1847">
        <v>1104.0</v>
      </c>
      <c r="C18" s="1848" t="s">
        <v>3172</v>
      </c>
      <c r="D18" s="1848">
        <v>6.26236245E8</v>
      </c>
      <c r="E18" s="1853"/>
      <c r="F18" s="1847" t="s">
        <v>5067</v>
      </c>
      <c r="G18" s="1852">
        <v>46052.0</v>
      </c>
      <c r="H18" s="1847" t="s">
        <v>5050</v>
      </c>
      <c r="I18" s="1850">
        <v>2940000.0</v>
      </c>
      <c r="J18" s="1848" t="s">
        <v>4128</v>
      </c>
      <c r="K18" s="1847" t="s">
        <v>5075</v>
      </c>
      <c r="L18" s="1848" t="s">
        <v>96</v>
      </c>
    </row>
    <row r="19">
      <c r="A19" s="1843"/>
      <c r="B19" s="1349">
        <v>1105.0</v>
      </c>
      <c r="C19" s="1348" t="s">
        <v>3174</v>
      </c>
      <c r="D19" s="1348">
        <v>9.36396224E8</v>
      </c>
      <c r="E19" s="1854"/>
      <c r="F19" s="1349" t="s">
        <v>5049</v>
      </c>
      <c r="G19" s="1851">
        <v>46020.0</v>
      </c>
      <c r="H19" s="1349" t="s">
        <v>3459</v>
      </c>
      <c r="I19" s="1845">
        <v>2940000.0</v>
      </c>
      <c r="J19" s="1348" t="s">
        <v>4099</v>
      </c>
      <c r="K19" s="1349" t="s">
        <v>5049</v>
      </c>
      <c r="L19" s="1348" t="s">
        <v>96</v>
      </c>
    </row>
    <row r="20">
      <c r="A20" s="1846"/>
      <c r="B20" s="1847">
        <v>1106.0</v>
      </c>
      <c r="C20" s="1848" t="s">
        <v>3176</v>
      </c>
      <c r="D20" s="1848">
        <v>9.90969516E8</v>
      </c>
      <c r="E20" s="1848" t="s">
        <v>5076</v>
      </c>
      <c r="F20" s="1847" t="s">
        <v>5057</v>
      </c>
      <c r="G20" s="1849">
        <v>46017.0</v>
      </c>
      <c r="H20" s="1847" t="s">
        <v>3459</v>
      </c>
      <c r="I20" s="1850">
        <v>3180000.0</v>
      </c>
      <c r="J20" s="1848" t="s">
        <v>4128</v>
      </c>
      <c r="K20" s="1847" t="s">
        <v>5054</v>
      </c>
      <c r="L20" s="1848" t="s">
        <v>96</v>
      </c>
    </row>
    <row r="21">
      <c r="A21" s="1843"/>
      <c r="B21" s="1349">
        <v>1107.0</v>
      </c>
      <c r="C21" s="1348" t="s">
        <v>3178</v>
      </c>
      <c r="D21" s="1348">
        <v>8.18334933E8</v>
      </c>
      <c r="E21" s="1854"/>
      <c r="F21" s="1349" t="s">
        <v>5077</v>
      </c>
      <c r="G21" s="1844">
        <v>46112.0</v>
      </c>
      <c r="H21" s="1349" t="s">
        <v>3516</v>
      </c>
      <c r="I21" s="1845">
        <v>4040000.0</v>
      </c>
      <c r="J21" s="1348" t="s">
        <v>4128</v>
      </c>
      <c r="K21" s="1349" t="s">
        <v>5078</v>
      </c>
      <c r="L21" s="1348" t="s">
        <v>96</v>
      </c>
    </row>
    <row r="22">
      <c r="A22" s="1846"/>
      <c r="B22" s="1847">
        <v>1108.0</v>
      </c>
      <c r="C22" s="1848" t="s">
        <v>3207</v>
      </c>
      <c r="D22" s="1848">
        <v>8.17015385E8</v>
      </c>
      <c r="E22" s="1848" t="s">
        <v>5079</v>
      </c>
      <c r="F22" s="1847" t="s">
        <v>5059</v>
      </c>
      <c r="G22" s="1849">
        <v>46017.0</v>
      </c>
      <c r="H22" s="1847" t="s">
        <v>5050</v>
      </c>
      <c r="I22" s="1850">
        <v>3140000.0</v>
      </c>
      <c r="J22" s="1848" t="s">
        <v>4128</v>
      </c>
      <c r="K22" s="1847" t="s">
        <v>5060</v>
      </c>
      <c r="L22" s="1848" t="s">
        <v>96</v>
      </c>
    </row>
    <row r="23">
      <c r="A23" s="1843"/>
      <c r="B23" s="1349">
        <v>1110.0</v>
      </c>
      <c r="C23" s="1348" t="s">
        <v>3209</v>
      </c>
      <c r="D23" s="1348">
        <v>8.11924464E8</v>
      </c>
      <c r="E23" s="1348" t="s">
        <v>5080</v>
      </c>
      <c r="F23" s="1349" t="s">
        <v>5081</v>
      </c>
      <c r="G23" s="1851">
        <v>46020.0</v>
      </c>
      <c r="H23" s="1349" t="s">
        <v>3459</v>
      </c>
      <c r="I23" s="1845">
        <v>3190000.0</v>
      </c>
      <c r="J23" s="1348" t="s">
        <v>4099</v>
      </c>
      <c r="K23" s="1349" t="s">
        <v>5081</v>
      </c>
      <c r="L23" s="1348" t="s">
        <v>96</v>
      </c>
    </row>
    <row r="24">
      <c r="A24" s="1846"/>
      <c r="B24" s="1847">
        <v>1116.0</v>
      </c>
      <c r="C24" s="1848" t="s">
        <v>3212</v>
      </c>
      <c r="D24" s="1848">
        <v>6.20283324E8</v>
      </c>
      <c r="E24" s="1853"/>
      <c r="F24" s="1847" t="s">
        <v>5081</v>
      </c>
      <c r="G24" s="1849">
        <v>46020.0</v>
      </c>
      <c r="H24" s="1847" t="s">
        <v>3459</v>
      </c>
      <c r="I24" s="1850">
        <v>2990000.0</v>
      </c>
      <c r="J24" s="1848" t="s">
        <v>4099</v>
      </c>
      <c r="K24" s="1847" t="s">
        <v>5081</v>
      </c>
      <c r="L24" s="1848" t="s">
        <v>96</v>
      </c>
    </row>
    <row r="25">
      <c r="A25" s="1843"/>
      <c r="B25" s="1349">
        <v>1118.0</v>
      </c>
      <c r="C25" s="1348" t="s">
        <v>3214</v>
      </c>
      <c r="D25" s="1348">
        <v>9.26594296E8</v>
      </c>
      <c r="E25" s="1348" t="s">
        <v>5082</v>
      </c>
      <c r="F25" s="1349" t="s">
        <v>5049</v>
      </c>
      <c r="G25" s="1851">
        <v>46017.0</v>
      </c>
      <c r="H25" s="1349" t="s">
        <v>3459</v>
      </c>
      <c r="I25" s="1845">
        <v>2990000.0</v>
      </c>
      <c r="J25" s="1348" t="s">
        <v>4128</v>
      </c>
      <c r="K25" s="1349" t="s">
        <v>5049</v>
      </c>
      <c r="L25" s="1348" t="s">
        <v>96</v>
      </c>
    </row>
    <row r="26">
      <c r="A26" s="1846"/>
      <c r="B26" s="1847">
        <v>1124.0</v>
      </c>
      <c r="C26" s="1848" t="s">
        <v>3216</v>
      </c>
      <c r="D26" s="1848">
        <v>6.18670058E8</v>
      </c>
      <c r="E26" s="1853"/>
      <c r="F26" s="1847" t="s">
        <v>5049</v>
      </c>
      <c r="G26" s="1849">
        <v>46020.0</v>
      </c>
      <c r="H26" s="1847" t="s">
        <v>3459</v>
      </c>
      <c r="I26" s="1850">
        <v>2340000.0</v>
      </c>
      <c r="J26" s="1848" t="s">
        <v>4099</v>
      </c>
      <c r="K26" s="1847" t="s">
        <v>5049</v>
      </c>
      <c r="L26" s="1848" t="s">
        <v>96</v>
      </c>
    </row>
    <row r="27">
      <c r="A27" s="1843"/>
      <c r="B27" s="1349">
        <v>1202.0</v>
      </c>
      <c r="C27" s="1348" t="s">
        <v>3218</v>
      </c>
      <c r="D27" s="1348">
        <v>9.32469092E8</v>
      </c>
      <c r="E27" s="1348" t="s">
        <v>5083</v>
      </c>
      <c r="F27" s="1349" t="s">
        <v>5060</v>
      </c>
      <c r="G27" s="1844">
        <v>46080.0</v>
      </c>
      <c r="H27" s="1349" t="s">
        <v>3516</v>
      </c>
      <c r="I27" s="1845">
        <v>4290000.0</v>
      </c>
      <c r="J27" s="1348" t="s">
        <v>4099</v>
      </c>
      <c r="K27" s="1349" t="s">
        <v>5071</v>
      </c>
      <c r="L27" s="1348" t="s">
        <v>96</v>
      </c>
    </row>
    <row r="28">
      <c r="A28" s="1846"/>
      <c r="B28" s="1847">
        <v>1203.0</v>
      </c>
      <c r="C28" s="1848" t="s">
        <v>3240</v>
      </c>
      <c r="D28" s="1848">
        <v>9.35369244E8</v>
      </c>
      <c r="E28" s="1848" t="s">
        <v>5084</v>
      </c>
      <c r="F28" s="1847" t="s">
        <v>5049</v>
      </c>
      <c r="G28" s="1849">
        <v>46020.0</v>
      </c>
      <c r="H28" s="1847" t="s">
        <v>5050</v>
      </c>
      <c r="I28" s="1850">
        <v>3503000.0</v>
      </c>
      <c r="J28" s="1848" t="s">
        <v>4516</v>
      </c>
      <c r="K28" s="1847" t="s">
        <v>5071</v>
      </c>
      <c r="L28" s="1848" t="s">
        <v>96</v>
      </c>
    </row>
    <row r="29">
      <c r="A29" s="1843"/>
      <c r="B29" s="1349">
        <v>1210.0</v>
      </c>
      <c r="C29" s="1348" t="s">
        <v>3242</v>
      </c>
      <c r="D29" s="1348">
        <v>8.00629383E8</v>
      </c>
      <c r="E29" s="1348" t="s">
        <v>5085</v>
      </c>
      <c r="F29" s="1349" t="s">
        <v>5049</v>
      </c>
      <c r="G29" s="1851">
        <v>46020.0</v>
      </c>
      <c r="H29" s="1349" t="s">
        <v>3459</v>
      </c>
      <c r="I29" s="1845">
        <v>3180000.0</v>
      </c>
      <c r="J29" s="1348" t="s">
        <v>4099</v>
      </c>
      <c r="K29" s="1349" t="s">
        <v>5049</v>
      </c>
      <c r="L29" s="1348" t="s">
        <v>96</v>
      </c>
    </row>
    <row r="30">
      <c r="A30" s="1846"/>
      <c r="B30" s="1847">
        <v>1211.0</v>
      </c>
      <c r="C30" s="1848" t="s">
        <v>3244</v>
      </c>
      <c r="D30" s="1848">
        <v>8.99218166E8</v>
      </c>
      <c r="E30" s="1848" t="s">
        <v>3818</v>
      </c>
      <c r="F30" s="1847" t="s">
        <v>2546</v>
      </c>
      <c r="G30" s="1849">
        <v>46020.0</v>
      </c>
      <c r="H30" s="1847" t="s">
        <v>3459</v>
      </c>
      <c r="I30" s="1850">
        <v>3180000.0</v>
      </c>
      <c r="J30" s="1848" t="s">
        <v>4099</v>
      </c>
      <c r="K30" s="1847" t="s">
        <v>5081</v>
      </c>
      <c r="L30" s="1848" t="s">
        <v>96</v>
      </c>
    </row>
    <row r="31">
      <c r="A31" s="1843"/>
      <c r="B31" s="1349">
        <v>1212.0</v>
      </c>
      <c r="C31" s="1348" t="s">
        <v>5086</v>
      </c>
      <c r="D31" s="1348">
        <v>9.69254195E8</v>
      </c>
      <c r="E31" s="1348" t="s">
        <v>5087</v>
      </c>
      <c r="F31" s="1349" t="s">
        <v>5049</v>
      </c>
      <c r="G31" s="1851">
        <v>46020.0</v>
      </c>
      <c r="H31" s="1349" t="s">
        <v>3459</v>
      </c>
      <c r="I31" s="1845">
        <v>3080000.0</v>
      </c>
      <c r="J31" s="1348" t="s">
        <v>4099</v>
      </c>
      <c r="K31" s="1349" t="s">
        <v>4911</v>
      </c>
      <c r="L31" s="1348" t="s">
        <v>96</v>
      </c>
    </row>
    <row r="32">
      <c r="A32" s="1846"/>
      <c r="B32" s="1847">
        <v>1213.0</v>
      </c>
      <c r="C32" s="1848" t="s">
        <v>5088</v>
      </c>
      <c r="D32" s="1848">
        <v>8.902593E8</v>
      </c>
      <c r="E32" s="1848" t="s">
        <v>5089</v>
      </c>
      <c r="F32" s="1847" t="s">
        <v>5059</v>
      </c>
      <c r="G32" s="1849">
        <v>46020.0</v>
      </c>
      <c r="H32" s="1847" t="s">
        <v>3459</v>
      </c>
      <c r="I32" s="1850">
        <v>3075000.0</v>
      </c>
      <c r="J32" s="1848" t="s">
        <v>4099</v>
      </c>
      <c r="K32" s="1847" t="s">
        <v>5060</v>
      </c>
      <c r="L32" s="1848" t="s">
        <v>96</v>
      </c>
    </row>
    <row r="33">
      <c r="A33" s="1843"/>
      <c r="B33" s="1349">
        <v>1214.0</v>
      </c>
      <c r="C33" s="1348" t="s">
        <v>5090</v>
      </c>
      <c r="D33" s="1348">
        <v>8.99238853E8</v>
      </c>
      <c r="E33" s="1348" t="s">
        <v>5091</v>
      </c>
      <c r="F33" s="1349" t="s">
        <v>5059</v>
      </c>
      <c r="G33" s="1851">
        <v>46020.0</v>
      </c>
      <c r="H33" s="1349" t="s">
        <v>3459</v>
      </c>
      <c r="I33" s="1845">
        <v>3675000.0</v>
      </c>
      <c r="J33" s="1348" t="s">
        <v>4099</v>
      </c>
      <c r="K33" s="1349" t="s">
        <v>5060</v>
      </c>
      <c r="L33" s="1348" t="s">
        <v>96</v>
      </c>
    </row>
    <row r="34">
      <c r="A34" s="1846"/>
      <c r="B34" s="1847">
        <v>1215.0</v>
      </c>
      <c r="C34" s="1848" t="s">
        <v>5092</v>
      </c>
      <c r="D34" s="1848">
        <v>8.24246991E8</v>
      </c>
      <c r="E34" s="1848" t="s">
        <v>5093</v>
      </c>
      <c r="F34" s="1847" t="s">
        <v>5059</v>
      </c>
      <c r="G34" s="1849">
        <v>46020.0</v>
      </c>
      <c r="H34" s="1847" t="s">
        <v>3459</v>
      </c>
      <c r="I34" s="1850">
        <v>2975000.0</v>
      </c>
      <c r="J34" s="1848" t="s">
        <v>4099</v>
      </c>
      <c r="K34" s="1847" t="s">
        <v>5060</v>
      </c>
      <c r="L34" s="1848" t="s">
        <v>96</v>
      </c>
    </row>
    <row r="35">
      <c r="A35" s="1843"/>
      <c r="B35" s="1349">
        <v>1216.0</v>
      </c>
      <c r="C35" s="1348" t="s">
        <v>5094</v>
      </c>
      <c r="D35" s="1348">
        <v>8.46696906E8</v>
      </c>
      <c r="E35" s="1348" t="s">
        <v>5095</v>
      </c>
      <c r="F35" s="1349" t="s">
        <v>2546</v>
      </c>
      <c r="G35" s="1851">
        <v>46021.0</v>
      </c>
      <c r="H35" s="1349" t="s">
        <v>3459</v>
      </c>
      <c r="I35" s="1845">
        <v>2990000.0</v>
      </c>
      <c r="J35" s="1348" t="s">
        <v>4099</v>
      </c>
      <c r="K35" s="1349" t="s">
        <v>5081</v>
      </c>
      <c r="L35" s="1348" t="s">
        <v>96</v>
      </c>
    </row>
    <row r="36">
      <c r="A36" s="1846"/>
      <c r="B36" s="1847">
        <v>1217.0</v>
      </c>
      <c r="C36" s="1848" t="s">
        <v>5096</v>
      </c>
      <c r="D36" s="1848">
        <v>6.11539493E8</v>
      </c>
      <c r="E36" s="1848" t="s">
        <v>5097</v>
      </c>
      <c r="F36" s="1847" t="s">
        <v>5070</v>
      </c>
      <c r="G36" s="1852">
        <v>46112.0</v>
      </c>
      <c r="H36" s="1847" t="s">
        <v>3459</v>
      </c>
      <c r="I36" s="1850">
        <v>2980000.0</v>
      </c>
      <c r="J36" s="1848" t="s">
        <v>4099</v>
      </c>
      <c r="K36" s="1847" t="s">
        <v>5071</v>
      </c>
      <c r="L36" s="1848" t="s">
        <v>96</v>
      </c>
    </row>
    <row r="37">
      <c r="A37" s="1843"/>
      <c r="B37" s="1349">
        <v>1222.0</v>
      </c>
      <c r="C37" s="1348" t="s">
        <v>5098</v>
      </c>
      <c r="D37" s="1348">
        <v>8.24925214E8</v>
      </c>
      <c r="E37" s="1348" t="s">
        <v>5099</v>
      </c>
      <c r="F37" s="1349" t="s">
        <v>5047</v>
      </c>
      <c r="G37" s="1851">
        <v>46020.0</v>
      </c>
      <c r="H37" s="1349" t="s">
        <v>3459</v>
      </c>
      <c r="I37" s="1845">
        <v>2880000.0</v>
      </c>
      <c r="J37" s="1348" t="s">
        <v>4099</v>
      </c>
      <c r="K37" s="1349" t="s">
        <v>5075</v>
      </c>
      <c r="L37" s="1348">
        <v>8.24925214E8</v>
      </c>
    </row>
    <row r="38">
      <c r="A38" s="1846"/>
      <c r="B38" s="1847">
        <v>1223.0</v>
      </c>
      <c r="C38" s="1848" t="s">
        <v>5100</v>
      </c>
      <c r="D38" s="1848">
        <v>6.10122767E8</v>
      </c>
      <c r="E38" s="1848" t="s">
        <v>5101</v>
      </c>
      <c r="F38" s="1847" t="s">
        <v>5062</v>
      </c>
      <c r="G38" s="1849">
        <v>46020.0</v>
      </c>
      <c r="H38" s="1847" t="s">
        <v>3459</v>
      </c>
      <c r="I38" s="1850">
        <v>2480000.0</v>
      </c>
      <c r="J38" s="1848" t="s">
        <v>4099</v>
      </c>
      <c r="K38" s="1847" t="s">
        <v>5063</v>
      </c>
      <c r="L38" s="1848" t="s">
        <v>96</v>
      </c>
    </row>
    <row r="39">
      <c r="A39" s="1843"/>
      <c r="B39" s="1349">
        <v>1224.0</v>
      </c>
      <c r="C39" s="1348" t="s">
        <v>5102</v>
      </c>
      <c r="D39" s="1348">
        <v>9.31428965E8</v>
      </c>
      <c r="E39" s="1348" t="s">
        <v>5103</v>
      </c>
      <c r="F39" s="1349" t="s">
        <v>5062</v>
      </c>
      <c r="G39" s="1851">
        <v>46017.0</v>
      </c>
      <c r="H39" s="1349" t="s">
        <v>3459</v>
      </c>
      <c r="I39" s="1845">
        <v>2480000.0</v>
      </c>
      <c r="J39" s="1348" t="s">
        <v>4128</v>
      </c>
      <c r="K39" s="1349" t="s">
        <v>4911</v>
      </c>
      <c r="L39" s="1348" t="s">
        <v>96</v>
      </c>
    </row>
    <row r="40">
      <c r="A40" s="1846"/>
      <c r="B40" s="1847" t="s">
        <v>698</v>
      </c>
      <c r="C40" s="1848" t="s">
        <v>5104</v>
      </c>
      <c r="D40" s="1848">
        <v>9.26935511E8</v>
      </c>
      <c r="E40" s="1848" t="s">
        <v>5105</v>
      </c>
      <c r="F40" s="1847" t="s">
        <v>5106</v>
      </c>
      <c r="G40" s="1849">
        <v>46020.0</v>
      </c>
      <c r="H40" s="1847" t="s">
        <v>3459</v>
      </c>
      <c r="I40" s="1850">
        <v>3190000.0</v>
      </c>
      <c r="J40" s="1848" t="s">
        <v>4099</v>
      </c>
      <c r="K40" s="1847" t="s">
        <v>5054</v>
      </c>
      <c r="L40" s="1848" t="s">
        <v>96</v>
      </c>
    </row>
    <row r="41">
      <c r="A41" s="1843"/>
      <c r="B41" s="1349" t="s">
        <v>684</v>
      </c>
      <c r="C41" s="1348" t="s">
        <v>5107</v>
      </c>
      <c r="D41" s="1348">
        <v>8.97610608E8</v>
      </c>
      <c r="E41" s="1348" t="s">
        <v>5108</v>
      </c>
      <c r="F41" s="1349" t="s">
        <v>5081</v>
      </c>
      <c r="G41" s="1851">
        <v>46020.0</v>
      </c>
      <c r="H41" s="1349" t="s">
        <v>3459</v>
      </c>
      <c r="I41" s="1845">
        <v>3190000.0</v>
      </c>
      <c r="J41" s="1348" t="s">
        <v>4099</v>
      </c>
      <c r="K41" s="1349" t="s">
        <v>5081</v>
      </c>
      <c r="L41" s="1348" t="s">
        <v>96</v>
      </c>
    </row>
    <row r="42">
      <c r="A42" s="1846"/>
      <c r="B42" s="1847" t="s">
        <v>717</v>
      </c>
      <c r="C42" s="1848" t="s">
        <v>5109</v>
      </c>
      <c r="D42" s="1848">
        <v>8.69923931E8</v>
      </c>
      <c r="E42" s="1848" t="s">
        <v>5110</v>
      </c>
      <c r="F42" s="1847" t="s">
        <v>5047</v>
      </c>
      <c r="G42" s="1849">
        <v>46020.0</v>
      </c>
      <c r="H42" s="1847" t="s">
        <v>3516</v>
      </c>
      <c r="I42" s="1850">
        <v>4210000.0</v>
      </c>
      <c r="J42" s="1848" t="s">
        <v>4099</v>
      </c>
      <c r="K42" s="1847" t="s">
        <v>5111</v>
      </c>
      <c r="L42" s="1848">
        <v>8.69923931E8</v>
      </c>
    </row>
    <row r="43">
      <c r="A43" s="1843"/>
      <c r="B43" s="1349" t="s">
        <v>454</v>
      </c>
      <c r="C43" s="1348" t="s">
        <v>5112</v>
      </c>
      <c r="D43" s="1348">
        <v>8.51409983E8</v>
      </c>
      <c r="E43" s="1348" t="s">
        <v>5113</v>
      </c>
      <c r="F43" s="1349" t="s">
        <v>4083</v>
      </c>
      <c r="G43" s="1851">
        <v>46020.0</v>
      </c>
      <c r="H43" s="1349" t="s">
        <v>3459</v>
      </c>
      <c r="I43" s="1845">
        <v>3290000.0</v>
      </c>
      <c r="J43" s="1348" t="s">
        <v>4099</v>
      </c>
      <c r="K43" s="1349" t="s">
        <v>5063</v>
      </c>
      <c r="L43" s="1348" t="s">
        <v>96</v>
      </c>
    </row>
    <row r="44">
      <c r="A44" s="1846"/>
      <c r="B44" s="1847" t="s">
        <v>435</v>
      </c>
      <c r="C44" s="1848" t="s">
        <v>5114</v>
      </c>
      <c r="D44" s="1848">
        <v>6.38956924E8</v>
      </c>
      <c r="E44" s="1848" t="s">
        <v>5115</v>
      </c>
      <c r="F44" s="1847" t="s">
        <v>5059</v>
      </c>
      <c r="G44" s="1852">
        <v>46080.0</v>
      </c>
      <c r="H44" s="1847" t="s">
        <v>3459</v>
      </c>
      <c r="I44" s="1850">
        <v>3290000.0</v>
      </c>
      <c r="J44" s="1848" t="s">
        <v>4402</v>
      </c>
      <c r="K44" s="1847" t="s">
        <v>4911</v>
      </c>
      <c r="L44" s="1848" t="s">
        <v>96</v>
      </c>
    </row>
    <row r="45">
      <c r="A45" s="1843"/>
      <c r="B45" s="1349" t="s">
        <v>3663</v>
      </c>
      <c r="C45" s="1348" t="s">
        <v>5116</v>
      </c>
      <c r="D45" s="1348">
        <v>8.650997E8</v>
      </c>
      <c r="E45" s="1348" t="s">
        <v>5117</v>
      </c>
      <c r="F45" s="1349" t="s">
        <v>5057</v>
      </c>
      <c r="G45" s="1851">
        <v>46020.0</v>
      </c>
      <c r="H45" s="1349" t="s">
        <v>3459</v>
      </c>
      <c r="I45" s="1845">
        <v>3810000.0</v>
      </c>
      <c r="J45" s="1348" t="s">
        <v>4099</v>
      </c>
      <c r="K45" s="1349" t="s">
        <v>5054</v>
      </c>
      <c r="L45" s="1348" t="s">
        <v>96</v>
      </c>
    </row>
    <row r="46">
      <c r="A46" s="1846"/>
      <c r="B46" s="1847" t="s">
        <v>1597</v>
      </c>
      <c r="C46" s="1848" t="s">
        <v>5118</v>
      </c>
      <c r="D46" s="1848">
        <v>8.14108747E8</v>
      </c>
      <c r="E46" s="1848" t="s">
        <v>5119</v>
      </c>
      <c r="F46" s="1847" t="s">
        <v>5047</v>
      </c>
      <c r="G46" s="1852">
        <v>46043.0</v>
      </c>
      <c r="H46" s="1847" t="s">
        <v>3516</v>
      </c>
      <c r="I46" s="1850">
        <v>4010000.0</v>
      </c>
      <c r="J46" s="1848" t="s">
        <v>4516</v>
      </c>
      <c r="K46" s="1847" t="s">
        <v>4911</v>
      </c>
      <c r="L46" s="1848" t="s">
        <v>96</v>
      </c>
    </row>
    <row r="47">
      <c r="A47" s="1843"/>
      <c r="B47" s="1349" t="s">
        <v>5120</v>
      </c>
      <c r="C47" s="1348" t="s">
        <v>5121</v>
      </c>
      <c r="D47" s="1348">
        <v>9.53059936E8</v>
      </c>
      <c r="E47" s="1348" t="s">
        <v>5122</v>
      </c>
      <c r="F47" s="1349" t="s">
        <v>5070</v>
      </c>
      <c r="G47" s="1851">
        <v>46021.0</v>
      </c>
      <c r="H47" s="1349" t="s">
        <v>3459</v>
      </c>
      <c r="I47" s="1845">
        <v>3010000.0</v>
      </c>
      <c r="J47" s="1348" t="s">
        <v>4099</v>
      </c>
      <c r="K47" s="1349" t="s">
        <v>5071</v>
      </c>
      <c r="L47" s="1348" t="s">
        <v>96</v>
      </c>
    </row>
    <row r="48">
      <c r="A48" s="1846"/>
      <c r="B48" s="1847" t="s">
        <v>5123</v>
      </c>
      <c r="C48" s="1848" t="s">
        <v>5124</v>
      </c>
      <c r="D48" s="1848">
        <v>8.40906266E8</v>
      </c>
      <c r="E48" s="1848" t="s">
        <v>5125</v>
      </c>
      <c r="F48" s="1847" t="s">
        <v>5059</v>
      </c>
      <c r="G48" s="1849">
        <v>46020.0</v>
      </c>
      <c r="H48" s="1847" t="s">
        <v>3459</v>
      </c>
      <c r="I48" s="1850">
        <v>2510000.0</v>
      </c>
      <c r="J48" s="1848" t="s">
        <v>4099</v>
      </c>
      <c r="K48" s="1847" t="s">
        <v>5060</v>
      </c>
      <c r="L48" s="1848" t="s">
        <v>96</v>
      </c>
    </row>
    <row r="49">
      <c r="A49" s="1843"/>
      <c r="B49" s="1349" t="s">
        <v>5126</v>
      </c>
      <c r="C49" s="1348" t="s">
        <v>5127</v>
      </c>
      <c r="D49" s="1348">
        <v>8.02464741E8</v>
      </c>
      <c r="E49" s="1348" t="s">
        <v>5128</v>
      </c>
      <c r="F49" s="1349" t="s">
        <v>5057</v>
      </c>
      <c r="G49" s="1851">
        <v>46020.0</v>
      </c>
      <c r="H49" s="1349" t="s">
        <v>3459</v>
      </c>
      <c r="I49" s="1845">
        <v>2600000.0</v>
      </c>
      <c r="J49" s="1348" t="s">
        <v>4099</v>
      </c>
      <c r="K49" s="1349" t="s">
        <v>5054</v>
      </c>
      <c r="L49" s="1348" t="s">
        <v>96</v>
      </c>
    </row>
    <row r="50">
      <c r="A50" s="1846"/>
      <c r="B50" s="1847">
        <v>1403.0</v>
      </c>
      <c r="C50" s="1848" t="s">
        <v>5129</v>
      </c>
      <c r="D50" s="1848">
        <v>9.53949444E8</v>
      </c>
      <c r="E50" s="1848" t="s">
        <v>5130</v>
      </c>
      <c r="F50" s="1847" t="s">
        <v>5070</v>
      </c>
      <c r="G50" s="1852">
        <v>46112.0</v>
      </c>
      <c r="H50" s="1847" t="s">
        <v>5050</v>
      </c>
      <c r="I50" s="1850">
        <v>3200000.0</v>
      </c>
      <c r="J50" s="1848" t="s">
        <v>4402</v>
      </c>
      <c r="K50" s="1847" t="s">
        <v>5071</v>
      </c>
      <c r="L50" s="1848" t="s">
        <v>96</v>
      </c>
    </row>
    <row r="51">
      <c r="A51" s="1843"/>
      <c r="B51" s="1349">
        <v>1404.0</v>
      </c>
      <c r="C51" s="1348" t="s">
        <v>5131</v>
      </c>
      <c r="D51" s="1348">
        <v>8.11745689E8</v>
      </c>
      <c r="E51" s="1348" t="s">
        <v>5132</v>
      </c>
      <c r="F51" s="1349" t="s">
        <v>5057</v>
      </c>
      <c r="G51" s="1851">
        <v>46020.0</v>
      </c>
      <c r="H51" s="1349" t="s">
        <v>5050</v>
      </c>
      <c r="I51" s="1845">
        <v>3190000.0</v>
      </c>
      <c r="J51" s="1348" t="s">
        <v>4099</v>
      </c>
      <c r="K51" s="1349" t="s">
        <v>5054</v>
      </c>
      <c r="L51" s="1348" t="s">
        <v>96</v>
      </c>
    </row>
    <row r="52">
      <c r="A52" s="1846"/>
      <c r="B52" s="1847">
        <v>1405.0</v>
      </c>
      <c r="C52" s="1848" t="s">
        <v>5133</v>
      </c>
      <c r="D52" s="1848">
        <v>9.46659952E8</v>
      </c>
      <c r="E52" s="1848" t="s">
        <v>5134</v>
      </c>
      <c r="F52" s="1847" t="s">
        <v>2546</v>
      </c>
      <c r="G52" s="1849">
        <v>46020.0</v>
      </c>
      <c r="H52" s="1847" t="s">
        <v>3459</v>
      </c>
      <c r="I52" s="1850">
        <v>3150000.0</v>
      </c>
      <c r="J52" s="1848" t="s">
        <v>4128</v>
      </c>
      <c r="K52" s="1847" t="s">
        <v>5081</v>
      </c>
      <c r="L52" s="1848" t="s">
        <v>96</v>
      </c>
    </row>
    <row r="53">
      <c r="A53" s="1843"/>
      <c r="B53" s="1349">
        <v>1406.0</v>
      </c>
      <c r="C53" s="1348" t="s">
        <v>5135</v>
      </c>
      <c r="D53" s="1348">
        <v>8.53915651E8</v>
      </c>
      <c r="E53" s="1348" t="s">
        <v>5136</v>
      </c>
      <c r="F53" s="1349" t="s">
        <v>2546</v>
      </c>
      <c r="G53" s="1851">
        <v>46017.0</v>
      </c>
      <c r="H53" s="1349" t="s">
        <v>3459</v>
      </c>
      <c r="I53" s="1845">
        <v>3200000.0</v>
      </c>
      <c r="J53" s="1348" t="s">
        <v>4099</v>
      </c>
      <c r="K53" s="1349" t="s">
        <v>5081</v>
      </c>
      <c r="L53" s="1348" t="s">
        <v>96</v>
      </c>
    </row>
    <row r="54">
      <c r="A54" s="1846"/>
      <c r="B54" s="1847">
        <v>1409.0</v>
      </c>
      <c r="C54" s="1848" t="s">
        <v>5137</v>
      </c>
      <c r="D54" s="1848">
        <v>8.98890502E8</v>
      </c>
      <c r="E54" s="1848" t="s">
        <v>5138</v>
      </c>
      <c r="F54" s="1847" t="s">
        <v>5077</v>
      </c>
      <c r="G54" s="1849">
        <v>46017.0</v>
      </c>
      <c r="H54" s="1847" t="s">
        <v>5050</v>
      </c>
      <c r="I54" s="1850">
        <v>3250000.0</v>
      </c>
      <c r="J54" s="1848" t="s">
        <v>4128</v>
      </c>
      <c r="K54" s="1847" t="s">
        <v>5063</v>
      </c>
      <c r="L54" s="1848" t="s">
        <v>96</v>
      </c>
    </row>
    <row r="55">
      <c r="A55" s="1843"/>
      <c r="B55" s="1349">
        <v>1411.0</v>
      </c>
      <c r="C55" s="1348" t="s">
        <v>5139</v>
      </c>
      <c r="D55" s="1348">
        <v>8.71595511E8</v>
      </c>
      <c r="E55" s="1348" t="s">
        <v>5140</v>
      </c>
      <c r="F55" s="1349" t="s">
        <v>5049</v>
      </c>
      <c r="G55" s="1851">
        <v>46020.0</v>
      </c>
      <c r="H55" s="1349" t="s">
        <v>3459</v>
      </c>
      <c r="I55" s="1845">
        <v>3690000.0</v>
      </c>
      <c r="J55" s="1348" t="s">
        <v>4099</v>
      </c>
      <c r="K55" s="1349" t="s">
        <v>5049</v>
      </c>
      <c r="L55" s="1348" t="s">
        <v>96</v>
      </c>
    </row>
    <row r="56">
      <c r="A56" s="1846"/>
      <c r="B56" s="1847">
        <v>1412.0</v>
      </c>
      <c r="C56" s="1848" t="s">
        <v>5141</v>
      </c>
      <c r="D56" s="1848">
        <v>8.63209775E8</v>
      </c>
      <c r="E56" s="1848" t="s">
        <v>5142</v>
      </c>
      <c r="F56" s="1847" t="s">
        <v>5062</v>
      </c>
      <c r="G56" s="1852">
        <v>46078.0</v>
      </c>
      <c r="H56" s="1847" t="s">
        <v>3459</v>
      </c>
      <c r="I56" s="1850">
        <v>3340000.0</v>
      </c>
      <c r="J56" s="1848" t="s">
        <v>4128</v>
      </c>
      <c r="K56" s="1847" t="s">
        <v>4911</v>
      </c>
      <c r="L56" s="1848" t="s">
        <v>96</v>
      </c>
    </row>
    <row r="57">
      <c r="A57" s="1843"/>
      <c r="B57" s="1349">
        <v>1414.0</v>
      </c>
      <c r="C57" s="1348" t="s">
        <v>5143</v>
      </c>
      <c r="D57" s="1348">
        <v>8.47595599E8</v>
      </c>
      <c r="E57" s="1348" t="s">
        <v>5144</v>
      </c>
      <c r="F57" s="1349" t="s">
        <v>5070</v>
      </c>
      <c r="G57" s="1851">
        <v>46020.0</v>
      </c>
      <c r="H57" s="1349" t="s">
        <v>3459</v>
      </c>
      <c r="I57" s="1845">
        <v>3850000.0</v>
      </c>
      <c r="J57" s="1348" t="s">
        <v>4128</v>
      </c>
      <c r="K57" s="1349" t="s">
        <v>5071</v>
      </c>
      <c r="L57" s="1348" t="s">
        <v>96</v>
      </c>
    </row>
    <row r="58">
      <c r="A58" s="1846"/>
      <c r="B58" s="1847">
        <v>1415.0</v>
      </c>
      <c r="C58" s="1848" t="s">
        <v>5145</v>
      </c>
      <c r="D58" s="1848">
        <v>8.17930827E8</v>
      </c>
      <c r="E58" s="1853"/>
      <c r="F58" s="1847" t="s">
        <v>5146</v>
      </c>
      <c r="G58" s="1849">
        <v>46020.0</v>
      </c>
      <c r="H58" s="1847" t="s">
        <v>3459</v>
      </c>
      <c r="I58" s="1850">
        <v>3190000.0</v>
      </c>
      <c r="J58" s="1848" t="s">
        <v>4516</v>
      </c>
      <c r="K58" s="1847" t="s">
        <v>5075</v>
      </c>
      <c r="L58" s="1848" t="s">
        <v>96</v>
      </c>
    </row>
    <row r="59">
      <c r="A59" s="1843"/>
      <c r="B59" s="1349">
        <v>1420.0</v>
      </c>
      <c r="C59" s="1348" t="s">
        <v>5147</v>
      </c>
      <c r="D59" s="1348">
        <v>9.54795155E8</v>
      </c>
      <c r="E59" s="1854"/>
      <c r="F59" s="1349" t="s">
        <v>5057</v>
      </c>
      <c r="G59" s="1851">
        <v>46020.0</v>
      </c>
      <c r="H59" s="1349" t="s">
        <v>3516</v>
      </c>
      <c r="I59" s="1845">
        <v>4240000.0</v>
      </c>
      <c r="J59" s="1348" t="s">
        <v>4099</v>
      </c>
      <c r="K59" s="1349" t="s">
        <v>5054</v>
      </c>
      <c r="L59" s="1348" t="s">
        <v>96</v>
      </c>
    </row>
    <row r="60">
      <c r="A60" s="1846"/>
      <c r="B60" s="1847">
        <v>1423.0</v>
      </c>
      <c r="C60" s="1848" t="s">
        <v>5148</v>
      </c>
      <c r="D60" s="1848">
        <v>8.44591569E8</v>
      </c>
      <c r="E60" s="1848" t="s">
        <v>5149</v>
      </c>
      <c r="F60" s="1847" t="s">
        <v>5070</v>
      </c>
      <c r="G60" s="1849">
        <v>46020.0</v>
      </c>
      <c r="H60" s="1847" t="s">
        <v>3459</v>
      </c>
      <c r="I60" s="1850">
        <v>2550000.0</v>
      </c>
      <c r="J60" s="1848" t="s">
        <v>4149</v>
      </c>
      <c r="K60" s="1847" t="s">
        <v>5071</v>
      </c>
      <c r="L60" s="1848" t="s">
        <v>96</v>
      </c>
    </row>
    <row r="61">
      <c r="A61" s="1843"/>
      <c r="B61" s="1349">
        <v>1424.0</v>
      </c>
      <c r="C61" s="1348" t="s">
        <v>5150</v>
      </c>
      <c r="D61" s="1348">
        <v>8.46462535E8</v>
      </c>
      <c r="E61" s="1348" t="s">
        <v>5151</v>
      </c>
      <c r="F61" s="1349" t="s">
        <v>5057</v>
      </c>
      <c r="G61" s="1851">
        <v>46020.0</v>
      </c>
      <c r="H61" s="1349" t="s">
        <v>3459</v>
      </c>
      <c r="I61" s="1845">
        <v>2550000.0</v>
      </c>
      <c r="J61" s="1348" t="s">
        <v>4099</v>
      </c>
      <c r="K61" s="1349" t="s">
        <v>5152</v>
      </c>
      <c r="L61" s="1348" t="s">
        <v>96</v>
      </c>
    </row>
    <row r="62">
      <c r="A62" s="1846"/>
      <c r="B62" s="1847">
        <v>1502.0</v>
      </c>
      <c r="C62" s="1848" t="s">
        <v>5153</v>
      </c>
      <c r="D62" s="1848">
        <v>8.97999078E8</v>
      </c>
      <c r="E62" s="1848" t="s">
        <v>5154</v>
      </c>
      <c r="F62" s="1847" t="s">
        <v>5049</v>
      </c>
      <c r="G62" s="1849">
        <v>46020.0</v>
      </c>
      <c r="H62" s="1847" t="s">
        <v>3516</v>
      </c>
      <c r="I62" s="1850">
        <v>4180000.0</v>
      </c>
      <c r="J62" s="1848" t="s">
        <v>4516</v>
      </c>
      <c r="K62" s="1847" t="s">
        <v>5049</v>
      </c>
      <c r="L62" s="1848" t="s">
        <v>96</v>
      </c>
    </row>
    <row r="63">
      <c r="A63" s="1843"/>
      <c r="B63" s="1349">
        <v>1503.0</v>
      </c>
      <c r="C63" s="1348" t="s">
        <v>5155</v>
      </c>
      <c r="D63" s="1348">
        <v>6.22014414E8</v>
      </c>
      <c r="E63" s="1854"/>
      <c r="F63" s="1349" t="s">
        <v>5059</v>
      </c>
      <c r="G63" s="1851">
        <v>46020.0</v>
      </c>
      <c r="H63" s="1349" t="s">
        <v>5050</v>
      </c>
      <c r="I63" s="1845">
        <v>3130000.0</v>
      </c>
      <c r="J63" s="1348" t="s">
        <v>4516</v>
      </c>
      <c r="K63" s="1349" t="s">
        <v>5060</v>
      </c>
      <c r="L63" s="1348" t="s">
        <v>96</v>
      </c>
    </row>
    <row r="64">
      <c r="A64" s="1846"/>
      <c r="B64" s="1855">
        <v>1505.0</v>
      </c>
      <c r="C64" s="1848" t="s">
        <v>5156</v>
      </c>
      <c r="D64" s="1848">
        <v>9.43611062E8</v>
      </c>
      <c r="E64" s="1848" t="s">
        <v>5157</v>
      </c>
      <c r="F64" s="1847" t="s">
        <v>5158</v>
      </c>
      <c r="G64" s="1849">
        <v>46020.0</v>
      </c>
      <c r="H64" s="1847" t="s">
        <v>3459</v>
      </c>
      <c r="I64" s="1850">
        <v>3290000.0</v>
      </c>
      <c r="J64" s="1848" t="s">
        <v>4099</v>
      </c>
      <c r="K64" s="1847" t="s">
        <v>5054</v>
      </c>
      <c r="L64" s="1848" t="s">
        <v>96</v>
      </c>
      <c r="M64" s="230">
        <v>11900.0</v>
      </c>
    </row>
    <row r="65">
      <c r="A65" s="1843"/>
      <c r="B65" s="1349">
        <v>1509.0</v>
      </c>
      <c r="C65" s="1348" t="s">
        <v>5159</v>
      </c>
      <c r="D65" s="1348">
        <v>8.16443952E8</v>
      </c>
      <c r="E65" s="1348" t="s">
        <v>5160</v>
      </c>
      <c r="F65" s="1349" t="s">
        <v>5161</v>
      </c>
      <c r="G65" s="1844">
        <v>46108.0</v>
      </c>
      <c r="H65" s="1349" t="s">
        <v>5050</v>
      </c>
      <c r="I65" s="1845">
        <v>3180000.0</v>
      </c>
      <c r="J65" s="1348" t="s">
        <v>4516</v>
      </c>
      <c r="K65" s="1349" t="s">
        <v>5071</v>
      </c>
      <c r="L65" s="1348" t="s">
        <v>96</v>
      </c>
    </row>
    <row r="66">
      <c r="A66" s="1846"/>
      <c r="B66" s="1847">
        <v>1511.0</v>
      </c>
      <c r="C66" s="1848" t="s">
        <v>5162</v>
      </c>
      <c r="D66" s="1848">
        <v>8.09991291E8</v>
      </c>
      <c r="E66" s="1848" t="s">
        <v>5163</v>
      </c>
      <c r="F66" s="1847" t="s">
        <v>5049</v>
      </c>
      <c r="G66" s="1852">
        <v>46052.0</v>
      </c>
      <c r="H66" s="1847" t="s">
        <v>3459</v>
      </c>
      <c r="I66" s="1850">
        <v>3290000.0</v>
      </c>
      <c r="J66" s="1848" t="s">
        <v>4402</v>
      </c>
      <c r="K66" s="1847" t="s">
        <v>5071</v>
      </c>
      <c r="L66" s="1848" t="s">
        <v>96</v>
      </c>
    </row>
    <row r="67">
      <c r="A67" s="1843"/>
      <c r="B67" s="1349">
        <v>1515.0</v>
      </c>
      <c r="C67" s="1348" t="s">
        <v>5164</v>
      </c>
      <c r="D67" s="1348">
        <v>9.69540542E8</v>
      </c>
      <c r="E67" s="1348" t="s">
        <v>5165</v>
      </c>
      <c r="F67" s="1349" t="s">
        <v>5059</v>
      </c>
      <c r="G67" s="1851">
        <v>46017.0</v>
      </c>
      <c r="H67" s="1349" t="s">
        <v>3459</v>
      </c>
      <c r="I67" s="1845">
        <v>3190000.0</v>
      </c>
      <c r="J67" s="1348" t="s">
        <v>4128</v>
      </c>
      <c r="K67" s="1349" t="s">
        <v>5060</v>
      </c>
      <c r="L67" s="1348" t="s">
        <v>96</v>
      </c>
    </row>
    <row r="68">
      <c r="A68" s="1846"/>
      <c r="B68" s="1847">
        <v>1516.0</v>
      </c>
      <c r="C68" s="1848" t="s">
        <v>5166</v>
      </c>
      <c r="D68" s="1848">
        <v>9.46246593E8</v>
      </c>
      <c r="E68" s="1848" t="s">
        <v>5167</v>
      </c>
      <c r="F68" s="1847" t="s">
        <v>5168</v>
      </c>
      <c r="G68" s="1849">
        <v>46020.0</v>
      </c>
      <c r="H68" s="1847" t="s">
        <v>3459</v>
      </c>
      <c r="I68" s="1850">
        <v>3190000.0</v>
      </c>
      <c r="J68" s="1848" t="s">
        <v>4099</v>
      </c>
      <c r="K68" s="1847" t="s">
        <v>5054</v>
      </c>
      <c r="L68" s="1848" t="s">
        <v>96</v>
      </c>
    </row>
    <row r="69">
      <c r="A69" s="1843"/>
      <c r="B69" s="1349">
        <v>1517.0</v>
      </c>
      <c r="C69" s="1348" t="s">
        <v>5169</v>
      </c>
      <c r="D69" s="1348">
        <v>9.51182233E8</v>
      </c>
      <c r="E69" s="1348" t="s">
        <v>5170</v>
      </c>
      <c r="F69" s="1349" t="s">
        <v>5067</v>
      </c>
      <c r="G69" s="1844">
        <v>46045.0</v>
      </c>
      <c r="H69" s="1349" t="s">
        <v>3459</v>
      </c>
      <c r="I69" s="1845">
        <v>3190000.0</v>
      </c>
      <c r="J69" s="1348" t="s">
        <v>4099</v>
      </c>
      <c r="K69" s="1349" t="s">
        <v>5071</v>
      </c>
      <c r="L69" s="1348" t="s">
        <v>96</v>
      </c>
    </row>
    <row r="70">
      <c r="A70" s="1846"/>
      <c r="B70" s="1847">
        <v>1518.0</v>
      </c>
      <c r="C70" s="1848" t="s">
        <v>5171</v>
      </c>
      <c r="D70" s="1848">
        <v>9.62855847E8</v>
      </c>
      <c r="E70" s="1848" t="s">
        <v>5172</v>
      </c>
      <c r="F70" s="1847" t="s">
        <v>5049</v>
      </c>
      <c r="G70" s="1849">
        <v>46020.0</v>
      </c>
      <c r="H70" s="1847" t="s">
        <v>3459</v>
      </c>
      <c r="I70" s="1850">
        <v>3190000.0</v>
      </c>
      <c r="J70" s="1848" t="s">
        <v>4099</v>
      </c>
      <c r="K70" s="1847" t="s">
        <v>5173</v>
      </c>
      <c r="L70" s="1848" t="s">
        <v>96</v>
      </c>
    </row>
    <row r="71">
      <c r="A71" s="1843"/>
      <c r="B71" s="1349">
        <v>1521.0</v>
      </c>
      <c r="C71" s="1348" t="s">
        <v>5174</v>
      </c>
      <c r="D71" s="1348">
        <v>9.39240454E8</v>
      </c>
      <c r="E71" s="1348" t="s">
        <v>5175</v>
      </c>
      <c r="F71" s="1349" t="s">
        <v>5047</v>
      </c>
      <c r="G71" s="1851">
        <v>46020.0</v>
      </c>
      <c r="H71" s="1349" t="s">
        <v>3516</v>
      </c>
      <c r="I71" s="1845">
        <v>4080000.0</v>
      </c>
      <c r="J71" s="1348" t="s">
        <v>4099</v>
      </c>
      <c r="K71" s="1349" t="s">
        <v>5063</v>
      </c>
      <c r="L71" s="1348" t="s">
        <v>96</v>
      </c>
    </row>
    <row r="72">
      <c r="A72" s="1846"/>
      <c r="B72" s="1847">
        <v>1522.0</v>
      </c>
      <c r="C72" s="1848" t="s">
        <v>5176</v>
      </c>
      <c r="D72" s="1848">
        <v>8.91646489E8</v>
      </c>
      <c r="E72" s="1853"/>
      <c r="F72" s="1847" t="s">
        <v>5047</v>
      </c>
      <c r="G72" s="1849">
        <v>46020.0</v>
      </c>
      <c r="H72" s="1847" t="s">
        <v>3459</v>
      </c>
      <c r="I72" s="1850">
        <v>2980000.0</v>
      </c>
      <c r="J72" s="1848" t="s">
        <v>4099</v>
      </c>
      <c r="K72" s="1847" t="s">
        <v>5063</v>
      </c>
      <c r="L72" s="1848" t="s">
        <v>96</v>
      </c>
    </row>
    <row r="73">
      <c r="A73" s="1843"/>
      <c r="B73" s="1349">
        <v>1523.0</v>
      </c>
      <c r="C73" s="1348" t="s">
        <v>5177</v>
      </c>
      <c r="D73" s="1348">
        <v>8.67103151E8</v>
      </c>
      <c r="E73" s="1348" t="s">
        <v>5178</v>
      </c>
      <c r="F73" s="1349" t="s">
        <v>5067</v>
      </c>
      <c r="G73" s="1844">
        <v>46080.0</v>
      </c>
      <c r="H73" s="1349" t="s">
        <v>3459</v>
      </c>
      <c r="I73" s="1845">
        <v>2445000.0</v>
      </c>
      <c r="J73" s="1348" t="s">
        <v>4099</v>
      </c>
      <c r="K73" s="1349" t="s">
        <v>5071</v>
      </c>
      <c r="L73" s="1348" t="s">
        <v>96</v>
      </c>
    </row>
    <row r="74">
      <c r="A74" s="1846"/>
      <c r="B74" s="1847">
        <v>1524.0</v>
      </c>
      <c r="C74" s="1848" t="s">
        <v>5179</v>
      </c>
      <c r="D74" s="1848">
        <v>8.67899719E8</v>
      </c>
      <c r="E74" s="1848" t="s">
        <v>5180</v>
      </c>
      <c r="F74" s="1847" t="s">
        <v>5049</v>
      </c>
      <c r="G74" s="1849">
        <v>46020.0</v>
      </c>
      <c r="H74" s="1847" t="s">
        <v>3459</v>
      </c>
      <c r="I74" s="1850">
        <v>2445000.0</v>
      </c>
      <c r="J74" s="1848" t="s">
        <v>4099</v>
      </c>
      <c r="K74" s="1847" t="s">
        <v>5173</v>
      </c>
      <c r="L74" s="1848" t="s">
        <v>96</v>
      </c>
    </row>
    <row r="75">
      <c r="A75" s="1843"/>
      <c r="B75" s="1349">
        <v>1602.0</v>
      </c>
      <c r="C75" s="1348" t="s">
        <v>5181</v>
      </c>
      <c r="D75" s="1348">
        <v>8.14997666E8</v>
      </c>
      <c r="E75" s="1348" t="s">
        <v>5182</v>
      </c>
      <c r="F75" s="1349" t="s">
        <v>5047</v>
      </c>
      <c r="G75" s="1851">
        <v>46020.0</v>
      </c>
      <c r="H75" s="1349" t="s">
        <v>3516</v>
      </c>
      <c r="I75" s="1845">
        <v>4320000.0</v>
      </c>
      <c r="J75" s="1348" t="s">
        <v>4099</v>
      </c>
      <c r="K75" s="1349" t="s">
        <v>5063</v>
      </c>
      <c r="L75" s="1348" t="s">
        <v>96</v>
      </c>
    </row>
    <row r="76">
      <c r="A76" s="1846"/>
      <c r="B76" s="1847">
        <v>1603.0</v>
      </c>
      <c r="C76" s="1848" t="s">
        <v>5183</v>
      </c>
      <c r="D76" s="1848">
        <v>8.66026915E8</v>
      </c>
      <c r="E76" s="1848" t="s">
        <v>5184</v>
      </c>
      <c r="F76" s="1847" t="s">
        <v>5049</v>
      </c>
      <c r="G76" s="1849">
        <v>46021.0</v>
      </c>
      <c r="H76" s="1847" t="s">
        <v>5050</v>
      </c>
      <c r="I76" s="1850">
        <v>3270000.0</v>
      </c>
      <c r="J76" s="1848" t="s">
        <v>4099</v>
      </c>
      <c r="K76" s="1847" t="s">
        <v>4911</v>
      </c>
      <c r="L76" s="1848" t="s">
        <v>96</v>
      </c>
    </row>
    <row r="77">
      <c r="A77" s="1843"/>
      <c r="B77" s="1349">
        <v>1606.0</v>
      </c>
      <c r="C77" s="1348" t="s">
        <v>5185</v>
      </c>
      <c r="D77" s="1348">
        <v>8.16526995E8</v>
      </c>
      <c r="E77" s="1348" t="s">
        <v>5186</v>
      </c>
      <c r="F77" s="1349" t="s">
        <v>5049</v>
      </c>
      <c r="G77" s="1844">
        <v>46052.0</v>
      </c>
      <c r="H77" s="1349" t="s">
        <v>3459</v>
      </c>
      <c r="I77" s="1845">
        <v>3230000.0</v>
      </c>
      <c r="J77" s="1348" t="s">
        <v>4149</v>
      </c>
      <c r="K77" s="1349" t="s">
        <v>5071</v>
      </c>
      <c r="L77" s="1348" t="s">
        <v>96</v>
      </c>
    </row>
    <row r="78">
      <c r="A78" s="1846"/>
      <c r="B78" s="1847">
        <v>1609.0</v>
      </c>
      <c r="C78" s="1848" t="s">
        <v>5187</v>
      </c>
      <c r="D78" s="1848">
        <v>8.19797838E8</v>
      </c>
      <c r="E78" s="1848" t="s">
        <v>5188</v>
      </c>
      <c r="F78" s="1847" t="s">
        <v>5057</v>
      </c>
      <c r="G78" s="1852">
        <v>46101.0</v>
      </c>
      <c r="H78" s="1847" t="s">
        <v>5050</v>
      </c>
      <c r="I78" s="1850">
        <v>3320000.0</v>
      </c>
      <c r="J78" s="1848" t="s">
        <v>4099</v>
      </c>
      <c r="K78" s="1847" t="s">
        <v>4911</v>
      </c>
      <c r="L78" s="1848" t="s">
        <v>96</v>
      </c>
    </row>
    <row r="79">
      <c r="A79" s="1843"/>
      <c r="B79" s="1349">
        <v>1610.0</v>
      </c>
      <c r="C79" s="1348" t="s">
        <v>5189</v>
      </c>
      <c r="D79" s="1348">
        <v>8.14260893E8</v>
      </c>
      <c r="E79" s="1348" t="s">
        <v>5190</v>
      </c>
      <c r="F79" s="1349" t="s">
        <v>2546</v>
      </c>
      <c r="G79" s="1851">
        <v>46020.0</v>
      </c>
      <c r="H79" s="1349" t="s">
        <v>3459</v>
      </c>
      <c r="I79" s="1845">
        <v>3320000.0</v>
      </c>
      <c r="J79" s="1348" t="s">
        <v>4516</v>
      </c>
      <c r="K79" s="1349" t="s">
        <v>5191</v>
      </c>
      <c r="L79" s="1348" t="s">
        <v>96</v>
      </c>
    </row>
    <row r="80">
      <c r="A80" s="1846"/>
      <c r="B80" s="1847">
        <v>1612.0</v>
      </c>
      <c r="C80" s="1848" t="s">
        <v>5192</v>
      </c>
      <c r="D80" s="1848">
        <v>8.99007057E8</v>
      </c>
      <c r="E80" s="1848" t="s">
        <v>5193</v>
      </c>
      <c r="F80" s="1847" t="s">
        <v>5070</v>
      </c>
      <c r="G80" s="1852">
        <v>46099.0</v>
      </c>
      <c r="H80" s="1847" t="s">
        <v>3459</v>
      </c>
      <c r="I80" s="1850">
        <v>3010000.0</v>
      </c>
      <c r="J80" s="1848" t="s">
        <v>4128</v>
      </c>
      <c r="K80" s="1847" t="s">
        <v>4911</v>
      </c>
      <c r="L80" s="1848" t="s">
        <v>96</v>
      </c>
    </row>
    <row r="81">
      <c r="A81" s="1843"/>
      <c r="B81" s="1349">
        <v>1613.0</v>
      </c>
      <c r="C81" s="1348" t="s">
        <v>5194</v>
      </c>
      <c r="D81" s="1348">
        <v>9.54937649E8</v>
      </c>
      <c r="E81" s="1348" t="s">
        <v>5195</v>
      </c>
      <c r="F81" s="1349" t="s">
        <v>2546</v>
      </c>
      <c r="G81" s="1851">
        <v>46020.0</v>
      </c>
      <c r="H81" s="1349" t="s">
        <v>3459</v>
      </c>
      <c r="I81" s="1845">
        <v>3320000.0</v>
      </c>
      <c r="J81" s="1348" t="s">
        <v>4099</v>
      </c>
      <c r="K81" s="1349" t="s">
        <v>5191</v>
      </c>
      <c r="L81" s="1348" t="s">
        <v>96</v>
      </c>
    </row>
    <row r="82">
      <c r="A82" s="1846"/>
      <c r="B82" s="1847">
        <v>1616.0</v>
      </c>
      <c r="C82" s="1848" t="s">
        <v>5196</v>
      </c>
      <c r="D82" s="1848">
        <v>9.35496442E8</v>
      </c>
      <c r="E82" s="1848" t="s">
        <v>5197</v>
      </c>
      <c r="F82" s="1847" t="s">
        <v>2546</v>
      </c>
      <c r="G82" s="1852">
        <v>46036.0</v>
      </c>
      <c r="H82" s="1847" t="s">
        <v>3459</v>
      </c>
      <c r="I82" s="1850">
        <v>3290000.0</v>
      </c>
      <c r="J82" s="1848" t="s">
        <v>4099</v>
      </c>
      <c r="K82" s="1847" t="s">
        <v>5191</v>
      </c>
      <c r="L82" s="1848" t="s">
        <v>96</v>
      </c>
    </row>
    <row r="83">
      <c r="A83" s="1843"/>
      <c r="B83" s="1349">
        <v>1617.0</v>
      </c>
      <c r="C83" s="1348" t="s">
        <v>5198</v>
      </c>
      <c r="D83" s="1348">
        <v>8.46556633E8</v>
      </c>
      <c r="E83" s="1348" t="s">
        <v>5199</v>
      </c>
      <c r="F83" s="1349" t="s">
        <v>5047</v>
      </c>
      <c r="G83" s="1851">
        <v>46020.0</v>
      </c>
      <c r="H83" s="1349" t="s">
        <v>3459</v>
      </c>
      <c r="I83" s="1845">
        <v>3290000.0</v>
      </c>
      <c r="J83" s="1348" t="s">
        <v>4099</v>
      </c>
      <c r="K83" s="1349" t="s">
        <v>5063</v>
      </c>
      <c r="L83" s="1348" t="s">
        <v>96</v>
      </c>
    </row>
    <row r="84">
      <c r="A84" s="1846"/>
      <c r="B84" s="1847">
        <v>1618.0</v>
      </c>
      <c r="C84" s="1848" t="s">
        <v>5200</v>
      </c>
      <c r="D84" s="1848">
        <v>9.18384265E8</v>
      </c>
      <c r="E84" s="1848" t="s">
        <v>5201</v>
      </c>
      <c r="F84" s="1847" t="s">
        <v>5168</v>
      </c>
      <c r="G84" s="1849">
        <v>46020.0</v>
      </c>
      <c r="H84" s="1847" t="s">
        <v>3459</v>
      </c>
      <c r="I84" s="1850">
        <v>3290000.0</v>
      </c>
      <c r="J84" s="1848" t="s">
        <v>4099</v>
      </c>
      <c r="K84" s="1847" t="s">
        <v>5054</v>
      </c>
      <c r="L84" s="1848" t="s">
        <v>96</v>
      </c>
    </row>
    <row r="85">
      <c r="A85" s="1843"/>
      <c r="B85" s="1349">
        <v>1620.0</v>
      </c>
      <c r="C85" s="1348" t="s">
        <v>5202</v>
      </c>
      <c r="D85" s="1348">
        <v>8.13455005E8</v>
      </c>
      <c r="E85" s="1854"/>
      <c r="F85" s="1349" t="s">
        <v>5168</v>
      </c>
      <c r="G85" s="1851">
        <v>46017.0</v>
      </c>
      <c r="H85" s="1349" t="s">
        <v>3516</v>
      </c>
      <c r="I85" s="1845">
        <v>4220000.0</v>
      </c>
      <c r="J85" s="1348" t="s">
        <v>4128</v>
      </c>
      <c r="K85" s="1349" t="s">
        <v>5054</v>
      </c>
      <c r="L85" s="1348" t="s">
        <v>96</v>
      </c>
    </row>
    <row r="86">
      <c r="A86" s="1846"/>
      <c r="B86" s="1847">
        <v>1622.0</v>
      </c>
      <c r="C86" s="1848" t="s">
        <v>5203</v>
      </c>
      <c r="D86" s="1848">
        <v>8.60565456E8</v>
      </c>
      <c r="E86" s="1848" t="s">
        <v>5204</v>
      </c>
      <c r="F86" s="1847" t="s">
        <v>5066</v>
      </c>
      <c r="G86" s="1852">
        <v>46112.0</v>
      </c>
      <c r="H86" s="1847" t="s">
        <v>3459</v>
      </c>
      <c r="I86" s="1850">
        <v>3190000.0</v>
      </c>
      <c r="J86" s="1848" t="s">
        <v>4099</v>
      </c>
      <c r="K86" s="1847" t="s">
        <v>5078</v>
      </c>
      <c r="L86" s="1848" t="s">
        <v>96</v>
      </c>
    </row>
    <row r="87">
      <c r="A87" s="1843"/>
      <c r="B87" s="1349">
        <v>1624.0</v>
      </c>
      <c r="C87" s="1348" t="s">
        <v>5205</v>
      </c>
      <c r="D87" s="1348">
        <v>8.67850333E8</v>
      </c>
      <c r="E87" s="1348" t="s">
        <v>5206</v>
      </c>
      <c r="F87" s="1349" t="s">
        <v>5067</v>
      </c>
      <c r="G87" s="1851">
        <v>46017.0</v>
      </c>
      <c r="H87" s="1349" t="s">
        <v>3459</v>
      </c>
      <c r="I87" s="1845">
        <v>2550000.0</v>
      </c>
      <c r="J87" s="1348" t="s">
        <v>4149</v>
      </c>
      <c r="K87" s="1349" t="s">
        <v>5067</v>
      </c>
      <c r="L87" s="1348" t="s">
        <v>96</v>
      </c>
    </row>
    <row r="88">
      <c r="A88" s="1846"/>
      <c r="B88" s="1847">
        <v>1625.0</v>
      </c>
      <c r="C88" s="1848" t="s">
        <v>5207</v>
      </c>
      <c r="D88" s="1848">
        <v>8.70259014E8</v>
      </c>
      <c r="E88" s="1848" t="s">
        <v>5208</v>
      </c>
      <c r="F88" s="1847" t="s">
        <v>5081</v>
      </c>
      <c r="G88" s="1849">
        <v>46017.0</v>
      </c>
      <c r="H88" s="1847" t="s">
        <v>3459</v>
      </c>
      <c r="I88" s="1850">
        <v>2550000.0</v>
      </c>
      <c r="J88" s="1848" t="s">
        <v>4128</v>
      </c>
      <c r="K88" s="1847" t="s">
        <v>5081</v>
      </c>
      <c r="L88" s="1848" t="s">
        <v>96</v>
      </c>
    </row>
    <row r="89">
      <c r="A89" s="1843"/>
      <c r="B89" s="1349">
        <v>1703.0</v>
      </c>
      <c r="C89" s="1348" t="s">
        <v>5209</v>
      </c>
      <c r="D89" s="1348">
        <v>8.00654656E8</v>
      </c>
      <c r="E89" s="1348" t="s">
        <v>5210</v>
      </c>
      <c r="F89" s="1349" t="s">
        <v>5077</v>
      </c>
      <c r="G89" s="1851">
        <v>46017.0</v>
      </c>
      <c r="H89" s="1349" t="s">
        <v>5211</v>
      </c>
      <c r="I89" s="1845">
        <v>3600000.0</v>
      </c>
      <c r="J89" s="1348" t="s">
        <v>4128</v>
      </c>
      <c r="K89" s="1349" t="s">
        <v>5063</v>
      </c>
      <c r="L89" s="1348" t="s">
        <v>96</v>
      </c>
    </row>
    <row r="90">
      <c r="A90" s="1846"/>
      <c r="B90" s="1847">
        <v>1706.0</v>
      </c>
      <c r="C90" s="1848" t="s">
        <v>5212</v>
      </c>
      <c r="D90" s="1848">
        <v>6.22275965E8</v>
      </c>
      <c r="E90" s="1848" t="s">
        <v>5213</v>
      </c>
      <c r="F90" s="1847" t="s">
        <v>5081</v>
      </c>
      <c r="G90" s="1852">
        <v>46112.0</v>
      </c>
      <c r="H90" s="1847" t="s">
        <v>5211</v>
      </c>
      <c r="I90" s="1850">
        <v>3600000.0</v>
      </c>
      <c r="J90" s="1848" t="s">
        <v>4099</v>
      </c>
      <c r="K90" s="1847" t="s">
        <v>5071</v>
      </c>
      <c r="L90" s="1848" t="s">
        <v>96</v>
      </c>
    </row>
    <row r="91">
      <c r="A91" s="1843"/>
      <c r="B91" s="1349">
        <v>1709.0</v>
      </c>
      <c r="C91" s="1348" t="s">
        <v>5214</v>
      </c>
      <c r="D91" s="1348">
        <v>9.52893069E8</v>
      </c>
      <c r="E91" s="1348" t="s">
        <v>5215</v>
      </c>
      <c r="F91" s="1349" t="s">
        <v>5066</v>
      </c>
      <c r="G91" s="1844">
        <v>46112.0</v>
      </c>
      <c r="H91" s="1349" t="s">
        <v>5211</v>
      </c>
      <c r="I91" s="1845">
        <v>3650000.0</v>
      </c>
      <c r="J91" s="1348" t="s">
        <v>4516</v>
      </c>
      <c r="K91" s="1349" t="s">
        <v>5071</v>
      </c>
      <c r="L91" s="1348" t="s">
        <v>96</v>
      </c>
    </row>
    <row r="92">
      <c r="A92" s="1846"/>
      <c r="B92" s="1847">
        <v>1710.0</v>
      </c>
      <c r="C92" s="1848" t="s">
        <v>5216</v>
      </c>
      <c r="D92" s="1848">
        <v>8.63939502E8</v>
      </c>
      <c r="E92" s="1848" t="s">
        <v>5217</v>
      </c>
      <c r="F92" s="1847" t="s">
        <v>5059</v>
      </c>
      <c r="G92" s="1852">
        <v>46080.0</v>
      </c>
      <c r="H92" s="1847" t="s">
        <v>5211</v>
      </c>
      <c r="I92" s="1850">
        <v>3650000.0</v>
      </c>
      <c r="J92" s="1848" t="s">
        <v>4128</v>
      </c>
      <c r="K92" s="1847" t="s">
        <v>5071</v>
      </c>
      <c r="L92" s="1848" t="s">
        <v>96</v>
      </c>
    </row>
    <row r="93">
      <c r="A93" s="1843"/>
      <c r="B93" s="1349">
        <v>1711.0</v>
      </c>
      <c r="C93" s="1348" t="s">
        <v>5218</v>
      </c>
      <c r="D93" s="1348">
        <v>8.69381223E8</v>
      </c>
      <c r="E93" s="1348" t="s">
        <v>5219</v>
      </c>
      <c r="F93" s="1349" t="s">
        <v>5059</v>
      </c>
      <c r="G93" s="1851">
        <v>46020.0</v>
      </c>
      <c r="H93" s="1349" t="s">
        <v>5211</v>
      </c>
      <c r="I93" s="1845">
        <v>3650000.0</v>
      </c>
      <c r="J93" s="1348" t="s">
        <v>4099</v>
      </c>
      <c r="K93" s="1349" t="s">
        <v>5060</v>
      </c>
      <c r="L93" s="1348" t="s">
        <v>96</v>
      </c>
    </row>
    <row r="94">
      <c r="A94" s="1846"/>
      <c r="B94" s="1847">
        <v>1713.0</v>
      </c>
      <c r="C94" s="1848" t="s">
        <v>5220</v>
      </c>
      <c r="D94" s="1848">
        <v>9.22722751E8</v>
      </c>
      <c r="E94" s="1848" t="s">
        <v>5221</v>
      </c>
      <c r="F94" s="1847" t="s">
        <v>5059</v>
      </c>
      <c r="G94" s="1852">
        <v>46031.0</v>
      </c>
      <c r="H94" s="1847" t="s">
        <v>5211</v>
      </c>
      <c r="I94" s="1850">
        <v>3650000.0</v>
      </c>
      <c r="J94" s="1848" t="s">
        <v>4099</v>
      </c>
      <c r="K94" s="1847" t="s">
        <v>5152</v>
      </c>
      <c r="L94" s="1848" t="s">
        <v>96</v>
      </c>
    </row>
    <row r="95">
      <c r="A95" s="1843"/>
      <c r="B95" s="1349">
        <v>1714.0</v>
      </c>
      <c r="C95" s="1348" t="s">
        <v>5222</v>
      </c>
      <c r="D95" s="1348">
        <v>8.63333603E8</v>
      </c>
      <c r="E95" s="1348" t="s">
        <v>5223</v>
      </c>
      <c r="F95" s="1349" t="s">
        <v>5081</v>
      </c>
      <c r="G95" s="1851">
        <v>46020.0</v>
      </c>
      <c r="H95" s="1349" t="s">
        <v>5211</v>
      </c>
      <c r="I95" s="1845">
        <v>4250000.0</v>
      </c>
      <c r="J95" s="1348" t="s">
        <v>4099</v>
      </c>
      <c r="K95" s="1349" t="s">
        <v>5081</v>
      </c>
      <c r="L95" s="1348" t="s">
        <v>96</v>
      </c>
    </row>
    <row r="96">
      <c r="A96" s="1846"/>
      <c r="B96" s="1847">
        <v>1716.0</v>
      </c>
      <c r="C96" s="1848" t="s">
        <v>5224</v>
      </c>
      <c r="D96" s="1848">
        <v>8.39104269E8</v>
      </c>
      <c r="E96" s="1848" t="s">
        <v>5225</v>
      </c>
      <c r="F96" s="1847" t="s">
        <v>5047</v>
      </c>
      <c r="G96" s="1849">
        <v>46020.0</v>
      </c>
      <c r="H96" s="1847" t="s">
        <v>5211</v>
      </c>
      <c r="I96" s="1850">
        <v>3550000.0</v>
      </c>
      <c r="J96" s="1848" t="s">
        <v>4099</v>
      </c>
      <c r="K96" s="1847" t="s">
        <v>5063</v>
      </c>
      <c r="L96" s="1848" t="s">
        <v>96</v>
      </c>
    </row>
    <row r="97">
      <c r="A97" s="1843"/>
      <c r="B97" s="1349">
        <v>1717.0</v>
      </c>
      <c r="C97" s="1348" t="s">
        <v>5226</v>
      </c>
      <c r="D97" s="1348">
        <v>8.05060508E8</v>
      </c>
      <c r="E97" s="1348" t="s">
        <v>5227</v>
      </c>
      <c r="F97" s="1349" t="s">
        <v>5059</v>
      </c>
      <c r="G97" s="1851">
        <v>46021.0</v>
      </c>
      <c r="H97" s="1349" t="s">
        <v>5211</v>
      </c>
      <c r="I97" s="1845">
        <v>3550000.0</v>
      </c>
      <c r="J97" s="1348" t="s">
        <v>4099</v>
      </c>
      <c r="K97" s="1349" t="s">
        <v>5152</v>
      </c>
      <c r="L97" s="1348" t="s">
        <v>96</v>
      </c>
    </row>
    <row r="98">
      <c r="A98" s="1846"/>
      <c r="B98" s="1847">
        <v>1718.0</v>
      </c>
      <c r="C98" s="1848" t="s">
        <v>5228</v>
      </c>
      <c r="D98" s="1848">
        <v>9.70163742E8</v>
      </c>
      <c r="E98" s="1848" t="s">
        <v>5229</v>
      </c>
      <c r="F98" s="1847" t="s">
        <v>5047</v>
      </c>
      <c r="G98" s="1849">
        <v>46020.0</v>
      </c>
      <c r="H98" s="1847" t="s">
        <v>5211</v>
      </c>
      <c r="I98" s="1850">
        <v>3550000.0</v>
      </c>
      <c r="J98" s="1848" t="s">
        <v>4099</v>
      </c>
      <c r="K98" s="1847" t="s">
        <v>5063</v>
      </c>
      <c r="L98" s="1848" t="s">
        <v>96</v>
      </c>
    </row>
    <row r="99">
      <c r="A99" s="1843"/>
      <c r="B99" s="1349">
        <v>1719.0</v>
      </c>
      <c r="C99" s="1348" t="s">
        <v>3401</v>
      </c>
      <c r="D99" s="1348">
        <v>9.69396243E8</v>
      </c>
      <c r="E99" s="1348" t="s">
        <v>5230</v>
      </c>
      <c r="F99" s="1349" t="s">
        <v>5049</v>
      </c>
      <c r="G99" s="1851">
        <v>46020.0</v>
      </c>
      <c r="H99" s="1349" t="s">
        <v>5211</v>
      </c>
      <c r="I99" s="1845">
        <v>3650000.0</v>
      </c>
      <c r="J99" s="1348" t="s">
        <v>4099</v>
      </c>
      <c r="K99" s="1349" t="s">
        <v>5049</v>
      </c>
      <c r="L99" s="1348" t="s">
        <v>96</v>
      </c>
    </row>
    <row r="100">
      <c r="A100" s="1846"/>
      <c r="B100" s="1847">
        <v>1720.0</v>
      </c>
      <c r="C100" s="1848" t="s">
        <v>3403</v>
      </c>
      <c r="D100" s="1848">
        <v>9.22686939E8</v>
      </c>
      <c r="E100" s="1848" t="s">
        <v>5231</v>
      </c>
      <c r="F100" s="1847" t="s">
        <v>5059</v>
      </c>
      <c r="G100" s="1849">
        <v>46020.0</v>
      </c>
      <c r="H100" s="1847" t="s">
        <v>5232</v>
      </c>
      <c r="I100" s="1850">
        <v>4550000.0</v>
      </c>
      <c r="J100" s="1848" t="s">
        <v>4099</v>
      </c>
      <c r="K100" s="1847" t="s">
        <v>5152</v>
      </c>
      <c r="L100" s="1848" t="s">
        <v>96</v>
      </c>
    </row>
    <row r="101">
      <c r="A101" s="1843"/>
      <c r="B101" s="1349">
        <v>1721.0</v>
      </c>
      <c r="C101" s="1348" t="s">
        <v>3405</v>
      </c>
      <c r="D101" s="1348">
        <v>9.57641706E8</v>
      </c>
      <c r="E101" s="1348" t="s">
        <v>5233</v>
      </c>
      <c r="F101" s="1349" t="s">
        <v>5062</v>
      </c>
      <c r="G101" s="1851">
        <v>46020.0</v>
      </c>
      <c r="H101" s="1349" t="s">
        <v>5232</v>
      </c>
      <c r="I101" s="1845">
        <v>4450000.0</v>
      </c>
      <c r="J101" s="1348" t="s">
        <v>4099</v>
      </c>
      <c r="K101" s="1349" t="s">
        <v>5049</v>
      </c>
      <c r="L101" s="1348" t="s">
        <v>96</v>
      </c>
    </row>
    <row r="102">
      <c r="A102" s="1846"/>
      <c r="B102" s="1847">
        <v>1722.0</v>
      </c>
      <c r="C102" s="1848" t="s">
        <v>3407</v>
      </c>
      <c r="D102" s="1848">
        <v>8.02617176E8</v>
      </c>
      <c r="E102" s="1848" t="s">
        <v>5234</v>
      </c>
      <c r="F102" s="1847" t="s">
        <v>5057</v>
      </c>
      <c r="G102" s="1849">
        <v>46020.0</v>
      </c>
      <c r="H102" s="1847" t="s">
        <v>5211</v>
      </c>
      <c r="I102" s="1850">
        <v>3450000.0</v>
      </c>
      <c r="J102" s="1848" t="s">
        <v>4099</v>
      </c>
      <c r="K102" s="1847" t="s">
        <v>5054</v>
      </c>
      <c r="L102" s="1848" t="s">
        <v>96</v>
      </c>
    </row>
    <row r="103">
      <c r="A103" s="1843"/>
      <c r="B103" s="1349">
        <v>1723.0</v>
      </c>
      <c r="C103" s="1348" t="s">
        <v>3409</v>
      </c>
      <c r="D103" s="1348">
        <v>8.49797987E8</v>
      </c>
      <c r="E103" s="1348" t="s">
        <v>5235</v>
      </c>
      <c r="F103" s="1349" t="s">
        <v>5059</v>
      </c>
      <c r="G103" s="1851">
        <v>46020.0</v>
      </c>
      <c r="H103" s="1349" t="s">
        <v>5211</v>
      </c>
      <c r="I103" s="1845">
        <v>2750000.0</v>
      </c>
      <c r="J103" s="1348" t="s">
        <v>4149</v>
      </c>
      <c r="K103" s="1349" t="s">
        <v>5060</v>
      </c>
      <c r="L103" s="1348" t="s">
        <v>96</v>
      </c>
    </row>
    <row r="104">
      <c r="A104" s="1846"/>
      <c r="B104" s="1847">
        <v>1724.0</v>
      </c>
      <c r="C104" s="1848" t="s">
        <v>3411</v>
      </c>
      <c r="D104" s="1848">
        <v>8.16469679E8</v>
      </c>
      <c r="E104" s="1848" t="s">
        <v>5236</v>
      </c>
      <c r="F104" s="1847" t="s">
        <v>5047</v>
      </c>
      <c r="G104" s="1849">
        <v>46020.0</v>
      </c>
      <c r="H104" s="1847" t="s">
        <v>5211</v>
      </c>
      <c r="I104" s="1850">
        <v>2750000.0</v>
      </c>
      <c r="J104" s="1848" t="s">
        <v>4099</v>
      </c>
      <c r="K104" s="1847" t="s">
        <v>5152</v>
      </c>
      <c r="L104" s="1848" t="s">
        <v>96</v>
      </c>
    </row>
    <row r="105">
      <c r="A105" s="1843"/>
      <c r="B105" s="1349">
        <v>1725.0</v>
      </c>
      <c r="C105" s="1348" t="s">
        <v>3413</v>
      </c>
      <c r="D105" s="1348">
        <v>9.68505588E8</v>
      </c>
      <c r="E105" s="1348" t="s">
        <v>5237</v>
      </c>
      <c r="F105" s="1349" t="s">
        <v>5049</v>
      </c>
      <c r="G105" s="1851">
        <v>46020.0</v>
      </c>
      <c r="H105" s="1349" t="s">
        <v>5211</v>
      </c>
      <c r="I105" s="1845">
        <v>2750000.0</v>
      </c>
      <c r="J105" s="1348" t="s">
        <v>4099</v>
      </c>
      <c r="K105" s="1349" t="s">
        <v>5049</v>
      </c>
      <c r="L105" s="1348" t="s">
        <v>96</v>
      </c>
    </row>
    <row r="106">
      <c r="A106" s="1846"/>
      <c r="B106" s="1847">
        <v>1801.0</v>
      </c>
      <c r="C106" s="1848" t="s">
        <v>3415</v>
      </c>
      <c r="D106" s="1848">
        <v>8.45441778E8</v>
      </c>
      <c r="E106" s="1853"/>
      <c r="F106" s="1847" t="s">
        <v>5067</v>
      </c>
      <c r="G106" s="1852">
        <v>46094.0</v>
      </c>
      <c r="H106" s="1847" t="s">
        <v>5232</v>
      </c>
      <c r="I106" s="1850">
        <v>4470000.0</v>
      </c>
      <c r="J106" s="1848" t="s">
        <v>4149</v>
      </c>
      <c r="K106" s="1847" t="s">
        <v>4911</v>
      </c>
      <c r="L106" s="1848" t="s">
        <v>96</v>
      </c>
    </row>
    <row r="107">
      <c r="A107" s="1843"/>
      <c r="B107" s="1349">
        <v>1803.0</v>
      </c>
      <c r="C107" s="1348" t="s">
        <v>3417</v>
      </c>
      <c r="D107" s="1348">
        <v>6.53411161E8</v>
      </c>
      <c r="E107" s="1348" t="s">
        <v>5238</v>
      </c>
      <c r="F107" s="1349" t="s">
        <v>5070</v>
      </c>
      <c r="G107" s="1844">
        <v>46087.0</v>
      </c>
      <c r="H107" s="1349" t="s">
        <v>5211</v>
      </c>
      <c r="I107" s="1845">
        <v>3620000.0</v>
      </c>
      <c r="J107" s="1348" t="s">
        <v>4099</v>
      </c>
      <c r="K107" s="1349" t="s">
        <v>4911</v>
      </c>
      <c r="L107" s="1348" t="s">
        <v>96</v>
      </c>
    </row>
    <row r="108">
      <c r="A108" s="1846"/>
      <c r="B108" s="1847">
        <v>1805.0</v>
      </c>
      <c r="C108" s="1848" t="s">
        <v>3419</v>
      </c>
      <c r="D108" s="1848">
        <v>6.55539692E8</v>
      </c>
      <c r="E108" s="1848" t="s">
        <v>5239</v>
      </c>
      <c r="F108" s="1847" t="s">
        <v>5059</v>
      </c>
      <c r="G108" s="1849">
        <v>46020.0</v>
      </c>
      <c r="H108" s="1847" t="s">
        <v>5211</v>
      </c>
      <c r="I108" s="1850">
        <v>3570000.0</v>
      </c>
      <c r="J108" s="1848" t="s">
        <v>4099</v>
      </c>
      <c r="K108" s="1847" t="s">
        <v>5152</v>
      </c>
      <c r="L108" s="1848" t="s">
        <v>96</v>
      </c>
    </row>
    <row r="109">
      <c r="A109" s="1843"/>
      <c r="B109" s="1349">
        <v>1806.0</v>
      </c>
      <c r="C109" s="1348" t="s">
        <v>3421</v>
      </c>
      <c r="D109" s="1348">
        <v>9.09726186E8</v>
      </c>
      <c r="E109" s="1348" t="s">
        <v>5240</v>
      </c>
      <c r="F109" s="1349" t="s">
        <v>5077</v>
      </c>
      <c r="G109" s="1851">
        <v>46017.0</v>
      </c>
      <c r="H109" s="1349" t="s">
        <v>5211</v>
      </c>
      <c r="I109" s="1845">
        <v>3620000.0</v>
      </c>
      <c r="J109" s="1348" t="s">
        <v>4128</v>
      </c>
      <c r="K109" s="1349" t="s">
        <v>5063</v>
      </c>
      <c r="L109" s="1348" t="s">
        <v>96</v>
      </c>
    </row>
    <row r="110">
      <c r="A110" s="1846"/>
      <c r="B110" s="1847">
        <v>1808.0</v>
      </c>
      <c r="C110" s="1848" t="s">
        <v>5241</v>
      </c>
      <c r="D110" s="1848">
        <v>6.5941569E8</v>
      </c>
      <c r="E110" s="1848" t="s">
        <v>5242</v>
      </c>
      <c r="F110" s="1847" t="s">
        <v>5081</v>
      </c>
      <c r="G110" s="1849">
        <v>46020.0</v>
      </c>
      <c r="H110" s="1847" t="s">
        <v>5211</v>
      </c>
      <c r="I110" s="1850">
        <v>3770000.0</v>
      </c>
      <c r="J110" s="1848" t="s">
        <v>4099</v>
      </c>
      <c r="K110" s="1847" t="s">
        <v>5081</v>
      </c>
      <c r="L110" s="1848" t="s">
        <v>96</v>
      </c>
    </row>
    <row r="111">
      <c r="A111" s="1843"/>
      <c r="B111" s="1349">
        <v>1810.0</v>
      </c>
      <c r="C111" s="1348" t="s">
        <v>5243</v>
      </c>
      <c r="D111" s="1348">
        <v>8.42835818E8</v>
      </c>
      <c r="E111" s="1348" t="s">
        <v>5244</v>
      </c>
      <c r="F111" s="1349" t="s">
        <v>5059</v>
      </c>
      <c r="G111" s="1851">
        <v>46020.0</v>
      </c>
      <c r="H111" s="1349" t="s">
        <v>5211</v>
      </c>
      <c r="I111" s="1845">
        <v>3670000.0</v>
      </c>
      <c r="J111" s="1348" t="s">
        <v>4099</v>
      </c>
      <c r="K111" s="1349" t="s">
        <v>5060</v>
      </c>
      <c r="L111" s="1348" t="s">
        <v>96</v>
      </c>
    </row>
    <row r="112">
      <c r="A112" s="1846"/>
      <c r="B112" s="1847">
        <v>1811.0</v>
      </c>
      <c r="C112" s="1848" t="s">
        <v>5245</v>
      </c>
      <c r="D112" s="1848">
        <v>8.75741323E8</v>
      </c>
      <c r="E112" s="1848" t="s">
        <v>5246</v>
      </c>
      <c r="F112" s="1847" t="s">
        <v>5081</v>
      </c>
      <c r="G112" s="1849">
        <v>46020.0</v>
      </c>
      <c r="H112" s="1847" t="s">
        <v>5211</v>
      </c>
      <c r="I112" s="1850">
        <v>3670000.0</v>
      </c>
      <c r="J112" s="1848" t="s">
        <v>4099</v>
      </c>
      <c r="K112" s="1847" t="s">
        <v>5081</v>
      </c>
      <c r="L112" s="1848" t="s">
        <v>96</v>
      </c>
    </row>
    <row r="113">
      <c r="A113" s="1843"/>
      <c r="B113" s="1349">
        <v>1813.0</v>
      </c>
      <c r="C113" s="1348" t="s">
        <v>5247</v>
      </c>
      <c r="D113" s="1348">
        <v>6.36519425E8</v>
      </c>
      <c r="E113" s="1348" t="s">
        <v>5248</v>
      </c>
      <c r="F113" s="1349" t="s">
        <v>5077</v>
      </c>
      <c r="G113" s="1844">
        <v>46041.0</v>
      </c>
      <c r="H113" s="1349" t="s">
        <v>5211</v>
      </c>
      <c r="I113" s="1845">
        <v>3670000.0</v>
      </c>
      <c r="J113" s="1348" t="s">
        <v>4149</v>
      </c>
      <c r="K113" s="1349" t="s">
        <v>5152</v>
      </c>
      <c r="L113" s="1348" t="s">
        <v>5249</v>
      </c>
    </row>
    <row r="114">
      <c r="A114" s="1846"/>
      <c r="B114" s="1847">
        <v>1814.0</v>
      </c>
      <c r="C114" s="1848" t="s">
        <v>5250</v>
      </c>
      <c r="D114" s="1848">
        <v>8.60381118E8</v>
      </c>
      <c r="E114" s="1848" t="s">
        <v>5251</v>
      </c>
      <c r="F114" s="1847" t="s">
        <v>5062</v>
      </c>
      <c r="G114" s="1852">
        <v>46080.0</v>
      </c>
      <c r="H114" s="1847" t="s">
        <v>5211</v>
      </c>
      <c r="I114" s="1850">
        <v>4270000.0</v>
      </c>
      <c r="J114" s="1848" t="s">
        <v>4128</v>
      </c>
      <c r="K114" s="1847" t="s">
        <v>4911</v>
      </c>
      <c r="L114" s="1848" t="s">
        <v>96</v>
      </c>
    </row>
    <row r="115">
      <c r="A115" s="1843"/>
      <c r="B115" s="1349">
        <v>1815.0</v>
      </c>
      <c r="C115" s="1348" t="s">
        <v>5252</v>
      </c>
      <c r="D115" s="1348">
        <v>8.82736511E8</v>
      </c>
      <c r="E115" s="1348" t="s">
        <v>5253</v>
      </c>
      <c r="F115" s="1349" t="s">
        <v>5059</v>
      </c>
      <c r="G115" s="1844">
        <v>46080.0</v>
      </c>
      <c r="H115" s="1349" t="s">
        <v>5211</v>
      </c>
      <c r="I115" s="1845">
        <v>3570000.0</v>
      </c>
      <c r="J115" s="1348" t="s">
        <v>4516</v>
      </c>
      <c r="K115" s="1349" t="s">
        <v>4911</v>
      </c>
      <c r="L115" s="1348" t="s">
        <v>96</v>
      </c>
    </row>
    <row r="116">
      <c r="A116" s="1846"/>
      <c r="B116" s="1847">
        <v>1816.0</v>
      </c>
      <c r="C116" s="1848" t="s">
        <v>5254</v>
      </c>
      <c r="D116" s="1848">
        <v>9.69606065E8</v>
      </c>
      <c r="E116" s="1848" t="s">
        <v>5255</v>
      </c>
      <c r="F116" s="1847" t="s">
        <v>5067</v>
      </c>
      <c r="G116" s="1849">
        <v>46021.0</v>
      </c>
      <c r="H116" s="1847" t="s">
        <v>5211</v>
      </c>
      <c r="I116" s="1850">
        <v>3570000.0</v>
      </c>
      <c r="J116" s="1848" t="s">
        <v>4099</v>
      </c>
      <c r="K116" s="1847" t="s">
        <v>5067</v>
      </c>
      <c r="L116" s="1848" t="s">
        <v>96</v>
      </c>
    </row>
    <row r="117">
      <c r="A117" s="1843"/>
      <c r="B117" s="1349">
        <v>1817.0</v>
      </c>
      <c r="C117" s="1348" t="s">
        <v>5256</v>
      </c>
      <c r="D117" s="1348">
        <v>8.82471263E8</v>
      </c>
      <c r="E117" s="1348" t="s">
        <v>5257</v>
      </c>
      <c r="F117" s="1349" t="s">
        <v>5062</v>
      </c>
      <c r="G117" s="1844">
        <v>46093.0</v>
      </c>
      <c r="H117" s="1349" t="s">
        <v>5211</v>
      </c>
      <c r="I117" s="1845">
        <v>3570000.0</v>
      </c>
      <c r="J117" s="1348" t="s">
        <v>4402</v>
      </c>
      <c r="K117" s="1349" t="s">
        <v>4911</v>
      </c>
      <c r="L117" s="1348" t="s">
        <v>96</v>
      </c>
    </row>
    <row r="118">
      <c r="A118" s="1846"/>
      <c r="B118" s="1847">
        <v>1818.0</v>
      </c>
      <c r="C118" s="1848" t="s">
        <v>5258</v>
      </c>
      <c r="D118" s="1848">
        <v>8.41544778E8</v>
      </c>
      <c r="E118" s="1853"/>
      <c r="F118" s="1847" t="s">
        <v>5059</v>
      </c>
      <c r="G118" s="1849">
        <v>46021.0</v>
      </c>
      <c r="H118" s="1847" t="s">
        <v>5211</v>
      </c>
      <c r="I118" s="1850">
        <v>3570000.0</v>
      </c>
      <c r="J118" s="1848" t="s">
        <v>4099</v>
      </c>
      <c r="K118" s="1847" t="s">
        <v>5060</v>
      </c>
      <c r="L118" s="1848" t="s">
        <v>96</v>
      </c>
    </row>
    <row r="119">
      <c r="A119" s="1843"/>
      <c r="B119" s="1349">
        <v>1822.0</v>
      </c>
      <c r="C119" s="1348" t="s">
        <v>5259</v>
      </c>
      <c r="D119" s="1348">
        <v>8.16218119E8</v>
      </c>
      <c r="E119" s="1348" t="s">
        <v>5260</v>
      </c>
      <c r="F119" s="1349" t="s">
        <v>5049</v>
      </c>
      <c r="G119" s="1844">
        <v>46112.0</v>
      </c>
      <c r="H119" s="1349" t="s">
        <v>5211</v>
      </c>
      <c r="I119" s="1845">
        <v>3470000.0</v>
      </c>
      <c r="J119" s="1348" t="s">
        <v>4128</v>
      </c>
      <c r="K119" s="1349" t="s">
        <v>4911</v>
      </c>
      <c r="L119" s="1348" t="s">
        <v>96</v>
      </c>
    </row>
    <row r="120">
      <c r="A120" s="1846"/>
      <c r="B120" s="1847">
        <v>1823.0</v>
      </c>
      <c r="C120" s="1848" t="s">
        <v>5261</v>
      </c>
      <c r="D120" s="1848">
        <v>9.24191469E8</v>
      </c>
      <c r="E120" s="1848" t="s">
        <v>5262</v>
      </c>
      <c r="F120" s="1847" t="s">
        <v>5067</v>
      </c>
      <c r="G120" s="1849">
        <v>46021.0</v>
      </c>
      <c r="H120" s="1847" t="s">
        <v>5211</v>
      </c>
      <c r="I120" s="1850">
        <v>2870000.0</v>
      </c>
      <c r="J120" s="1848" t="s">
        <v>4516</v>
      </c>
      <c r="K120" s="1847" t="s">
        <v>5173</v>
      </c>
      <c r="L120" s="1848" t="s">
        <v>96</v>
      </c>
    </row>
    <row r="121">
      <c r="A121" s="1843"/>
      <c r="B121" s="1349">
        <v>1824.0</v>
      </c>
      <c r="C121" s="1348" t="s">
        <v>5263</v>
      </c>
      <c r="D121" s="1348">
        <v>8.76824979E8</v>
      </c>
      <c r="E121" s="1348" t="s">
        <v>5264</v>
      </c>
      <c r="F121" s="1349" t="s">
        <v>5067</v>
      </c>
      <c r="G121" s="1851">
        <v>46017.0</v>
      </c>
      <c r="H121" s="1349" t="s">
        <v>5211</v>
      </c>
      <c r="I121" s="1845">
        <v>2870000.0</v>
      </c>
      <c r="J121" s="1348" t="s">
        <v>4149</v>
      </c>
      <c r="K121" s="1349" t="s">
        <v>5067</v>
      </c>
      <c r="L121" s="1348" t="s">
        <v>96</v>
      </c>
    </row>
    <row r="122">
      <c r="A122" s="1846"/>
      <c r="B122" s="1847">
        <v>1903.0</v>
      </c>
      <c r="C122" s="1848" t="s">
        <v>5265</v>
      </c>
      <c r="D122" s="1848">
        <v>8.19124228E8</v>
      </c>
      <c r="E122" s="1848" t="s">
        <v>5266</v>
      </c>
      <c r="F122" s="1847" t="s">
        <v>5067</v>
      </c>
      <c r="G122" s="1849">
        <v>46021.0</v>
      </c>
      <c r="H122" s="1847" t="s">
        <v>5211</v>
      </c>
      <c r="I122" s="1850">
        <v>3690000.0</v>
      </c>
      <c r="J122" s="1848" t="s">
        <v>4099</v>
      </c>
      <c r="K122" s="1847" t="s">
        <v>5067</v>
      </c>
      <c r="L122" s="1848" t="s">
        <v>96</v>
      </c>
    </row>
    <row r="123">
      <c r="A123" s="1843"/>
      <c r="B123" s="1349">
        <v>1904.0</v>
      </c>
      <c r="C123" s="1348" t="s">
        <v>5267</v>
      </c>
      <c r="D123" s="1348">
        <v>6.54299982E8</v>
      </c>
      <c r="E123" s="1348" t="s">
        <v>5268</v>
      </c>
      <c r="F123" s="1349" t="s">
        <v>5077</v>
      </c>
      <c r="G123" s="1851">
        <v>46020.0</v>
      </c>
      <c r="H123" s="1349" t="s">
        <v>5211</v>
      </c>
      <c r="I123" s="1845">
        <v>3640000.0</v>
      </c>
      <c r="J123" s="1348" t="s">
        <v>4099</v>
      </c>
      <c r="K123" s="1349" t="s">
        <v>5063</v>
      </c>
      <c r="L123" s="1348" t="s">
        <v>96</v>
      </c>
    </row>
    <row r="124">
      <c r="A124" s="1846"/>
      <c r="B124" s="1847">
        <v>1905.0</v>
      </c>
      <c r="C124" s="1848" t="s">
        <v>5269</v>
      </c>
      <c r="D124" s="1848">
        <v>9.52463533E8</v>
      </c>
      <c r="E124" s="1848" t="s">
        <v>5270</v>
      </c>
      <c r="F124" s="1847" t="s">
        <v>5062</v>
      </c>
      <c r="G124" s="1849">
        <v>46017.0</v>
      </c>
      <c r="H124" s="1847" t="s">
        <v>5211</v>
      </c>
      <c r="I124" s="1850">
        <v>3640000.0</v>
      </c>
      <c r="J124" s="1848" t="s">
        <v>4128</v>
      </c>
      <c r="K124" s="1847" t="s">
        <v>5081</v>
      </c>
      <c r="L124" s="1848" t="s">
        <v>96</v>
      </c>
    </row>
    <row r="125">
      <c r="A125" s="1843"/>
      <c r="B125" s="1349">
        <v>1907.0</v>
      </c>
      <c r="C125" s="1348" t="s">
        <v>5271</v>
      </c>
      <c r="D125" s="1348">
        <v>8.24756969E8</v>
      </c>
      <c r="E125" s="1854"/>
      <c r="F125" s="1349" t="s">
        <v>5077</v>
      </c>
      <c r="G125" s="1844">
        <v>46101.0</v>
      </c>
      <c r="H125" s="1349" t="s">
        <v>5232</v>
      </c>
      <c r="I125" s="1845">
        <v>4740000.0</v>
      </c>
      <c r="J125" s="1348" t="s">
        <v>4128</v>
      </c>
      <c r="K125" s="1349" t="s">
        <v>4911</v>
      </c>
      <c r="L125" s="1348" t="s">
        <v>96</v>
      </c>
    </row>
    <row r="126">
      <c r="A126" s="1846"/>
      <c r="B126" s="1847">
        <v>1910.0</v>
      </c>
      <c r="C126" s="1848" t="s">
        <v>5272</v>
      </c>
      <c r="D126" s="1848">
        <v>6.11430448E8</v>
      </c>
      <c r="E126" s="1848" t="s">
        <v>5273</v>
      </c>
      <c r="F126" s="1847" t="s">
        <v>5049</v>
      </c>
      <c r="G126" s="1849">
        <v>46016.0</v>
      </c>
      <c r="H126" s="1847" t="s">
        <v>5211</v>
      </c>
      <c r="I126" s="1850">
        <v>3740000.0</v>
      </c>
      <c r="J126" s="1848" t="s">
        <v>4128</v>
      </c>
      <c r="K126" s="1847" t="s">
        <v>5049</v>
      </c>
      <c r="L126" s="1848" t="s">
        <v>96</v>
      </c>
    </row>
    <row r="127">
      <c r="A127" s="1843"/>
      <c r="B127" s="1349">
        <v>1911.0</v>
      </c>
      <c r="C127" s="1348" t="s">
        <v>5274</v>
      </c>
      <c r="D127" s="1348">
        <v>8.53453435E8</v>
      </c>
      <c r="E127" s="1348" t="s">
        <v>5275</v>
      </c>
      <c r="F127" s="1349" t="s">
        <v>5067</v>
      </c>
      <c r="G127" s="1844">
        <v>46097.0</v>
      </c>
      <c r="H127" s="1349" t="s">
        <v>5211</v>
      </c>
      <c r="I127" s="1845">
        <v>3740000.0</v>
      </c>
      <c r="J127" s="1348" t="s">
        <v>4099</v>
      </c>
      <c r="K127" s="1349" t="s">
        <v>4911</v>
      </c>
      <c r="L127" s="1348" t="s">
        <v>96</v>
      </c>
    </row>
    <row r="128">
      <c r="A128" s="1846"/>
      <c r="B128" s="1847">
        <v>1912.0</v>
      </c>
      <c r="C128" s="1848" t="s">
        <v>5276</v>
      </c>
      <c r="D128" s="1848">
        <v>6.22018782E8</v>
      </c>
      <c r="E128" s="1848" t="s">
        <v>5277</v>
      </c>
      <c r="F128" s="1847" t="s">
        <v>5106</v>
      </c>
      <c r="G128" s="1849">
        <v>46020.0</v>
      </c>
      <c r="H128" s="1847" t="s">
        <v>5211</v>
      </c>
      <c r="I128" s="1850">
        <v>4000000.0</v>
      </c>
      <c r="J128" s="1848" t="s">
        <v>4099</v>
      </c>
      <c r="K128" s="1847" t="s">
        <v>5054</v>
      </c>
      <c r="L128" s="1848" t="s">
        <v>96</v>
      </c>
    </row>
    <row r="129">
      <c r="A129" s="1843"/>
      <c r="B129" s="1349">
        <v>1913.0</v>
      </c>
      <c r="C129" s="1348" t="s">
        <v>5278</v>
      </c>
      <c r="D129" s="1348">
        <v>6.59949351E8</v>
      </c>
      <c r="E129" s="1348" t="s">
        <v>5279</v>
      </c>
      <c r="F129" s="1349" t="s">
        <v>5049</v>
      </c>
      <c r="G129" s="1851">
        <v>46020.0</v>
      </c>
      <c r="H129" s="1349" t="s">
        <v>5211</v>
      </c>
      <c r="I129" s="1845">
        <v>3740000.0</v>
      </c>
      <c r="J129" s="1348" t="s">
        <v>4099</v>
      </c>
      <c r="K129" s="1349" t="s">
        <v>4911</v>
      </c>
      <c r="L129" s="1348" t="s">
        <v>96</v>
      </c>
    </row>
    <row r="130">
      <c r="A130" s="1846"/>
      <c r="B130" s="1847">
        <v>1915.0</v>
      </c>
      <c r="C130" s="1848" t="s">
        <v>5280</v>
      </c>
      <c r="D130" s="1848">
        <v>9.49977722E8</v>
      </c>
      <c r="E130" s="1848" t="s">
        <v>5281</v>
      </c>
      <c r="F130" s="1847" t="s">
        <v>5049</v>
      </c>
      <c r="G130" s="1852">
        <v>46078.0</v>
      </c>
      <c r="H130" s="1847" t="s">
        <v>5211</v>
      </c>
      <c r="I130" s="1850">
        <v>3740000.0</v>
      </c>
      <c r="J130" s="1848" t="s">
        <v>4099</v>
      </c>
      <c r="K130" s="1847" t="s">
        <v>4911</v>
      </c>
      <c r="L130" s="1848" t="s">
        <v>96</v>
      </c>
    </row>
    <row r="131">
      <c r="A131" s="1843"/>
      <c r="B131" s="1349">
        <v>1916.0</v>
      </c>
      <c r="C131" s="1348" t="s">
        <v>5282</v>
      </c>
      <c r="D131" s="1348">
        <v>8.96988323E8</v>
      </c>
      <c r="E131" s="1348" t="s">
        <v>5283</v>
      </c>
      <c r="F131" s="1349" t="s">
        <v>5049</v>
      </c>
      <c r="G131" s="1851">
        <v>46020.0</v>
      </c>
      <c r="H131" s="1349" t="s">
        <v>5211</v>
      </c>
      <c r="I131" s="1845">
        <v>3640000.0</v>
      </c>
      <c r="J131" s="1348" t="s">
        <v>4099</v>
      </c>
      <c r="K131" s="1349" t="s">
        <v>5049</v>
      </c>
      <c r="L131" s="1348" t="s">
        <v>96</v>
      </c>
    </row>
    <row r="132">
      <c r="A132" s="1846"/>
      <c r="B132" s="1847">
        <v>1918.0</v>
      </c>
      <c r="C132" s="1848" t="s">
        <v>5284</v>
      </c>
      <c r="D132" s="1848">
        <v>9.29934393E8</v>
      </c>
      <c r="E132" s="1853"/>
      <c r="F132" s="1847" t="s">
        <v>5081</v>
      </c>
      <c r="G132" s="1852">
        <v>46094.0</v>
      </c>
      <c r="H132" s="1847" t="s">
        <v>5211</v>
      </c>
      <c r="I132" s="1850">
        <v>3640000.0</v>
      </c>
      <c r="J132" s="1848" t="s">
        <v>4099</v>
      </c>
      <c r="K132" s="1847" t="s">
        <v>4911</v>
      </c>
      <c r="L132" s="1848" t="s">
        <v>96</v>
      </c>
    </row>
    <row r="133">
      <c r="A133" s="1843"/>
      <c r="B133" s="1349">
        <v>1921.0</v>
      </c>
      <c r="C133" s="1348" t="s">
        <v>5285</v>
      </c>
      <c r="D133" s="1348">
        <v>6.36295694E8</v>
      </c>
      <c r="E133" s="1348" t="s">
        <v>5286</v>
      </c>
      <c r="F133" s="1349" t="s">
        <v>5070</v>
      </c>
      <c r="G133" s="1844">
        <v>46052.0</v>
      </c>
      <c r="H133" s="1349" t="s">
        <v>5232</v>
      </c>
      <c r="I133" s="1845">
        <v>4640000.0</v>
      </c>
      <c r="J133" s="1348" t="s">
        <v>4099</v>
      </c>
      <c r="K133" s="1349" t="s">
        <v>5075</v>
      </c>
      <c r="L133" s="1348" t="s">
        <v>96</v>
      </c>
    </row>
    <row r="134">
      <c r="A134" s="1846"/>
      <c r="B134" s="1847">
        <v>1923.0</v>
      </c>
      <c r="C134" s="1848" t="s">
        <v>5287</v>
      </c>
      <c r="D134" s="1848">
        <v>8.41848227E8</v>
      </c>
      <c r="E134" s="1848" t="s">
        <v>5288</v>
      </c>
      <c r="F134" s="1847" t="s">
        <v>5047</v>
      </c>
      <c r="G134" s="1852">
        <v>46052.0</v>
      </c>
      <c r="H134" s="1847" t="s">
        <v>5211</v>
      </c>
      <c r="I134" s="1850">
        <v>2940000.0</v>
      </c>
      <c r="J134" s="1848" t="s">
        <v>4099</v>
      </c>
      <c r="K134" s="1847" t="s">
        <v>5075</v>
      </c>
      <c r="L134" s="1848" t="s">
        <v>96</v>
      </c>
    </row>
    <row r="135">
      <c r="A135" s="1843"/>
      <c r="B135" s="1349">
        <v>1925.0</v>
      </c>
      <c r="C135" s="1348" t="s">
        <v>5289</v>
      </c>
      <c r="D135" s="1348">
        <v>8.76917262E8</v>
      </c>
      <c r="E135" s="1348" t="s">
        <v>5290</v>
      </c>
      <c r="F135" s="1349" t="s">
        <v>5047</v>
      </c>
      <c r="G135" s="1844">
        <v>46112.0</v>
      </c>
      <c r="H135" s="1349" t="s">
        <v>5211</v>
      </c>
      <c r="I135" s="1845">
        <v>2940000.0</v>
      </c>
      <c r="J135" s="1348" t="s">
        <v>4099</v>
      </c>
      <c r="K135" s="1349" t="s">
        <v>4911</v>
      </c>
      <c r="L135" s="1348" t="s">
        <v>5291</v>
      </c>
    </row>
    <row r="136">
      <c r="A136" s="1846"/>
      <c r="B136" s="1847">
        <v>2005.0</v>
      </c>
      <c r="C136" s="1848" t="s">
        <v>5292</v>
      </c>
      <c r="D136" s="1848">
        <v>8.41417733E8</v>
      </c>
      <c r="E136" s="1848" t="s">
        <v>5293</v>
      </c>
      <c r="F136" s="1847" t="s">
        <v>5049</v>
      </c>
      <c r="G136" s="1849">
        <v>46020.0</v>
      </c>
      <c r="H136" s="1847" t="s">
        <v>5211</v>
      </c>
      <c r="I136" s="1850">
        <v>3710000.0</v>
      </c>
      <c r="J136" s="1848" t="s">
        <v>4099</v>
      </c>
      <c r="K136" s="1847" t="s">
        <v>5049</v>
      </c>
      <c r="L136" s="1848" t="s">
        <v>96</v>
      </c>
    </row>
    <row r="137">
      <c r="A137" s="1843"/>
      <c r="B137" s="1349">
        <v>2006.0</v>
      </c>
      <c r="C137" s="1348" t="s">
        <v>5294</v>
      </c>
      <c r="D137" s="1348">
        <v>8.97849801E8</v>
      </c>
      <c r="E137" s="1348" t="s">
        <v>5295</v>
      </c>
      <c r="F137" s="1349" t="s">
        <v>5049</v>
      </c>
      <c r="G137" s="1851">
        <v>46020.0</v>
      </c>
      <c r="H137" s="1349" t="s">
        <v>5211</v>
      </c>
      <c r="I137" s="1845">
        <v>3760000.0</v>
      </c>
      <c r="J137" s="1348" t="s">
        <v>4099</v>
      </c>
      <c r="K137" s="1349" t="s">
        <v>5075</v>
      </c>
      <c r="L137" s="1348" t="s">
        <v>96</v>
      </c>
    </row>
    <row r="138">
      <c r="A138" s="1846"/>
      <c r="B138" s="1847">
        <v>2007.0</v>
      </c>
      <c r="C138" s="1848" t="s">
        <v>5296</v>
      </c>
      <c r="D138" s="1848">
        <v>9.99878987E8</v>
      </c>
      <c r="E138" s="1848" t="s">
        <v>5297</v>
      </c>
      <c r="F138" s="1847" t="s">
        <v>5049</v>
      </c>
      <c r="G138" s="1849">
        <v>46020.0</v>
      </c>
      <c r="H138" s="1847" t="s">
        <v>5232</v>
      </c>
      <c r="I138" s="1850">
        <v>4810000.0</v>
      </c>
      <c r="J138" s="1848" t="s">
        <v>4128</v>
      </c>
      <c r="K138" s="1847" t="s">
        <v>4911</v>
      </c>
      <c r="L138" s="1848" t="s">
        <v>96</v>
      </c>
    </row>
    <row r="139">
      <c r="A139" s="1843"/>
      <c r="B139" s="1349">
        <v>2012.0</v>
      </c>
      <c r="C139" s="1348" t="s">
        <v>5298</v>
      </c>
      <c r="D139" s="1348">
        <v>6.10185475E8</v>
      </c>
      <c r="E139" s="1348" t="s">
        <v>5299</v>
      </c>
      <c r="F139" s="1349" t="s">
        <v>5049</v>
      </c>
      <c r="G139" s="1844">
        <v>46112.0</v>
      </c>
      <c r="H139" s="1349" t="s">
        <v>5211</v>
      </c>
      <c r="I139" s="1845">
        <v>3810000.0</v>
      </c>
      <c r="J139" s="1348" t="s">
        <v>4149</v>
      </c>
      <c r="K139" s="1349" t="s">
        <v>5071</v>
      </c>
      <c r="L139" s="1348" t="s">
        <v>96</v>
      </c>
    </row>
    <row r="140">
      <c r="A140" s="1846"/>
      <c r="B140" s="1847">
        <v>2013.0</v>
      </c>
      <c r="C140" s="1848" t="s">
        <v>5300</v>
      </c>
      <c r="D140" s="1848">
        <v>6.39699794E8</v>
      </c>
      <c r="E140" s="1848" t="s">
        <v>5301</v>
      </c>
      <c r="F140" s="1847" t="s">
        <v>5053</v>
      </c>
      <c r="G140" s="1849">
        <v>46020.0</v>
      </c>
      <c r="H140" s="1847" t="s">
        <v>5211</v>
      </c>
      <c r="I140" s="1850">
        <v>4010000.0</v>
      </c>
      <c r="J140" s="1848" t="s">
        <v>4099</v>
      </c>
      <c r="K140" s="1847" t="s">
        <v>5054</v>
      </c>
      <c r="L140" s="1848" t="s">
        <v>96</v>
      </c>
    </row>
    <row r="141">
      <c r="A141" s="1843"/>
      <c r="B141" s="1349">
        <v>2021.0</v>
      </c>
      <c r="C141" s="1348" t="s">
        <v>5302</v>
      </c>
      <c r="D141" s="1348">
        <v>9.17387046E8</v>
      </c>
      <c r="E141" s="1348" t="s">
        <v>5303</v>
      </c>
      <c r="F141" s="1349" t="s">
        <v>5077</v>
      </c>
      <c r="G141" s="1844">
        <v>46112.0</v>
      </c>
      <c r="H141" s="1349" t="s">
        <v>5232</v>
      </c>
      <c r="I141" s="1845">
        <v>4710000.0</v>
      </c>
      <c r="J141" s="1348" t="s">
        <v>4099</v>
      </c>
      <c r="K141" s="1349" t="s">
        <v>5071</v>
      </c>
      <c r="L141" s="1348" t="s">
        <v>5304</v>
      </c>
    </row>
    <row r="142">
      <c r="A142" s="1846"/>
      <c r="B142" s="1847">
        <v>2022.0</v>
      </c>
      <c r="C142" s="1848" t="s">
        <v>5305</v>
      </c>
      <c r="D142" s="1848">
        <v>8.18118221E8</v>
      </c>
      <c r="E142" s="1848" t="s">
        <v>5306</v>
      </c>
      <c r="F142" s="1847" t="s">
        <v>5307</v>
      </c>
      <c r="G142" s="1852">
        <v>46106.0</v>
      </c>
      <c r="H142" s="1847" t="s">
        <v>5211</v>
      </c>
      <c r="I142" s="1850">
        <v>4190000.0</v>
      </c>
      <c r="J142" s="1848" t="s">
        <v>4099</v>
      </c>
      <c r="K142" s="1847" t="s">
        <v>5071</v>
      </c>
      <c r="L142" s="1848" t="s">
        <v>96</v>
      </c>
    </row>
    <row r="143">
      <c r="A143" s="1843"/>
      <c r="B143" s="1349">
        <v>2023.0</v>
      </c>
      <c r="C143" s="1348" t="s">
        <v>5308</v>
      </c>
      <c r="D143" s="1348">
        <v>9.08983374E8</v>
      </c>
      <c r="E143" s="1854"/>
      <c r="F143" s="1349" t="s">
        <v>5059</v>
      </c>
      <c r="G143" s="1844">
        <v>46052.0</v>
      </c>
      <c r="H143" s="1349" t="s">
        <v>5211</v>
      </c>
      <c r="I143" s="1845">
        <v>3010000.0</v>
      </c>
      <c r="J143" s="1348" t="s">
        <v>4516</v>
      </c>
      <c r="K143" s="1349" t="s">
        <v>5071</v>
      </c>
      <c r="L143" s="1348" t="s">
        <v>96</v>
      </c>
    </row>
    <row r="144">
      <c r="A144" s="1846"/>
      <c r="B144" s="1847">
        <v>2104.0</v>
      </c>
      <c r="C144" s="1848" t="s">
        <v>5309</v>
      </c>
      <c r="D144" s="1848">
        <v>9.48530111E8</v>
      </c>
      <c r="E144" s="1848" t="s">
        <v>5310</v>
      </c>
      <c r="F144" s="1847" t="s">
        <v>5047</v>
      </c>
      <c r="G144" s="1852">
        <v>46080.0</v>
      </c>
      <c r="H144" s="1847" t="s">
        <v>5211</v>
      </c>
      <c r="I144" s="1850">
        <v>3780000.0</v>
      </c>
      <c r="J144" s="1848" t="s">
        <v>4099</v>
      </c>
      <c r="K144" s="1847" t="s">
        <v>4911</v>
      </c>
      <c r="L144" s="1848" t="s">
        <v>96</v>
      </c>
    </row>
    <row r="145">
      <c r="A145" s="1843"/>
      <c r="B145" s="1349">
        <v>2107.0</v>
      </c>
      <c r="C145" s="1348" t="s">
        <v>5311</v>
      </c>
      <c r="D145" s="1348">
        <v>8.18412874E8</v>
      </c>
      <c r="E145" s="1348" t="s">
        <v>5312</v>
      </c>
      <c r="F145" s="1349" t="s">
        <v>5081</v>
      </c>
      <c r="G145" s="1844">
        <v>46108.0</v>
      </c>
      <c r="H145" s="1349" t="s">
        <v>5232</v>
      </c>
      <c r="I145" s="1845">
        <v>4880000.0</v>
      </c>
      <c r="J145" s="1348" t="s">
        <v>4128</v>
      </c>
      <c r="K145" s="1349" t="s">
        <v>4911</v>
      </c>
      <c r="L145" s="1348" t="s">
        <v>96</v>
      </c>
    </row>
    <row r="146">
      <c r="A146" s="1846"/>
      <c r="B146" s="1847">
        <v>2110.0</v>
      </c>
      <c r="C146" s="1848" t="s">
        <v>5313</v>
      </c>
      <c r="D146" s="1848">
        <v>8.16551034E8</v>
      </c>
      <c r="E146" s="1848" t="s">
        <v>5314</v>
      </c>
      <c r="F146" s="1847" t="s">
        <v>5047</v>
      </c>
      <c r="G146" s="1852">
        <v>46106.0</v>
      </c>
      <c r="H146" s="1847" t="s">
        <v>5211</v>
      </c>
      <c r="I146" s="1850">
        <v>3880000.0</v>
      </c>
      <c r="J146" s="1848" t="s">
        <v>4099</v>
      </c>
      <c r="K146" s="1847" t="s">
        <v>4911</v>
      </c>
      <c r="L146" s="1848" t="s">
        <v>96</v>
      </c>
    </row>
    <row r="147">
      <c r="A147" s="1843"/>
      <c r="B147" s="1349">
        <v>2112.0</v>
      </c>
      <c r="C147" s="1348" t="s">
        <v>5315</v>
      </c>
      <c r="D147" s="1348">
        <v>9.91162452E8</v>
      </c>
      <c r="E147" s="1348" t="s">
        <v>5316</v>
      </c>
      <c r="F147" s="1349" t="s">
        <v>5047</v>
      </c>
      <c r="G147" s="1844">
        <v>46112.0</v>
      </c>
      <c r="H147" s="1349" t="s">
        <v>5211</v>
      </c>
      <c r="I147" s="1845">
        <v>3880000.0</v>
      </c>
      <c r="J147" s="1348" t="s">
        <v>4099</v>
      </c>
      <c r="K147" s="1349" t="s">
        <v>4911</v>
      </c>
      <c r="L147" s="1348" t="s">
        <v>96</v>
      </c>
    </row>
    <row r="148">
      <c r="A148" s="1846"/>
      <c r="B148" s="1847">
        <v>2113.0</v>
      </c>
      <c r="C148" s="1848" t="s">
        <v>5317</v>
      </c>
      <c r="D148" s="1848">
        <v>9.53539655E8</v>
      </c>
      <c r="E148" s="1848" t="s">
        <v>5318</v>
      </c>
      <c r="F148" s="1847" t="s">
        <v>5053</v>
      </c>
      <c r="G148" s="1852">
        <v>46080.0</v>
      </c>
      <c r="H148" s="1847" t="s">
        <v>5211</v>
      </c>
      <c r="I148" s="1850">
        <v>4080000.0</v>
      </c>
      <c r="J148" s="1848" t="s">
        <v>4099</v>
      </c>
      <c r="K148" s="1847" t="s">
        <v>4911</v>
      </c>
      <c r="L148" s="1848" t="s">
        <v>96</v>
      </c>
    </row>
    <row r="149">
      <c r="A149" s="1843"/>
      <c r="B149" s="1349">
        <v>2124.0</v>
      </c>
      <c r="C149" s="1348" t="s">
        <v>5319</v>
      </c>
      <c r="D149" s="1348">
        <v>8.14232008E8</v>
      </c>
      <c r="E149" s="1348" t="s">
        <v>5320</v>
      </c>
      <c r="F149" s="1349" t="s">
        <v>5059</v>
      </c>
      <c r="G149" s="1844">
        <v>46112.0</v>
      </c>
      <c r="H149" s="1349" t="s">
        <v>5211</v>
      </c>
      <c r="I149" s="1845">
        <v>3080000.0</v>
      </c>
      <c r="J149" s="1348" t="s">
        <v>4128</v>
      </c>
      <c r="K149" s="1349" t="s">
        <v>4911</v>
      </c>
      <c r="L149" s="1348" t="s">
        <v>96</v>
      </c>
    </row>
    <row r="150">
      <c r="A150" s="1846"/>
      <c r="B150" s="1847">
        <v>2203.0</v>
      </c>
      <c r="C150" s="1848" t="s">
        <v>5321</v>
      </c>
      <c r="D150" s="1848">
        <v>8.47490914E8</v>
      </c>
      <c r="E150" s="1848" t="s">
        <v>3772</v>
      </c>
      <c r="F150" s="1847" t="s">
        <v>5158</v>
      </c>
      <c r="G150" s="1852">
        <v>46106.0</v>
      </c>
      <c r="H150" s="1847" t="s">
        <v>5211</v>
      </c>
      <c r="I150" s="1850">
        <v>4000000.0</v>
      </c>
      <c r="J150" s="1848" t="s">
        <v>4149</v>
      </c>
      <c r="K150" s="1847" t="s">
        <v>5078</v>
      </c>
      <c r="L150" s="1848" t="s">
        <v>96</v>
      </c>
    </row>
    <row r="151">
      <c r="A151" s="1843"/>
      <c r="B151" s="1349">
        <v>2212.0</v>
      </c>
      <c r="C151" s="1348" t="s">
        <v>5322</v>
      </c>
      <c r="D151" s="1348">
        <v>9.94565862E8</v>
      </c>
      <c r="E151" s="1348" t="s">
        <v>5323</v>
      </c>
      <c r="F151" s="1349" t="s">
        <v>5066</v>
      </c>
      <c r="G151" s="1851">
        <v>46020.0</v>
      </c>
      <c r="H151" s="1349" t="s">
        <v>5211</v>
      </c>
      <c r="I151" s="1845">
        <v>3950000.0</v>
      </c>
      <c r="J151" s="1348" t="s">
        <v>4099</v>
      </c>
      <c r="K151" s="1349" t="s">
        <v>5111</v>
      </c>
      <c r="L151" s="1348" t="s">
        <v>96</v>
      </c>
    </row>
    <row r="152">
      <c r="A152" s="1846"/>
      <c r="B152" s="1847">
        <v>2301.0</v>
      </c>
      <c r="C152" s="1848" t="s">
        <v>5324</v>
      </c>
      <c r="D152" s="1848">
        <v>9.29542515E8</v>
      </c>
      <c r="E152" s="1848" t="s">
        <v>5325</v>
      </c>
      <c r="F152" s="1847" t="s">
        <v>5077</v>
      </c>
      <c r="G152" s="1852">
        <v>46112.0</v>
      </c>
      <c r="H152" s="1847" t="s">
        <v>5232</v>
      </c>
      <c r="I152" s="1850">
        <v>4620000.0</v>
      </c>
      <c r="J152" s="1848" t="s">
        <v>4516</v>
      </c>
      <c r="K152" s="1847" t="s">
        <v>5071</v>
      </c>
      <c r="L152" s="1848" t="s">
        <v>96</v>
      </c>
    </row>
    <row r="153">
      <c r="A153" s="1843"/>
      <c r="B153" s="1349">
        <v>2313.0</v>
      </c>
      <c r="C153" s="1348" t="s">
        <v>5326</v>
      </c>
      <c r="D153" s="1348">
        <v>4.68795562E8</v>
      </c>
      <c r="E153" s="1348" t="s">
        <v>5327</v>
      </c>
      <c r="F153" s="1349" t="s">
        <v>5067</v>
      </c>
      <c r="G153" s="1844">
        <v>46066.0</v>
      </c>
      <c r="H153" s="1349" t="s">
        <v>5211</v>
      </c>
      <c r="I153" s="1845">
        <v>4220000.0</v>
      </c>
      <c r="J153" s="1348" t="s">
        <v>4149</v>
      </c>
      <c r="K153" s="1349" t="s">
        <v>5071</v>
      </c>
      <c r="L153" s="1348" t="s">
        <v>96</v>
      </c>
    </row>
    <row r="154">
      <c r="A154" s="1846"/>
      <c r="B154" s="1847">
        <v>2323.0</v>
      </c>
      <c r="C154" s="1848" t="s">
        <v>5328</v>
      </c>
      <c r="D154" s="1848">
        <v>9.55547474E8</v>
      </c>
      <c r="E154" s="1848" t="s">
        <v>5329</v>
      </c>
      <c r="F154" s="1847" t="s">
        <v>5330</v>
      </c>
      <c r="G154" s="1852">
        <v>46080.0</v>
      </c>
      <c r="H154" s="1847" t="s">
        <v>5211</v>
      </c>
      <c r="I154" s="1850">
        <v>3180000.0</v>
      </c>
      <c r="J154" s="1848" t="s">
        <v>4099</v>
      </c>
      <c r="K154" s="1847" t="s">
        <v>5071</v>
      </c>
      <c r="L154" s="1848" t="s">
        <v>96</v>
      </c>
    </row>
    <row r="155">
      <c r="A155" s="1843"/>
      <c r="B155" s="1349">
        <v>2401.0</v>
      </c>
      <c r="C155" s="1348" t="s">
        <v>5331</v>
      </c>
      <c r="D155" s="1348">
        <v>6.28188904E8</v>
      </c>
      <c r="E155" s="1348" t="s">
        <v>5332</v>
      </c>
      <c r="F155" s="1349" t="s">
        <v>5047</v>
      </c>
      <c r="G155" s="1851">
        <v>46021.0</v>
      </c>
      <c r="H155" s="1349" t="s">
        <v>5232</v>
      </c>
      <c r="I155" s="1845">
        <v>4920000.0</v>
      </c>
      <c r="J155" s="1348" t="s">
        <v>4099</v>
      </c>
      <c r="K155" s="1349" t="s">
        <v>5152</v>
      </c>
      <c r="L155" s="1348" t="s">
        <v>96</v>
      </c>
    </row>
    <row r="156">
      <c r="A156" s="1846"/>
      <c r="B156" s="1847">
        <v>2402.0</v>
      </c>
      <c r="C156" s="1848" t="s">
        <v>5333</v>
      </c>
      <c r="D156" s="1848">
        <v>8.76675555E8</v>
      </c>
      <c r="E156" s="1848" t="s">
        <v>5334</v>
      </c>
      <c r="F156" s="1847" t="s">
        <v>5106</v>
      </c>
      <c r="G156" s="1852">
        <v>46112.0</v>
      </c>
      <c r="H156" s="1847" t="s">
        <v>5232</v>
      </c>
      <c r="I156" s="1850">
        <v>5260000.0</v>
      </c>
      <c r="J156" s="1848" t="s">
        <v>4128</v>
      </c>
      <c r="K156" s="1847" t="s">
        <v>4911</v>
      </c>
      <c r="L156" s="1848" t="s">
        <v>96</v>
      </c>
    </row>
    <row r="157">
      <c r="A157" s="1843"/>
      <c r="B157" s="1349">
        <v>2403.0</v>
      </c>
      <c r="C157" s="1348" t="s">
        <v>5335</v>
      </c>
      <c r="D157" s="1348">
        <v>8.96122455E8</v>
      </c>
      <c r="E157" s="1348" t="s">
        <v>5336</v>
      </c>
      <c r="F157" s="1349" t="s">
        <v>5081</v>
      </c>
      <c r="G157" s="1844">
        <v>46080.0</v>
      </c>
      <c r="H157" s="1349" t="s">
        <v>5211</v>
      </c>
      <c r="I157" s="1845">
        <v>4110000.0</v>
      </c>
      <c r="J157" s="1348" t="s">
        <v>4099</v>
      </c>
      <c r="K157" s="1349" t="s">
        <v>4911</v>
      </c>
      <c r="L157" s="1348" t="s">
        <v>5337</v>
      </c>
    </row>
    <row r="158">
      <c r="A158" s="1846"/>
      <c r="B158" s="1847">
        <v>2404.0</v>
      </c>
      <c r="C158" s="1848" t="s">
        <v>5338</v>
      </c>
      <c r="D158" s="1848">
        <v>8.14345575E8</v>
      </c>
      <c r="E158" s="1848" t="s">
        <v>5339</v>
      </c>
      <c r="F158" s="1847" t="s">
        <v>5066</v>
      </c>
      <c r="G158" s="1849">
        <v>46020.0</v>
      </c>
      <c r="H158" s="1847" t="s">
        <v>5211</v>
      </c>
      <c r="I158" s="1850">
        <v>4160000.0</v>
      </c>
      <c r="J158" s="1848" t="s">
        <v>4516</v>
      </c>
      <c r="K158" s="1847" t="s">
        <v>5111</v>
      </c>
      <c r="L158" s="1848" t="s">
        <v>96</v>
      </c>
    </row>
    <row r="159">
      <c r="A159" s="1843"/>
      <c r="B159" s="1349">
        <v>2409.0</v>
      </c>
      <c r="C159" s="1348" t="s">
        <v>5340</v>
      </c>
      <c r="D159" s="1348">
        <v>8.76878797E8</v>
      </c>
      <c r="E159" s="1348" t="s">
        <v>5341</v>
      </c>
      <c r="F159" s="1349" t="s">
        <v>5342</v>
      </c>
      <c r="G159" s="1844">
        <v>46112.0</v>
      </c>
      <c r="H159" s="1349" t="s">
        <v>5211</v>
      </c>
      <c r="I159" s="1845">
        <v>4290000.0</v>
      </c>
      <c r="J159" s="1348" t="s">
        <v>4128</v>
      </c>
      <c r="K159" s="1349" t="s">
        <v>4911</v>
      </c>
      <c r="L159" s="1348" t="s">
        <v>96</v>
      </c>
    </row>
    <row r="160">
      <c r="A160" s="1846"/>
      <c r="B160" s="1847">
        <v>2411.0</v>
      </c>
      <c r="C160" s="1848" t="s">
        <v>5343</v>
      </c>
      <c r="D160" s="1848">
        <v>8.85729994E8</v>
      </c>
      <c r="E160" s="1848" t="s">
        <v>5344</v>
      </c>
      <c r="F160" s="1847" t="s">
        <v>5081</v>
      </c>
      <c r="G160" s="1852">
        <v>46052.0</v>
      </c>
      <c r="H160" s="1847" t="s">
        <v>5211</v>
      </c>
      <c r="I160" s="1850">
        <v>4100000.0</v>
      </c>
      <c r="J160" s="1848" t="s">
        <v>4099</v>
      </c>
      <c r="K160" s="1847" t="s">
        <v>4911</v>
      </c>
      <c r="L160" s="1848" t="s">
        <v>96</v>
      </c>
    </row>
    <row r="161">
      <c r="A161" s="1843"/>
      <c r="B161" s="1349">
        <v>2508.0</v>
      </c>
      <c r="C161" s="1348" t="s">
        <v>5345</v>
      </c>
      <c r="D161" s="1348">
        <v>9.28951549E8</v>
      </c>
      <c r="E161" s="1348" t="s">
        <v>5346</v>
      </c>
      <c r="F161" s="1349" t="s">
        <v>5067</v>
      </c>
      <c r="G161" s="1844">
        <v>46108.0</v>
      </c>
      <c r="H161" s="1349" t="s">
        <v>5211</v>
      </c>
      <c r="I161" s="1845">
        <v>4290000.0</v>
      </c>
      <c r="J161" s="1348" t="s">
        <v>4402</v>
      </c>
      <c r="K161" s="1349" t="s">
        <v>4911</v>
      </c>
      <c r="L161" s="1348" t="s">
        <v>96</v>
      </c>
    </row>
    <row r="162">
      <c r="A162" s="1846"/>
      <c r="B162" s="1847">
        <v>2510.0</v>
      </c>
      <c r="C162" s="1848" t="s">
        <v>5347</v>
      </c>
      <c r="D162" s="1848">
        <v>8.1875805E8</v>
      </c>
      <c r="E162" s="1848" t="s">
        <v>5348</v>
      </c>
      <c r="F162" s="1847" t="s">
        <v>5059</v>
      </c>
      <c r="G162" s="1852">
        <v>46080.0</v>
      </c>
      <c r="H162" s="1847" t="s">
        <v>5211</v>
      </c>
      <c r="I162" s="1850">
        <v>4190000.0</v>
      </c>
      <c r="J162" s="1848" t="s">
        <v>4128</v>
      </c>
      <c r="K162" s="1847" t="s">
        <v>5075</v>
      </c>
      <c r="L162" s="1848" t="s">
        <v>96</v>
      </c>
    </row>
    <row r="163">
      <c r="A163" s="1843"/>
      <c r="B163" s="1349">
        <v>2601.0</v>
      </c>
      <c r="C163" s="1348" t="s">
        <v>5349</v>
      </c>
      <c r="D163" s="1348">
        <v>8.64555666E8</v>
      </c>
      <c r="E163" s="1348" t="s">
        <v>5350</v>
      </c>
      <c r="F163" s="1349" t="s">
        <v>5077</v>
      </c>
      <c r="G163" s="1844">
        <v>46112.0</v>
      </c>
      <c r="H163" s="1349" t="s">
        <v>5232</v>
      </c>
      <c r="I163" s="1845">
        <v>4925000.0</v>
      </c>
      <c r="J163" s="1348" t="s">
        <v>4516</v>
      </c>
      <c r="K163" s="1349" t="s">
        <v>5071</v>
      </c>
      <c r="L163" s="1348" t="s">
        <v>96</v>
      </c>
    </row>
    <row r="164">
      <c r="A164" s="1846"/>
      <c r="B164" s="1847">
        <v>2603.0</v>
      </c>
      <c r="C164" s="1848" t="s">
        <v>5351</v>
      </c>
      <c r="D164" s="1848">
        <v>8.13413097E8</v>
      </c>
      <c r="E164" s="1848" t="s">
        <v>5352</v>
      </c>
      <c r="F164" s="1847" t="s">
        <v>5047</v>
      </c>
      <c r="G164" s="1852">
        <v>46112.0</v>
      </c>
      <c r="H164" s="1847" t="s">
        <v>5211</v>
      </c>
      <c r="I164" s="1850">
        <v>4075000.0</v>
      </c>
      <c r="J164" s="1848" t="s">
        <v>4149</v>
      </c>
      <c r="K164" s="1847" t="s">
        <v>5071</v>
      </c>
      <c r="L164" s="1848" t="s">
        <v>5353</v>
      </c>
    </row>
    <row r="165">
      <c r="A165" s="1843"/>
      <c r="B165" s="1349">
        <v>2608.0</v>
      </c>
      <c r="C165" s="1348" t="s">
        <v>5349</v>
      </c>
      <c r="D165" s="1348">
        <v>8.64555666E8</v>
      </c>
      <c r="E165" s="1348" t="s">
        <v>5350</v>
      </c>
      <c r="F165" s="1349" t="s">
        <v>5077</v>
      </c>
      <c r="G165" s="1844">
        <v>46112.0</v>
      </c>
      <c r="H165" s="1349" t="s">
        <v>5211</v>
      </c>
      <c r="I165" s="1845">
        <v>4225000.0</v>
      </c>
      <c r="J165" s="1348" t="s">
        <v>4516</v>
      </c>
      <c r="K165" s="1349" t="s">
        <v>5071</v>
      </c>
      <c r="L165" s="1348" t="s">
        <v>96</v>
      </c>
    </row>
    <row r="166">
      <c r="A166" s="1846"/>
      <c r="B166" s="1847">
        <v>2609.0</v>
      </c>
      <c r="C166" s="1848" t="s">
        <v>5349</v>
      </c>
      <c r="D166" s="1848">
        <v>8.64555666E8</v>
      </c>
      <c r="E166" s="1848" t="s">
        <v>5350</v>
      </c>
      <c r="F166" s="1847" t="s">
        <v>5077</v>
      </c>
      <c r="G166" s="1852">
        <v>46112.0</v>
      </c>
      <c r="H166" s="1847" t="s">
        <v>5211</v>
      </c>
      <c r="I166" s="1850">
        <v>4125000.0</v>
      </c>
      <c r="J166" s="1848" t="s">
        <v>4099</v>
      </c>
      <c r="K166" s="1847" t="s">
        <v>5071</v>
      </c>
      <c r="L166" s="1848" t="s">
        <v>96</v>
      </c>
    </row>
    <row r="167">
      <c r="A167" s="1843"/>
      <c r="B167" s="1349">
        <v>2624.0</v>
      </c>
      <c r="C167" s="1348" t="s">
        <v>5354</v>
      </c>
      <c r="D167" s="1348">
        <v>9.55398615E8</v>
      </c>
      <c r="E167" s="1348" t="s">
        <v>5355</v>
      </c>
      <c r="F167" s="1349" t="s">
        <v>5059</v>
      </c>
      <c r="G167" s="1851">
        <v>46020.0</v>
      </c>
      <c r="H167" s="1349" t="s">
        <v>5211</v>
      </c>
      <c r="I167" s="1845">
        <v>3390000.0</v>
      </c>
      <c r="J167" s="1348" t="s">
        <v>4099</v>
      </c>
      <c r="K167" s="1349" t="s">
        <v>5173</v>
      </c>
      <c r="L167" s="1348" t="s">
        <v>96</v>
      </c>
    </row>
    <row r="168">
      <c r="A168" s="1846"/>
      <c r="B168" s="1847">
        <v>2701.0</v>
      </c>
      <c r="C168" s="1848" t="s">
        <v>5356</v>
      </c>
      <c r="D168" s="1848">
        <v>9.14374335E8</v>
      </c>
      <c r="E168" s="1848" t="s">
        <v>5357</v>
      </c>
      <c r="F168" s="1847" t="s">
        <v>5168</v>
      </c>
      <c r="G168" s="1852">
        <v>46112.0</v>
      </c>
      <c r="H168" s="1847" t="s">
        <v>5232</v>
      </c>
      <c r="I168" s="1850">
        <v>5060000.0</v>
      </c>
      <c r="J168" s="1848" t="s">
        <v>4099</v>
      </c>
      <c r="K168" s="1847" t="s">
        <v>4911</v>
      </c>
      <c r="L168" s="1848" t="s">
        <v>96</v>
      </c>
    </row>
    <row r="169">
      <c r="A169" s="1843"/>
      <c r="B169" s="1349">
        <v>2702.0</v>
      </c>
      <c r="C169" s="1348" t="s">
        <v>5358</v>
      </c>
      <c r="D169" s="1348">
        <v>6.29939009E8</v>
      </c>
      <c r="E169" s="1854"/>
      <c r="F169" s="1349" t="s">
        <v>5081</v>
      </c>
      <c r="G169" s="1844">
        <v>46112.0</v>
      </c>
      <c r="H169" s="1349" t="s">
        <v>5232</v>
      </c>
      <c r="I169" s="1845">
        <v>5260000.0</v>
      </c>
      <c r="J169" s="1348" t="s">
        <v>4099</v>
      </c>
      <c r="K169" s="1349" t="s">
        <v>4911</v>
      </c>
      <c r="L169" s="1348" t="s">
        <v>96</v>
      </c>
    </row>
    <row r="170">
      <c r="A170" s="1846"/>
      <c r="B170" s="1856">
        <v>2703.0</v>
      </c>
      <c r="C170" s="1848" t="s">
        <v>5359</v>
      </c>
      <c r="D170" s="1848">
        <v>8.12574042E8</v>
      </c>
      <c r="E170" s="1848" t="s">
        <v>5360</v>
      </c>
      <c r="F170" s="1847" t="s">
        <v>5057</v>
      </c>
      <c r="G170" s="1852">
        <v>46092.0</v>
      </c>
      <c r="H170" s="1847" t="s">
        <v>5211</v>
      </c>
      <c r="I170" s="1850">
        <v>4300000.0</v>
      </c>
      <c r="J170" s="1848" t="s">
        <v>4099</v>
      </c>
      <c r="K170" s="1847" t="s">
        <v>4911</v>
      </c>
      <c r="L170" s="1848" t="s">
        <v>96</v>
      </c>
    </row>
    <row r="171">
      <c r="A171" s="1843"/>
      <c r="B171" s="1349">
        <v>2704.0</v>
      </c>
      <c r="C171" s="1348" t="s">
        <v>5361</v>
      </c>
      <c r="D171" s="1348">
        <v>9.55512612E8</v>
      </c>
      <c r="E171" s="1348" t="s">
        <v>5362</v>
      </c>
      <c r="F171" s="1349" t="s">
        <v>5067</v>
      </c>
      <c r="G171" s="1844">
        <v>46112.0</v>
      </c>
      <c r="H171" s="1349" t="s">
        <v>5211</v>
      </c>
      <c r="I171" s="1845">
        <v>3990000.0</v>
      </c>
      <c r="J171" s="1348" t="s">
        <v>4516</v>
      </c>
      <c r="K171" s="1349" t="s">
        <v>4911</v>
      </c>
      <c r="L171" s="1348" t="s">
        <v>96</v>
      </c>
    </row>
    <row r="172">
      <c r="A172" s="1846"/>
      <c r="B172" s="1847">
        <v>2707.0</v>
      </c>
      <c r="C172" s="1848" t="s">
        <v>5363</v>
      </c>
      <c r="D172" s="1848">
        <v>8.688985E8</v>
      </c>
      <c r="E172" s="1848" t="s">
        <v>5364</v>
      </c>
      <c r="F172" s="1847" t="s">
        <v>2546</v>
      </c>
      <c r="G172" s="1852">
        <v>46112.0</v>
      </c>
      <c r="H172" s="1847" t="s">
        <v>5232</v>
      </c>
      <c r="I172" s="1850">
        <v>5260000.0</v>
      </c>
      <c r="J172" s="1848" t="s">
        <v>4149</v>
      </c>
      <c r="K172" s="1847" t="s">
        <v>5071</v>
      </c>
      <c r="L172" s="1848" t="s">
        <v>96</v>
      </c>
    </row>
    <row r="173">
      <c r="A173" s="1843"/>
      <c r="B173" s="1349">
        <v>2710.0</v>
      </c>
      <c r="C173" s="1348" t="s">
        <v>5365</v>
      </c>
      <c r="D173" s="1348">
        <v>8.13818358E8</v>
      </c>
      <c r="E173" s="1348" t="s">
        <v>5366</v>
      </c>
      <c r="F173" s="1349" t="s">
        <v>5057</v>
      </c>
      <c r="G173" s="1844">
        <v>46106.0</v>
      </c>
      <c r="H173" s="1349" t="s">
        <v>5211</v>
      </c>
      <c r="I173" s="1845">
        <v>4260000.0</v>
      </c>
      <c r="J173" s="1348" t="s">
        <v>4099</v>
      </c>
      <c r="K173" s="1349" t="s">
        <v>4911</v>
      </c>
      <c r="L173" s="1348" t="s">
        <v>96</v>
      </c>
    </row>
    <row r="174">
      <c r="A174" s="1846"/>
      <c r="B174" s="1847">
        <v>2801.0</v>
      </c>
      <c r="C174" s="1848" t="s">
        <v>5367</v>
      </c>
      <c r="D174" s="1848">
        <v>8.15466677E8</v>
      </c>
      <c r="E174" s="1848" t="s">
        <v>5368</v>
      </c>
      <c r="F174" s="1847" t="s">
        <v>5067</v>
      </c>
      <c r="G174" s="1852">
        <v>46052.0</v>
      </c>
      <c r="H174" s="1847" t="s">
        <v>5232</v>
      </c>
      <c r="I174" s="1850">
        <v>5200000.0</v>
      </c>
      <c r="J174" s="1848" t="s">
        <v>4099</v>
      </c>
      <c r="K174" s="1847" t="s">
        <v>4911</v>
      </c>
      <c r="L174" s="1848" t="s">
        <v>96</v>
      </c>
    </row>
    <row r="175">
      <c r="A175" s="1843"/>
      <c r="B175" s="1349">
        <v>2806.0</v>
      </c>
      <c r="C175" s="1348" t="s">
        <v>5369</v>
      </c>
      <c r="D175" s="1348">
        <v>9.22623546E8</v>
      </c>
      <c r="E175" s="1348" t="s">
        <v>5370</v>
      </c>
      <c r="F175" s="1349" t="s">
        <v>5059</v>
      </c>
      <c r="G175" s="1844">
        <v>46108.0</v>
      </c>
      <c r="H175" s="1349" t="s">
        <v>5211</v>
      </c>
      <c r="I175" s="1845">
        <v>4250000.0</v>
      </c>
      <c r="J175" s="1348" t="s">
        <v>4099</v>
      </c>
      <c r="K175" s="1349" t="s">
        <v>4911</v>
      </c>
      <c r="L175" s="1348" t="s">
        <v>96</v>
      </c>
    </row>
    <row r="176">
      <c r="A176" s="1846"/>
      <c r="B176" s="1847">
        <v>2901.0</v>
      </c>
      <c r="C176" s="1848" t="s">
        <v>3787</v>
      </c>
      <c r="D176" s="1848">
        <v>9.09656532E8</v>
      </c>
      <c r="E176" s="1848" t="s">
        <v>3788</v>
      </c>
      <c r="F176" s="1847" t="s">
        <v>5059</v>
      </c>
      <c r="G176" s="1852">
        <v>46112.0</v>
      </c>
      <c r="H176" s="1847" t="s">
        <v>5232</v>
      </c>
      <c r="I176" s="1850">
        <v>5100000.0</v>
      </c>
      <c r="J176" s="1848" t="s">
        <v>4516</v>
      </c>
      <c r="K176" s="1847" t="s">
        <v>5071</v>
      </c>
      <c r="L176" s="1848" t="s">
        <v>96</v>
      </c>
    </row>
    <row r="177">
      <c r="A177" s="1843"/>
      <c r="B177" s="1349">
        <v>2906.0</v>
      </c>
      <c r="C177" s="1348" t="s">
        <v>5371</v>
      </c>
      <c r="D177" s="1348">
        <v>9.57758355E8</v>
      </c>
      <c r="E177" s="1348" t="s">
        <v>5372</v>
      </c>
      <c r="F177" s="1349" t="s">
        <v>5067</v>
      </c>
      <c r="G177" s="1851">
        <v>46020.0</v>
      </c>
      <c r="H177" s="1349" t="s">
        <v>5211</v>
      </c>
      <c r="I177" s="1845">
        <v>4390000.0</v>
      </c>
      <c r="J177" s="1348" t="s">
        <v>4099</v>
      </c>
      <c r="K177" s="1349" t="s">
        <v>5075</v>
      </c>
      <c r="L177" s="1348" t="s">
        <v>96</v>
      </c>
    </row>
    <row r="178">
      <c r="A178" s="1846"/>
      <c r="B178" s="1847">
        <v>703.0</v>
      </c>
      <c r="C178" s="1848" t="s">
        <v>5373</v>
      </c>
      <c r="D178" s="1848">
        <v>9.06568911E8</v>
      </c>
      <c r="E178" s="1848" t="s">
        <v>5374</v>
      </c>
      <c r="F178" s="1847" t="s">
        <v>5066</v>
      </c>
      <c r="G178" s="1849">
        <v>46017.0</v>
      </c>
      <c r="H178" s="1847" t="s">
        <v>5050</v>
      </c>
      <c r="I178" s="1850">
        <v>2990000.0</v>
      </c>
      <c r="J178" s="1848" t="s">
        <v>4149</v>
      </c>
      <c r="K178" s="1847" t="s">
        <v>5075</v>
      </c>
      <c r="L178" s="1848" t="s">
        <v>96</v>
      </c>
    </row>
    <row r="179">
      <c r="A179" s="1843"/>
      <c r="B179" s="1349">
        <v>704.0</v>
      </c>
      <c r="C179" s="1348" t="s">
        <v>5292</v>
      </c>
      <c r="D179" s="1348">
        <v>8.41417733E8</v>
      </c>
      <c r="E179" s="1348" t="s">
        <v>5293</v>
      </c>
      <c r="F179" s="1349" t="s">
        <v>5049</v>
      </c>
      <c r="G179" s="1851">
        <v>46020.0</v>
      </c>
      <c r="H179" s="1349" t="s">
        <v>5050</v>
      </c>
      <c r="I179" s="1845">
        <v>2830000.0</v>
      </c>
      <c r="J179" s="1348" t="s">
        <v>4099</v>
      </c>
      <c r="K179" s="1349" t="s">
        <v>5049</v>
      </c>
      <c r="L179" s="1348" t="s">
        <v>96</v>
      </c>
    </row>
    <row r="180">
      <c r="A180" s="1846"/>
      <c r="B180" s="1847">
        <v>705.0</v>
      </c>
      <c r="C180" s="1848" t="s">
        <v>5375</v>
      </c>
      <c r="D180" s="1848">
        <v>8.18051031E8</v>
      </c>
      <c r="E180" s="1848" t="s">
        <v>5376</v>
      </c>
      <c r="F180" s="1847" t="s">
        <v>5067</v>
      </c>
      <c r="G180" s="1852">
        <v>46034.0</v>
      </c>
      <c r="H180" s="1847" t="s">
        <v>3459</v>
      </c>
      <c r="I180" s="1850">
        <v>2850000.0</v>
      </c>
      <c r="J180" s="1848" t="s">
        <v>4128</v>
      </c>
      <c r="K180" s="1847" t="s">
        <v>4911</v>
      </c>
      <c r="L180" s="1848" t="s">
        <v>96</v>
      </c>
    </row>
    <row r="181">
      <c r="A181" s="1843"/>
      <c r="B181" s="1349">
        <v>708.0</v>
      </c>
      <c r="C181" s="1348" t="s">
        <v>5377</v>
      </c>
      <c r="D181" s="1348">
        <v>9.70671485E8</v>
      </c>
      <c r="E181" s="1348" t="s">
        <v>5378</v>
      </c>
      <c r="F181" s="1349" t="s">
        <v>4083</v>
      </c>
      <c r="G181" s="1844">
        <v>46069.0</v>
      </c>
      <c r="H181" s="1349" t="s">
        <v>5050</v>
      </c>
      <c r="I181" s="1845">
        <v>3090000.0</v>
      </c>
      <c r="J181" s="1348" t="s">
        <v>4099</v>
      </c>
      <c r="K181" s="1349" t="s">
        <v>4911</v>
      </c>
      <c r="L181" s="1348" t="s">
        <v>96</v>
      </c>
    </row>
    <row r="182">
      <c r="A182" s="1846"/>
      <c r="B182" s="1847">
        <v>709.0</v>
      </c>
      <c r="C182" s="1848" t="s">
        <v>5379</v>
      </c>
      <c r="D182" s="1848">
        <v>9.88816975E8</v>
      </c>
      <c r="E182" s="1848" t="s">
        <v>5380</v>
      </c>
      <c r="F182" s="1847" t="s">
        <v>4083</v>
      </c>
      <c r="G182" s="1849">
        <v>46021.0</v>
      </c>
      <c r="H182" s="1847" t="s">
        <v>5050</v>
      </c>
      <c r="I182" s="1850">
        <v>3090000.0</v>
      </c>
      <c r="J182" s="1848" t="s">
        <v>4099</v>
      </c>
      <c r="K182" s="1847" t="s">
        <v>5071</v>
      </c>
      <c r="L182" s="1848" t="s">
        <v>96</v>
      </c>
    </row>
    <row r="183">
      <c r="A183" s="1843"/>
      <c r="B183" s="1349">
        <v>710.0</v>
      </c>
      <c r="C183" s="1348" t="s">
        <v>5381</v>
      </c>
      <c r="D183" s="1348">
        <v>9.70705141E8</v>
      </c>
      <c r="E183" s="1348" t="s">
        <v>5382</v>
      </c>
      <c r="F183" s="1349" t="s">
        <v>5059</v>
      </c>
      <c r="G183" s="1851">
        <v>46020.0</v>
      </c>
      <c r="H183" s="1349" t="s">
        <v>3459</v>
      </c>
      <c r="I183" s="1845">
        <v>2950000.0</v>
      </c>
      <c r="J183" s="1348" t="s">
        <v>4099</v>
      </c>
      <c r="K183" s="1349" t="s">
        <v>5383</v>
      </c>
      <c r="L183" s="1348" t="s">
        <v>96</v>
      </c>
    </row>
    <row r="184">
      <c r="A184" s="1846"/>
      <c r="B184" s="1847">
        <v>713.0</v>
      </c>
      <c r="C184" s="1848" t="s">
        <v>5384</v>
      </c>
      <c r="D184" s="1848">
        <v>8.3279789E8</v>
      </c>
      <c r="E184" s="1848" t="s">
        <v>5385</v>
      </c>
      <c r="F184" s="1847" t="s">
        <v>5168</v>
      </c>
      <c r="G184" s="1849">
        <v>46017.0</v>
      </c>
      <c r="H184" s="1847" t="s">
        <v>3459</v>
      </c>
      <c r="I184" s="1850">
        <v>3090000.0</v>
      </c>
      <c r="J184" s="1848" t="s">
        <v>4128</v>
      </c>
      <c r="K184" s="1847" t="s">
        <v>5054</v>
      </c>
      <c r="L184" s="1848" t="s">
        <v>96</v>
      </c>
    </row>
    <row r="185">
      <c r="A185" s="1843"/>
      <c r="B185" s="1349">
        <v>714.0</v>
      </c>
      <c r="C185" s="1348" t="s">
        <v>5386</v>
      </c>
      <c r="D185" s="1348">
        <v>9.32248877E8</v>
      </c>
      <c r="E185" s="1348" t="s">
        <v>5387</v>
      </c>
      <c r="F185" s="1349" t="s">
        <v>5049</v>
      </c>
      <c r="G185" s="1851">
        <v>46020.0</v>
      </c>
      <c r="H185" s="1349" t="s">
        <v>3459</v>
      </c>
      <c r="I185" s="1845">
        <v>3690000.0</v>
      </c>
      <c r="J185" s="1348" t="s">
        <v>4099</v>
      </c>
      <c r="K185" s="1349" t="s">
        <v>4911</v>
      </c>
      <c r="L185" s="1348" t="s">
        <v>96</v>
      </c>
    </row>
    <row r="186">
      <c r="A186" s="1846"/>
      <c r="B186" s="1847">
        <v>715.0</v>
      </c>
      <c r="C186" s="1848" t="s">
        <v>5388</v>
      </c>
      <c r="D186" s="1848">
        <v>6.49595465E8</v>
      </c>
      <c r="E186" s="1848" t="s">
        <v>5389</v>
      </c>
      <c r="F186" s="1847" t="s">
        <v>5053</v>
      </c>
      <c r="G186" s="1849">
        <v>46020.0</v>
      </c>
      <c r="H186" s="1847" t="s">
        <v>3459</v>
      </c>
      <c r="I186" s="1850">
        <v>2990000.0</v>
      </c>
      <c r="J186" s="1848" t="s">
        <v>4149</v>
      </c>
      <c r="K186" s="1847" t="s">
        <v>5054</v>
      </c>
      <c r="L186" s="1848" t="s">
        <v>96</v>
      </c>
    </row>
    <row r="187">
      <c r="A187" s="1843"/>
      <c r="B187" s="1349">
        <v>718.0</v>
      </c>
      <c r="C187" s="1348" t="s">
        <v>5390</v>
      </c>
      <c r="D187" s="1348">
        <v>9.83932564E8</v>
      </c>
      <c r="E187" s="1348" t="s">
        <v>5391</v>
      </c>
      <c r="F187" s="1349" t="s">
        <v>5168</v>
      </c>
      <c r="G187" s="1851">
        <v>46020.0</v>
      </c>
      <c r="H187" s="1349" t="s">
        <v>3459</v>
      </c>
      <c r="I187" s="1845">
        <v>3090000.0</v>
      </c>
      <c r="J187" s="1348" t="s">
        <v>4099</v>
      </c>
      <c r="K187" s="1349" t="s">
        <v>5054</v>
      </c>
      <c r="L187" s="1348" t="s">
        <v>96</v>
      </c>
    </row>
    <row r="188">
      <c r="A188" s="1846"/>
      <c r="B188" s="1847">
        <v>719.0</v>
      </c>
      <c r="C188" s="1848" t="s">
        <v>5392</v>
      </c>
      <c r="D188" s="1848">
        <v>8.87871256E8</v>
      </c>
      <c r="E188" s="1848" t="s">
        <v>5393</v>
      </c>
      <c r="F188" s="1847" t="s">
        <v>5059</v>
      </c>
      <c r="G188" s="1849">
        <v>46020.0</v>
      </c>
      <c r="H188" s="1847" t="s">
        <v>3459</v>
      </c>
      <c r="I188" s="1850">
        <v>2990000.0</v>
      </c>
      <c r="J188" s="1848" t="s">
        <v>4099</v>
      </c>
      <c r="K188" s="1847" t="s">
        <v>5383</v>
      </c>
      <c r="L188" s="1848" t="s">
        <v>96</v>
      </c>
    </row>
    <row r="189">
      <c r="A189" s="1843"/>
      <c r="B189" s="1349">
        <v>720.0</v>
      </c>
      <c r="C189" s="1348" t="s">
        <v>5394</v>
      </c>
      <c r="D189" s="1348">
        <v>8.67839233E8</v>
      </c>
      <c r="E189" s="1854"/>
      <c r="F189" s="1349" t="s">
        <v>5168</v>
      </c>
      <c r="G189" s="1851">
        <v>46017.0</v>
      </c>
      <c r="H189" s="1349" t="s">
        <v>3516</v>
      </c>
      <c r="I189" s="1845">
        <v>3990000.0</v>
      </c>
      <c r="J189" s="1348" t="s">
        <v>4128</v>
      </c>
      <c r="K189" s="1349" t="s">
        <v>5054</v>
      </c>
      <c r="L189" s="1348" t="s">
        <v>96</v>
      </c>
    </row>
    <row r="190">
      <c r="A190" s="1846"/>
      <c r="B190" s="1847">
        <v>721.0</v>
      </c>
      <c r="C190" s="1848" t="s">
        <v>5395</v>
      </c>
      <c r="D190" s="1848">
        <v>8.77731718E8</v>
      </c>
      <c r="E190" s="1853"/>
      <c r="F190" s="1847" t="s">
        <v>5070</v>
      </c>
      <c r="G190" s="1849">
        <v>46020.0</v>
      </c>
      <c r="H190" s="1847" t="s">
        <v>3516</v>
      </c>
      <c r="I190" s="1850">
        <v>3850000.0</v>
      </c>
      <c r="J190" s="1848" t="s">
        <v>4099</v>
      </c>
      <c r="K190" s="1847" t="s">
        <v>5071</v>
      </c>
      <c r="L190" s="1848" t="s">
        <v>96</v>
      </c>
    </row>
    <row r="191">
      <c r="A191" s="1843"/>
      <c r="B191" s="1349">
        <v>723.0</v>
      </c>
      <c r="C191" s="1348" t="s">
        <v>5396</v>
      </c>
      <c r="D191" s="1348">
        <v>8.69873355E8</v>
      </c>
      <c r="E191" s="1348" t="s">
        <v>5397</v>
      </c>
      <c r="F191" s="1349" t="s">
        <v>5070</v>
      </c>
      <c r="G191" s="1851">
        <v>46020.0</v>
      </c>
      <c r="H191" s="1349" t="s">
        <v>3459</v>
      </c>
      <c r="I191" s="1845">
        <v>2150000.0</v>
      </c>
      <c r="J191" s="1348" t="s">
        <v>4516</v>
      </c>
      <c r="K191" s="1349" t="s">
        <v>5071</v>
      </c>
      <c r="L191" s="1348" t="s">
        <v>96</v>
      </c>
    </row>
    <row r="192">
      <c r="A192" s="1846"/>
      <c r="B192" s="1847">
        <v>801.0</v>
      </c>
      <c r="C192" s="1848" t="s">
        <v>5398</v>
      </c>
      <c r="D192" s="1848">
        <v>8.18169986E8</v>
      </c>
      <c r="E192" s="1848" t="s">
        <v>5072</v>
      </c>
      <c r="F192" s="1847" t="s">
        <v>5070</v>
      </c>
      <c r="G192" s="1849">
        <v>46017.0</v>
      </c>
      <c r="H192" s="1847" t="s">
        <v>3516</v>
      </c>
      <c r="I192" s="1850">
        <v>3735000.0</v>
      </c>
      <c r="J192" s="1848" t="s">
        <v>4128</v>
      </c>
      <c r="K192" s="1847" t="s">
        <v>5071</v>
      </c>
      <c r="L192" s="1848" t="s">
        <v>96</v>
      </c>
    </row>
    <row r="193">
      <c r="A193" s="1843"/>
      <c r="B193" s="1349">
        <v>802.0</v>
      </c>
      <c r="C193" s="1348" t="s">
        <v>5399</v>
      </c>
      <c r="D193" s="1348">
        <v>9.79659249E8</v>
      </c>
      <c r="E193" s="1348" t="s">
        <v>5400</v>
      </c>
      <c r="F193" s="1349" t="s">
        <v>5047</v>
      </c>
      <c r="G193" s="1851">
        <v>46017.0</v>
      </c>
      <c r="H193" s="1349" t="s">
        <v>3516</v>
      </c>
      <c r="I193" s="1845">
        <v>4040000.0</v>
      </c>
      <c r="J193" s="1348" t="s">
        <v>4128</v>
      </c>
      <c r="K193" s="1349" t="s">
        <v>5383</v>
      </c>
      <c r="L193" s="1348" t="s">
        <v>96</v>
      </c>
    </row>
    <row r="194">
      <c r="A194" s="1846"/>
      <c r="B194" s="1847">
        <v>803.0</v>
      </c>
      <c r="C194" s="1848" t="s">
        <v>5401</v>
      </c>
      <c r="D194" s="1848">
        <v>8.46923159E8</v>
      </c>
      <c r="E194" s="1848" t="s">
        <v>5402</v>
      </c>
      <c r="F194" s="1847" t="s">
        <v>5062</v>
      </c>
      <c r="G194" s="1852">
        <v>46101.0</v>
      </c>
      <c r="H194" s="1847" t="s">
        <v>5050</v>
      </c>
      <c r="I194" s="1850">
        <v>2885000.0</v>
      </c>
      <c r="J194" s="1848" t="s">
        <v>4099</v>
      </c>
      <c r="K194" s="1847" t="s">
        <v>4911</v>
      </c>
      <c r="L194" s="1848" t="s">
        <v>96</v>
      </c>
    </row>
    <row r="195">
      <c r="A195" s="1843"/>
      <c r="B195" s="1349">
        <v>806.0</v>
      </c>
      <c r="C195" s="1348" t="s">
        <v>5403</v>
      </c>
      <c r="D195" s="1348">
        <v>8.20125009E8</v>
      </c>
      <c r="E195" s="1348" t="s">
        <v>5404</v>
      </c>
      <c r="F195" s="1349" t="s">
        <v>5066</v>
      </c>
      <c r="G195" s="1844">
        <v>46078.0</v>
      </c>
      <c r="H195" s="1349" t="s">
        <v>3459</v>
      </c>
      <c r="I195" s="1845">
        <v>2990000.0</v>
      </c>
      <c r="J195" s="1348" t="s">
        <v>4149</v>
      </c>
      <c r="K195" s="1349" t="s">
        <v>5075</v>
      </c>
      <c r="L195" s="1348" t="s">
        <v>96</v>
      </c>
    </row>
    <row r="196">
      <c r="A196" s="1846"/>
      <c r="B196" s="1847">
        <v>807.0</v>
      </c>
      <c r="C196" s="1848" t="s">
        <v>5405</v>
      </c>
      <c r="D196" s="1848">
        <v>8.79795835E8</v>
      </c>
      <c r="E196" s="1848" t="s">
        <v>5406</v>
      </c>
      <c r="F196" s="1847" t="s">
        <v>5067</v>
      </c>
      <c r="G196" s="1852">
        <v>46080.0</v>
      </c>
      <c r="H196" s="1847" t="s">
        <v>3516</v>
      </c>
      <c r="I196" s="1850">
        <v>3935000.0</v>
      </c>
      <c r="J196" s="1848" t="s">
        <v>4099</v>
      </c>
      <c r="K196" s="1847" t="s">
        <v>5075</v>
      </c>
      <c r="L196" s="1848" t="s">
        <v>96</v>
      </c>
    </row>
    <row r="197">
      <c r="A197" s="1843"/>
      <c r="B197" s="1349">
        <v>809.0</v>
      </c>
      <c r="C197" s="1348" t="s">
        <v>5407</v>
      </c>
      <c r="D197" s="1348">
        <v>8.15538975E8</v>
      </c>
      <c r="E197" s="1348" t="s">
        <v>5408</v>
      </c>
      <c r="F197" s="1349" t="s">
        <v>5049</v>
      </c>
      <c r="G197" s="1844">
        <v>46085.0</v>
      </c>
      <c r="H197" s="1349" t="s">
        <v>5050</v>
      </c>
      <c r="I197" s="1845">
        <v>3490000.0</v>
      </c>
      <c r="J197" s="1348" t="s">
        <v>4099</v>
      </c>
      <c r="K197" s="1349" t="s">
        <v>5075</v>
      </c>
      <c r="L197" s="1348">
        <v>1.0</v>
      </c>
    </row>
    <row r="198">
      <c r="A198" s="1846"/>
      <c r="B198" s="1847">
        <v>811.0</v>
      </c>
      <c r="C198" s="1848" t="s">
        <v>5409</v>
      </c>
      <c r="D198" s="1848">
        <v>8.69018038E8</v>
      </c>
      <c r="E198" s="1853"/>
      <c r="F198" s="1847" t="s">
        <v>5067</v>
      </c>
      <c r="G198" s="1849">
        <v>46021.0</v>
      </c>
      <c r="H198" s="1847" t="s">
        <v>3459</v>
      </c>
      <c r="I198" s="1850">
        <v>2935000.0</v>
      </c>
      <c r="J198" s="1848" t="s">
        <v>4099</v>
      </c>
      <c r="K198" s="1847" t="s">
        <v>5191</v>
      </c>
      <c r="L198" s="1848" t="s">
        <v>96</v>
      </c>
    </row>
    <row r="199">
      <c r="A199" s="1843"/>
      <c r="B199" s="1349">
        <v>814.0</v>
      </c>
      <c r="C199" s="1348" t="s">
        <v>5410</v>
      </c>
      <c r="D199" s="1348">
        <v>8.91363846E8</v>
      </c>
      <c r="E199" s="1348" t="s">
        <v>5117</v>
      </c>
      <c r="F199" s="1349" t="s">
        <v>5057</v>
      </c>
      <c r="G199" s="1844">
        <v>46080.0</v>
      </c>
      <c r="H199" s="1349" t="s">
        <v>3459</v>
      </c>
      <c r="I199" s="1845">
        <v>3640000.0</v>
      </c>
      <c r="J199" s="1348" t="s">
        <v>4099</v>
      </c>
      <c r="K199" s="1349" t="s">
        <v>5075</v>
      </c>
      <c r="L199" s="1348" t="s">
        <v>96</v>
      </c>
    </row>
    <row r="200">
      <c r="A200" s="1846"/>
      <c r="B200" s="1847">
        <v>817.0</v>
      </c>
      <c r="C200" s="1848" t="s">
        <v>5411</v>
      </c>
      <c r="D200" s="1848">
        <v>8.67464531E8</v>
      </c>
      <c r="E200" s="1848" t="s">
        <v>5412</v>
      </c>
      <c r="F200" s="1847" t="s">
        <v>5070</v>
      </c>
      <c r="G200" s="1849">
        <v>46020.0</v>
      </c>
      <c r="H200" s="1847" t="s">
        <v>3459</v>
      </c>
      <c r="I200" s="1850">
        <v>2990000.0</v>
      </c>
      <c r="J200" s="1848" t="s">
        <v>4516</v>
      </c>
      <c r="K200" s="1847" t="s">
        <v>5071</v>
      </c>
      <c r="L200" s="1848" t="s">
        <v>96</v>
      </c>
    </row>
    <row r="201">
      <c r="A201" s="1843"/>
      <c r="B201" s="1349">
        <v>820.0</v>
      </c>
      <c r="C201" s="1348" t="s">
        <v>5413</v>
      </c>
      <c r="D201" s="1348">
        <v>9.70300109E8</v>
      </c>
      <c r="E201" s="1348" t="s">
        <v>5414</v>
      </c>
      <c r="F201" s="1349" t="s">
        <v>5070</v>
      </c>
      <c r="G201" s="1851">
        <v>46020.0</v>
      </c>
      <c r="H201" s="1349" t="s">
        <v>3516</v>
      </c>
      <c r="I201" s="1845">
        <v>3840000.0</v>
      </c>
      <c r="J201" s="1348" t="s">
        <v>4099</v>
      </c>
      <c r="K201" s="1349" t="s">
        <v>5071</v>
      </c>
      <c r="L201" s="1348" t="s">
        <v>96</v>
      </c>
    </row>
    <row r="202">
      <c r="A202" s="1846"/>
      <c r="B202" s="1847">
        <v>821.0</v>
      </c>
      <c r="C202" s="1848" t="s">
        <v>5415</v>
      </c>
      <c r="D202" s="1848">
        <v>8.16621399E8</v>
      </c>
      <c r="E202" s="1853"/>
      <c r="F202" s="1847" t="s">
        <v>5047</v>
      </c>
      <c r="G202" s="1849">
        <v>46017.0</v>
      </c>
      <c r="H202" s="1847" t="s">
        <v>3516</v>
      </c>
      <c r="I202" s="1850">
        <v>3735000.0</v>
      </c>
      <c r="J202" s="1848" t="s">
        <v>4128</v>
      </c>
      <c r="K202" s="1847" t="s">
        <v>5063</v>
      </c>
      <c r="L202" s="1848" t="s">
        <v>96</v>
      </c>
    </row>
    <row r="203">
      <c r="A203" s="1843"/>
      <c r="B203" s="1349">
        <v>822.0</v>
      </c>
      <c r="C203" s="1348" t="s">
        <v>5416</v>
      </c>
      <c r="D203" s="1348">
        <v>8.9944284E8</v>
      </c>
      <c r="E203" s="1348" t="s">
        <v>5417</v>
      </c>
      <c r="F203" s="1349" t="s">
        <v>5059</v>
      </c>
      <c r="G203" s="1844">
        <v>46112.0</v>
      </c>
      <c r="H203" s="1349" t="s">
        <v>3459</v>
      </c>
      <c r="I203" s="1845">
        <v>2735000.0</v>
      </c>
      <c r="J203" s="1348" t="s">
        <v>4099</v>
      </c>
      <c r="K203" s="1349" t="s">
        <v>4911</v>
      </c>
      <c r="L203" s="1348" t="s">
        <v>96</v>
      </c>
    </row>
    <row r="204">
      <c r="A204" s="1846"/>
      <c r="B204" s="1847">
        <v>824.0</v>
      </c>
      <c r="C204" s="1848" t="s">
        <v>5418</v>
      </c>
      <c r="D204" s="1848">
        <v>8.96687875E8</v>
      </c>
      <c r="E204" s="1848" t="s">
        <v>5419</v>
      </c>
      <c r="F204" s="1847" t="s">
        <v>5070</v>
      </c>
      <c r="G204" s="1852">
        <v>46080.0</v>
      </c>
      <c r="H204" s="1847" t="s">
        <v>3459</v>
      </c>
      <c r="I204" s="1850">
        <v>2235000.0</v>
      </c>
      <c r="J204" s="1848" t="s">
        <v>4099</v>
      </c>
      <c r="K204" s="1847" t="s">
        <v>5075</v>
      </c>
      <c r="L204" s="1848" t="s">
        <v>96</v>
      </c>
    </row>
    <row r="205">
      <c r="A205" s="1843"/>
      <c r="B205" s="1349">
        <v>825.0</v>
      </c>
      <c r="C205" s="1348" t="s">
        <v>5420</v>
      </c>
      <c r="D205" s="1348">
        <v>9.0978157E8</v>
      </c>
      <c r="E205" s="1348" t="s">
        <v>5421</v>
      </c>
      <c r="F205" s="1349" t="s">
        <v>5070</v>
      </c>
      <c r="G205" s="1844">
        <v>46108.0</v>
      </c>
      <c r="H205" s="1349" t="s">
        <v>3459</v>
      </c>
      <c r="I205" s="1845">
        <v>2235000.0</v>
      </c>
      <c r="J205" s="1348" t="s">
        <v>4099</v>
      </c>
      <c r="K205" s="1349" t="s">
        <v>4911</v>
      </c>
      <c r="L205" s="1348" t="s">
        <v>96</v>
      </c>
    </row>
    <row r="206">
      <c r="A206" s="1846"/>
      <c r="B206" s="1847">
        <v>903.0</v>
      </c>
      <c r="C206" s="1848" t="s">
        <v>5422</v>
      </c>
      <c r="D206" s="1848">
        <v>8.39519262E8</v>
      </c>
      <c r="E206" s="1848" t="s">
        <v>5423</v>
      </c>
      <c r="F206" s="1847" t="s">
        <v>5077</v>
      </c>
      <c r="G206" s="1849">
        <v>46021.0</v>
      </c>
      <c r="H206" s="1847" t="s">
        <v>5050</v>
      </c>
      <c r="I206" s="1850">
        <v>2920000.0</v>
      </c>
      <c r="J206" s="1848" t="s">
        <v>4402</v>
      </c>
      <c r="K206" s="1847" t="s">
        <v>5424</v>
      </c>
      <c r="L206" s="1848" t="s">
        <v>96</v>
      </c>
    </row>
    <row r="207">
      <c r="A207" s="1843"/>
      <c r="B207" s="1349">
        <v>904.0</v>
      </c>
      <c r="C207" s="1348" t="s">
        <v>5282</v>
      </c>
      <c r="D207" s="1348">
        <v>8.96988323E8</v>
      </c>
      <c r="E207" s="1348" t="s">
        <v>5283</v>
      </c>
      <c r="F207" s="1349" t="s">
        <v>5049</v>
      </c>
      <c r="G207" s="1851">
        <v>46020.0</v>
      </c>
      <c r="H207" s="1349" t="s">
        <v>5050</v>
      </c>
      <c r="I207" s="1845">
        <v>2970000.0</v>
      </c>
      <c r="J207" s="1348" t="s">
        <v>4099</v>
      </c>
      <c r="K207" s="1349" t="s">
        <v>5049</v>
      </c>
      <c r="L207" s="1348" t="s">
        <v>96</v>
      </c>
    </row>
    <row r="208">
      <c r="A208" s="1846"/>
      <c r="B208" s="1847">
        <v>906.0</v>
      </c>
      <c r="C208" s="1848" t="s">
        <v>3172</v>
      </c>
      <c r="D208" s="1848">
        <v>6.26236245E8</v>
      </c>
      <c r="E208" s="1853"/>
      <c r="F208" s="1847" t="s">
        <v>5067</v>
      </c>
      <c r="G208" s="1852">
        <v>46052.0</v>
      </c>
      <c r="H208" s="1847" t="s">
        <v>3459</v>
      </c>
      <c r="I208" s="1850">
        <v>3100000.0</v>
      </c>
      <c r="J208" s="1848" t="s">
        <v>4128</v>
      </c>
      <c r="K208" s="1847" t="s">
        <v>5071</v>
      </c>
      <c r="L208" s="1848" t="s">
        <v>96</v>
      </c>
    </row>
    <row r="209">
      <c r="A209" s="1843"/>
      <c r="B209" s="1349">
        <v>907.0</v>
      </c>
      <c r="C209" s="1348" t="s">
        <v>5425</v>
      </c>
      <c r="D209" s="1348">
        <v>8.6726922E8</v>
      </c>
      <c r="E209" s="1348" t="s">
        <v>5426</v>
      </c>
      <c r="F209" s="1349" t="s">
        <v>5049</v>
      </c>
      <c r="G209" s="1844">
        <v>46101.0</v>
      </c>
      <c r="H209" s="1349" t="s">
        <v>3516</v>
      </c>
      <c r="I209" s="1845">
        <v>3970000.0</v>
      </c>
      <c r="J209" s="1348" t="s">
        <v>4099</v>
      </c>
      <c r="K209" s="1349" t="s">
        <v>4911</v>
      </c>
      <c r="L209" s="1348" t="s">
        <v>96</v>
      </c>
    </row>
    <row r="210">
      <c r="A210" s="1846"/>
      <c r="B210" s="1847">
        <v>912.0</v>
      </c>
      <c r="C210" s="1848" t="s">
        <v>5427</v>
      </c>
      <c r="D210" s="1848">
        <v>9.25516945E8</v>
      </c>
      <c r="E210" s="1848" t="s">
        <v>5428</v>
      </c>
      <c r="F210" s="1847" t="s">
        <v>5049</v>
      </c>
      <c r="G210" s="1849">
        <v>46020.0</v>
      </c>
      <c r="H210" s="1847" t="s">
        <v>3459</v>
      </c>
      <c r="I210" s="1850">
        <v>2970000.0</v>
      </c>
      <c r="J210" s="1848" t="s">
        <v>4099</v>
      </c>
      <c r="K210" s="1847" t="s">
        <v>5049</v>
      </c>
      <c r="L210" s="1848" t="s">
        <v>96</v>
      </c>
    </row>
    <row r="211">
      <c r="A211" s="1843"/>
      <c r="B211" s="1349">
        <v>913.0</v>
      </c>
      <c r="C211" s="1348" t="s">
        <v>5429</v>
      </c>
      <c r="D211" s="1348">
        <v>8.30261515E8</v>
      </c>
      <c r="E211" s="1348" t="s">
        <v>5430</v>
      </c>
      <c r="F211" s="1349" t="s">
        <v>5047</v>
      </c>
      <c r="G211" s="1851">
        <v>46020.0</v>
      </c>
      <c r="H211" s="1349" t="s">
        <v>3459</v>
      </c>
      <c r="I211" s="1845">
        <v>2970000.0</v>
      </c>
      <c r="J211" s="1348" t="s">
        <v>4099</v>
      </c>
      <c r="K211" s="1349" t="s">
        <v>5067</v>
      </c>
      <c r="L211" s="1348" t="s">
        <v>96</v>
      </c>
    </row>
    <row r="212">
      <c r="A212" s="1846"/>
      <c r="B212" s="1847">
        <v>915.0</v>
      </c>
      <c r="C212" s="1848" t="s">
        <v>5431</v>
      </c>
      <c r="D212" s="1848">
        <v>8.77463357E8</v>
      </c>
      <c r="E212" s="1848" t="s">
        <v>5432</v>
      </c>
      <c r="F212" s="1847" t="s">
        <v>5067</v>
      </c>
      <c r="G212" s="1849">
        <v>46020.0</v>
      </c>
      <c r="H212" s="1847" t="s">
        <v>3459</v>
      </c>
      <c r="I212" s="1850">
        <v>2970000.0</v>
      </c>
      <c r="J212" s="1848" t="s">
        <v>4099</v>
      </c>
      <c r="K212" s="1847" t="s">
        <v>5067</v>
      </c>
      <c r="L212" s="1848" t="s">
        <v>96</v>
      </c>
    </row>
    <row r="213">
      <c r="A213" s="1843"/>
      <c r="B213" s="1349">
        <v>916.0</v>
      </c>
      <c r="C213" s="1348" t="s">
        <v>5433</v>
      </c>
      <c r="D213" s="1348">
        <v>9.57569056E8</v>
      </c>
      <c r="E213" s="1348" t="s">
        <v>5434</v>
      </c>
      <c r="F213" s="1349" t="s">
        <v>5067</v>
      </c>
      <c r="G213" s="1851">
        <v>46020.0</v>
      </c>
      <c r="H213" s="1349" t="s">
        <v>3459</v>
      </c>
      <c r="I213" s="1845">
        <v>2990000.0</v>
      </c>
      <c r="J213" s="1348" t="s">
        <v>4099</v>
      </c>
      <c r="K213" s="1349" t="s">
        <v>5067</v>
      </c>
      <c r="L213" s="1348" t="s">
        <v>96</v>
      </c>
    </row>
    <row r="214">
      <c r="A214" s="1846"/>
      <c r="B214" s="1847">
        <v>919.0</v>
      </c>
      <c r="C214" s="1848" t="s">
        <v>5209</v>
      </c>
      <c r="D214" s="1848">
        <v>8.00654656E8</v>
      </c>
      <c r="E214" s="1848" t="s">
        <v>5210</v>
      </c>
      <c r="F214" s="1847" t="s">
        <v>5077</v>
      </c>
      <c r="G214" s="1849">
        <v>46017.0</v>
      </c>
      <c r="H214" s="1847" t="s">
        <v>3459</v>
      </c>
      <c r="I214" s="1850">
        <v>2870000.0</v>
      </c>
      <c r="J214" s="1848" t="s">
        <v>4128</v>
      </c>
      <c r="K214" s="1847" t="s">
        <v>5081</v>
      </c>
      <c r="L214" s="1848" t="s">
        <v>96</v>
      </c>
    </row>
    <row r="215">
      <c r="A215" s="1843"/>
      <c r="B215" s="1349">
        <v>920.0</v>
      </c>
      <c r="C215" s="1348" t="s">
        <v>5435</v>
      </c>
      <c r="D215" s="1348">
        <v>6.24403663E8</v>
      </c>
      <c r="E215" s="1348" t="s">
        <v>5436</v>
      </c>
      <c r="F215" s="1349" t="s">
        <v>5081</v>
      </c>
      <c r="G215" s="1851">
        <v>46020.0</v>
      </c>
      <c r="H215" s="1349" t="s">
        <v>3516</v>
      </c>
      <c r="I215" s="1845">
        <v>3990000.0</v>
      </c>
      <c r="J215" s="1348" t="s">
        <v>4516</v>
      </c>
      <c r="K215" s="1349" t="s">
        <v>5081</v>
      </c>
      <c r="L215" s="1348" t="s">
        <v>96</v>
      </c>
    </row>
    <row r="216">
      <c r="A216" s="1846"/>
      <c r="B216" s="1847">
        <v>924.0</v>
      </c>
      <c r="C216" s="1848" t="s">
        <v>5437</v>
      </c>
      <c r="D216" s="1848">
        <v>8.97675935E8</v>
      </c>
      <c r="E216" s="1848" t="s">
        <v>5438</v>
      </c>
      <c r="F216" s="1847" t="s">
        <v>5059</v>
      </c>
      <c r="G216" s="1849">
        <v>46017.0</v>
      </c>
      <c r="H216" s="1847" t="s">
        <v>3459</v>
      </c>
      <c r="I216" s="1850">
        <v>2270000.0</v>
      </c>
      <c r="J216" s="1848" t="s">
        <v>4128</v>
      </c>
      <c r="K216" s="1847" t="s">
        <v>5067</v>
      </c>
      <c r="L216" s="1848" t="s">
        <v>96</v>
      </c>
    </row>
    <row r="217">
      <c r="A217" s="1843"/>
      <c r="B217" s="1349">
        <v>925.0</v>
      </c>
      <c r="C217" s="1348" t="s">
        <v>5439</v>
      </c>
      <c r="D217" s="1348">
        <v>9.84641547E8</v>
      </c>
      <c r="E217" s="1348" t="s">
        <v>5440</v>
      </c>
      <c r="F217" s="1349" t="s">
        <v>5077</v>
      </c>
      <c r="G217" s="1851">
        <v>46020.0</v>
      </c>
      <c r="H217" s="1349" t="s">
        <v>3459</v>
      </c>
      <c r="I217" s="1845">
        <v>2270000.0</v>
      </c>
      <c r="J217" s="1348" t="s">
        <v>4099</v>
      </c>
      <c r="K217" s="1349" t="s">
        <v>5067</v>
      </c>
      <c r="L217" s="1348" t="s">
        <v>96</v>
      </c>
    </row>
    <row r="218">
      <c r="A218" s="1857"/>
      <c r="B218" s="1857" t="s">
        <v>5441</v>
      </c>
      <c r="D218" s="1779"/>
      <c r="E218" s="1779"/>
      <c r="F218" s="1779"/>
      <c r="G218" s="1779"/>
      <c r="H218" s="1779"/>
      <c r="I218" s="1779"/>
      <c r="J218" s="1779"/>
      <c r="K218" s="1779"/>
      <c r="L218" s="1779"/>
    </row>
    <row r="219">
      <c r="A219" s="230"/>
      <c r="B219" s="230">
        <v>215.0</v>
      </c>
    </row>
  </sheetData>
  <mergeCells count="2">
    <mergeCell ref="B1:L1"/>
    <mergeCell ref="B218:C218"/>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8.5"/>
  </cols>
  <sheetData>
    <row r="1">
      <c r="A1" s="1858" t="s">
        <v>5442</v>
      </c>
    </row>
    <row r="2">
      <c r="A2" s="1859" t="s">
        <v>32</v>
      </c>
      <c r="B2" s="1859" t="s">
        <v>3434</v>
      </c>
      <c r="C2" s="1859" t="s">
        <v>3435</v>
      </c>
      <c r="D2" s="1859" t="s">
        <v>3436</v>
      </c>
      <c r="E2" s="1859" t="s">
        <v>240</v>
      </c>
      <c r="F2" s="1859" t="s">
        <v>4054</v>
      </c>
      <c r="G2" s="1859" t="s">
        <v>4865</v>
      </c>
      <c r="H2" s="1859" t="s">
        <v>4055</v>
      </c>
      <c r="I2" s="1859" t="s">
        <v>1251</v>
      </c>
      <c r="J2" s="1859" t="s">
        <v>5044</v>
      </c>
      <c r="K2" s="1859" t="s">
        <v>4053</v>
      </c>
    </row>
    <row r="3">
      <c r="A3" s="1349">
        <v>1001.0</v>
      </c>
      <c r="B3" s="1348" t="s">
        <v>5443</v>
      </c>
      <c r="C3" s="1348">
        <v>9.19959991E8</v>
      </c>
      <c r="D3" s="1348" t="s">
        <v>5444</v>
      </c>
      <c r="E3" s="1349" t="s">
        <v>5445</v>
      </c>
      <c r="F3" s="1851">
        <v>46020.0</v>
      </c>
      <c r="G3" s="1349" t="s">
        <v>3459</v>
      </c>
      <c r="H3" s="1845">
        <v>2200000.0</v>
      </c>
      <c r="I3" s="1348" t="s">
        <v>4099</v>
      </c>
      <c r="J3" s="1349" t="s">
        <v>5446</v>
      </c>
      <c r="K3" s="1348" t="s">
        <v>96</v>
      </c>
    </row>
    <row r="4">
      <c r="A4" s="1860">
        <v>1002.0</v>
      </c>
      <c r="B4" s="1861" t="s">
        <v>5447</v>
      </c>
      <c r="C4" s="1861">
        <v>9.74193359E8</v>
      </c>
      <c r="D4" s="1861" t="s">
        <v>5448</v>
      </c>
      <c r="E4" s="1860" t="s">
        <v>5445</v>
      </c>
      <c r="F4" s="1862">
        <v>46021.0</v>
      </c>
      <c r="G4" s="1860" t="s">
        <v>3459</v>
      </c>
      <c r="H4" s="1863">
        <v>2390000.0</v>
      </c>
      <c r="I4" s="1861" t="s">
        <v>4099</v>
      </c>
      <c r="J4" s="1860" t="s">
        <v>5449</v>
      </c>
      <c r="K4" s="1861" t="s">
        <v>96</v>
      </c>
    </row>
    <row r="5">
      <c r="A5" s="1349">
        <v>1003.0</v>
      </c>
      <c r="B5" s="1348" t="s">
        <v>5450</v>
      </c>
      <c r="C5" s="1348">
        <v>8.5112389E8</v>
      </c>
      <c r="D5" s="1854"/>
      <c r="E5" s="1349" t="s">
        <v>4911</v>
      </c>
      <c r="F5" s="1844">
        <v>45999.0</v>
      </c>
      <c r="G5" s="1349" t="s">
        <v>3459</v>
      </c>
      <c r="H5" s="1845">
        <v>2410000.0</v>
      </c>
      <c r="I5" s="1348" t="s">
        <v>4099</v>
      </c>
      <c r="J5" s="1349" t="s">
        <v>5451</v>
      </c>
      <c r="K5" s="1348" t="s">
        <v>96</v>
      </c>
    </row>
    <row r="6">
      <c r="A6" s="1860">
        <v>1005.0</v>
      </c>
      <c r="B6" s="1861" t="s">
        <v>5452</v>
      </c>
      <c r="C6" s="1861">
        <v>8.63376564E8</v>
      </c>
      <c r="D6" s="1861" t="s">
        <v>5453</v>
      </c>
      <c r="E6" s="1860" t="s">
        <v>663</v>
      </c>
      <c r="F6" s="1862">
        <v>46016.0</v>
      </c>
      <c r="G6" s="1860" t="s">
        <v>3459</v>
      </c>
      <c r="H6" s="1863">
        <v>2890000.0</v>
      </c>
      <c r="I6" s="1861" t="s">
        <v>4099</v>
      </c>
      <c r="J6" s="1860" t="s">
        <v>5454</v>
      </c>
      <c r="K6" s="1861" t="s">
        <v>96</v>
      </c>
    </row>
    <row r="7">
      <c r="A7" s="1349">
        <v>1006.0</v>
      </c>
      <c r="B7" s="1348" t="s">
        <v>5455</v>
      </c>
      <c r="C7" s="1348">
        <v>8.16871546E8</v>
      </c>
      <c r="D7" s="1348" t="s">
        <v>5456</v>
      </c>
      <c r="E7" s="1349" t="s">
        <v>5457</v>
      </c>
      <c r="F7" s="1851">
        <v>46021.0</v>
      </c>
      <c r="G7" s="1349" t="s">
        <v>3459</v>
      </c>
      <c r="H7" s="1845">
        <v>2890000.0</v>
      </c>
      <c r="I7" s="1348" t="s">
        <v>4099</v>
      </c>
      <c r="J7" s="1349" t="s">
        <v>5454</v>
      </c>
      <c r="K7" s="1348" t="s">
        <v>96</v>
      </c>
    </row>
    <row r="8">
      <c r="A8" s="1860">
        <v>1011.0</v>
      </c>
      <c r="B8" s="1861" t="s">
        <v>5458</v>
      </c>
      <c r="C8" s="1861">
        <v>8.15417141E8</v>
      </c>
      <c r="D8" s="1864"/>
      <c r="E8" s="1860" t="s">
        <v>5457</v>
      </c>
      <c r="F8" s="1862">
        <v>46020.0</v>
      </c>
      <c r="G8" s="1860" t="s">
        <v>3459</v>
      </c>
      <c r="H8" s="1863">
        <v>2600000.0</v>
      </c>
      <c r="I8" s="1861" t="s">
        <v>4099</v>
      </c>
      <c r="J8" s="1860" t="s">
        <v>5451</v>
      </c>
      <c r="K8" s="1861" t="s">
        <v>96</v>
      </c>
    </row>
    <row r="9">
      <c r="A9" s="1349">
        <v>1013.0</v>
      </c>
      <c r="B9" s="1348" t="s">
        <v>5459</v>
      </c>
      <c r="C9" s="1348">
        <v>9.30528787E8</v>
      </c>
      <c r="D9" s="1348" t="s">
        <v>96</v>
      </c>
      <c r="E9" s="1349" t="s">
        <v>4911</v>
      </c>
      <c r="F9" s="1844">
        <v>46092.0</v>
      </c>
      <c r="G9" s="1349" t="s">
        <v>3459</v>
      </c>
      <c r="H9" s="1845">
        <v>2690000.0</v>
      </c>
      <c r="I9" s="1348" t="s">
        <v>4099</v>
      </c>
      <c r="J9" s="1349" t="s">
        <v>4911</v>
      </c>
      <c r="K9" s="1348" t="s">
        <v>96</v>
      </c>
    </row>
    <row r="10">
      <c r="A10" s="1860">
        <v>1019.0</v>
      </c>
      <c r="B10" s="1861" t="s">
        <v>5460</v>
      </c>
      <c r="C10" s="1861">
        <v>8.73264569E8</v>
      </c>
      <c r="D10" s="1861" t="s">
        <v>5461</v>
      </c>
      <c r="E10" s="1860" t="s">
        <v>5457</v>
      </c>
      <c r="F10" s="1865">
        <v>46059.0</v>
      </c>
      <c r="G10" s="1860" t="s">
        <v>3459</v>
      </c>
      <c r="H10" s="1863">
        <v>2590000.0</v>
      </c>
      <c r="I10" s="1861" t="s">
        <v>4099</v>
      </c>
      <c r="J10" s="1860" t="s">
        <v>5454</v>
      </c>
      <c r="K10" s="1861" t="s">
        <v>96</v>
      </c>
    </row>
    <row r="11">
      <c r="A11" s="1349">
        <v>1020.0</v>
      </c>
      <c r="B11" s="1348" t="s">
        <v>5462</v>
      </c>
      <c r="C11" s="1348">
        <v>8.1531126E8</v>
      </c>
      <c r="D11" s="1348" t="s">
        <v>5463</v>
      </c>
      <c r="E11" s="1349" t="s">
        <v>5457</v>
      </c>
      <c r="F11" s="1851">
        <v>46013.0</v>
      </c>
      <c r="G11" s="1349" t="s">
        <v>3459</v>
      </c>
      <c r="H11" s="1845">
        <v>2390000.0</v>
      </c>
      <c r="I11" s="1348" t="s">
        <v>4099</v>
      </c>
      <c r="J11" s="1349" t="s">
        <v>5451</v>
      </c>
      <c r="K11" s="1348" t="s">
        <v>96</v>
      </c>
    </row>
    <row r="12">
      <c r="A12" s="1860">
        <v>1021.0</v>
      </c>
      <c r="B12" s="1861" t="s">
        <v>5460</v>
      </c>
      <c r="C12" s="1861">
        <v>8.73264569E8</v>
      </c>
      <c r="D12" s="1861" t="s">
        <v>5461</v>
      </c>
      <c r="E12" s="1860" t="s">
        <v>5457</v>
      </c>
      <c r="F12" s="1865">
        <v>46057.0</v>
      </c>
      <c r="G12" s="1860" t="s">
        <v>3459</v>
      </c>
      <c r="H12" s="1863">
        <v>2590000.0</v>
      </c>
      <c r="I12" s="1861" t="s">
        <v>4516</v>
      </c>
      <c r="J12" s="1860" t="s">
        <v>5454</v>
      </c>
      <c r="K12" s="1861" t="s">
        <v>96</v>
      </c>
    </row>
    <row r="13">
      <c r="A13" s="1349">
        <v>1102.0</v>
      </c>
      <c r="B13" s="1348" t="s">
        <v>5464</v>
      </c>
      <c r="C13" s="1348">
        <v>8.80292261E8</v>
      </c>
      <c r="D13" s="1348" t="s">
        <v>5465</v>
      </c>
      <c r="E13" s="1349" t="s">
        <v>5457</v>
      </c>
      <c r="F13" s="1851">
        <v>46021.0</v>
      </c>
      <c r="G13" s="1349" t="s">
        <v>3459</v>
      </c>
      <c r="H13" s="1845">
        <v>2490000.0</v>
      </c>
      <c r="I13" s="1348" t="s">
        <v>4099</v>
      </c>
      <c r="J13" s="1349" t="s">
        <v>5466</v>
      </c>
      <c r="K13" s="1348" t="s">
        <v>96</v>
      </c>
    </row>
    <row r="14">
      <c r="A14" s="1860">
        <v>1103.0</v>
      </c>
      <c r="B14" s="1861" t="s">
        <v>5467</v>
      </c>
      <c r="C14" s="1861">
        <v>8.97715355E8</v>
      </c>
      <c r="D14" s="1861" t="s">
        <v>5468</v>
      </c>
      <c r="E14" s="1860" t="s">
        <v>5445</v>
      </c>
      <c r="F14" s="1862">
        <v>46020.0</v>
      </c>
      <c r="G14" s="1860" t="s">
        <v>3459</v>
      </c>
      <c r="H14" s="1863">
        <v>2420000.0</v>
      </c>
      <c r="I14" s="1861" t="s">
        <v>4128</v>
      </c>
      <c r="J14" s="1860" t="s">
        <v>5466</v>
      </c>
      <c r="K14" s="1861" t="s">
        <v>96</v>
      </c>
    </row>
    <row r="15">
      <c r="A15" s="1349">
        <v>1106.0</v>
      </c>
      <c r="B15" s="1348" t="s">
        <v>5469</v>
      </c>
      <c r="C15" s="1348">
        <v>8.80947976E8</v>
      </c>
      <c r="D15" s="1348" t="s">
        <v>5470</v>
      </c>
      <c r="E15" s="1349" t="s">
        <v>5457</v>
      </c>
      <c r="F15" s="1851">
        <v>46021.0</v>
      </c>
      <c r="G15" s="1349" t="s">
        <v>3459</v>
      </c>
      <c r="H15" s="1845">
        <v>2890000.0</v>
      </c>
      <c r="I15" s="1348" t="s">
        <v>4099</v>
      </c>
      <c r="J15" s="1349" t="s">
        <v>4911</v>
      </c>
      <c r="K15" s="1348" t="s">
        <v>96</v>
      </c>
    </row>
    <row r="16">
      <c r="A16" s="1860">
        <v>1107.0</v>
      </c>
      <c r="B16" s="1861" t="s">
        <v>5471</v>
      </c>
      <c r="C16" s="1861">
        <v>8.16450433E8</v>
      </c>
      <c r="D16" s="1861" t="s">
        <v>5472</v>
      </c>
      <c r="E16" s="1860" t="s">
        <v>5457</v>
      </c>
      <c r="F16" s="1862">
        <v>46016.0</v>
      </c>
      <c r="G16" s="1860" t="s">
        <v>3459</v>
      </c>
      <c r="H16" s="1863">
        <v>2990000.0</v>
      </c>
      <c r="I16" s="1861" t="s">
        <v>4099</v>
      </c>
      <c r="J16" s="1860" t="s">
        <v>5451</v>
      </c>
      <c r="K16" s="1861" t="s">
        <v>96</v>
      </c>
    </row>
    <row r="17">
      <c r="A17" s="1349">
        <v>1112.0</v>
      </c>
      <c r="B17" s="1348" t="s">
        <v>5473</v>
      </c>
      <c r="C17" s="1348">
        <v>9.94804367E8</v>
      </c>
      <c r="D17" s="1348" t="s">
        <v>5474</v>
      </c>
      <c r="E17" s="1349" t="s">
        <v>5457</v>
      </c>
      <c r="F17" s="1851">
        <v>46003.0</v>
      </c>
      <c r="G17" s="1349" t="s">
        <v>3459</v>
      </c>
      <c r="H17" s="1845">
        <v>2590000.0</v>
      </c>
      <c r="I17" s="1348" t="s">
        <v>4099</v>
      </c>
      <c r="J17" s="1349" t="s">
        <v>5451</v>
      </c>
      <c r="K17" s="1348" t="s">
        <v>96</v>
      </c>
    </row>
    <row r="18">
      <c r="A18" s="1860">
        <v>1113.0</v>
      </c>
      <c r="B18" s="1861" t="s">
        <v>5475</v>
      </c>
      <c r="C18" s="1861">
        <v>8.89619426E8</v>
      </c>
      <c r="D18" s="1861" t="s">
        <v>5476</v>
      </c>
      <c r="E18" s="1860" t="s">
        <v>5445</v>
      </c>
      <c r="F18" s="1862">
        <v>46013.0</v>
      </c>
      <c r="G18" s="1860" t="s">
        <v>3459</v>
      </c>
      <c r="H18" s="1863">
        <v>2790000.0</v>
      </c>
      <c r="I18" s="1861" t="s">
        <v>4099</v>
      </c>
      <c r="J18" s="1860" t="s">
        <v>5449</v>
      </c>
      <c r="K18" s="1861" t="s">
        <v>96</v>
      </c>
    </row>
    <row r="19">
      <c r="A19" s="1349">
        <v>1117.0</v>
      </c>
      <c r="B19" s="1348" t="s">
        <v>4740</v>
      </c>
      <c r="C19" s="1866">
        <v>3.30767E11</v>
      </c>
      <c r="D19" s="1348" t="s">
        <v>4741</v>
      </c>
      <c r="E19" s="1349" t="s">
        <v>4911</v>
      </c>
      <c r="F19" s="1844">
        <v>46085.0</v>
      </c>
      <c r="G19" s="1349" t="s">
        <v>3459</v>
      </c>
      <c r="H19" s="1845">
        <v>2890000.0</v>
      </c>
      <c r="I19" s="1348" t="s">
        <v>5477</v>
      </c>
      <c r="J19" s="1349" t="s">
        <v>5451</v>
      </c>
      <c r="K19" s="1854"/>
    </row>
    <row r="20">
      <c r="A20" s="1860">
        <v>1120.0</v>
      </c>
      <c r="B20" s="1861" t="s">
        <v>5478</v>
      </c>
      <c r="C20" s="1861">
        <v>8.10259064E8</v>
      </c>
      <c r="D20" s="1861" t="s">
        <v>5479</v>
      </c>
      <c r="E20" s="1860" t="s">
        <v>5457</v>
      </c>
      <c r="F20" s="1862">
        <v>46003.0</v>
      </c>
      <c r="G20" s="1860" t="s">
        <v>3459</v>
      </c>
      <c r="H20" s="1863">
        <v>2590000.0</v>
      </c>
      <c r="I20" s="1861" t="s">
        <v>4099</v>
      </c>
      <c r="J20" s="1860" t="s">
        <v>5451</v>
      </c>
      <c r="K20" s="1861" t="s">
        <v>96</v>
      </c>
    </row>
    <row r="21">
      <c r="A21" s="1349">
        <v>1207.0</v>
      </c>
      <c r="B21" s="1348" t="s">
        <v>5480</v>
      </c>
      <c r="C21" s="1348">
        <v>6.13677128E8</v>
      </c>
      <c r="D21" s="1348" t="s">
        <v>5481</v>
      </c>
      <c r="E21" s="1349" t="s">
        <v>5445</v>
      </c>
      <c r="F21" s="1844">
        <v>45999.0</v>
      </c>
      <c r="G21" s="1349" t="s">
        <v>3459</v>
      </c>
      <c r="H21" s="1845">
        <v>3150000.0</v>
      </c>
      <c r="I21" s="1348" t="s">
        <v>4128</v>
      </c>
      <c r="J21" s="1349" t="s">
        <v>5449</v>
      </c>
      <c r="K21" s="1348" t="s">
        <v>96</v>
      </c>
    </row>
    <row r="22">
      <c r="A22" s="1860">
        <v>1211.0</v>
      </c>
      <c r="B22" s="1861" t="s">
        <v>5482</v>
      </c>
      <c r="C22" s="1861">
        <v>6.23544224E8</v>
      </c>
      <c r="D22" s="1861" t="s">
        <v>5483</v>
      </c>
      <c r="E22" s="1860" t="s">
        <v>4911</v>
      </c>
      <c r="F22" s="1865">
        <v>46112.0</v>
      </c>
      <c r="G22" s="1860" t="s">
        <v>3459</v>
      </c>
      <c r="H22" s="1863">
        <v>2690000.0</v>
      </c>
      <c r="I22" s="1861" t="s">
        <v>4128</v>
      </c>
      <c r="J22" s="1860" t="s">
        <v>5454</v>
      </c>
      <c r="K22" s="1861" t="s">
        <v>96</v>
      </c>
    </row>
    <row r="23">
      <c r="A23" s="1349">
        <v>1213.0</v>
      </c>
      <c r="B23" s="1348" t="s">
        <v>5484</v>
      </c>
      <c r="C23" s="1348">
        <v>6.23824991E8</v>
      </c>
      <c r="D23" s="1348" t="s">
        <v>5485</v>
      </c>
      <c r="E23" s="1349" t="s">
        <v>5457</v>
      </c>
      <c r="F23" s="1851">
        <v>46021.0</v>
      </c>
      <c r="G23" s="1349" t="s">
        <v>3459</v>
      </c>
      <c r="H23" s="1845">
        <v>2790000.0</v>
      </c>
      <c r="I23" s="1348" t="s">
        <v>4149</v>
      </c>
      <c r="J23" s="1349" t="s">
        <v>5446</v>
      </c>
      <c r="K23" s="1348" t="s">
        <v>96</v>
      </c>
    </row>
    <row r="24">
      <c r="A24" s="1860">
        <v>1217.0</v>
      </c>
      <c r="B24" s="1861" t="s">
        <v>5486</v>
      </c>
      <c r="C24" s="1861">
        <v>8.19701123E8</v>
      </c>
      <c r="D24" s="1864"/>
      <c r="E24" s="1860" t="s">
        <v>4911</v>
      </c>
      <c r="F24" s="1865">
        <v>46112.0</v>
      </c>
      <c r="G24" s="1860" t="s">
        <v>3459</v>
      </c>
      <c r="H24" s="1863">
        <v>2640000.0</v>
      </c>
      <c r="I24" s="1861" t="s">
        <v>4149</v>
      </c>
      <c r="J24" s="1860" t="s">
        <v>5454</v>
      </c>
      <c r="K24" s="1861" t="s">
        <v>96</v>
      </c>
    </row>
    <row r="25">
      <c r="A25" s="1349">
        <v>1218.0</v>
      </c>
      <c r="B25" s="1348" t="s">
        <v>5487</v>
      </c>
      <c r="C25" s="1348">
        <v>9.87892944E8</v>
      </c>
      <c r="D25" s="1348" t="s">
        <v>5488</v>
      </c>
      <c r="E25" s="1349" t="s">
        <v>4075</v>
      </c>
      <c r="F25" s="1844">
        <v>46076.0</v>
      </c>
      <c r="G25" s="1349" t="s">
        <v>3516</v>
      </c>
      <c r="H25" s="1845">
        <v>3310000.0</v>
      </c>
      <c r="I25" s="1348" t="s">
        <v>4099</v>
      </c>
      <c r="J25" s="1349" t="s">
        <v>5451</v>
      </c>
      <c r="K25" s="1348" t="s">
        <v>96</v>
      </c>
    </row>
    <row r="26">
      <c r="A26" s="1860">
        <v>1221.0</v>
      </c>
      <c r="B26" s="1861" t="s">
        <v>5489</v>
      </c>
      <c r="C26" s="1861">
        <v>6.14789628E8</v>
      </c>
      <c r="D26" s="1861" t="s">
        <v>5490</v>
      </c>
      <c r="E26" s="1860" t="s">
        <v>5457</v>
      </c>
      <c r="F26" s="1865">
        <v>45999.0</v>
      </c>
      <c r="G26" s="1860" t="s">
        <v>3459</v>
      </c>
      <c r="H26" s="1863">
        <v>1990000.0</v>
      </c>
      <c r="I26" s="1861" t="s">
        <v>4128</v>
      </c>
      <c r="J26" s="1860" t="s">
        <v>5491</v>
      </c>
      <c r="K26" s="1861" t="s">
        <v>96</v>
      </c>
    </row>
    <row r="27">
      <c r="A27" s="1349" t="s">
        <v>1593</v>
      </c>
      <c r="B27" s="1348" t="s">
        <v>5492</v>
      </c>
      <c r="C27" s="1348">
        <v>8.97820183E8</v>
      </c>
      <c r="D27" s="1348" t="s">
        <v>5493</v>
      </c>
      <c r="E27" s="1349" t="s">
        <v>5445</v>
      </c>
      <c r="F27" s="1851">
        <v>46017.0</v>
      </c>
      <c r="G27" s="1349" t="s">
        <v>3459</v>
      </c>
      <c r="H27" s="1845">
        <v>2190000.0</v>
      </c>
      <c r="I27" s="1348" t="s">
        <v>4128</v>
      </c>
      <c r="J27" s="1349" t="s">
        <v>5449</v>
      </c>
      <c r="K27" s="1348" t="s">
        <v>96</v>
      </c>
    </row>
    <row r="28">
      <c r="A28" s="1860" t="s">
        <v>323</v>
      </c>
      <c r="B28" s="1861" t="s">
        <v>5494</v>
      </c>
      <c r="C28" s="1861">
        <v>9.52942526E8</v>
      </c>
      <c r="D28" s="1861" t="s">
        <v>5495</v>
      </c>
      <c r="E28" s="1860" t="s">
        <v>5445</v>
      </c>
      <c r="F28" s="1862">
        <v>46020.0</v>
      </c>
      <c r="G28" s="1860" t="s">
        <v>3459</v>
      </c>
      <c r="H28" s="1863">
        <v>2150000.0</v>
      </c>
      <c r="I28" s="1861" t="s">
        <v>4128</v>
      </c>
      <c r="J28" s="1860" t="s">
        <v>5449</v>
      </c>
      <c r="K28" s="1861" t="s">
        <v>96</v>
      </c>
    </row>
    <row r="29">
      <c r="A29" s="1349" t="s">
        <v>3643</v>
      </c>
      <c r="B29" s="1348" t="s">
        <v>5496</v>
      </c>
      <c r="C29" s="1348">
        <v>9.52538455E8</v>
      </c>
      <c r="D29" s="1348" t="s">
        <v>96</v>
      </c>
      <c r="E29" s="1349" t="s">
        <v>4911</v>
      </c>
      <c r="F29" s="1851">
        <v>46013.0</v>
      </c>
      <c r="G29" s="1349" t="s">
        <v>3459</v>
      </c>
      <c r="H29" s="1845">
        <v>2630000.0</v>
      </c>
      <c r="I29" s="1348" t="s">
        <v>4128</v>
      </c>
      <c r="J29" s="1349" t="s">
        <v>5497</v>
      </c>
      <c r="K29" s="1348" t="s">
        <v>96</v>
      </c>
    </row>
    <row r="30">
      <c r="A30" s="1860" t="s">
        <v>698</v>
      </c>
      <c r="B30" s="1861" t="s">
        <v>5498</v>
      </c>
      <c r="C30" s="1861">
        <v>8.15758388E8</v>
      </c>
      <c r="D30" s="1861" t="s">
        <v>5499</v>
      </c>
      <c r="E30" s="1860" t="s">
        <v>4911</v>
      </c>
      <c r="F30" s="1865">
        <v>46112.0</v>
      </c>
      <c r="G30" s="1860" t="s">
        <v>3459</v>
      </c>
      <c r="H30" s="1863">
        <v>2540000.0</v>
      </c>
      <c r="I30" s="1861" t="s">
        <v>4516</v>
      </c>
      <c r="J30" s="1860" t="s">
        <v>5466</v>
      </c>
      <c r="K30" s="1861" t="s">
        <v>96</v>
      </c>
    </row>
    <row r="31">
      <c r="A31" s="1349" t="s">
        <v>684</v>
      </c>
      <c r="B31" s="1348" t="s">
        <v>5500</v>
      </c>
      <c r="C31" s="1348">
        <v>6.31739719E8</v>
      </c>
      <c r="D31" s="1348" t="s">
        <v>5501</v>
      </c>
      <c r="E31" s="1349" t="s">
        <v>5445</v>
      </c>
      <c r="F31" s="1851">
        <v>46020.0</v>
      </c>
      <c r="G31" s="1349" t="s">
        <v>3459</v>
      </c>
      <c r="H31" s="1845">
        <v>2570000.0</v>
      </c>
      <c r="I31" s="1348" t="s">
        <v>4516</v>
      </c>
      <c r="J31" s="1349" t="s">
        <v>5466</v>
      </c>
      <c r="K31" s="1348" t="s">
        <v>96</v>
      </c>
    </row>
    <row r="32">
      <c r="A32" s="1860" t="s">
        <v>717</v>
      </c>
      <c r="B32" s="1861" t="s">
        <v>5502</v>
      </c>
      <c r="C32" s="1861">
        <v>8.97745486E8</v>
      </c>
      <c r="D32" s="1861" t="s">
        <v>5503</v>
      </c>
      <c r="E32" s="1860" t="s">
        <v>4911</v>
      </c>
      <c r="F32" s="1862">
        <v>46006.0</v>
      </c>
      <c r="G32" s="1860" t="s">
        <v>3459</v>
      </c>
      <c r="H32" s="1863">
        <v>2570000.0</v>
      </c>
      <c r="I32" s="1861" t="s">
        <v>4099</v>
      </c>
      <c r="J32" s="1860" t="s">
        <v>5466</v>
      </c>
      <c r="K32" s="1861" t="s">
        <v>96</v>
      </c>
    </row>
    <row r="33">
      <c r="A33" s="1349" t="s">
        <v>435</v>
      </c>
      <c r="B33" s="1348" t="s">
        <v>5504</v>
      </c>
      <c r="C33" s="1348">
        <v>9.05494998E8</v>
      </c>
      <c r="D33" s="1348" t="s">
        <v>5505</v>
      </c>
      <c r="E33" s="1349" t="s">
        <v>5445</v>
      </c>
      <c r="F33" s="1851">
        <v>46020.0</v>
      </c>
      <c r="G33" s="1349" t="s">
        <v>3459</v>
      </c>
      <c r="H33" s="1845">
        <v>2570000.0</v>
      </c>
      <c r="I33" s="1348" t="s">
        <v>4128</v>
      </c>
      <c r="J33" s="1349" t="s">
        <v>5466</v>
      </c>
      <c r="K33" s="1348" t="s">
        <v>96</v>
      </c>
    </row>
    <row r="34">
      <c r="A34" s="1860" t="s">
        <v>1663</v>
      </c>
      <c r="B34" s="1861" t="s">
        <v>5506</v>
      </c>
      <c r="C34" s="1861">
        <v>8.74295551E8</v>
      </c>
      <c r="D34" s="1861" t="s">
        <v>5507</v>
      </c>
      <c r="E34" s="1860" t="s">
        <v>4911</v>
      </c>
      <c r="F34" s="1862">
        <v>46020.0</v>
      </c>
      <c r="G34" s="1860" t="s">
        <v>3459</v>
      </c>
      <c r="H34" s="1863">
        <v>2450000.0</v>
      </c>
      <c r="I34" s="1861" t="s">
        <v>4516</v>
      </c>
      <c r="J34" s="1860" t="s">
        <v>5466</v>
      </c>
      <c r="K34" s="1861" t="s">
        <v>96</v>
      </c>
    </row>
    <row r="35">
      <c r="A35" s="1349" t="s">
        <v>3663</v>
      </c>
      <c r="B35" s="1348" t="s">
        <v>5508</v>
      </c>
      <c r="C35" s="1348">
        <v>9.4562207E8</v>
      </c>
      <c r="D35" s="1348" t="s">
        <v>5509</v>
      </c>
      <c r="E35" s="1349" t="s">
        <v>4911</v>
      </c>
      <c r="F35" s="1844">
        <v>46069.0</v>
      </c>
      <c r="G35" s="1349" t="s">
        <v>3459</v>
      </c>
      <c r="H35" s="1845">
        <v>2470000.0</v>
      </c>
      <c r="I35" s="1348" t="s">
        <v>4516</v>
      </c>
      <c r="J35" s="1349" t="s">
        <v>5466</v>
      </c>
      <c r="K35" s="1348" t="s">
        <v>96</v>
      </c>
    </row>
    <row r="36">
      <c r="A36" s="1860" t="s">
        <v>1793</v>
      </c>
      <c r="B36" s="1861" t="s">
        <v>5510</v>
      </c>
      <c r="C36" s="1861">
        <v>6.15196566E8</v>
      </c>
      <c r="D36" s="1861" t="s">
        <v>5511</v>
      </c>
      <c r="E36" s="1860" t="s">
        <v>5512</v>
      </c>
      <c r="F36" s="1862">
        <v>46015.0</v>
      </c>
      <c r="G36" s="1860" t="s">
        <v>3459</v>
      </c>
      <c r="H36" s="1863">
        <v>2790000.0</v>
      </c>
      <c r="I36" s="1861" t="s">
        <v>4099</v>
      </c>
      <c r="J36" s="1860" t="s">
        <v>5466</v>
      </c>
      <c r="K36" s="1861" t="s">
        <v>96</v>
      </c>
    </row>
    <row r="37">
      <c r="A37" s="1349" t="s">
        <v>1863</v>
      </c>
      <c r="B37" s="1348" t="s">
        <v>5513</v>
      </c>
      <c r="C37" s="1348">
        <v>9.23942641E8</v>
      </c>
      <c r="D37" s="1348" t="s">
        <v>5514</v>
      </c>
      <c r="E37" s="1349" t="s">
        <v>5168</v>
      </c>
      <c r="F37" s="1844">
        <v>46097.0</v>
      </c>
      <c r="G37" s="1349" t="s">
        <v>3516</v>
      </c>
      <c r="H37" s="1845">
        <v>3150000.0</v>
      </c>
      <c r="I37" s="1348" t="s">
        <v>4149</v>
      </c>
      <c r="J37" s="1349" t="s">
        <v>5466</v>
      </c>
      <c r="K37" s="1348" t="s">
        <v>96</v>
      </c>
    </row>
    <row r="38">
      <c r="A38" s="1860" t="s">
        <v>1597</v>
      </c>
      <c r="B38" s="1861" t="s">
        <v>5319</v>
      </c>
      <c r="C38" s="1861">
        <v>8.14232008E8</v>
      </c>
      <c r="D38" s="1861" t="s">
        <v>5320</v>
      </c>
      <c r="E38" s="1860" t="s">
        <v>4911</v>
      </c>
      <c r="F38" s="1862">
        <v>46016.0</v>
      </c>
      <c r="G38" s="1860" t="s">
        <v>3459</v>
      </c>
      <c r="H38" s="1863">
        <v>2220000.0</v>
      </c>
      <c r="I38" s="1861" t="s">
        <v>4128</v>
      </c>
      <c r="J38" s="1860" t="s">
        <v>5466</v>
      </c>
      <c r="K38" s="1861" t="s">
        <v>96</v>
      </c>
    </row>
    <row r="39">
      <c r="A39" s="1349">
        <v>1401.0</v>
      </c>
      <c r="B39" s="1348" t="s">
        <v>5515</v>
      </c>
      <c r="C39" s="1348">
        <v>8.49560225E8</v>
      </c>
      <c r="D39" s="1348" t="s">
        <v>5516</v>
      </c>
      <c r="E39" s="1349" t="s">
        <v>4911</v>
      </c>
      <c r="F39" s="1844">
        <v>46043.0</v>
      </c>
      <c r="G39" s="1349" t="s">
        <v>3459</v>
      </c>
      <c r="H39" s="1845">
        <v>2390000.0</v>
      </c>
      <c r="I39" s="1348" t="s">
        <v>4099</v>
      </c>
      <c r="J39" s="1349" t="s">
        <v>4911</v>
      </c>
      <c r="K39" s="1348" t="s">
        <v>96</v>
      </c>
    </row>
    <row r="40">
      <c r="A40" s="1860">
        <v>1403.0</v>
      </c>
      <c r="B40" s="1861" t="s">
        <v>5517</v>
      </c>
      <c r="C40" s="1861">
        <v>8.17813508E8</v>
      </c>
      <c r="D40" s="1864"/>
      <c r="E40" s="1860" t="s">
        <v>4911</v>
      </c>
      <c r="F40" s="1865">
        <v>46052.0</v>
      </c>
      <c r="G40" s="1860" t="s">
        <v>3459</v>
      </c>
      <c r="H40" s="1863">
        <v>2620000.0</v>
      </c>
      <c r="I40" s="1861" t="s">
        <v>4099</v>
      </c>
      <c r="J40" s="1860" t="s">
        <v>5491</v>
      </c>
      <c r="K40" s="1861" t="s">
        <v>96</v>
      </c>
    </row>
    <row r="41">
      <c r="A41" s="1349">
        <v>1404.0</v>
      </c>
      <c r="B41" s="1348" t="s">
        <v>5518</v>
      </c>
      <c r="C41" s="1348">
        <v>8.18134217E8</v>
      </c>
      <c r="D41" s="1854"/>
      <c r="E41" s="1349" t="s">
        <v>4075</v>
      </c>
      <c r="F41" s="1851">
        <v>46021.0</v>
      </c>
      <c r="G41" s="1349" t="s">
        <v>3459</v>
      </c>
      <c r="H41" s="1845">
        <v>2910000.0</v>
      </c>
      <c r="I41" s="1348" t="s">
        <v>4099</v>
      </c>
      <c r="J41" s="1349" t="s">
        <v>5446</v>
      </c>
      <c r="K41" s="1348" t="s">
        <v>96</v>
      </c>
    </row>
    <row r="42">
      <c r="A42" s="1860">
        <v>1405.0</v>
      </c>
      <c r="B42" s="1861" t="s">
        <v>5519</v>
      </c>
      <c r="C42" s="1861">
        <v>8.99363051E8</v>
      </c>
      <c r="D42" s="1864"/>
      <c r="E42" s="1860" t="s">
        <v>4075</v>
      </c>
      <c r="F42" s="1862">
        <v>46021.0</v>
      </c>
      <c r="G42" s="1860" t="s">
        <v>3459</v>
      </c>
      <c r="H42" s="1863">
        <v>2750000.0</v>
      </c>
      <c r="I42" s="1861" t="s">
        <v>4099</v>
      </c>
      <c r="J42" s="1860" t="s">
        <v>5446</v>
      </c>
      <c r="K42" s="1861" t="s">
        <v>96</v>
      </c>
    </row>
    <row r="43">
      <c r="A43" s="1349">
        <v>1406.0</v>
      </c>
      <c r="B43" s="1348" t="s">
        <v>5520</v>
      </c>
      <c r="C43" s="1348">
        <v>8.35448246E8</v>
      </c>
      <c r="D43" s="1348" t="s">
        <v>5521</v>
      </c>
      <c r="E43" s="1349" t="s">
        <v>4911</v>
      </c>
      <c r="F43" s="1851">
        <v>46020.0</v>
      </c>
      <c r="G43" s="1349" t="s">
        <v>3459</v>
      </c>
      <c r="H43" s="1845">
        <v>2780000.0</v>
      </c>
      <c r="I43" s="1348" t="s">
        <v>4099</v>
      </c>
      <c r="J43" s="1349" t="s">
        <v>5491</v>
      </c>
      <c r="K43" s="1348" t="s">
        <v>96</v>
      </c>
    </row>
    <row r="44">
      <c r="A44" s="1860">
        <v>1407.0</v>
      </c>
      <c r="B44" s="1861" t="s">
        <v>5522</v>
      </c>
      <c r="C44" s="1861">
        <v>8.488196E8</v>
      </c>
      <c r="D44" s="1861" t="s">
        <v>5523</v>
      </c>
      <c r="E44" s="1860" t="s">
        <v>4075</v>
      </c>
      <c r="F44" s="1862">
        <v>46003.0</v>
      </c>
      <c r="G44" s="1860" t="s">
        <v>3459</v>
      </c>
      <c r="H44" s="1863">
        <v>2780000.0</v>
      </c>
      <c r="I44" s="1861" t="s">
        <v>4516</v>
      </c>
      <c r="J44" s="1860" t="s">
        <v>5446</v>
      </c>
      <c r="K44" s="1861" t="s">
        <v>96</v>
      </c>
    </row>
    <row r="45">
      <c r="A45" s="1349">
        <v>1410.0</v>
      </c>
      <c r="B45" s="1348" t="s">
        <v>5524</v>
      </c>
      <c r="C45" s="1348">
        <v>6.41188877E8</v>
      </c>
      <c r="D45" s="1348" t="s">
        <v>5525</v>
      </c>
      <c r="E45" s="1349" t="s">
        <v>4911</v>
      </c>
      <c r="F45" s="1851">
        <v>46002.0</v>
      </c>
      <c r="G45" s="1349" t="s">
        <v>3516</v>
      </c>
      <c r="H45" s="1845">
        <v>3410000.0</v>
      </c>
      <c r="I45" s="1348" t="s">
        <v>4099</v>
      </c>
      <c r="J45" s="1349" t="s">
        <v>5491</v>
      </c>
      <c r="K45" s="1348" t="s">
        <v>96</v>
      </c>
    </row>
    <row r="46">
      <c r="A46" s="1860">
        <v>1411.0</v>
      </c>
      <c r="B46" s="1861" t="s">
        <v>5526</v>
      </c>
      <c r="C46" s="1861">
        <v>8.82525733E8</v>
      </c>
      <c r="D46" s="1861" t="s">
        <v>5527</v>
      </c>
      <c r="E46" s="1860" t="s">
        <v>5457</v>
      </c>
      <c r="F46" s="1862">
        <v>46020.0</v>
      </c>
      <c r="G46" s="1860" t="s">
        <v>3459</v>
      </c>
      <c r="H46" s="1863">
        <v>2710000.0</v>
      </c>
      <c r="I46" s="1861" t="s">
        <v>4516</v>
      </c>
      <c r="J46" s="1860" t="s">
        <v>5491</v>
      </c>
      <c r="K46" s="1861" t="s">
        <v>96</v>
      </c>
    </row>
    <row r="47">
      <c r="A47" s="1349">
        <v>1412.0</v>
      </c>
      <c r="B47" s="1348" t="s">
        <v>5528</v>
      </c>
      <c r="C47" s="1348">
        <v>8.70476237E8</v>
      </c>
      <c r="D47" s="1348" t="s">
        <v>5529</v>
      </c>
      <c r="E47" s="1349" t="s">
        <v>5445</v>
      </c>
      <c r="F47" s="1844">
        <v>45999.0</v>
      </c>
      <c r="G47" s="1349" t="s">
        <v>3459</v>
      </c>
      <c r="H47" s="1845">
        <v>2600000.0</v>
      </c>
      <c r="I47" s="1348" t="s">
        <v>4099</v>
      </c>
      <c r="J47" s="1349" t="s">
        <v>5446</v>
      </c>
      <c r="K47" s="1348" t="s">
        <v>96</v>
      </c>
    </row>
    <row r="48">
      <c r="A48" s="1860">
        <v>1415.0</v>
      </c>
      <c r="B48" s="1861" t="s">
        <v>5530</v>
      </c>
      <c r="C48" s="1861">
        <v>8.26132571E8</v>
      </c>
      <c r="D48" s="1861" t="s">
        <v>5531</v>
      </c>
      <c r="E48" s="1860" t="s">
        <v>5445</v>
      </c>
      <c r="F48" s="1865">
        <v>45999.0</v>
      </c>
      <c r="G48" s="1860" t="s">
        <v>3459</v>
      </c>
      <c r="H48" s="1863">
        <v>2680000.0</v>
      </c>
      <c r="I48" s="1861" t="s">
        <v>4128</v>
      </c>
      <c r="J48" s="1860" t="s">
        <v>5446</v>
      </c>
      <c r="K48" s="1861" t="s">
        <v>96</v>
      </c>
    </row>
    <row r="49">
      <c r="A49" s="1349">
        <v>1417.0</v>
      </c>
      <c r="B49" s="1348" t="s">
        <v>5532</v>
      </c>
      <c r="C49" s="1348">
        <v>8.46390033E8</v>
      </c>
      <c r="D49" s="1348" t="s">
        <v>5533</v>
      </c>
      <c r="E49" s="1349" t="s">
        <v>4911</v>
      </c>
      <c r="F49" s="1844">
        <v>46080.0</v>
      </c>
      <c r="G49" s="1349" t="s">
        <v>3459</v>
      </c>
      <c r="H49" s="1845">
        <v>2670000.0</v>
      </c>
      <c r="I49" s="1348" t="s">
        <v>4128</v>
      </c>
      <c r="J49" s="1349" t="s">
        <v>5466</v>
      </c>
      <c r="K49" s="1348" t="s">
        <v>96</v>
      </c>
    </row>
    <row r="50">
      <c r="A50" s="1860">
        <v>1420.0</v>
      </c>
      <c r="B50" s="1861" t="s">
        <v>5534</v>
      </c>
      <c r="C50" s="1861">
        <v>6.35946459E8</v>
      </c>
      <c r="D50" s="1861" t="s">
        <v>5535</v>
      </c>
      <c r="E50" s="1860" t="s">
        <v>4911</v>
      </c>
      <c r="F50" s="1862">
        <v>46008.0</v>
      </c>
      <c r="G50" s="1860" t="s">
        <v>3459</v>
      </c>
      <c r="H50" s="1863">
        <v>2630000.0</v>
      </c>
      <c r="I50" s="1861" t="s">
        <v>4099</v>
      </c>
      <c r="J50" s="1860" t="s">
        <v>5451</v>
      </c>
      <c r="K50" s="1861" t="s">
        <v>96</v>
      </c>
    </row>
    <row r="51">
      <c r="A51" s="1349">
        <v>1421.0</v>
      </c>
      <c r="B51" s="1348" t="s">
        <v>5536</v>
      </c>
      <c r="C51" s="1348">
        <v>8.92014727E8</v>
      </c>
      <c r="D51" s="1348" t="s">
        <v>5537</v>
      </c>
      <c r="E51" s="1349" t="s">
        <v>5445</v>
      </c>
      <c r="F51" s="1844">
        <v>46079.0</v>
      </c>
      <c r="G51" s="1349" t="s">
        <v>3459</v>
      </c>
      <c r="H51" s="1845">
        <v>2290000.0</v>
      </c>
      <c r="I51" s="1348" t="s">
        <v>4128</v>
      </c>
      <c r="J51" s="1349" t="s">
        <v>5451</v>
      </c>
      <c r="K51" s="1348" t="s">
        <v>96</v>
      </c>
    </row>
    <row r="52">
      <c r="A52" s="1860">
        <v>1504.0</v>
      </c>
      <c r="B52" s="1861" t="s">
        <v>5538</v>
      </c>
      <c r="C52" s="1861">
        <v>8.88992664E8</v>
      </c>
      <c r="D52" s="1861" t="s">
        <v>5539</v>
      </c>
      <c r="E52" s="1860" t="s">
        <v>4075</v>
      </c>
      <c r="F52" s="1862">
        <v>46009.0</v>
      </c>
      <c r="G52" s="1860" t="s">
        <v>3459</v>
      </c>
      <c r="H52" s="1863">
        <v>2850000.0</v>
      </c>
      <c r="I52" s="1861" t="s">
        <v>4099</v>
      </c>
      <c r="J52" s="1860" t="s">
        <v>5497</v>
      </c>
      <c r="K52" s="1861" t="s">
        <v>96</v>
      </c>
    </row>
    <row r="53">
      <c r="A53" s="1349">
        <v>1505.0</v>
      </c>
      <c r="B53" s="1348" t="s">
        <v>5540</v>
      </c>
      <c r="C53" s="1348">
        <v>8.51383807E8</v>
      </c>
      <c r="D53" s="1348" t="s">
        <v>5541</v>
      </c>
      <c r="E53" s="1349" t="s">
        <v>4911</v>
      </c>
      <c r="F53" s="1844">
        <v>46111.0</v>
      </c>
      <c r="G53" s="1349" t="s">
        <v>3459</v>
      </c>
      <c r="H53" s="1845">
        <v>2700000.0</v>
      </c>
      <c r="I53" s="1348" t="s">
        <v>4149</v>
      </c>
      <c r="J53" s="1349" t="s">
        <v>5451</v>
      </c>
      <c r="K53" s="1348">
        <v>8.51383807E8</v>
      </c>
    </row>
    <row r="54">
      <c r="A54" s="1860">
        <v>1506.0</v>
      </c>
      <c r="B54" s="1861" t="s">
        <v>5542</v>
      </c>
      <c r="C54" s="1861">
        <v>8.76719415E8</v>
      </c>
      <c r="D54" s="1861" t="s">
        <v>5543</v>
      </c>
      <c r="E54" s="1860" t="s">
        <v>4911</v>
      </c>
      <c r="F54" s="1865">
        <v>46111.0</v>
      </c>
      <c r="G54" s="1860" t="s">
        <v>3459</v>
      </c>
      <c r="H54" s="1863">
        <v>2730000.0</v>
      </c>
      <c r="I54" s="1861" t="s">
        <v>4149</v>
      </c>
      <c r="J54" s="1860" t="s">
        <v>5451</v>
      </c>
      <c r="K54" s="1861">
        <v>8.76719415E8</v>
      </c>
    </row>
    <row r="55">
      <c r="A55" s="1349">
        <v>1507.0</v>
      </c>
      <c r="B55" s="1348" t="s">
        <v>5544</v>
      </c>
      <c r="C55" s="1348">
        <v>8.05918131E8</v>
      </c>
      <c r="D55" s="1348" t="s">
        <v>5545</v>
      </c>
      <c r="E55" s="1349" t="s">
        <v>5445</v>
      </c>
      <c r="F55" s="1844">
        <v>46104.0</v>
      </c>
      <c r="G55" s="1349" t="s">
        <v>3459</v>
      </c>
      <c r="H55" s="1845">
        <v>2710000.0</v>
      </c>
      <c r="I55" s="1348" t="s">
        <v>4128</v>
      </c>
      <c r="J55" s="1349" t="s">
        <v>5497</v>
      </c>
      <c r="K55" s="1348" t="s">
        <v>96</v>
      </c>
    </row>
    <row r="56">
      <c r="A56" s="1860">
        <v>1508.0</v>
      </c>
      <c r="B56" s="1861" t="s">
        <v>5546</v>
      </c>
      <c r="C56" s="1861">
        <v>8.07834854E8</v>
      </c>
      <c r="D56" s="1861" t="s">
        <v>5547</v>
      </c>
      <c r="E56" s="1860" t="s">
        <v>4911</v>
      </c>
      <c r="F56" s="1862">
        <v>46013.0</v>
      </c>
      <c r="G56" s="1860" t="s">
        <v>3459</v>
      </c>
      <c r="H56" s="1863">
        <v>2660000.0</v>
      </c>
      <c r="I56" s="1861" t="s">
        <v>4099</v>
      </c>
      <c r="J56" s="1860" t="s">
        <v>5497</v>
      </c>
      <c r="K56" s="1861" t="s">
        <v>96</v>
      </c>
    </row>
    <row r="57">
      <c r="A57" s="1349">
        <v>1510.0</v>
      </c>
      <c r="B57" s="1348" t="s">
        <v>5548</v>
      </c>
      <c r="C57" s="1348">
        <v>6.39461654E8</v>
      </c>
      <c r="D57" s="1348" t="s">
        <v>5549</v>
      </c>
      <c r="E57" s="1349" t="s">
        <v>4075</v>
      </c>
      <c r="F57" s="1851">
        <v>46008.0</v>
      </c>
      <c r="G57" s="1349" t="s">
        <v>3516</v>
      </c>
      <c r="H57" s="1845">
        <v>3530000.0</v>
      </c>
      <c r="I57" s="1348" t="s">
        <v>4099</v>
      </c>
      <c r="J57" s="1349" t="s">
        <v>5497</v>
      </c>
      <c r="K57" s="1348" t="s">
        <v>96</v>
      </c>
    </row>
    <row r="58">
      <c r="A58" s="1860">
        <v>1511.0</v>
      </c>
      <c r="B58" s="1861" t="s">
        <v>5550</v>
      </c>
      <c r="C58" s="1861">
        <v>8.24636235E8</v>
      </c>
      <c r="D58" s="1864"/>
      <c r="E58" s="1860" t="s">
        <v>4075</v>
      </c>
      <c r="F58" s="1862">
        <v>46021.0</v>
      </c>
      <c r="G58" s="1860" t="s">
        <v>3459</v>
      </c>
      <c r="H58" s="1863">
        <v>2810000.0</v>
      </c>
      <c r="I58" s="1861" t="s">
        <v>4149</v>
      </c>
      <c r="J58" s="1860" t="s">
        <v>5497</v>
      </c>
      <c r="K58" s="1861" t="s">
        <v>96</v>
      </c>
    </row>
    <row r="59">
      <c r="A59" s="1349">
        <v>1513.0</v>
      </c>
      <c r="B59" s="1348" t="s">
        <v>5551</v>
      </c>
      <c r="C59" s="1348">
        <v>9.57944791E8</v>
      </c>
      <c r="D59" s="1348" t="s">
        <v>5552</v>
      </c>
      <c r="E59" s="1349" t="s">
        <v>5445</v>
      </c>
      <c r="F59" s="1851">
        <v>46006.0</v>
      </c>
      <c r="G59" s="1349" t="s">
        <v>3459</v>
      </c>
      <c r="H59" s="1845">
        <v>2750000.0</v>
      </c>
      <c r="I59" s="1348" t="s">
        <v>4099</v>
      </c>
      <c r="J59" s="1349" t="s">
        <v>5497</v>
      </c>
      <c r="K59" s="1348" t="s">
        <v>96</v>
      </c>
    </row>
    <row r="60">
      <c r="A60" s="1860">
        <v>1514.0</v>
      </c>
      <c r="B60" s="1861" t="s">
        <v>5553</v>
      </c>
      <c r="C60" s="1861">
        <v>9.59351541E8</v>
      </c>
      <c r="D60" s="1861" t="s">
        <v>5554</v>
      </c>
      <c r="E60" s="1860" t="s">
        <v>4911</v>
      </c>
      <c r="F60" s="1865">
        <v>46073.0</v>
      </c>
      <c r="G60" s="1860" t="s">
        <v>3459</v>
      </c>
      <c r="H60" s="1863">
        <v>2890000.0</v>
      </c>
      <c r="I60" s="1861" t="s">
        <v>4128</v>
      </c>
      <c r="J60" s="1860" t="s">
        <v>5497</v>
      </c>
      <c r="K60" s="1861" t="s">
        <v>96</v>
      </c>
    </row>
    <row r="61">
      <c r="A61" s="1349">
        <v>1518.0</v>
      </c>
      <c r="B61" s="1348" t="s">
        <v>5555</v>
      </c>
      <c r="C61" s="1348">
        <v>8.1827042E8</v>
      </c>
      <c r="D61" s="1348" t="s">
        <v>5556</v>
      </c>
      <c r="E61" s="1349" t="s">
        <v>4911</v>
      </c>
      <c r="F61" s="1844">
        <v>46080.0</v>
      </c>
      <c r="G61" s="1349" t="s">
        <v>3516</v>
      </c>
      <c r="H61" s="1845">
        <v>3530000.0</v>
      </c>
      <c r="I61" s="1348" t="s">
        <v>4149</v>
      </c>
      <c r="J61" s="1349" t="s">
        <v>5497</v>
      </c>
      <c r="K61" s="1348" t="s">
        <v>96</v>
      </c>
    </row>
    <row r="62">
      <c r="A62" s="1860">
        <v>1520.0</v>
      </c>
      <c r="B62" s="1861" t="s">
        <v>5557</v>
      </c>
      <c r="C62" s="1861">
        <v>8.01545654E8</v>
      </c>
      <c r="D62" s="1861" t="s">
        <v>5558</v>
      </c>
      <c r="E62" s="1860" t="s">
        <v>5445</v>
      </c>
      <c r="F62" s="1862">
        <v>46003.0</v>
      </c>
      <c r="G62" s="1860" t="s">
        <v>3459</v>
      </c>
      <c r="H62" s="1863">
        <v>2490000.0</v>
      </c>
      <c r="I62" s="1861" t="s">
        <v>4099</v>
      </c>
      <c r="J62" s="1860" t="s">
        <v>5497</v>
      </c>
      <c r="K62" s="1861" t="s">
        <v>96</v>
      </c>
    </row>
    <row r="63">
      <c r="A63" s="1349">
        <v>1603.0</v>
      </c>
      <c r="B63" s="1348" t="s">
        <v>1839</v>
      </c>
      <c r="C63" s="1348">
        <v>8.17625729E8</v>
      </c>
      <c r="D63" s="1854"/>
      <c r="E63" s="1349" t="s">
        <v>4911</v>
      </c>
      <c r="F63" s="1851">
        <v>46009.0</v>
      </c>
      <c r="G63" s="1349" t="s">
        <v>3459</v>
      </c>
      <c r="H63" s="1845">
        <v>2490000.0</v>
      </c>
      <c r="I63" s="1348" t="s">
        <v>4128</v>
      </c>
      <c r="J63" s="1349" t="s">
        <v>5454</v>
      </c>
      <c r="K63" s="1348" t="s">
        <v>96</v>
      </c>
    </row>
    <row r="64">
      <c r="A64" s="1860">
        <v>1604.0</v>
      </c>
      <c r="B64" s="1861" t="s">
        <v>5559</v>
      </c>
      <c r="C64" s="1861">
        <v>8.24696489E8</v>
      </c>
      <c r="D64" s="1861" t="s">
        <v>5560</v>
      </c>
      <c r="E64" s="1860" t="s">
        <v>5445</v>
      </c>
      <c r="F64" s="1862">
        <v>46021.0</v>
      </c>
      <c r="G64" s="1860" t="s">
        <v>3459</v>
      </c>
      <c r="H64" s="1863">
        <v>2820000.0</v>
      </c>
      <c r="I64" s="1861" t="s">
        <v>4099</v>
      </c>
      <c r="J64" s="1860" t="s">
        <v>5497</v>
      </c>
      <c r="K64" s="1861" t="s">
        <v>96</v>
      </c>
    </row>
    <row r="65">
      <c r="A65" s="1349">
        <v>1608.0</v>
      </c>
      <c r="B65" s="1348" t="s">
        <v>5561</v>
      </c>
      <c r="C65" s="1348">
        <v>6.56174911E8</v>
      </c>
      <c r="D65" s="1854"/>
      <c r="E65" s="1349" t="s">
        <v>5445</v>
      </c>
      <c r="F65" s="1851">
        <v>46017.0</v>
      </c>
      <c r="G65" s="1349" t="s">
        <v>3459</v>
      </c>
      <c r="H65" s="1845">
        <v>2630000.0</v>
      </c>
      <c r="I65" s="1348" t="s">
        <v>4099</v>
      </c>
      <c r="J65" s="1349" t="s">
        <v>5454</v>
      </c>
      <c r="K65" s="1348" t="s">
        <v>96</v>
      </c>
    </row>
    <row r="66">
      <c r="A66" s="1860">
        <v>1611.0</v>
      </c>
      <c r="B66" s="1861" t="s">
        <v>5562</v>
      </c>
      <c r="C66" s="1861">
        <v>9.62414594E8</v>
      </c>
      <c r="D66" s="1861" t="s">
        <v>5563</v>
      </c>
      <c r="E66" s="1860" t="s">
        <v>4911</v>
      </c>
      <c r="F66" s="1862">
        <v>46017.0</v>
      </c>
      <c r="G66" s="1860" t="s">
        <v>3459</v>
      </c>
      <c r="H66" s="1863">
        <v>2780000.0</v>
      </c>
      <c r="I66" s="1861" t="s">
        <v>4099</v>
      </c>
      <c r="J66" s="1860" t="s">
        <v>5454</v>
      </c>
      <c r="K66" s="1861" t="s">
        <v>96</v>
      </c>
    </row>
    <row r="67">
      <c r="A67" s="1349">
        <v>1612.0</v>
      </c>
      <c r="B67" s="1348" t="s">
        <v>5564</v>
      </c>
      <c r="C67" s="1348">
        <v>9.69415503E8</v>
      </c>
      <c r="D67" s="1348" t="s">
        <v>5565</v>
      </c>
      <c r="E67" s="1349" t="s">
        <v>4911</v>
      </c>
      <c r="F67" s="1844">
        <v>46101.0</v>
      </c>
      <c r="G67" s="1349" t="s">
        <v>3459</v>
      </c>
      <c r="H67" s="1845">
        <v>2670000.0</v>
      </c>
      <c r="I67" s="1348" t="s">
        <v>4149</v>
      </c>
      <c r="J67" s="1349" t="s">
        <v>5454</v>
      </c>
      <c r="K67" s="1348" t="s">
        <v>96</v>
      </c>
    </row>
    <row r="68">
      <c r="A68" s="1860">
        <v>1613.0</v>
      </c>
      <c r="B68" s="1861" t="s">
        <v>5566</v>
      </c>
      <c r="C68" s="1861">
        <v>8.13507003E8</v>
      </c>
      <c r="D68" s="1864"/>
      <c r="E68" s="1860" t="s">
        <v>5445</v>
      </c>
      <c r="F68" s="1865">
        <v>45999.0</v>
      </c>
      <c r="G68" s="1860" t="s">
        <v>3459</v>
      </c>
      <c r="H68" s="1863">
        <v>2521064.0</v>
      </c>
      <c r="I68" s="1861" t="s">
        <v>4128</v>
      </c>
      <c r="J68" s="1860" t="s">
        <v>5454</v>
      </c>
      <c r="K68" s="1861" t="s">
        <v>96</v>
      </c>
    </row>
    <row r="69">
      <c r="A69" s="1349">
        <v>1616.0</v>
      </c>
      <c r="B69" s="1348" t="s">
        <v>5567</v>
      </c>
      <c r="C69" s="1348">
        <v>9.88286775E8</v>
      </c>
      <c r="D69" s="1348" t="s">
        <v>5568</v>
      </c>
      <c r="E69" s="1349" t="s">
        <v>5457</v>
      </c>
      <c r="F69" s="1851">
        <v>46021.0</v>
      </c>
      <c r="G69" s="1349" t="s">
        <v>3459</v>
      </c>
      <c r="H69" s="1845">
        <v>3050000.0</v>
      </c>
      <c r="I69" s="1348" t="s">
        <v>4099</v>
      </c>
      <c r="J69" s="1349" t="s">
        <v>5446</v>
      </c>
      <c r="K69" s="1348" t="s">
        <v>96</v>
      </c>
    </row>
    <row r="70">
      <c r="A70" s="1860">
        <v>1617.0</v>
      </c>
      <c r="B70" s="1861" t="s">
        <v>5569</v>
      </c>
      <c r="C70" s="1861">
        <v>6.33606668E8</v>
      </c>
      <c r="D70" s="1861" t="s">
        <v>5570</v>
      </c>
      <c r="E70" s="1860" t="s">
        <v>4911</v>
      </c>
      <c r="F70" s="1865">
        <v>46112.0</v>
      </c>
      <c r="G70" s="1860" t="s">
        <v>3459</v>
      </c>
      <c r="H70" s="1863">
        <v>2740000.0</v>
      </c>
      <c r="I70" s="1861" t="s">
        <v>4516</v>
      </c>
      <c r="J70" s="1860" t="s">
        <v>5454</v>
      </c>
      <c r="K70" s="1861" t="s">
        <v>96</v>
      </c>
    </row>
    <row r="71">
      <c r="A71" s="1349">
        <v>1618.0</v>
      </c>
      <c r="B71" s="1348" t="s">
        <v>1833</v>
      </c>
      <c r="C71" s="1348">
        <v>8.74873405E8</v>
      </c>
      <c r="D71" s="1348" t="s">
        <v>5571</v>
      </c>
      <c r="E71" s="1349" t="s">
        <v>5445</v>
      </c>
      <c r="F71" s="1851">
        <v>46008.0</v>
      </c>
      <c r="G71" s="1349" t="s">
        <v>3516</v>
      </c>
      <c r="H71" s="1845">
        <v>3490000.0</v>
      </c>
      <c r="I71" s="1348" t="s">
        <v>4099</v>
      </c>
      <c r="J71" s="1349" t="s">
        <v>5454</v>
      </c>
      <c r="K71" s="1348" t="s">
        <v>96</v>
      </c>
    </row>
    <row r="72">
      <c r="A72" s="1860">
        <v>1619.0</v>
      </c>
      <c r="B72" s="1861" t="s">
        <v>5572</v>
      </c>
      <c r="C72" s="1861">
        <v>8.16465085E8</v>
      </c>
      <c r="D72" s="1864"/>
      <c r="E72" s="1860" t="s">
        <v>4911</v>
      </c>
      <c r="F72" s="1862">
        <v>46015.0</v>
      </c>
      <c r="G72" s="1860" t="s">
        <v>3459</v>
      </c>
      <c r="H72" s="1863">
        <v>2550000.0</v>
      </c>
      <c r="I72" s="1861" t="s">
        <v>4128</v>
      </c>
      <c r="J72" s="1860" t="s">
        <v>5449</v>
      </c>
      <c r="K72" s="1861" t="s">
        <v>96</v>
      </c>
    </row>
    <row r="73">
      <c r="A73" s="1349">
        <v>1620.0</v>
      </c>
      <c r="B73" s="1348" t="s">
        <v>5573</v>
      </c>
      <c r="C73" s="1348">
        <v>9.34650423E8</v>
      </c>
      <c r="D73" s="1348" t="s">
        <v>5574</v>
      </c>
      <c r="E73" s="1349" t="s">
        <v>4911</v>
      </c>
      <c r="F73" s="1851">
        <v>46020.0</v>
      </c>
      <c r="G73" s="1349" t="s">
        <v>3459</v>
      </c>
      <c r="H73" s="1845">
        <v>2590000.0</v>
      </c>
      <c r="I73" s="1348" t="s">
        <v>4099</v>
      </c>
      <c r="J73" s="1349" t="s">
        <v>4911</v>
      </c>
      <c r="K73" s="1348" t="s">
        <v>96</v>
      </c>
    </row>
    <row r="74">
      <c r="A74" s="1860">
        <v>1621.0</v>
      </c>
      <c r="B74" s="1861" t="s">
        <v>5575</v>
      </c>
      <c r="C74" s="1861">
        <v>9.14821341E8</v>
      </c>
      <c r="D74" s="1861" t="s">
        <v>5576</v>
      </c>
      <c r="E74" s="1860" t="s">
        <v>4075</v>
      </c>
      <c r="F74" s="1862">
        <v>46006.0</v>
      </c>
      <c r="G74" s="1860" t="s">
        <v>3459</v>
      </c>
      <c r="H74" s="1863">
        <v>2190000.0</v>
      </c>
      <c r="I74" s="1861" t="s">
        <v>4099</v>
      </c>
      <c r="J74" s="1860" t="s">
        <v>5454</v>
      </c>
      <c r="K74" s="1861" t="s">
        <v>96</v>
      </c>
    </row>
    <row r="75">
      <c r="A75" s="1349">
        <v>1701.0</v>
      </c>
      <c r="B75" s="1348" t="s">
        <v>5577</v>
      </c>
      <c r="C75" s="1348">
        <v>8.65996095E8</v>
      </c>
      <c r="D75" s="1348" t="s">
        <v>5578</v>
      </c>
      <c r="E75" s="1349" t="s">
        <v>4075</v>
      </c>
      <c r="F75" s="1844">
        <v>45999.0</v>
      </c>
      <c r="G75" s="1349" t="s">
        <v>3459</v>
      </c>
      <c r="H75" s="1845">
        <v>2350000.0</v>
      </c>
      <c r="I75" s="1348" t="s">
        <v>4099</v>
      </c>
      <c r="J75" s="1349" t="s">
        <v>5449</v>
      </c>
      <c r="K75" s="1348" t="s">
        <v>96</v>
      </c>
    </row>
    <row r="76">
      <c r="A76" s="1860">
        <v>1704.0</v>
      </c>
      <c r="B76" s="1861" t="s">
        <v>5579</v>
      </c>
      <c r="C76" s="1861">
        <v>8.18608832E8</v>
      </c>
      <c r="D76" s="1861" t="s">
        <v>5580</v>
      </c>
      <c r="E76" s="1860" t="s">
        <v>4075</v>
      </c>
      <c r="F76" s="1862">
        <v>46020.0</v>
      </c>
      <c r="G76" s="1860" t="s">
        <v>3459</v>
      </c>
      <c r="H76" s="1863">
        <v>2800000.0</v>
      </c>
      <c r="I76" s="1861" t="s">
        <v>4099</v>
      </c>
      <c r="J76" s="1860" t="s">
        <v>5449</v>
      </c>
      <c r="K76" s="1861" t="s">
        <v>96</v>
      </c>
    </row>
    <row r="77">
      <c r="A77" s="1349">
        <v>1705.0</v>
      </c>
      <c r="B77" s="1348" t="s">
        <v>5581</v>
      </c>
      <c r="C77" s="1348">
        <v>6.22874915E8</v>
      </c>
      <c r="D77" s="1348" t="s">
        <v>5582</v>
      </c>
      <c r="E77" s="1349" t="s">
        <v>4075</v>
      </c>
      <c r="F77" s="1844">
        <v>46112.0</v>
      </c>
      <c r="G77" s="1349" t="s">
        <v>3459</v>
      </c>
      <c r="H77" s="1845">
        <v>2650000.0</v>
      </c>
      <c r="I77" s="1348" t="s">
        <v>4099</v>
      </c>
      <c r="J77" s="1349" t="s">
        <v>5466</v>
      </c>
      <c r="K77" s="1348" t="s">
        <v>96</v>
      </c>
    </row>
    <row r="78">
      <c r="A78" s="1860">
        <v>1706.0</v>
      </c>
      <c r="B78" s="1861" t="s">
        <v>5583</v>
      </c>
      <c r="C78" s="1861">
        <v>6.50158811E8</v>
      </c>
      <c r="D78" s="1861" t="s">
        <v>5584</v>
      </c>
      <c r="E78" s="1860" t="s">
        <v>4075</v>
      </c>
      <c r="F78" s="1865">
        <v>46080.0</v>
      </c>
      <c r="G78" s="1860" t="s">
        <v>3459</v>
      </c>
      <c r="H78" s="1863">
        <v>2680000.0</v>
      </c>
      <c r="I78" s="1861" t="s">
        <v>4128</v>
      </c>
      <c r="J78" s="1860" t="s">
        <v>5449</v>
      </c>
      <c r="K78" s="1861" t="s">
        <v>96</v>
      </c>
    </row>
    <row r="79">
      <c r="A79" s="1349">
        <v>1707.0</v>
      </c>
      <c r="B79" s="1348" t="s">
        <v>5585</v>
      </c>
      <c r="C79" s="1348">
        <v>8.35878926E8</v>
      </c>
      <c r="D79" s="1854"/>
      <c r="E79" s="1349" t="s">
        <v>4075</v>
      </c>
      <c r="F79" s="1851">
        <v>46013.0</v>
      </c>
      <c r="G79" s="1349" t="s">
        <v>3459</v>
      </c>
      <c r="H79" s="1845">
        <v>2680000.0</v>
      </c>
      <c r="I79" s="1348" t="s">
        <v>4099</v>
      </c>
      <c r="J79" s="1349" t="s">
        <v>5449</v>
      </c>
      <c r="K79" s="1348" t="s">
        <v>96</v>
      </c>
    </row>
    <row r="80">
      <c r="A80" s="1860">
        <v>1710.0</v>
      </c>
      <c r="B80" s="1861" t="s">
        <v>5586</v>
      </c>
      <c r="C80" s="1861">
        <v>6.32639445E8</v>
      </c>
      <c r="D80" s="1861" t="s">
        <v>5587</v>
      </c>
      <c r="E80" s="1860" t="s">
        <v>5457</v>
      </c>
      <c r="F80" s="1865">
        <v>46111.0</v>
      </c>
      <c r="G80" s="1860" t="s">
        <v>3516</v>
      </c>
      <c r="H80" s="1863">
        <v>3470000.0</v>
      </c>
      <c r="I80" s="1861" t="s">
        <v>4099</v>
      </c>
      <c r="J80" s="1860" t="s">
        <v>5454</v>
      </c>
      <c r="K80" s="1861" t="s">
        <v>96</v>
      </c>
    </row>
    <row r="81">
      <c r="A81" s="1349">
        <v>1711.0</v>
      </c>
      <c r="B81" s="1348" t="s">
        <v>5588</v>
      </c>
      <c r="C81" s="1348">
        <v>6.42369222E8</v>
      </c>
      <c r="D81" s="1348" t="s">
        <v>5589</v>
      </c>
      <c r="E81" s="1349" t="s">
        <v>4911</v>
      </c>
      <c r="F81" s="1844">
        <v>45999.0</v>
      </c>
      <c r="G81" s="1349" t="s">
        <v>3459</v>
      </c>
      <c r="H81" s="1845">
        <v>2760000.0</v>
      </c>
      <c r="I81" s="1348" t="s">
        <v>4099</v>
      </c>
      <c r="J81" s="1349" t="s">
        <v>5449</v>
      </c>
      <c r="K81" s="1348" t="s">
        <v>96</v>
      </c>
    </row>
    <row r="82">
      <c r="A82" s="1860">
        <v>1714.0</v>
      </c>
      <c r="B82" s="1861" t="s">
        <v>5590</v>
      </c>
      <c r="C82" s="1861">
        <v>6.61156295E8</v>
      </c>
      <c r="D82" s="1861" t="s">
        <v>5591</v>
      </c>
      <c r="E82" s="1860" t="s">
        <v>5457</v>
      </c>
      <c r="F82" s="1862">
        <v>46020.0</v>
      </c>
      <c r="G82" s="1860" t="s">
        <v>3459</v>
      </c>
      <c r="H82" s="1863">
        <v>2590000.0</v>
      </c>
      <c r="I82" s="1861" t="s">
        <v>4099</v>
      </c>
      <c r="J82" s="1860" t="s">
        <v>5449</v>
      </c>
      <c r="K82" s="1861" t="s">
        <v>96</v>
      </c>
    </row>
    <row r="83">
      <c r="A83" s="1349">
        <v>1715.0</v>
      </c>
      <c r="B83" s="1348" t="s">
        <v>5592</v>
      </c>
      <c r="C83" s="1348">
        <v>9.94499364E8</v>
      </c>
      <c r="D83" s="1348" t="s">
        <v>5593</v>
      </c>
      <c r="E83" s="1349" t="s">
        <v>4075</v>
      </c>
      <c r="F83" s="1851">
        <v>46020.0</v>
      </c>
      <c r="G83" s="1349" t="s">
        <v>3459</v>
      </c>
      <c r="H83" s="1845">
        <v>2730000.0</v>
      </c>
      <c r="I83" s="1348" t="s">
        <v>4099</v>
      </c>
      <c r="J83" s="1349" t="s">
        <v>5451</v>
      </c>
      <c r="K83" s="1348" t="s">
        <v>96</v>
      </c>
    </row>
    <row r="84">
      <c r="A84" s="1860">
        <v>1718.0</v>
      </c>
      <c r="B84" s="1861" t="s">
        <v>5594</v>
      </c>
      <c r="C84" s="1861">
        <v>8.51131464E8</v>
      </c>
      <c r="D84" s="1861" t="s">
        <v>5595</v>
      </c>
      <c r="E84" s="1860" t="s">
        <v>4075</v>
      </c>
      <c r="F84" s="1862">
        <v>46020.0</v>
      </c>
      <c r="G84" s="1860" t="s">
        <v>3516</v>
      </c>
      <c r="H84" s="1863">
        <v>3470000.0</v>
      </c>
      <c r="I84" s="1861" t="s">
        <v>4099</v>
      </c>
      <c r="J84" s="1860" t="s">
        <v>5449</v>
      </c>
      <c r="K84" s="1861" t="s">
        <v>96</v>
      </c>
    </row>
    <row r="85">
      <c r="A85" s="1349">
        <v>1721.0</v>
      </c>
      <c r="B85" s="1348" t="s">
        <v>5596</v>
      </c>
      <c r="C85" s="1348">
        <v>6.31149371E8</v>
      </c>
      <c r="D85" s="1854"/>
      <c r="E85" s="1349" t="s">
        <v>4075</v>
      </c>
      <c r="F85" s="1851">
        <v>46016.0</v>
      </c>
      <c r="G85" s="1349" t="s">
        <v>3459</v>
      </c>
      <c r="H85" s="1845">
        <v>2340000.0</v>
      </c>
      <c r="I85" s="1348" t="s">
        <v>4099</v>
      </c>
      <c r="J85" s="1349" t="s">
        <v>5449</v>
      </c>
      <c r="K85" s="1348" t="s">
        <v>96</v>
      </c>
    </row>
    <row r="86">
      <c r="A86" s="1860">
        <v>1805.0</v>
      </c>
      <c r="B86" s="1861" t="s">
        <v>5597</v>
      </c>
      <c r="C86" s="1861">
        <v>8.19027947E8</v>
      </c>
      <c r="D86" s="1861" t="s">
        <v>5598</v>
      </c>
      <c r="E86" s="1860" t="s">
        <v>4075</v>
      </c>
      <c r="F86" s="1865">
        <v>46080.0</v>
      </c>
      <c r="G86" s="1860" t="s">
        <v>3459</v>
      </c>
      <c r="H86" s="1863">
        <v>2750000.0</v>
      </c>
      <c r="I86" s="1861" t="s">
        <v>4099</v>
      </c>
      <c r="J86" s="1860" t="s">
        <v>5449</v>
      </c>
      <c r="K86" s="1861" t="s">
        <v>96</v>
      </c>
    </row>
    <row r="87">
      <c r="A87" s="1349">
        <v>1806.0</v>
      </c>
      <c r="B87" s="1348" t="s">
        <v>5599</v>
      </c>
      <c r="C87" s="1348">
        <v>6.41528917E8</v>
      </c>
      <c r="D87" s="1854"/>
      <c r="E87" s="1349" t="s">
        <v>4911</v>
      </c>
      <c r="F87" s="1851">
        <v>46017.0</v>
      </c>
      <c r="G87" s="1349" t="s">
        <v>3459</v>
      </c>
      <c r="H87" s="1845">
        <v>2770000.0</v>
      </c>
      <c r="I87" s="1348" t="s">
        <v>4516</v>
      </c>
      <c r="J87" s="1349" t="s">
        <v>5449</v>
      </c>
      <c r="K87" s="1348" t="s">
        <v>96</v>
      </c>
    </row>
    <row r="88">
      <c r="A88" s="1860">
        <v>1811.0</v>
      </c>
      <c r="B88" s="1861" t="s">
        <v>5600</v>
      </c>
      <c r="C88" s="1861">
        <v>8.16580359E8</v>
      </c>
      <c r="D88" s="1864"/>
      <c r="E88" s="1860" t="s">
        <v>5445</v>
      </c>
      <c r="F88" s="1865">
        <v>46101.0</v>
      </c>
      <c r="G88" s="1860" t="s">
        <v>3459</v>
      </c>
      <c r="H88" s="1863">
        <v>2860000.0</v>
      </c>
      <c r="I88" s="1861" t="s">
        <v>4128</v>
      </c>
      <c r="J88" s="1860" t="s">
        <v>5454</v>
      </c>
      <c r="K88" s="1861" t="s">
        <v>96</v>
      </c>
    </row>
    <row r="89">
      <c r="A89" s="1349">
        <v>1812.0</v>
      </c>
      <c r="B89" s="1348" t="s">
        <v>5601</v>
      </c>
      <c r="C89" s="1348">
        <v>9.14515556E8</v>
      </c>
      <c r="D89" s="1348" t="s">
        <v>5602</v>
      </c>
      <c r="E89" s="1349" t="s">
        <v>4911</v>
      </c>
      <c r="F89" s="1851">
        <v>46020.0</v>
      </c>
      <c r="G89" s="1349" t="s">
        <v>3459</v>
      </c>
      <c r="H89" s="1845">
        <v>3000000.0</v>
      </c>
      <c r="I89" s="1348" t="s">
        <v>4099</v>
      </c>
      <c r="J89" s="1349" t="s">
        <v>5491</v>
      </c>
      <c r="K89" s="1348" t="s">
        <v>96</v>
      </c>
    </row>
    <row r="90">
      <c r="A90" s="1860">
        <v>1813.0</v>
      </c>
      <c r="B90" s="1861" t="s">
        <v>5603</v>
      </c>
      <c r="C90" s="1861">
        <v>8.2659345E8</v>
      </c>
      <c r="D90" s="1864"/>
      <c r="E90" s="1860" t="s">
        <v>4075</v>
      </c>
      <c r="F90" s="1862">
        <v>46013.0</v>
      </c>
      <c r="G90" s="1860" t="s">
        <v>3459</v>
      </c>
      <c r="H90" s="1863">
        <v>2770000.0</v>
      </c>
      <c r="I90" s="1861" t="s">
        <v>4099</v>
      </c>
      <c r="J90" s="1860" t="s">
        <v>5449</v>
      </c>
      <c r="K90" s="1861" t="s">
        <v>96</v>
      </c>
    </row>
    <row r="91">
      <c r="A91" s="1349">
        <v>1815.0</v>
      </c>
      <c r="B91" s="1348" t="s">
        <v>5604</v>
      </c>
      <c r="C91" s="1348">
        <v>9.72149526E8</v>
      </c>
      <c r="D91" s="1854"/>
      <c r="E91" s="1349" t="s">
        <v>4200</v>
      </c>
      <c r="F91" s="1851">
        <v>46013.0</v>
      </c>
      <c r="G91" s="1349" t="s">
        <v>3459</v>
      </c>
      <c r="H91" s="1845">
        <v>2920000.0</v>
      </c>
      <c r="I91" s="1348" t="s">
        <v>4099</v>
      </c>
      <c r="J91" s="1349" t="s">
        <v>5449</v>
      </c>
      <c r="K91" s="1348" t="s">
        <v>96</v>
      </c>
    </row>
    <row r="92">
      <c r="A92" s="1860">
        <v>1816.0</v>
      </c>
      <c r="B92" s="1861" t="s">
        <v>1833</v>
      </c>
      <c r="C92" s="1861">
        <v>8.74873405E8</v>
      </c>
      <c r="D92" s="1861" t="s">
        <v>5571</v>
      </c>
      <c r="E92" s="1860" t="s">
        <v>5445</v>
      </c>
      <c r="F92" s="1862">
        <v>46008.0</v>
      </c>
      <c r="G92" s="1860" t="s">
        <v>3459</v>
      </c>
      <c r="H92" s="1863">
        <v>2830000.0</v>
      </c>
      <c r="I92" s="1861" t="s">
        <v>4099</v>
      </c>
      <c r="J92" s="1860" t="s">
        <v>5454</v>
      </c>
      <c r="K92" s="1861" t="s">
        <v>96</v>
      </c>
    </row>
    <row r="93">
      <c r="A93" s="1349">
        <v>1818.0</v>
      </c>
      <c r="B93" s="1348" t="s">
        <v>5605</v>
      </c>
      <c r="C93" s="1348">
        <v>9.81455561E8</v>
      </c>
      <c r="D93" s="1348" t="s">
        <v>5606</v>
      </c>
      <c r="E93" s="1349" t="s">
        <v>5457</v>
      </c>
      <c r="F93" s="1844">
        <v>46112.0</v>
      </c>
      <c r="G93" s="1349" t="s">
        <v>3516</v>
      </c>
      <c r="H93" s="1845">
        <v>3580000.0</v>
      </c>
      <c r="I93" s="1348" t="s">
        <v>4128</v>
      </c>
      <c r="J93" s="1349" t="s">
        <v>5449</v>
      </c>
      <c r="K93" s="1348" t="s">
        <v>96</v>
      </c>
    </row>
    <row r="94">
      <c r="A94" s="1860">
        <v>1821.0</v>
      </c>
      <c r="B94" s="1861" t="s">
        <v>5607</v>
      </c>
      <c r="C94" s="1861">
        <v>9.19919978E8</v>
      </c>
      <c r="D94" s="1861" t="s">
        <v>5608</v>
      </c>
      <c r="E94" s="1860" t="s">
        <v>4075</v>
      </c>
      <c r="F94" s="1862">
        <v>46017.0</v>
      </c>
      <c r="G94" s="1860" t="s">
        <v>3459</v>
      </c>
      <c r="H94" s="1863">
        <v>2300000.0</v>
      </c>
      <c r="I94" s="1861" t="s">
        <v>4149</v>
      </c>
      <c r="J94" s="1860" t="s">
        <v>5449</v>
      </c>
      <c r="K94" s="1861" t="s">
        <v>96</v>
      </c>
    </row>
    <row r="95">
      <c r="A95" s="1349">
        <v>1903.0</v>
      </c>
      <c r="B95" s="1348" t="s">
        <v>5609</v>
      </c>
      <c r="C95" s="1348">
        <v>8.08352919E8</v>
      </c>
      <c r="D95" s="1348" t="s">
        <v>5610</v>
      </c>
      <c r="E95" s="1349" t="s">
        <v>4075</v>
      </c>
      <c r="F95" s="1844">
        <v>46052.0</v>
      </c>
      <c r="G95" s="1349" t="s">
        <v>3459</v>
      </c>
      <c r="H95" s="1845">
        <v>2500000.0</v>
      </c>
      <c r="I95" s="1348" t="s">
        <v>4128</v>
      </c>
      <c r="J95" s="1349" t="s">
        <v>5454</v>
      </c>
      <c r="K95" s="1348" t="s">
        <v>96</v>
      </c>
    </row>
    <row r="96">
      <c r="A96" s="1860">
        <v>1905.0</v>
      </c>
      <c r="B96" s="1861" t="s">
        <v>5611</v>
      </c>
      <c r="C96" s="1861">
        <v>9.8832124E8</v>
      </c>
      <c r="D96" s="1861" t="s">
        <v>5612</v>
      </c>
      <c r="E96" s="1860" t="s">
        <v>4075</v>
      </c>
      <c r="F96" s="1865">
        <v>46112.0</v>
      </c>
      <c r="G96" s="1860" t="s">
        <v>3459</v>
      </c>
      <c r="H96" s="1863">
        <v>2680000.0</v>
      </c>
      <c r="I96" s="1861" t="s">
        <v>4099</v>
      </c>
      <c r="J96" s="1860" t="s">
        <v>5454</v>
      </c>
      <c r="K96" s="1861" t="s">
        <v>96</v>
      </c>
    </row>
    <row r="97">
      <c r="A97" s="1349">
        <v>1906.0</v>
      </c>
      <c r="B97" s="1348" t="s">
        <v>5613</v>
      </c>
      <c r="C97" s="1348">
        <v>8.67889166E8</v>
      </c>
      <c r="D97" s="1348" t="s">
        <v>5614</v>
      </c>
      <c r="E97" s="1349" t="s">
        <v>4075</v>
      </c>
      <c r="F97" s="1851">
        <v>46013.0</v>
      </c>
      <c r="G97" s="1349" t="s">
        <v>3459</v>
      </c>
      <c r="H97" s="1845">
        <v>2710000.0</v>
      </c>
      <c r="I97" s="1348" t="s">
        <v>4128</v>
      </c>
      <c r="J97" s="1349" t="s">
        <v>5454</v>
      </c>
      <c r="K97" s="1348" t="s">
        <v>96</v>
      </c>
    </row>
    <row r="98">
      <c r="A98" s="1860">
        <v>1907.0</v>
      </c>
      <c r="B98" s="1861" t="s">
        <v>5615</v>
      </c>
      <c r="C98" s="1861">
        <v>8.61558313E8</v>
      </c>
      <c r="D98" s="1864"/>
      <c r="E98" s="1860" t="s">
        <v>4075</v>
      </c>
      <c r="F98" s="1862">
        <v>46009.0</v>
      </c>
      <c r="G98" s="1860" t="s">
        <v>3459</v>
      </c>
      <c r="H98" s="1863">
        <v>2930000.0</v>
      </c>
      <c r="I98" s="1861" t="s">
        <v>4128</v>
      </c>
      <c r="J98" s="1860" t="s">
        <v>5454</v>
      </c>
      <c r="K98" s="1861" t="s">
        <v>96</v>
      </c>
    </row>
    <row r="99">
      <c r="A99" s="1349">
        <v>1910.0</v>
      </c>
      <c r="B99" s="1348" t="s">
        <v>5616</v>
      </c>
      <c r="C99" s="1348">
        <v>6.42456399E8</v>
      </c>
      <c r="D99" s="1348" t="s">
        <v>5617</v>
      </c>
      <c r="E99" s="1349" t="s">
        <v>5445</v>
      </c>
      <c r="F99" s="1851">
        <v>46020.0</v>
      </c>
      <c r="G99" s="1349" t="s">
        <v>3516</v>
      </c>
      <c r="H99" s="1845">
        <v>3500000.0</v>
      </c>
      <c r="I99" s="1348" t="s">
        <v>4128</v>
      </c>
      <c r="J99" s="1349" t="s">
        <v>5454</v>
      </c>
      <c r="K99" s="1348" t="s">
        <v>96</v>
      </c>
    </row>
    <row r="100">
      <c r="A100" s="1860">
        <v>1912.0</v>
      </c>
      <c r="B100" s="1861" t="s">
        <v>5618</v>
      </c>
      <c r="C100" s="1861">
        <v>8.19858877E8</v>
      </c>
      <c r="D100" s="1861" t="s">
        <v>5619</v>
      </c>
      <c r="E100" s="1860" t="s">
        <v>5445</v>
      </c>
      <c r="F100" s="1865">
        <v>46073.0</v>
      </c>
      <c r="G100" s="1860" t="s">
        <v>3459</v>
      </c>
      <c r="H100" s="1863">
        <v>2680000.0</v>
      </c>
      <c r="I100" s="1861" t="s">
        <v>4149</v>
      </c>
      <c r="J100" s="1860" t="s">
        <v>5454</v>
      </c>
      <c r="K100" s="1861" t="s">
        <v>96</v>
      </c>
    </row>
    <row r="101">
      <c r="A101" s="1349">
        <v>1913.0</v>
      </c>
      <c r="B101" s="1348" t="s">
        <v>5620</v>
      </c>
      <c r="C101" s="1348">
        <v>6.26292245E8</v>
      </c>
      <c r="D101" s="1348" t="s">
        <v>5621</v>
      </c>
      <c r="E101" s="1349" t="s">
        <v>4075</v>
      </c>
      <c r="F101" s="1844">
        <v>46052.0</v>
      </c>
      <c r="G101" s="1349" t="s">
        <v>3459</v>
      </c>
      <c r="H101" s="1845">
        <v>2710000.0</v>
      </c>
      <c r="I101" s="1348" t="s">
        <v>4099</v>
      </c>
      <c r="J101" s="1349" t="s">
        <v>5454</v>
      </c>
      <c r="K101" s="1348" t="s">
        <v>96</v>
      </c>
    </row>
    <row r="102">
      <c r="A102" s="1860">
        <v>1916.0</v>
      </c>
      <c r="B102" s="1861" t="s">
        <v>5622</v>
      </c>
      <c r="C102" s="1861">
        <v>6.52297989E8</v>
      </c>
      <c r="D102" s="1864"/>
      <c r="E102" s="1860" t="s">
        <v>4075</v>
      </c>
      <c r="F102" s="1862">
        <v>46002.0</v>
      </c>
      <c r="G102" s="1860" t="s">
        <v>3459</v>
      </c>
      <c r="H102" s="1863">
        <v>2780000.0</v>
      </c>
      <c r="I102" s="1861" t="s">
        <v>4099</v>
      </c>
      <c r="J102" s="1860" t="s">
        <v>5454</v>
      </c>
      <c r="K102" s="1861" t="s">
        <v>96</v>
      </c>
    </row>
    <row r="103">
      <c r="A103" s="1349">
        <v>1919.0</v>
      </c>
      <c r="B103" s="1348" t="s">
        <v>5623</v>
      </c>
      <c r="C103" s="1348">
        <v>8.77466462E8</v>
      </c>
      <c r="D103" s="1348" t="s">
        <v>5624</v>
      </c>
      <c r="E103" s="1349" t="s">
        <v>5445</v>
      </c>
      <c r="F103" s="1851">
        <v>46009.0</v>
      </c>
      <c r="G103" s="1349" t="s">
        <v>3459</v>
      </c>
      <c r="H103" s="1845">
        <v>2560000.0</v>
      </c>
      <c r="I103" s="1348" t="s">
        <v>4099</v>
      </c>
      <c r="J103" s="1349" t="s">
        <v>5454</v>
      </c>
      <c r="K103" s="1348" t="s">
        <v>96</v>
      </c>
    </row>
    <row r="104">
      <c r="A104" s="1860">
        <v>1920.0</v>
      </c>
      <c r="B104" s="1861" t="s">
        <v>5625</v>
      </c>
      <c r="C104" s="1861">
        <v>9.70588168E8</v>
      </c>
      <c r="D104" s="1861" t="s">
        <v>5626</v>
      </c>
      <c r="E104" s="1860" t="s">
        <v>4911</v>
      </c>
      <c r="F104" s="1865">
        <v>46092.0</v>
      </c>
      <c r="G104" s="1860" t="s">
        <v>3459</v>
      </c>
      <c r="H104" s="1863">
        <v>2354717.0</v>
      </c>
      <c r="I104" s="1861" t="s">
        <v>4297</v>
      </c>
      <c r="J104" s="1860" t="s">
        <v>5454</v>
      </c>
      <c r="K104" s="1864"/>
    </row>
    <row r="105">
      <c r="A105" s="1349">
        <v>1921.0</v>
      </c>
      <c r="B105" s="1348" t="s">
        <v>5627</v>
      </c>
      <c r="C105" s="1348">
        <v>6.56329361E8</v>
      </c>
      <c r="D105" s="1854"/>
      <c r="E105" s="1349" t="s">
        <v>5457</v>
      </c>
      <c r="F105" s="1851">
        <v>46008.0</v>
      </c>
      <c r="G105" s="1349" t="s">
        <v>3459</v>
      </c>
      <c r="H105" s="1845">
        <v>2300000.0</v>
      </c>
      <c r="I105" s="1348" t="s">
        <v>4099</v>
      </c>
      <c r="J105" s="1349" t="s">
        <v>5466</v>
      </c>
      <c r="K105" s="1348" t="s">
        <v>96</v>
      </c>
    </row>
    <row r="106">
      <c r="A106" s="1860">
        <v>2001.0</v>
      </c>
      <c r="B106" s="1861" t="s">
        <v>5628</v>
      </c>
      <c r="C106" s="1861">
        <v>8.25326636E8</v>
      </c>
      <c r="D106" s="1861" t="s">
        <v>5629</v>
      </c>
      <c r="E106" s="1860" t="s">
        <v>4075</v>
      </c>
      <c r="F106" s="1862">
        <v>46016.0</v>
      </c>
      <c r="G106" s="1860" t="s">
        <v>3459</v>
      </c>
      <c r="H106" s="1863">
        <v>2430000.0</v>
      </c>
      <c r="I106" s="1861" t="s">
        <v>4149</v>
      </c>
      <c r="J106" s="1860" t="s">
        <v>5451</v>
      </c>
      <c r="K106" s="1861" t="s">
        <v>96</v>
      </c>
    </row>
    <row r="107">
      <c r="A107" s="1349">
        <v>2002.0</v>
      </c>
      <c r="B107" s="1348" t="s">
        <v>5628</v>
      </c>
      <c r="C107" s="1348">
        <v>8.25326636E8</v>
      </c>
      <c r="D107" s="1348" t="s">
        <v>5629</v>
      </c>
      <c r="E107" s="1349" t="s">
        <v>4075</v>
      </c>
      <c r="F107" s="1851">
        <v>46016.0</v>
      </c>
      <c r="G107" s="1349" t="s">
        <v>3459</v>
      </c>
      <c r="H107" s="1845">
        <v>2560000.0</v>
      </c>
      <c r="I107" s="1348" t="s">
        <v>4128</v>
      </c>
      <c r="J107" s="1349" t="s">
        <v>5451</v>
      </c>
      <c r="K107" s="1348" t="s">
        <v>96</v>
      </c>
    </row>
    <row r="108">
      <c r="A108" s="1860">
        <v>2003.0</v>
      </c>
      <c r="B108" s="1861" t="s">
        <v>5630</v>
      </c>
      <c r="C108" s="1861">
        <v>9.89746596E8</v>
      </c>
      <c r="D108" s="1861" t="s">
        <v>5631</v>
      </c>
      <c r="E108" s="1860" t="s">
        <v>5445</v>
      </c>
      <c r="F108" s="1865">
        <v>46045.0</v>
      </c>
      <c r="G108" s="1860" t="s">
        <v>3459</v>
      </c>
      <c r="H108" s="1863">
        <v>2350000.0</v>
      </c>
      <c r="I108" s="1861" t="s">
        <v>4128</v>
      </c>
      <c r="J108" s="1860" t="s">
        <v>5449</v>
      </c>
      <c r="K108" s="1861" t="s">
        <v>96</v>
      </c>
    </row>
    <row r="109">
      <c r="A109" s="1349">
        <v>2004.0</v>
      </c>
      <c r="B109" s="1348" t="s">
        <v>5632</v>
      </c>
      <c r="C109" s="1348">
        <v>6.14452244E8</v>
      </c>
      <c r="D109" s="1348" t="s">
        <v>5633</v>
      </c>
      <c r="E109" s="1349" t="s">
        <v>4075</v>
      </c>
      <c r="F109" s="1844">
        <v>46079.0</v>
      </c>
      <c r="G109" s="1349" t="s">
        <v>3459</v>
      </c>
      <c r="H109" s="1845">
        <v>2950000.0</v>
      </c>
      <c r="I109" s="1348" t="s">
        <v>4128</v>
      </c>
      <c r="J109" s="1349" t="s">
        <v>5451</v>
      </c>
      <c r="K109" s="1348" t="s">
        <v>96</v>
      </c>
    </row>
    <row r="110">
      <c r="A110" s="1860">
        <v>2005.0</v>
      </c>
      <c r="B110" s="1861" t="s">
        <v>5634</v>
      </c>
      <c r="C110" s="1861">
        <v>9.88820268E8</v>
      </c>
      <c r="D110" s="1861" t="s">
        <v>5635</v>
      </c>
      <c r="E110" s="1860" t="s">
        <v>4075</v>
      </c>
      <c r="F110" s="1865">
        <v>46073.0</v>
      </c>
      <c r="G110" s="1860" t="s">
        <v>3459</v>
      </c>
      <c r="H110" s="1863">
        <v>2800000.0</v>
      </c>
      <c r="I110" s="1861" t="s">
        <v>4099</v>
      </c>
      <c r="J110" s="1860" t="s">
        <v>5451</v>
      </c>
      <c r="K110" s="1861" t="s">
        <v>96</v>
      </c>
    </row>
    <row r="111">
      <c r="A111" s="1349">
        <v>2007.0</v>
      </c>
      <c r="B111" s="1348" t="s">
        <v>5636</v>
      </c>
      <c r="C111" s="1348">
        <v>8.19768858E8</v>
      </c>
      <c r="D111" s="1854"/>
      <c r="E111" s="1349" t="s">
        <v>4075</v>
      </c>
      <c r="F111" s="1851">
        <v>46021.0</v>
      </c>
      <c r="G111" s="1349" t="s">
        <v>3459</v>
      </c>
      <c r="H111" s="1845">
        <v>2830000.0</v>
      </c>
      <c r="I111" s="1348" t="s">
        <v>4099</v>
      </c>
      <c r="J111" s="1349" t="s">
        <v>5466</v>
      </c>
      <c r="K111" s="1348" t="s">
        <v>96</v>
      </c>
    </row>
    <row r="112">
      <c r="A112" s="1860">
        <v>2008.0</v>
      </c>
      <c r="B112" s="1861" t="s">
        <v>5637</v>
      </c>
      <c r="C112" s="1861">
        <v>8.68599559E8</v>
      </c>
      <c r="D112" s="1861" t="s">
        <v>5638</v>
      </c>
      <c r="E112" s="1860" t="s">
        <v>4075</v>
      </c>
      <c r="F112" s="1862">
        <v>46017.0</v>
      </c>
      <c r="G112" s="1860" t="s">
        <v>3459</v>
      </c>
      <c r="H112" s="1863">
        <v>2630000.0</v>
      </c>
      <c r="I112" s="1861" t="s">
        <v>4099</v>
      </c>
      <c r="J112" s="1860" t="s">
        <v>5451</v>
      </c>
      <c r="K112" s="1861" t="s">
        <v>96</v>
      </c>
    </row>
    <row r="113">
      <c r="A113" s="1349">
        <v>2011.0</v>
      </c>
      <c r="B113" s="1348" t="s">
        <v>1833</v>
      </c>
      <c r="C113" s="1348">
        <v>8.74873405E8</v>
      </c>
      <c r="D113" s="1348" t="s">
        <v>5571</v>
      </c>
      <c r="E113" s="1349" t="s">
        <v>5445</v>
      </c>
      <c r="F113" s="1851">
        <v>46008.0</v>
      </c>
      <c r="G113" s="1349" t="s">
        <v>3459</v>
      </c>
      <c r="H113" s="1845">
        <v>2940000.0</v>
      </c>
      <c r="I113" s="1348" t="s">
        <v>4099</v>
      </c>
      <c r="J113" s="1349" t="s">
        <v>5454</v>
      </c>
      <c r="K113" s="1348" t="s">
        <v>96</v>
      </c>
    </row>
    <row r="114">
      <c r="A114" s="1860">
        <v>2012.0</v>
      </c>
      <c r="B114" s="1861" t="s">
        <v>5639</v>
      </c>
      <c r="C114" s="1861">
        <v>6.45614636E8</v>
      </c>
      <c r="D114" s="1861" t="s">
        <v>5640</v>
      </c>
      <c r="E114" s="1860" t="s">
        <v>4075</v>
      </c>
      <c r="F114" s="1862">
        <v>46020.0</v>
      </c>
      <c r="G114" s="1860" t="s">
        <v>3459</v>
      </c>
      <c r="H114" s="1863">
        <v>2830000.0</v>
      </c>
      <c r="I114" s="1861" t="s">
        <v>4099</v>
      </c>
      <c r="J114" s="1860" t="s">
        <v>5451</v>
      </c>
      <c r="K114" s="1861" t="s">
        <v>96</v>
      </c>
    </row>
    <row r="115">
      <c r="A115" s="1349">
        <v>2013.0</v>
      </c>
      <c r="B115" s="1348" t="s">
        <v>5641</v>
      </c>
      <c r="C115" s="1348">
        <v>9.14896026E8</v>
      </c>
      <c r="D115" s="1854"/>
      <c r="E115" s="1349" t="s">
        <v>4911</v>
      </c>
      <c r="F115" s="1844">
        <v>46080.0</v>
      </c>
      <c r="G115" s="1349" t="s">
        <v>3459</v>
      </c>
      <c r="H115" s="1845">
        <v>2860000.0</v>
      </c>
      <c r="I115" s="1348" t="s">
        <v>4099</v>
      </c>
      <c r="J115" s="1349" t="s">
        <v>5451</v>
      </c>
      <c r="K115" s="1348" t="s">
        <v>96</v>
      </c>
    </row>
    <row r="116">
      <c r="A116" s="1860">
        <v>2015.0</v>
      </c>
      <c r="B116" s="1861" t="s">
        <v>5642</v>
      </c>
      <c r="C116" s="1861">
        <v>9.28641991E8</v>
      </c>
      <c r="D116" s="1861" t="s">
        <v>5643</v>
      </c>
      <c r="E116" s="1860" t="s">
        <v>5445</v>
      </c>
      <c r="F116" s="1865">
        <v>46052.0</v>
      </c>
      <c r="G116" s="1860" t="s">
        <v>3459</v>
      </c>
      <c r="H116" s="1863">
        <v>2900000.0</v>
      </c>
      <c r="I116" s="1861" t="s">
        <v>4099</v>
      </c>
      <c r="J116" s="1860" t="s">
        <v>5466</v>
      </c>
      <c r="K116" s="1861" t="s">
        <v>96</v>
      </c>
    </row>
    <row r="117">
      <c r="A117" s="1349">
        <v>2017.0</v>
      </c>
      <c r="B117" s="1348" t="s">
        <v>5644</v>
      </c>
      <c r="C117" s="1348">
        <v>8.29356551E8</v>
      </c>
      <c r="D117" s="1348" t="s">
        <v>5645</v>
      </c>
      <c r="E117" s="1349" t="s">
        <v>4075</v>
      </c>
      <c r="F117" s="1851">
        <v>46013.0</v>
      </c>
      <c r="G117" s="1349" t="s">
        <v>3459</v>
      </c>
      <c r="H117" s="1845">
        <v>2890000.0</v>
      </c>
      <c r="I117" s="1348" t="s">
        <v>4099</v>
      </c>
      <c r="J117" s="1349" t="s">
        <v>5451</v>
      </c>
      <c r="K117" s="1348" t="s">
        <v>96</v>
      </c>
    </row>
    <row r="118">
      <c r="A118" s="1860">
        <v>2018.0</v>
      </c>
      <c r="B118" s="1861" t="s">
        <v>5646</v>
      </c>
      <c r="C118" s="1861">
        <v>8.15771317E8</v>
      </c>
      <c r="D118" s="1861" t="s">
        <v>5647</v>
      </c>
      <c r="E118" s="1860" t="s">
        <v>4911</v>
      </c>
      <c r="F118" s="1865">
        <v>46076.0</v>
      </c>
      <c r="G118" s="1860" t="s">
        <v>3516</v>
      </c>
      <c r="H118" s="1863">
        <v>3690000.0</v>
      </c>
      <c r="I118" s="1861" t="s">
        <v>4128</v>
      </c>
      <c r="J118" s="1860" t="s">
        <v>5451</v>
      </c>
      <c r="K118" s="1861" t="s">
        <v>96</v>
      </c>
    </row>
    <row r="119">
      <c r="A119" s="1349">
        <v>2019.0</v>
      </c>
      <c r="B119" s="1348" t="s">
        <v>5648</v>
      </c>
      <c r="C119" s="1348">
        <v>9.26395635E8</v>
      </c>
      <c r="D119" s="1348" t="s">
        <v>5649</v>
      </c>
      <c r="E119" s="1349" t="s">
        <v>663</v>
      </c>
      <c r="F119" s="1851">
        <v>46020.0</v>
      </c>
      <c r="G119" s="1349" t="s">
        <v>3459</v>
      </c>
      <c r="H119" s="1845">
        <v>2590000.0</v>
      </c>
      <c r="I119" s="1348" t="s">
        <v>4099</v>
      </c>
      <c r="J119" s="1349" t="s">
        <v>5454</v>
      </c>
      <c r="K119" s="1348" t="s">
        <v>96</v>
      </c>
    </row>
    <row r="120">
      <c r="A120" s="1860">
        <v>2020.0</v>
      </c>
      <c r="B120" s="1861" t="s">
        <v>5650</v>
      </c>
      <c r="C120" s="1861">
        <v>8.41119178E8</v>
      </c>
      <c r="D120" s="1861" t="s">
        <v>5651</v>
      </c>
      <c r="E120" s="1860" t="s">
        <v>4911</v>
      </c>
      <c r="F120" s="1865">
        <v>46097.0</v>
      </c>
      <c r="G120" s="1860" t="s">
        <v>3459</v>
      </c>
      <c r="H120" s="1863">
        <v>2730000.0</v>
      </c>
      <c r="I120" s="1861" t="s">
        <v>4128</v>
      </c>
      <c r="J120" s="1860" t="s">
        <v>5451</v>
      </c>
      <c r="K120" s="1861" t="s">
        <v>96</v>
      </c>
    </row>
    <row r="121">
      <c r="A121" s="1349">
        <v>2101.0</v>
      </c>
      <c r="B121" s="1348" t="s">
        <v>5652</v>
      </c>
      <c r="C121" s="1348">
        <v>8.16330723E8</v>
      </c>
      <c r="D121" s="1348" t="s">
        <v>5653</v>
      </c>
      <c r="E121" s="1349" t="s">
        <v>4911</v>
      </c>
      <c r="F121" s="1844">
        <v>46112.0</v>
      </c>
      <c r="G121" s="1349" t="s">
        <v>3459</v>
      </c>
      <c r="H121" s="1845">
        <v>2290000.0</v>
      </c>
      <c r="I121" s="1348" t="s">
        <v>4099</v>
      </c>
      <c r="J121" s="1349" t="s">
        <v>5451</v>
      </c>
      <c r="K121" s="1348" t="s">
        <v>96</v>
      </c>
    </row>
    <row r="122">
      <c r="A122" s="1860">
        <v>2103.0</v>
      </c>
      <c r="B122" s="1861" t="s">
        <v>5654</v>
      </c>
      <c r="C122" s="1861">
        <v>8.0949011E8</v>
      </c>
      <c r="D122" s="1861" t="s">
        <v>5655</v>
      </c>
      <c r="E122" s="1860" t="s">
        <v>5445</v>
      </c>
      <c r="F122" s="1862">
        <v>46009.0</v>
      </c>
      <c r="G122" s="1860" t="s">
        <v>3459</v>
      </c>
      <c r="H122" s="1863">
        <v>2590000.0</v>
      </c>
      <c r="I122" s="1861" t="s">
        <v>4128</v>
      </c>
      <c r="J122" s="1860" t="s">
        <v>5451</v>
      </c>
      <c r="K122" s="1861" t="s">
        <v>96</v>
      </c>
    </row>
    <row r="123">
      <c r="A123" s="1349">
        <v>2104.0</v>
      </c>
      <c r="B123" s="1348" t="s">
        <v>5656</v>
      </c>
      <c r="C123" s="1348">
        <v>9.39911459E8</v>
      </c>
      <c r="D123" s="1854"/>
      <c r="E123" s="1349" t="s">
        <v>5445</v>
      </c>
      <c r="F123" s="1844">
        <v>45999.0</v>
      </c>
      <c r="G123" s="1349" t="s">
        <v>3459</v>
      </c>
      <c r="H123" s="1845">
        <v>2960000.0</v>
      </c>
      <c r="I123" s="1348" t="s">
        <v>4099</v>
      </c>
      <c r="J123" s="1349" t="s">
        <v>5451</v>
      </c>
      <c r="K123" s="1348" t="s">
        <v>96</v>
      </c>
    </row>
    <row r="124">
      <c r="A124" s="1860">
        <v>2105.0</v>
      </c>
      <c r="B124" s="1861" t="s">
        <v>5657</v>
      </c>
      <c r="C124" s="1861">
        <v>9.44424468E8</v>
      </c>
      <c r="D124" s="1861" t="s">
        <v>5658</v>
      </c>
      <c r="E124" s="1860" t="s">
        <v>5457</v>
      </c>
      <c r="F124" s="1862">
        <v>46013.0</v>
      </c>
      <c r="G124" s="1860" t="s">
        <v>3459</v>
      </c>
      <c r="H124" s="1863">
        <v>2590000.0</v>
      </c>
      <c r="I124" s="1861" t="s">
        <v>4128</v>
      </c>
      <c r="J124" s="1860" t="s">
        <v>5446</v>
      </c>
      <c r="K124" s="1861" t="s">
        <v>96</v>
      </c>
    </row>
    <row r="125">
      <c r="A125" s="1349">
        <v>2106.0</v>
      </c>
      <c r="B125" s="1348" t="s">
        <v>5659</v>
      </c>
      <c r="C125" s="1348">
        <v>8.182248E8</v>
      </c>
      <c r="D125" s="1348" t="s">
        <v>5660</v>
      </c>
      <c r="E125" s="1349" t="s">
        <v>4911</v>
      </c>
      <c r="F125" s="1851">
        <v>46021.0</v>
      </c>
      <c r="G125" s="1349" t="s">
        <v>3459</v>
      </c>
      <c r="H125" s="1845">
        <v>2840000.0</v>
      </c>
      <c r="I125" s="1348" t="s">
        <v>4099</v>
      </c>
      <c r="J125" s="1349" t="s">
        <v>5451</v>
      </c>
      <c r="K125" s="1348" t="s">
        <v>96</v>
      </c>
    </row>
    <row r="126">
      <c r="A126" s="1860">
        <v>2111.0</v>
      </c>
      <c r="B126" s="1861" t="s">
        <v>5592</v>
      </c>
      <c r="C126" s="1861">
        <v>9.94499364E8</v>
      </c>
      <c r="D126" s="1861" t="s">
        <v>5593</v>
      </c>
      <c r="E126" s="1860" t="s">
        <v>4911</v>
      </c>
      <c r="F126" s="1862">
        <v>46021.0</v>
      </c>
      <c r="G126" s="1860" t="s">
        <v>3459</v>
      </c>
      <c r="H126" s="1863">
        <v>2950000.0</v>
      </c>
      <c r="I126" s="1861" t="s">
        <v>4516</v>
      </c>
      <c r="J126" s="1860" t="s">
        <v>5451</v>
      </c>
      <c r="K126" s="1861" t="s">
        <v>96</v>
      </c>
    </row>
    <row r="127">
      <c r="A127" s="1349">
        <v>2112.0</v>
      </c>
      <c r="B127" s="1348" t="s">
        <v>5661</v>
      </c>
      <c r="C127" s="1348">
        <v>8.18352071E8</v>
      </c>
      <c r="D127" s="1348" t="s">
        <v>5662</v>
      </c>
      <c r="E127" s="1349" t="s">
        <v>5457</v>
      </c>
      <c r="F127" s="1851">
        <v>46016.0</v>
      </c>
      <c r="G127" s="1349" t="s">
        <v>3459</v>
      </c>
      <c r="H127" s="1845">
        <v>2630000.0</v>
      </c>
      <c r="I127" s="1348" t="s">
        <v>4128</v>
      </c>
      <c r="J127" s="1349" t="s">
        <v>5451</v>
      </c>
      <c r="K127" s="1348" t="s">
        <v>96</v>
      </c>
    </row>
    <row r="128">
      <c r="A128" s="1860">
        <v>2113.0</v>
      </c>
      <c r="B128" s="1861" t="s">
        <v>5663</v>
      </c>
      <c r="C128" s="1861">
        <v>9.31942995E8</v>
      </c>
      <c r="D128" s="1861" t="s">
        <v>5664</v>
      </c>
      <c r="E128" s="1860" t="s">
        <v>4911</v>
      </c>
      <c r="F128" s="1862">
        <v>46017.0</v>
      </c>
      <c r="G128" s="1860" t="s">
        <v>3459</v>
      </c>
      <c r="H128" s="1863">
        <v>2870000.0</v>
      </c>
      <c r="I128" s="1861" t="s">
        <v>4516</v>
      </c>
      <c r="J128" s="1860" t="s">
        <v>5446</v>
      </c>
      <c r="K128" s="1861" t="s">
        <v>96</v>
      </c>
    </row>
    <row r="129">
      <c r="A129" s="1349">
        <v>2114.0</v>
      </c>
      <c r="B129" s="1348" t="s">
        <v>5665</v>
      </c>
      <c r="C129" s="1348">
        <v>8.14430715E8</v>
      </c>
      <c r="D129" s="1348" t="s">
        <v>5666</v>
      </c>
      <c r="E129" s="1349" t="s">
        <v>4911</v>
      </c>
      <c r="F129" s="1844">
        <v>46064.0</v>
      </c>
      <c r="G129" s="1349" t="s">
        <v>3459</v>
      </c>
      <c r="H129" s="1845">
        <v>2890000.0</v>
      </c>
      <c r="I129" s="1348" t="s">
        <v>4149</v>
      </c>
      <c r="J129" s="1349" t="s">
        <v>5449</v>
      </c>
      <c r="K129" s="1348" t="s">
        <v>96</v>
      </c>
    </row>
    <row r="130">
      <c r="A130" s="1860">
        <v>2118.0</v>
      </c>
      <c r="B130" s="1861" t="s">
        <v>5667</v>
      </c>
      <c r="C130" s="1861">
        <v>8.73586456E8</v>
      </c>
      <c r="D130" s="1861" t="s">
        <v>5668</v>
      </c>
      <c r="E130" s="1860" t="s">
        <v>4075</v>
      </c>
      <c r="F130" s="1865">
        <v>46073.0</v>
      </c>
      <c r="G130" s="1860" t="s">
        <v>3516</v>
      </c>
      <c r="H130" s="1863">
        <v>3700000.0</v>
      </c>
      <c r="I130" s="1861" t="s">
        <v>4099</v>
      </c>
      <c r="J130" s="1860" t="s">
        <v>5451</v>
      </c>
      <c r="K130" s="1861" t="s">
        <v>96</v>
      </c>
    </row>
    <row r="131">
      <c r="A131" s="1349">
        <v>2120.0</v>
      </c>
      <c r="B131" s="1348" t="s">
        <v>5654</v>
      </c>
      <c r="C131" s="1348">
        <v>8.0949011E8</v>
      </c>
      <c r="D131" s="1348" t="s">
        <v>5655</v>
      </c>
      <c r="E131" s="1349" t="s">
        <v>5445</v>
      </c>
      <c r="F131" s="1851">
        <v>46009.0</v>
      </c>
      <c r="G131" s="1349" t="s">
        <v>3459</v>
      </c>
      <c r="H131" s="1845">
        <v>2560000.0</v>
      </c>
      <c r="I131" s="1348" t="s">
        <v>4128</v>
      </c>
      <c r="J131" s="1349" t="s">
        <v>5451</v>
      </c>
      <c r="K131" s="1348" t="s">
        <v>96</v>
      </c>
    </row>
    <row r="132">
      <c r="A132" s="1860">
        <v>2121.0</v>
      </c>
      <c r="B132" s="1861" t="s">
        <v>5669</v>
      </c>
      <c r="C132" s="1861">
        <v>8.22415264E8</v>
      </c>
      <c r="D132" s="1861" t="s">
        <v>5670</v>
      </c>
      <c r="E132" s="1860" t="s">
        <v>4911</v>
      </c>
      <c r="F132" s="1862">
        <v>46017.0</v>
      </c>
      <c r="G132" s="1860" t="s">
        <v>3459</v>
      </c>
      <c r="H132" s="1863">
        <v>2300000.0</v>
      </c>
      <c r="I132" s="1861" t="s">
        <v>4099</v>
      </c>
      <c r="J132" s="1860" t="s">
        <v>5446</v>
      </c>
      <c r="K132" s="1861" t="s">
        <v>96</v>
      </c>
    </row>
    <row r="133">
      <c r="A133" s="1349">
        <v>2201.0</v>
      </c>
      <c r="B133" s="1348" t="s">
        <v>5443</v>
      </c>
      <c r="C133" s="1348">
        <v>9.19959991E8</v>
      </c>
      <c r="D133" s="1348" t="s">
        <v>5444</v>
      </c>
      <c r="E133" s="1349" t="s">
        <v>5445</v>
      </c>
      <c r="F133" s="1851">
        <v>46017.0</v>
      </c>
      <c r="G133" s="1349" t="s">
        <v>3459</v>
      </c>
      <c r="H133" s="1845">
        <v>2420000.0</v>
      </c>
      <c r="I133" s="1348" t="s">
        <v>4099</v>
      </c>
      <c r="J133" s="1349" t="s">
        <v>5446</v>
      </c>
      <c r="K133" s="1348" t="s">
        <v>96</v>
      </c>
    </row>
    <row r="134">
      <c r="A134" s="1860">
        <v>2204.0</v>
      </c>
      <c r="B134" s="1861" t="s">
        <v>5671</v>
      </c>
      <c r="C134" s="1861">
        <v>8.15586224E8</v>
      </c>
      <c r="D134" s="1861" t="s">
        <v>5672</v>
      </c>
      <c r="E134" s="1860" t="s">
        <v>663</v>
      </c>
      <c r="F134" s="1862">
        <v>46009.0</v>
      </c>
      <c r="G134" s="1860" t="s">
        <v>3459</v>
      </c>
      <c r="H134" s="1863">
        <v>2890000.0</v>
      </c>
      <c r="I134" s="1861" t="s">
        <v>4099</v>
      </c>
      <c r="J134" s="1860" t="s">
        <v>5454</v>
      </c>
      <c r="K134" s="1861" t="s">
        <v>96</v>
      </c>
    </row>
    <row r="135">
      <c r="A135" s="1349">
        <v>2205.0</v>
      </c>
      <c r="B135" s="1348" t="s">
        <v>5673</v>
      </c>
      <c r="C135" s="1348">
        <v>9.66396555E8</v>
      </c>
      <c r="D135" s="1348" t="s">
        <v>5674</v>
      </c>
      <c r="E135" s="1349" t="s">
        <v>4911</v>
      </c>
      <c r="F135" s="1851">
        <v>46009.0</v>
      </c>
      <c r="G135" s="1349" t="s">
        <v>3459</v>
      </c>
      <c r="H135" s="1845">
        <v>2780000.0</v>
      </c>
      <c r="I135" s="1348" t="s">
        <v>4099</v>
      </c>
      <c r="J135" s="1349" t="s">
        <v>5466</v>
      </c>
      <c r="K135" s="1348">
        <v>9.66396555E8</v>
      </c>
    </row>
    <row r="136">
      <c r="A136" s="1860">
        <v>2206.0</v>
      </c>
      <c r="B136" s="1861" t="s">
        <v>5675</v>
      </c>
      <c r="C136" s="1861">
        <v>6.43595492E8</v>
      </c>
      <c r="D136" s="1861" t="s">
        <v>5676</v>
      </c>
      <c r="E136" s="1860" t="s">
        <v>4911</v>
      </c>
      <c r="F136" s="1865">
        <v>46112.0</v>
      </c>
      <c r="G136" s="1860" t="s">
        <v>3459</v>
      </c>
      <c r="H136" s="1863">
        <v>2810000.0</v>
      </c>
      <c r="I136" s="1861" t="s">
        <v>4128</v>
      </c>
      <c r="J136" s="1860" t="s">
        <v>5466</v>
      </c>
      <c r="K136" s="1861" t="s">
        <v>3772</v>
      </c>
    </row>
    <row r="137">
      <c r="A137" s="1349">
        <v>2207.0</v>
      </c>
      <c r="B137" s="1348" t="s">
        <v>5677</v>
      </c>
      <c r="C137" s="1348">
        <v>8.90458191E8</v>
      </c>
      <c r="D137" s="1348" t="s">
        <v>5678</v>
      </c>
      <c r="E137" s="1349" t="s">
        <v>5445</v>
      </c>
      <c r="F137" s="1851">
        <v>46020.0</v>
      </c>
      <c r="G137" s="1349" t="s">
        <v>3459</v>
      </c>
      <c r="H137" s="1845">
        <v>2810000.0</v>
      </c>
      <c r="I137" s="1348" t="s">
        <v>4099</v>
      </c>
      <c r="J137" s="1349" t="s">
        <v>5466</v>
      </c>
      <c r="K137" s="1348" t="s">
        <v>3772</v>
      </c>
    </row>
    <row r="138">
      <c r="A138" s="1860">
        <v>2209.0</v>
      </c>
      <c r="B138" s="1861" t="s">
        <v>5508</v>
      </c>
      <c r="C138" s="1861">
        <v>9.4562207E8</v>
      </c>
      <c r="D138" s="1861" t="s">
        <v>5509</v>
      </c>
      <c r="E138" s="1860" t="s">
        <v>4911</v>
      </c>
      <c r="F138" s="1865">
        <v>46069.0</v>
      </c>
      <c r="G138" s="1860" t="s">
        <v>3459</v>
      </c>
      <c r="H138" s="1863">
        <v>2660000.0</v>
      </c>
      <c r="I138" s="1861" t="s">
        <v>4516</v>
      </c>
      <c r="J138" s="1860" t="s">
        <v>5466</v>
      </c>
      <c r="K138" s="1861" t="s">
        <v>3772</v>
      </c>
    </row>
    <row r="139">
      <c r="A139" s="1349">
        <v>2210.0</v>
      </c>
      <c r="B139" s="1348" t="s">
        <v>5467</v>
      </c>
      <c r="C139" s="1348">
        <v>8.97715355E8</v>
      </c>
      <c r="D139" s="1348" t="s">
        <v>5468</v>
      </c>
      <c r="E139" s="1349" t="s">
        <v>4911</v>
      </c>
      <c r="F139" s="1851">
        <v>46020.0</v>
      </c>
      <c r="G139" s="1349" t="s">
        <v>3516</v>
      </c>
      <c r="H139" s="1845">
        <v>3670000.0</v>
      </c>
      <c r="I139" s="1348" t="s">
        <v>4128</v>
      </c>
      <c r="J139" s="1349" t="s">
        <v>5466</v>
      </c>
      <c r="K139" s="1348" t="s">
        <v>3772</v>
      </c>
    </row>
    <row r="140">
      <c r="A140" s="1860">
        <v>2213.0</v>
      </c>
      <c r="B140" s="1861" t="s">
        <v>5679</v>
      </c>
      <c r="C140" s="1861">
        <v>8.24639046E8</v>
      </c>
      <c r="D140" s="1861" t="s">
        <v>5680</v>
      </c>
      <c r="E140" s="1860" t="s">
        <v>4911</v>
      </c>
      <c r="F140" s="1862">
        <v>46020.0</v>
      </c>
      <c r="G140" s="1860" t="s">
        <v>3459</v>
      </c>
      <c r="H140" s="1863">
        <v>2840000.0</v>
      </c>
      <c r="I140" s="1861" t="s">
        <v>4128</v>
      </c>
      <c r="J140" s="1860" t="s">
        <v>5466</v>
      </c>
      <c r="K140" s="1861" t="s">
        <v>3772</v>
      </c>
    </row>
    <row r="141">
      <c r="A141" s="1349">
        <v>2214.0</v>
      </c>
      <c r="B141" s="1348" t="s">
        <v>5659</v>
      </c>
      <c r="C141" s="1348">
        <v>8.182248E8</v>
      </c>
      <c r="D141" s="1348" t="s">
        <v>5660</v>
      </c>
      <c r="E141" s="1349" t="s">
        <v>4911</v>
      </c>
      <c r="F141" s="1851">
        <v>46013.0</v>
      </c>
      <c r="G141" s="1349" t="s">
        <v>3459</v>
      </c>
      <c r="H141" s="1845">
        <v>2860000.0</v>
      </c>
      <c r="I141" s="1348" t="s">
        <v>4099</v>
      </c>
      <c r="J141" s="1349" t="s">
        <v>5451</v>
      </c>
      <c r="K141" s="1348" t="s">
        <v>3772</v>
      </c>
    </row>
    <row r="142">
      <c r="A142" s="1860">
        <v>2216.0</v>
      </c>
      <c r="B142" s="1861" t="s">
        <v>1837</v>
      </c>
      <c r="C142" s="1861">
        <v>8.96140704E8</v>
      </c>
      <c r="D142" s="1861" t="s">
        <v>5681</v>
      </c>
      <c r="E142" s="1860" t="s">
        <v>4911</v>
      </c>
      <c r="F142" s="1862">
        <v>46020.0</v>
      </c>
      <c r="G142" s="1860" t="s">
        <v>3459</v>
      </c>
      <c r="H142" s="1863">
        <v>2910000.0</v>
      </c>
      <c r="I142" s="1861" t="s">
        <v>4099</v>
      </c>
      <c r="J142" s="1860" t="s">
        <v>5466</v>
      </c>
      <c r="K142" s="1861" t="s">
        <v>3772</v>
      </c>
    </row>
    <row r="143">
      <c r="A143" s="1349">
        <v>2217.0</v>
      </c>
      <c r="B143" s="1348" t="s">
        <v>5682</v>
      </c>
      <c r="C143" s="1348">
        <v>8.6610722E8</v>
      </c>
      <c r="D143" s="1348" t="s">
        <v>5683</v>
      </c>
      <c r="E143" s="1349" t="s">
        <v>4911</v>
      </c>
      <c r="F143" s="1844">
        <v>46052.0</v>
      </c>
      <c r="G143" s="1349" t="s">
        <v>3459</v>
      </c>
      <c r="H143" s="1845">
        <v>2880000.0</v>
      </c>
      <c r="I143" s="1348" t="s">
        <v>4099</v>
      </c>
      <c r="J143" s="1349" t="s">
        <v>5466</v>
      </c>
      <c r="K143" s="1348" t="s">
        <v>96</v>
      </c>
    </row>
    <row r="144">
      <c r="A144" s="1860">
        <v>2301.0</v>
      </c>
      <c r="B144" s="1861" t="s">
        <v>1837</v>
      </c>
      <c r="C144" s="1861">
        <v>8.96140704E8</v>
      </c>
      <c r="D144" s="1861" t="s">
        <v>5681</v>
      </c>
      <c r="E144" s="1860" t="s">
        <v>4911</v>
      </c>
      <c r="F144" s="1862">
        <v>46020.0</v>
      </c>
      <c r="G144" s="1860" t="s">
        <v>3459</v>
      </c>
      <c r="H144" s="1863">
        <v>2430000.0</v>
      </c>
      <c r="I144" s="1861" t="s">
        <v>4099</v>
      </c>
      <c r="J144" s="1860" t="s">
        <v>5466</v>
      </c>
      <c r="K144" s="1861" t="s">
        <v>96</v>
      </c>
    </row>
    <row r="145">
      <c r="A145" s="1349">
        <v>2303.0</v>
      </c>
      <c r="B145" s="1348" t="s">
        <v>5684</v>
      </c>
      <c r="C145" s="1348">
        <v>8.89542493E8</v>
      </c>
      <c r="D145" s="1348" t="s">
        <v>5685</v>
      </c>
      <c r="E145" s="1349" t="s">
        <v>4911</v>
      </c>
      <c r="F145" s="1844">
        <v>46076.0</v>
      </c>
      <c r="G145" s="1349" t="s">
        <v>3459</v>
      </c>
      <c r="H145" s="1845">
        <v>2190000.0</v>
      </c>
      <c r="I145" s="1348" t="s">
        <v>4128</v>
      </c>
      <c r="J145" s="1349" t="s">
        <v>4911</v>
      </c>
      <c r="K145" s="1348" t="s">
        <v>96</v>
      </c>
    </row>
    <row r="146">
      <c r="A146" s="1860">
        <v>2304.0</v>
      </c>
      <c r="B146" s="1861" t="s">
        <v>5686</v>
      </c>
      <c r="C146" s="1861">
        <v>8.98927712E8</v>
      </c>
      <c r="D146" s="1861" t="s">
        <v>5687</v>
      </c>
      <c r="E146" s="1860" t="s">
        <v>4911</v>
      </c>
      <c r="F146" s="1862">
        <v>46020.0</v>
      </c>
      <c r="G146" s="1860" t="s">
        <v>3459</v>
      </c>
      <c r="H146" s="1863">
        <v>2950000.0</v>
      </c>
      <c r="I146" s="1861" t="s">
        <v>4516</v>
      </c>
      <c r="J146" s="1860" t="s">
        <v>5446</v>
      </c>
      <c r="K146" s="1861" t="s">
        <v>96</v>
      </c>
    </row>
    <row r="147">
      <c r="A147" s="1349">
        <v>2305.0</v>
      </c>
      <c r="B147" s="1348" t="s">
        <v>5688</v>
      </c>
      <c r="C147" s="1348">
        <v>9.8280073E8</v>
      </c>
      <c r="D147" s="1854"/>
      <c r="E147" s="1349" t="s">
        <v>4911</v>
      </c>
      <c r="F147" s="1851">
        <v>46020.0</v>
      </c>
      <c r="G147" s="1349" t="s">
        <v>3459</v>
      </c>
      <c r="H147" s="1845">
        <v>2800000.0</v>
      </c>
      <c r="I147" s="1348" t="s">
        <v>4516</v>
      </c>
      <c r="J147" s="1349" t="s">
        <v>5446</v>
      </c>
      <c r="K147" s="1348" t="s">
        <v>96</v>
      </c>
    </row>
    <row r="148">
      <c r="A148" s="1860">
        <v>2306.0</v>
      </c>
      <c r="B148" s="1861" t="s">
        <v>5689</v>
      </c>
      <c r="C148" s="1861">
        <v>6.51091601E8</v>
      </c>
      <c r="D148" s="1861" t="s">
        <v>5690</v>
      </c>
      <c r="E148" s="1860" t="s">
        <v>5457</v>
      </c>
      <c r="F148" s="1862">
        <v>46020.0</v>
      </c>
      <c r="G148" s="1860" t="s">
        <v>3459</v>
      </c>
      <c r="H148" s="1863">
        <v>2640000.0</v>
      </c>
      <c r="I148" s="1861" t="s">
        <v>4297</v>
      </c>
      <c r="J148" s="1860" t="s">
        <v>5446</v>
      </c>
      <c r="K148" s="1864"/>
    </row>
    <row r="149">
      <c r="A149" s="1349">
        <v>2307.0</v>
      </c>
      <c r="B149" s="1348" t="s">
        <v>5691</v>
      </c>
      <c r="C149" s="1348">
        <v>8.79370981E8</v>
      </c>
      <c r="D149" s="1348" t="s">
        <v>5692</v>
      </c>
      <c r="E149" s="1349" t="s">
        <v>5457</v>
      </c>
      <c r="F149" s="1851">
        <v>46015.0</v>
      </c>
      <c r="G149" s="1349" t="s">
        <v>3459</v>
      </c>
      <c r="H149" s="1845">
        <v>2790000.0</v>
      </c>
      <c r="I149" s="1348" t="s">
        <v>4099</v>
      </c>
      <c r="J149" s="1349" t="s">
        <v>5446</v>
      </c>
      <c r="K149" s="1348" t="s">
        <v>96</v>
      </c>
    </row>
    <row r="150">
      <c r="A150" s="1860">
        <v>2310.0</v>
      </c>
      <c r="B150" s="1861" t="s">
        <v>5693</v>
      </c>
      <c r="C150" s="1861">
        <v>9.85655935E8</v>
      </c>
      <c r="D150" s="1861" t="s">
        <v>5694</v>
      </c>
      <c r="E150" s="1860" t="s">
        <v>4911</v>
      </c>
      <c r="F150" s="1865">
        <v>46078.0</v>
      </c>
      <c r="G150" s="1860" t="s">
        <v>3516</v>
      </c>
      <c r="H150" s="1863">
        <v>3680000.0</v>
      </c>
      <c r="I150" s="1861" t="s">
        <v>4099</v>
      </c>
      <c r="J150" s="1860" t="s">
        <v>5451</v>
      </c>
      <c r="K150" s="1861" t="s">
        <v>96</v>
      </c>
    </row>
    <row r="151">
      <c r="A151" s="1349">
        <v>2311.0</v>
      </c>
      <c r="B151" s="1348" t="s">
        <v>5695</v>
      </c>
      <c r="C151" s="1348">
        <v>8.86660809E8</v>
      </c>
      <c r="D151" s="1348" t="s">
        <v>5696</v>
      </c>
      <c r="E151" s="1349" t="s">
        <v>5445</v>
      </c>
      <c r="F151" s="1844">
        <v>46112.0</v>
      </c>
      <c r="G151" s="1349" t="s">
        <v>3459</v>
      </c>
      <c r="H151" s="1845">
        <v>2940000.0</v>
      </c>
      <c r="I151" s="1348" t="s">
        <v>4099</v>
      </c>
      <c r="J151" s="1349" t="s">
        <v>5449</v>
      </c>
      <c r="K151" s="1348" t="s">
        <v>96</v>
      </c>
    </row>
    <row r="152">
      <c r="A152" s="1860">
        <v>2312.0</v>
      </c>
      <c r="B152" s="1861" t="s">
        <v>5697</v>
      </c>
      <c r="C152" s="1861">
        <v>8.18548499E8</v>
      </c>
      <c r="D152" s="1861" t="s">
        <v>5698</v>
      </c>
      <c r="E152" s="1860" t="s">
        <v>5457</v>
      </c>
      <c r="F152" s="1865">
        <v>46111.0</v>
      </c>
      <c r="G152" s="1860" t="s">
        <v>3459</v>
      </c>
      <c r="H152" s="1863">
        <v>2563000.0</v>
      </c>
      <c r="I152" s="1861" t="s">
        <v>4128</v>
      </c>
      <c r="J152" s="1860" t="s">
        <v>5454</v>
      </c>
      <c r="K152" s="1861" t="s">
        <v>96</v>
      </c>
    </row>
    <row r="153">
      <c r="A153" s="1349">
        <v>2313.0</v>
      </c>
      <c r="B153" s="1348" t="s">
        <v>5699</v>
      </c>
      <c r="C153" s="1348">
        <v>8.06302337E8</v>
      </c>
      <c r="D153" s="1348" t="s">
        <v>5700</v>
      </c>
      <c r="E153" s="1349" t="s">
        <v>4911</v>
      </c>
      <c r="F153" s="1844">
        <v>46045.0</v>
      </c>
      <c r="G153" s="1349" t="s">
        <v>3459</v>
      </c>
      <c r="H153" s="1845">
        <v>2850000.0</v>
      </c>
      <c r="I153" s="1348" t="s">
        <v>4128</v>
      </c>
      <c r="J153" s="1349" t="s">
        <v>5451</v>
      </c>
      <c r="K153" s="1348" t="s">
        <v>96</v>
      </c>
    </row>
    <row r="154">
      <c r="A154" s="1860">
        <v>2314.0</v>
      </c>
      <c r="B154" s="1861" t="s">
        <v>5701</v>
      </c>
      <c r="C154" s="1861">
        <v>8.91243687E8</v>
      </c>
      <c r="D154" s="1861" t="s">
        <v>5702</v>
      </c>
      <c r="E154" s="1860" t="s">
        <v>5445</v>
      </c>
      <c r="F154" s="1865">
        <v>46111.0</v>
      </c>
      <c r="G154" s="1860" t="s">
        <v>3459</v>
      </c>
      <c r="H154" s="1863">
        <v>2870000.0</v>
      </c>
      <c r="I154" s="1861" t="s">
        <v>4099</v>
      </c>
      <c r="J154" s="1860" t="s">
        <v>5454</v>
      </c>
      <c r="K154" s="1861" t="s">
        <v>96</v>
      </c>
    </row>
    <row r="155">
      <c r="A155" s="1349">
        <v>2315.0</v>
      </c>
      <c r="B155" s="1348" t="s">
        <v>5703</v>
      </c>
      <c r="C155" s="1348">
        <v>8.34633365E8</v>
      </c>
      <c r="D155" s="1348" t="s">
        <v>5704</v>
      </c>
      <c r="E155" s="1349" t="s">
        <v>5445</v>
      </c>
      <c r="F155" s="1851">
        <v>46021.0</v>
      </c>
      <c r="G155" s="1349" t="s">
        <v>3459</v>
      </c>
      <c r="H155" s="1845">
        <v>2900000.0</v>
      </c>
      <c r="I155" s="1348" t="s">
        <v>4094</v>
      </c>
      <c r="J155" s="1349" t="s">
        <v>5491</v>
      </c>
      <c r="K155" s="1348" t="s">
        <v>96</v>
      </c>
    </row>
    <row r="156">
      <c r="A156" s="1860">
        <v>2316.0</v>
      </c>
      <c r="B156" s="1861" t="s">
        <v>5705</v>
      </c>
      <c r="C156" s="1861">
        <v>8.09742992E8</v>
      </c>
      <c r="D156" s="1861" t="s">
        <v>5706</v>
      </c>
      <c r="E156" s="1860" t="s">
        <v>5512</v>
      </c>
      <c r="F156" s="1865">
        <v>46101.0</v>
      </c>
      <c r="G156" s="1860" t="s">
        <v>3459</v>
      </c>
      <c r="H156" s="1863">
        <v>3000000.0</v>
      </c>
      <c r="I156" s="1861" t="s">
        <v>4128</v>
      </c>
      <c r="J156" s="1860" t="s">
        <v>5451</v>
      </c>
      <c r="K156" s="1861" t="s">
        <v>96</v>
      </c>
    </row>
    <row r="157">
      <c r="A157" s="1349">
        <v>2317.0</v>
      </c>
      <c r="B157" s="1348" t="s">
        <v>5707</v>
      </c>
      <c r="C157" s="1348">
        <v>9.09723E8</v>
      </c>
      <c r="D157" s="1348" t="s">
        <v>5708</v>
      </c>
      <c r="E157" s="1349" t="s">
        <v>663</v>
      </c>
      <c r="F157" s="1844">
        <v>46038.0</v>
      </c>
      <c r="G157" s="1349" t="s">
        <v>3459</v>
      </c>
      <c r="H157" s="1845">
        <v>3190000.0</v>
      </c>
      <c r="I157" s="1348" t="s">
        <v>4099</v>
      </c>
      <c r="J157" s="1349" t="s">
        <v>5451</v>
      </c>
      <c r="K157" s="1348" t="s">
        <v>96</v>
      </c>
    </row>
    <row r="158">
      <c r="A158" s="1860">
        <v>2318.0</v>
      </c>
      <c r="B158" s="1861" t="s">
        <v>5709</v>
      </c>
      <c r="C158" s="1861">
        <v>9.69455495E8</v>
      </c>
      <c r="D158" s="1861" t="s">
        <v>5710</v>
      </c>
      <c r="E158" s="1860" t="s">
        <v>4075</v>
      </c>
      <c r="F158" s="1865">
        <v>46104.0</v>
      </c>
      <c r="G158" s="1860" t="s">
        <v>3516</v>
      </c>
      <c r="H158" s="1863">
        <v>3680000.0</v>
      </c>
      <c r="I158" s="1861" t="s">
        <v>4516</v>
      </c>
      <c r="J158" s="1860" t="s">
        <v>5451</v>
      </c>
      <c r="K158" s="1861" t="s">
        <v>96</v>
      </c>
    </row>
    <row r="159">
      <c r="A159" s="1349">
        <v>2319.0</v>
      </c>
      <c r="B159" s="1348" t="s">
        <v>5711</v>
      </c>
      <c r="C159" s="1348">
        <v>8.99346699E8</v>
      </c>
      <c r="D159" s="1348" t="s">
        <v>5712</v>
      </c>
      <c r="E159" s="1349" t="s">
        <v>4911</v>
      </c>
      <c r="F159" s="1851">
        <v>46017.0</v>
      </c>
      <c r="G159" s="1349" t="s">
        <v>3459</v>
      </c>
      <c r="H159" s="1845">
        <v>2640000.0</v>
      </c>
      <c r="I159" s="1348" t="s">
        <v>4099</v>
      </c>
      <c r="J159" s="1349" t="s">
        <v>5446</v>
      </c>
      <c r="K159" s="1348" t="s">
        <v>96</v>
      </c>
    </row>
    <row r="160">
      <c r="A160" s="1860">
        <v>2321.0</v>
      </c>
      <c r="B160" s="1861" t="s">
        <v>5713</v>
      </c>
      <c r="C160" s="1861">
        <v>9.22789941E8</v>
      </c>
      <c r="D160" s="1861" t="s">
        <v>5714</v>
      </c>
      <c r="E160" s="1860" t="s">
        <v>5445</v>
      </c>
      <c r="F160" s="1865">
        <v>46066.0</v>
      </c>
      <c r="G160" s="1860" t="s">
        <v>3459</v>
      </c>
      <c r="H160" s="1863">
        <v>2450000.0</v>
      </c>
      <c r="I160" s="1861" t="s">
        <v>4099</v>
      </c>
      <c r="J160" s="1860" t="s">
        <v>5451</v>
      </c>
      <c r="K160" s="1861" t="s">
        <v>96</v>
      </c>
    </row>
    <row r="161">
      <c r="A161" s="1349">
        <v>2402.0</v>
      </c>
      <c r="B161" s="1348" t="s">
        <v>5715</v>
      </c>
      <c r="C161" s="1348">
        <v>8.30151475E8</v>
      </c>
      <c r="D161" s="1348" t="s">
        <v>5716</v>
      </c>
      <c r="E161" s="1349" t="s">
        <v>4075</v>
      </c>
      <c r="F161" s="1844">
        <v>45999.0</v>
      </c>
      <c r="G161" s="1349" t="s">
        <v>3459</v>
      </c>
      <c r="H161" s="1845">
        <v>2670000.0</v>
      </c>
      <c r="I161" s="1348" t="s">
        <v>4099</v>
      </c>
      <c r="J161" s="1349" t="s">
        <v>5449</v>
      </c>
      <c r="K161" s="1348" t="s">
        <v>96</v>
      </c>
    </row>
    <row r="162">
      <c r="A162" s="1860">
        <v>2403.0</v>
      </c>
      <c r="B162" s="1861" t="s">
        <v>5717</v>
      </c>
      <c r="C162" s="1861">
        <v>8.10136115E8</v>
      </c>
      <c r="D162" s="1861" t="s">
        <v>5718</v>
      </c>
      <c r="E162" s="1860" t="s">
        <v>5457</v>
      </c>
      <c r="F162" s="1862">
        <v>46021.0</v>
      </c>
      <c r="G162" s="1860" t="s">
        <v>3459</v>
      </c>
      <c r="H162" s="1863">
        <v>2990000.0</v>
      </c>
      <c r="I162" s="1861" t="s">
        <v>4099</v>
      </c>
      <c r="J162" s="1860" t="s">
        <v>5449</v>
      </c>
      <c r="K162" s="1861" t="s">
        <v>96</v>
      </c>
    </row>
    <row r="163">
      <c r="A163" s="1349">
        <v>2404.0</v>
      </c>
      <c r="B163" s="1348" t="s">
        <v>5719</v>
      </c>
      <c r="C163" s="1348">
        <v>8.07235886E8</v>
      </c>
      <c r="D163" s="1348" t="s">
        <v>5720</v>
      </c>
      <c r="E163" s="1349" t="s">
        <v>4075</v>
      </c>
      <c r="F163" s="1851">
        <v>46016.0</v>
      </c>
      <c r="G163" s="1349" t="s">
        <v>3459</v>
      </c>
      <c r="H163" s="1845">
        <v>3110000.0</v>
      </c>
      <c r="I163" s="1348" t="s">
        <v>4099</v>
      </c>
      <c r="J163" s="1349" t="s">
        <v>5449</v>
      </c>
      <c r="K163" s="1348" t="s">
        <v>96</v>
      </c>
    </row>
    <row r="164">
      <c r="A164" s="1860">
        <v>2405.0</v>
      </c>
      <c r="B164" s="1861" t="s">
        <v>5721</v>
      </c>
      <c r="C164" s="1861">
        <v>6.42424054E8</v>
      </c>
      <c r="D164" s="1861" t="s">
        <v>5722</v>
      </c>
      <c r="E164" s="1860" t="s">
        <v>4075</v>
      </c>
      <c r="F164" s="1862">
        <v>46013.0</v>
      </c>
      <c r="G164" s="1860" t="s">
        <v>3459</v>
      </c>
      <c r="H164" s="1863">
        <v>2980000.0</v>
      </c>
      <c r="I164" s="1861" t="s">
        <v>4516</v>
      </c>
      <c r="J164" s="1860" t="s">
        <v>5449</v>
      </c>
      <c r="K164" s="1861" t="s">
        <v>96</v>
      </c>
    </row>
    <row r="165">
      <c r="A165" s="1349">
        <v>2407.0</v>
      </c>
      <c r="B165" s="1348" t="s">
        <v>5723</v>
      </c>
      <c r="C165" s="1348">
        <v>8.14972392E8</v>
      </c>
      <c r="D165" s="1348" t="s">
        <v>5724</v>
      </c>
      <c r="E165" s="1349" t="s">
        <v>5445</v>
      </c>
      <c r="F165" s="1844">
        <v>45999.0</v>
      </c>
      <c r="G165" s="1349" t="s">
        <v>3459</v>
      </c>
      <c r="H165" s="1845">
        <v>2980000.0</v>
      </c>
      <c r="I165" s="1348" t="s">
        <v>4128</v>
      </c>
      <c r="J165" s="1349" t="s">
        <v>5449</v>
      </c>
      <c r="K165" s="1348" t="s">
        <v>96</v>
      </c>
    </row>
    <row r="166">
      <c r="A166" s="1860">
        <v>2408.0</v>
      </c>
      <c r="B166" s="1861" t="s">
        <v>5725</v>
      </c>
      <c r="C166" s="1861">
        <v>9.91145952E8</v>
      </c>
      <c r="D166" s="1861" t="s">
        <v>5726</v>
      </c>
      <c r="E166" s="1860" t="s">
        <v>4075</v>
      </c>
      <c r="F166" s="1862">
        <v>46002.0</v>
      </c>
      <c r="G166" s="1860" t="s">
        <v>3459</v>
      </c>
      <c r="H166" s="1863">
        <v>2830000.0</v>
      </c>
      <c r="I166" s="1861" t="s">
        <v>4149</v>
      </c>
      <c r="J166" s="1860" t="s">
        <v>5449</v>
      </c>
      <c r="K166" s="1861" t="s">
        <v>96</v>
      </c>
    </row>
    <row r="167">
      <c r="A167" s="1349">
        <v>2409.0</v>
      </c>
      <c r="B167" s="1348" t="s">
        <v>5727</v>
      </c>
      <c r="C167" s="1348">
        <v>8.51777442E8</v>
      </c>
      <c r="D167" s="1348" t="s">
        <v>5728</v>
      </c>
      <c r="E167" s="1349" t="s">
        <v>4075</v>
      </c>
      <c r="F167" s="1851">
        <v>46008.0</v>
      </c>
      <c r="G167" s="1349" t="s">
        <v>3459</v>
      </c>
      <c r="H167" s="1845">
        <v>3060000.0</v>
      </c>
      <c r="I167" s="1348" t="s">
        <v>4128</v>
      </c>
      <c r="J167" s="1349" t="s">
        <v>5449</v>
      </c>
      <c r="K167" s="1348" t="s">
        <v>96</v>
      </c>
    </row>
    <row r="168">
      <c r="A168" s="1860">
        <v>2410.0</v>
      </c>
      <c r="B168" s="1861" t="s">
        <v>5729</v>
      </c>
      <c r="C168" s="1861">
        <v>9.49927393E8</v>
      </c>
      <c r="D168" s="1861" t="s">
        <v>5730</v>
      </c>
      <c r="E168" s="1860" t="s">
        <v>4075</v>
      </c>
      <c r="F168" s="1862">
        <v>46003.0</v>
      </c>
      <c r="G168" s="1860" t="s">
        <v>3516</v>
      </c>
      <c r="H168" s="1863">
        <v>3950000.0</v>
      </c>
      <c r="I168" s="1861" t="s">
        <v>4516</v>
      </c>
      <c r="J168" s="1860" t="s">
        <v>5449</v>
      </c>
      <c r="K168" s="1861" t="s">
        <v>96</v>
      </c>
    </row>
    <row r="169">
      <c r="A169" s="1349">
        <v>2411.0</v>
      </c>
      <c r="B169" s="1348" t="s">
        <v>5731</v>
      </c>
      <c r="C169" s="1348">
        <v>6.15535355E8</v>
      </c>
      <c r="D169" s="1348" t="s">
        <v>5732</v>
      </c>
      <c r="E169" s="1349" t="s">
        <v>4075</v>
      </c>
      <c r="F169" s="1844">
        <v>46073.0</v>
      </c>
      <c r="G169" s="1349" t="s">
        <v>3459</v>
      </c>
      <c r="H169" s="1845">
        <v>3100000.0</v>
      </c>
      <c r="I169" s="1348" t="s">
        <v>4099</v>
      </c>
      <c r="J169" s="1349" t="s">
        <v>5449</v>
      </c>
      <c r="K169" s="1348" t="s">
        <v>96</v>
      </c>
    </row>
    <row r="170">
      <c r="A170" s="1860">
        <v>2412.0</v>
      </c>
      <c r="B170" s="1861" t="s">
        <v>5733</v>
      </c>
      <c r="C170" s="1861">
        <v>8.35887129E8</v>
      </c>
      <c r="D170" s="1861" t="s">
        <v>5734</v>
      </c>
      <c r="E170" s="1860" t="s">
        <v>5445</v>
      </c>
      <c r="F170" s="1862">
        <v>46020.0</v>
      </c>
      <c r="G170" s="1860" t="s">
        <v>3459</v>
      </c>
      <c r="H170" s="1863">
        <v>2980000.0</v>
      </c>
      <c r="I170" s="1861" t="s">
        <v>4099</v>
      </c>
      <c r="J170" s="1860" t="s">
        <v>5449</v>
      </c>
      <c r="K170" s="1861" t="s">
        <v>96</v>
      </c>
    </row>
    <row r="171">
      <c r="A171" s="1349">
        <v>2413.0</v>
      </c>
      <c r="B171" s="1348" t="s">
        <v>5735</v>
      </c>
      <c r="C171" s="1348">
        <v>8.79291701E8</v>
      </c>
      <c r="D171" s="1348" t="s">
        <v>5736</v>
      </c>
      <c r="E171" s="1349" t="s">
        <v>4075</v>
      </c>
      <c r="F171" s="1851">
        <v>46003.0</v>
      </c>
      <c r="G171" s="1349" t="s">
        <v>3459</v>
      </c>
      <c r="H171" s="1845">
        <v>3010000.0</v>
      </c>
      <c r="I171" s="1348" t="s">
        <v>4099</v>
      </c>
      <c r="J171" s="1349" t="s">
        <v>5449</v>
      </c>
      <c r="K171" s="1348" t="s">
        <v>96</v>
      </c>
    </row>
    <row r="172">
      <c r="A172" s="1860">
        <v>2414.0</v>
      </c>
      <c r="B172" s="1861" t="s">
        <v>5737</v>
      </c>
      <c r="C172" s="1861">
        <v>9.8257436E8</v>
      </c>
      <c r="D172" s="1864"/>
      <c r="E172" s="1860" t="s">
        <v>4075</v>
      </c>
      <c r="F172" s="1862">
        <v>46008.0</v>
      </c>
      <c r="G172" s="1860" t="s">
        <v>3459</v>
      </c>
      <c r="H172" s="1863">
        <v>3030000.0</v>
      </c>
      <c r="I172" s="1861" t="s">
        <v>4099</v>
      </c>
      <c r="J172" s="1860" t="s">
        <v>5449</v>
      </c>
      <c r="K172" s="1861" t="s">
        <v>96</v>
      </c>
    </row>
    <row r="173">
      <c r="A173" s="1349">
        <v>2417.0</v>
      </c>
      <c r="B173" s="1348" t="s">
        <v>5738</v>
      </c>
      <c r="C173" s="1348">
        <v>8.9466172E8</v>
      </c>
      <c r="D173" s="1348" t="s">
        <v>5739</v>
      </c>
      <c r="E173" s="1349" t="s">
        <v>4075</v>
      </c>
      <c r="F173" s="1851">
        <v>46020.0</v>
      </c>
      <c r="G173" s="1349" t="s">
        <v>3459</v>
      </c>
      <c r="H173" s="1845">
        <v>3050000.0</v>
      </c>
      <c r="I173" s="1348" t="s">
        <v>4099</v>
      </c>
      <c r="J173" s="1349" t="s">
        <v>5449</v>
      </c>
      <c r="K173" s="1348" t="s">
        <v>96</v>
      </c>
    </row>
    <row r="174">
      <c r="A174" s="1860">
        <v>2418.0</v>
      </c>
      <c r="B174" s="1861" t="s">
        <v>5740</v>
      </c>
      <c r="C174" s="1861">
        <v>8.68808966E8</v>
      </c>
      <c r="D174" s="1861" t="s">
        <v>5741</v>
      </c>
      <c r="E174" s="1860" t="s">
        <v>4075</v>
      </c>
      <c r="F174" s="1862">
        <v>46003.0</v>
      </c>
      <c r="G174" s="1860" t="s">
        <v>3516</v>
      </c>
      <c r="H174" s="1863">
        <v>3850000.0</v>
      </c>
      <c r="I174" s="1861" t="s">
        <v>4128</v>
      </c>
      <c r="J174" s="1860" t="s">
        <v>5449</v>
      </c>
      <c r="K174" s="1861" t="s">
        <v>96</v>
      </c>
    </row>
    <row r="175">
      <c r="A175" s="1349">
        <v>2420.0</v>
      </c>
      <c r="B175" s="1348" t="s">
        <v>5742</v>
      </c>
      <c r="C175" s="1348">
        <v>9.52619199E8</v>
      </c>
      <c r="D175" s="1348" t="s">
        <v>5743</v>
      </c>
      <c r="E175" s="1349" t="s">
        <v>4075</v>
      </c>
      <c r="F175" s="1851">
        <v>46020.0</v>
      </c>
      <c r="G175" s="1349" t="s">
        <v>3459</v>
      </c>
      <c r="H175" s="1845">
        <v>2570000.0</v>
      </c>
      <c r="I175" s="1348" t="s">
        <v>4516</v>
      </c>
      <c r="J175" s="1349" t="s">
        <v>5449</v>
      </c>
      <c r="K175" s="1348" t="s">
        <v>96</v>
      </c>
    </row>
    <row r="176">
      <c r="A176" s="1860">
        <v>2501.0</v>
      </c>
      <c r="B176" s="1861" t="s">
        <v>5744</v>
      </c>
      <c r="C176" s="1861">
        <v>8.05584251E8</v>
      </c>
      <c r="D176" s="1861" t="s">
        <v>5745</v>
      </c>
      <c r="E176" s="1860" t="s">
        <v>4075</v>
      </c>
      <c r="F176" s="1862">
        <v>46016.0</v>
      </c>
      <c r="G176" s="1860" t="s">
        <v>3459</v>
      </c>
      <c r="H176" s="1863">
        <v>2540000.0</v>
      </c>
      <c r="I176" s="1861" t="s">
        <v>4099</v>
      </c>
      <c r="J176" s="1860" t="s">
        <v>5497</v>
      </c>
      <c r="K176" s="1861" t="s">
        <v>3772</v>
      </c>
    </row>
    <row r="177">
      <c r="A177" s="1349">
        <v>2502.0</v>
      </c>
      <c r="B177" s="1348" t="s">
        <v>5746</v>
      </c>
      <c r="C177" s="1348">
        <v>8.18252715E8</v>
      </c>
      <c r="D177" s="1348" t="s">
        <v>5747</v>
      </c>
      <c r="E177" s="1349" t="s">
        <v>4075</v>
      </c>
      <c r="F177" s="1851">
        <v>46013.0</v>
      </c>
      <c r="G177" s="1349" t="s">
        <v>3459</v>
      </c>
      <c r="H177" s="1845">
        <v>2680000.0</v>
      </c>
      <c r="I177" s="1348" t="s">
        <v>4149</v>
      </c>
      <c r="J177" s="1349" t="s">
        <v>5497</v>
      </c>
      <c r="K177" s="1348" t="s">
        <v>3772</v>
      </c>
    </row>
    <row r="178">
      <c r="A178" s="1860">
        <v>2503.0</v>
      </c>
      <c r="B178" s="1861" t="s">
        <v>5748</v>
      </c>
      <c r="C178" s="1861">
        <v>8.82302582E8</v>
      </c>
      <c r="D178" s="1861" t="s">
        <v>5749</v>
      </c>
      <c r="E178" s="1860" t="s">
        <v>4075</v>
      </c>
      <c r="F178" s="1865">
        <v>46045.0</v>
      </c>
      <c r="G178" s="1860" t="s">
        <v>3459</v>
      </c>
      <c r="H178" s="1863">
        <v>2690000.0</v>
      </c>
      <c r="I178" s="1861" t="s">
        <v>4099</v>
      </c>
      <c r="J178" s="1860" t="s">
        <v>5497</v>
      </c>
      <c r="K178" s="1861" t="s">
        <v>3772</v>
      </c>
    </row>
    <row r="179">
      <c r="A179" s="1349">
        <v>2504.0</v>
      </c>
      <c r="B179" s="1348" t="s">
        <v>5750</v>
      </c>
      <c r="C179" s="1348">
        <v>8.94433549E8</v>
      </c>
      <c r="D179" s="1348" t="s">
        <v>5751</v>
      </c>
      <c r="E179" s="1349" t="s">
        <v>4911</v>
      </c>
      <c r="F179" s="1844">
        <v>45999.0</v>
      </c>
      <c r="G179" s="1349" t="s">
        <v>3459</v>
      </c>
      <c r="H179" s="1845">
        <v>3130000.0</v>
      </c>
      <c r="I179" s="1348" t="s">
        <v>4099</v>
      </c>
      <c r="J179" s="1349" t="s">
        <v>5497</v>
      </c>
      <c r="K179" s="1348" t="s">
        <v>96</v>
      </c>
    </row>
    <row r="180">
      <c r="A180" s="1860">
        <v>2509.0</v>
      </c>
      <c r="B180" s="1861" t="s">
        <v>5752</v>
      </c>
      <c r="C180" s="1861">
        <v>8.13454808E8</v>
      </c>
      <c r="D180" s="1861" t="s">
        <v>5753</v>
      </c>
      <c r="E180" s="1860" t="s">
        <v>5445</v>
      </c>
      <c r="F180" s="1862">
        <v>46020.0</v>
      </c>
      <c r="G180" s="1860" t="s">
        <v>3459</v>
      </c>
      <c r="H180" s="1863">
        <v>2850000.0</v>
      </c>
      <c r="I180" s="1861" t="s">
        <v>4128</v>
      </c>
      <c r="J180" s="1860" t="s">
        <v>5466</v>
      </c>
      <c r="K180" s="1861" t="s">
        <v>96</v>
      </c>
    </row>
    <row r="181">
      <c r="A181" s="1349">
        <v>2510.0</v>
      </c>
      <c r="B181" s="1348" t="s">
        <v>5754</v>
      </c>
      <c r="C181" s="1348">
        <v>8.29716295E8</v>
      </c>
      <c r="D181" s="1348" t="s">
        <v>5755</v>
      </c>
      <c r="E181" s="1349" t="s">
        <v>4075</v>
      </c>
      <c r="F181" s="1851">
        <v>46009.0</v>
      </c>
      <c r="G181" s="1349" t="s">
        <v>3516</v>
      </c>
      <c r="H181" s="1845">
        <v>3970000.0</v>
      </c>
      <c r="I181" s="1348" t="s">
        <v>4516</v>
      </c>
      <c r="J181" s="1349" t="s">
        <v>5466</v>
      </c>
      <c r="K181" s="1348" t="s">
        <v>96</v>
      </c>
    </row>
    <row r="182">
      <c r="A182" s="1860">
        <v>2511.0</v>
      </c>
      <c r="B182" s="1861" t="s">
        <v>5756</v>
      </c>
      <c r="C182" s="1861">
        <v>8.11964494E8</v>
      </c>
      <c r="D182" s="1861" t="s">
        <v>5757</v>
      </c>
      <c r="E182" s="1860" t="s">
        <v>4911</v>
      </c>
      <c r="F182" s="1865">
        <v>45999.0</v>
      </c>
      <c r="G182" s="1860" t="s">
        <v>3459</v>
      </c>
      <c r="H182" s="1863">
        <v>3120000.0</v>
      </c>
      <c r="I182" s="1861" t="s">
        <v>4099</v>
      </c>
      <c r="J182" s="1860" t="s">
        <v>5466</v>
      </c>
      <c r="K182" s="1861" t="s">
        <v>96</v>
      </c>
    </row>
    <row r="183">
      <c r="A183" s="1349">
        <v>2512.0</v>
      </c>
      <c r="B183" s="1348" t="s">
        <v>5758</v>
      </c>
      <c r="C183" s="1348">
        <v>8.9753396E8</v>
      </c>
      <c r="D183" s="1348" t="s">
        <v>5759</v>
      </c>
      <c r="E183" s="1349" t="s">
        <v>4075</v>
      </c>
      <c r="F183" s="1851">
        <v>46006.0</v>
      </c>
      <c r="G183" s="1349" t="s">
        <v>3459</v>
      </c>
      <c r="H183" s="1845">
        <v>3000000.0</v>
      </c>
      <c r="I183" s="1348" t="s">
        <v>4099</v>
      </c>
      <c r="J183" s="1349" t="s">
        <v>5497</v>
      </c>
      <c r="K183" s="1348" t="s">
        <v>96</v>
      </c>
    </row>
    <row r="184">
      <c r="A184" s="1860">
        <v>2513.0</v>
      </c>
      <c r="B184" s="1861" t="s">
        <v>5760</v>
      </c>
      <c r="C184" s="1861">
        <v>8.58025147E8</v>
      </c>
      <c r="D184" s="1861" t="s">
        <v>5761</v>
      </c>
      <c r="E184" s="1860" t="s">
        <v>4075</v>
      </c>
      <c r="F184" s="1862">
        <v>46016.0</v>
      </c>
      <c r="G184" s="1860" t="s">
        <v>3459</v>
      </c>
      <c r="H184" s="1863">
        <v>3030000.0</v>
      </c>
      <c r="I184" s="1861" t="s">
        <v>4099</v>
      </c>
      <c r="J184" s="1860" t="s">
        <v>5466</v>
      </c>
      <c r="K184" s="1861" t="s">
        <v>96</v>
      </c>
    </row>
    <row r="185">
      <c r="A185" s="1349">
        <v>2514.0</v>
      </c>
      <c r="B185" s="1348" t="s">
        <v>5762</v>
      </c>
      <c r="C185" s="1348">
        <v>8.24454511E8</v>
      </c>
      <c r="D185" s="1348" t="s">
        <v>5763</v>
      </c>
      <c r="E185" s="1349" t="s">
        <v>4075</v>
      </c>
      <c r="F185" s="1851">
        <v>46006.0</v>
      </c>
      <c r="G185" s="1349" t="s">
        <v>3459</v>
      </c>
      <c r="H185" s="1845">
        <v>3050000.0</v>
      </c>
      <c r="I185" s="1348" t="s">
        <v>4099</v>
      </c>
      <c r="J185" s="1349" t="s">
        <v>5466</v>
      </c>
      <c r="K185" s="1348" t="s">
        <v>96</v>
      </c>
    </row>
    <row r="186">
      <c r="A186" s="1860">
        <v>2515.0</v>
      </c>
      <c r="B186" s="1861" t="s">
        <v>5764</v>
      </c>
      <c r="C186" s="1861">
        <v>9.96372064E8</v>
      </c>
      <c r="D186" s="1861" t="s">
        <v>5765</v>
      </c>
      <c r="E186" s="1860" t="s">
        <v>5445</v>
      </c>
      <c r="F186" s="1865">
        <v>46052.0</v>
      </c>
      <c r="G186" s="1860" t="s">
        <v>3459</v>
      </c>
      <c r="H186" s="1863">
        <v>3080000.0</v>
      </c>
      <c r="I186" s="1861" t="s">
        <v>4128</v>
      </c>
      <c r="J186" s="1860" t="s">
        <v>5466</v>
      </c>
      <c r="K186" s="1861" t="s">
        <v>96</v>
      </c>
    </row>
    <row r="187">
      <c r="A187" s="1349">
        <v>2516.0</v>
      </c>
      <c r="B187" s="1348" t="s">
        <v>5766</v>
      </c>
      <c r="C187" s="1348">
        <v>9.26935469E8</v>
      </c>
      <c r="D187" s="1348" t="s">
        <v>5767</v>
      </c>
      <c r="E187" s="1349" t="s">
        <v>5445</v>
      </c>
      <c r="F187" s="1851">
        <v>46003.0</v>
      </c>
      <c r="G187" s="1349" t="s">
        <v>3459</v>
      </c>
      <c r="H187" s="1845">
        <v>3110000.0</v>
      </c>
      <c r="I187" s="1348" t="s">
        <v>4099</v>
      </c>
      <c r="J187" s="1349" t="s">
        <v>5466</v>
      </c>
      <c r="K187" s="1348" t="s">
        <v>96</v>
      </c>
    </row>
    <row r="188">
      <c r="A188" s="1860">
        <v>2517.0</v>
      </c>
      <c r="B188" s="1861" t="s">
        <v>5768</v>
      </c>
      <c r="C188" s="1861">
        <v>8.22497894E8</v>
      </c>
      <c r="D188" s="1861" t="s">
        <v>5769</v>
      </c>
      <c r="E188" s="1860" t="s">
        <v>4075</v>
      </c>
      <c r="F188" s="1862">
        <v>46008.0</v>
      </c>
      <c r="G188" s="1860" t="s">
        <v>3459</v>
      </c>
      <c r="H188" s="1863">
        <v>3070000.0</v>
      </c>
      <c r="I188" s="1861" t="s">
        <v>4099</v>
      </c>
      <c r="J188" s="1860" t="s">
        <v>5466</v>
      </c>
      <c r="K188" s="1861" t="s">
        <v>96</v>
      </c>
    </row>
    <row r="189">
      <c r="A189" s="1349">
        <v>2518.0</v>
      </c>
      <c r="B189" s="1348" t="s">
        <v>5768</v>
      </c>
      <c r="C189" s="1348">
        <v>8.22497894E8</v>
      </c>
      <c r="D189" s="1348" t="s">
        <v>5769</v>
      </c>
      <c r="E189" s="1349" t="s">
        <v>4075</v>
      </c>
      <c r="F189" s="1844">
        <v>45999.0</v>
      </c>
      <c r="G189" s="1349" t="s">
        <v>3516</v>
      </c>
      <c r="H189" s="1845">
        <v>3970000.0</v>
      </c>
      <c r="I189" s="1348" t="s">
        <v>4099</v>
      </c>
      <c r="J189" s="1349" t="s">
        <v>5466</v>
      </c>
      <c r="K189" s="1348" t="s">
        <v>96</v>
      </c>
    </row>
    <row r="190">
      <c r="A190" s="1860">
        <v>2521.0</v>
      </c>
      <c r="B190" s="1861" t="s">
        <v>5770</v>
      </c>
      <c r="C190" s="1861">
        <v>8.19583545E8</v>
      </c>
      <c r="D190" s="1861" t="s">
        <v>5771</v>
      </c>
      <c r="E190" s="1860" t="s">
        <v>4075</v>
      </c>
      <c r="F190" s="1862">
        <v>46021.0</v>
      </c>
      <c r="G190" s="1860" t="s">
        <v>3459</v>
      </c>
      <c r="H190" s="1863">
        <v>2510000.0</v>
      </c>
      <c r="I190" s="1861" t="s">
        <v>4149</v>
      </c>
      <c r="J190" s="1860" t="s">
        <v>5466</v>
      </c>
      <c r="K190" s="1861" t="s">
        <v>96</v>
      </c>
    </row>
    <row r="191">
      <c r="A191" s="1349">
        <v>2601.0</v>
      </c>
      <c r="B191" s="1348" t="s">
        <v>5772</v>
      </c>
      <c r="C191" s="1348">
        <v>8.81451468E8</v>
      </c>
      <c r="D191" s="1348" t="s">
        <v>5773</v>
      </c>
      <c r="E191" s="1349" t="s">
        <v>4075</v>
      </c>
      <c r="F191" s="1851">
        <v>46003.0</v>
      </c>
      <c r="G191" s="1349" t="s">
        <v>3459</v>
      </c>
      <c r="H191" s="1845">
        <v>2550000.0</v>
      </c>
      <c r="I191" s="1348" t="s">
        <v>4099</v>
      </c>
      <c r="J191" s="1349" t="s">
        <v>5454</v>
      </c>
      <c r="K191" s="1348" t="s">
        <v>96</v>
      </c>
    </row>
    <row r="192">
      <c r="A192" s="1860">
        <v>2602.0</v>
      </c>
      <c r="B192" s="1861" t="s">
        <v>5774</v>
      </c>
      <c r="C192" s="1861">
        <v>9.45414888E8</v>
      </c>
      <c r="D192" s="1861" t="s">
        <v>5775</v>
      </c>
      <c r="E192" s="1860" t="s">
        <v>4075</v>
      </c>
      <c r="F192" s="1862">
        <v>46002.0</v>
      </c>
      <c r="G192" s="1860" t="s">
        <v>3459</v>
      </c>
      <c r="H192" s="1863">
        <v>2690000.0</v>
      </c>
      <c r="I192" s="1861" t="s">
        <v>4516</v>
      </c>
      <c r="J192" s="1860" t="s">
        <v>5454</v>
      </c>
      <c r="K192" s="1861" t="s">
        <v>5776</v>
      </c>
    </row>
    <row r="193">
      <c r="A193" s="1349">
        <v>2605.0</v>
      </c>
      <c r="B193" s="1348" t="s">
        <v>5777</v>
      </c>
      <c r="C193" s="1348">
        <v>8.5098709E8</v>
      </c>
      <c r="D193" s="1854"/>
      <c r="E193" s="1349" t="s">
        <v>4911</v>
      </c>
      <c r="F193" s="1851">
        <v>46002.0</v>
      </c>
      <c r="G193" s="1349" t="s">
        <v>3459</v>
      </c>
      <c r="H193" s="1845">
        <v>2980000.0</v>
      </c>
      <c r="I193" s="1348" t="s">
        <v>4099</v>
      </c>
      <c r="J193" s="1349" t="s">
        <v>5454</v>
      </c>
      <c r="K193" s="1348" t="s">
        <v>96</v>
      </c>
    </row>
    <row r="194">
      <c r="A194" s="1860">
        <v>2610.0</v>
      </c>
      <c r="B194" s="1861" t="s">
        <v>5778</v>
      </c>
      <c r="C194" s="1861">
        <v>9.95616544E8</v>
      </c>
      <c r="D194" s="1861" t="s">
        <v>5779</v>
      </c>
      <c r="E194" s="1860" t="s">
        <v>4075</v>
      </c>
      <c r="F194" s="1865">
        <v>46051.0</v>
      </c>
      <c r="G194" s="1860" t="s">
        <v>3516</v>
      </c>
      <c r="H194" s="1863">
        <v>3990000.0</v>
      </c>
      <c r="I194" s="1861" t="s">
        <v>4149</v>
      </c>
      <c r="J194" s="1860" t="s">
        <v>5454</v>
      </c>
      <c r="K194" s="1861" t="s">
        <v>96</v>
      </c>
    </row>
    <row r="195">
      <c r="A195" s="1349">
        <v>2611.0</v>
      </c>
      <c r="B195" s="1348" t="s">
        <v>5780</v>
      </c>
      <c r="C195" s="1348">
        <v>9.172171E8</v>
      </c>
      <c r="D195" s="1348" t="s">
        <v>5781</v>
      </c>
      <c r="E195" s="1349" t="s">
        <v>5445</v>
      </c>
      <c r="F195" s="1851">
        <v>46003.0</v>
      </c>
      <c r="G195" s="1349" t="s">
        <v>3459</v>
      </c>
      <c r="H195" s="1845">
        <v>3030000.0</v>
      </c>
      <c r="I195" s="1348" t="s">
        <v>4099</v>
      </c>
      <c r="J195" s="1349" t="s">
        <v>5454</v>
      </c>
      <c r="K195" s="1348" t="s">
        <v>96</v>
      </c>
    </row>
    <row r="196">
      <c r="A196" s="1860">
        <v>2612.0</v>
      </c>
      <c r="B196" s="1861" t="s">
        <v>5782</v>
      </c>
      <c r="C196" s="1861">
        <v>8.92511601E8</v>
      </c>
      <c r="D196" s="1861" t="s">
        <v>5783</v>
      </c>
      <c r="E196" s="1860" t="s">
        <v>4911</v>
      </c>
      <c r="F196" s="1862">
        <v>46002.0</v>
      </c>
      <c r="G196" s="1860" t="s">
        <v>3459</v>
      </c>
      <c r="H196" s="1863">
        <v>3010000.0</v>
      </c>
      <c r="I196" s="1861" t="s">
        <v>4128</v>
      </c>
      <c r="J196" s="1860" t="s">
        <v>5454</v>
      </c>
      <c r="K196" s="1861" t="s">
        <v>96</v>
      </c>
    </row>
    <row r="197">
      <c r="A197" s="1349">
        <v>2613.0</v>
      </c>
      <c r="B197" s="1348" t="s">
        <v>5784</v>
      </c>
      <c r="C197" s="1348">
        <v>8.18749979E8</v>
      </c>
      <c r="D197" s="1348" t="s">
        <v>5785</v>
      </c>
      <c r="E197" s="1349" t="s">
        <v>4911</v>
      </c>
      <c r="F197" s="1851">
        <v>46006.0</v>
      </c>
      <c r="G197" s="1349" t="s">
        <v>3459</v>
      </c>
      <c r="H197" s="1845">
        <v>3040000.0</v>
      </c>
      <c r="I197" s="1348" t="s">
        <v>4516</v>
      </c>
      <c r="J197" s="1349" t="s">
        <v>5454</v>
      </c>
      <c r="K197" s="1348" t="s">
        <v>96</v>
      </c>
    </row>
    <row r="198">
      <c r="A198" s="1860">
        <v>2614.0</v>
      </c>
      <c r="B198" s="1861" t="s">
        <v>5786</v>
      </c>
      <c r="C198" s="1861">
        <v>8.72004347E8</v>
      </c>
      <c r="D198" s="1861" t="s">
        <v>5787</v>
      </c>
      <c r="E198" s="1860" t="s">
        <v>4911</v>
      </c>
      <c r="F198" s="1865">
        <v>46079.0</v>
      </c>
      <c r="G198" s="1860" t="s">
        <v>3459</v>
      </c>
      <c r="H198" s="1863">
        <v>3060000.0</v>
      </c>
      <c r="I198" s="1861" t="s">
        <v>4149</v>
      </c>
      <c r="J198" s="1860" t="s">
        <v>5454</v>
      </c>
      <c r="K198" s="1861" t="s">
        <v>96</v>
      </c>
    </row>
    <row r="199">
      <c r="A199" s="1349">
        <v>2615.0</v>
      </c>
      <c r="B199" s="1348" t="s">
        <v>5786</v>
      </c>
      <c r="C199" s="1348">
        <v>8.72004347E8</v>
      </c>
      <c r="D199" s="1348" t="s">
        <v>5787</v>
      </c>
      <c r="E199" s="1349" t="s">
        <v>4911</v>
      </c>
      <c r="F199" s="1851">
        <v>46006.0</v>
      </c>
      <c r="G199" s="1349" t="s">
        <v>3459</v>
      </c>
      <c r="H199" s="1845">
        <v>3090000.0</v>
      </c>
      <c r="I199" s="1348" t="s">
        <v>4128</v>
      </c>
      <c r="J199" s="1349" t="s">
        <v>5454</v>
      </c>
      <c r="K199" s="1348" t="s">
        <v>96</v>
      </c>
    </row>
    <row r="200">
      <c r="A200" s="1860">
        <v>2617.0</v>
      </c>
      <c r="B200" s="1861" t="s">
        <v>5788</v>
      </c>
      <c r="C200" s="1861">
        <v>8.52169575E8</v>
      </c>
      <c r="D200" s="1861" t="s">
        <v>5789</v>
      </c>
      <c r="E200" s="1860" t="s">
        <v>5445</v>
      </c>
      <c r="F200" s="1862">
        <v>46003.0</v>
      </c>
      <c r="G200" s="1860" t="s">
        <v>3459</v>
      </c>
      <c r="H200" s="1863">
        <v>3080000.0</v>
      </c>
      <c r="I200" s="1861" t="s">
        <v>4099</v>
      </c>
      <c r="J200" s="1860" t="s">
        <v>5454</v>
      </c>
      <c r="K200" s="1861" t="s">
        <v>96</v>
      </c>
    </row>
    <row r="201">
      <c r="A201" s="1349">
        <v>2618.0</v>
      </c>
      <c r="B201" s="1348" t="s">
        <v>5790</v>
      </c>
      <c r="C201" s="1348">
        <v>8.69699559E8</v>
      </c>
      <c r="D201" s="1854"/>
      <c r="E201" s="1349" t="s">
        <v>5445</v>
      </c>
      <c r="F201" s="1844">
        <v>46086.0</v>
      </c>
      <c r="G201" s="1349" t="s">
        <v>3516</v>
      </c>
      <c r="H201" s="1845">
        <v>3990000.0</v>
      </c>
      <c r="I201" s="1348" t="s">
        <v>4128</v>
      </c>
      <c r="J201" s="1349" t="s">
        <v>5454</v>
      </c>
      <c r="K201" s="1348" t="s">
        <v>96</v>
      </c>
    </row>
    <row r="202">
      <c r="A202" s="1860">
        <v>2620.0</v>
      </c>
      <c r="B202" s="1861" t="s">
        <v>5791</v>
      </c>
      <c r="C202" s="1861">
        <v>8.86444366E8</v>
      </c>
      <c r="D202" s="1861" t="s">
        <v>5792</v>
      </c>
      <c r="E202" s="1860" t="s">
        <v>4911</v>
      </c>
      <c r="F202" s="1865">
        <v>46038.0</v>
      </c>
      <c r="G202" s="1860" t="s">
        <v>3459</v>
      </c>
      <c r="H202" s="1863">
        <v>2600000.0</v>
      </c>
      <c r="I202" s="1861" t="s">
        <v>4128</v>
      </c>
      <c r="J202" s="1860" t="s">
        <v>5449</v>
      </c>
      <c r="K202" s="1861" t="s">
        <v>96</v>
      </c>
    </row>
    <row r="203">
      <c r="A203" s="1349">
        <v>2701.0</v>
      </c>
      <c r="B203" s="1348" t="s">
        <v>5793</v>
      </c>
      <c r="C203" s="1348">
        <v>8.09996632E8</v>
      </c>
      <c r="D203" s="1348" t="s">
        <v>5794</v>
      </c>
      <c r="E203" s="1349" t="s">
        <v>4911</v>
      </c>
      <c r="F203" s="1851">
        <v>46003.0</v>
      </c>
      <c r="G203" s="1349" t="s">
        <v>3459</v>
      </c>
      <c r="H203" s="1845">
        <v>2490000.0</v>
      </c>
      <c r="I203" s="1348" t="s">
        <v>4099</v>
      </c>
      <c r="J203" s="1349" t="s">
        <v>5491</v>
      </c>
      <c r="K203" s="1348" t="s">
        <v>96</v>
      </c>
    </row>
    <row r="204">
      <c r="A204" s="1860">
        <v>2702.0</v>
      </c>
      <c r="B204" s="1861" t="s">
        <v>5795</v>
      </c>
      <c r="C204" s="1861">
        <v>9.18570642E8</v>
      </c>
      <c r="D204" s="1861" t="s">
        <v>5796</v>
      </c>
      <c r="E204" s="1860" t="s">
        <v>4911</v>
      </c>
      <c r="F204" s="1862">
        <v>46003.0</v>
      </c>
      <c r="G204" s="1860" t="s">
        <v>3459</v>
      </c>
      <c r="H204" s="1863">
        <v>2630000.0</v>
      </c>
      <c r="I204" s="1861" t="s">
        <v>4099</v>
      </c>
      <c r="J204" s="1860" t="s">
        <v>5446</v>
      </c>
      <c r="K204" s="1861" t="s">
        <v>96</v>
      </c>
    </row>
    <row r="205">
      <c r="A205" s="1349">
        <v>2703.0</v>
      </c>
      <c r="B205" s="1348" t="s">
        <v>5797</v>
      </c>
      <c r="C205" s="1348">
        <v>8.25514159E8</v>
      </c>
      <c r="D205" s="1348" t="s">
        <v>5798</v>
      </c>
      <c r="E205" s="1349" t="s">
        <v>5457</v>
      </c>
      <c r="F205" s="1851">
        <v>46016.0</v>
      </c>
      <c r="G205" s="1349" t="s">
        <v>3459</v>
      </c>
      <c r="H205" s="1845">
        <v>2690000.0</v>
      </c>
      <c r="I205" s="1348" t="s">
        <v>4099</v>
      </c>
      <c r="J205" s="1349" t="s">
        <v>5491</v>
      </c>
      <c r="K205" s="1348" t="s">
        <v>96</v>
      </c>
    </row>
    <row r="206">
      <c r="A206" s="1860">
        <v>2706.0</v>
      </c>
      <c r="B206" s="1861" t="s">
        <v>5799</v>
      </c>
      <c r="C206" s="1861">
        <v>9.92626428E8</v>
      </c>
      <c r="D206" s="1861" t="s">
        <v>5800</v>
      </c>
      <c r="E206" s="1860" t="s">
        <v>4911</v>
      </c>
      <c r="F206" s="1862">
        <v>46002.0</v>
      </c>
      <c r="G206" s="1860" t="s">
        <v>3459</v>
      </c>
      <c r="H206" s="1863">
        <v>2940000.0</v>
      </c>
      <c r="I206" s="1861" t="s">
        <v>4128</v>
      </c>
      <c r="J206" s="1860" t="s">
        <v>5446</v>
      </c>
      <c r="K206" s="1861" t="s">
        <v>96</v>
      </c>
    </row>
    <row r="207">
      <c r="A207" s="1349">
        <v>2708.0</v>
      </c>
      <c r="B207" s="1348" t="s">
        <v>5801</v>
      </c>
      <c r="C207" s="1348">
        <v>9.59796254E8</v>
      </c>
      <c r="D207" s="1348" t="s">
        <v>5802</v>
      </c>
      <c r="E207" s="1349" t="s">
        <v>4911</v>
      </c>
      <c r="F207" s="1851">
        <v>46003.0</v>
      </c>
      <c r="G207" s="1349" t="s">
        <v>3459</v>
      </c>
      <c r="H207" s="1845">
        <v>2870000.0</v>
      </c>
      <c r="I207" s="1348" t="s">
        <v>4099</v>
      </c>
      <c r="J207" s="1349" t="s">
        <v>5446</v>
      </c>
      <c r="K207" s="1348" t="s">
        <v>96</v>
      </c>
    </row>
    <row r="208">
      <c r="A208" s="1860">
        <v>2709.0</v>
      </c>
      <c r="B208" s="1861" t="s">
        <v>5803</v>
      </c>
      <c r="C208" s="1861">
        <v>9.4858744E8</v>
      </c>
      <c r="D208" s="1861" t="s">
        <v>5804</v>
      </c>
      <c r="E208" s="1860" t="s">
        <v>5457</v>
      </c>
      <c r="F208" s="1862">
        <v>46013.0</v>
      </c>
      <c r="G208" s="1860" t="s">
        <v>3459</v>
      </c>
      <c r="H208" s="1863">
        <v>2990000.0</v>
      </c>
      <c r="I208" s="1861" t="s">
        <v>4099</v>
      </c>
      <c r="J208" s="1860" t="s">
        <v>5491</v>
      </c>
      <c r="K208" s="1861" t="s">
        <v>96</v>
      </c>
    </row>
    <row r="209">
      <c r="A209" s="1349">
        <v>2711.0</v>
      </c>
      <c r="B209" s="1348" t="s">
        <v>5805</v>
      </c>
      <c r="C209" s="1348">
        <v>8.15566989E8</v>
      </c>
      <c r="D209" s="1854"/>
      <c r="E209" s="1349" t="s">
        <v>4911</v>
      </c>
      <c r="F209" s="1851">
        <v>46002.0</v>
      </c>
      <c r="G209" s="1349" t="s">
        <v>3459</v>
      </c>
      <c r="H209" s="1845">
        <v>3060000.0</v>
      </c>
      <c r="I209" s="1348" t="s">
        <v>4099</v>
      </c>
      <c r="J209" s="1349" t="s">
        <v>5446</v>
      </c>
      <c r="K209" s="1348" t="s">
        <v>96</v>
      </c>
    </row>
    <row r="210">
      <c r="A210" s="1860">
        <v>2712.0</v>
      </c>
      <c r="B210" s="1861" t="s">
        <v>5806</v>
      </c>
      <c r="C210" s="1861">
        <v>6.19793924E8</v>
      </c>
      <c r="D210" s="1861" t="s">
        <v>5807</v>
      </c>
      <c r="E210" s="1860" t="s">
        <v>4911</v>
      </c>
      <c r="F210" s="1862">
        <v>46003.0</v>
      </c>
      <c r="G210" s="1860" t="s">
        <v>3459</v>
      </c>
      <c r="H210" s="1863">
        <v>2940000.0</v>
      </c>
      <c r="I210" s="1861" t="s">
        <v>4099</v>
      </c>
      <c r="J210" s="1860" t="s">
        <v>5491</v>
      </c>
      <c r="K210" s="1861" t="s">
        <v>96</v>
      </c>
    </row>
    <row r="211">
      <c r="A211" s="1349">
        <v>2713.0</v>
      </c>
      <c r="B211" s="1348" t="s">
        <v>5808</v>
      </c>
      <c r="C211" s="1348">
        <v>8.91119043E8</v>
      </c>
      <c r="D211" s="1348" t="s">
        <v>5809</v>
      </c>
      <c r="E211" s="1349" t="s">
        <v>5512</v>
      </c>
      <c r="F211" s="1851">
        <v>46017.0</v>
      </c>
      <c r="G211" s="1349" t="s">
        <v>3459</v>
      </c>
      <c r="H211" s="1845">
        <v>3010000.0</v>
      </c>
      <c r="I211" s="1348" t="s">
        <v>4149</v>
      </c>
      <c r="J211" s="1349" t="s">
        <v>5446</v>
      </c>
      <c r="K211" s="1348" t="s">
        <v>96</v>
      </c>
    </row>
    <row r="212">
      <c r="A212" s="1860">
        <v>2714.0</v>
      </c>
      <c r="B212" s="1861" t="s">
        <v>5810</v>
      </c>
      <c r="C212" s="1861">
        <v>8.55391998E8</v>
      </c>
      <c r="D212" s="1864"/>
      <c r="E212" s="1860" t="s">
        <v>4911</v>
      </c>
      <c r="F212" s="1862">
        <v>46002.0</v>
      </c>
      <c r="G212" s="1860" t="s">
        <v>3459</v>
      </c>
      <c r="H212" s="1863">
        <v>2990000.0</v>
      </c>
      <c r="I212" s="1861" t="s">
        <v>4128</v>
      </c>
      <c r="J212" s="1860" t="s">
        <v>5446</v>
      </c>
      <c r="K212" s="1861" t="s">
        <v>96</v>
      </c>
    </row>
    <row r="213">
      <c r="A213" s="1349">
        <v>2716.0</v>
      </c>
      <c r="B213" s="1348" t="s">
        <v>5811</v>
      </c>
      <c r="C213" s="1348">
        <v>9.09697629E8</v>
      </c>
      <c r="D213" s="1348" t="s">
        <v>5812</v>
      </c>
      <c r="E213" s="1349" t="s">
        <v>4911</v>
      </c>
      <c r="F213" s="1844">
        <v>45999.0</v>
      </c>
      <c r="G213" s="1349" t="s">
        <v>3459</v>
      </c>
      <c r="H213" s="1845">
        <v>2950000.0</v>
      </c>
      <c r="I213" s="1348" t="s">
        <v>4128</v>
      </c>
      <c r="J213" s="1349" t="s">
        <v>5446</v>
      </c>
      <c r="K213" s="1348" t="s">
        <v>96</v>
      </c>
    </row>
    <row r="214">
      <c r="A214" s="1860">
        <v>2718.0</v>
      </c>
      <c r="B214" s="1861" t="s">
        <v>5810</v>
      </c>
      <c r="C214" s="1861">
        <v>8.55391998E8</v>
      </c>
      <c r="D214" s="1864"/>
      <c r="E214" s="1860" t="s">
        <v>4911</v>
      </c>
      <c r="F214" s="1862">
        <v>46002.0</v>
      </c>
      <c r="G214" s="1860" t="s">
        <v>3516</v>
      </c>
      <c r="H214" s="1863">
        <v>3900000.0</v>
      </c>
      <c r="I214" s="1861" t="s">
        <v>4128</v>
      </c>
      <c r="J214" s="1860" t="s">
        <v>5446</v>
      </c>
      <c r="K214" s="1861" t="s">
        <v>96</v>
      </c>
    </row>
    <row r="215">
      <c r="A215" s="1349">
        <v>2720.0</v>
      </c>
      <c r="B215" s="1348" t="s">
        <v>5813</v>
      </c>
      <c r="C215" s="1348">
        <v>8.74899811E8</v>
      </c>
      <c r="D215" s="1348" t="s">
        <v>5814</v>
      </c>
      <c r="E215" s="1349" t="s">
        <v>4911</v>
      </c>
      <c r="F215" s="1844">
        <v>46078.0</v>
      </c>
      <c r="G215" s="1349" t="s">
        <v>3459</v>
      </c>
      <c r="H215" s="1845">
        <v>2620000.0</v>
      </c>
      <c r="I215" s="1348" t="s">
        <v>4099</v>
      </c>
      <c r="J215" s="1349" t="s">
        <v>5451</v>
      </c>
      <c r="K215" s="1348" t="s">
        <v>96</v>
      </c>
    </row>
    <row r="216">
      <c r="A216" s="1860">
        <v>2721.0</v>
      </c>
      <c r="B216" s="1861" t="s">
        <v>4136</v>
      </c>
      <c r="C216" s="1861">
        <v>8.54333541E8</v>
      </c>
      <c r="D216" s="1861" t="s">
        <v>4137</v>
      </c>
      <c r="E216" s="1860" t="s">
        <v>4911</v>
      </c>
      <c r="F216" s="1862">
        <v>46008.0</v>
      </c>
      <c r="G216" s="1860" t="s">
        <v>3459</v>
      </c>
      <c r="H216" s="1863">
        <v>2510000.0</v>
      </c>
      <c r="I216" s="1861" t="s">
        <v>4099</v>
      </c>
      <c r="J216" s="1860" t="s">
        <v>5446</v>
      </c>
      <c r="K216" s="1861" t="s">
        <v>96</v>
      </c>
    </row>
    <row r="217">
      <c r="A217" s="1349">
        <v>2803.0</v>
      </c>
      <c r="B217" s="1348" t="s">
        <v>5815</v>
      </c>
      <c r="C217" s="1348">
        <v>8.1176011E8</v>
      </c>
      <c r="D217" s="1348" t="s">
        <v>5816</v>
      </c>
      <c r="E217" s="1349" t="s">
        <v>4911</v>
      </c>
      <c r="F217" s="1851">
        <v>46020.0</v>
      </c>
      <c r="G217" s="1349" t="s">
        <v>3459</v>
      </c>
      <c r="H217" s="1845">
        <v>2730000.0</v>
      </c>
      <c r="I217" s="1348" t="s">
        <v>4099</v>
      </c>
      <c r="J217" s="1349" t="s">
        <v>5449</v>
      </c>
      <c r="K217" s="1348" t="s">
        <v>96</v>
      </c>
    </row>
    <row r="218">
      <c r="A218" s="1860">
        <v>2806.0</v>
      </c>
      <c r="B218" s="1861" t="s">
        <v>5817</v>
      </c>
      <c r="C218" s="1861">
        <v>8.31505077E8</v>
      </c>
      <c r="D218" s="1861" t="s">
        <v>5818</v>
      </c>
      <c r="E218" s="1860" t="s">
        <v>4911</v>
      </c>
      <c r="F218" s="1862">
        <v>46003.0</v>
      </c>
      <c r="G218" s="1860" t="s">
        <v>3459</v>
      </c>
      <c r="H218" s="1863">
        <v>3040000.0</v>
      </c>
      <c r="I218" s="1861" t="s">
        <v>4099</v>
      </c>
      <c r="J218" s="1860" t="s">
        <v>5466</v>
      </c>
      <c r="K218" s="1861" t="s">
        <v>96</v>
      </c>
    </row>
    <row r="219">
      <c r="A219" s="1349">
        <v>2809.0</v>
      </c>
      <c r="B219" s="1348" t="s">
        <v>5819</v>
      </c>
      <c r="C219" s="1348">
        <v>6.56692356E8</v>
      </c>
      <c r="D219" s="1348" t="s">
        <v>5820</v>
      </c>
      <c r="E219" s="1349" t="s">
        <v>4911</v>
      </c>
      <c r="F219" s="1851">
        <v>46020.0</v>
      </c>
      <c r="G219" s="1349" t="s">
        <v>3459</v>
      </c>
      <c r="H219" s="1845">
        <v>2890000.0</v>
      </c>
      <c r="I219" s="1348" t="s">
        <v>4149</v>
      </c>
      <c r="J219" s="1349" t="s">
        <v>5446</v>
      </c>
      <c r="K219" s="1348" t="s">
        <v>96</v>
      </c>
    </row>
    <row r="220">
      <c r="A220" s="1860">
        <v>2810.0</v>
      </c>
      <c r="B220" s="1861" t="s">
        <v>5821</v>
      </c>
      <c r="C220" s="1861">
        <v>6.15495054E8</v>
      </c>
      <c r="D220" s="1861" t="s">
        <v>5822</v>
      </c>
      <c r="E220" s="1860" t="s">
        <v>4075</v>
      </c>
      <c r="F220" s="1862">
        <v>46009.0</v>
      </c>
      <c r="G220" s="1860" t="s">
        <v>3516</v>
      </c>
      <c r="H220" s="1863">
        <v>4020000.0</v>
      </c>
      <c r="I220" s="1861" t="s">
        <v>4099</v>
      </c>
      <c r="J220" s="1860" t="s">
        <v>5451</v>
      </c>
      <c r="K220" s="1861" t="s">
        <v>96</v>
      </c>
    </row>
    <row r="221">
      <c r="A221" s="1349">
        <v>2811.0</v>
      </c>
      <c r="B221" s="1348" t="s">
        <v>5823</v>
      </c>
      <c r="C221" s="1348">
        <v>8.46410079E8</v>
      </c>
      <c r="D221" s="1854"/>
      <c r="E221" s="1349" t="s">
        <v>4075</v>
      </c>
      <c r="F221" s="1851">
        <v>46020.0</v>
      </c>
      <c r="G221" s="1349" t="s">
        <v>3459</v>
      </c>
      <c r="H221" s="1845">
        <v>3160000.0</v>
      </c>
      <c r="I221" s="1348" t="s">
        <v>4516</v>
      </c>
      <c r="J221" s="1349" t="s">
        <v>5466</v>
      </c>
      <c r="K221" s="1348" t="s">
        <v>96</v>
      </c>
    </row>
    <row r="222">
      <c r="A222" s="1860">
        <v>2813.0</v>
      </c>
      <c r="B222" s="1861" t="s">
        <v>5824</v>
      </c>
      <c r="C222" s="1861">
        <v>6.25859099E8</v>
      </c>
      <c r="D222" s="1861" t="s">
        <v>5825</v>
      </c>
      <c r="E222" s="1860" t="s">
        <v>4075</v>
      </c>
      <c r="F222" s="1862">
        <v>46002.0</v>
      </c>
      <c r="G222" s="1860" t="s">
        <v>3459</v>
      </c>
      <c r="H222" s="1863">
        <v>3070000.0</v>
      </c>
      <c r="I222" s="1861" t="s">
        <v>4099</v>
      </c>
      <c r="J222" s="1860" t="s">
        <v>5449</v>
      </c>
      <c r="K222" s="1861" t="s">
        <v>96</v>
      </c>
    </row>
    <row r="223">
      <c r="A223" s="1349">
        <v>2814.0</v>
      </c>
      <c r="B223" s="1348" t="s">
        <v>5826</v>
      </c>
      <c r="C223" s="1348">
        <v>8.18993397E8</v>
      </c>
      <c r="D223" s="1348" t="s">
        <v>5827</v>
      </c>
      <c r="E223" s="1349" t="s">
        <v>4075</v>
      </c>
      <c r="F223" s="1851">
        <v>46003.0</v>
      </c>
      <c r="G223" s="1349" t="s">
        <v>3459</v>
      </c>
      <c r="H223" s="1845">
        <v>3090000.0</v>
      </c>
      <c r="I223" s="1348" t="s">
        <v>4099</v>
      </c>
      <c r="J223" s="1349" t="s">
        <v>5449</v>
      </c>
      <c r="K223" s="1348" t="s">
        <v>96</v>
      </c>
    </row>
    <row r="224">
      <c r="A224" s="1860">
        <v>2815.0</v>
      </c>
      <c r="B224" s="1861" t="s">
        <v>5828</v>
      </c>
      <c r="C224" s="1861">
        <v>8.37679446E8</v>
      </c>
      <c r="D224" s="1861" t="s">
        <v>5829</v>
      </c>
      <c r="E224" s="1860" t="s">
        <v>5445</v>
      </c>
      <c r="F224" s="1862">
        <v>46009.0</v>
      </c>
      <c r="G224" s="1860" t="s">
        <v>3459</v>
      </c>
      <c r="H224" s="1863">
        <v>3120000.0</v>
      </c>
      <c r="I224" s="1861" t="s">
        <v>4099</v>
      </c>
      <c r="J224" s="1860" t="s">
        <v>5446</v>
      </c>
      <c r="K224" s="1861" t="s">
        <v>96</v>
      </c>
    </row>
    <row r="225">
      <c r="A225" s="1349">
        <v>2817.0</v>
      </c>
      <c r="B225" s="1348" t="s">
        <v>5830</v>
      </c>
      <c r="C225" s="1348">
        <v>6.24536249E8</v>
      </c>
      <c r="D225" s="1348" t="s">
        <v>5831</v>
      </c>
      <c r="E225" s="1349" t="s">
        <v>4075</v>
      </c>
      <c r="F225" s="1844">
        <v>46080.0</v>
      </c>
      <c r="G225" s="1349" t="s">
        <v>3459</v>
      </c>
      <c r="H225" s="1845">
        <v>3110000.0</v>
      </c>
      <c r="I225" s="1348" t="s">
        <v>4099</v>
      </c>
      <c r="J225" s="1349" t="s">
        <v>5466</v>
      </c>
      <c r="K225" s="1348" t="s">
        <v>96</v>
      </c>
    </row>
    <row r="226">
      <c r="A226" s="1860">
        <v>2902.0</v>
      </c>
      <c r="B226" s="1861" t="s">
        <v>5832</v>
      </c>
      <c r="C226" s="1861">
        <v>8.36125888E8</v>
      </c>
      <c r="D226" s="1861" t="s">
        <v>5833</v>
      </c>
      <c r="E226" s="1860" t="s">
        <v>4075</v>
      </c>
      <c r="F226" s="1862">
        <v>46017.0</v>
      </c>
      <c r="G226" s="1860" t="s">
        <v>3459</v>
      </c>
      <c r="H226" s="1863">
        <v>2640000.0</v>
      </c>
      <c r="I226" s="1861" t="s">
        <v>4099</v>
      </c>
      <c r="J226" s="1860" t="s">
        <v>5451</v>
      </c>
      <c r="K226" s="1861" t="s">
        <v>96</v>
      </c>
    </row>
    <row r="227">
      <c r="A227" s="1349">
        <v>2905.0</v>
      </c>
      <c r="B227" s="1348" t="s">
        <v>5834</v>
      </c>
      <c r="C227" s="1348">
        <v>8.17153468E8</v>
      </c>
      <c r="D227" s="1854"/>
      <c r="E227" s="1349" t="s">
        <v>5445</v>
      </c>
      <c r="F227" s="1851">
        <v>46009.0</v>
      </c>
      <c r="G227" s="1349" t="s">
        <v>3459</v>
      </c>
      <c r="H227" s="1845">
        <v>3020000.0</v>
      </c>
      <c r="I227" s="1348" t="s">
        <v>4128</v>
      </c>
      <c r="J227" s="1349" t="s">
        <v>5451</v>
      </c>
      <c r="K227" s="1348" t="s">
        <v>96</v>
      </c>
    </row>
    <row r="228">
      <c r="A228" s="1860">
        <v>2906.0</v>
      </c>
      <c r="B228" s="1861" t="s">
        <v>5834</v>
      </c>
      <c r="C228" s="1861">
        <v>8.17153468E8</v>
      </c>
      <c r="D228" s="1864"/>
      <c r="E228" s="1860" t="s">
        <v>5445</v>
      </c>
      <c r="F228" s="1862">
        <v>46009.0</v>
      </c>
      <c r="G228" s="1860" t="s">
        <v>3459</v>
      </c>
      <c r="H228" s="1863">
        <v>3050000.0</v>
      </c>
      <c r="I228" s="1861" t="s">
        <v>4128</v>
      </c>
      <c r="J228" s="1860" t="s">
        <v>5451</v>
      </c>
      <c r="K228" s="1861" t="s">
        <v>96</v>
      </c>
    </row>
    <row r="229">
      <c r="A229" s="1349">
        <v>2907.0</v>
      </c>
      <c r="B229" s="1348" t="s">
        <v>5835</v>
      </c>
      <c r="C229" s="1348">
        <v>9.29791514E8</v>
      </c>
      <c r="D229" s="1348" t="s">
        <v>5836</v>
      </c>
      <c r="E229" s="1349" t="s">
        <v>4075</v>
      </c>
      <c r="F229" s="1851">
        <v>46015.0</v>
      </c>
      <c r="G229" s="1349" t="s">
        <v>3459</v>
      </c>
      <c r="H229" s="1845">
        <v>3110000.0</v>
      </c>
      <c r="I229" s="1348" t="s">
        <v>4099</v>
      </c>
      <c r="J229" s="1349" t="s">
        <v>5451</v>
      </c>
      <c r="K229" s="1348" t="s">
        <v>96</v>
      </c>
    </row>
    <row r="230">
      <c r="A230" s="1860">
        <v>2908.0</v>
      </c>
      <c r="B230" s="1861" t="s">
        <v>5837</v>
      </c>
      <c r="C230" s="1861">
        <v>8.63135887E8</v>
      </c>
      <c r="D230" s="1861" t="s">
        <v>5838</v>
      </c>
      <c r="E230" s="1860" t="s">
        <v>4075</v>
      </c>
      <c r="F230" s="1862">
        <v>46016.0</v>
      </c>
      <c r="G230" s="1860" t="s">
        <v>3459</v>
      </c>
      <c r="H230" s="1863">
        <v>2900000.0</v>
      </c>
      <c r="I230" s="1861" t="s">
        <v>4099</v>
      </c>
      <c r="J230" s="1860" t="s">
        <v>5451</v>
      </c>
      <c r="K230" s="1861" t="s">
        <v>96</v>
      </c>
    </row>
    <row r="231">
      <c r="A231" s="1349">
        <v>2909.0</v>
      </c>
      <c r="B231" s="1348" t="s">
        <v>5839</v>
      </c>
      <c r="C231" s="1348">
        <v>6.25925779E8</v>
      </c>
      <c r="D231" s="1854"/>
      <c r="E231" s="1349" t="s">
        <v>4075</v>
      </c>
      <c r="F231" s="1851">
        <v>46013.0</v>
      </c>
      <c r="G231" s="1349" t="s">
        <v>3459</v>
      </c>
      <c r="H231" s="1845">
        <v>2910000.0</v>
      </c>
      <c r="I231" s="1348" t="s">
        <v>4128</v>
      </c>
      <c r="J231" s="1349" t="s">
        <v>5451</v>
      </c>
      <c r="K231" s="1348" t="s">
        <v>96</v>
      </c>
    </row>
    <row r="232">
      <c r="A232" s="1860">
        <v>2911.0</v>
      </c>
      <c r="B232" s="1861" t="s">
        <v>5840</v>
      </c>
      <c r="C232" s="1861">
        <v>8.27934229E8</v>
      </c>
      <c r="D232" s="1864"/>
      <c r="E232" s="1860" t="s">
        <v>4911</v>
      </c>
      <c r="F232" s="1865">
        <v>46111.0</v>
      </c>
      <c r="G232" s="1860" t="s">
        <v>3459</v>
      </c>
      <c r="H232" s="1863">
        <v>3170000.0</v>
      </c>
      <c r="I232" s="1861" t="s">
        <v>4099</v>
      </c>
      <c r="J232" s="1860" t="s">
        <v>5451</v>
      </c>
      <c r="K232" s="1861" t="s">
        <v>96</v>
      </c>
    </row>
    <row r="233">
      <c r="A233" s="1349">
        <v>2913.0</v>
      </c>
      <c r="B233" s="1348" t="s">
        <v>5841</v>
      </c>
      <c r="C233" s="1348">
        <v>8.68343448E8</v>
      </c>
      <c r="D233" s="1348" t="s">
        <v>5842</v>
      </c>
      <c r="E233" s="1349" t="s">
        <v>4911</v>
      </c>
      <c r="F233" s="1851">
        <v>46009.0</v>
      </c>
      <c r="G233" s="1349" t="s">
        <v>3459</v>
      </c>
      <c r="H233" s="1845">
        <v>3080000.0</v>
      </c>
      <c r="I233" s="1348" t="s">
        <v>4099</v>
      </c>
      <c r="J233" s="1349" t="s">
        <v>5451</v>
      </c>
      <c r="K233" s="1348" t="s">
        <v>96</v>
      </c>
    </row>
    <row r="234">
      <c r="A234" s="1860">
        <v>2914.0</v>
      </c>
      <c r="B234" s="1861" t="s">
        <v>5843</v>
      </c>
      <c r="C234" s="1861">
        <v>8.75357598E8</v>
      </c>
      <c r="D234" s="1864"/>
      <c r="E234" s="1860" t="s">
        <v>4911</v>
      </c>
      <c r="F234" s="1862">
        <v>46006.0</v>
      </c>
      <c r="G234" s="1860" t="s">
        <v>3459</v>
      </c>
      <c r="H234" s="1863">
        <v>3100000.0</v>
      </c>
      <c r="I234" s="1861" t="s">
        <v>4099</v>
      </c>
      <c r="J234" s="1860" t="s">
        <v>5451</v>
      </c>
      <c r="K234" s="1861" t="s">
        <v>96</v>
      </c>
    </row>
    <row r="235">
      <c r="A235" s="1349">
        <v>2916.0</v>
      </c>
      <c r="B235" s="1348" t="s">
        <v>5844</v>
      </c>
      <c r="C235" s="1348">
        <v>6.46465426E8</v>
      </c>
      <c r="D235" s="1854"/>
      <c r="E235" s="1349" t="s">
        <v>4911</v>
      </c>
      <c r="F235" s="1844">
        <v>46080.0</v>
      </c>
      <c r="G235" s="1349" t="s">
        <v>3459</v>
      </c>
      <c r="H235" s="1845">
        <v>3160000.0</v>
      </c>
      <c r="I235" s="1348" t="s">
        <v>4099</v>
      </c>
      <c r="J235" s="1349" t="s">
        <v>5451</v>
      </c>
      <c r="K235" s="1348" t="s">
        <v>96</v>
      </c>
    </row>
    <row r="236">
      <c r="A236" s="1860">
        <v>2917.0</v>
      </c>
      <c r="B236" s="1861" t="s">
        <v>5845</v>
      </c>
      <c r="C236" s="1861">
        <v>6.46394782E8</v>
      </c>
      <c r="D236" s="1861" t="s">
        <v>5846</v>
      </c>
      <c r="E236" s="1860" t="s">
        <v>5445</v>
      </c>
      <c r="F236" s="1865">
        <v>46052.0</v>
      </c>
      <c r="G236" s="1860" t="s">
        <v>3459</v>
      </c>
      <c r="H236" s="1863">
        <v>3120000.0</v>
      </c>
      <c r="I236" s="1861" t="s">
        <v>4128</v>
      </c>
      <c r="J236" s="1860" t="s">
        <v>5451</v>
      </c>
      <c r="K236" s="1861" t="s">
        <v>96</v>
      </c>
    </row>
    <row r="237">
      <c r="A237" s="1349">
        <v>2921.0</v>
      </c>
      <c r="B237" s="1348" t="s">
        <v>5847</v>
      </c>
      <c r="C237" s="1348">
        <v>8.77996592E8</v>
      </c>
      <c r="D237" s="1854"/>
      <c r="E237" s="1349" t="s">
        <v>4075</v>
      </c>
      <c r="F237" s="1851">
        <v>46008.0</v>
      </c>
      <c r="G237" s="1349" t="s">
        <v>3459</v>
      </c>
      <c r="H237" s="1845">
        <v>2510000.0</v>
      </c>
      <c r="I237" s="1348" t="s">
        <v>4099</v>
      </c>
      <c r="J237" s="1349" t="s">
        <v>5451</v>
      </c>
      <c r="K237" s="1348" t="s">
        <v>96</v>
      </c>
    </row>
    <row r="238">
      <c r="A238" s="1860">
        <v>3002.0</v>
      </c>
      <c r="B238" s="1861" t="s">
        <v>5848</v>
      </c>
      <c r="C238" s="1861">
        <v>8.137615E8</v>
      </c>
      <c r="D238" s="1861" t="s">
        <v>5849</v>
      </c>
      <c r="E238" s="1860" t="s">
        <v>5445</v>
      </c>
      <c r="F238" s="1862">
        <v>46013.0</v>
      </c>
      <c r="G238" s="1860" t="s">
        <v>3459</v>
      </c>
      <c r="H238" s="1863">
        <v>2590000.0</v>
      </c>
      <c r="I238" s="1861" t="s">
        <v>4099</v>
      </c>
      <c r="J238" s="1860" t="s">
        <v>5454</v>
      </c>
      <c r="K238" s="1861" t="s">
        <v>96</v>
      </c>
    </row>
    <row r="239">
      <c r="A239" s="1349">
        <v>3004.0</v>
      </c>
      <c r="B239" s="1348" t="s">
        <v>5850</v>
      </c>
      <c r="C239" s="1348">
        <v>8.19867988E8</v>
      </c>
      <c r="D239" s="1348" t="s">
        <v>5851</v>
      </c>
      <c r="E239" s="1349" t="s">
        <v>4075</v>
      </c>
      <c r="F239" s="1851">
        <v>46002.0</v>
      </c>
      <c r="G239" s="1349" t="s">
        <v>3459</v>
      </c>
      <c r="H239" s="1845">
        <v>3110000.0</v>
      </c>
      <c r="I239" s="1348" t="s">
        <v>4099</v>
      </c>
      <c r="J239" s="1349" t="s">
        <v>5454</v>
      </c>
      <c r="K239" s="1348" t="s">
        <v>5852</v>
      </c>
    </row>
    <row r="240">
      <c r="A240" s="1860">
        <v>3005.0</v>
      </c>
      <c r="B240" s="1861" t="s">
        <v>5853</v>
      </c>
      <c r="C240" s="1861">
        <v>9.75659824E8</v>
      </c>
      <c r="D240" s="1861" t="s">
        <v>5854</v>
      </c>
      <c r="E240" s="1860" t="s">
        <v>4075</v>
      </c>
      <c r="F240" s="1862">
        <v>46009.0</v>
      </c>
      <c r="G240" s="1860" t="s">
        <v>3459</v>
      </c>
      <c r="H240" s="1863">
        <v>3040000.0</v>
      </c>
      <c r="I240" s="1861" t="s">
        <v>4099</v>
      </c>
      <c r="J240" s="1860" t="s">
        <v>5454</v>
      </c>
      <c r="K240" s="1861" t="s">
        <v>96</v>
      </c>
    </row>
    <row r="241">
      <c r="A241" s="1349">
        <v>3006.0</v>
      </c>
      <c r="B241" s="1348" t="s">
        <v>5855</v>
      </c>
      <c r="C241" s="1348">
        <v>6.34163367E8</v>
      </c>
      <c r="D241" s="1348" t="s">
        <v>5856</v>
      </c>
      <c r="E241" s="1349" t="s">
        <v>4911</v>
      </c>
      <c r="F241" s="1851">
        <v>46013.0</v>
      </c>
      <c r="G241" s="1349" t="s">
        <v>3459</v>
      </c>
      <c r="H241" s="1845">
        <v>3170000.0</v>
      </c>
      <c r="I241" s="1348" t="s">
        <v>4099</v>
      </c>
      <c r="J241" s="1349" t="s">
        <v>5454</v>
      </c>
      <c r="K241" s="1348" t="s">
        <v>96</v>
      </c>
    </row>
    <row r="242">
      <c r="A242" s="1860">
        <v>3007.0</v>
      </c>
      <c r="B242" s="1861" t="s">
        <v>5857</v>
      </c>
      <c r="C242" s="1861">
        <v>8.99327526E8</v>
      </c>
      <c r="D242" s="1864"/>
      <c r="E242" s="1860" t="s">
        <v>5445</v>
      </c>
      <c r="F242" s="1865">
        <v>46112.0</v>
      </c>
      <c r="G242" s="1860" t="s">
        <v>3459</v>
      </c>
      <c r="H242" s="1863">
        <v>2970000.0</v>
      </c>
      <c r="I242" s="1861" t="s">
        <v>4099</v>
      </c>
      <c r="J242" s="1860" t="s">
        <v>5454</v>
      </c>
      <c r="K242" s="1861" t="s">
        <v>96</v>
      </c>
    </row>
    <row r="243">
      <c r="A243" s="1349">
        <v>3008.0</v>
      </c>
      <c r="B243" s="1348" t="s">
        <v>5858</v>
      </c>
      <c r="C243" s="1348">
        <v>8.2491044E8</v>
      </c>
      <c r="D243" s="1854"/>
      <c r="E243" s="1349" t="s">
        <v>4075</v>
      </c>
      <c r="F243" s="1851">
        <v>46003.0</v>
      </c>
      <c r="G243" s="1349" t="s">
        <v>3459</v>
      </c>
      <c r="H243" s="1845">
        <v>2870000.0</v>
      </c>
      <c r="I243" s="1348" t="s">
        <v>4099</v>
      </c>
      <c r="J243" s="1349" t="s">
        <v>5454</v>
      </c>
      <c r="K243" s="1348" t="s">
        <v>96</v>
      </c>
    </row>
    <row r="244">
      <c r="A244" s="1860">
        <v>3012.0</v>
      </c>
      <c r="B244" s="1861" t="s">
        <v>5859</v>
      </c>
      <c r="C244" s="1861">
        <v>9.36541708E8</v>
      </c>
      <c r="D244" s="1861" t="s">
        <v>5860</v>
      </c>
      <c r="E244" s="1860" t="s">
        <v>4075</v>
      </c>
      <c r="F244" s="1862">
        <v>46002.0</v>
      </c>
      <c r="G244" s="1860" t="s">
        <v>3459</v>
      </c>
      <c r="H244" s="1863">
        <v>2870000.0</v>
      </c>
      <c r="I244" s="1861" t="s">
        <v>4149</v>
      </c>
      <c r="J244" s="1860" t="s">
        <v>5454</v>
      </c>
      <c r="K244" s="1861" t="s">
        <v>96</v>
      </c>
    </row>
    <row r="245">
      <c r="A245" s="1349">
        <v>3013.0</v>
      </c>
      <c r="B245" s="1348" t="s">
        <v>5861</v>
      </c>
      <c r="C245" s="1348">
        <v>9.51459796E8</v>
      </c>
      <c r="D245" s="1348" t="s">
        <v>5862</v>
      </c>
      <c r="E245" s="1349" t="s">
        <v>5457</v>
      </c>
      <c r="F245" s="1844">
        <v>46112.0</v>
      </c>
      <c r="G245" s="1349" t="s">
        <v>3459</v>
      </c>
      <c r="H245" s="1845">
        <v>2900000.0</v>
      </c>
      <c r="I245" s="1348" t="s">
        <v>4099</v>
      </c>
      <c r="J245" s="1349" t="s">
        <v>5449</v>
      </c>
      <c r="K245" s="1348" t="s">
        <v>96</v>
      </c>
    </row>
    <row r="246">
      <c r="A246" s="1860">
        <v>3014.0</v>
      </c>
      <c r="B246" s="1861" t="s">
        <v>5863</v>
      </c>
      <c r="C246" s="1861">
        <v>9.72479264E8</v>
      </c>
      <c r="D246" s="1861" t="s">
        <v>5864</v>
      </c>
      <c r="E246" s="1860" t="s">
        <v>4075</v>
      </c>
      <c r="F246" s="1862">
        <v>46003.0</v>
      </c>
      <c r="G246" s="1860" t="s">
        <v>3459</v>
      </c>
      <c r="H246" s="1863">
        <v>2920000.0</v>
      </c>
      <c r="I246" s="1861" t="s">
        <v>4099</v>
      </c>
      <c r="J246" s="1860" t="s">
        <v>5454</v>
      </c>
      <c r="K246" s="1861" t="s">
        <v>96</v>
      </c>
    </row>
    <row r="247">
      <c r="A247" s="1349">
        <v>3015.0</v>
      </c>
      <c r="B247" s="1348" t="s">
        <v>5865</v>
      </c>
      <c r="C247" s="1348">
        <v>8.98666028E8</v>
      </c>
      <c r="D247" s="1348" t="s">
        <v>5866</v>
      </c>
      <c r="E247" s="1349" t="s">
        <v>4075</v>
      </c>
      <c r="F247" s="1851">
        <v>46003.0</v>
      </c>
      <c r="G247" s="1349" t="s">
        <v>3459</v>
      </c>
      <c r="H247" s="1845">
        <v>2950000.0</v>
      </c>
      <c r="I247" s="1348" t="s">
        <v>4099</v>
      </c>
      <c r="J247" s="1349" t="s">
        <v>5454</v>
      </c>
      <c r="K247" s="1348" t="s">
        <v>96</v>
      </c>
    </row>
    <row r="248">
      <c r="A248" s="1860">
        <v>3016.0</v>
      </c>
      <c r="B248" s="1861" t="s">
        <v>5867</v>
      </c>
      <c r="C248" s="1861">
        <v>8.63641002E8</v>
      </c>
      <c r="D248" s="1861" t="s">
        <v>5868</v>
      </c>
      <c r="E248" s="1860" t="s">
        <v>4075</v>
      </c>
      <c r="F248" s="1862">
        <v>46008.0</v>
      </c>
      <c r="G248" s="1860" t="s">
        <v>3459</v>
      </c>
      <c r="H248" s="1863">
        <v>2980000.0</v>
      </c>
      <c r="I248" s="1861" t="s">
        <v>4099</v>
      </c>
      <c r="J248" s="1860" t="s">
        <v>5454</v>
      </c>
      <c r="K248" s="1861" t="s">
        <v>96</v>
      </c>
    </row>
    <row r="249">
      <c r="A249" s="1349">
        <v>3017.0</v>
      </c>
      <c r="B249" s="1348" t="s">
        <v>5869</v>
      </c>
      <c r="C249" s="1348">
        <v>9.87477871E8</v>
      </c>
      <c r="D249" s="1348" t="s">
        <v>5870</v>
      </c>
      <c r="E249" s="1349" t="s">
        <v>5457</v>
      </c>
      <c r="F249" s="1851">
        <v>46008.0</v>
      </c>
      <c r="G249" s="1349" t="s">
        <v>3459</v>
      </c>
      <c r="H249" s="1845">
        <v>3090000.0</v>
      </c>
      <c r="I249" s="1348" t="s">
        <v>4099</v>
      </c>
      <c r="J249" s="1349" t="s">
        <v>5454</v>
      </c>
      <c r="K249" s="1348" t="s">
        <v>96</v>
      </c>
    </row>
    <row r="250">
      <c r="A250" s="1860">
        <v>3018.0</v>
      </c>
      <c r="B250" s="1861" t="s">
        <v>5871</v>
      </c>
      <c r="C250" s="1861">
        <v>9.55939791E8</v>
      </c>
      <c r="D250" s="1861" t="s">
        <v>5872</v>
      </c>
      <c r="E250" s="1860" t="s">
        <v>5445</v>
      </c>
      <c r="F250" s="1865">
        <v>45999.0</v>
      </c>
      <c r="G250" s="1860" t="s">
        <v>3516</v>
      </c>
      <c r="H250" s="1863">
        <v>4000000.0</v>
      </c>
      <c r="I250" s="1861" t="s">
        <v>4099</v>
      </c>
      <c r="J250" s="1860" t="s">
        <v>5454</v>
      </c>
      <c r="K250" s="1861" t="s">
        <v>5873</v>
      </c>
    </row>
    <row r="251">
      <c r="A251" s="1349">
        <v>3103.0</v>
      </c>
      <c r="B251" s="1348" t="s">
        <v>5874</v>
      </c>
      <c r="C251" s="1348">
        <v>8.46090473E8</v>
      </c>
      <c r="D251" s="1348" t="s">
        <v>5875</v>
      </c>
      <c r="E251" s="1349" t="s">
        <v>663</v>
      </c>
      <c r="F251" s="1844">
        <v>46112.0</v>
      </c>
      <c r="G251" s="1349" t="s">
        <v>3459</v>
      </c>
      <c r="H251" s="1845">
        <v>2990000.0</v>
      </c>
      <c r="I251" s="1348" t="s">
        <v>4099</v>
      </c>
      <c r="J251" s="1349" t="s">
        <v>5454</v>
      </c>
      <c r="K251" s="1348" t="s">
        <v>96</v>
      </c>
    </row>
    <row r="252">
      <c r="A252" s="1860">
        <v>3104.0</v>
      </c>
      <c r="B252" s="1861" t="s">
        <v>5791</v>
      </c>
      <c r="C252" s="1861">
        <v>8.86444366E8</v>
      </c>
      <c r="D252" s="1861" t="s">
        <v>5792</v>
      </c>
      <c r="E252" s="1860" t="s">
        <v>4911</v>
      </c>
      <c r="F252" s="1862">
        <v>46008.0</v>
      </c>
      <c r="G252" s="1860" t="s">
        <v>3459</v>
      </c>
      <c r="H252" s="1863">
        <v>3430000.0</v>
      </c>
      <c r="I252" s="1861" t="s">
        <v>4149</v>
      </c>
      <c r="J252" s="1860" t="s">
        <v>5449</v>
      </c>
      <c r="K252" s="1861" t="s">
        <v>96</v>
      </c>
    </row>
    <row r="253">
      <c r="A253" s="1349">
        <v>3107.0</v>
      </c>
      <c r="B253" s="1348" t="s">
        <v>5876</v>
      </c>
      <c r="C253" s="1348">
        <v>8.32352951E8</v>
      </c>
      <c r="D253" s="1348" t="s">
        <v>5877</v>
      </c>
      <c r="E253" s="1349" t="s">
        <v>4075</v>
      </c>
      <c r="F253" s="1844">
        <v>46080.0</v>
      </c>
      <c r="G253" s="1349" t="s">
        <v>3459</v>
      </c>
      <c r="H253" s="1845">
        <v>3200000.0</v>
      </c>
      <c r="I253" s="1348" t="s">
        <v>4099</v>
      </c>
      <c r="J253" s="1349" t="s">
        <v>5466</v>
      </c>
      <c r="K253" s="1348" t="s">
        <v>96</v>
      </c>
    </row>
    <row r="254">
      <c r="A254" s="1860">
        <v>3108.0</v>
      </c>
      <c r="B254" s="1861" t="s">
        <v>5791</v>
      </c>
      <c r="C254" s="1861">
        <v>8.86444366E8</v>
      </c>
      <c r="D254" s="1861" t="s">
        <v>5792</v>
      </c>
      <c r="E254" s="1860" t="s">
        <v>4911</v>
      </c>
      <c r="F254" s="1862">
        <v>46008.0</v>
      </c>
      <c r="G254" s="1860" t="s">
        <v>3459</v>
      </c>
      <c r="H254" s="1863">
        <v>2990000.0</v>
      </c>
      <c r="I254" s="1861" t="s">
        <v>4128</v>
      </c>
      <c r="J254" s="1860" t="s">
        <v>5449</v>
      </c>
      <c r="K254" s="1861" t="s">
        <v>96</v>
      </c>
    </row>
    <row r="255">
      <c r="A255" s="1349">
        <v>3109.0</v>
      </c>
      <c r="B255" s="1348" t="s">
        <v>5791</v>
      </c>
      <c r="C255" s="1348">
        <v>8.86444366E8</v>
      </c>
      <c r="D255" s="1348" t="s">
        <v>5792</v>
      </c>
      <c r="E255" s="1349" t="s">
        <v>4911</v>
      </c>
      <c r="F255" s="1844">
        <v>46038.0</v>
      </c>
      <c r="G255" s="1349" t="s">
        <v>3459</v>
      </c>
      <c r="H255" s="1845">
        <v>3000000.0</v>
      </c>
      <c r="I255" s="1348" t="s">
        <v>4128</v>
      </c>
      <c r="J255" s="1349" t="s">
        <v>5449</v>
      </c>
      <c r="K255" s="1348" t="s">
        <v>96</v>
      </c>
    </row>
    <row r="256">
      <c r="A256" s="1860">
        <v>801.0</v>
      </c>
      <c r="B256" s="1861" t="s">
        <v>5878</v>
      </c>
      <c r="C256" s="1861">
        <v>9.28066702E8</v>
      </c>
      <c r="D256" s="1861" t="s">
        <v>5879</v>
      </c>
      <c r="E256" s="1860" t="s">
        <v>4075</v>
      </c>
      <c r="F256" s="1865">
        <v>46097.0</v>
      </c>
      <c r="G256" s="1860" t="s">
        <v>3459</v>
      </c>
      <c r="H256" s="1863">
        <v>2090000.0</v>
      </c>
      <c r="I256" s="1861" t="s">
        <v>4128</v>
      </c>
      <c r="J256" s="1860" t="s">
        <v>5466</v>
      </c>
      <c r="K256" s="1861" t="s">
        <v>96</v>
      </c>
    </row>
    <row r="257">
      <c r="A257" s="1349">
        <v>810.0</v>
      </c>
      <c r="B257" s="1348" t="s">
        <v>5880</v>
      </c>
      <c r="C257" s="1348">
        <v>9.89198015E8</v>
      </c>
      <c r="D257" s="1348" t="s">
        <v>5881</v>
      </c>
      <c r="E257" s="1349" t="s">
        <v>4075</v>
      </c>
      <c r="F257" s="1844">
        <v>46078.0</v>
      </c>
      <c r="G257" s="1349" t="s">
        <v>3516</v>
      </c>
      <c r="H257" s="1845">
        <v>3330000.0</v>
      </c>
      <c r="I257" s="1348" t="s">
        <v>4128</v>
      </c>
      <c r="J257" s="1349" t="s">
        <v>5449</v>
      </c>
      <c r="K257" s="1348" t="s">
        <v>96</v>
      </c>
    </row>
    <row r="258">
      <c r="A258" s="1860">
        <v>811.0</v>
      </c>
      <c r="B258" s="1861" t="s">
        <v>5882</v>
      </c>
      <c r="C258" s="1861">
        <v>9.46919287E8</v>
      </c>
      <c r="D258" s="1861" t="s">
        <v>5883</v>
      </c>
      <c r="E258" s="1860" t="s">
        <v>5445</v>
      </c>
      <c r="F258" s="1865">
        <v>45999.0</v>
      </c>
      <c r="G258" s="1860" t="s">
        <v>3459</v>
      </c>
      <c r="H258" s="1863">
        <v>2810000.0</v>
      </c>
      <c r="I258" s="1861" t="s">
        <v>4099</v>
      </c>
      <c r="J258" s="1860" t="s">
        <v>5449</v>
      </c>
      <c r="K258" s="1861" t="s">
        <v>96</v>
      </c>
    </row>
    <row r="259">
      <c r="A259" s="1349">
        <v>813.0</v>
      </c>
      <c r="B259" s="1348" t="s">
        <v>5884</v>
      </c>
      <c r="C259" s="1348">
        <v>8.97993431E8</v>
      </c>
      <c r="D259" s="1348" t="s">
        <v>5885</v>
      </c>
      <c r="E259" s="1349" t="s">
        <v>663</v>
      </c>
      <c r="F259" s="1851">
        <v>46021.0</v>
      </c>
      <c r="G259" s="1349" t="s">
        <v>3459</v>
      </c>
      <c r="H259" s="1845">
        <v>2620000.0</v>
      </c>
      <c r="I259" s="1348" t="s">
        <v>4099</v>
      </c>
      <c r="J259" s="1349" t="s">
        <v>5451</v>
      </c>
      <c r="K259" s="1348" t="s">
        <v>96</v>
      </c>
    </row>
    <row r="260">
      <c r="A260" s="1860">
        <v>818.0</v>
      </c>
      <c r="B260" s="1861" t="s">
        <v>5886</v>
      </c>
      <c r="C260" s="1861">
        <v>9.17407419E8</v>
      </c>
      <c r="D260" s="1861" t="s">
        <v>5887</v>
      </c>
      <c r="E260" s="1860" t="s">
        <v>4075</v>
      </c>
      <c r="F260" s="1865">
        <v>46080.0</v>
      </c>
      <c r="G260" s="1860" t="s">
        <v>3516</v>
      </c>
      <c r="H260" s="1863">
        <v>3300000.0</v>
      </c>
      <c r="I260" s="1861" t="s">
        <v>4099</v>
      </c>
      <c r="J260" s="1860" t="s">
        <v>5454</v>
      </c>
      <c r="K260" s="1861" t="s">
        <v>96</v>
      </c>
    </row>
    <row r="261">
      <c r="A261" s="1349">
        <v>820.0</v>
      </c>
      <c r="B261" s="1348" t="s">
        <v>5888</v>
      </c>
      <c r="C261" s="1348">
        <v>8.81286668E8</v>
      </c>
      <c r="D261" s="1348" t="s">
        <v>5889</v>
      </c>
      <c r="E261" s="1349" t="s">
        <v>4075</v>
      </c>
      <c r="F261" s="1851">
        <v>46021.0</v>
      </c>
      <c r="G261" s="1349" t="s">
        <v>3459</v>
      </c>
      <c r="H261" s="1845">
        <v>2390000.0</v>
      </c>
      <c r="I261" s="1348" t="s">
        <v>4128</v>
      </c>
      <c r="J261" s="1349" t="s">
        <v>5449</v>
      </c>
      <c r="K261" s="1348" t="s">
        <v>96</v>
      </c>
    </row>
    <row r="262">
      <c r="A262" s="1860">
        <v>821.0</v>
      </c>
      <c r="B262" s="1861" t="s">
        <v>5890</v>
      </c>
      <c r="C262" s="1861">
        <v>8.79204311E8</v>
      </c>
      <c r="D262" s="1861" t="s">
        <v>5891</v>
      </c>
      <c r="E262" s="1860" t="s">
        <v>5457</v>
      </c>
      <c r="F262" s="1862">
        <v>46013.0</v>
      </c>
      <c r="G262" s="1860" t="s">
        <v>3459</v>
      </c>
      <c r="H262" s="1863">
        <v>2390000.0</v>
      </c>
      <c r="I262" s="1861" t="s">
        <v>4099</v>
      </c>
      <c r="J262" s="1860" t="s">
        <v>5449</v>
      </c>
      <c r="K262" s="1861" t="s">
        <v>96</v>
      </c>
    </row>
    <row r="263">
      <c r="A263" s="1349">
        <v>902.0</v>
      </c>
      <c r="B263" s="1348" t="s">
        <v>5892</v>
      </c>
      <c r="C263" s="1348">
        <v>8.19044936E8</v>
      </c>
      <c r="D263" s="1348" t="s">
        <v>5893</v>
      </c>
      <c r="E263" s="1349" t="s">
        <v>5445</v>
      </c>
      <c r="F263" s="1851">
        <v>46003.0</v>
      </c>
      <c r="G263" s="1349" t="s">
        <v>3459</v>
      </c>
      <c r="H263" s="1845">
        <v>2190000.0</v>
      </c>
      <c r="I263" s="1348" t="s">
        <v>4128</v>
      </c>
      <c r="J263" s="1349" t="s">
        <v>5449</v>
      </c>
      <c r="K263" s="1348" t="s">
        <v>96</v>
      </c>
    </row>
    <row r="264">
      <c r="A264" s="1860">
        <v>903.0</v>
      </c>
      <c r="B264" s="1861" t="s">
        <v>5894</v>
      </c>
      <c r="C264" s="1861">
        <v>8.18631027E8</v>
      </c>
      <c r="D264" s="1861" t="s">
        <v>5895</v>
      </c>
      <c r="E264" s="1860" t="s">
        <v>5457</v>
      </c>
      <c r="F264" s="1865">
        <v>46080.0</v>
      </c>
      <c r="G264" s="1860" t="s">
        <v>3459</v>
      </c>
      <c r="H264" s="1863">
        <v>2590000.0</v>
      </c>
      <c r="I264" s="1861" t="s">
        <v>4099</v>
      </c>
      <c r="J264" s="1860" t="s">
        <v>5451</v>
      </c>
      <c r="K264" s="1861" t="s">
        <v>96</v>
      </c>
    </row>
    <row r="265">
      <c r="A265" s="1349">
        <v>905.0</v>
      </c>
      <c r="B265" s="1348" t="s">
        <v>5443</v>
      </c>
      <c r="C265" s="1348">
        <v>9.19959991E8</v>
      </c>
      <c r="D265" s="1348" t="s">
        <v>5444</v>
      </c>
      <c r="E265" s="1349" t="s">
        <v>5445</v>
      </c>
      <c r="F265" s="1851">
        <v>46017.0</v>
      </c>
      <c r="G265" s="1349" t="s">
        <v>3459</v>
      </c>
      <c r="H265" s="1845">
        <v>2620000.0</v>
      </c>
      <c r="I265" s="1348" t="s">
        <v>4099</v>
      </c>
      <c r="J265" s="1349" t="s">
        <v>5446</v>
      </c>
      <c r="K265" s="1348" t="s">
        <v>96</v>
      </c>
    </row>
    <row r="266">
      <c r="A266" s="1860">
        <v>906.0</v>
      </c>
      <c r="B266" s="1861" t="s">
        <v>5443</v>
      </c>
      <c r="C266" s="1861">
        <v>9.19959991E8</v>
      </c>
      <c r="D266" s="1861" t="s">
        <v>5444</v>
      </c>
      <c r="E266" s="1860" t="s">
        <v>5445</v>
      </c>
      <c r="F266" s="1862">
        <v>46017.0</v>
      </c>
      <c r="G266" s="1860" t="s">
        <v>3459</v>
      </c>
      <c r="H266" s="1863">
        <v>2640000.0</v>
      </c>
      <c r="I266" s="1861" t="s">
        <v>4099</v>
      </c>
      <c r="J266" s="1860" t="s">
        <v>5446</v>
      </c>
      <c r="K266" s="1861" t="s">
        <v>96</v>
      </c>
    </row>
    <row r="267">
      <c r="A267" s="1349">
        <v>907.0</v>
      </c>
      <c r="B267" s="1348" t="s">
        <v>5443</v>
      </c>
      <c r="C267" s="1348">
        <v>9.19959991E8</v>
      </c>
      <c r="D267" s="1348" t="s">
        <v>5444</v>
      </c>
      <c r="E267" s="1349" t="s">
        <v>5445</v>
      </c>
      <c r="F267" s="1851">
        <v>46017.0</v>
      </c>
      <c r="G267" s="1349" t="s">
        <v>3459</v>
      </c>
      <c r="H267" s="1845">
        <v>2640000.0</v>
      </c>
      <c r="I267" s="1348" t="s">
        <v>4099</v>
      </c>
      <c r="J267" s="1349" t="s">
        <v>5446</v>
      </c>
      <c r="K267" s="1348" t="s">
        <v>96</v>
      </c>
    </row>
    <row r="268">
      <c r="A268" s="1860">
        <v>912.0</v>
      </c>
      <c r="B268" s="1861" t="s">
        <v>5896</v>
      </c>
      <c r="C268" s="1861">
        <v>9.54816835E8</v>
      </c>
      <c r="D268" s="1861" t="s">
        <v>5897</v>
      </c>
      <c r="E268" s="1860" t="s">
        <v>5445</v>
      </c>
      <c r="F268" s="1865">
        <v>46052.0</v>
      </c>
      <c r="G268" s="1860" t="s">
        <v>3459</v>
      </c>
      <c r="H268" s="1863">
        <v>2310000.0</v>
      </c>
      <c r="I268" s="1861" t="s">
        <v>4128</v>
      </c>
      <c r="J268" s="1860" t="s">
        <v>5454</v>
      </c>
      <c r="K268" s="1861" t="s">
        <v>96</v>
      </c>
    </row>
    <row r="269">
      <c r="A269" s="1349">
        <v>913.0</v>
      </c>
      <c r="B269" s="1348" t="s">
        <v>5898</v>
      </c>
      <c r="C269" s="1348">
        <v>6.45739906E8</v>
      </c>
      <c r="D269" s="1348" t="s">
        <v>5899</v>
      </c>
      <c r="E269" s="1349" t="s">
        <v>5457</v>
      </c>
      <c r="F269" s="1844">
        <v>46059.0</v>
      </c>
      <c r="G269" s="1349" t="s">
        <v>3459</v>
      </c>
      <c r="H269" s="1845">
        <v>2600000.0</v>
      </c>
      <c r="I269" s="1348" t="s">
        <v>4099</v>
      </c>
      <c r="J269" s="1349" t="s">
        <v>5454</v>
      </c>
      <c r="K269" s="1348" t="s">
        <v>96</v>
      </c>
    </row>
    <row r="270">
      <c r="A270" s="1860">
        <v>918.0</v>
      </c>
      <c r="B270" s="1861" t="s">
        <v>5900</v>
      </c>
      <c r="C270" s="1861">
        <v>8.49953661E8</v>
      </c>
      <c r="D270" s="1861" t="s">
        <v>5901</v>
      </c>
      <c r="E270" s="1860" t="s">
        <v>4075</v>
      </c>
      <c r="F270" s="1865">
        <v>46083.0</v>
      </c>
      <c r="G270" s="1860" t="s">
        <v>3516</v>
      </c>
      <c r="H270" s="1863">
        <v>3250000.0</v>
      </c>
      <c r="I270" s="1861" t="s">
        <v>4099</v>
      </c>
      <c r="J270" s="1860" t="s">
        <v>5454</v>
      </c>
      <c r="K270" s="1861" t="s">
        <v>96</v>
      </c>
    </row>
    <row r="271">
      <c r="A271" s="1349">
        <v>919.0</v>
      </c>
      <c r="B271" s="1348" t="s">
        <v>5902</v>
      </c>
      <c r="C271" s="1348">
        <v>9.29164426E8</v>
      </c>
      <c r="D271" s="1348" t="s">
        <v>5903</v>
      </c>
      <c r="E271" s="1349" t="s">
        <v>4075</v>
      </c>
      <c r="F271" s="1851">
        <v>46015.0</v>
      </c>
      <c r="G271" s="1349" t="s">
        <v>3459</v>
      </c>
      <c r="H271" s="1845">
        <v>2460000.0</v>
      </c>
      <c r="I271" s="1348" t="s">
        <v>4086</v>
      </c>
      <c r="J271" s="1349" t="s">
        <v>5446</v>
      </c>
      <c r="K271" s="1348" t="s">
        <v>96</v>
      </c>
    </row>
    <row r="272">
      <c r="A272" s="1860">
        <v>921.0</v>
      </c>
      <c r="B272" s="1861" t="s">
        <v>5904</v>
      </c>
      <c r="C272" s="1861">
        <v>8.18349466E8</v>
      </c>
      <c r="D272" s="1861" t="s">
        <v>5905</v>
      </c>
      <c r="E272" s="1860" t="s">
        <v>4075</v>
      </c>
      <c r="F272" s="1862">
        <v>46021.0</v>
      </c>
      <c r="G272" s="1860" t="s">
        <v>3459</v>
      </c>
      <c r="H272" s="1863">
        <v>2200000.0</v>
      </c>
      <c r="I272" s="1861" t="s">
        <v>4149</v>
      </c>
      <c r="J272" s="1860" t="s">
        <v>5446</v>
      </c>
      <c r="K272" s="1861" t="s">
        <v>96</v>
      </c>
    </row>
  </sheetData>
  <mergeCells count="1">
    <mergeCell ref="A1:K1"/>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20.0"/>
    <col customWidth="1" hidden="1" min="14" max="14" width="17.38"/>
    <col customWidth="1" min="15" max="15" width="10.63"/>
    <col customWidth="1" min="16" max="16" width="11.0"/>
    <col customWidth="1" min="17" max="17" width="17.75"/>
    <col customWidth="1" min="18" max="18" width="13.13"/>
    <col customWidth="1" min="19" max="19" width="13.88"/>
    <col customWidth="1" min="20" max="20" width="10.5"/>
    <col customWidth="1" min="21" max="21" width="47.88"/>
  </cols>
  <sheetData>
    <row r="1">
      <c r="A1" s="1867" t="s">
        <v>5906</v>
      </c>
      <c r="M1" s="1736"/>
    </row>
    <row r="2">
      <c r="A2" s="1868" t="s">
        <v>3433</v>
      </c>
      <c r="B2" s="1868" t="s">
        <v>5907</v>
      </c>
      <c r="C2" s="1868" t="s">
        <v>3437</v>
      </c>
      <c r="D2" s="1868" t="s">
        <v>5908</v>
      </c>
      <c r="E2" s="1868" t="s">
        <v>32</v>
      </c>
      <c r="F2" s="1868" t="s">
        <v>3434</v>
      </c>
      <c r="G2" s="1868" t="s">
        <v>3435</v>
      </c>
      <c r="H2" s="1868" t="s">
        <v>3436</v>
      </c>
      <c r="I2" s="1868" t="s">
        <v>5909</v>
      </c>
      <c r="J2" s="1868" t="s">
        <v>5910</v>
      </c>
      <c r="K2" s="1868" t="s">
        <v>4865</v>
      </c>
      <c r="L2" s="1868" t="s">
        <v>240</v>
      </c>
      <c r="M2" s="205" t="s">
        <v>1249</v>
      </c>
      <c r="N2" s="206" t="s">
        <v>874</v>
      </c>
      <c r="O2" s="205" t="s">
        <v>34</v>
      </c>
      <c r="P2" s="205" t="s">
        <v>1113</v>
      </c>
      <c r="Q2" s="206" t="s">
        <v>1250</v>
      </c>
      <c r="R2" s="725" t="s">
        <v>1709</v>
      </c>
      <c r="S2" s="206" t="s">
        <v>1710</v>
      </c>
      <c r="T2" s="206" t="s">
        <v>1711</v>
      </c>
      <c r="U2" s="206" t="s">
        <v>1251</v>
      </c>
    </row>
    <row r="3">
      <c r="A3" s="1869">
        <v>1.0</v>
      </c>
      <c r="B3" s="1870" t="s">
        <v>4</v>
      </c>
      <c r="C3" s="1870">
        <v>10.0</v>
      </c>
      <c r="D3" s="1870" t="s">
        <v>5911</v>
      </c>
      <c r="E3" s="1870">
        <v>1003.0</v>
      </c>
      <c r="F3" s="1870" t="s">
        <v>5912</v>
      </c>
      <c r="G3" s="1870">
        <v>8.64079887E8</v>
      </c>
      <c r="H3" s="1870" t="s">
        <v>5913</v>
      </c>
      <c r="I3" s="1870" t="s">
        <v>5914</v>
      </c>
      <c r="J3" s="1870" t="s">
        <v>4099</v>
      </c>
      <c r="K3" s="1870" t="s">
        <v>5915</v>
      </c>
      <c r="L3" s="1870" t="s">
        <v>5916</v>
      </c>
      <c r="M3" s="212" t="s">
        <v>1768</v>
      </c>
      <c r="N3" s="213" t="s">
        <v>2846</v>
      </c>
      <c r="O3" s="777"/>
      <c r="P3" s="250">
        <v>0.5</v>
      </c>
      <c r="Q3" s="213"/>
      <c r="R3" s="991" t="s">
        <v>2915</v>
      </c>
      <c r="S3" s="992" t="str">
        <f>iferror(vlookup(U3,'Back up'!$B$2:$C$18,2,0),"")</f>
        <v/>
      </c>
      <c r="T3" s="210" t="s">
        <v>1722</v>
      </c>
      <c r="U3" s="731" t="s">
        <v>2854</v>
      </c>
    </row>
    <row r="4">
      <c r="A4" s="1871">
        <v>2.0</v>
      </c>
      <c r="B4" s="1872" t="s">
        <v>4</v>
      </c>
      <c r="C4" s="1872">
        <v>10.0</v>
      </c>
      <c r="D4" s="1872" t="s">
        <v>5917</v>
      </c>
      <c r="E4" s="1872">
        <v>1006.0</v>
      </c>
      <c r="F4" s="1872" t="s">
        <v>5918</v>
      </c>
      <c r="G4" s="1872">
        <v>9.86526928E8</v>
      </c>
      <c r="H4" s="1872" t="s">
        <v>5919</v>
      </c>
      <c r="I4" s="1872" t="s">
        <v>5920</v>
      </c>
      <c r="J4" s="1872" t="s">
        <v>4099</v>
      </c>
      <c r="K4" s="1872" t="s">
        <v>5915</v>
      </c>
      <c r="L4" s="1872" t="s">
        <v>2108</v>
      </c>
      <c r="M4" s="212" t="s">
        <v>1768</v>
      </c>
      <c r="N4" s="210" t="s">
        <v>2918</v>
      </c>
      <c r="O4" s="777"/>
      <c r="P4" s="250">
        <v>0.5</v>
      </c>
      <c r="Q4" s="213"/>
      <c r="R4" s="991" t="s">
        <v>1729</v>
      </c>
      <c r="S4" s="992" t="str">
        <f>iferror(vlookup(U4,'Back up'!$B$2:$C$18,2,0),"")</f>
        <v>Inprogress</v>
      </c>
      <c r="T4" s="210" t="s">
        <v>1722</v>
      </c>
      <c r="U4" s="734" t="s">
        <v>2859</v>
      </c>
    </row>
    <row r="5">
      <c r="A5" s="1869">
        <v>3.0</v>
      </c>
      <c r="B5" s="1870" t="s">
        <v>4</v>
      </c>
      <c r="C5" s="1870">
        <v>10.0</v>
      </c>
      <c r="D5" s="1870" t="s">
        <v>5921</v>
      </c>
      <c r="E5" s="1870">
        <v>1012.0</v>
      </c>
      <c r="F5" s="1870" t="s">
        <v>5922</v>
      </c>
      <c r="G5" s="1870">
        <v>8.59511333E8</v>
      </c>
      <c r="H5" s="1873"/>
      <c r="I5" s="1870" t="s">
        <v>5914</v>
      </c>
      <c r="J5" s="1870" t="s">
        <v>4099</v>
      </c>
      <c r="K5" s="1870" t="s">
        <v>5915</v>
      </c>
      <c r="L5" s="1870" t="s">
        <v>5916</v>
      </c>
      <c r="M5" s="212" t="s">
        <v>1750</v>
      </c>
      <c r="N5" s="213" t="s">
        <v>2918</v>
      </c>
      <c r="O5" s="253"/>
      <c r="P5" s="250">
        <v>0.5</v>
      </c>
      <c r="Q5" s="213"/>
      <c r="R5" s="991" t="s">
        <v>2915</v>
      </c>
      <c r="S5" s="992" t="str">
        <f>iferror(vlookup(U5,'Back up'!$B$2:$C$18,2,0),"")</f>
        <v/>
      </c>
      <c r="T5" s="210" t="s">
        <v>1722</v>
      </c>
      <c r="U5" s="731" t="s">
        <v>2854</v>
      </c>
    </row>
    <row r="6">
      <c r="A6" s="1871">
        <v>4.0</v>
      </c>
      <c r="B6" s="1872" t="s">
        <v>4</v>
      </c>
      <c r="C6" s="1872">
        <v>10.0</v>
      </c>
      <c r="D6" s="1872" t="s">
        <v>5923</v>
      </c>
      <c r="E6" s="1872">
        <v>1016.0</v>
      </c>
      <c r="F6" s="1872" t="s">
        <v>5924</v>
      </c>
      <c r="G6" s="1872">
        <v>8.04882452E8</v>
      </c>
      <c r="H6" s="1872" t="s">
        <v>5925</v>
      </c>
      <c r="I6" s="1872" t="s">
        <v>5914</v>
      </c>
      <c r="J6" s="1872" t="s">
        <v>4099</v>
      </c>
      <c r="K6" s="1872" t="s">
        <v>5915</v>
      </c>
      <c r="L6" s="1872" t="s">
        <v>5926</v>
      </c>
      <c r="M6" s="212" t="s">
        <v>1725</v>
      </c>
      <c r="N6" s="210" t="s">
        <v>2842</v>
      </c>
      <c r="O6" s="777"/>
      <c r="P6" s="250">
        <v>0.2</v>
      </c>
      <c r="Q6" s="213"/>
      <c r="R6" s="991" t="s">
        <v>1729</v>
      </c>
      <c r="S6" s="992" t="str">
        <f>iferror(vlookup(U6,'Back up'!$B$2:$C$18,2,0),"")</f>
        <v>Inprogress</v>
      </c>
      <c r="T6" s="210" t="s">
        <v>1722</v>
      </c>
      <c r="U6" s="731" t="s">
        <v>2844</v>
      </c>
    </row>
    <row r="7">
      <c r="A7" s="1869">
        <v>5.0</v>
      </c>
      <c r="B7" s="1870" t="s">
        <v>4</v>
      </c>
      <c r="C7" s="1870">
        <v>10.0</v>
      </c>
      <c r="D7" s="1870" t="s">
        <v>5927</v>
      </c>
      <c r="E7" s="1870">
        <v>1017.0</v>
      </c>
      <c r="F7" s="1870" t="s">
        <v>5924</v>
      </c>
      <c r="G7" s="1870">
        <v>8.04882452E8</v>
      </c>
      <c r="H7" s="1870" t="s">
        <v>5925</v>
      </c>
      <c r="I7" s="1870" t="s">
        <v>5914</v>
      </c>
      <c r="J7" s="1870" t="s">
        <v>4099</v>
      </c>
      <c r="K7" s="1870" t="s">
        <v>5915</v>
      </c>
      <c r="L7" s="1870" t="s">
        <v>5926</v>
      </c>
      <c r="M7" s="212" t="s">
        <v>1768</v>
      </c>
      <c r="N7" s="210" t="s">
        <v>2846</v>
      </c>
      <c r="O7" s="777"/>
      <c r="P7" s="250">
        <v>0.2</v>
      </c>
      <c r="Q7" s="213"/>
      <c r="R7" s="991" t="s">
        <v>1729</v>
      </c>
      <c r="S7" s="992" t="str">
        <f>iferror(vlookup(U7,'Back up'!$B$2:$C$18,2,0),"")</f>
        <v>Inprogress</v>
      </c>
      <c r="T7" s="210" t="s">
        <v>1722</v>
      </c>
      <c r="U7" s="731" t="s">
        <v>2847</v>
      </c>
    </row>
    <row r="8">
      <c r="A8" s="1871">
        <v>6.0</v>
      </c>
      <c r="B8" s="1872" t="s">
        <v>4</v>
      </c>
      <c r="C8" s="1872">
        <v>10.0</v>
      </c>
      <c r="D8" s="1872" t="s">
        <v>5928</v>
      </c>
      <c r="E8" s="1872">
        <v>1018.0</v>
      </c>
      <c r="F8" s="1872" t="s">
        <v>5924</v>
      </c>
      <c r="G8" s="1872">
        <v>8.04882452E8</v>
      </c>
      <c r="H8" s="1872" t="s">
        <v>5925</v>
      </c>
      <c r="I8" s="1872" t="s">
        <v>5914</v>
      </c>
      <c r="J8" s="1872" t="s">
        <v>4099</v>
      </c>
      <c r="K8" s="1872" t="s">
        <v>5915</v>
      </c>
      <c r="L8" s="1872" t="s">
        <v>5926</v>
      </c>
      <c r="M8" s="212" t="s">
        <v>1750</v>
      </c>
      <c r="N8" s="213" t="s">
        <v>2918</v>
      </c>
      <c r="O8" s="253"/>
      <c r="P8" s="250">
        <v>0.2</v>
      </c>
      <c r="Q8" s="213"/>
      <c r="R8" s="991" t="s">
        <v>2915</v>
      </c>
      <c r="S8" s="992" t="str">
        <f>iferror(vlookup(U8,'Back up'!$B$2:$C$18,2,0),"")</f>
        <v/>
      </c>
      <c r="T8" s="210" t="s">
        <v>1722</v>
      </c>
      <c r="U8" s="731" t="s">
        <v>2854</v>
      </c>
    </row>
    <row r="9">
      <c r="A9" s="1869">
        <v>7.0</v>
      </c>
      <c r="B9" s="1870" t="s">
        <v>4</v>
      </c>
      <c r="C9" s="1870">
        <v>10.0</v>
      </c>
      <c r="D9" s="1870" t="s">
        <v>5929</v>
      </c>
      <c r="E9" s="1870">
        <v>1021.0</v>
      </c>
      <c r="F9" s="1870" t="s">
        <v>5930</v>
      </c>
      <c r="G9" s="1870">
        <v>9.54470595E8</v>
      </c>
      <c r="H9" s="1870" t="s">
        <v>5931</v>
      </c>
      <c r="I9" s="1870" t="s">
        <v>5914</v>
      </c>
      <c r="J9" s="1870" t="s">
        <v>4099</v>
      </c>
      <c r="K9" s="1870" t="s">
        <v>5915</v>
      </c>
      <c r="L9" s="1870" t="s">
        <v>5926</v>
      </c>
      <c r="M9" s="212" t="s">
        <v>1720</v>
      </c>
      <c r="N9" s="210" t="s">
        <v>2842</v>
      </c>
      <c r="O9" s="777"/>
      <c r="P9" s="250">
        <v>0.5</v>
      </c>
      <c r="Q9" s="213"/>
      <c r="R9" s="991" t="s">
        <v>1729</v>
      </c>
      <c r="S9" s="992" t="str">
        <f>iferror(vlookup(U9,'Back up'!$B$2:$C$18,2,0),"")</f>
        <v>Inprogress</v>
      </c>
      <c r="T9" s="210" t="s">
        <v>1722</v>
      </c>
      <c r="U9" s="731" t="s">
        <v>2844</v>
      </c>
    </row>
    <row r="10">
      <c r="A10" s="1871">
        <v>8.0</v>
      </c>
      <c r="B10" s="1872" t="s">
        <v>4</v>
      </c>
      <c r="C10" s="1872">
        <v>11.0</v>
      </c>
      <c r="D10" s="1872" t="s">
        <v>5932</v>
      </c>
      <c r="E10" s="1872">
        <v>1104.0</v>
      </c>
      <c r="F10" s="1872" t="s">
        <v>5933</v>
      </c>
      <c r="G10" s="1872">
        <v>8.90383354E8</v>
      </c>
      <c r="H10" s="1872" t="s">
        <v>5934</v>
      </c>
      <c r="I10" s="1872" t="s">
        <v>5914</v>
      </c>
      <c r="J10" s="1872" t="s">
        <v>4099</v>
      </c>
      <c r="K10" s="1872" t="s">
        <v>5915</v>
      </c>
      <c r="L10" s="1872" t="s">
        <v>2108</v>
      </c>
      <c r="M10" s="212" t="s">
        <v>1725</v>
      </c>
      <c r="N10" s="210" t="s">
        <v>2918</v>
      </c>
      <c r="O10" s="777"/>
      <c r="P10" s="250">
        <v>0.5</v>
      </c>
      <c r="Q10" s="213"/>
      <c r="R10" s="991" t="s">
        <v>2915</v>
      </c>
      <c r="S10" s="992" t="str">
        <f>iferror(vlookup(U10,'Back up'!$B$2:$C$18,2,0),"")</f>
        <v/>
      </c>
      <c r="T10" s="210" t="s">
        <v>1722</v>
      </c>
      <c r="U10" s="731" t="s">
        <v>2854</v>
      </c>
    </row>
    <row r="11">
      <c r="A11" s="1869">
        <v>9.0</v>
      </c>
      <c r="B11" s="1870" t="s">
        <v>4</v>
      </c>
      <c r="C11" s="1870">
        <v>11.0</v>
      </c>
      <c r="D11" s="1870" t="s">
        <v>5935</v>
      </c>
      <c r="E11" s="1870">
        <v>1105.0</v>
      </c>
      <c r="F11" s="1870" t="s">
        <v>5936</v>
      </c>
      <c r="G11" s="1870">
        <v>8.52168244E8</v>
      </c>
      <c r="H11" s="1870" t="s">
        <v>5937</v>
      </c>
      <c r="I11" s="1870" t="s">
        <v>5920</v>
      </c>
      <c r="J11" s="1870" t="s">
        <v>4149</v>
      </c>
      <c r="K11" s="1870" t="s">
        <v>5915</v>
      </c>
      <c r="L11" s="1870" t="s">
        <v>2108</v>
      </c>
      <c r="M11" s="212" t="s">
        <v>1725</v>
      </c>
      <c r="N11" s="210" t="s">
        <v>2842</v>
      </c>
      <c r="O11" s="777"/>
      <c r="P11" s="250">
        <v>0.5</v>
      </c>
      <c r="Q11" s="213"/>
      <c r="R11" s="991" t="s">
        <v>2915</v>
      </c>
      <c r="S11" s="992" t="str">
        <f>iferror(vlookup(U11,'Back up'!$B$2:$C$18,2,0),"")</f>
        <v/>
      </c>
      <c r="T11" s="210" t="s">
        <v>1722</v>
      </c>
      <c r="U11" s="731" t="s">
        <v>2854</v>
      </c>
    </row>
    <row r="12">
      <c r="A12" s="1871">
        <v>10.0</v>
      </c>
      <c r="B12" s="1872" t="s">
        <v>4</v>
      </c>
      <c r="C12" s="1872">
        <v>11.0</v>
      </c>
      <c r="D12" s="1872" t="s">
        <v>5938</v>
      </c>
      <c r="E12" s="1872">
        <v>1106.0</v>
      </c>
      <c r="F12" s="1872" t="s">
        <v>5939</v>
      </c>
      <c r="G12" s="1872">
        <v>9.22541236E8</v>
      </c>
      <c r="H12" s="1874"/>
      <c r="I12" s="1872" t="s">
        <v>5914</v>
      </c>
      <c r="J12" s="1872" t="s">
        <v>4099</v>
      </c>
      <c r="K12" s="1872" t="s">
        <v>5915</v>
      </c>
      <c r="L12" s="1872" t="s">
        <v>5916</v>
      </c>
      <c r="M12" s="212" t="s">
        <v>1720</v>
      </c>
      <c r="N12" s="210" t="s">
        <v>2842</v>
      </c>
      <c r="O12" s="777"/>
      <c r="P12" s="250">
        <v>0.5</v>
      </c>
      <c r="Q12" s="213"/>
      <c r="R12" s="991" t="s">
        <v>1729</v>
      </c>
      <c r="S12" s="992" t="str">
        <f>iferror(vlookup(U12,'Back up'!$B$2:$C$18,2,0),"")</f>
        <v>Inprogress</v>
      </c>
      <c r="T12" s="210" t="s">
        <v>1722</v>
      </c>
      <c r="U12" s="731" t="s">
        <v>2844</v>
      </c>
    </row>
    <row r="13">
      <c r="A13" s="1869">
        <v>11.0</v>
      </c>
      <c r="B13" s="1870" t="s">
        <v>4</v>
      </c>
      <c r="C13" s="1870">
        <v>11.0</v>
      </c>
      <c r="D13" s="1870" t="s">
        <v>5940</v>
      </c>
      <c r="E13" s="1870">
        <v>1109.0</v>
      </c>
      <c r="F13" s="1870" t="s">
        <v>5941</v>
      </c>
      <c r="G13" s="1870">
        <v>9.52467867E8</v>
      </c>
      <c r="H13" s="1873"/>
      <c r="I13" s="1870" t="s">
        <v>5914</v>
      </c>
      <c r="J13" s="1870" t="s">
        <v>4099</v>
      </c>
      <c r="K13" s="1870" t="s">
        <v>5915</v>
      </c>
      <c r="L13" s="1870" t="s">
        <v>5916</v>
      </c>
      <c r="M13" s="212" t="s">
        <v>1768</v>
      </c>
      <c r="N13" s="210" t="s">
        <v>2846</v>
      </c>
      <c r="O13" s="777"/>
      <c r="P13" s="250">
        <v>0.2</v>
      </c>
      <c r="Q13" s="213"/>
      <c r="R13" s="991" t="s">
        <v>1729</v>
      </c>
      <c r="S13" s="992" t="str">
        <f>iferror(vlookup(U13,'Back up'!$B$2:$C$18,2,0),"")</f>
        <v>Inprogress</v>
      </c>
      <c r="T13" s="210" t="s">
        <v>1722</v>
      </c>
      <c r="U13" s="731" t="s">
        <v>2844</v>
      </c>
    </row>
    <row r="14">
      <c r="A14" s="1871">
        <v>12.0</v>
      </c>
      <c r="B14" s="1872" t="s">
        <v>4</v>
      </c>
      <c r="C14" s="1872">
        <v>11.0</v>
      </c>
      <c r="D14" s="1872" t="s">
        <v>5942</v>
      </c>
      <c r="E14" s="1872">
        <v>1110.0</v>
      </c>
      <c r="F14" s="1872" t="s">
        <v>5943</v>
      </c>
      <c r="G14" s="1872">
        <v>8.65589598E8</v>
      </c>
      <c r="H14" s="1874"/>
      <c r="I14" s="1872" t="s">
        <v>5914</v>
      </c>
      <c r="J14" s="1872" t="s">
        <v>4099</v>
      </c>
      <c r="K14" s="1872" t="s">
        <v>5915</v>
      </c>
      <c r="L14" s="1872" t="s">
        <v>5916</v>
      </c>
      <c r="M14" s="212" t="s">
        <v>1720</v>
      </c>
      <c r="N14" s="210" t="s">
        <v>2842</v>
      </c>
      <c r="O14" s="777"/>
      <c r="P14" s="250">
        <v>0.2</v>
      </c>
      <c r="Q14" s="213"/>
      <c r="R14" s="991" t="s">
        <v>1729</v>
      </c>
      <c r="S14" s="992" t="str">
        <f>iferror(vlookup(U14,'Back up'!$B$2:$C$18,2,0),"")</f>
        <v>Inprogress</v>
      </c>
      <c r="T14" s="210" t="s">
        <v>1722</v>
      </c>
      <c r="U14" s="731" t="s">
        <v>2844</v>
      </c>
    </row>
    <row r="15">
      <c r="A15" s="1869">
        <v>13.0</v>
      </c>
      <c r="B15" s="1870" t="s">
        <v>4</v>
      </c>
      <c r="C15" s="1870">
        <v>11.0</v>
      </c>
      <c r="D15" s="1870" t="s">
        <v>5944</v>
      </c>
      <c r="E15" s="1870">
        <v>1115.0</v>
      </c>
      <c r="F15" s="1870" t="s">
        <v>5945</v>
      </c>
      <c r="G15" s="1870">
        <v>8.49782733E8</v>
      </c>
      <c r="H15" s="1870" t="s">
        <v>5946</v>
      </c>
      <c r="I15" s="1870" t="s">
        <v>5914</v>
      </c>
      <c r="J15" s="1870" t="s">
        <v>4099</v>
      </c>
      <c r="K15" s="1870" t="s">
        <v>5915</v>
      </c>
      <c r="L15" s="1870" t="s">
        <v>2108</v>
      </c>
      <c r="M15" s="212" t="s">
        <v>1725</v>
      </c>
      <c r="N15" s="210" t="s">
        <v>2842</v>
      </c>
      <c r="O15" s="777"/>
      <c r="P15" s="250">
        <v>0.2</v>
      </c>
      <c r="Q15" s="213"/>
      <c r="R15" s="991" t="s">
        <v>1729</v>
      </c>
      <c r="S15" s="992" t="str">
        <f>iferror(vlookup(U15,'Back up'!$B$2:$C$18,2,0),"")</f>
        <v>Inprogress</v>
      </c>
      <c r="T15" s="210" t="s">
        <v>1722</v>
      </c>
      <c r="U15" s="731" t="s">
        <v>2844</v>
      </c>
    </row>
    <row r="16">
      <c r="A16" s="1871">
        <v>14.0</v>
      </c>
      <c r="B16" s="1872" t="s">
        <v>4</v>
      </c>
      <c r="C16" s="1872">
        <v>11.0</v>
      </c>
      <c r="D16" s="1872" t="s">
        <v>5947</v>
      </c>
      <c r="E16" s="1872">
        <v>1116.0</v>
      </c>
      <c r="F16" s="1872" t="s">
        <v>5948</v>
      </c>
      <c r="G16" s="1872">
        <v>9.33260722E8</v>
      </c>
      <c r="H16" s="1872" t="s">
        <v>5949</v>
      </c>
      <c r="I16" s="1872" t="s">
        <v>5914</v>
      </c>
      <c r="J16" s="1872" t="s">
        <v>4099</v>
      </c>
      <c r="K16" s="1872" t="s">
        <v>5915</v>
      </c>
      <c r="L16" s="1872" t="s">
        <v>2108</v>
      </c>
      <c r="M16" s="212" t="s">
        <v>1720</v>
      </c>
      <c r="N16" s="210" t="s">
        <v>2842</v>
      </c>
      <c r="O16" s="777"/>
      <c r="P16" s="250">
        <v>0.2</v>
      </c>
      <c r="Q16" s="213"/>
      <c r="R16" s="991" t="s">
        <v>1729</v>
      </c>
      <c r="S16" s="992" t="str">
        <f>iferror(vlookup(U16,'Back up'!$B$2:$C$18,2,0),"")</f>
        <v>Inprogress</v>
      </c>
      <c r="T16" s="210" t="s">
        <v>1722</v>
      </c>
      <c r="U16" s="731" t="s">
        <v>2844</v>
      </c>
    </row>
    <row r="17">
      <c r="A17" s="1869">
        <v>15.0</v>
      </c>
      <c r="B17" s="1870" t="s">
        <v>4</v>
      </c>
      <c r="C17" s="1870">
        <v>11.0</v>
      </c>
      <c r="D17" s="1870" t="s">
        <v>5950</v>
      </c>
      <c r="E17" s="1870">
        <v>1118.0</v>
      </c>
      <c r="F17" s="1870" t="s">
        <v>5951</v>
      </c>
      <c r="G17" s="1870">
        <v>9.25948366E8</v>
      </c>
      <c r="H17" s="1870" t="s">
        <v>5952</v>
      </c>
      <c r="I17" s="1870" t="s">
        <v>5914</v>
      </c>
      <c r="J17" s="1870" t="s">
        <v>4099</v>
      </c>
      <c r="K17" s="1870" t="s">
        <v>5915</v>
      </c>
      <c r="L17" s="1870" t="s">
        <v>2108</v>
      </c>
      <c r="M17" s="212" t="s">
        <v>1738</v>
      </c>
      <c r="N17" s="213"/>
      <c r="O17" s="210"/>
      <c r="P17" s="250">
        <v>0.5</v>
      </c>
      <c r="Q17" s="213"/>
      <c r="R17" s="991" t="s">
        <v>1729</v>
      </c>
      <c r="S17" s="992" t="str">
        <f>iferror(vlookup(U17,'Back up'!$B$2:$C$18,2,0),"")</f>
        <v/>
      </c>
      <c r="T17" s="210" t="s">
        <v>120</v>
      </c>
      <c r="U17" s="731" t="s">
        <v>2854</v>
      </c>
    </row>
    <row r="18">
      <c r="A18" s="1871">
        <v>16.0</v>
      </c>
      <c r="B18" s="1872" t="s">
        <v>4</v>
      </c>
      <c r="C18" s="1872">
        <v>11.0</v>
      </c>
      <c r="D18" s="1872" t="s">
        <v>5953</v>
      </c>
      <c r="E18" s="1872">
        <v>1121.0</v>
      </c>
      <c r="F18" s="1872" t="s">
        <v>5954</v>
      </c>
      <c r="G18" s="1872">
        <v>6.32324373E8</v>
      </c>
      <c r="H18" s="1874"/>
      <c r="I18" s="1872" t="s">
        <v>5914</v>
      </c>
      <c r="J18" s="1872" t="s">
        <v>4099</v>
      </c>
      <c r="K18" s="1872" t="s">
        <v>5915</v>
      </c>
      <c r="L18" s="1872" t="s">
        <v>2108</v>
      </c>
      <c r="M18" s="212" t="s">
        <v>1738</v>
      </c>
      <c r="N18" s="213"/>
      <c r="O18" s="210"/>
      <c r="P18" s="250">
        <v>0.9</v>
      </c>
      <c r="Q18" s="213"/>
      <c r="R18" s="991" t="s">
        <v>1729</v>
      </c>
      <c r="S18" s="213"/>
      <c r="T18" s="210" t="s">
        <v>1722</v>
      </c>
      <c r="U18" s="731" t="s">
        <v>2854</v>
      </c>
    </row>
    <row r="19">
      <c r="A19" s="1869">
        <v>17.0</v>
      </c>
      <c r="B19" s="1870" t="s">
        <v>4</v>
      </c>
      <c r="C19" s="1870">
        <v>12.0</v>
      </c>
      <c r="D19" s="1870" t="s">
        <v>5955</v>
      </c>
      <c r="E19" s="1870">
        <v>1210.0</v>
      </c>
      <c r="F19" s="1870" t="s">
        <v>5956</v>
      </c>
      <c r="G19" s="1870">
        <v>6.40824999E8</v>
      </c>
      <c r="H19" s="1870" t="s">
        <v>5957</v>
      </c>
      <c r="I19" s="1870" t="s">
        <v>5914</v>
      </c>
      <c r="J19" s="1870" t="s">
        <v>4099</v>
      </c>
      <c r="K19" s="1870" t="s">
        <v>5915</v>
      </c>
      <c r="L19" s="1870" t="s">
        <v>5958</v>
      </c>
      <c r="M19" s="212" t="s">
        <v>1725</v>
      </c>
      <c r="N19" s="213"/>
      <c r="O19" s="210"/>
      <c r="P19" s="250">
        <v>0.2</v>
      </c>
      <c r="Q19" s="213"/>
      <c r="R19" s="991" t="s">
        <v>1729</v>
      </c>
      <c r="S19" s="213"/>
      <c r="T19" s="210" t="s">
        <v>1722</v>
      </c>
      <c r="U19" s="731" t="s">
        <v>2854</v>
      </c>
    </row>
    <row r="20">
      <c r="A20" s="1871">
        <v>18.0</v>
      </c>
      <c r="B20" s="1872" t="s">
        <v>4</v>
      </c>
      <c r="C20" s="1872">
        <v>12.0</v>
      </c>
      <c r="D20" s="1872" t="s">
        <v>5959</v>
      </c>
      <c r="E20" s="1872">
        <v>1212.0</v>
      </c>
      <c r="F20" s="1872" t="s">
        <v>5960</v>
      </c>
      <c r="G20" s="1872">
        <v>9.0805564E8</v>
      </c>
      <c r="H20" s="1872" t="s">
        <v>5961</v>
      </c>
      <c r="I20" s="1872" t="s">
        <v>5914</v>
      </c>
      <c r="J20" s="1872" t="s">
        <v>4099</v>
      </c>
      <c r="K20" s="1872" t="s">
        <v>5915</v>
      </c>
      <c r="L20" s="1872" t="s">
        <v>5962</v>
      </c>
      <c r="M20" s="212" t="s">
        <v>1725</v>
      </c>
      <c r="N20" s="213"/>
      <c r="O20" s="210"/>
      <c r="P20" s="250">
        <v>0.9</v>
      </c>
      <c r="Q20" s="213"/>
      <c r="R20" s="991" t="s">
        <v>1729</v>
      </c>
      <c r="S20" s="213" t="str">
        <f>iferror(vlookup(U20,'Back up'!$B$2:$C$18,2),"")</f>
        <v>Close Lead</v>
      </c>
      <c r="T20" s="210" t="s">
        <v>120</v>
      </c>
      <c r="U20" s="731" t="s">
        <v>2854</v>
      </c>
    </row>
    <row r="21">
      <c r="A21" s="1869">
        <v>19.0</v>
      </c>
      <c r="B21" s="1870" t="s">
        <v>4</v>
      </c>
      <c r="C21" s="1870">
        <v>12.0</v>
      </c>
      <c r="D21" s="1870" t="s">
        <v>5963</v>
      </c>
      <c r="E21" s="1870">
        <v>1213.0</v>
      </c>
      <c r="F21" s="1870" t="s">
        <v>5964</v>
      </c>
      <c r="G21" s="1870">
        <v>8.30541469E8</v>
      </c>
      <c r="H21" s="1873"/>
      <c r="I21" s="1870" t="s">
        <v>5914</v>
      </c>
      <c r="J21" s="1870" t="s">
        <v>4099</v>
      </c>
      <c r="K21" s="1870" t="s">
        <v>5915</v>
      </c>
      <c r="L21" s="1870" t="s">
        <v>5916</v>
      </c>
      <c r="M21" s="212" t="s">
        <v>1725</v>
      </c>
      <c r="N21" s="213"/>
      <c r="O21" s="210"/>
      <c r="P21" s="250">
        <v>0.5</v>
      </c>
      <c r="Q21" s="213"/>
      <c r="R21" s="991" t="s">
        <v>1729</v>
      </c>
      <c r="S21" s="992" t="str">
        <f>iferror(vlookup(U21,'Back up'!$B$2:$C$18,2,0),"")</f>
        <v/>
      </c>
      <c r="T21" s="210" t="s">
        <v>120</v>
      </c>
      <c r="U21" s="731" t="s">
        <v>2854</v>
      </c>
    </row>
    <row r="22">
      <c r="A22" s="1871">
        <v>20.0</v>
      </c>
      <c r="B22" s="1872" t="s">
        <v>4</v>
      </c>
      <c r="C22" s="1872">
        <v>12.0</v>
      </c>
      <c r="D22" s="1872" t="s">
        <v>5965</v>
      </c>
      <c r="E22" s="1872">
        <v>1214.0</v>
      </c>
      <c r="F22" s="1872" t="s">
        <v>5966</v>
      </c>
      <c r="G22" s="1872">
        <v>6.40988988E8</v>
      </c>
      <c r="H22" s="1872" t="s">
        <v>5967</v>
      </c>
      <c r="I22" s="1872" t="s">
        <v>5914</v>
      </c>
      <c r="J22" s="1872" t="s">
        <v>4099</v>
      </c>
      <c r="K22" s="1872" t="s">
        <v>5915</v>
      </c>
      <c r="L22" s="1872" t="s">
        <v>5958</v>
      </c>
      <c r="M22" s="212"/>
      <c r="N22" s="213"/>
      <c r="O22" s="210"/>
      <c r="P22" s="250">
        <v>0.5</v>
      </c>
      <c r="Q22" s="213"/>
      <c r="R22" s="991" t="s">
        <v>1729</v>
      </c>
      <c r="S22" s="213" t="str">
        <f>iferror(vlookup(U22,'Back up'!$B$2:$C$18,2),"")</f>
        <v>Close Lead</v>
      </c>
      <c r="T22" s="210" t="s">
        <v>1722</v>
      </c>
      <c r="U22" s="731" t="s">
        <v>2854</v>
      </c>
    </row>
    <row r="23">
      <c r="A23" s="1869">
        <v>21.0</v>
      </c>
      <c r="B23" s="1870" t="s">
        <v>4</v>
      </c>
      <c r="C23" s="1870">
        <v>12.0</v>
      </c>
      <c r="D23" s="1870" t="s">
        <v>5968</v>
      </c>
      <c r="E23" s="1870">
        <v>1215.0</v>
      </c>
      <c r="F23" s="1870" t="s">
        <v>5969</v>
      </c>
      <c r="G23" s="1870">
        <v>8.40062239E8</v>
      </c>
      <c r="H23" s="1873"/>
      <c r="I23" s="1870" t="s">
        <v>5914</v>
      </c>
      <c r="J23" s="1870" t="s">
        <v>4099</v>
      </c>
      <c r="K23" s="1870" t="s">
        <v>5915</v>
      </c>
      <c r="L23" s="1870" t="s">
        <v>2108</v>
      </c>
      <c r="M23" s="213"/>
      <c r="N23" s="213"/>
      <c r="O23" s="213"/>
      <c r="P23" s="213"/>
      <c r="Q23" s="213"/>
      <c r="R23" s="213"/>
      <c r="S23" s="213" t="str">
        <f>iferror(vlookup(U23,'Back up'!$B$2:$C$18,2),"")</f>
        <v/>
      </c>
      <c r="T23" s="213"/>
      <c r="U23" s="213"/>
    </row>
    <row r="24">
      <c r="A24" s="1871">
        <v>22.0</v>
      </c>
      <c r="B24" s="1872" t="s">
        <v>4</v>
      </c>
      <c r="C24" s="1872">
        <v>12.0</v>
      </c>
      <c r="D24" s="1872" t="s">
        <v>5970</v>
      </c>
      <c r="E24" s="1872">
        <v>1216.0</v>
      </c>
      <c r="F24" s="1872" t="s">
        <v>5971</v>
      </c>
      <c r="G24" s="1872">
        <v>8.59511333E8</v>
      </c>
      <c r="H24" s="1874"/>
      <c r="I24" s="1872" t="s">
        <v>5914</v>
      </c>
      <c r="J24" s="1872" t="s">
        <v>4099</v>
      </c>
      <c r="K24" s="1872" t="s">
        <v>5915</v>
      </c>
      <c r="L24" s="1872" t="s">
        <v>5916</v>
      </c>
      <c r="M24" s="213"/>
      <c r="N24" s="213"/>
      <c r="O24" s="213"/>
      <c r="P24" s="213"/>
      <c r="Q24" s="213"/>
      <c r="R24" s="213"/>
      <c r="S24" s="213" t="str">
        <f>iferror(vlookup(U24,'Back up'!$B$2:$C$18,2),"")</f>
        <v/>
      </c>
      <c r="T24" s="213"/>
      <c r="U24" s="213"/>
    </row>
    <row r="25">
      <c r="A25" s="1869">
        <v>23.0</v>
      </c>
      <c r="B25" s="1870" t="s">
        <v>4</v>
      </c>
      <c r="C25" s="1870">
        <v>12.0</v>
      </c>
      <c r="D25" s="1870" t="s">
        <v>5972</v>
      </c>
      <c r="E25" s="1870">
        <v>1217.0</v>
      </c>
      <c r="F25" s="1870" t="s">
        <v>5973</v>
      </c>
      <c r="G25" s="1870">
        <v>8.98916211E8</v>
      </c>
      <c r="H25" s="1870" t="s">
        <v>5974</v>
      </c>
      <c r="I25" s="1870" t="s">
        <v>5914</v>
      </c>
      <c r="J25" s="1870" t="s">
        <v>4099</v>
      </c>
      <c r="K25" s="1870" t="s">
        <v>5915</v>
      </c>
      <c r="L25" s="1870" t="s">
        <v>5926</v>
      </c>
      <c r="M25" s="213"/>
      <c r="N25" s="213"/>
      <c r="O25" s="213"/>
      <c r="P25" s="213"/>
      <c r="Q25" s="213"/>
      <c r="R25" s="213"/>
      <c r="S25" s="213" t="str">
        <f>iferror(vlookup(U25,'Back up'!$B$2:$C$18,2),"")</f>
        <v/>
      </c>
      <c r="T25" s="213"/>
      <c r="U25" s="213"/>
    </row>
    <row r="26">
      <c r="A26" s="1871">
        <v>24.0</v>
      </c>
      <c r="B26" s="1872" t="s">
        <v>4</v>
      </c>
      <c r="C26" s="1872">
        <v>12.0</v>
      </c>
      <c r="D26" s="1872" t="s">
        <v>5975</v>
      </c>
      <c r="E26" s="1872">
        <v>1221.0</v>
      </c>
      <c r="F26" s="1872" t="s">
        <v>5976</v>
      </c>
      <c r="G26" s="1872">
        <v>8.60397041E8</v>
      </c>
      <c r="H26" s="1872" t="s">
        <v>5977</v>
      </c>
      <c r="I26" s="1872" t="s">
        <v>5914</v>
      </c>
      <c r="J26" s="1872" t="s">
        <v>4099</v>
      </c>
      <c r="K26" s="1872" t="s">
        <v>5915</v>
      </c>
      <c r="L26" s="1872" t="s">
        <v>2108</v>
      </c>
      <c r="M26" s="213"/>
      <c r="N26" s="213"/>
      <c r="O26" s="213"/>
      <c r="P26" s="213"/>
      <c r="Q26" s="213"/>
      <c r="R26" s="213"/>
      <c r="S26" s="213" t="str">
        <f>iferror(vlookup(U26,'Back up'!$B$2:$C$18,2),"")</f>
        <v/>
      </c>
      <c r="T26" s="213"/>
      <c r="U26" s="213"/>
    </row>
    <row r="27">
      <c r="A27" s="1869">
        <v>25.0</v>
      </c>
      <c r="B27" s="1870" t="s">
        <v>4</v>
      </c>
      <c r="C27" s="1870">
        <v>12.0</v>
      </c>
      <c r="D27" s="1870" t="s">
        <v>5978</v>
      </c>
      <c r="E27" s="1870">
        <v>1222.0</v>
      </c>
      <c r="F27" s="1870" t="s">
        <v>5979</v>
      </c>
      <c r="G27" s="1870">
        <v>8.68998205E8</v>
      </c>
      <c r="H27" s="1870" t="s">
        <v>5980</v>
      </c>
      <c r="I27" s="1873"/>
      <c r="J27" s="1870" t="s">
        <v>4099</v>
      </c>
      <c r="K27" s="1870" t="s">
        <v>5915</v>
      </c>
      <c r="L27" s="1870" t="s">
        <v>2108</v>
      </c>
      <c r="M27" s="213"/>
      <c r="N27" s="213"/>
      <c r="O27" s="213"/>
      <c r="P27" s="213"/>
      <c r="Q27" s="213"/>
      <c r="R27" s="213"/>
      <c r="S27" s="213" t="str">
        <f>iferror(vlookup(U27,'Back up'!$B$2:$C$18,2),"")</f>
        <v/>
      </c>
      <c r="T27" s="213"/>
      <c r="U27" s="213"/>
    </row>
    <row r="28">
      <c r="A28" s="1871">
        <v>26.0</v>
      </c>
      <c r="B28" s="1872" t="s">
        <v>4</v>
      </c>
      <c r="C28" s="1872" t="s">
        <v>3484</v>
      </c>
      <c r="D28" s="1872" t="s">
        <v>5981</v>
      </c>
      <c r="E28" s="1872" t="s">
        <v>1593</v>
      </c>
      <c r="F28" s="1872" t="s">
        <v>5982</v>
      </c>
      <c r="G28" s="1872">
        <v>8.4224801E8</v>
      </c>
      <c r="H28" s="1874"/>
      <c r="I28" s="1872" t="s">
        <v>5914</v>
      </c>
      <c r="J28" s="1872" t="s">
        <v>4099</v>
      </c>
      <c r="K28" s="1872" t="s">
        <v>5915</v>
      </c>
      <c r="L28" s="1872" t="s">
        <v>5926</v>
      </c>
      <c r="M28" s="213"/>
      <c r="N28" s="213"/>
      <c r="O28" s="213"/>
      <c r="P28" s="213"/>
      <c r="Q28" s="213"/>
      <c r="R28" s="213"/>
      <c r="S28" s="213" t="str">
        <f>iferror(vlookup(U28,'Back up'!$B$2:$C$18,2),"")</f>
        <v/>
      </c>
      <c r="T28" s="213"/>
      <c r="U28" s="213"/>
    </row>
    <row r="29">
      <c r="A29" s="1869">
        <v>27.0</v>
      </c>
      <c r="B29" s="1870" t="s">
        <v>4</v>
      </c>
      <c r="C29" s="1870" t="s">
        <v>3484</v>
      </c>
      <c r="D29" s="1870" t="s">
        <v>5983</v>
      </c>
      <c r="E29" s="1870" t="s">
        <v>3643</v>
      </c>
      <c r="F29" s="1870" t="s">
        <v>5984</v>
      </c>
      <c r="G29" s="1870">
        <v>8.49793698E8</v>
      </c>
      <c r="H29" s="1870" t="s">
        <v>5985</v>
      </c>
      <c r="I29" s="1870" t="s">
        <v>5914</v>
      </c>
      <c r="J29" s="1870" t="s">
        <v>4149</v>
      </c>
      <c r="K29" s="1870" t="s">
        <v>5915</v>
      </c>
      <c r="L29" s="1870" t="s">
        <v>5962</v>
      </c>
      <c r="M29" s="213"/>
      <c r="N29" s="213"/>
      <c r="O29" s="213"/>
      <c r="P29" s="213"/>
      <c r="Q29" s="213"/>
      <c r="R29" s="213"/>
      <c r="S29" s="213" t="str">
        <f>iferror(vlookup(U29,'Back up'!$B$2:$C$18,2),"")</f>
        <v/>
      </c>
      <c r="T29" s="213"/>
      <c r="U29" s="213"/>
    </row>
    <row r="30">
      <c r="A30" s="1871">
        <v>28.0</v>
      </c>
      <c r="B30" s="1872" t="s">
        <v>4</v>
      </c>
      <c r="C30" s="1872" t="s">
        <v>3484</v>
      </c>
      <c r="D30" s="1872" t="s">
        <v>5986</v>
      </c>
      <c r="E30" s="1872" t="s">
        <v>1594</v>
      </c>
      <c r="F30" s="1872" t="s">
        <v>5987</v>
      </c>
      <c r="G30" s="1872">
        <v>9.7003847E8</v>
      </c>
      <c r="H30" s="1872" t="s">
        <v>5988</v>
      </c>
      <c r="I30" s="1872" t="s">
        <v>5914</v>
      </c>
      <c r="J30" s="1872" t="s">
        <v>4099</v>
      </c>
      <c r="K30" s="1872" t="s">
        <v>5915</v>
      </c>
      <c r="L30" s="1872" t="s">
        <v>2108</v>
      </c>
      <c r="M30" s="213"/>
      <c r="N30" s="213"/>
      <c r="O30" s="213"/>
      <c r="P30" s="213"/>
      <c r="Q30" s="213"/>
      <c r="R30" s="213"/>
      <c r="S30" s="213" t="str">
        <f>iferror(vlookup(U30,'Back up'!$B$2:$C$18,2),"")</f>
        <v/>
      </c>
      <c r="T30" s="213"/>
      <c r="U30" s="213"/>
    </row>
    <row r="31">
      <c r="A31" s="1869">
        <v>29.0</v>
      </c>
      <c r="B31" s="1870" t="s">
        <v>4</v>
      </c>
      <c r="C31" s="1870" t="s">
        <v>3484</v>
      </c>
      <c r="D31" s="1870" t="s">
        <v>5989</v>
      </c>
      <c r="E31" s="1870" t="s">
        <v>454</v>
      </c>
      <c r="F31" s="1870" t="s">
        <v>5990</v>
      </c>
      <c r="G31" s="1870">
        <v>9.24847483E8</v>
      </c>
      <c r="H31" s="1870" t="s">
        <v>5991</v>
      </c>
      <c r="I31" s="1870" t="s">
        <v>5914</v>
      </c>
      <c r="J31" s="1870" t="s">
        <v>4099</v>
      </c>
      <c r="K31" s="1870" t="s">
        <v>5915</v>
      </c>
      <c r="L31" s="1870" t="s">
        <v>5992</v>
      </c>
      <c r="M31" s="213"/>
      <c r="N31" s="213"/>
      <c r="O31" s="213"/>
      <c r="P31" s="213"/>
      <c r="Q31" s="213"/>
      <c r="R31" s="213"/>
      <c r="S31" s="213" t="str">
        <f>iferror(vlookup(U31,'Back up'!$B$2:$C$18,2),"")</f>
        <v/>
      </c>
      <c r="T31" s="213"/>
      <c r="U31" s="213"/>
    </row>
    <row r="32">
      <c r="A32" s="1871">
        <v>30.0</v>
      </c>
      <c r="B32" s="1872" t="s">
        <v>4</v>
      </c>
      <c r="C32" s="1872" t="s">
        <v>3484</v>
      </c>
      <c r="D32" s="1872" t="s">
        <v>5993</v>
      </c>
      <c r="E32" s="1872" t="s">
        <v>435</v>
      </c>
      <c r="F32" s="1872" t="s">
        <v>5994</v>
      </c>
      <c r="G32" s="1872">
        <v>6.17764597E8</v>
      </c>
      <c r="H32" s="1872" t="s">
        <v>5995</v>
      </c>
      <c r="I32" s="1874"/>
      <c r="J32" s="1872" t="s">
        <v>4099</v>
      </c>
      <c r="K32" s="1872" t="s">
        <v>5915</v>
      </c>
      <c r="L32" s="1872" t="s">
        <v>5926</v>
      </c>
      <c r="M32" s="213"/>
      <c r="N32" s="213"/>
      <c r="O32" s="213"/>
      <c r="P32" s="213"/>
      <c r="Q32" s="213"/>
      <c r="R32" s="213"/>
      <c r="S32" s="213" t="str">
        <f>iferror(vlookup(U32,'Back up'!$B$2:$C$18,2),"")</f>
        <v/>
      </c>
      <c r="T32" s="213"/>
      <c r="U32" s="213"/>
    </row>
    <row r="33">
      <c r="A33" s="1869">
        <v>31.0</v>
      </c>
      <c r="B33" s="1870" t="s">
        <v>4</v>
      </c>
      <c r="C33" s="1870" t="s">
        <v>3484</v>
      </c>
      <c r="D33" s="1870" t="s">
        <v>5996</v>
      </c>
      <c r="E33" s="1870" t="s">
        <v>3660</v>
      </c>
      <c r="F33" s="1870" t="s">
        <v>5964</v>
      </c>
      <c r="G33" s="1870">
        <v>8.30541469E8</v>
      </c>
      <c r="H33" s="1873"/>
      <c r="I33" s="1870" t="s">
        <v>5914</v>
      </c>
      <c r="J33" s="1870" t="s">
        <v>4099</v>
      </c>
      <c r="K33" s="1870" t="s">
        <v>5915</v>
      </c>
      <c r="L33" s="1870" t="s">
        <v>5916</v>
      </c>
      <c r="M33" s="213"/>
      <c r="N33" s="213"/>
      <c r="O33" s="213"/>
      <c r="P33" s="213"/>
      <c r="Q33" s="213"/>
      <c r="R33" s="213"/>
      <c r="S33" s="213" t="str">
        <f>iferror(vlookup(U33,'Back up'!$B$2:$C$18,2),"")</f>
        <v/>
      </c>
      <c r="T33" s="213"/>
      <c r="U33" s="213"/>
    </row>
    <row r="34">
      <c r="A34" s="1871">
        <v>32.0</v>
      </c>
      <c r="B34" s="1872" t="s">
        <v>4</v>
      </c>
      <c r="C34" s="1872" t="s">
        <v>3484</v>
      </c>
      <c r="D34" s="1872" t="s">
        <v>5997</v>
      </c>
      <c r="E34" s="1872" t="s">
        <v>3663</v>
      </c>
      <c r="F34" s="1872" t="s">
        <v>5964</v>
      </c>
      <c r="G34" s="1872">
        <v>8.30541469E8</v>
      </c>
      <c r="H34" s="1874"/>
      <c r="I34" s="1872" t="s">
        <v>5914</v>
      </c>
      <c r="J34" s="1872" t="s">
        <v>4099</v>
      </c>
      <c r="K34" s="1872" t="s">
        <v>5915</v>
      </c>
      <c r="L34" s="1872" t="s">
        <v>5916</v>
      </c>
      <c r="M34" s="213"/>
      <c r="N34" s="213"/>
      <c r="O34" s="213"/>
      <c r="P34" s="213"/>
      <c r="Q34" s="213"/>
      <c r="R34" s="213"/>
      <c r="S34" s="213" t="str">
        <f>iferror(vlookup(U34,'Back up'!$B$2:$C$18,2),"")</f>
        <v/>
      </c>
      <c r="T34" s="213"/>
      <c r="U34" s="213"/>
    </row>
    <row r="35">
      <c r="A35" s="1869">
        <v>33.0</v>
      </c>
      <c r="B35" s="1870" t="s">
        <v>4</v>
      </c>
      <c r="C35" s="1870" t="s">
        <v>3484</v>
      </c>
      <c r="D35" s="1870" t="s">
        <v>5998</v>
      </c>
      <c r="E35" s="1870" t="s">
        <v>3666</v>
      </c>
      <c r="F35" s="1870" t="s">
        <v>5999</v>
      </c>
      <c r="G35" s="1870">
        <v>9.66966494E8</v>
      </c>
      <c r="H35" s="1870" t="s">
        <v>6000</v>
      </c>
      <c r="I35" s="1870" t="s">
        <v>5914</v>
      </c>
      <c r="J35" s="1870" t="s">
        <v>4099</v>
      </c>
      <c r="K35" s="1870" t="s">
        <v>5915</v>
      </c>
      <c r="L35" s="1870" t="s">
        <v>2108</v>
      </c>
      <c r="M35" s="213"/>
      <c r="N35" s="213"/>
      <c r="O35" s="213"/>
      <c r="P35" s="213"/>
      <c r="Q35" s="213"/>
      <c r="R35" s="213"/>
      <c r="S35" s="213" t="str">
        <f>iferror(vlookup(U35,'Back up'!$B$2:$C$18,2),"")</f>
        <v/>
      </c>
      <c r="T35" s="213"/>
      <c r="U35" s="213"/>
    </row>
    <row r="36">
      <c r="A36" s="1871">
        <v>34.0</v>
      </c>
      <c r="B36" s="1872" t="s">
        <v>4</v>
      </c>
      <c r="C36" s="1872" t="s">
        <v>3484</v>
      </c>
      <c r="D36" s="1872" t="s">
        <v>6001</v>
      </c>
      <c r="E36" s="1872" t="s">
        <v>3668</v>
      </c>
      <c r="F36" s="1872" t="s">
        <v>6002</v>
      </c>
      <c r="G36" s="1872">
        <v>8.63637478E8</v>
      </c>
      <c r="H36" s="1874"/>
      <c r="I36" s="1872" t="s">
        <v>5914</v>
      </c>
      <c r="J36" s="1872" t="s">
        <v>4099</v>
      </c>
      <c r="K36" s="1872" t="s">
        <v>5915</v>
      </c>
      <c r="L36" s="1872" t="s">
        <v>5916</v>
      </c>
      <c r="M36" s="213"/>
      <c r="N36" s="213"/>
      <c r="O36" s="213"/>
      <c r="P36" s="213"/>
      <c r="Q36" s="213"/>
      <c r="R36" s="213"/>
      <c r="S36" s="213" t="str">
        <f>iferror(vlookup(U36,'Back up'!$B$2:$C$18,2),"")</f>
        <v/>
      </c>
      <c r="T36" s="213"/>
      <c r="U36" s="213"/>
    </row>
    <row r="37">
      <c r="A37" s="1869">
        <v>35.0</v>
      </c>
      <c r="B37" s="1870" t="s">
        <v>4</v>
      </c>
      <c r="C37" s="1870" t="s">
        <v>3484</v>
      </c>
      <c r="D37" s="1870" t="s">
        <v>6003</v>
      </c>
      <c r="E37" s="1870" t="s">
        <v>1793</v>
      </c>
      <c r="F37" s="1870" t="s">
        <v>6004</v>
      </c>
      <c r="G37" s="1870">
        <v>8.30755901E8</v>
      </c>
      <c r="H37" s="1873"/>
      <c r="I37" s="1870" t="s">
        <v>5914</v>
      </c>
      <c r="J37" s="1870" t="s">
        <v>4099</v>
      </c>
      <c r="K37" s="1870" t="s">
        <v>5915</v>
      </c>
      <c r="L37" s="1870" t="s">
        <v>5916</v>
      </c>
      <c r="M37" s="213"/>
      <c r="N37" s="213"/>
      <c r="O37" s="213"/>
      <c r="P37" s="213"/>
      <c r="Q37" s="213"/>
      <c r="R37" s="213"/>
      <c r="S37" s="213" t="str">
        <f>iferror(vlookup(U37,'Back up'!$B$2:$C$18,2),"")</f>
        <v/>
      </c>
      <c r="T37" s="213"/>
      <c r="U37" s="213"/>
    </row>
    <row r="38">
      <c r="A38" s="1871">
        <v>36.0</v>
      </c>
      <c r="B38" s="1872" t="s">
        <v>4</v>
      </c>
      <c r="C38" s="1872" t="s">
        <v>3484</v>
      </c>
      <c r="D38" s="1872" t="s">
        <v>6005</v>
      </c>
      <c r="E38" s="1872" t="s">
        <v>1597</v>
      </c>
      <c r="F38" s="1872" t="s">
        <v>6006</v>
      </c>
      <c r="G38" s="1872">
        <v>6.41895557E8</v>
      </c>
      <c r="H38" s="1874"/>
      <c r="I38" s="1872" t="s">
        <v>5914</v>
      </c>
      <c r="J38" s="1872" t="s">
        <v>4099</v>
      </c>
      <c r="K38" s="1872" t="s">
        <v>5915</v>
      </c>
      <c r="L38" s="1872" t="s">
        <v>5926</v>
      </c>
      <c r="M38" s="213"/>
      <c r="N38" s="213"/>
      <c r="O38" s="213"/>
      <c r="P38" s="213"/>
      <c r="Q38" s="213"/>
      <c r="R38" s="213"/>
      <c r="S38" s="213" t="str">
        <f>iferror(vlookup(U38,'Back up'!$B$2:$C$18,2),"")</f>
        <v/>
      </c>
      <c r="T38" s="213"/>
      <c r="U38" s="213"/>
    </row>
    <row r="39">
      <c r="A39" s="1869">
        <v>37.0</v>
      </c>
      <c r="B39" s="1870" t="s">
        <v>4</v>
      </c>
      <c r="C39" s="1870">
        <v>14.0</v>
      </c>
      <c r="D39" s="1870" t="s">
        <v>6007</v>
      </c>
      <c r="E39" s="1870">
        <v>1406.0</v>
      </c>
      <c r="F39" s="1870" t="s">
        <v>6008</v>
      </c>
      <c r="G39" s="1870">
        <v>9.67065375E8</v>
      </c>
      <c r="H39" s="1873"/>
      <c r="I39" s="1870" t="s">
        <v>5920</v>
      </c>
      <c r="J39" s="1870" t="s">
        <v>4099</v>
      </c>
      <c r="K39" s="1870" t="s">
        <v>5915</v>
      </c>
      <c r="L39" s="1870" t="s">
        <v>5916</v>
      </c>
      <c r="M39" s="213"/>
      <c r="N39" s="213"/>
      <c r="O39" s="213"/>
      <c r="P39" s="213"/>
      <c r="Q39" s="213"/>
      <c r="R39" s="213"/>
      <c r="S39" s="213" t="str">
        <f>iferror(vlookup(U39,'Back up'!$B$2:$C$18,2),"")</f>
        <v/>
      </c>
      <c r="T39" s="213"/>
      <c r="U39" s="213"/>
    </row>
    <row r="40">
      <c r="A40" s="1871">
        <v>38.0</v>
      </c>
      <c r="B40" s="1872" t="s">
        <v>4</v>
      </c>
      <c r="C40" s="1872">
        <v>15.0</v>
      </c>
      <c r="D40" s="1872" t="s">
        <v>6009</v>
      </c>
      <c r="E40" s="1872">
        <v>1510.0</v>
      </c>
      <c r="F40" s="1872" t="s">
        <v>6010</v>
      </c>
      <c r="G40" s="1872">
        <v>9.04163191E8</v>
      </c>
      <c r="H40" s="1872" t="s">
        <v>6011</v>
      </c>
      <c r="I40" s="1872" t="s">
        <v>5914</v>
      </c>
      <c r="J40" s="1872" t="s">
        <v>4099</v>
      </c>
      <c r="K40" s="1872" t="s">
        <v>5915</v>
      </c>
      <c r="L40" s="1872" t="s">
        <v>5454</v>
      </c>
      <c r="M40" s="213"/>
      <c r="N40" s="213"/>
      <c r="O40" s="213"/>
      <c r="P40" s="213"/>
      <c r="Q40" s="213"/>
      <c r="R40" s="213"/>
      <c r="S40" s="213" t="str">
        <f>iferror(vlookup(U40,'Back up'!$B$2:$C$18,2),"")</f>
        <v/>
      </c>
      <c r="T40" s="213"/>
      <c r="U40" s="213"/>
    </row>
    <row r="41">
      <c r="A41" s="1869">
        <v>39.0</v>
      </c>
      <c r="B41" s="1870" t="s">
        <v>4</v>
      </c>
      <c r="C41" s="1870">
        <v>15.0</v>
      </c>
      <c r="D41" s="1870" t="s">
        <v>6012</v>
      </c>
      <c r="E41" s="1870">
        <v>1514.0</v>
      </c>
      <c r="F41" s="1870" t="s">
        <v>6013</v>
      </c>
      <c r="G41" s="1870">
        <v>9.0506223E8</v>
      </c>
      <c r="H41" s="1870" t="s">
        <v>6014</v>
      </c>
      <c r="I41" s="1870" t="s">
        <v>5914</v>
      </c>
      <c r="J41" s="1870" t="s">
        <v>4149</v>
      </c>
      <c r="K41" s="1870" t="s">
        <v>5915</v>
      </c>
      <c r="L41" s="1870" t="s">
        <v>6015</v>
      </c>
      <c r="M41" s="213"/>
      <c r="N41" s="213"/>
      <c r="O41" s="213"/>
      <c r="P41" s="213"/>
      <c r="Q41" s="213"/>
      <c r="R41" s="213"/>
      <c r="S41" s="213" t="str">
        <f>iferror(vlookup(U41,'Back up'!$B$2:$C$18,2),"")</f>
        <v/>
      </c>
      <c r="T41" s="213"/>
      <c r="U41" s="213"/>
    </row>
    <row r="42">
      <c r="A42" s="1871">
        <v>40.0</v>
      </c>
      <c r="B42" s="1872" t="s">
        <v>4</v>
      </c>
      <c r="C42" s="1872">
        <v>15.0</v>
      </c>
      <c r="D42" s="1872" t="s">
        <v>6016</v>
      </c>
      <c r="E42" s="1872">
        <v>1518.0</v>
      </c>
      <c r="F42" s="1872" t="s">
        <v>6017</v>
      </c>
      <c r="G42" s="1872">
        <v>8.77513678E8</v>
      </c>
      <c r="H42" s="1872" t="s">
        <v>6018</v>
      </c>
      <c r="I42" s="1872" t="s">
        <v>5914</v>
      </c>
      <c r="J42" s="1872" t="s">
        <v>4099</v>
      </c>
      <c r="K42" s="1872" t="s">
        <v>5915</v>
      </c>
      <c r="L42" s="1872" t="s">
        <v>5454</v>
      </c>
      <c r="M42" s="213"/>
      <c r="N42" s="213"/>
      <c r="O42" s="213"/>
      <c r="P42" s="213"/>
      <c r="Q42" s="213"/>
      <c r="R42" s="213"/>
      <c r="S42" s="213" t="str">
        <f>iferror(vlookup(U42,'Back up'!$B$2:$C$18,2),"")</f>
        <v/>
      </c>
      <c r="T42" s="213"/>
      <c r="U42" s="213"/>
    </row>
    <row r="43">
      <c r="A43" s="1869">
        <v>41.0</v>
      </c>
      <c r="B43" s="1870" t="s">
        <v>4</v>
      </c>
      <c r="C43" s="1870">
        <v>15.0</v>
      </c>
      <c r="D43" s="1870" t="s">
        <v>6019</v>
      </c>
      <c r="E43" s="1870">
        <v>1521.0</v>
      </c>
      <c r="F43" s="1870" t="s">
        <v>6020</v>
      </c>
      <c r="G43" s="1870">
        <v>8.6881878E8</v>
      </c>
      <c r="H43" s="1870" t="s">
        <v>6021</v>
      </c>
      <c r="I43" s="1870" t="s">
        <v>5914</v>
      </c>
      <c r="J43" s="1870" t="s">
        <v>4149</v>
      </c>
      <c r="K43" s="1870" t="s">
        <v>5915</v>
      </c>
      <c r="L43" s="1870" t="s">
        <v>6022</v>
      </c>
      <c r="M43" s="213"/>
      <c r="N43" s="213"/>
      <c r="O43" s="213"/>
      <c r="P43" s="213"/>
      <c r="Q43" s="213"/>
      <c r="R43" s="213"/>
      <c r="S43" s="213" t="str">
        <f>iferror(vlookup(U43,'Back up'!$B$2:$C$18,2),"")</f>
        <v/>
      </c>
      <c r="T43" s="213"/>
      <c r="U43" s="213"/>
    </row>
    <row r="44">
      <c r="A44" s="1871">
        <v>42.0</v>
      </c>
      <c r="B44" s="1872" t="s">
        <v>4</v>
      </c>
      <c r="C44" s="1872">
        <v>15.0</v>
      </c>
      <c r="D44" s="1872" t="s">
        <v>6023</v>
      </c>
      <c r="E44" s="1872">
        <v>1527.0</v>
      </c>
      <c r="F44" s="1872" t="s">
        <v>6024</v>
      </c>
      <c r="G44" s="1872">
        <v>8.63493988E8</v>
      </c>
      <c r="H44" s="1874"/>
      <c r="I44" s="1872" t="s">
        <v>5914</v>
      </c>
      <c r="J44" s="1872" t="s">
        <v>4099</v>
      </c>
      <c r="K44" s="1872" t="s">
        <v>5915</v>
      </c>
      <c r="L44" s="1872" t="s">
        <v>6022</v>
      </c>
      <c r="M44" s="213"/>
      <c r="N44" s="213"/>
      <c r="O44" s="213"/>
      <c r="P44" s="213"/>
      <c r="Q44" s="213"/>
      <c r="R44" s="213"/>
      <c r="S44" s="213" t="str">
        <f>iferror(vlookup(U44,'Back up'!$B$2:$C$18,2),"")</f>
        <v/>
      </c>
      <c r="T44" s="213"/>
      <c r="U44" s="213"/>
    </row>
    <row r="45">
      <c r="A45" s="1869">
        <v>43.0</v>
      </c>
      <c r="B45" s="1870" t="s">
        <v>4</v>
      </c>
      <c r="C45" s="1870">
        <v>16.0</v>
      </c>
      <c r="D45" s="1870" t="s">
        <v>6025</v>
      </c>
      <c r="E45" s="1870">
        <v>1605.0</v>
      </c>
      <c r="F45" s="1870" t="s">
        <v>6026</v>
      </c>
      <c r="G45" s="1870">
        <v>8.86373803E8</v>
      </c>
      <c r="H45" s="1870" t="s">
        <v>6027</v>
      </c>
      <c r="I45" s="1870" t="s">
        <v>5914</v>
      </c>
      <c r="J45" s="1870" t="s">
        <v>4099</v>
      </c>
      <c r="K45" s="1870" t="s">
        <v>5915</v>
      </c>
      <c r="L45" s="1870" t="s">
        <v>6022</v>
      </c>
      <c r="M45" s="213"/>
      <c r="N45" s="213"/>
      <c r="O45" s="213"/>
      <c r="P45" s="213"/>
      <c r="Q45" s="213"/>
      <c r="R45" s="213"/>
      <c r="S45" s="213" t="str">
        <f>iferror(vlookup(U45,'Back up'!$B$2:$C$18,2),"")</f>
        <v/>
      </c>
      <c r="T45" s="213"/>
      <c r="U45" s="213"/>
    </row>
    <row r="46">
      <c r="A46" s="1871">
        <v>44.0</v>
      </c>
      <c r="B46" s="1872" t="s">
        <v>4</v>
      </c>
      <c r="C46" s="1872">
        <v>16.0</v>
      </c>
      <c r="D46" s="1872" t="s">
        <v>6028</v>
      </c>
      <c r="E46" s="1872">
        <v>1606.0</v>
      </c>
      <c r="F46" s="1872" t="s">
        <v>6029</v>
      </c>
      <c r="G46" s="1872">
        <v>8.6804788E8</v>
      </c>
      <c r="H46" s="1872" t="s">
        <v>6030</v>
      </c>
      <c r="I46" s="1872" t="s">
        <v>5920</v>
      </c>
      <c r="J46" s="1872" t="s">
        <v>4099</v>
      </c>
      <c r="K46" s="1872" t="s">
        <v>5915</v>
      </c>
      <c r="L46" s="1872" t="s">
        <v>6022</v>
      </c>
      <c r="M46" s="213"/>
      <c r="N46" s="213"/>
      <c r="O46" s="213"/>
      <c r="P46" s="213"/>
      <c r="Q46" s="213"/>
      <c r="R46" s="213"/>
      <c r="S46" s="213" t="str">
        <f>iferror(vlookup(U46,'Back up'!$B$2:$C$18,2),"")</f>
        <v/>
      </c>
      <c r="T46" s="213"/>
      <c r="U46" s="213"/>
    </row>
    <row r="47">
      <c r="A47" s="1869">
        <v>45.0</v>
      </c>
      <c r="B47" s="1870" t="s">
        <v>4</v>
      </c>
      <c r="C47" s="1870">
        <v>16.0</v>
      </c>
      <c r="D47" s="1870" t="s">
        <v>6031</v>
      </c>
      <c r="E47" s="1870">
        <v>1607.0</v>
      </c>
      <c r="F47" s="1870" t="s">
        <v>6029</v>
      </c>
      <c r="G47" s="1870">
        <v>8.6804788E8</v>
      </c>
      <c r="H47" s="1870" t="s">
        <v>6030</v>
      </c>
      <c r="I47" s="1870" t="s">
        <v>5920</v>
      </c>
      <c r="J47" s="1870" t="s">
        <v>4099</v>
      </c>
      <c r="K47" s="1870" t="s">
        <v>5915</v>
      </c>
      <c r="L47" s="1870" t="s">
        <v>6022</v>
      </c>
      <c r="M47" s="213"/>
      <c r="N47" s="213"/>
      <c r="O47" s="213"/>
      <c r="P47" s="213"/>
      <c r="Q47" s="213"/>
      <c r="R47" s="213"/>
      <c r="S47" s="213" t="str">
        <f>iferror(vlookup(U47,'Back up'!$B$2:$C$18,2),"")</f>
        <v/>
      </c>
      <c r="T47" s="213"/>
      <c r="U47" s="213"/>
    </row>
    <row r="48">
      <c r="A48" s="1871">
        <v>46.0</v>
      </c>
      <c r="B48" s="1872" t="s">
        <v>4</v>
      </c>
      <c r="C48" s="1872">
        <v>16.0</v>
      </c>
      <c r="D48" s="1872" t="s">
        <v>6032</v>
      </c>
      <c r="E48" s="1872">
        <v>1609.0</v>
      </c>
      <c r="F48" s="1872" t="s">
        <v>6033</v>
      </c>
      <c r="G48" s="1872">
        <v>9.59563395E8</v>
      </c>
      <c r="H48" s="1872" t="s">
        <v>6034</v>
      </c>
      <c r="I48" s="1872" t="s">
        <v>5914</v>
      </c>
      <c r="J48" s="1872" t="s">
        <v>4099</v>
      </c>
      <c r="K48" s="1872" t="s">
        <v>5915</v>
      </c>
      <c r="L48" s="1872" t="s">
        <v>6022</v>
      </c>
      <c r="M48" s="213"/>
      <c r="N48" s="213"/>
      <c r="O48" s="213"/>
      <c r="P48" s="213"/>
      <c r="Q48" s="213"/>
      <c r="R48" s="213"/>
      <c r="S48" s="213" t="str">
        <f>iferror(vlookup(U48,'Back up'!$B$2:$C$18,2),"")</f>
        <v/>
      </c>
      <c r="T48" s="213"/>
      <c r="U48" s="213"/>
    </row>
    <row r="49">
      <c r="A49" s="1869">
        <v>47.0</v>
      </c>
      <c r="B49" s="1870" t="s">
        <v>4</v>
      </c>
      <c r="C49" s="1870">
        <v>16.0</v>
      </c>
      <c r="D49" s="1870" t="s">
        <v>6035</v>
      </c>
      <c r="E49" s="1870">
        <v>1610.0</v>
      </c>
      <c r="F49" s="1870" t="s">
        <v>6033</v>
      </c>
      <c r="G49" s="1870">
        <v>9.59563395E8</v>
      </c>
      <c r="H49" s="1870" t="s">
        <v>6034</v>
      </c>
      <c r="I49" s="1870" t="s">
        <v>5920</v>
      </c>
      <c r="J49" s="1870" t="s">
        <v>4516</v>
      </c>
      <c r="K49" s="1870" t="s">
        <v>5915</v>
      </c>
      <c r="L49" s="1870" t="s">
        <v>6022</v>
      </c>
      <c r="M49" s="213"/>
      <c r="N49" s="213"/>
      <c r="O49" s="213"/>
      <c r="P49" s="213"/>
      <c r="Q49" s="213"/>
      <c r="R49" s="213"/>
      <c r="S49" s="213" t="str">
        <f>iferror(vlookup(U49,'Back up'!$B$2:$C$18,2),"")</f>
        <v/>
      </c>
      <c r="T49" s="213"/>
      <c r="U49" s="213"/>
    </row>
    <row r="50">
      <c r="A50" s="1871">
        <v>48.0</v>
      </c>
      <c r="B50" s="1872" t="s">
        <v>4</v>
      </c>
      <c r="C50" s="1872">
        <v>16.0</v>
      </c>
      <c r="D50" s="1872" t="s">
        <v>6036</v>
      </c>
      <c r="E50" s="1872">
        <v>1611.0</v>
      </c>
      <c r="F50" s="1872" t="s">
        <v>6037</v>
      </c>
      <c r="G50" s="1872">
        <v>6.52245653E8</v>
      </c>
      <c r="H50" s="1874"/>
      <c r="I50" s="1872" t="s">
        <v>5914</v>
      </c>
      <c r="J50" s="1872" t="s">
        <v>4099</v>
      </c>
      <c r="K50" s="1872" t="s">
        <v>5915</v>
      </c>
      <c r="L50" s="1872" t="s">
        <v>6022</v>
      </c>
      <c r="M50" s="213"/>
      <c r="N50" s="213"/>
      <c r="O50" s="213"/>
      <c r="P50" s="213"/>
      <c r="Q50" s="213"/>
      <c r="R50" s="213"/>
      <c r="S50" s="213" t="str">
        <f>iferror(vlookup(U50,'Back up'!$B$2:$C$18,2),"")</f>
        <v/>
      </c>
      <c r="T50" s="213"/>
      <c r="U50" s="213"/>
    </row>
    <row r="51">
      <c r="A51" s="1869">
        <v>49.0</v>
      </c>
      <c r="B51" s="1870" t="s">
        <v>4</v>
      </c>
      <c r="C51" s="1870">
        <v>16.0</v>
      </c>
      <c r="D51" s="1870" t="s">
        <v>6038</v>
      </c>
      <c r="E51" s="1870">
        <v>1612.0</v>
      </c>
      <c r="F51" s="1870" t="s">
        <v>6039</v>
      </c>
      <c r="G51" s="1870">
        <v>9.47252643E8</v>
      </c>
      <c r="H51" s="1870" t="s">
        <v>6040</v>
      </c>
      <c r="I51" s="1870" t="s">
        <v>5920</v>
      </c>
      <c r="J51" s="1870" t="s">
        <v>4099</v>
      </c>
      <c r="K51" s="1870" t="s">
        <v>5915</v>
      </c>
      <c r="L51" s="1870" t="s">
        <v>6022</v>
      </c>
      <c r="M51" s="213"/>
      <c r="N51" s="213"/>
      <c r="O51" s="213"/>
      <c r="P51" s="213"/>
      <c r="Q51" s="213"/>
      <c r="R51" s="213"/>
      <c r="S51" s="213" t="str">
        <f>iferror(vlookup(U51,'Back up'!$B$2:$C$18,2),"")</f>
        <v/>
      </c>
      <c r="T51" s="213"/>
      <c r="U51" s="213"/>
    </row>
    <row r="52">
      <c r="A52" s="1871">
        <v>50.0</v>
      </c>
      <c r="B52" s="1872" t="s">
        <v>4</v>
      </c>
      <c r="C52" s="1872">
        <v>16.0</v>
      </c>
      <c r="D52" s="1872" t="s">
        <v>6041</v>
      </c>
      <c r="E52" s="1872">
        <v>1618.0</v>
      </c>
      <c r="F52" s="1872" t="s">
        <v>6042</v>
      </c>
      <c r="G52" s="1872">
        <v>9.09259016E8</v>
      </c>
      <c r="H52" s="1872" t="s">
        <v>6043</v>
      </c>
      <c r="I52" s="1872" t="s">
        <v>5914</v>
      </c>
      <c r="J52" s="1872" t="s">
        <v>4099</v>
      </c>
      <c r="K52" s="1872" t="s">
        <v>5915</v>
      </c>
      <c r="L52" s="1872" t="s">
        <v>6015</v>
      </c>
      <c r="M52" s="213"/>
      <c r="N52" s="213"/>
      <c r="O52" s="213"/>
      <c r="P52" s="213"/>
      <c r="Q52" s="213"/>
      <c r="R52" s="213"/>
      <c r="S52" s="213" t="str">
        <f>iferror(vlookup(U52,'Back up'!$B$2:$C$18,2),"")</f>
        <v/>
      </c>
      <c r="T52" s="213"/>
      <c r="U52" s="213"/>
    </row>
    <row r="53">
      <c r="A53" s="1869">
        <v>51.0</v>
      </c>
      <c r="B53" s="1870" t="s">
        <v>4</v>
      </c>
      <c r="C53" s="1870">
        <v>17.0</v>
      </c>
      <c r="D53" s="1870" t="s">
        <v>6044</v>
      </c>
      <c r="E53" s="1870">
        <v>1711.0</v>
      </c>
      <c r="F53" s="1870" t="s">
        <v>6045</v>
      </c>
      <c r="G53" s="1870">
        <v>8.1828248E8</v>
      </c>
      <c r="H53" s="1870" t="s">
        <v>6046</v>
      </c>
      <c r="I53" s="1870" t="s">
        <v>5914</v>
      </c>
      <c r="J53" s="1870" t="s">
        <v>4099</v>
      </c>
      <c r="K53" s="1870" t="s">
        <v>5915</v>
      </c>
      <c r="L53" s="1870" t="s">
        <v>6047</v>
      </c>
      <c r="M53" s="213"/>
      <c r="N53" s="213"/>
      <c r="O53" s="213"/>
      <c r="P53" s="213"/>
      <c r="Q53" s="213"/>
      <c r="R53" s="213"/>
      <c r="S53" s="213" t="str">
        <f>iferror(vlookup(U53,'Back up'!$B$2:$C$18,2),"")</f>
        <v/>
      </c>
      <c r="T53" s="213"/>
      <c r="U53" s="213"/>
    </row>
    <row r="54">
      <c r="A54" s="1871">
        <v>52.0</v>
      </c>
      <c r="B54" s="1872" t="s">
        <v>4</v>
      </c>
      <c r="C54" s="1872">
        <v>17.0</v>
      </c>
      <c r="D54" s="1872" t="s">
        <v>6048</v>
      </c>
      <c r="E54" s="1872">
        <v>1713.0</v>
      </c>
      <c r="F54" s="1872" t="s">
        <v>6049</v>
      </c>
      <c r="G54" s="1872">
        <v>8.45435768E8</v>
      </c>
      <c r="H54" s="1874"/>
      <c r="I54" s="1872" t="s">
        <v>6050</v>
      </c>
      <c r="J54" s="1872" t="s">
        <v>4099</v>
      </c>
      <c r="K54" s="1872" t="s">
        <v>5915</v>
      </c>
      <c r="L54" s="1872" t="s">
        <v>2108</v>
      </c>
      <c r="M54" s="213"/>
      <c r="N54" s="213"/>
      <c r="O54" s="213"/>
      <c r="P54" s="213"/>
      <c r="Q54" s="213"/>
      <c r="R54" s="213"/>
      <c r="S54" s="213" t="str">
        <f>iferror(vlookup(U54,'Back up'!$B$2:$C$18,2),"")</f>
        <v/>
      </c>
      <c r="T54" s="213"/>
      <c r="U54" s="213"/>
    </row>
    <row r="55">
      <c r="A55" s="1869">
        <v>53.0</v>
      </c>
      <c r="B55" s="1870" t="s">
        <v>4</v>
      </c>
      <c r="C55" s="1870">
        <v>17.0</v>
      </c>
      <c r="D55" s="1870" t="s">
        <v>6051</v>
      </c>
      <c r="E55" s="1870">
        <v>1714.0</v>
      </c>
      <c r="F55" s="1870" t="s">
        <v>6052</v>
      </c>
      <c r="G55" s="1870">
        <v>8.18423426E8</v>
      </c>
      <c r="H55" s="1873"/>
      <c r="I55" s="1870" t="s">
        <v>5914</v>
      </c>
      <c r="J55" s="1870" t="s">
        <v>4099</v>
      </c>
      <c r="K55" s="1870" t="s">
        <v>5915</v>
      </c>
      <c r="L55" s="1870" t="s">
        <v>2108</v>
      </c>
      <c r="M55" s="213"/>
      <c r="N55" s="213"/>
      <c r="O55" s="213"/>
      <c r="P55" s="213"/>
      <c r="Q55" s="213"/>
      <c r="R55" s="213"/>
      <c r="S55" s="213" t="str">
        <f>iferror(vlookup(U55,'Back up'!$B$2:$C$18,2),"")</f>
        <v/>
      </c>
      <c r="T55" s="213"/>
      <c r="U55" s="213"/>
    </row>
    <row r="56">
      <c r="A56" s="1871">
        <v>54.0</v>
      </c>
      <c r="B56" s="1872" t="s">
        <v>4</v>
      </c>
      <c r="C56" s="1872">
        <v>17.0</v>
      </c>
      <c r="D56" s="1872" t="s">
        <v>6053</v>
      </c>
      <c r="E56" s="1872">
        <v>1725.0</v>
      </c>
      <c r="F56" s="1872" t="s">
        <v>6054</v>
      </c>
      <c r="G56" s="1872">
        <v>8.18279265E8</v>
      </c>
      <c r="H56" s="1874"/>
      <c r="I56" s="1872" t="s">
        <v>5914</v>
      </c>
      <c r="J56" s="1872" t="s">
        <v>4128</v>
      </c>
      <c r="K56" s="1872" t="s">
        <v>5915</v>
      </c>
      <c r="L56" s="1872" t="s">
        <v>5916</v>
      </c>
      <c r="M56" s="213"/>
      <c r="N56" s="213"/>
      <c r="O56" s="213"/>
      <c r="P56" s="213"/>
      <c r="Q56" s="213"/>
      <c r="R56" s="213"/>
      <c r="S56" s="213" t="str">
        <f>iferror(vlookup(U56,'Back up'!$B$2:$C$18,2),"")</f>
        <v/>
      </c>
      <c r="T56" s="213"/>
      <c r="U56" s="213"/>
    </row>
    <row r="57">
      <c r="A57" s="1869">
        <v>55.0</v>
      </c>
      <c r="B57" s="1870" t="s">
        <v>4</v>
      </c>
      <c r="C57" s="1870">
        <v>17.0</v>
      </c>
      <c r="D57" s="1870" t="s">
        <v>6055</v>
      </c>
      <c r="E57" s="1870">
        <v>1727.0</v>
      </c>
      <c r="F57" s="1870" t="s">
        <v>5912</v>
      </c>
      <c r="G57" s="1870">
        <v>8.64079887E8</v>
      </c>
      <c r="H57" s="1870" t="s">
        <v>5913</v>
      </c>
      <c r="I57" s="1873"/>
      <c r="J57" s="1870" t="s">
        <v>4099</v>
      </c>
      <c r="K57" s="1870" t="s">
        <v>5915</v>
      </c>
      <c r="L57" s="1870" t="s">
        <v>5916</v>
      </c>
      <c r="M57" s="213"/>
      <c r="N57" s="213"/>
      <c r="O57" s="213"/>
      <c r="P57" s="213"/>
      <c r="Q57" s="213"/>
      <c r="R57" s="213"/>
      <c r="S57" s="213" t="str">
        <f>iferror(vlookup(U57,'Back up'!$B$2:$C$18,2),"")</f>
        <v/>
      </c>
      <c r="T57" s="213"/>
      <c r="U57" s="213"/>
    </row>
    <row r="58">
      <c r="A58" s="1871">
        <v>56.0</v>
      </c>
      <c r="B58" s="1872" t="s">
        <v>4</v>
      </c>
      <c r="C58" s="1872">
        <v>18.0</v>
      </c>
      <c r="D58" s="1872" t="s">
        <v>6056</v>
      </c>
      <c r="E58" s="1872">
        <v>1804.0</v>
      </c>
      <c r="F58" s="1872" t="s">
        <v>6057</v>
      </c>
      <c r="G58" s="1872">
        <v>6.45614265E8</v>
      </c>
      <c r="H58" s="1872" t="s">
        <v>6058</v>
      </c>
      <c r="I58" s="1872" t="s">
        <v>5914</v>
      </c>
      <c r="J58" s="1872" t="s">
        <v>4099</v>
      </c>
      <c r="K58" s="1872" t="s">
        <v>5915</v>
      </c>
      <c r="L58" s="1872" t="s">
        <v>6022</v>
      </c>
      <c r="M58" s="213"/>
      <c r="N58" s="213"/>
      <c r="O58" s="213"/>
      <c r="P58" s="213"/>
      <c r="Q58" s="213"/>
      <c r="R58" s="213"/>
      <c r="S58" s="213" t="str">
        <f>iferror(vlookup(U58,'Back up'!$B$2:$C$18,2),"")</f>
        <v/>
      </c>
      <c r="T58" s="213"/>
      <c r="U58" s="213"/>
    </row>
    <row r="59">
      <c r="A59" s="1869">
        <v>57.0</v>
      </c>
      <c r="B59" s="1870" t="s">
        <v>4</v>
      </c>
      <c r="C59" s="1870">
        <v>18.0</v>
      </c>
      <c r="D59" s="1870" t="s">
        <v>6059</v>
      </c>
      <c r="E59" s="1870">
        <v>1805.0</v>
      </c>
      <c r="F59" s="1870" t="s">
        <v>6060</v>
      </c>
      <c r="G59" s="1870">
        <v>8.44133399E8</v>
      </c>
      <c r="H59" s="1870" t="s">
        <v>6061</v>
      </c>
      <c r="I59" s="1873"/>
      <c r="J59" s="1870" t="s">
        <v>4099</v>
      </c>
      <c r="K59" s="1870" t="s">
        <v>5915</v>
      </c>
      <c r="L59" s="1870" t="s">
        <v>6022</v>
      </c>
      <c r="M59" s="213"/>
      <c r="N59" s="213"/>
      <c r="O59" s="213"/>
      <c r="P59" s="213"/>
      <c r="Q59" s="213"/>
      <c r="R59" s="213"/>
      <c r="S59" s="213" t="str">
        <f>iferror(vlookup(U59,'Back up'!$B$2:$C$18,2),"")</f>
        <v/>
      </c>
      <c r="T59" s="213"/>
      <c r="U59" s="213"/>
    </row>
    <row r="60">
      <c r="A60" s="1871">
        <v>58.0</v>
      </c>
      <c r="B60" s="1872" t="s">
        <v>4</v>
      </c>
      <c r="C60" s="1872">
        <v>18.0</v>
      </c>
      <c r="D60" s="1872" t="s">
        <v>6062</v>
      </c>
      <c r="E60" s="1872">
        <v>1806.0</v>
      </c>
      <c r="F60" s="1872" t="s">
        <v>6063</v>
      </c>
      <c r="G60" s="1872">
        <v>8.13457068E8</v>
      </c>
      <c r="H60" s="1872" t="s">
        <v>6064</v>
      </c>
      <c r="I60" s="1872" t="s">
        <v>6050</v>
      </c>
      <c r="J60" s="1872" t="s">
        <v>4149</v>
      </c>
      <c r="K60" s="1872" t="s">
        <v>5915</v>
      </c>
      <c r="L60" s="1872" t="s">
        <v>6022</v>
      </c>
      <c r="M60" s="213"/>
      <c r="N60" s="213"/>
      <c r="O60" s="213"/>
      <c r="P60" s="213"/>
      <c r="Q60" s="213"/>
      <c r="R60" s="213"/>
      <c r="S60" s="213" t="str">
        <f>iferror(vlookup(U60,'Back up'!$B$2:$C$18,2),"")</f>
        <v/>
      </c>
      <c r="T60" s="213"/>
      <c r="U60" s="213"/>
    </row>
    <row r="61">
      <c r="A61" s="1869">
        <v>59.0</v>
      </c>
      <c r="B61" s="1870" t="s">
        <v>4</v>
      </c>
      <c r="C61" s="1870">
        <v>18.0</v>
      </c>
      <c r="D61" s="1870" t="s">
        <v>6065</v>
      </c>
      <c r="E61" s="1870">
        <v>1809.0</v>
      </c>
      <c r="F61" s="1870" t="s">
        <v>6066</v>
      </c>
      <c r="G61" s="1870">
        <v>9.55355956E8</v>
      </c>
      <c r="H61" s="1870" t="s">
        <v>6067</v>
      </c>
      <c r="I61" s="1870" t="s">
        <v>5914</v>
      </c>
      <c r="J61" s="1870" t="s">
        <v>4099</v>
      </c>
      <c r="K61" s="1870" t="s">
        <v>5915</v>
      </c>
      <c r="L61" s="1870" t="s">
        <v>6015</v>
      </c>
      <c r="M61" s="213"/>
      <c r="N61" s="213"/>
      <c r="O61" s="213"/>
      <c r="P61" s="213"/>
      <c r="Q61" s="213"/>
      <c r="R61" s="213"/>
      <c r="S61" s="213" t="str">
        <f>iferror(vlookup(U61,'Back up'!$B$2:$C$18,2),"")</f>
        <v/>
      </c>
      <c r="T61" s="213"/>
      <c r="U61" s="213"/>
    </row>
    <row r="62">
      <c r="A62" s="1871">
        <v>60.0</v>
      </c>
      <c r="B62" s="1872" t="s">
        <v>4</v>
      </c>
      <c r="C62" s="1872">
        <v>18.0</v>
      </c>
      <c r="D62" s="1872" t="s">
        <v>6068</v>
      </c>
      <c r="E62" s="1872">
        <v>1821.0</v>
      </c>
      <c r="F62" s="1872" t="s">
        <v>6069</v>
      </c>
      <c r="G62" s="1872">
        <v>9.92456941E8</v>
      </c>
      <c r="H62" s="1872" t="s">
        <v>6070</v>
      </c>
      <c r="I62" s="1872" t="s">
        <v>5914</v>
      </c>
      <c r="J62" s="1872" t="s">
        <v>4099</v>
      </c>
      <c r="K62" s="1872" t="s">
        <v>5915</v>
      </c>
      <c r="L62" s="1872" t="s">
        <v>6015</v>
      </c>
      <c r="M62" s="213"/>
      <c r="N62" s="213"/>
      <c r="O62" s="213"/>
      <c r="P62" s="213"/>
      <c r="Q62" s="213"/>
      <c r="R62" s="213"/>
      <c r="S62" s="213" t="str">
        <f>iferror(vlookup(U62,'Back up'!$B$2:$C$18,2),"")</f>
        <v/>
      </c>
      <c r="T62" s="213"/>
      <c r="U62" s="213"/>
    </row>
    <row r="63">
      <c r="A63" s="1869">
        <v>61.0</v>
      </c>
      <c r="B63" s="1870" t="s">
        <v>4</v>
      </c>
      <c r="C63" s="1870">
        <v>19.0</v>
      </c>
      <c r="D63" s="1870" t="s">
        <v>6071</v>
      </c>
      <c r="E63" s="1870">
        <v>1902.0</v>
      </c>
      <c r="F63" s="1870" t="s">
        <v>6072</v>
      </c>
      <c r="G63" s="1870">
        <v>9.70570865E8</v>
      </c>
      <c r="H63" s="1870" t="s">
        <v>6073</v>
      </c>
      <c r="I63" s="1870" t="s">
        <v>5920</v>
      </c>
      <c r="J63" s="1870" t="s">
        <v>4128</v>
      </c>
      <c r="K63" s="1870" t="s">
        <v>5915</v>
      </c>
      <c r="L63" s="1870" t="s">
        <v>6022</v>
      </c>
      <c r="M63" s="213"/>
      <c r="N63" s="213"/>
      <c r="O63" s="213"/>
      <c r="P63" s="213"/>
      <c r="Q63" s="213"/>
      <c r="R63" s="213"/>
      <c r="S63" s="213" t="str">
        <f>iferror(vlookup(U63,'Back up'!$B$2:$C$18,2),"")</f>
        <v/>
      </c>
      <c r="T63" s="213"/>
      <c r="U63" s="213"/>
    </row>
    <row r="64">
      <c r="A64" s="1871">
        <v>62.0</v>
      </c>
      <c r="B64" s="1872" t="s">
        <v>4</v>
      </c>
      <c r="C64" s="1872">
        <v>19.0</v>
      </c>
      <c r="D64" s="1872" t="s">
        <v>6074</v>
      </c>
      <c r="E64" s="1872">
        <v>1922.0</v>
      </c>
      <c r="F64" s="1872" t="s">
        <v>6075</v>
      </c>
      <c r="G64" s="1872">
        <v>8.06151958E8</v>
      </c>
      <c r="H64" s="1872" t="s">
        <v>6076</v>
      </c>
      <c r="I64" s="1872" t="s">
        <v>5914</v>
      </c>
      <c r="J64" s="1872" t="s">
        <v>4099</v>
      </c>
      <c r="K64" s="1872" t="s">
        <v>5915</v>
      </c>
      <c r="L64" s="1872" t="s">
        <v>5454</v>
      </c>
      <c r="M64" s="213"/>
      <c r="N64" s="213"/>
      <c r="O64" s="213"/>
      <c r="P64" s="213"/>
      <c r="Q64" s="213"/>
      <c r="R64" s="213"/>
      <c r="S64" s="213" t="str">
        <f>iferror(vlookup(U64,'Back up'!$B$2:$C$18,2),"")</f>
        <v/>
      </c>
      <c r="T64" s="213"/>
      <c r="U64" s="213"/>
    </row>
    <row r="65">
      <c r="A65" s="1869">
        <v>63.0</v>
      </c>
      <c r="B65" s="1870" t="s">
        <v>4</v>
      </c>
      <c r="C65" s="1870">
        <v>19.0</v>
      </c>
      <c r="D65" s="1870" t="s">
        <v>6077</v>
      </c>
      <c r="E65" s="1870">
        <v>1926.0</v>
      </c>
      <c r="F65" s="1870" t="s">
        <v>6078</v>
      </c>
      <c r="G65" s="1870">
        <v>8.16154949E8</v>
      </c>
      <c r="H65" s="1870" t="s">
        <v>6079</v>
      </c>
      <c r="I65" s="1870" t="s">
        <v>5914</v>
      </c>
      <c r="J65" s="1870" t="s">
        <v>4099</v>
      </c>
      <c r="K65" s="1870" t="s">
        <v>5915</v>
      </c>
      <c r="L65" s="1870" t="s">
        <v>6047</v>
      </c>
      <c r="M65" s="213"/>
      <c r="N65" s="213"/>
      <c r="O65" s="213"/>
      <c r="P65" s="213"/>
      <c r="Q65" s="213"/>
      <c r="R65" s="213"/>
      <c r="S65" s="213" t="str">
        <f>iferror(vlookup(U65,'Back up'!$B$2:$C$18,2),"")</f>
        <v/>
      </c>
      <c r="T65" s="213"/>
      <c r="U65" s="213"/>
    </row>
    <row r="66">
      <c r="A66" s="1871">
        <v>64.0</v>
      </c>
      <c r="B66" s="1872" t="s">
        <v>4</v>
      </c>
      <c r="C66" s="1872">
        <v>20.0</v>
      </c>
      <c r="D66" s="1872" t="s">
        <v>6080</v>
      </c>
      <c r="E66" s="1872">
        <v>2006.0</v>
      </c>
      <c r="F66" s="1872" t="s">
        <v>6081</v>
      </c>
      <c r="G66" s="1872">
        <v>9.94190523E8</v>
      </c>
      <c r="H66" s="1872" t="s">
        <v>6082</v>
      </c>
      <c r="I66" s="1872" t="s">
        <v>5914</v>
      </c>
      <c r="J66" s="1872" t="s">
        <v>4149</v>
      </c>
      <c r="K66" s="1872" t="s">
        <v>5915</v>
      </c>
      <c r="L66" s="1872" t="s">
        <v>663</v>
      </c>
      <c r="M66" s="213"/>
      <c r="N66" s="213"/>
      <c r="O66" s="213"/>
      <c r="P66" s="213"/>
      <c r="Q66" s="213"/>
      <c r="R66" s="213"/>
      <c r="S66" s="213" t="str">
        <f>iferror(vlookup(U66,'Back up'!$B$2:$C$18,2),"")</f>
        <v/>
      </c>
      <c r="T66" s="213"/>
      <c r="U66" s="213"/>
    </row>
    <row r="67">
      <c r="A67" s="1869">
        <v>65.0</v>
      </c>
      <c r="B67" s="1870" t="s">
        <v>4</v>
      </c>
      <c r="C67" s="1870">
        <v>20.0</v>
      </c>
      <c r="D67" s="1870" t="s">
        <v>6083</v>
      </c>
      <c r="E67" s="1870">
        <v>2010.0</v>
      </c>
      <c r="F67" s="1870" t="s">
        <v>6084</v>
      </c>
      <c r="G67" s="1870">
        <v>8.22033966E8</v>
      </c>
      <c r="H67" s="1870" t="s">
        <v>6085</v>
      </c>
      <c r="I67" s="1870" t="s">
        <v>5914</v>
      </c>
      <c r="J67" s="1870" t="s">
        <v>4099</v>
      </c>
      <c r="K67" s="1870" t="s">
        <v>5915</v>
      </c>
      <c r="L67" s="1870" t="s">
        <v>6022</v>
      </c>
      <c r="M67" s="213"/>
      <c r="N67" s="213"/>
      <c r="O67" s="213"/>
      <c r="P67" s="213"/>
      <c r="Q67" s="213"/>
      <c r="R67" s="213"/>
      <c r="S67" s="213" t="str">
        <f>iferror(vlookup(U67,'Back up'!$B$2:$C$18,2),"")</f>
        <v/>
      </c>
      <c r="T67" s="213"/>
      <c r="U67" s="213"/>
    </row>
    <row r="68">
      <c r="A68" s="1871">
        <v>66.0</v>
      </c>
      <c r="B68" s="1872" t="s">
        <v>4</v>
      </c>
      <c r="C68" s="1872">
        <v>20.0</v>
      </c>
      <c r="D68" s="1872" t="s">
        <v>6086</v>
      </c>
      <c r="E68" s="1872">
        <v>2026.0</v>
      </c>
      <c r="F68" s="1872" t="s">
        <v>6087</v>
      </c>
      <c r="G68" s="1872">
        <v>8.82190628E8</v>
      </c>
      <c r="H68" s="1872" t="s">
        <v>6088</v>
      </c>
      <c r="I68" s="1872" t="s">
        <v>5914</v>
      </c>
      <c r="J68" s="1872" t="s">
        <v>4099</v>
      </c>
      <c r="K68" s="1872" t="s">
        <v>5915</v>
      </c>
      <c r="L68" s="1872" t="s">
        <v>6047</v>
      </c>
      <c r="M68" s="213"/>
      <c r="N68" s="213"/>
      <c r="O68" s="213"/>
      <c r="P68" s="213"/>
      <c r="Q68" s="213"/>
      <c r="R68" s="213"/>
      <c r="S68" s="213" t="str">
        <f>iferror(vlookup(U68,'Back up'!$B$2:$C$18,2),"")</f>
        <v/>
      </c>
      <c r="T68" s="213"/>
      <c r="U68" s="213"/>
    </row>
    <row r="69">
      <c r="A69" s="1869">
        <v>67.0</v>
      </c>
      <c r="B69" s="1870" t="s">
        <v>4</v>
      </c>
      <c r="C69" s="1870">
        <v>21.0</v>
      </c>
      <c r="D69" s="1870" t="s">
        <v>6089</v>
      </c>
      <c r="E69" s="1870">
        <v>2104.0</v>
      </c>
      <c r="F69" s="1870" t="s">
        <v>6090</v>
      </c>
      <c r="G69" s="1870">
        <v>6.59528973E8</v>
      </c>
      <c r="H69" s="1873"/>
      <c r="I69" s="1870" t="s">
        <v>5914</v>
      </c>
      <c r="J69" s="1870" t="s">
        <v>4077</v>
      </c>
      <c r="K69" s="1870" t="s">
        <v>5915</v>
      </c>
      <c r="L69" s="1870" t="s">
        <v>6022</v>
      </c>
      <c r="M69" s="213"/>
      <c r="N69" s="213"/>
      <c r="O69" s="213"/>
      <c r="P69" s="213"/>
      <c r="Q69" s="213"/>
      <c r="R69" s="213"/>
      <c r="S69" s="213" t="str">
        <f>iferror(vlookup(U69,'Back up'!$B$2:$C$18,2),"")</f>
        <v/>
      </c>
      <c r="T69" s="213"/>
      <c r="U69" s="213"/>
    </row>
    <row r="70">
      <c r="A70" s="1871">
        <v>68.0</v>
      </c>
      <c r="B70" s="1872" t="s">
        <v>4</v>
      </c>
      <c r="C70" s="1872">
        <v>22.0</v>
      </c>
      <c r="D70" s="1872" t="s">
        <v>6091</v>
      </c>
      <c r="E70" s="1872">
        <v>2209.0</v>
      </c>
      <c r="F70" s="1872" t="s">
        <v>6092</v>
      </c>
      <c r="G70" s="1872">
        <v>8.59685796E8</v>
      </c>
      <c r="H70" s="1872" t="s">
        <v>6093</v>
      </c>
      <c r="I70" s="1872" t="s">
        <v>5914</v>
      </c>
      <c r="J70" s="1872" t="s">
        <v>4099</v>
      </c>
      <c r="K70" s="1872" t="s">
        <v>5915</v>
      </c>
      <c r="L70" s="1872" t="s">
        <v>5926</v>
      </c>
      <c r="M70" s="213"/>
      <c r="N70" s="213"/>
      <c r="O70" s="213"/>
      <c r="P70" s="213"/>
      <c r="Q70" s="213"/>
      <c r="R70" s="213"/>
      <c r="S70" s="213" t="str">
        <f>iferror(vlookup(U70,'Back up'!$B$2:$C$18,2),"")</f>
        <v/>
      </c>
      <c r="T70" s="213"/>
      <c r="U70" s="213"/>
    </row>
    <row r="71">
      <c r="A71" s="1869">
        <v>69.0</v>
      </c>
      <c r="B71" s="1870" t="s">
        <v>4</v>
      </c>
      <c r="C71" s="1870">
        <v>22.0</v>
      </c>
      <c r="D71" s="1870" t="s">
        <v>6094</v>
      </c>
      <c r="E71" s="1870">
        <v>2212.0</v>
      </c>
      <c r="F71" s="1870" t="s">
        <v>6095</v>
      </c>
      <c r="G71" s="1870">
        <v>9.55934086E8</v>
      </c>
      <c r="H71" s="1870" t="s">
        <v>6096</v>
      </c>
      <c r="I71" s="1870" t="s">
        <v>5914</v>
      </c>
      <c r="J71" s="1870" t="s">
        <v>4099</v>
      </c>
      <c r="K71" s="1870" t="s">
        <v>5915</v>
      </c>
      <c r="L71" s="1870" t="s">
        <v>6022</v>
      </c>
      <c r="M71" s="213"/>
      <c r="N71" s="213"/>
      <c r="O71" s="213"/>
      <c r="P71" s="213"/>
      <c r="Q71" s="213"/>
      <c r="R71" s="213"/>
      <c r="S71" s="213" t="str">
        <f>iferror(vlookup(U71,'Back up'!$B$2:$C$18,2),"")</f>
        <v/>
      </c>
      <c r="T71" s="213"/>
      <c r="U71" s="213"/>
    </row>
    <row r="72">
      <c r="A72" s="1871">
        <v>70.0</v>
      </c>
      <c r="B72" s="1872" t="s">
        <v>4</v>
      </c>
      <c r="C72" s="1872">
        <v>22.0</v>
      </c>
      <c r="D72" s="1872" t="s">
        <v>6097</v>
      </c>
      <c r="E72" s="1872">
        <v>2224.0</v>
      </c>
      <c r="F72" s="1872" t="s">
        <v>6098</v>
      </c>
      <c r="G72" s="1872">
        <v>9.09685068E8</v>
      </c>
      <c r="H72" s="1872" t="s">
        <v>6099</v>
      </c>
      <c r="I72" s="1872" t="s">
        <v>5914</v>
      </c>
      <c r="J72" s="1872" t="s">
        <v>4099</v>
      </c>
      <c r="K72" s="1872" t="s">
        <v>6100</v>
      </c>
      <c r="L72" s="1872" t="s">
        <v>5992</v>
      </c>
      <c r="M72" s="213"/>
      <c r="N72" s="213"/>
      <c r="O72" s="213"/>
      <c r="P72" s="213"/>
      <c r="Q72" s="213"/>
      <c r="R72" s="213"/>
      <c r="S72" s="213" t="str">
        <f>iferror(vlookup(U72,'Back up'!$B$2:$C$18,2),"")</f>
        <v/>
      </c>
      <c r="T72" s="213"/>
      <c r="U72" s="213"/>
    </row>
    <row r="73">
      <c r="A73" s="1869">
        <v>71.0</v>
      </c>
      <c r="B73" s="1870" t="s">
        <v>4</v>
      </c>
      <c r="C73" s="1870">
        <v>22.0</v>
      </c>
      <c r="D73" s="1870" t="s">
        <v>6101</v>
      </c>
      <c r="E73" s="1870">
        <v>2226.0</v>
      </c>
      <c r="F73" s="1870" t="s">
        <v>6102</v>
      </c>
      <c r="G73" s="1870">
        <v>9.25144641E8</v>
      </c>
      <c r="H73" s="1870" t="s">
        <v>6103</v>
      </c>
      <c r="I73" s="1870" t="s">
        <v>5914</v>
      </c>
      <c r="J73" s="1870" t="s">
        <v>4099</v>
      </c>
      <c r="K73" s="1870" t="s">
        <v>5915</v>
      </c>
      <c r="L73" s="1870" t="s">
        <v>6015</v>
      </c>
      <c r="M73" s="213"/>
      <c r="N73" s="213"/>
      <c r="O73" s="213"/>
      <c r="P73" s="213"/>
      <c r="Q73" s="213"/>
      <c r="R73" s="213"/>
      <c r="S73" s="213" t="str">
        <f>iferror(vlookup(U73,'Back up'!$B$2:$C$18,2),"")</f>
        <v/>
      </c>
      <c r="T73" s="213"/>
      <c r="U73" s="213"/>
    </row>
    <row r="74">
      <c r="A74" s="1871">
        <v>72.0</v>
      </c>
      <c r="B74" s="1872" t="s">
        <v>4</v>
      </c>
      <c r="C74" s="1872">
        <v>23.0</v>
      </c>
      <c r="D74" s="1872" t="s">
        <v>6104</v>
      </c>
      <c r="E74" s="1872">
        <v>2304.0</v>
      </c>
      <c r="F74" s="1872" t="s">
        <v>6105</v>
      </c>
      <c r="G74" s="1872">
        <v>8.30777454E8</v>
      </c>
      <c r="H74" s="1872" t="s">
        <v>6106</v>
      </c>
      <c r="I74" s="1872" t="s">
        <v>5914</v>
      </c>
      <c r="J74" s="1872" t="s">
        <v>4099</v>
      </c>
      <c r="K74" s="1872" t="s">
        <v>5915</v>
      </c>
      <c r="L74" s="1872" t="s">
        <v>6022</v>
      </c>
      <c r="M74" s="213"/>
      <c r="N74" s="213"/>
      <c r="O74" s="213"/>
      <c r="P74" s="213"/>
      <c r="Q74" s="213"/>
      <c r="R74" s="213"/>
      <c r="S74" s="213" t="str">
        <f>iferror(vlookup(U74,'Back up'!$B$2:$C$18,2),"")</f>
        <v/>
      </c>
      <c r="T74" s="213"/>
      <c r="U74" s="213"/>
    </row>
    <row r="75">
      <c r="A75" s="1869">
        <v>73.0</v>
      </c>
      <c r="B75" s="1870" t="s">
        <v>4</v>
      </c>
      <c r="C75" s="1870">
        <v>23.0</v>
      </c>
      <c r="D75" s="1870" t="s">
        <v>6107</v>
      </c>
      <c r="E75" s="1870">
        <v>2310.0</v>
      </c>
      <c r="F75" s="1870" t="s">
        <v>6108</v>
      </c>
      <c r="G75" s="1870">
        <v>9.09918892E8</v>
      </c>
      <c r="H75" s="1873"/>
      <c r="I75" s="1870" t="s">
        <v>5914</v>
      </c>
      <c r="J75" s="1870" t="s">
        <v>4099</v>
      </c>
      <c r="K75" s="1870" t="s">
        <v>5915</v>
      </c>
      <c r="L75" s="1870" t="s">
        <v>6015</v>
      </c>
      <c r="M75" s="213"/>
      <c r="N75" s="213"/>
      <c r="O75" s="213"/>
      <c r="P75" s="213"/>
      <c r="Q75" s="213"/>
      <c r="R75" s="213"/>
      <c r="S75" s="213" t="str">
        <f>iferror(vlookup(U75,'Back up'!$B$2:$C$18,2),"")</f>
        <v/>
      </c>
      <c r="T75" s="213"/>
      <c r="U75" s="213"/>
    </row>
    <row r="76">
      <c r="A76" s="1871">
        <v>74.0</v>
      </c>
      <c r="B76" s="1872" t="s">
        <v>4</v>
      </c>
      <c r="C76" s="1872">
        <v>23.0</v>
      </c>
      <c r="D76" s="1872" t="s">
        <v>6109</v>
      </c>
      <c r="E76" s="1872">
        <v>2318.0</v>
      </c>
      <c r="F76" s="1872" t="s">
        <v>6110</v>
      </c>
      <c r="G76" s="1872">
        <v>9.85649951E8</v>
      </c>
      <c r="H76" s="1872" t="s">
        <v>6111</v>
      </c>
      <c r="I76" s="1872" t="s">
        <v>5914</v>
      </c>
      <c r="J76" s="1872" t="s">
        <v>4099</v>
      </c>
      <c r="K76" s="1872" t="s">
        <v>5915</v>
      </c>
      <c r="L76" s="1872" t="s">
        <v>5454</v>
      </c>
      <c r="M76" s="213"/>
      <c r="N76" s="213"/>
      <c r="O76" s="213"/>
      <c r="P76" s="213"/>
      <c r="Q76" s="213"/>
      <c r="R76" s="213"/>
      <c r="S76" s="213" t="str">
        <f>iferror(vlookup(U76,'Back up'!$B$2:$C$18,2),"")</f>
        <v/>
      </c>
      <c r="T76" s="213"/>
      <c r="U76" s="213"/>
    </row>
    <row r="77">
      <c r="A77" s="1869">
        <v>75.0</v>
      </c>
      <c r="B77" s="1870" t="s">
        <v>4</v>
      </c>
      <c r="C77" s="1870">
        <v>24.0</v>
      </c>
      <c r="D77" s="1870" t="s">
        <v>6112</v>
      </c>
      <c r="E77" s="1870">
        <v>2409.0</v>
      </c>
      <c r="F77" s="1870" t="s">
        <v>6113</v>
      </c>
      <c r="G77" s="1870">
        <v>9.48242894E8</v>
      </c>
      <c r="H77" s="1870" t="s">
        <v>6114</v>
      </c>
      <c r="I77" s="1870" t="s">
        <v>5914</v>
      </c>
      <c r="J77" s="1870" t="s">
        <v>4099</v>
      </c>
      <c r="K77" s="1870" t="s">
        <v>5915</v>
      </c>
      <c r="L77" s="1870" t="s">
        <v>6022</v>
      </c>
      <c r="M77" s="213"/>
      <c r="N77" s="213"/>
      <c r="O77" s="213"/>
      <c r="P77" s="213"/>
      <c r="Q77" s="213"/>
      <c r="R77" s="213"/>
      <c r="S77" s="213" t="str">
        <f>iferror(vlookup(U77,'Back up'!$B$2:$C$18,2),"")</f>
        <v/>
      </c>
      <c r="T77" s="213"/>
      <c r="U77" s="213"/>
    </row>
    <row r="78">
      <c r="A78" s="1871">
        <v>76.0</v>
      </c>
      <c r="B78" s="1872" t="s">
        <v>4</v>
      </c>
      <c r="C78" s="1872">
        <v>24.0</v>
      </c>
      <c r="D78" s="1872" t="s">
        <v>6115</v>
      </c>
      <c r="E78" s="1872">
        <v>2413.0</v>
      </c>
      <c r="F78" s="1872" t="s">
        <v>6116</v>
      </c>
      <c r="G78" s="1872">
        <v>8.75510551E8</v>
      </c>
      <c r="H78" s="1874"/>
      <c r="I78" s="1872" t="s">
        <v>5914</v>
      </c>
      <c r="J78" s="1872" t="s">
        <v>4099</v>
      </c>
      <c r="K78" s="1872" t="s">
        <v>5915</v>
      </c>
      <c r="L78" s="1872" t="s">
        <v>265</v>
      </c>
      <c r="M78" s="213"/>
      <c r="N78" s="213"/>
      <c r="O78" s="213"/>
      <c r="P78" s="213"/>
      <c r="Q78" s="213"/>
      <c r="R78" s="213"/>
      <c r="S78" s="213" t="str">
        <f>iferror(vlookup(U78,'Back up'!$B$2:$C$18,2),"")</f>
        <v/>
      </c>
      <c r="T78" s="213"/>
      <c r="U78" s="213"/>
    </row>
    <row r="79">
      <c r="A79" s="1869">
        <v>77.0</v>
      </c>
      <c r="B79" s="1870" t="s">
        <v>4</v>
      </c>
      <c r="C79" s="1870">
        <v>24.0</v>
      </c>
      <c r="D79" s="1870" t="s">
        <v>6117</v>
      </c>
      <c r="E79" s="1870">
        <v>2415.0</v>
      </c>
      <c r="F79" s="1870" t="s">
        <v>6118</v>
      </c>
      <c r="G79" s="1870">
        <v>8.35369691E8</v>
      </c>
      <c r="H79" s="1870" t="s">
        <v>6119</v>
      </c>
      <c r="I79" s="1870" t="s">
        <v>5914</v>
      </c>
      <c r="J79" s="1870" t="s">
        <v>4099</v>
      </c>
      <c r="K79" s="1870" t="s">
        <v>5915</v>
      </c>
      <c r="L79" s="1870" t="s">
        <v>6015</v>
      </c>
      <c r="M79" s="213"/>
      <c r="N79" s="213"/>
      <c r="O79" s="213"/>
      <c r="P79" s="213"/>
      <c r="Q79" s="213"/>
      <c r="R79" s="213"/>
      <c r="S79" s="213" t="str">
        <f>iferror(vlookup(U79,'Back up'!$B$2:$C$18,2),"")</f>
        <v/>
      </c>
      <c r="T79" s="213"/>
      <c r="U79" s="213"/>
    </row>
    <row r="80">
      <c r="A80" s="1871">
        <v>78.0</v>
      </c>
      <c r="B80" s="1872" t="s">
        <v>4</v>
      </c>
      <c r="C80" s="1872">
        <v>24.0</v>
      </c>
      <c r="D80" s="1872" t="s">
        <v>6120</v>
      </c>
      <c r="E80" s="1872">
        <v>2416.0</v>
      </c>
      <c r="F80" s="1872" t="s">
        <v>5966</v>
      </c>
      <c r="G80" s="1872">
        <v>6.40988988E8</v>
      </c>
      <c r="H80" s="1872" t="s">
        <v>5967</v>
      </c>
      <c r="I80" s="1872" t="s">
        <v>5914</v>
      </c>
      <c r="J80" s="1872" t="s">
        <v>4099</v>
      </c>
      <c r="K80" s="1872" t="s">
        <v>5915</v>
      </c>
      <c r="L80" s="1872" t="s">
        <v>5454</v>
      </c>
      <c r="M80" s="213"/>
      <c r="N80" s="213"/>
      <c r="O80" s="213"/>
      <c r="P80" s="213"/>
      <c r="Q80" s="213"/>
      <c r="R80" s="213"/>
      <c r="S80" s="213" t="str">
        <f>iferror(vlookup(U80,'Back up'!$B$2:$C$18,2),"")</f>
        <v/>
      </c>
      <c r="T80" s="213"/>
      <c r="U80" s="213"/>
    </row>
    <row r="81">
      <c r="A81" s="1869">
        <v>79.0</v>
      </c>
      <c r="B81" s="1870" t="s">
        <v>4</v>
      </c>
      <c r="C81" s="1870">
        <v>25.0</v>
      </c>
      <c r="D81" s="1870" t="s">
        <v>6121</v>
      </c>
      <c r="E81" s="1870">
        <v>2513.0</v>
      </c>
      <c r="F81" s="1870" t="s">
        <v>6122</v>
      </c>
      <c r="G81" s="1870">
        <v>9.59609312E8</v>
      </c>
      <c r="H81" s="1870" t="s">
        <v>6123</v>
      </c>
      <c r="I81" s="1870" t="s">
        <v>5914</v>
      </c>
      <c r="J81" s="1870" t="s">
        <v>4099</v>
      </c>
      <c r="K81" s="1870" t="s">
        <v>5915</v>
      </c>
      <c r="L81" s="1870" t="s">
        <v>5916</v>
      </c>
      <c r="M81" s="213"/>
      <c r="N81" s="213"/>
      <c r="O81" s="213"/>
      <c r="P81" s="213"/>
      <c r="Q81" s="213"/>
      <c r="R81" s="213"/>
      <c r="S81" s="213" t="str">
        <f>iferror(vlookup(U81,'Back up'!$B$2:$C$18,2),"")</f>
        <v/>
      </c>
      <c r="T81" s="213"/>
      <c r="U81" s="213"/>
    </row>
    <row r="82">
      <c r="A82" s="1871">
        <v>80.0</v>
      </c>
      <c r="B82" s="1872" t="s">
        <v>4</v>
      </c>
      <c r="C82" s="1872">
        <v>26.0</v>
      </c>
      <c r="D82" s="1872" t="s">
        <v>6124</v>
      </c>
      <c r="E82" s="1872">
        <v>2602.0</v>
      </c>
      <c r="F82" s="1872" t="s">
        <v>6125</v>
      </c>
      <c r="G82" s="1872">
        <v>8.98916211E8</v>
      </c>
      <c r="H82" s="1872" t="s">
        <v>5974</v>
      </c>
      <c r="I82" s="1872" t="s">
        <v>5914</v>
      </c>
      <c r="J82" s="1872" t="s">
        <v>4099</v>
      </c>
      <c r="K82" s="1872" t="s">
        <v>5915</v>
      </c>
      <c r="L82" s="1872" t="s">
        <v>5926</v>
      </c>
      <c r="M82" s="213"/>
      <c r="N82" s="213"/>
      <c r="O82" s="213"/>
      <c r="P82" s="213"/>
      <c r="Q82" s="213"/>
      <c r="R82" s="213"/>
      <c r="S82" s="213" t="str">
        <f>iferror(vlookup(U82,'Back up'!$B$2:$C$18,2),"")</f>
        <v/>
      </c>
      <c r="T82" s="213"/>
      <c r="U82" s="213"/>
    </row>
    <row r="83">
      <c r="A83" s="1869">
        <v>81.0</v>
      </c>
      <c r="B83" s="1870" t="s">
        <v>4</v>
      </c>
      <c r="C83" s="1870">
        <v>26.0</v>
      </c>
      <c r="D83" s="1870" t="s">
        <v>6126</v>
      </c>
      <c r="E83" s="1870">
        <v>2613.0</v>
      </c>
      <c r="F83" s="1870" t="s">
        <v>6072</v>
      </c>
      <c r="G83" s="1870">
        <v>9.70570865E8</v>
      </c>
      <c r="H83" s="1870" t="s">
        <v>6073</v>
      </c>
      <c r="I83" s="1870" t="s">
        <v>5920</v>
      </c>
      <c r="J83" s="1870" t="s">
        <v>4212</v>
      </c>
      <c r="K83" s="1870" t="s">
        <v>5915</v>
      </c>
      <c r="L83" s="1870" t="s">
        <v>6022</v>
      </c>
      <c r="M83" s="213"/>
      <c r="N83" s="213"/>
      <c r="O83" s="213"/>
      <c r="P83" s="213"/>
      <c r="Q83" s="213"/>
      <c r="R83" s="213"/>
      <c r="S83" s="213" t="str">
        <f>iferror(vlookup(U83,'Back up'!$B$2:$C$18,2),"")</f>
        <v/>
      </c>
      <c r="T83" s="213"/>
      <c r="U83" s="213"/>
    </row>
    <row r="84">
      <c r="A84" s="1871">
        <v>82.0</v>
      </c>
      <c r="B84" s="1872" t="s">
        <v>4</v>
      </c>
      <c r="C84" s="1872">
        <v>26.0</v>
      </c>
      <c r="D84" s="1872" t="s">
        <v>6127</v>
      </c>
      <c r="E84" s="1872">
        <v>2618.0</v>
      </c>
      <c r="F84" s="1872" t="s">
        <v>6128</v>
      </c>
      <c r="G84" s="1872">
        <v>8.66066608E8</v>
      </c>
      <c r="H84" s="1872" t="s">
        <v>6129</v>
      </c>
      <c r="I84" s="1872" t="s">
        <v>5914</v>
      </c>
      <c r="J84" s="1872" t="s">
        <v>4099</v>
      </c>
      <c r="K84" s="1872" t="s">
        <v>5915</v>
      </c>
      <c r="L84" s="1872" t="s">
        <v>5958</v>
      </c>
      <c r="M84" s="213"/>
      <c r="N84" s="213"/>
      <c r="O84" s="213"/>
      <c r="P84" s="213"/>
      <c r="Q84" s="213"/>
      <c r="R84" s="213"/>
      <c r="S84" s="213" t="str">
        <f>iferror(vlookup(U84,'Back up'!$B$2:$C$18,2),"")</f>
        <v/>
      </c>
      <c r="T84" s="213"/>
      <c r="U84" s="213"/>
    </row>
    <row r="85">
      <c r="A85" s="1869">
        <v>83.0</v>
      </c>
      <c r="B85" s="1870" t="s">
        <v>4</v>
      </c>
      <c r="C85" s="1870">
        <v>27.0</v>
      </c>
      <c r="D85" s="1870" t="s">
        <v>6130</v>
      </c>
      <c r="E85" s="1870">
        <v>2703.0</v>
      </c>
      <c r="F85" s="1870" t="s">
        <v>6131</v>
      </c>
      <c r="G85" s="1870">
        <v>8.24559962E8</v>
      </c>
      <c r="H85" s="1873"/>
      <c r="I85" s="1870" t="s">
        <v>5914</v>
      </c>
      <c r="J85" s="1870" t="s">
        <v>4149</v>
      </c>
      <c r="K85" s="1870" t="s">
        <v>5915</v>
      </c>
      <c r="L85" s="1870" t="s">
        <v>6022</v>
      </c>
      <c r="M85" s="213"/>
      <c r="N85" s="213"/>
      <c r="O85" s="213"/>
      <c r="P85" s="213"/>
      <c r="Q85" s="213"/>
      <c r="R85" s="213"/>
      <c r="S85" s="213" t="str">
        <f>iferror(vlookup(U85,'Back up'!$B$2:$C$18,2),"")</f>
        <v/>
      </c>
      <c r="T85" s="213"/>
      <c r="U85" s="213"/>
    </row>
    <row r="86">
      <c r="A86" s="1871">
        <v>84.0</v>
      </c>
      <c r="B86" s="1872" t="s">
        <v>4</v>
      </c>
      <c r="C86" s="1872">
        <v>27.0</v>
      </c>
      <c r="D86" s="1872" t="s">
        <v>6132</v>
      </c>
      <c r="E86" s="1872">
        <v>2704.0</v>
      </c>
      <c r="F86" s="1872" t="s">
        <v>6133</v>
      </c>
      <c r="G86" s="1872">
        <v>8.52225678E8</v>
      </c>
      <c r="H86" s="1872" t="s">
        <v>6134</v>
      </c>
      <c r="I86" s="1872" t="s">
        <v>5920</v>
      </c>
      <c r="J86" s="1872" t="s">
        <v>4149</v>
      </c>
      <c r="K86" s="1872" t="s">
        <v>5915</v>
      </c>
      <c r="L86" s="1872" t="s">
        <v>663</v>
      </c>
      <c r="M86" s="213"/>
      <c r="N86" s="213"/>
      <c r="O86" s="213"/>
      <c r="P86" s="213"/>
      <c r="Q86" s="213"/>
      <c r="R86" s="213"/>
      <c r="S86" s="213" t="str">
        <f>iferror(vlookup(U86,'Back up'!$B$2:$C$18,2),"")</f>
        <v/>
      </c>
      <c r="T86" s="213"/>
      <c r="U86" s="213"/>
    </row>
    <row r="87">
      <c r="A87" s="1869">
        <v>85.0</v>
      </c>
      <c r="B87" s="1870" t="s">
        <v>4</v>
      </c>
      <c r="C87" s="1870">
        <v>27.0</v>
      </c>
      <c r="D87" s="1870" t="s">
        <v>6135</v>
      </c>
      <c r="E87" s="1870">
        <v>2705.0</v>
      </c>
      <c r="F87" s="1870" t="s">
        <v>6133</v>
      </c>
      <c r="G87" s="1870">
        <v>8.52225678E8</v>
      </c>
      <c r="H87" s="1870" t="s">
        <v>6134</v>
      </c>
      <c r="I87" s="1870" t="s">
        <v>5914</v>
      </c>
      <c r="J87" s="1870" t="s">
        <v>4149</v>
      </c>
      <c r="K87" s="1870" t="s">
        <v>5915</v>
      </c>
      <c r="L87" s="1870" t="s">
        <v>663</v>
      </c>
      <c r="M87" s="213"/>
      <c r="N87" s="213"/>
      <c r="O87" s="213"/>
      <c r="P87" s="213"/>
      <c r="Q87" s="213"/>
      <c r="R87" s="213"/>
      <c r="S87" s="213" t="str">
        <f>iferror(vlookup(U87,'Back up'!$B$2:$C$18,2),"")</f>
        <v/>
      </c>
      <c r="T87" s="213"/>
      <c r="U87" s="213"/>
    </row>
    <row r="88">
      <c r="A88" s="1871">
        <v>86.0</v>
      </c>
      <c r="B88" s="1872" t="s">
        <v>4</v>
      </c>
      <c r="C88" s="1872">
        <v>27.0</v>
      </c>
      <c r="D88" s="1872" t="s">
        <v>6136</v>
      </c>
      <c r="E88" s="1872">
        <v>2707.0</v>
      </c>
      <c r="F88" s="1872" t="s">
        <v>6137</v>
      </c>
      <c r="G88" s="1872">
        <v>9.62955265E8</v>
      </c>
      <c r="H88" s="1872" t="s">
        <v>6138</v>
      </c>
      <c r="I88" s="1872" t="s">
        <v>5914</v>
      </c>
      <c r="J88" s="1872" t="s">
        <v>4149</v>
      </c>
      <c r="K88" s="1872" t="s">
        <v>5915</v>
      </c>
      <c r="L88" s="1872" t="s">
        <v>6139</v>
      </c>
      <c r="M88" s="213"/>
      <c r="N88" s="213"/>
      <c r="O88" s="213"/>
      <c r="P88" s="213"/>
      <c r="Q88" s="213"/>
      <c r="R88" s="213"/>
      <c r="S88" s="213" t="str">
        <f>iferror(vlookup(U88,'Back up'!$B$2:$C$18,2),"")</f>
        <v/>
      </c>
      <c r="T88" s="213"/>
      <c r="U88" s="213"/>
    </row>
    <row r="89">
      <c r="A89" s="1869">
        <v>87.0</v>
      </c>
      <c r="B89" s="1870" t="s">
        <v>4</v>
      </c>
      <c r="C89" s="1870">
        <v>27.0</v>
      </c>
      <c r="D89" s="1870" t="s">
        <v>6140</v>
      </c>
      <c r="E89" s="1870">
        <v>2710.0</v>
      </c>
      <c r="F89" s="1870" t="s">
        <v>6141</v>
      </c>
      <c r="G89" s="1870">
        <v>9.89034357E8</v>
      </c>
      <c r="H89" s="1870" t="s">
        <v>6142</v>
      </c>
      <c r="I89" s="1870" t="s">
        <v>5914</v>
      </c>
      <c r="J89" s="1870" t="s">
        <v>4099</v>
      </c>
      <c r="K89" s="1870" t="s">
        <v>5915</v>
      </c>
      <c r="L89" s="1870" t="s">
        <v>6015</v>
      </c>
      <c r="M89" s="213"/>
      <c r="N89" s="213"/>
      <c r="O89" s="213"/>
      <c r="P89" s="213"/>
      <c r="Q89" s="213"/>
      <c r="R89" s="213"/>
      <c r="S89" s="213" t="str">
        <f>iferror(vlookup(U89,'Back up'!$B$2:$C$18,2),"")</f>
        <v/>
      </c>
      <c r="T89" s="213"/>
      <c r="U89" s="213"/>
    </row>
    <row r="90">
      <c r="A90" s="1871">
        <v>88.0</v>
      </c>
      <c r="B90" s="1872" t="s">
        <v>4</v>
      </c>
      <c r="C90" s="1872">
        <v>27.0</v>
      </c>
      <c r="D90" s="1872" t="s">
        <v>6143</v>
      </c>
      <c r="E90" s="1872">
        <v>2712.0</v>
      </c>
      <c r="F90" s="1872" t="s">
        <v>6144</v>
      </c>
      <c r="G90" s="1872">
        <v>6.17399222E8</v>
      </c>
      <c r="H90" s="1872" t="s">
        <v>6145</v>
      </c>
      <c r="I90" s="1872" t="s">
        <v>5914</v>
      </c>
      <c r="J90" s="1872" t="s">
        <v>4099</v>
      </c>
      <c r="K90" s="1872" t="s">
        <v>5915</v>
      </c>
      <c r="L90" s="1872" t="s">
        <v>6022</v>
      </c>
      <c r="M90" s="213"/>
      <c r="N90" s="213"/>
      <c r="O90" s="213"/>
      <c r="P90" s="213"/>
      <c r="Q90" s="213"/>
      <c r="R90" s="213"/>
      <c r="S90" s="213" t="str">
        <f>iferror(vlookup(U90,'Back up'!$B$2:$C$18,2),"")</f>
        <v/>
      </c>
      <c r="T90" s="213"/>
      <c r="U90" s="213"/>
    </row>
    <row r="91">
      <c r="A91" s="1869">
        <v>89.0</v>
      </c>
      <c r="B91" s="1870" t="s">
        <v>4</v>
      </c>
      <c r="C91" s="1870">
        <v>28.0</v>
      </c>
      <c r="D91" s="1870" t="s">
        <v>6146</v>
      </c>
      <c r="E91" s="1870">
        <v>2803.0</v>
      </c>
      <c r="F91" s="1870" t="s">
        <v>6147</v>
      </c>
      <c r="G91" s="1870">
        <v>9.42392555E8</v>
      </c>
      <c r="H91" s="1870" t="s">
        <v>6148</v>
      </c>
      <c r="I91" s="1870" t="s">
        <v>5914</v>
      </c>
      <c r="J91" s="1870" t="s">
        <v>4516</v>
      </c>
      <c r="K91" s="1870" t="s">
        <v>5915</v>
      </c>
      <c r="L91" s="1870" t="s">
        <v>5454</v>
      </c>
      <c r="M91" s="213"/>
      <c r="N91" s="213"/>
      <c r="O91" s="213"/>
      <c r="P91" s="213"/>
      <c r="Q91" s="213"/>
      <c r="R91" s="213"/>
      <c r="S91" s="213" t="str">
        <f>iferror(vlookup(U91,'Back up'!$B$2:$C$18,2),"")</f>
        <v/>
      </c>
      <c r="T91" s="213"/>
      <c r="U91" s="213"/>
    </row>
    <row r="92">
      <c r="A92" s="1871">
        <v>90.0</v>
      </c>
      <c r="B92" s="1872" t="s">
        <v>4</v>
      </c>
      <c r="C92" s="1872">
        <v>28.0</v>
      </c>
      <c r="D92" s="1872" t="s">
        <v>6149</v>
      </c>
      <c r="E92" s="1872">
        <v>2804.0</v>
      </c>
      <c r="F92" s="1872" t="s">
        <v>6150</v>
      </c>
      <c r="G92" s="1872">
        <v>8.10012543E8</v>
      </c>
      <c r="H92" s="1872" t="s">
        <v>6151</v>
      </c>
      <c r="I92" s="1872" t="s">
        <v>6050</v>
      </c>
      <c r="J92" s="1872" t="s">
        <v>4149</v>
      </c>
      <c r="K92" s="1872" t="s">
        <v>5915</v>
      </c>
      <c r="L92" s="1872" t="s">
        <v>6022</v>
      </c>
      <c r="M92" s="213"/>
      <c r="N92" s="213"/>
      <c r="O92" s="213"/>
      <c r="P92" s="213"/>
      <c r="Q92" s="213"/>
      <c r="R92" s="213"/>
      <c r="S92" s="213" t="str">
        <f>iferror(vlookup(U92,'Back up'!$B$2:$C$18,2),"")</f>
        <v/>
      </c>
      <c r="T92" s="213"/>
      <c r="U92" s="213"/>
    </row>
    <row r="93">
      <c r="A93" s="1869">
        <v>91.0</v>
      </c>
      <c r="B93" s="1870" t="s">
        <v>4</v>
      </c>
      <c r="C93" s="1870">
        <v>28.0</v>
      </c>
      <c r="D93" s="1870" t="s">
        <v>6152</v>
      </c>
      <c r="E93" s="1870">
        <v>2806.0</v>
      </c>
      <c r="F93" s="1870" t="s">
        <v>6153</v>
      </c>
      <c r="G93" s="1870">
        <v>8.18057535E8</v>
      </c>
      <c r="H93" s="1870" t="s">
        <v>6154</v>
      </c>
      <c r="I93" s="1870" t="s">
        <v>5914</v>
      </c>
      <c r="J93" s="1870" t="s">
        <v>4149</v>
      </c>
      <c r="K93" s="1870" t="s">
        <v>5915</v>
      </c>
      <c r="L93" s="1870" t="s">
        <v>6015</v>
      </c>
      <c r="M93" s="213"/>
      <c r="N93" s="213"/>
      <c r="O93" s="213"/>
      <c r="P93" s="213"/>
      <c r="Q93" s="213"/>
      <c r="R93" s="213"/>
      <c r="S93" s="213" t="str">
        <f>iferror(vlookup(U93,'Back up'!$B$2:$C$18,2),"")</f>
        <v/>
      </c>
      <c r="T93" s="213"/>
      <c r="U93" s="213"/>
    </row>
    <row r="94">
      <c r="A94" s="1871">
        <v>92.0</v>
      </c>
      <c r="B94" s="1872" t="s">
        <v>4</v>
      </c>
      <c r="C94" s="1872">
        <v>28.0</v>
      </c>
      <c r="D94" s="1872" t="s">
        <v>6155</v>
      </c>
      <c r="E94" s="1872">
        <v>2818.0</v>
      </c>
      <c r="F94" s="1872" t="s">
        <v>6156</v>
      </c>
      <c r="G94" s="1872">
        <v>9.3556638E8</v>
      </c>
      <c r="H94" s="1872" t="s">
        <v>6157</v>
      </c>
      <c r="I94" s="1872" t="s">
        <v>5914</v>
      </c>
      <c r="J94" s="1872" t="s">
        <v>4099</v>
      </c>
      <c r="K94" s="1872" t="s">
        <v>5915</v>
      </c>
      <c r="L94" s="1872" t="s">
        <v>6158</v>
      </c>
      <c r="M94" s="213"/>
      <c r="N94" s="213"/>
      <c r="O94" s="213"/>
      <c r="P94" s="213"/>
      <c r="Q94" s="213"/>
      <c r="R94" s="213"/>
      <c r="S94" s="213" t="str">
        <f>iferror(vlookup(U94,'Back up'!$B$2:$C$18,2),"")</f>
        <v/>
      </c>
      <c r="T94" s="213"/>
      <c r="U94" s="213"/>
    </row>
    <row r="95">
      <c r="A95" s="1869">
        <v>93.0</v>
      </c>
      <c r="B95" s="1870" t="s">
        <v>4</v>
      </c>
      <c r="C95" s="1870">
        <v>29.0</v>
      </c>
      <c r="D95" s="1870" t="s">
        <v>6159</v>
      </c>
      <c r="E95" s="1870">
        <v>2907.0</v>
      </c>
      <c r="F95" s="1870" t="s">
        <v>6160</v>
      </c>
      <c r="G95" s="1870">
        <v>8.35355565E8</v>
      </c>
      <c r="H95" s="1870" t="s">
        <v>6161</v>
      </c>
      <c r="I95" s="1870" t="s">
        <v>5914</v>
      </c>
      <c r="J95" s="1870" t="s">
        <v>4099</v>
      </c>
      <c r="K95" s="1870" t="s">
        <v>5915</v>
      </c>
      <c r="L95" s="1870" t="s">
        <v>6022</v>
      </c>
      <c r="M95" s="213"/>
      <c r="N95" s="213"/>
      <c r="O95" s="213"/>
      <c r="P95" s="213"/>
      <c r="Q95" s="213"/>
      <c r="R95" s="213"/>
      <c r="S95" s="213" t="str">
        <f>iferror(vlookup(U95,'Back up'!$B$2:$C$18,2),"")</f>
        <v/>
      </c>
      <c r="T95" s="213"/>
      <c r="U95" s="213"/>
    </row>
    <row r="96">
      <c r="A96" s="1871">
        <v>94.0</v>
      </c>
      <c r="B96" s="1872" t="s">
        <v>4</v>
      </c>
      <c r="C96" s="1872">
        <v>30.0</v>
      </c>
      <c r="D96" s="1872" t="s">
        <v>6162</v>
      </c>
      <c r="E96" s="1872">
        <v>3011.0</v>
      </c>
      <c r="F96" s="1872" t="s">
        <v>6163</v>
      </c>
      <c r="G96" s="1872">
        <v>9.10397384E8</v>
      </c>
      <c r="H96" s="1872" t="s">
        <v>6164</v>
      </c>
      <c r="I96" s="1872" t="s">
        <v>5914</v>
      </c>
      <c r="J96" s="1872" t="s">
        <v>4099</v>
      </c>
      <c r="K96" s="1872" t="s">
        <v>5915</v>
      </c>
      <c r="L96" s="1872" t="s">
        <v>6022</v>
      </c>
      <c r="M96" s="213"/>
      <c r="N96" s="213"/>
      <c r="O96" s="213"/>
      <c r="P96" s="213"/>
      <c r="Q96" s="213"/>
      <c r="R96" s="213"/>
      <c r="S96" s="213" t="str">
        <f>iferror(vlookup(U96,'Back up'!$B$2:$C$18,2),"")</f>
        <v/>
      </c>
      <c r="T96" s="213"/>
      <c r="U96" s="213"/>
    </row>
    <row r="97">
      <c r="A97" s="1869">
        <v>95.0</v>
      </c>
      <c r="B97" s="1870" t="s">
        <v>4</v>
      </c>
      <c r="C97" s="1870">
        <v>30.0</v>
      </c>
      <c r="D97" s="1870" t="s">
        <v>6165</v>
      </c>
      <c r="E97" s="1870">
        <v>3016.0</v>
      </c>
      <c r="F97" s="1870" t="s">
        <v>6166</v>
      </c>
      <c r="G97" s="1870">
        <v>8.51096997E8</v>
      </c>
      <c r="H97" s="1870" t="s">
        <v>6167</v>
      </c>
      <c r="I97" s="1870" t="s">
        <v>5914</v>
      </c>
      <c r="J97" s="1870" t="s">
        <v>4099</v>
      </c>
      <c r="K97" s="1870" t="s">
        <v>5915</v>
      </c>
      <c r="L97" s="1870" t="s">
        <v>2108</v>
      </c>
      <c r="M97" s="213"/>
      <c r="N97" s="213"/>
      <c r="O97" s="213"/>
      <c r="P97" s="213"/>
      <c r="Q97" s="213"/>
      <c r="R97" s="213"/>
      <c r="S97" s="213" t="str">
        <f>iferror(vlookup(U97,'Back up'!$B$2:$C$18,2),"")</f>
        <v/>
      </c>
      <c r="T97" s="213"/>
      <c r="U97" s="213"/>
    </row>
    <row r="98">
      <c r="A98" s="1871">
        <v>96.0</v>
      </c>
      <c r="B98" s="1872" t="s">
        <v>4</v>
      </c>
      <c r="C98" s="1872">
        <v>32.0</v>
      </c>
      <c r="D98" s="1872" t="s">
        <v>6168</v>
      </c>
      <c r="E98" s="1872">
        <v>3212.0</v>
      </c>
      <c r="F98" s="1872" t="s">
        <v>6169</v>
      </c>
      <c r="G98" s="1872">
        <v>8.00475881E8</v>
      </c>
      <c r="H98" s="1872" t="s">
        <v>6170</v>
      </c>
      <c r="I98" s="1872" t="s">
        <v>5914</v>
      </c>
      <c r="J98" s="1872" t="s">
        <v>4099</v>
      </c>
      <c r="K98" s="1872" t="s">
        <v>5915</v>
      </c>
      <c r="L98" s="1872" t="s">
        <v>6015</v>
      </c>
      <c r="M98" s="213"/>
      <c r="N98" s="213"/>
      <c r="O98" s="213"/>
      <c r="P98" s="213"/>
      <c r="Q98" s="213"/>
      <c r="R98" s="213"/>
      <c r="S98" s="213" t="str">
        <f>iferror(vlookup(U98,'Back up'!$B$2:$C$18,2),"")</f>
        <v/>
      </c>
      <c r="T98" s="213"/>
      <c r="U98" s="213"/>
    </row>
    <row r="99">
      <c r="A99" s="1869">
        <v>97.0</v>
      </c>
      <c r="B99" s="1870" t="s">
        <v>4</v>
      </c>
      <c r="C99" s="1870">
        <v>33.0</v>
      </c>
      <c r="D99" s="1870" t="s">
        <v>6171</v>
      </c>
      <c r="E99" s="1870">
        <v>3304.0</v>
      </c>
      <c r="F99" s="1870" t="s">
        <v>6172</v>
      </c>
      <c r="G99" s="1870">
        <v>9.5679223E8</v>
      </c>
      <c r="H99" s="1870" t="s">
        <v>6173</v>
      </c>
      <c r="I99" s="1870" t="s">
        <v>5914</v>
      </c>
      <c r="J99" s="1870" t="s">
        <v>4099</v>
      </c>
      <c r="K99" s="1870" t="s">
        <v>5915</v>
      </c>
      <c r="L99" s="1870" t="s">
        <v>6022</v>
      </c>
      <c r="M99" s="213"/>
      <c r="N99" s="213"/>
      <c r="O99" s="213"/>
      <c r="P99" s="213"/>
      <c r="Q99" s="213"/>
      <c r="R99" s="213"/>
      <c r="S99" s="213" t="str">
        <f>iferror(vlookup(U99,'Back up'!$B$2:$C$18,2),"")</f>
        <v/>
      </c>
      <c r="T99" s="213"/>
      <c r="U99" s="213"/>
    </row>
    <row r="100">
      <c r="A100" s="1871">
        <v>98.0</v>
      </c>
      <c r="B100" s="1872" t="s">
        <v>4</v>
      </c>
      <c r="C100" s="1872">
        <v>33.0</v>
      </c>
      <c r="D100" s="1872" t="s">
        <v>6174</v>
      </c>
      <c r="E100" s="1872">
        <v>3314.0</v>
      </c>
      <c r="F100" s="1872" t="s">
        <v>6175</v>
      </c>
      <c r="G100" s="1872">
        <v>9.27713167E8</v>
      </c>
      <c r="H100" s="1874"/>
      <c r="I100" s="1872" t="s">
        <v>5914</v>
      </c>
      <c r="J100" s="1872" t="s">
        <v>4149</v>
      </c>
      <c r="K100" s="1872" t="s">
        <v>5915</v>
      </c>
      <c r="L100" s="1872" t="s">
        <v>5049</v>
      </c>
      <c r="M100" s="213"/>
      <c r="N100" s="213"/>
      <c r="O100" s="213"/>
      <c r="P100" s="213"/>
      <c r="Q100" s="213"/>
      <c r="R100" s="213"/>
      <c r="S100" s="213" t="str">
        <f>iferror(vlookup(U100,'Back up'!$B$2:$C$18,2),"")</f>
        <v/>
      </c>
      <c r="T100" s="213"/>
      <c r="U100" s="213"/>
    </row>
    <row r="101">
      <c r="A101" s="1869">
        <v>99.0</v>
      </c>
      <c r="B101" s="1870" t="s">
        <v>4</v>
      </c>
      <c r="C101" s="1870">
        <v>33.0</v>
      </c>
      <c r="D101" s="1870" t="s">
        <v>6176</v>
      </c>
      <c r="E101" s="1870">
        <v>3316.0</v>
      </c>
      <c r="F101" s="1870" t="s">
        <v>6177</v>
      </c>
      <c r="G101" s="1870">
        <v>8.13565067E8</v>
      </c>
      <c r="H101" s="1870" t="s">
        <v>6178</v>
      </c>
      <c r="I101" s="1870" t="s">
        <v>5914</v>
      </c>
      <c r="J101" s="1870" t="s">
        <v>4099</v>
      </c>
      <c r="K101" s="1870" t="s">
        <v>5915</v>
      </c>
      <c r="L101" s="1870" t="s">
        <v>6022</v>
      </c>
      <c r="M101" s="213"/>
      <c r="N101" s="213"/>
      <c r="O101" s="213"/>
      <c r="P101" s="213"/>
      <c r="Q101" s="213"/>
      <c r="R101" s="213"/>
      <c r="S101" s="213" t="str">
        <f>iferror(vlookup(U101,'Back up'!$B$2:$C$18,2),"")</f>
        <v/>
      </c>
      <c r="T101" s="213"/>
      <c r="U101" s="213"/>
    </row>
    <row r="102">
      <c r="A102" s="1871">
        <v>100.0</v>
      </c>
      <c r="B102" s="1872" t="s">
        <v>4</v>
      </c>
      <c r="C102" s="1872">
        <v>34.0</v>
      </c>
      <c r="D102" s="1872" t="s">
        <v>6179</v>
      </c>
      <c r="E102" s="1872">
        <v>3414.0</v>
      </c>
      <c r="F102" s="1872" t="s">
        <v>6180</v>
      </c>
      <c r="G102" s="1872">
        <v>9.58244261E8</v>
      </c>
      <c r="H102" s="1874"/>
      <c r="I102" s="1872" t="s">
        <v>5914</v>
      </c>
      <c r="J102" s="1872" t="s">
        <v>4099</v>
      </c>
      <c r="K102" s="1872" t="s">
        <v>5915</v>
      </c>
      <c r="L102" s="1872" t="s">
        <v>5049</v>
      </c>
      <c r="M102" s="213"/>
      <c r="N102" s="213"/>
      <c r="O102" s="213"/>
      <c r="P102" s="213"/>
      <c r="Q102" s="213"/>
      <c r="R102" s="213"/>
      <c r="S102" s="213" t="str">
        <f>iferror(vlookup(U102,'Back up'!$B$2:$C$18,2),"")</f>
        <v/>
      </c>
      <c r="T102" s="213"/>
      <c r="U102" s="213"/>
    </row>
    <row r="103">
      <c r="A103" s="1869">
        <v>101.0</v>
      </c>
      <c r="B103" s="1870" t="s">
        <v>4</v>
      </c>
      <c r="C103" s="1870">
        <v>35.0</v>
      </c>
      <c r="D103" s="1870" t="s">
        <v>6181</v>
      </c>
      <c r="E103" s="1870">
        <v>3501.0</v>
      </c>
      <c r="F103" s="1870" t="s">
        <v>6182</v>
      </c>
      <c r="G103" s="1870">
        <v>8.3015095E8</v>
      </c>
      <c r="H103" s="1870" t="s">
        <v>6183</v>
      </c>
      <c r="I103" s="1870" t="s">
        <v>5914</v>
      </c>
      <c r="J103" s="1870" t="s">
        <v>4099</v>
      </c>
      <c r="K103" s="1870" t="s">
        <v>5915</v>
      </c>
      <c r="L103" s="1870" t="s">
        <v>6015</v>
      </c>
      <c r="M103" s="213"/>
      <c r="N103" s="213"/>
      <c r="O103" s="213"/>
      <c r="P103" s="213"/>
      <c r="Q103" s="213"/>
      <c r="R103" s="213"/>
      <c r="S103" s="213" t="str">
        <f>iferror(vlookup(U103,'Back up'!$B$2:$C$18,2),"")</f>
        <v/>
      </c>
      <c r="T103" s="213"/>
      <c r="U103" s="213"/>
    </row>
    <row r="104">
      <c r="A104" s="1871">
        <v>102.0</v>
      </c>
      <c r="B104" s="1872" t="s">
        <v>4</v>
      </c>
      <c r="C104" s="1872">
        <v>35.0</v>
      </c>
      <c r="D104" s="1872" t="s">
        <v>6184</v>
      </c>
      <c r="E104" s="1872">
        <v>3502.0</v>
      </c>
      <c r="F104" s="1872" t="s">
        <v>2548</v>
      </c>
      <c r="G104" s="1872">
        <v>9.00266199E8</v>
      </c>
      <c r="H104" s="1874"/>
      <c r="I104" s="1872" t="s">
        <v>5920</v>
      </c>
      <c r="J104" s="1872" t="s">
        <v>4128</v>
      </c>
      <c r="K104" s="1872" t="s">
        <v>5915</v>
      </c>
      <c r="L104" s="1872" t="s">
        <v>663</v>
      </c>
      <c r="M104" s="213"/>
      <c r="N104" s="213"/>
      <c r="O104" s="213"/>
      <c r="P104" s="213"/>
      <c r="Q104" s="213"/>
      <c r="R104" s="213"/>
      <c r="S104" s="213" t="str">
        <f>iferror(vlookup(U104,'Back up'!$B$2:$C$18,2),"")</f>
        <v/>
      </c>
      <c r="T104" s="213"/>
      <c r="U104" s="213"/>
    </row>
    <row r="105">
      <c r="A105" s="1869">
        <v>103.0</v>
      </c>
      <c r="B105" s="1870" t="s">
        <v>4</v>
      </c>
      <c r="C105" s="1870">
        <v>35.0</v>
      </c>
      <c r="D105" s="1870" t="s">
        <v>6185</v>
      </c>
      <c r="E105" s="1870">
        <v>3504.0</v>
      </c>
      <c r="F105" s="1870" t="s">
        <v>6186</v>
      </c>
      <c r="G105" s="1870">
        <v>8.58353211E8</v>
      </c>
      <c r="H105" s="1870" t="s">
        <v>6187</v>
      </c>
      <c r="I105" s="1870" t="s">
        <v>5914</v>
      </c>
      <c r="J105" s="1870" t="s">
        <v>4516</v>
      </c>
      <c r="K105" s="1870" t="s">
        <v>5915</v>
      </c>
      <c r="L105" s="1870" t="s">
        <v>663</v>
      </c>
      <c r="M105" s="213"/>
      <c r="N105" s="213"/>
      <c r="O105" s="213"/>
      <c r="P105" s="213"/>
      <c r="Q105" s="213"/>
      <c r="R105" s="213"/>
      <c r="S105" s="213" t="str">
        <f>iferror(vlookup(U105,'Back up'!$B$2:$C$18,2),"")</f>
        <v/>
      </c>
      <c r="T105" s="213"/>
      <c r="U105" s="213"/>
    </row>
    <row r="106">
      <c r="A106" s="1871">
        <v>104.0</v>
      </c>
      <c r="B106" s="1872" t="s">
        <v>4</v>
      </c>
      <c r="C106" s="1872">
        <v>35.0</v>
      </c>
      <c r="D106" s="1872" t="s">
        <v>6188</v>
      </c>
      <c r="E106" s="1872">
        <v>3509.0</v>
      </c>
      <c r="F106" s="1872" t="s">
        <v>6133</v>
      </c>
      <c r="G106" s="1872">
        <v>8.52225678E8</v>
      </c>
      <c r="H106" s="1872" t="s">
        <v>6134</v>
      </c>
      <c r="I106" s="1872" t="s">
        <v>5920</v>
      </c>
      <c r="J106" s="1872" t="s">
        <v>4149</v>
      </c>
      <c r="K106" s="1872" t="s">
        <v>5915</v>
      </c>
      <c r="L106" s="1872" t="s">
        <v>6015</v>
      </c>
      <c r="M106" s="1114"/>
      <c r="N106" s="1114"/>
      <c r="O106" s="1114"/>
      <c r="P106" s="1114"/>
      <c r="Q106" s="1114"/>
      <c r="R106" s="1114"/>
      <c r="S106" s="1114" t="str">
        <f>iferror(vlookup(U106,'Back up'!$B$2:$C$18,2),"")</f>
        <v/>
      </c>
      <c r="T106" s="1114"/>
      <c r="U106" s="1114"/>
    </row>
    <row r="107">
      <c r="A107" s="1869">
        <v>105.0</v>
      </c>
      <c r="B107" s="1870" t="s">
        <v>4</v>
      </c>
      <c r="C107" s="1870">
        <v>35.0</v>
      </c>
      <c r="D107" s="1870" t="s">
        <v>6189</v>
      </c>
      <c r="E107" s="1870">
        <v>3514.0</v>
      </c>
      <c r="F107" s="1870" t="s">
        <v>6190</v>
      </c>
      <c r="G107" s="1870">
        <v>9.17783337E8</v>
      </c>
      <c r="H107" s="1870" t="s">
        <v>6191</v>
      </c>
      <c r="I107" s="1870" t="s">
        <v>5914</v>
      </c>
      <c r="J107" s="1870" t="s">
        <v>4149</v>
      </c>
      <c r="K107" s="1870" t="s">
        <v>5915</v>
      </c>
      <c r="L107" s="1870" t="s">
        <v>5049</v>
      </c>
      <c r="M107" s="1114"/>
      <c r="N107" s="1114"/>
      <c r="O107" s="1114"/>
      <c r="P107" s="1114"/>
      <c r="Q107" s="1114"/>
      <c r="R107" s="1114"/>
      <c r="S107" s="1114" t="str">
        <f>iferror(vlookup(U107,'Back up'!$B$2:$C$18,2),"")</f>
        <v/>
      </c>
      <c r="T107" s="1114"/>
      <c r="U107" s="1114"/>
    </row>
    <row r="108">
      <c r="A108" s="1871">
        <v>106.0</v>
      </c>
      <c r="B108" s="1872" t="s">
        <v>4</v>
      </c>
      <c r="C108" s="1872">
        <v>4.0</v>
      </c>
      <c r="D108" s="1872" t="s">
        <v>6192</v>
      </c>
      <c r="E108" s="1872">
        <v>419.0</v>
      </c>
      <c r="F108" s="1872" t="s">
        <v>6193</v>
      </c>
      <c r="G108" s="1872">
        <v>6.45350016E8</v>
      </c>
      <c r="H108" s="1872" t="s">
        <v>6194</v>
      </c>
      <c r="I108" s="1872" t="s">
        <v>5914</v>
      </c>
      <c r="J108" s="1872" t="s">
        <v>4099</v>
      </c>
      <c r="K108" s="1872" t="s">
        <v>6100</v>
      </c>
      <c r="L108" s="1872" t="s">
        <v>5926</v>
      </c>
      <c r="M108" s="1114"/>
      <c r="N108" s="1114"/>
      <c r="O108" s="1114"/>
      <c r="P108" s="1114"/>
      <c r="Q108" s="1114"/>
      <c r="R108" s="1114"/>
      <c r="S108" s="1114" t="str">
        <f>iferror(vlookup(U108,'Back up'!$B$2:$C$18,2),"")</f>
        <v/>
      </c>
      <c r="T108" s="1114"/>
      <c r="U108" s="1114"/>
    </row>
    <row r="109">
      <c r="A109" s="1869">
        <v>107.0</v>
      </c>
      <c r="B109" s="1870" t="s">
        <v>4</v>
      </c>
      <c r="C109" s="1870">
        <v>4.0</v>
      </c>
      <c r="D109" s="1870" t="s">
        <v>6195</v>
      </c>
      <c r="E109" s="1870">
        <v>422.0</v>
      </c>
      <c r="F109" s="1870" t="s">
        <v>6196</v>
      </c>
      <c r="G109" s="1870">
        <v>8.63170212E8</v>
      </c>
      <c r="H109" s="1873"/>
      <c r="I109" s="1870" t="s">
        <v>5914</v>
      </c>
      <c r="J109" s="1870" t="s">
        <v>4516</v>
      </c>
      <c r="K109" s="1870" t="s">
        <v>5915</v>
      </c>
      <c r="L109" s="1870" t="s">
        <v>5916</v>
      </c>
      <c r="M109" s="1114"/>
      <c r="N109" s="1114"/>
      <c r="O109" s="1114"/>
      <c r="P109" s="1114"/>
      <c r="Q109" s="1114"/>
      <c r="R109" s="1114"/>
      <c r="S109" s="1114" t="str">
        <f>iferror(vlookup(U109,'Back up'!$B$2:$C$18,2),"")</f>
        <v/>
      </c>
      <c r="T109" s="1114"/>
      <c r="U109" s="1114"/>
    </row>
    <row r="110">
      <c r="A110" s="1871">
        <v>108.0</v>
      </c>
      <c r="B110" s="1872" t="s">
        <v>4</v>
      </c>
      <c r="C110" s="1872">
        <v>5.0</v>
      </c>
      <c r="D110" s="1872" t="s">
        <v>6197</v>
      </c>
      <c r="E110" s="1872">
        <v>507.0</v>
      </c>
      <c r="F110" s="1872" t="s">
        <v>6198</v>
      </c>
      <c r="G110" s="1872">
        <v>6.39916447E8</v>
      </c>
      <c r="H110" s="1872" t="s">
        <v>6199</v>
      </c>
      <c r="I110" s="1872" t="s">
        <v>5914</v>
      </c>
      <c r="J110" s="1872" t="s">
        <v>4099</v>
      </c>
      <c r="K110" s="1872" t="s">
        <v>5915</v>
      </c>
      <c r="L110" s="1872" t="s">
        <v>5926</v>
      </c>
      <c r="M110" s="1114"/>
      <c r="N110" s="1114"/>
      <c r="O110" s="1114"/>
      <c r="P110" s="1114"/>
      <c r="Q110" s="1114"/>
      <c r="R110" s="1114"/>
      <c r="S110" s="1114" t="str">
        <f>iferror(vlookup(U110,'Back up'!$B$2:$C$18,2),"")</f>
        <v/>
      </c>
      <c r="T110" s="1114"/>
      <c r="U110" s="1114"/>
    </row>
    <row r="111">
      <c r="A111" s="1869">
        <v>109.0</v>
      </c>
      <c r="B111" s="1870" t="s">
        <v>4</v>
      </c>
      <c r="C111" s="1870">
        <v>5.0</v>
      </c>
      <c r="D111" s="1870" t="s">
        <v>6200</v>
      </c>
      <c r="E111" s="1870">
        <v>510.0</v>
      </c>
      <c r="F111" s="1870" t="s">
        <v>6201</v>
      </c>
      <c r="G111" s="1870">
        <v>9.40608313E8</v>
      </c>
      <c r="H111" s="1870" t="s">
        <v>6202</v>
      </c>
      <c r="I111" s="1870" t="s">
        <v>5914</v>
      </c>
      <c r="J111" s="1870" t="s">
        <v>4099</v>
      </c>
      <c r="K111" s="1870" t="s">
        <v>5915</v>
      </c>
      <c r="L111" s="1870" t="s">
        <v>2108</v>
      </c>
      <c r="M111" s="1114"/>
      <c r="N111" s="1114"/>
      <c r="O111" s="1114"/>
      <c r="P111" s="1114"/>
      <c r="Q111" s="1114"/>
      <c r="R111" s="1114"/>
      <c r="S111" s="1114" t="str">
        <f>iferror(vlookup(U111,'Back up'!$B$2:$C$18,2),"")</f>
        <v/>
      </c>
      <c r="T111" s="1114"/>
      <c r="U111" s="1114"/>
    </row>
    <row r="112">
      <c r="A112" s="1871">
        <v>110.0</v>
      </c>
      <c r="B112" s="1872" t="s">
        <v>4</v>
      </c>
      <c r="C112" s="1872">
        <v>5.0</v>
      </c>
      <c r="D112" s="1872" t="s">
        <v>6203</v>
      </c>
      <c r="E112" s="1872">
        <v>511.0</v>
      </c>
      <c r="F112" s="1872" t="s">
        <v>6204</v>
      </c>
      <c r="G112" s="1872">
        <v>9.94567265E8</v>
      </c>
      <c r="H112" s="1874"/>
      <c r="I112" s="1872" t="s">
        <v>5914</v>
      </c>
      <c r="J112" s="1872" t="s">
        <v>4099</v>
      </c>
      <c r="K112" s="1872" t="s">
        <v>5915</v>
      </c>
      <c r="L112" s="1872" t="s">
        <v>5916</v>
      </c>
      <c r="M112" s="1114"/>
      <c r="N112" s="1114"/>
      <c r="O112" s="1114"/>
      <c r="P112" s="1114"/>
      <c r="Q112" s="1114"/>
      <c r="R112" s="1114"/>
      <c r="S112" s="1114" t="str">
        <f>iferror(vlookup(U112,'Back up'!$B$2:$C$18,2),"")</f>
        <v/>
      </c>
      <c r="T112" s="1114"/>
      <c r="U112" s="1114"/>
    </row>
    <row r="113">
      <c r="A113" s="1869">
        <v>111.0</v>
      </c>
      <c r="B113" s="1870" t="s">
        <v>4</v>
      </c>
      <c r="C113" s="1870">
        <v>5.0</v>
      </c>
      <c r="D113" s="1870" t="s">
        <v>6205</v>
      </c>
      <c r="E113" s="1870">
        <v>515.0</v>
      </c>
      <c r="F113" s="1870" t="s">
        <v>6206</v>
      </c>
      <c r="G113" s="1870">
        <v>9.73378627E8</v>
      </c>
      <c r="H113" s="1870" t="s">
        <v>6207</v>
      </c>
      <c r="I113" s="1870" t="s">
        <v>5914</v>
      </c>
      <c r="J113" s="1870" t="s">
        <v>4099</v>
      </c>
      <c r="K113" s="1870" t="s">
        <v>5915</v>
      </c>
      <c r="L113" s="1870" t="s">
        <v>2108</v>
      </c>
      <c r="M113" s="1114"/>
      <c r="N113" s="1114"/>
      <c r="O113" s="1114"/>
      <c r="P113" s="1114"/>
      <c r="Q113" s="1114"/>
      <c r="R113" s="1114"/>
      <c r="S113" s="1114" t="str">
        <f>iferror(vlookup(U113,'Back up'!$B$2:$C$18,2),"")</f>
        <v/>
      </c>
      <c r="T113" s="1114"/>
      <c r="U113" s="1114"/>
    </row>
    <row r="114">
      <c r="A114" s="1871">
        <v>112.0</v>
      </c>
      <c r="B114" s="1872" t="s">
        <v>4</v>
      </c>
      <c r="C114" s="1872">
        <v>5.0</v>
      </c>
      <c r="D114" s="1872" t="s">
        <v>6208</v>
      </c>
      <c r="E114" s="1872">
        <v>518.0</v>
      </c>
      <c r="F114" s="1872" t="s">
        <v>6209</v>
      </c>
      <c r="G114" s="1872">
        <v>9.02282668E8</v>
      </c>
      <c r="H114" s="1872" t="s">
        <v>6210</v>
      </c>
      <c r="I114" s="1874"/>
      <c r="J114" s="1872" t="s">
        <v>4149</v>
      </c>
      <c r="K114" s="1872" t="s">
        <v>5915</v>
      </c>
      <c r="L114" s="1872" t="s">
        <v>2108</v>
      </c>
      <c r="M114" s="1114"/>
      <c r="N114" s="1114"/>
      <c r="O114" s="1114"/>
      <c r="P114" s="1114"/>
      <c r="Q114" s="1114"/>
      <c r="R114" s="1114"/>
      <c r="S114" s="1114" t="str">
        <f>iferror(vlookup(U114,'Back up'!$B$2:$C$18,2),"")</f>
        <v/>
      </c>
      <c r="T114" s="1114"/>
      <c r="U114" s="1114"/>
    </row>
    <row r="115">
      <c r="A115" s="1869">
        <v>113.0</v>
      </c>
      <c r="B115" s="1870" t="s">
        <v>4</v>
      </c>
      <c r="C115" s="1870">
        <v>5.0</v>
      </c>
      <c r="D115" s="1870" t="s">
        <v>6211</v>
      </c>
      <c r="E115" s="1870">
        <v>519.0</v>
      </c>
      <c r="F115" s="1870" t="s">
        <v>6212</v>
      </c>
      <c r="G115" s="1870">
        <v>8.44566516E8</v>
      </c>
      <c r="H115" s="1873"/>
      <c r="I115" s="1870" t="s">
        <v>5914</v>
      </c>
      <c r="J115" s="1870" t="s">
        <v>4099</v>
      </c>
      <c r="K115" s="1870" t="s">
        <v>6100</v>
      </c>
      <c r="L115" s="1870" t="s">
        <v>5926</v>
      </c>
      <c r="M115" s="1114"/>
      <c r="N115" s="1114"/>
      <c r="O115" s="1114"/>
      <c r="P115" s="1114"/>
      <c r="Q115" s="1114"/>
      <c r="R115" s="1114"/>
      <c r="S115" s="1114" t="str">
        <f>iferror(vlookup(U115,'Back up'!$B$2:$C$18,2),"")</f>
        <v/>
      </c>
      <c r="T115" s="1114"/>
      <c r="U115" s="1114"/>
    </row>
    <row r="116">
      <c r="A116" s="1871">
        <v>114.0</v>
      </c>
      <c r="B116" s="1872" t="s">
        <v>4</v>
      </c>
      <c r="C116" s="1872">
        <v>5.0</v>
      </c>
      <c r="D116" s="1872" t="s">
        <v>6213</v>
      </c>
      <c r="E116" s="1872">
        <v>521.0</v>
      </c>
      <c r="F116" s="1872" t="s">
        <v>6214</v>
      </c>
      <c r="G116" s="1872">
        <v>9.02866287E8</v>
      </c>
      <c r="H116" s="1872" t="s">
        <v>6215</v>
      </c>
      <c r="I116" s="1872" t="s">
        <v>5914</v>
      </c>
      <c r="J116" s="1872" t="s">
        <v>4099</v>
      </c>
      <c r="K116" s="1872" t="s">
        <v>5915</v>
      </c>
      <c r="L116" s="1872" t="s">
        <v>5454</v>
      </c>
      <c r="M116" s="1114"/>
      <c r="N116" s="1114"/>
      <c r="O116" s="1114"/>
      <c r="P116" s="1114"/>
      <c r="Q116" s="1114"/>
      <c r="R116" s="1114"/>
      <c r="S116" s="1114" t="str">
        <f>iferror(vlookup(U116,'Back up'!$B$2:$C$18,2),"")</f>
        <v/>
      </c>
      <c r="T116" s="1114"/>
      <c r="U116" s="1114"/>
    </row>
    <row r="117">
      <c r="A117" s="1869">
        <v>115.0</v>
      </c>
      <c r="B117" s="1870" t="s">
        <v>4</v>
      </c>
      <c r="C117" s="1870">
        <v>5.0</v>
      </c>
      <c r="D117" s="1870" t="s">
        <v>6216</v>
      </c>
      <c r="E117" s="1870">
        <v>522.0</v>
      </c>
      <c r="F117" s="1870" t="s">
        <v>6217</v>
      </c>
      <c r="G117" s="1870">
        <v>9.34966691E8</v>
      </c>
      <c r="H117" s="1870" t="s">
        <v>6218</v>
      </c>
      <c r="I117" s="1870" t="s">
        <v>5914</v>
      </c>
      <c r="J117" s="1870" t="s">
        <v>4099</v>
      </c>
      <c r="K117" s="1870" t="s">
        <v>5915</v>
      </c>
      <c r="L117" s="1870" t="s">
        <v>5454</v>
      </c>
      <c r="M117" s="1114"/>
      <c r="N117" s="1114"/>
      <c r="O117" s="1114"/>
      <c r="P117" s="1114"/>
      <c r="Q117" s="1114"/>
      <c r="R117" s="1114"/>
      <c r="S117" s="1114" t="str">
        <f>iferror(vlookup(U117,'Back up'!$B$2:$C$18,2),"")</f>
        <v/>
      </c>
      <c r="T117" s="1114"/>
      <c r="U117" s="1114"/>
    </row>
    <row r="118">
      <c r="A118" s="1871">
        <v>116.0</v>
      </c>
      <c r="B118" s="1872" t="s">
        <v>4</v>
      </c>
      <c r="C118" s="1872">
        <v>5.0</v>
      </c>
      <c r="D118" s="1872" t="s">
        <v>6219</v>
      </c>
      <c r="E118" s="1872">
        <v>524.0</v>
      </c>
      <c r="F118" s="1872" t="s">
        <v>6220</v>
      </c>
      <c r="G118" s="1872">
        <v>8.34415391E8</v>
      </c>
      <c r="H118" s="1872" t="s">
        <v>6221</v>
      </c>
      <c r="I118" s="1872" t="s">
        <v>5914</v>
      </c>
      <c r="J118" s="1872" t="s">
        <v>4099</v>
      </c>
      <c r="K118" s="1872" t="s">
        <v>6100</v>
      </c>
      <c r="L118" s="1872" t="s">
        <v>2108</v>
      </c>
      <c r="M118" s="1114"/>
      <c r="N118" s="1114"/>
      <c r="O118" s="1114"/>
      <c r="P118" s="1114"/>
      <c r="Q118" s="1114"/>
      <c r="R118" s="1114"/>
      <c r="S118" s="1114" t="str">
        <f>iferror(vlookup(U118,'Back up'!$B$2:$C$18,2),"")</f>
        <v/>
      </c>
      <c r="T118" s="1114"/>
      <c r="U118" s="1114"/>
    </row>
    <row r="119">
      <c r="A119" s="1869">
        <v>117.0</v>
      </c>
      <c r="B119" s="1870" t="s">
        <v>4</v>
      </c>
      <c r="C119" s="1870">
        <v>9.0</v>
      </c>
      <c r="D119" s="1870" t="s">
        <v>6222</v>
      </c>
      <c r="E119" s="1870">
        <v>907.0</v>
      </c>
      <c r="F119" s="1870" t="s">
        <v>6223</v>
      </c>
      <c r="G119" s="1870">
        <v>6.15532545E8</v>
      </c>
      <c r="H119" s="1870" t="s">
        <v>6224</v>
      </c>
      <c r="I119" s="1870" t="s">
        <v>5914</v>
      </c>
      <c r="J119" s="1870" t="s">
        <v>4099</v>
      </c>
      <c r="K119" s="1870" t="s">
        <v>5915</v>
      </c>
      <c r="L119" s="1870" t="s">
        <v>5454</v>
      </c>
      <c r="M119" s="1114"/>
      <c r="N119" s="1114"/>
      <c r="O119" s="1114"/>
      <c r="P119" s="1114"/>
      <c r="Q119" s="1114"/>
      <c r="R119" s="1114"/>
      <c r="S119" s="1114" t="str">
        <f>iferror(vlookup(U119,'Back up'!$B$2:$C$18,2),"")</f>
        <v/>
      </c>
      <c r="T119" s="1114"/>
      <c r="U119" s="1114"/>
    </row>
    <row r="120">
      <c r="M120" s="214"/>
      <c r="N120" s="214"/>
      <c r="O120" s="214"/>
      <c r="P120" s="214"/>
      <c r="Q120" s="214"/>
      <c r="R120" s="214"/>
      <c r="S120" s="214"/>
      <c r="T120" s="214"/>
      <c r="U120" s="214"/>
    </row>
    <row r="121">
      <c r="M121" s="214"/>
      <c r="N121" s="214"/>
      <c r="O121" s="214"/>
      <c r="P121" s="214"/>
      <c r="Q121" s="214"/>
      <c r="R121" s="214"/>
      <c r="S121" s="214"/>
      <c r="T121" s="214"/>
      <c r="U121" s="214"/>
    </row>
    <row r="122">
      <c r="M122" s="214"/>
      <c r="N122" s="214"/>
      <c r="O122" s="214"/>
      <c r="P122" s="214"/>
      <c r="Q122" s="214"/>
      <c r="R122" s="214"/>
      <c r="S122" s="214"/>
      <c r="T122" s="214"/>
      <c r="U122" s="214"/>
    </row>
    <row r="123">
      <c r="M123" s="214"/>
      <c r="N123" s="214"/>
      <c r="O123" s="214"/>
      <c r="P123" s="214"/>
      <c r="Q123" s="214"/>
      <c r="R123" s="214"/>
      <c r="S123" s="214"/>
      <c r="T123" s="214"/>
      <c r="U123" s="214"/>
    </row>
    <row r="124">
      <c r="M124" s="214"/>
      <c r="N124" s="214"/>
      <c r="O124" s="214"/>
      <c r="P124" s="214"/>
      <c r="Q124" s="214"/>
      <c r="R124" s="214"/>
      <c r="S124" s="214"/>
      <c r="T124" s="214"/>
      <c r="U124" s="214"/>
    </row>
    <row r="125">
      <c r="M125" s="214"/>
      <c r="N125" s="214"/>
      <c r="O125" s="214"/>
      <c r="P125" s="214"/>
      <c r="Q125" s="214"/>
      <c r="R125" s="214"/>
      <c r="S125" s="214"/>
      <c r="T125" s="214"/>
      <c r="U125" s="214"/>
    </row>
    <row r="126">
      <c r="M126" s="214"/>
      <c r="N126" s="214"/>
      <c r="O126" s="214"/>
      <c r="P126" s="214"/>
      <c r="Q126" s="214"/>
      <c r="R126" s="214"/>
      <c r="S126" s="214"/>
      <c r="T126" s="214"/>
      <c r="U126" s="214"/>
    </row>
    <row r="127">
      <c r="M127" s="214"/>
      <c r="N127" s="214"/>
      <c r="O127" s="214"/>
      <c r="P127" s="214"/>
      <c r="Q127" s="214"/>
      <c r="R127" s="214"/>
      <c r="S127" s="214"/>
      <c r="T127" s="214"/>
      <c r="U127" s="214"/>
    </row>
    <row r="128">
      <c r="M128" s="214"/>
      <c r="N128" s="214"/>
      <c r="O128" s="214"/>
      <c r="P128" s="214"/>
      <c r="Q128" s="214"/>
      <c r="R128" s="214"/>
      <c r="S128" s="214"/>
      <c r="T128" s="214"/>
      <c r="U128" s="214"/>
    </row>
    <row r="129">
      <c r="M129" s="214"/>
      <c r="N129" s="214"/>
      <c r="O129" s="214"/>
      <c r="P129" s="214"/>
      <c r="Q129" s="214"/>
      <c r="R129" s="214"/>
      <c r="S129" s="214"/>
      <c r="T129" s="214"/>
      <c r="U129" s="214"/>
    </row>
    <row r="130">
      <c r="M130" s="214"/>
      <c r="N130" s="214"/>
      <c r="O130" s="214"/>
      <c r="P130" s="214"/>
      <c r="Q130" s="214"/>
      <c r="R130" s="214"/>
      <c r="S130" s="214"/>
      <c r="T130" s="214"/>
      <c r="U130" s="214"/>
    </row>
    <row r="131">
      <c r="M131" s="214"/>
      <c r="N131" s="214"/>
      <c r="O131" s="214"/>
      <c r="P131" s="214"/>
      <c r="Q131" s="214"/>
      <c r="R131" s="214"/>
      <c r="S131" s="214"/>
      <c r="T131" s="214"/>
      <c r="U131" s="214"/>
    </row>
    <row r="132">
      <c r="M132" s="214"/>
      <c r="N132" s="214"/>
      <c r="O132" s="214"/>
      <c r="P132" s="214"/>
      <c r="Q132" s="214"/>
      <c r="R132" s="214"/>
      <c r="S132" s="214"/>
      <c r="T132" s="214"/>
      <c r="U132" s="214"/>
    </row>
    <row r="133">
      <c r="M133" s="214"/>
      <c r="N133" s="214"/>
      <c r="O133" s="214"/>
      <c r="P133" s="214"/>
      <c r="Q133" s="214"/>
      <c r="R133" s="214"/>
      <c r="S133" s="214"/>
      <c r="T133" s="214"/>
      <c r="U133" s="214"/>
    </row>
    <row r="134">
      <c r="M134" s="214"/>
      <c r="N134" s="214"/>
      <c r="O134" s="214"/>
      <c r="P134" s="214"/>
      <c r="Q134" s="214"/>
      <c r="R134" s="214"/>
      <c r="S134" s="214"/>
      <c r="T134" s="214"/>
      <c r="U134" s="214"/>
    </row>
    <row r="135">
      <c r="M135" s="214"/>
      <c r="N135" s="214"/>
      <c r="O135" s="214"/>
      <c r="P135" s="214"/>
      <c r="Q135" s="214"/>
      <c r="R135" s="214"/>
      <c r="S135" s="214"/>
      <c r="T135" s="214"/>
      <c r="U135" s="214"/>
    </row>
    <row r="136">
      <c r="M136" s="214"/>
      <c r="N136" s="214"/>
      <c r="O136" s="214"/>
      <c r="P136" s="214"/>
      <c r="Q136" s="214"/>
      <c r="R136" s="214"/>
      <c r="S136" s="214"/>
      <c r="T136" s="214"/>
      <c r="U136" s="214"/>
    </row>
    <row r="137">
      <c r="M137" s="214"/>
      <c r="N137" s="214"/>
      <c r="O137" s="214"/>
      <c r="P137" s="214"/>
      <c r="Q137" s="214"/>
      <c r="R137" s="214"/>
      <c r="S137" s="214"/>
      <c r="T137" s="214"/>
      <c r="U137" s="214"/>
    </row>
    <row r="138">
      <c r="M138" s="214"/>
      <c r="N138" s="214"/>
      <c r="O138" s="214"/>
      <c r="P138" s="214"/>
      <c r="Q138" s="214"/>
      <c r="R138" s="214"/>
      <c r="S138" s="214"/>
      <c r="T138" s="214"/>
      <c r="U138" s="214"/>
    </row>
    <row r="139">
      <c r="M139" s="214"/>
      <c r="N139" s="214"/>
      <c r="O139" s="214"/>
      <c r="P139" s="214"/>
      <c r="Q139" s="214"/>
      <c r="R139" s="214"/>
      <c r="S139" s="214"/>
      <c r="T139" s="214"/>
      <c r="U139" s="214"/>
    </row>
    <row r="140">
      <c r="M140" s="214"/>
      <c r="N140" s="214"/>
      <c r="O140" s="214"/>
      <c r="P140" s="214"/>
      <c r="Q140" s="214"/>
      <c r="R140" s="214"/>
      <c r="S140" s="214"/>
      <c r="T140" s="214"/>
      <c r="U140" s="214"/>
    </row>
    <row r="141">
      <c r="M141" s="214"/>
      <c r="N141" s="214"/>
      <c r="O141" s="214"/>
      <c r="P141" s="214"/>
      <c r="Q141" s="214"/>
      <c r="R141" s="214"/>
      <c r="S141" s="214"/>
      <c r="T141" s="214"/>
      <c r="U141" s="214"/>
    </row>
    <row r="142">
      <c r="M142" s="214"/>
      <c r="N142" s="214"/>
      <c r="O142" s="214"/>
      <c r="P142" s="214"/>
      <c r="Q142" s="214"/>
      <c r="R142" s="214"/>
      <c r="S142" s="214"/>
      <c r="T142" s="214"/>
      <c r="U142" s="214"/>
    </row>
    <row r="143">
      <c r="M143" s="214"/>
      <c r="N143" s="214"/>
      <c r="O143" s="214"/>
      <c r="P143" s="214"/>
      <c r="Q143" s="214"/>
      <c r="R143" s="214"/>
      <c r="S143" s="214"/>
      <c r="T143" s="214"/>
      <c r="U143" s="214"/>
    </row>
    <row r="144">
      <c r="M144" s="214"/>
      <c r="N144" s="214"/>
      <c r="O144" s="214"/>
      <c r="P144" s="214"/>
      <c r="Q144" s="214"/>
      <c r="R144" s="214"/>
      <c r="S144" s="214"/>
      <c r="T144" s="214"/>
      <c r="U144" s="214"/>
    </row>
    <row r="145">
      <c r="M145" s="214"/>
      <c r="N145" s="214"/>
      <c r="O145" s="214"/>
      <c r="P145" s="214"/>
      <c r="Q145" s="214"/>
      <c r="R145" s="214"/>
      <c r="S145" s="214"/>
      <c r="T145" s="214"/>
      <c r="U145" s="214"/>
    </row>
    <row r="146">
      <c r="M146" s="214"/>
      <c r="N146" s="214"/>
      <c r="O146" s="214"/>
      <c r="P146" s="214"/>
      <c r="Q146" s="214"/>
      <c r="R146" s="214"/>
      <c r="S146" s="214"/>
      <c r="T146" s="214"/>
      <c r="U146" s="214"/>
    </row>
    <row r="147">
      <c r="M147" s="214"/>
      <c r="N147" s="214"/>
      <c r="O147" s="214"/>
      <c r="P147" s="214"/>
      <c r="Q147" s="214"/>
      <c r="R147" s="214"/>
      <c r="S147" s="214"/>
      <c r="T147" s="214"/>
      <c r="U147" s="214"/>
    </row>
    <row r="148">
      <c r="M148" s="214"/>
      <c r="N148" s="214"/>
      <c r="O148" s="214"/>
      <c r="P148" s="214"/>
      <c r="Q148" s="214"/>
      <c r="R148" s="214"/>
      <c r="S148" s="214"/>
      <c r="T148" s="214"/>
      <c r="U148" s="214"/>
    </row>
    <row r="149">
      <c r="M149" s="214"/>
      <c r="N149" s="214"/>
      <c r="O149" s="214"/>
      <c r="P149" s="214"/>
      <c r="Q149" s="214"/>
      <c r="R149" s="214"/>
      <c r="S149" s="214"/>
      <c r="T149" s="214"/>
      <c r="U149" s="214"/>
    </row>
    <row r="150">
      <c r="M150" s="214"/>
      <c r="N150" s="214"/>
      <c r="O150" s="214"/>
      <c r="P150" s="214"/>
      <c r="Q150" s="214"/>
      <c r="R150" s="214"/>
      <c r="S150" s="214"/>
      <c r="T150" s="214"/>
      <c r="U150" s="214"/>
    </row>
    <row r="151">
      <c r="M151" s="214"/>
      <c r="N151" s="214"/>
      <c r="O151" s="214"/>
      <c r="P151" s="214"/>
      <c r="Q151" s="214"/>
      <c r="R151" s="214"/>
      <c r="S151" s="214"/>
      <c r="T151" s="214"/>
      <c r="U151" s="214"/>
    </row>
    <row r="152">
      <c r="M152" s="214"/>
      <c r="N152" s="214"/>
      <c r="O152" s="214"/>
      <c r="P152" s="214"/>
      <c r="Q152" s="214"/>
      <c r="R152" s="214"/>
      <c r="S152" s="214"/>
      <c r="T152" s="214"/>
      <c r="U152" s="214"/>
    </row>
    <row r="153">
      <c r="M153" s="214"/>
      <c r="N153" s="214"/>
      <c r="O153" s="214"/>
      <c r="P153" s="214"/>
      <c r="Q153" s="214"/>
      <c r="R153" s="214"/>
      <c r="S153" s="214"/>
      <c r="T153" s="214"/>
      <c r="U153" s="214"/>
    </row>
    <row r="154">
      <c r="M154" s="214"/>
      <c r="N154" s="214"/>
      <c r="O154" s="214"/>
      <c r="P154" s="214"/>
      <c r="Q154" s="214"/>
      <c r="R154" s="214"/>
      <c r="S154" s="214"/>
      <c r="T154" s="214"/>
      <c r="U154" s="214"/>
    </row>
    <row r="155">
      <c r="M155" s="214"/>
      <c r="N155" s="214"/>
      <c r="O155" s="214"/>
      <c r="P155" s="214"/>
      <c r="Q155" s="214"/>
      <c r="R155" s="214"/>
      <c r="S155" s="214"/>
      <c r="T155" s="214"/>
      <c r="U155" s="214"/>
    </row>
    <row r="156">
      <c r="M156" s="214"/>
      <c r="N156" s="214"/>
      <c r="O156" s="214"/>
      <c r="P156" s="214"/>
      <c r="Q156" s="214"/>
      <c r="R156" s="214"/>
      <c r="S156" s="214"/>
      <c r="T156" s="214"/>
      <c r="U156" s="214"/>
    </row>
    <row r="157">
      <c r="M157" s="214"/>
      <c r="N157" s="214"/>
      <c r="O157" s="214"/>
      <c r="P157" s="214"/>
      <c r="Q157" s="214"/>
      <c r="R157" s="214"/>
      <c r="S157" s="214"/>
      <c r="T157" s="214"/>
      <c r="U157" s="214"/>
    </row>
    <row r="158">
      <c r="M158" s="214"/>
      <c r="N158" s="214"/>
      <c r="O158" s="214"/>
      <c r="P158" s="214"/>
      <c r="Q158" s="214"/>
      <c r="R158" s="214"/>
      <c r="S158" s="214"/>
      <c r="T158" s="214"/>
      <c r="U158" s="214"/>
    </row>
    <row r="159">
      <c r="M159" s="214"/>
      <c r="N159" s="214"/>
      <c r="O159" s="214"/>
      <c r="P159" s="214"/>
      <c r="Q159" s="214"/>
      <c r="R159" s="214"/>
      <c r="S159" s="214"/>
      <c r="T159" s="214"/>
      <c r="U159" s="214"/>
    </row>
    <row r="160">
      <c r="M160" s="214"/>
      <c r="N160" s="214"/>
      <c r="O160" s="214"/>
      <c r="P160" s="214"/>
      <c r="Q160" s="214"/>
      <c r="R160" s="214"/>
      <c r="S160" s="214"/>
      <c r="T160" s="214"/>
      <c r="U160" s="214"/>
    </row>
    <row r="161">
      <c r="M161" s="214"/>
      <c r="N161" s="214"/>
      <c r="O161" s="214"/>
      <c r="P161" s="214"/>
      <c r="Q161" s="214"/>
      <c r="R161" s="214"/>
      <c r="S161" s="214"/>
      <c r="T161" s="214"/>
      <c r="U161" s="214"/>
    </row>
    <row r="162">
      <c r="M162" s="214"/>
      <c r="N162" s="214"/>
      <c r="O162" s="214"/>
      <c r="P162" s="214"/>
      <c r="Q162" s="214"/>
      <c r="R162" s="214"/>
      <c r="S162" s="214"/>
      <c r="T162" s="214"/>
      <c r="U162" s="214"/>
    </row>
    <row r="163">
      <c r="M163" s="214"/>
      <c r="N163" s="214"/>
      <c r="O163" s="214"/>
      <c r="P163" s="214"/>
      <c r="Q163" s="214"/>
      <c r="R163" s="214"/>
      <c r="S163" s="214"/>
      <c r="T163" s="214"/>
      <c r="U163" s="214"/>
    </row>
    <row r="164">
      <c r="M164" s="214"/>
      <c r="N164" s="214"/>
      <c r="O164" s="214"/>
      <c r="P164" s="214"/>
      <c r="Q164" s="214"/>
      <c r="R164" s="214"/>
      <c r="S164" s="214"/>
      <c r="T164" s="214"/>
      <c r="U164" s="214"/>
    </row>
    <row r="165">
      <c r="M165" s="214"/>
      <c r="N165" s="214"/>
      <c r="O165" s="214"/>
      <c r="P165" s="214"/>
      <c r="Q165" s="214"/>
      <c r="R165" s="214"/>
      <c r="S165" s="214"/>
      <c r="T165" s="214"/>
      <c r="U165" s="214"/>
    </row>
    <row r="166">
      <c r="M166" s="214"/>
      <c r="N166" s="214"/>
      <c r="O166" s="214"/>
      <c r="P166" s="214"/>
      <c r="Q166" s="214"/>
      <c r="R166" s="214"/>
      <c r="S166" s="214"/>
      <c r="T166" s="214"/>
      <c r="U166" s="214"/>
    </row>
    <row r="167">
      <c r="M167" s="214"/>
      <c r="N167" s="214"/>
      <c r="O167" s="214"/>
      <c r="P167" s="214"/>
      <c r="Q167" s="214"/>
      <c r="R167" s="214"/>
      <c r="S167" s="214"/>
      <c r="T167" s="214"/>
      <c r="U167" s="214"/>
    </row>
    <row r="168">
      <c r="M168" s="214"/>
      <c r="N168" s="214"/>
      <c r="O168" s="214"/>
      <c r="P168" s="214"/>
      <c r="Q168" s="214"/>
      <c r="R168" s="214"/>
      <c r="S168" s="214"/>
      <c r="T168" s="214"/>
      <c r="U168" s="214"/>
    </row>
    <row r="169">
      <c r="M169" s="214"/>
      <c r="N169" s="214"/>
      <c r="O169" s="214"/>
      <c r="P169" s="214"/>
      <c r="Q169" s="214"/>
      <c r="R169" s="214"/>
      <c r="S169" s="214"/>
      <c r="T169" s="214"/>
      <c r="U169" s="214"/>
    </row>
    <row r="170">
      <c r="M170" s="214"/>
      <c r="N170" s="214"/>
      <c r="O170" s="214"/>
      <c r="P170" s="214"/>
      <c r="Q170" s="214"/>
      <c r="R170" s="214"/>
      <c r="S170" s="214"/>
      <c r="T170" s="214"/>
      <c r="U170" s="214"/>
    </row>
    <row r="171">
      <c r="M171" s="214"/>
      <c r="N171" s="214"/>
      <c r="O171" s="214"/>
      <c r="P171" s="214"/>
      <c r="Q171" s="214"/>
      <c r="R171" s="214"/>
      <c r="S171" s="214"/>
      <c r="T171" s="214"/>
      <c r="U171" s="214"/>
    </row>
    <row r="172">
      <c r="M172" s="214"/>
      <c r="N172" s="214"/>
      <c r="O172" s="214"/>
      <c r="P172" s="214"/>
      <c r="Q172" s="214"/>
      <c r="R172" s="214"/>
      <c r="S172" s="214"/>
      <c r="T172" s="214"/>
      <c r="U172" s="214"/>
    </row>
    <row r="173">
      <c r="M173" s="214"/>
      <c r="N173" s="214"/>
      <c r="O173" s="214"/>
      <c r="P173" s="214"/>
      <c r="Q173" s="214"/>
      <c r="R173" s="214"/>
      <c r="S173" s="214"/>
      <c r="T173" s="214"/>
      <c r="U173" s="214"/>
    </row>
    <row r="174">
      <c r="M174" s="214"/>
      <c r="N174" s="214"/>
      <c r="O174" s="214"/>
      <c r="P174" s="214"/>
      <c r="Q174" s="214"/>
      <c r="R174" s="214"/>
      <c r="S174" s="214"/>
      <c r="T174" s="214"/>
      <c r="U174" s="214"/>
    </row>
    <row r="175">
      <c r="M175" s="214"/>
      <c r="N175" s="214"/>
      <c r="O175" s="214"/>
      <c r="P175" s="214"/>
      <c r="Q175" s="214"/>
      <c r="R175" s="214"/>
      <c r="S175" s="214"/>
      <c r="T175" s="214"/>
      <c r="U175" s="214"/>
    </row>
    <row r="176">
      <c r="M176" s="214"/>
      <c r="N176" s="214"/>
      <c r="O176" s="214"/>
      <c r="P176" s="214"/>
      <c r="Q176" s="214"/>
      <c r="R176" s="214"/>
      <c r="S176" s="214"/>
      <c r="T176" s="214"/>
      <c r="U176" s="214"/>
    </row>
    <row r="177">
      <c r="M177" s="214"/>
      <c r="N177" s="214"/>
      <c r="O177" s="214"/>
      <c r="P177" s="214"/>
      <c r="Q177" s="214"/>
      <c r="R177" s="214"/>
      <c r="S177" s="214"/>
      <c r="T177" s="214"/>
      <c r="U177" s="214"/>
    </row>
    <row r="178">
      <c r="M178" s="214"/>
      <c r="N178" s="214"/>
      <c r="O178" s="214"/>
      <c r="P178" s="214"/>
      <c r="Q178" s="214"/>
      <c r="R178" s="214"/>
      <c r="S178" s="214"/>
      <c r="T178" s="214"/>
      <c r="U178" s="214"/>
    </row>
    <row r="179">
      <c r="M179" s="214"/>
      <c r="N179" s="214"/>
      <c r="O179" s="214"/>
      <c r="P179" s="214"/>
      <c r="Q179" s="214"/>
      <c r="R179" s="214"/>
      <c r="S179" s="214"/>
      <c r="T179" s="214"/>
      <c r="U179" s="214"/>
    </row>
    <row r="180">
      <c r="M180" s="214"/>
      <c r="N180" s="214"/>
      <c r="O180" s="214"/>
      <c r="P180" s="214"/>
      <c r="Q180" s="214"/>
      <c r="R180" s="214"/>
      <c r="S180" s="214"/>
      <c r="T180" s="214"/>
      <c r="U180" s="214"/>
    </row>
    <row r="181">
      <c r="M181" s="214"/>
      <c r="N181" s="214"/>
      <c r="O181" s="214"/>
      <c r="P181" s="214"/>
      <c r="Q181" s="214"/>
      <c r="R181" s="214"/>
      <c r="S181" s="214"/>
      <c r="T181" s="214"/>
      <c r="U181" s="214"/>
    </row>
    <row r="182">
      <c r="M182" s="214"/>
      <c r="N182" s="214"/>
      <c r="O182" s="214"/>
      <c r="P182" s="214"/>
      <c r="Q182" s="214"/>
      <c r="R182" s="214"/>
      <c r="S182" s="214"/>
      <c r="T182" s="214"/>
      <c r="U182" s="214"/>
    </row>
    <row r="183">
      <c r="M183" s="214"/>
      <c r="N183" s="214"/>
      <c r="O183" s="214"/>
      <c r="P183" s="214"/>
      <c r="Q183" s="214"/>
      <c r="R183" s="214"/>
      <c r="S183" s="214"/>
      <c r="T183" s="214"/>
      <c r="U183" s="214"/>
    </row>
    <row r="184">
      <c r="M184" s="214"/>
      <c r="N184" s="214"/>
      <c r="O184" s="214"/>
      <c r="P184" s="214"/>
      <c r="Q184" s="214"/>
      <c r="R184" s="214"/>
      <c r="S184" s="214"/>
      <c r="T184" s="214"/>
      <c r="U184" s="214"/>
    </row>
    <row r="185">
      <c r="M185" s="214"/>
      <c r="N185" s="214"/>
      <c r="O185" s="214"/>
      <c r="P185" s="214"/>
      <c r="Q185" s="214"/>
      <c r="R185" s="214"/>
      <c r="S185" s="214"/>
      <c r="T185" s="214"/>
      <c r="U185" s="214"/>
    </row>
    <row r="186">
      <c r="M186" s="214"/>
      <c r="N186" s="214"/>
      <c r="O186" s="214"/>
      <c r="P186" s="214"/>
      <c r="Q186" s="214"/>
      <c r="R186" s="214"/>
      <c r="S186" s="214"/>
      <c r="T186" s="214"/>
      <c r="U186" s="214"/>
    </row>
    <row r="187">
      <c r="M187" s="214"/>
      <c r="N187" s="214"/>
      <c r="O187" s="214"/>
      <c r="P187" s="214"/>
      <c r="Q187" s="214"/>
      <c r="R187" s="214"/>
      <c r="S187" s="214"/>
      <c r="T187" s="214"/>
      <c r="U187" s="214"/>
    </row>
    <row r="188">
      <c r="M188" s="214"/>
      <c r="N188" s="214"/>
      <c r="O188" s="214"/>
      <c r="P188" s="214"/>
      <c r="Q188" s="214"/>
      <c r="R188" s="214"/>
      <c r="S188" s="214"/>
      <c r="T188" s="214"/>
      <c r="U188" s="214"/>
    </row>
    <row r="189">
      <c r="M189" s="214"/>
      <c r="N189" s="214"/>
      <c r="O189" s="214"/>
      <c r="P189" s="214"/>
      <c r="Q189" s="214"/>
      <c r="R189" s="214"/>
      <c r="S189" s="214"/>
      <c r="T189" s="214"/>
      <c r="U189" s="214"/>
    </row>
    <row r="190">
      <c r="M190" s="214"/>
      <c r="N190" s="214"/>
      <c r="O190" s="214"/>
      <c r="P190" s="214"/>
      <c r="Q190" s="214"/>
      <c r="R190" s="214"/>
      <c r="S190" s="214"/>
      <c r="T190" s="214"/>
      <c r="U190" s="214"/>
    </row>
    <row r="191">
      <c r="M191" s="214"/>
      <c r="N191" s="214"/>
      <c r="O191" s="214"/>
      <c r="P191" s="214"/>
      <c r="Q191" s="214"/>
      <c r="R191" s="214"/>
      <c r="S191" s="214"/>
      <c r="T191" s="214"/>
      <c r="U191" s="214"/>
    </row>
    <row r="192">
      <c r="M192" s="214"/>
      <c r="N192" s="214"/>
      <c r="O192" s="214"/>
      <c r="P192" s="214"/>
      <c r="Q192" s="214"/>
      <c r="R192" s="214"/>
      <c r="S192" s="214"/>
      <c r="T192" s="214"/>
      <c r="U192" s="214"/>
    </row>
    <row r="193">
      <c r="M193" s="214"/>
      <c r="N193" s="214"/>
      <c r="O193" s="214"/>
      <c r="P193" s="214"/>
      <c r="Q193" s="214"/>
      <c r="R193" s="214"/>
      <c r="S193" s="214"/>
      <c r="T193" s="214"/>
      <c r="U193" s="214"/>
    </row>
    <row r="194">
      <c r="M194" s="214"/>
      <c r="N194" s="214"/>
      <c r="O194" s="214"/>
      <c r="P194" s="214"/>
      <c r="Q194" s="214"/>
      <c r="R194" s="214"/>
      <c r="S194" s="214"/>
      <c r="T194" s="214"/>
      <c r="U194" s="214"/>
    </row>
    <row r="195">
      <c r="M195" s="214"/>
      <c r="N195" s="214"/>
      <c r="O195" s="214"/>
      <c r="P195" s="214"/>
      <c r="Q195" s="214"/>
      <c r="R195" s="214"/>
      <c r="S195" s="214"/>
      <c r="T195" s="214"/>
      <c r="U195" s="214"/>
    </row>
    <row r="196">
      <c r="M196" s="214"/>
      <c r="N196" s="214"/>
      <c r="O196" s="214"/>
      <c r="P196" s="214"/>
      <c r="Q196" s="214"/>
      <c r="R196" s="214"/>
      <c r="S196" s="214"/>
      <c r="T196" s="214"/>
      <c r="U196" s="214"/>
    </row>
    <row r="197">
      <c r="M197" s="214"/>
      <c r="N197" s="214"/>
      <c r="O197" s="214"/>
      <c r="P197" s="214"/>
      <c r="Q197" s="214"/>
      <c r="R197" s="214"/>
      <c r="S197" s="214"/>
      <c r="T197" s="214"/>
      <c r="U197" s="214"/>
    </row>
    <row r="198">
      <c r="M198" s="214"/>
      <c r="N198" s="214"/>
      <c r="O198" s="214"/>
      <c r="P198" s="214"/>
      <c r="Q198" s="214"/>
      <c r="R198" s="214"/>
      <c r="S198" s="214"/>
      <c r="T198" s="214"/>
      <c r="U198" s="214"/>
    </row>
    <row r="199">
      <c r="M199" s="214"/>
      <c r="N199" s="214"/>
      <c r="O199" s="214"/>
      <c r="P199" s="214"/>
      <c r="Q199" s="214"/>
      <c r="R199" s="214"/>
      <c r="S199" s="214"/>
      <c r="T199" s="214"/>
      <c r="U199" s="214"/>
    </row>
    <row r="200">
      <c r="M200" s="214"/>
      <c r="N200" s="214"/>
      <c r="O200" s="214"/>
      <c r="P200" s="214"/>
      <c r="Q200" s="214"/>
      <c r="R200" s="214"/>
      <c r="S200" s="214"/>
      <c r="T200" s="214"/>
      <c r="U200" s="214"/>
    </row>
    <row r="201">
      <c r="M201" s="214"/>
      <c r="N201" s="214"/>
      <c r="O201" s="214"/>
      <c r="P201" s="214"/>
      <c r="Q201" s="214"/>
      <c r="R201" s="214"/>
      <c r="S201" s="214"/>
      <c r="T201" s="214"/>
      <c r="U201" s="214"/>
    </row>
    <row r="202">
      <c r="M202" s="214"/>
      <c r="N202" s="214"/>
      <c r="O202" s="214"/>
      <c r="P202" s="214"/>
      <c r="Q202" s="214"/>
      <c r="R202" s="214"/>
      <c r="S202" s="214"/>
      <c r="T202" s="214"/>
      <c r="U202" s="214"/>
    </row>
    <row r="203">
      <c r="M203" s="214"/>
      <c r="N203" s="214"/>
      <c r="O203" s="214"/>
      <c r="P203" s="214"/>
      <c r="Q203" s="214"/>
      <c r="R203" s="214"/>
      <c r="S203" s="214"/>
      <c r="T203" s="214"/>
      <c r="U203" s="214"/>
    </row>
    <row r="204">
      <c r="M204" s="214"/>
      <c r="N204" s="214"/>
      <c r="O204" s="214"/>
      <c r="P204" s="214"/>
      <c r="Q204" s="214"/>
      <c r="R204" s="214"/>
      <c r="S204" s="214"/>
      <c r="T204" s="214"/>
      <c r="U204" s="214"/>
    </row>
    <row r="205">
      <c r="M205" s="214"/>
      <c r="N205" s="214"/>
      <c r="O205" s="214"/>
      <c r="P205" s="214"/>
      <c r="Q205" s="214"/>
      <c r="R205" s="214"/>
      <c r="S205" s="214"/>
      <c r="T205" s="214"/>
      <c r="U205" s="214"/>
    </row>
    <row r="206">
      <c r="M206" s="214"/>
      <c r="N206" s="214"/>
      <c r="O206" s="214"/>
      <c r="P206" s="214"/>
      <c r="Q206" s="214"/>
      <c r="R206" s="214"/>
      <c r="S206" s="214"/>
      <c r="T206" s="214"/>
      <c r="U206" s="214"/>
    </row>
    <row r="207">
      <c r="M207" s="214"/>
      <c r="N207" s="214"/>
      <c r="O207" s="214"/>
      <c r="P207" s="214"/>
      <c r="Q207" s="214"/>
      <c r="R207" s="214"/>
      <c r="S207" s="214"/>
      <c r="T207" s="214"/>
      <c r="U207" s="214"/>
    </row>
    <row r="208">
      <c r="M208" s="214"/>
      <c r="N208" s="214"/>
      <c r="O208" s="214"/>
      <c r="P208" s="214"/>
      <c r="Q208" s="214"/>
      <c r="R208" s="214"/>
      <c r="S208" s="214"/>
      <c r="T208" s="214"/>
      <c r="U208" s="214"/>
    </row>
    <row r="209">
      <c r="M209" s="214"/>
      <c r="N209" s="214"/>
      <c r="O209" s="214"/>
      <c r="P209" s="214"/>
      <c r="Q209" s="214"/>
      <c r="R209" s="214"/>
      <c r="S209" s="214"/>
      <c r="T209" s="214"/>
      <c r="U209" s="214"/>
    </row>
    <row r="210">
      <c r="M210" s="214"/>
      <c r="N210" s="214"/>
      <c r="O210" s="214"/>
      <c r="P210" s="214"/>
      <c r="Q210" s="214"/>
      <c r="R210" s="214"/>
      <c r="S210" s="214"/>
      <c r="T210" s="214"/>
      <c r="U210" s="214"/>
    </row>
    <row r="211">
      <c r="M211" s="214"/>
      <c r="N211" s="214"/>
      <c r="O211" s="214"/>
      <c r="P211" s="214"/>
      <c r="Q211" s="214"/>
      <c r="R211" s="214"/>
      <c r="S211" s="214"/>
      <c r="T211" s="214"/>
      <c r="U211" s="214"/>
    </row>
    <row r="212">
      <c r="M212" s="214"/>
      <c r="N212" s="214"/>
      <c r="O212" s="214"/>
      <c r="P212" s="214"/>
      <c r="Q212" s="214"/>
      <c r="R212" s="214"/>
      <c r="S212" s="214"/>
      <c r="T212" s="214"/>
      <c r="U212" s="214"/>
    </row>
    <row r="213">
      <c r="M213" s="214"/>
      <c r="N213" s="214"/>
      <c r="O213" s="214"/>
      <c r="P213" s="214"/>
      <c r="Q213" s="214"/>
      <c r="R213" s="214"/>
      <c r="S213" s="214"/>
      <c r="T213" s="214"/>
      <c r="U213" s="214"/>
    </row>
    <row r="214">
      <c r="M214" s="214"/>
      <c r="N214" s="214"/>
      <c r="O214" s="214"/>
      <c r="P214" s="214"/>
      <c r="Q214" s="214"/>
      <c r="R214" s="214"/>
      <c r="S214" s="214"/>
      <c r="T214" s="214"/>
      <c r="U214" s="214"/>
    </row>
    <row r="215">
      <c r="M215" s="214"/>
      <c r="N215" s="214"/>
      <c r="O215" s="214"/>
      <c r="P215" s="214"/>
      <c r="Q215" s="214"/>
      <c r="R215" s="214"/>
      <c r="S215" s="214"/>
      <c r="T215" s="214"/>
      <c r="U215" s="214"/>
    </row>
    <row r="216">
      <c r="M216" s="214"/>
      <c r="N216" s="214"/>
      <c r="O216" s="214"/>
      <c r="P216" s="214"/>
      <c r="Q216" s="214"/>
      <c r="R216" s="214"/>
      <c r="S216" s="214"/>
      <c r="T216" s="214"/>
      <c r="U216" s="214"/>
    </row>
    <row r="217">
      <c r="M217" s="214"/>
      <c r="N217" s="214"/>
      <c r="O217" s="214"/>
      <c r="P217" s="214"/>
      <c r="Q217" s="214"/>
      <c r="R217" s="214"/>
      <c r="S217" s="214"/>
      <c r="T217" s="214"/>
      <c r="U217" s="214"/>
    </row>
    <row r="218">
      <c r="M218" s="214"/>
      <c r="N218" s="214"/>
      <c r="O218" s="214"/>
      <c r="P218" s="214"/>
      <c r="Q218" s="214"/>
      <c r="R218" s="214"/>
      <c r="S218" s="214"/>
      <c r="T218" s="214"/>
      <c r="U218" s="214"/>
    </row>
    <row r="219">
      <c r="M219" s="214"/>
      <c r="N219" s="214"/>
      <c r="O219" s="214"/>
      <c r="P219" s="214"/>
      <c r="Q219" s="214"/>
      <c r="R219" s="214"/>
      <c r="S219" s="214"/>
      <c r="T219" s="214"/>
      <c r="U219" s="214"/>
    </row>
    <row r="220">
      <c r="M220" s="214"/>
      <c r="N220" s="214"/>
      <c r="O220" s="214"/>
      <c r="P220" s="214"/>
      <c r="Q220" s="214"/>
      <c r="R220" s="214"/>
      <c r="S220" s="214"/>
      <c r="T220" s="214"/>
      <c r="U220" s="214"/>
    </row>
    <row r="221">
      <c r="M221" s="214"/>
      <c r="N221" s="214"/>
      <c r="O221" s="214"/>
      <c r="P221" s="214"/>
      <c r="Q221" s="214"/>
      <c r="R221" s="214"/>
      <c r="S221" s="214"/>
      <c r="T221" s="214"/>
      <c r="U221" s="214"/>
    </row>
    <row r="222">
      <c r="M222" s="214"/>
      <c r="N222" s="214"/>
      <c r="O222" s="214"/>
      <c r="P222" s="214"/>
      <c r="Q222" s="214"/>
      <c r="R222" s="214"/>
      <c r="S222" s="214"/>
      <c r="T222" s="214"/>
      <c r="U222" s="214"/>
    </row>
    <row r="223">
      <c r="M223" s="214"/>
      <c r="N223" s="214"/>
      <c r="O223" s="214"/>
      <c r="P223" s="214"/>
      <c r="Q223" s="214"/>
      <c r="R223" s="214"/>
      <c r="S223" s="214"/>
      <c r="T223" s="214"/>
      <c r="U223" s="214"/>
    </row>
    <row r="224">
      <c r="M224" s="214"/>
      <c r="N224" s="214"/>
      <c r="O224" s="214"/>
      <c r="P224" s="214"/>
      <c r="Q224" s="214"/>
      <c r="R224" s="214"/>
      <c r="S224" s="214"/>
      <c r="T224" s="214"/>
      <c r="U224" s="214"/>
    </row>
    <row r="225">
      <c r="M225" s="214"/>
      <c r="N225" s="214"/>
      <c r="O225" s="214"/>
      <c r="P225" s="214"/>
      <c r="Q225" s="214"/>
      <c r="R225" s="214"/>
      <c r="S225" s="214"/>
      <c r="T225" s="214"/>
      <c r="U225" s="214"/>
    </row>
    <row r="226">
      <c r="M226" s="214"/>
      <c r="N226" s="214"/>
      <c r="O226" s="214"/>
      <c r="P226" s="214"/>
      <c r="Q226" s="214"/>
      <c r="R226" s="214"/>
      <c r="S226" s="214"/>
      <c r="T226" s="214"/>
      <c r="U226" s="214"/>
    </row>
    <row r="227">
      <c r="M227" s="214"/>
      <c r="N227" s="214"/>
      <c r="O227" s="214"/>
      <c r="P227" s="214"/>
      <c r="Q227" s="214"/>
      <c r="R227" s="214"/>
      <c r="S227" s="214"/>
      <c r="T227" s="214"/>
      <c r="U227" s="214"/>
    </row>
    <row r="228">
      <c r="M228" s="214"/>
      <c r="N228" s="214"/>
      <c r="O228" s="214"/>
      <c r="P228" s="214"/>
      <c r="Q228" s="214"/>
      <c r="R228" s="214"/>
      <c r="S228" s="214"/>
      <c r="T228" s="214"/>
      <c r="U228" s="214"/>
    </row>
    <row r="229">
      <c r="M229" s="214"/>
      <c r="N229" s="214"/>
      <c r="O229" s="214"/>
      <c r="P229" s="214"/>
      <c r="Q229" s="214"/>
      <c r="R229" s="214"/>
      <c r="S229" s="214"/>
      <c r="T229" s="214"/>
      <c r="U229" s="214"/>
    </row>
    <row r="230">
      <c r="M230" s="214"/>
      <c r="N230" s="214"/>
      <c r="O230" s="214"/>
      <c r="P230" s="214"/>
      <c r="Q230" s="214"/>
      <c r="R230" s="214"/>
      <c r="S230" s="214"/>
      <c r="T230" s="214"/>
      <c r="U230" s="214"/>
    </row>
    <row r="231">
      <c r="M231" s="214"/>
      <c r="N231" s="214"/>
      <c r="O231" s="214"/>
      <c r="P231" s="214"/>
      <c r="Q231" s="214"/>
      <c r="R231" s="214"/>
      <c r="S231" s="214"/>
      <c r="T231" s="214"/>
      <c r="U231" s="214"/>
    </row>
    <row r="232">
      <c r="M232" s="214"/>
      <c r="N232" s="214"/>
      <c r="O232" s="214"/>
      <c r="P232" s="214"/>
      <c r="Q232" s="214"/>
      <c r="R232" s="214"/>
      <c r="S232" s="214"/>
      <c r="T232" s="214"/>
      <c r="U232" s="214"/>
    </row>
    <row r="233">
      <c r="M233" s="214"/>
      <c r="N233" s="214"/>
      <c r="O233" s="214"/>
      <c r="P233" s="214"/>
      <c r="Q233" s="214"/>
      <c r="R233" s="214"/>
      <c r="S233" s="214"/>
      <c r="T233" s="214"/>
      <c r="U233" s="214"/>
    </row>
    <row r="234">
      <c r="M234" s="214"/>
      <c r="N234" s="214"/>
      <c r="O234" s="214"/>
      <c r="P234" s="214"/>
      <c r="Q234" s="214"/>
      <c r="R234" s="214"/>
      <c r="S234" s="214"/>
      <c r="T234" s="214"/>
      <c r="U234" s="214"/>
    </row>
    <row r="235">
      <c r="M235" s="214"/>
      <c r="N235" s="214"/>
      <c r="O235" s="214"/>
      <c r="P235" s="214"/>
      <c r="Q235" s="214"/>
      <c r="R235" s="214"/>
      <c r="S235" s="214"/>
      <c r="T235" s="214"/>
      <c r="U235" s="214"/>
    </row>
    <row r="236">
      <c r="M236" s="214"/>
      <c r="N236" s="214"/>
      <c r="O236" s="214"/>
      <c r="P236" s="214"/>
      <c r="Q236" s="214"/>
      <c r="R236" s="214"/>
      <c r="S236" s="214"/>
      <c r="T236" s="214"/>
      <c r="U236" s="214"/>
    </row>
    <row r="237">
      <c r="M237" s="214"/>
      <c r="N237" s="214"/>
      <c r="O237" s="214"/>
      <c r="P237" s="214"/>
      <c r="Q237" s="214"/>
      <c r="R237" s="214"/>
      <c r="S237" s="214"/>
      <c r="T237" s="214"/>
      <c r="U237" s="214"/>
    </row>
    <row r="238">
      <c r="M238" s="214"/>
      <c r="N238" s="214"/>
      <c r="O238" s="214"/>
      <c r="P238" s="214"/>
      <c r="Q238" s="214"/>
      <c r="R238" s="214"/>
      <c r="S238" s="214"/>
      <c r="T238" s="214"/>
      <c r="U238" s="214"/>
    </row>
    <row r="239">
      <c r="M239" s="214"/>
      <c r="N239" s="214"/>
      <c r="O239" s="214"/>
      <c r="P239" s="214"/>
      <c r="Q239" s="214"/>
      <c r="R239" s="214"/>
      <c r="S239" s="214"/>
      <c r="T239" s="214"/>
      <c r="U239" s="214"/>
    </row>
    <row r="240">
      <c r="M240" s="214"/>
      <c r="N240" s="214"/>
      <c r="O240" s="214"/>
      <c r="P240" s="214"/>
      <c r="Q240" s="214"/>
      <c r="R240" s="214"/>
      <c r="S240" s="214"/>
      <c r="T240" s="214"/>
      <c r="U240" s="214"/>
    </row>
    <row r="241">
      <c r="M241" s="214"/>
      <c r="N241" s="214"/>
      <c r="O241" s="214"/>
      <c r="P241" s="214"/>
      <c r="Q241" s="214"/>
      <c r="R241" s="214"/>
      <c r="S241" s="214"/>
      <c r="T241" s="214"/>
      <c r="U241" s="214"/>
    </row>
    <row r="242">
      <c r="M242" s="214"/>
      <c r="N242" s="214"/>
      <c r="O242" s="214"/>
      <c r="P242" s="214"/>
      <c r="Q242" s="214"/>
      <c r="R242" s="214"/>
      <c r="S242" s="214"/>
      <c r="T242" s="214"/>
      <c r="U242" s="214"/>
    </row>
    <row r="243">
      <c r="M243" s="214"/>
      <c r="N243" s="214"/>
      <c r="O243" s="214"/>
      <c r="P243" s="214"/>
      <c r="Q243" s="214"/>
      <c r="R243" s="214"/>
      <c r="S243" s="214"/>
      <c r="T243" s="214"/>
      <c r="U243" s="214"/>
    </row>
    <row r="244">
      <c r="M244" s="214"/>
      <c r="N244" s="214"/>
      <c r="O244" s="214"/>
      <c r="P244" s="214"/>
      <c r="Q244" s="214"/>
      <c r="R244" s="214"/>
      <c r="S244" s="214"/>
      <c r="T244" s="214"/>
      <c r="U244" s="214"/>
    </row>
    <row r="245">
      <c r="M245" s="214"/>
      <c r="N245" s="214"/>
      <c r="O245" s="214"/>
      <c r="P245" s="214"/>
      <c r="Q245" s="214"/>
      <c r="R245" s="214"/>
      <c r="S245" s="214"/>
      <c r="T245" s="214"/>
      <c r="U245" s="214"/>
    </row>
    <row r="246">
      <c r="M246" s="214"/>
      <c r="N246" s="214"/>
      <c r="O246" s="214"/>
      <c r="P246" s="214"/>
      <c r="Q246" s="214"/>
      <c r="R246" s="214"/>
      <c r="S246" s="214"/>
      <c r="T246" s="214"/>
      <c r="U246" s="214"/>
    </row>
    <row r="247">
      <c r="M247" s="214"/>
      <c r="N247" s="214"/>
      <c r="O247" s="214"/>
      <c r="P247" s="214"/>
      <c r="Q247" s="214"/>
      <c r="R247" s="214"/>
      <c r="S247" s="214"/>
      <c r="T247" s="214"/>
      <c r="U247" s="214"/>
    </row>
    <row r="248">
      <c r="M248" s="214"/>
      <c r="N248" s="214"/>
      <c r="O248" s="214"/>
      <c r="P248" s="214"/>
      <c r="Q248" s="214"/>
      <c r="R248" s="214"/>
      <c r="S248" s="214"/>
      <c r="T248" s="214"/>
      <c r="U248" s="214"/>
    </row>
    <row r="249">
      <c r="M249" s="214"/>
      <c r="N249" s="214"/>
      <c r="O249" s="214"/>
      <c r="P249" s="214"/>
      <c r="Q249" s="214"/>
      <c r="R249" s="214"/>
      <c r="S249" s="214"/>
      <c r="T249" s="214"/>
      <c r="U249" s="214"/>
    </row>
    <row r="250">
      <c r="M250" s="214"/>
      <c r="N250" s="214"/>
      <c r="O250" s="214"/>
      <c r="P250" s="214"/>
      <c r="Q250" s="214"/>
      <c r="R250" s="214"/>
      <c r="S250" s="214"/>
      <c r="T250" s="214"/>
      <c r="U250" s="214"/>
    </row>
    <row r="251">
      <c r="M251" s="214"/>
      <c r="N251" s="214"/>
      <c r="O251" s="214"/>
      <c r="P251" s="214"/>
      <c r="Q251" s="214"/>
      <c r="R251" s="214"/>
      <c r="S251" s="214"/>
      <c r="T251" s="214"/>
      <c r="U251" s="214"/>
    </row>
    <row r="252">
      <c r="M252" s="214"/>
      <c r="N252" s="214"/>
      <c r="O252" s="214"/>
      <c r="P252" s="214"/>
      <c r="Q252" s="214"/>
      <c r="R252" s="214"/>
      <c r="S252" s="214"/>
      <c r="T252" s="214"/>
      <c r="U252" s="214"/>
    </row>
    <row r="253">
      <c r="M253" s="214"/>
      <c r="N253" s="214"/>
      <c r="O253" s="214"/>
      <c r="P253" s="214"/>
      <c r="Q253" s="214"/>
      <c r="R253" s="214"/>
      <c r="S253" s="214"/>
      <c r="T253" s="214"/>
      <c r="U253" s="214"/>
    </row>
    <row r="254">
      <c r="M254" s="214"/>
      <c r="N254" s="214"/>
      <c r="O254" s="214"/>
      <c r="P254" s="214"/>
      <c r="Q254" s="214"/>
      <c r="R254" s="214"/>
      <c r="S254" s="214"/>
      <c r="T254" s="214"/>
      <c r="U254" s="214"/>
    </row>
    <row r="255">
      <c r="M255" s="214"/>
      <c r="N255" s="214"/>
      <c r="O255" s="214"/>
      <c r="P255" s="214"/>
      <c r="Q255" s="214"/>
      <c r="R255" s="214"/>
      <c r="S255" s="214"/>
      <c r="T255" s="214"/>
      <c r="U255" s="214"/>
    </row>
    <row r="256">
      <c r="M256" s="214"/>
      <c r="N256" s="214"/>
      <c r="O256" s="214"/>
      <c r="P256" s="214"/>
      <c r="Q256" s="214"/>
      <c r="R256" s="214"/>
      <c r="S256" s="214"/>
      <c r="T256" s="214"/>
      <c r="U256" s="214"/>
    </row>
    <row r="257">
      <c r="M257" s="214"/>
      <c r="N257" s="214"/>
      <c r="O257" s="214"/>
      <c r="P257" s="214"/>
      <c r="Q257" s="214"/>
      <c r="R257" s="214"/>
      <c r="S257" s="214"/>
      <c r="T257" s="214"/>
      <c r="U257" s="214"/>
    </row>
    <row r="258">
      <c r="M258" s="214"/>
      <c r="N258" s="214"/>
      <c r="O258" s="214"/>
      <c r="P258" s="214"/>
      <c r="Q258" s="214"/>
      <c r="R258" s="214"/>
      <c r="S258" s="214"/>
      <c r="T258" s="214"/>
      <c r="U258" s="214"/>
    </row>
    <row r="259">
      <c r="M259" s="214"/>
      <c r="N259" s="214"/>
      <c r="O259" s="214"/>
      <c r="P259" s="214"/>
      <c r="Q259" s="214"/>
      <c r="R259" s="214"/>
      <c r="S259" s="214"/>
      <c r="T259" s="214"/>
      <c r="U259" s="214"/>
    </row>
    <row r="260">
      <c r="M260" s="214"/>
      <c r="N260" s="214"/>
      <c r="O260" s="214"/>
      <c r="P260" s="214"/>
      <c r="Q260" s="214"/>
      <c r="R260" s="214"/>
      <c r="S260" s="214"/>
      <c r="T260" s="214"/>
      <c r="U260" s="214"/>
    </row>
    <row r="261">
      <c r="M261" s="214"/>
      <c r="N261" s="214"/>
      <c r="O261" s="214"/>
      <c r="P261" s="214"/>
      <c r="Q261" s="214"/>
      <c r="R261" s="214"/>
      <c r="S261" s="214"/>
      <c r="T261" s="214"/>
      <c r="U261" s="214"/>
    </row>
    <row r="262">
      <c r="M262" s="214"/>
      <c r="N262" s="214"/>
      <c r="O262" s="214"/>
      <c r="P262" s="214"/>
      <c r="Q262" s="214"/>
      <c r="R262" s="214"/>
      <c r="S262" s="214"/>
      <c r="T262" s="214"/>
      <c r="U262" s="214"/>
    </row>
    <row r="263">
      <c r="M263" s="214"/>
      <c r="N263" s="214"/>
      <c r="O263" s="214"/>
      <c r="P263" s="214"/>
      <c r="Q263" s="214"/>
      <c r="R263" s="214"/>
      <c r="S263" s="214"/>
      <c r="T263" s="214"/>
      <c r="U263" s="214"/>
    </row>
    <row r="264">
      <c r="M264" s="214"/>
      <c r="N264" s="214"/>
      <c r="O264" s="214"/>
      <c r="P264" s="214"/>
      <c r="Q264" s="214"/>
      <c r="R264" s="214"/>
      <c r="S264" s="214"/>
      <c r="T264" s="214"/>
      <c r="U264" s="214"/>
    </row>
    <row r="265">
      <c r="M265" s="214"/>
      <c r="N265" s="214"/>
      <c r="O265" s="214"/>
      <c r="P265" s="214"/>
      <c r="Q265" s="214"/>
      <c r="R265" s="214"/>
      <c r="S265" s="214"/>
      <c r="T265" s="214"/>
      <c r="U265" s="214"/>
    </row>
    <row r="266">
      <c r="M266" s="214"/>
      <c r="N266" s="214"/>
      <c r="O266" s="214"/>
      <c r="P266" s="214"/>
      <c r="Q266" s="214"/>
      <c r="R266" s="214"/>
      <c r="S266" s="214"/>
      <c r="T266" s="214"/>
      <c r="U266" s="214"/>
    </row>
    <row r="267">
      <c r="M267" s="214"/>
      <c r="N267" s="214"/>
      <c r="O267" s="214"/>
      <c r="P267" s="214"/>
      <c r="Q267" s="214"/>
      <c r="R267" s="214"/>
      <c r="S267" s="214"/>
      <c r="T267" s="214"/>
      <c r="U267" s="214"/>
    </row>
    <row r="268">
      <c r="M268" s="214"/>
      <c r="N268" s="214"/>
      <c r="O268" s="214"/>
      <c r="P268" s="214"/>
      <c r="Q268" s="214"/>
      <c r="R268" s="214"/>
      <c r="S268" s="214"/>
      <c r="T268" s="214"/>
      <c r="U268" s="214"/>
    </row>
    <row r="269">
      <c r="M269" s="214"/>
      <c r="N269" s="214"/>
      <c r="O269" s="214"/>
      <c r="P269" s="214"/>
      <c r="Q269" s="214"/>
      <c r="R269" s="214"/>
      <c r="S269" s="214"/>
      <c r="T269" s="214"/>
      <c r="U269" s="214"/>
    </row>
    <row r="270">
      <c r="M270" s="214"/>
      <c r="N270" s="214"/>
      <c r="O270" s="214"/>
      <c r="P270" s="214"/>
      <c r="Q270" s="214"/>
      <c r="R270" s="214"/>
      <c r="S270" s="214"/>
      <c r="T270" s="214"/>
      <c r="U270" s="214"/>
    </row>
    <row r="271">
      <c r="M271" s="214"/>
      <c r="N271" s="214"/>
      <c r="O271" s="214"/>
      <c r="P271" s="214"/>
      <c r="Q271" s="214"/>
      <c r="R271" s="214"/>
      <c r="S271" s="214"/>
      <c r="T271" s="214"/>
      <c r="U271" s="214"/>
    </row>
    <row r="272">
      <c r="M272" s="214"/>
      <c r="N272" s="214"/>
      <c r="O272" s="214"/>
      <c r="P272" s="214"/>
      <c r="Q272" s="214"/>
      <c r="R272" s="214"/>
      <c r="S272" s="214"/>
      <c r="T272" s="214"/>
      <c r="U272" s="214"/>
    </row>
    <row r="273">
      <c r="M273" s="214"/>
      <c r="N273" s="214"/>
      <c r="O273" s="214"/>
      <c r="P273" s="214"/>
      <c r="Q273" s="214"/>
      <c r="R273" s="214"/>
      <c r="S273" s="214"/>
      <c r="T273" s="214"/>
      <c r="U273" s="214"/>
    </row>
    <row r="274">
      <c r="M274" s="214"/>
      <c r="N274" s="214"/>
      <c r="O274" s="214"/>
      <c r="P274" s="214"/>
      <c r="Q274" s="214"/>
      <c r="R274" s="214"/>
      <c r="S274" s="214"/>
      <c r="T274" s="214"/>
      <c r="U274" s="214"/>
    </row>
    <row r="275">
      <c r="M275" s="214"/>
      <c r="N275" s="214"/>
      <c r="O275" s="214"/>
      <c r="P275" s="214"/>
      <c r="Q275" s="214"/>
      <c r="R275" s="214"/>
      <c r="S275" s="214"/>
      <c r="T275" s="214"/>
      <c r="U275" s="214"/>
    </row>
    <row r="276">
      <c r="M276" s="214"/>
      <c r="N276" s="214"/>
      <c r="O276" s="214"/>
      <c r="P276" s="214"/>
      <c r="Q276" s="214"/>
      <c r="R276" s="214"/>
      <c r="S276" s="214"/>
      <c r="T276" s="214"/>
      <c r="U276" s="214"/>
    </row>
    <row r="277">
      <c r="M277" s="214"/>
      <c r="N277" s="214"/>
      <c r="O277" s="214"/>
      <c r="P277" s="214"/>
      <c r="Q277" s="214"/>
      <c r="R277" s="214"/>
      <c r="S277" s="214"/>
      <c r="T277" s="214"/>
      <c r="U277" s="214"/>
    </row>
    <row r="278">
      <c r="M278" s="214"/>
      <c r="N278" s="214"/>
      <c r="O278" s="214"/>
      <c r="P278" s="214"/>
      <c r="Q278" s="214"/>
      <c r="R278" s="214"/>
      <c r="S278" s="214"/>
      <c r="T278" s="214"/>
      <c r="U278" s="214"/>
    </row>
    <row r="279">
      <c r="M279" s="214"/>
      <c r="N279" s="214"/>
      <c r="O279" s="214"/>
      <c r="P279" s="214"/>
      <c r="Q279" s="214"/>
      <c r="R279" s="214"/>
      <c r="S279" s="214"/>
      <c r="T279" s="214"/>
      <c r="U279" s="214"/>
    </row>
    <row r="280">
      <c r="M280" s="214"/>
      <c r="N280" s="214"/>
      <c r="O280" s="214"/>
      <c r="P280" s="214"/>
      <c r="Q280" s="214"/>
      <c r="R280" s="214"/>
      <c r="S280" s="214"/>
      <c r="T280" s="214"/>
      <c r="U280" s="214"/>
    </row>
    <row r="281">
      <c r="M281" s="214"/>
      <c r="N281" s="214"/>
      <c r="O281" s="214"/>
      <c r="P281" s="214"/>
      <c r="Q281" s="214"/>
      <c r="R281" s="214"/>
      <c r="S281" s="214"/>
      <c r="T281" s="214"/>
      <c r="U281" s="214"/>
    </row>
    <row r="282">
      <c r="M282" s="214"/>
      <c r="N282" s="214"/>
      <c r="O282" s="214"/>
      <c r="P282" s="214"/>
      <c r="Q282" s="214"/>
      <c r="R282" s="214"/>
      <c r="S282" s="214"/>
      <c r="T282" s="214"/>
      <c r="U282" s="214"/>
    </row>
    <row r="283">
      <c r="M283" s="214"/>
      <c r="N283" s="214"/>
      <c r="O283" s="214"/>
      <c r="P283" s="214"/>
      <c r="Q283" s="214"/>
      <c r="R283" s="214"/>
      <c r="S283" s="214"/>
      <c r="T283" s="214"/>
      <c r="U283" s="214"/>
    </row>
    <row r="284">
      <c r="M284" s="214"/>
      <c r="N284" s="214"/>
      <c r="O284" s="214"/>
      <c r="P284" s="214"/>
      <c r="Q284" s="214"/>
      <c r="R284" s="214"/>
      <c r="S284" s="214"/>
      <c r="T284" s="214"/>
      <c r="U284" s="214"/>
    </row>
    <row r="285">
      <c r="M285" s="214"/>
      <c r="N285" s="214"/>
      <c r="O285" s="214"/>
      <c r="P285" s="214"/>
      <c r="Q285" s="214"/>
      <c r="R285" s="214"/>
      <c r="S285" s="214"/>
      <c r="T285" s="214"/>
      <c r="U285" s="214"/>
    </row>
    <row r="286">
      <c r="M286" s="214"/>
      <c r="N286" s="214"/>
      <c r="O286" s="214"/>
      <c r="P286" s="214"/>
      <c r="Q286" s="214"/>
      <c r="R286" s="214"/>
      <c r="S286" s="214"/>
      <c r="T286" s="214"/>
      <c r="U286" s="214"/>
    </row>
    <row r="287">
      <c r="M287" s="214"/>
      <c r="N287" s="214"/>
      <c r="O287" s="214"/>
      <c r="P287" s="214"/>
      <c r="Q287" s="214"/>
      <c r="R287" s="214"/>
      <c r="S287" s="214"/>
      <c r="T287" s="214"/>
      <c r="U287" s="214"/>
    </row>
    <row r="288">
      <c r="M288" s="214"/>
      <c r="N288" s="214"/>
      <c r="O288" s="214"/>
      <c r="P288" s="214"/>
      <c r="Q288" s="214"/>
      <c r="R288" s="214"/>
      <c r="S288" s="214"/>
      <c r="T288" s="214"/>
      <c r="U288" s="214"/>
    </row>
    <row r="289">
      <c r="M289" s="214"/>
      <c r="N289" s="214"/>
      <c r="O289" s="214"/>
      <c r="P289" s="214"/>
      <c r="Q289" s="214"/>
      <c r="R289" s="214"/>
      <c r="S289" s="214"/>
      <c r="T289" s="214"/>
      <c r="U289" s="214"/>
    </row>
    <row r="290">
      <c r="M290" s="214"/>
      <c r="N290" s="214"/>
      <c r="O290" s="214"/>
      <c r="P290" s="214"/>
      <c r="Q290" s="214"/>
      <c r="R290" s="214"/>
      <c r="S290" s="214"/>
      <c r="T290" s="214"/>
      <c r="U290" s="214"/>
    </row>
    <row r="291">
      <c r="M291" s="214"/>
      <c r="N291" s="214"/>
      <c r="O291" s="214"/>
      <c r="P291" s="214"/>
      <c r="Q291" s="214"/>
      <c r="R291" s="214"/>
      <c r="S291" s="214"/>
      <c r="T291" s="214"/>
      <c r="U291" s="214"/>
    </row>
    <row r="292">
      <c r="M292" s="214"/>
      <c r="N292" s="214"/>
      <c r="O292" s="214"/>
      <c r="P292" s="214"/>
      <c r="Q292" s="214"/>
      <c r="R292" s="214"/>
      <c r="S292" s="214"/>
      <c r="T292" s="214"/>
      <c r="U292" s="214"/>
    </row>
    <row r="293">
      <c r="M293" s="214"/>
      <c r="N293" s="214"/>
      <c r="O293" s="214"/>
      <c r="P293" s="214"/>
      <c r="Q293" s="214"/>
      <c r="R293" s="214"/>
      <c r="S293" s="214"/>
      <c r="T293" s="214"/>
      <c r="U293" s="214"/>
    </row>
    <row r="294">
      <c r="M294" s="214"/>
      <c r="N294" s="214"/>
      <c r="O294" s="214"/>
      <c r="P294" s="214"/>
      <c r="Q294" s="214"/>
      <c r="R294" s="214"/>
      <c r="S294" s="214"/>
      <c r="T294" s="214"/>
      <c r="U294" s="214"/>
    </row>
    <row r="295">
      <c r="M295" s="214"/>
      <c r="N295" s="214"/>
      <c r="O295" s="214"/>
      <c r="P295" s="214"/>
      <c r="Q295" s="214"/>
      <c r="R295" s="214"/>
      <c r="S295" s="214"/>
      <c r="T295" s="214"/>
      <c r="U295" s="214"/>
    </row>
    <row r="296">
      <c r="M296" s="214"/>
      <c r="N296" s="214"/>
      <c r="O296" s="214"/>
      <c r="P296" s="214"/>
      <c r="Q296" s="214"/>
      <c r="R296" s="214"/>
      <c r="S296" s="214"/>
      <c r="T296" s="214"/>
      <c r="U296" s="214"/>
    </row>
    <row r="297">
      <c r="M297" s="214"/>
      <c r="N297" s="214"/>
      <c r="O297" s="214"/>
      <c r="P297" s="214"/>
      <c r="Q297" s="214"/>
      <c r="R297" s="214"/>
      <c r="S297" s="214"/>
      <c r="T297" s="214"/>
      <c r="U297" s="214"/>
    </row>
    <row r="298">
      <c r="M298" s="214"/>
      <c r="N298" s="214"/>
      <c r="O298" s="214"/>
      <c r="P298" s="214"/>
      <c r="Q298" s="214"/>
      <c r="R298" s="214"/>
      <c r="S298" s="214"/>
      <c r="T298" s="214"/>
      <c r="U298" s="214"/>
    </row>
    <row r="299">
      <c r="M299" s="214"/>
      <c r="N299" s="214"/>
      <c r="O299" s="214"/>
      <c r="P299" s="214"/>
      <c r="Q299" s="214"/>
      <c r="R299" s="214"/>
      <c r="S299" s="214"/>
      <c r="T299" s="214"/>
      <c r="U299" s="214"/>
    </row>
    <row r="300">
      <c r="M300" s="214"/>
      <c r="N300" s="214"/>
      <c r="O300" s="214"/>
      <c r="P300" s="214"/>
      <c r="Q300" s="214"/>
      <c r="R300" s="214"/>
      <c r="S300" s="214"/>
      <c r="T300" s="214"/>
      <c r="U300" s="214"/>
    </row>
    <row r="301">
      <c r="M301" s="214"/>
      <c r="N301" s="214"/>
      <c r="O301" s="214"/>
      <c r="P301" s="214"/>
      <c r="Q301" s="214"/>
      <c r="R301" s="214"/>
      <c r="S301" s="214"/>
      <c r="T301" s="214"/>
      <c r="U301" s="214"/>
    </row>
    <row r="302">
      <c r="M302" s="214"/>
      <c r="N302" s="214"/>
      <c r="O302" s="214"/>
      <c r="P302" s="214"/>
      <c r="Q302" s="214"/>
      <c r="R302" s="214"/>
      <c r="S302" s="214"/>
      <c r="T302" s="214"/>
      <c r="U302" s="214"/>
    </row>
    <row r="303">
      <c r="M303" s="214"/>
      <c r="N303" s="214"/>
      <c r="O303" s="214"/>
      <c r="P303" s="214"/>
      <c r="Q303" s="214"/>
      <c r="R303" s="214"/>
      <c r="S303" s="214"/>
      <c r="T303" s="214"/>
      <c r="U303" s="214"/>
    </row>
    <row r="304">
      <c r="M304" s="214"/>
      <c r="N304" s="214"/>
      <c r="O304" s="214"/>
      <c r="P304" s="214"/>
      <c r="Q304" s="214"/>
      <c r="R304" s="214"/>
      <c r="S304" s="214"/>
      <c r="T304" s="214"/>
      <c r="U304" s="214"/>
    </row>
    <row r="305">
      <c r="M305" s="214"/>
      <c r="N305" s="214"/>
      <c r="O305" s="214"/>
      <c r="P305" s="214"/>
      <c r="Q305" s="214"/>
      <c r="R305" s="214"/>
      <c r="S305" s="214"/>
      <c r="T305" s="214"/>
      <c r="U305" s="214"/>
    </row>
    <row r="306">
      <c r="M306" s="214"/>
      <c r="N306" s="214"/>
      <c r="O306" s="214"/>
      <c r="P306" s="214"/>
      <c r="Q306" s="214"/>
      <c r="R306" s="214"/>
      <c r="S306" s="214"/>
      <c r="T306" s="214"/>
      <c r="U306" s="214"/>
    </row>
    <row r="307">
      <c r="M307" s="214"/>
      <c r="N307" s="214"/>
      <c r="O307" s="214"/>
      <c r="P307" s="214"/>
      <c r="Q307" s="214"/>
      <c r="R307" s="214"/>
      <c r="S307" s="214"/>
      <c r="T307" s="214"/>
      <c r="U307" s="214"/>
    </row>
    <row r="308">
      <c r="M308" s="214"/>
      <c r="N308" s="214"/>
      <c r="O308" s="214"/>
      <c r="P308" s="214"/>
      <c r="Q308" s="214"/>
      <c r="R308" s="214"/>
      <c r="S308" s="214"/>
      <c r="T308" s="214"/>
      <c r="U308" s="214"/>
    </row>
    <row r="309">
      <c r="M309" s="214"/>
      <c r="N309" s="214"/>
      <c r="O309" s="214"/>
      <c r="P309" s="214"/>
      <c r="Q309" s="214"/>
      <c r="R309" s="214"/>
      <c r="S309" s="214"/>
      <c r="T309" s="214"/>
      <c r="U309" s="214"/>
    </row>
    <row r="310">
      <c r="M310" s="214"/>
      <c r="N310" s="214"/>
      <c r="O310" s="214"/>
      <c r="P310" s="214"/>
      <c r="Q310" s="214"/>
      <c r="R310" s="214"/>
      <c r="S310" s="214"/>
      <c r="T310" s="214"/>
      <c r="U310" s="214"/>
    </row>
    <row r="311">
      <c r="M311" s="214"/>
      <c r="N311" s="214"/>
      <c r="O311" s="214"/>
      <c r="P311" s="214"/>
      <c r="Q311" s="214"/>
      <c r="R311" s="214"/>
      <c r="S311" s="214"/>
      <c r="T311" s="214"/>
      <c r="U311" s="214"/>
    </row>
    <row r="312">
      <c r="M312" s="214"/>
      <c r="N312" s="214"/>
      <c r="O312" s="214"/>
      <c r="P312" s="214"/>
      <c r="Q312" s="214"/>
      <c r="R312" s="214"/>
      <c r="S312" s="214"/>
      <c r="T312" s="214"/>
      <c r="U312" s="214"/>
    </row>
    <row r="313">
      <c r="M313" s="214"/>
      <c r="N313" s="214"/>
      <c r="O313" s="214"/>
      <c r="P313" s="214"/>
      <c r="Q313" s="214"/>
      <c r="R313" s="214"/>
      <c r="S313" s="214"/>
      <c r="T313" s="214"/>
      <c r="U313" s="214"/>
    </row>
    <row r="314">
      <c r="M314" s="214"/>
      <c r="N314" s="214"/>
      <c r="O314" s="214"/>
      <c r="P314" s="214"/>
      <c r="Q314" s="214"/>
      <c r="R314" s="214"/>
      <c r="S314" s="214"/>
      <c r="T314" s="214"/>
      <c r="U314" s="214"/>
    </row>
    <row r="315">
      <c r="M315" s="214"/>
      <c r="N315" s="214"/>
      <c r="O315" s="214"/>
      <c r="P315" s="214"/>
      <c r="Q315" s="214"/>
      <c r="R315" s="214"/>
      <c r="S315" s="214"/>
      <c r="T315" s="214"/>
      <c r="U315" s="214"/>
    </row>
    <row r="316">
      <c r="M316" s="214"/>
      <c r="N316" s="214"/>
      <c r="O316" s="214"/>
      <c r="P316" s="214"/>
      <c r="Q316" s="214"/>
      <c r="R316" s="214"/>
      <c r="S316" s="214"/>
      <c r="T316" s="214"/>
      <c r="U316" s="214"/>
    </row>
    <row r="317">
      <c r="M317" s="214"/>
      <c r="N317" s="214"/>
      <c r="O317" s="214"/>
      <c r="P317" s="214"/>
      <c r="Q317" s="214"/>
      <c r="R317" s="214"/>
      <c r="S317" s="214"/>
      <c r="T317" s="214"/>
      <c r="U317" s="214"/>
    </row>
    <row r="318">
      <c r="M318" s="214"/>
      <c r="N318" s="214"/>
      <c r="O318" s="214"/>
      <c r="P318" s="214"/>
      <c r="Q318" s="214"/>
      <c r="R318" s="214"/>
      <c r="S318" s="214"/>
      <c r="T318" s="214"/>
      <c r="U318" s="214"/>
    </row>
    <row r="319">
      <c r="M319" s="214"/>
      <c r="N319" s="214"/>
      <c r="O319" s="214"/>
      <c r="P319" s="214"/>
      <c r="Q319" s="214"/>
      <c r="R319" s="214"/>
      <c r="S319" s="214"/>
      <c r="T319" s="214"/>
      <c r="U319" s="214"/>
    </row>
    <row r="320">
      <c r="M320" s="214"/>
      <c r="N320" s="214"/>
      <c r="O320" s="214"/>
      <c r="P320" s="214"/>
      <c r="Q320" s="214"/>
      <c r="R320" s="214"/>
      <c r="S320" s="214"/>
      <c r="T320" s="214"/>
      <c r="U320" s="214"/>
    </row>
    <row r="321">
      <c r="M321" s="214"/>
      <c r="N321" s="214"/>
      <c r="O321" s="214"/>
      <c r="P321" s="214"/>
      <c r="Q321" s="214"/>
      <c r="R321" s="214"/>
      <c r="S321" s="214"/>
      <c r="T321" s="214"/>
      <c r="U321" s="214"/>
    </row>
    <row r="322">
      <c r="M322" s="214"/>
      <c r="N322" s="214"/>
      <c r="O322" s="214"/>
      <c r="P322" s="214"/>
      <c r="Q322" s="214"/>
      <c r="R322" s="214"/>
      <c r="S322" s="214"/>
      <c r="T322" s="214"/>
      <c r="U322" s="214"/>
    </row>
    <row r="323">
      <c r="M323" s="214"/>
      <c r="N323" s="214"/>
      <c r="O323" s="214"/>
      <c r="P323" s="214"/>
      <c r="Q323" s="214"/>
      <c r="R323" s="214"/>
      <c r="S323" s="214"/>
      <c r="T323" s="214"/>
      <c r="U323" s="214"/>
    </row>
    <row r="324">
      <c r="M324" s="214"/>
      <c r="N324" s="214"/>
      <c r="O324" s="214"/>
      <c r="P324" s="214"/>
      <c r="Q324" s="214"/>
      <c r="R324" s="214"/>
      <c r="S324" s="214"/>
      <c r="T324" s="214"/>
      <c r="U324" s="214"/>
    </row>
    <row r="325">
      <c r="M325" s="214"/>
      <c r="N325" s="214"/>
      <c r="O325" s="214"/>
      <c r="P325" s="214"/>
      <c r="Q325" s="214"/>
      <c r="R325" s="214"/>
      <c r="S325" s="214"/>
      <c r="T325" s="214"/>
      <c r="U325" s="214"/>
    </row>
    <row r="326">
      <c r="M326" s="214"/>
      <c r="N326" s="214"/>
      <c r="O326" s="214"/>
      <c r="P326" s="214"/>
      <c r="Q326" s="214"/>
      <c r="R326" s="214"/>
      <c r="S326" s="214"/>
      <c r="T326" s="214"/>
      <c r="U326" s="214"/>
    </row>
    <row r="327">
      <c r="M327" s="214"/>
      <c r="N327" s="214"/>
      <c r="O327" s="214"/>
      <c r="P327" s="214"/>
      <c r="Q327" s="214"/>
      <c r="R327" s="214"/>
      <c r="S327" s="214"/>
      <c r="T327" s="214"/>
      <c r="U327" s="214"/>
    </row>
    <row r="328">
      <c r="M328" s="214"/>
      <c r="N328" s="214"/>
      <c r="O328" s="214"/>
      <c r="P328" s="214"/>
      <c r="Q328" s="214"/>
      <c r="R328" s="214"/>
      <c r="S328" s="214"/>
      <c r="T328" s="214"/>
      <c r="U328" s="214"/>
    </row>
    <row r="329">
      <c r="M329" s="214"/>
      <c r="N329" s="214"/>
      <c r="O329" s="214"/>
      <c r="P329" s="214"/>
      <c r="Q329" s="214"/>
      <c r="R329" s="214"/>
      <c r="S329" s="214"/>
      <c r="T329" s="214"/>
      <c r="U329" s="214"/>
    </row>
    <row r="330">
      <c r="M330" s="214"/>
      <c r="N330" s="214"/>
      <c r="O330" s="214"/>
      <c r="P330" s="214"/>
      <c r="Q330" s="214"/>
      <c r="R330" s="214"/>
      <c r="S330" s="214"/>
      <c r="T330" s="214"/>
      <c r="U330" s="214"/>
    </row>
    <row r="331">
      <c r="M331" s="214"/>
      <c r="N331" s="214"/>
      <c r="O331" s="214"/>
      <c r="P331" s="214"/>
      <c r="Q331" s="214"/>
      <c r="R331" s="214"/>
      <c r="S331" s="214"/>
      <c r="T331" s="214"/>
      <c r="U331" s="214"/>
    </row>
    <row r="332">
      <c r="M332" s="214"/>
      <c r="N332" s="214"/>
      <c r="O332" s="214"/>
      <c r="P332" s="214"/>
      <c r="Q332" s="214"/>
      <c r="R332" s="214"/>
      <c r="S332" s="214"/>
      <c r="T332" s="214"/>
      <c r="U332" s="214"/>
    </row>
    <row r="333">
      <c r="M333" s="214"/>
      <c r="N333" s="214"/>
      <c r="O333" s="214"/>
      <c r="P333" s="214"/>
      <c r="Q333" s="214"/>
      <c r="R333" s="214"/>
      <c r="S333" s="214"/>
      <c r="T333" s="214"/>
      <c r="U333" s="214"/>
    </row>
    <row r="334">
      <c r="M334" s="214"/>
      <c r="N334" s="214"/>
      <c r="O334" s="214"/>
      <c r="P334" s="214"/>
      <c r="Q334" s="214"/>
      <c r="R334" s="214"/>
      <c r="S334" s="214"/>
      <c r="T334" s="214"/>
      <c r="U334" s="214"/>
    </row>
    <row r="335">
      <c r="M335" s="214"/>
      <c r="N335" s="214"/>
      <c r="O335" s="214"/>
      <c r="P335" s="214"/>
      <c r="Q335" s="214"/>
      <c r="R335" s="214"/>
      <c r="S335" s="214"/>
      <c r="T335" s="214"/>
      <c r="U335" s="214"/>
    </row>
    <row r="336">
      <c r="M336" s="214"/>
      <c r="N336" s="214"/>
      <c r="O336" s="214"/>
      <c r="P336" s="214"/>
      <c r="Q336" s="214"/>
      <c r="R336" s="214"/>
      <c r="S336" s="214"/>
      <c r="T336" s="214"/>
      <c r="U336" s="214"/>
    </row>
    <row r="337">
      <c r="M337" s="214"/>
      <c r="N337" s="214"/>
      <c r="O337" s="214"/>
      <c r="P337" s="214"/>
      <c r="Q337" s="214"/>
      <c r="R337" s="214"/>
      <c r="S337" s="214"/>
      <c r="T337" s="214"/>
      <c r="U337" s="214"/>
    </row>
    <row r="338">
      <c r="M338" s="214"/>
      <c r="N338" s="214"/>
      <c r="O338" s="214"/>
      <c r="P338" s="214"/>
      <c r="Q338" s="214"/>
      <c r="R338" s="214"/>
      <c r="S338" s="214"/>
      <c r="T338" s="214"/>
      <c r="U338" s="214"/>
    </row>
    <row r="339">
      <c r="M339" s="214"/>
      <c r="N339" s="214"/>
      <c r="O339" s="214"/>
      <c r="P339" s="214"/>
      <c r="Q339" s="214"/>
      <c r="R339" s="214"/>
      <c r="S339" s="214"/>
      <c r="T339" s="214"/>
      <c r="U339" s="214"/>
    </row>
    <row r="340">
      <c r="M340" s="214"/>
      <c r="N340" s="214"/>
      <c r="O340" s="214"/>
      <c r="P340" s="214"/>
      <c r="Q340" s="214"/>
      <c r="R340" s="214"/>
      <c r="S340" s="214"/>
      <c r="T340" s="214"/>
      <c r="U340" s="214"/>
    </row>
    <row r="341">
      <c r="M341" s="214"/>
      <c r="N341" s="214"/>
      <c r="O341" s="214"/>
      <c r="P341" s="214"/>
      <c r="Q341" s="214"/>
      <c r="R341" s="214"/>
      <c r="S341" s="214"/>
      <c r="T341" s="214"/>
      <c r="U341" s="214"/>
    </row>
    <row r="342">
      <c r="M342" s="214"/>
      <c r="N342" s="214"/>
      <c r="O342" s="214"/>
      <c r="P342" s="214"/>
      <c r="Q342" s="214"/>
      <c r="R342" s="214"/>
      <c r="S342" s="214"/>
      <c r="T342" s="214"/>
      <c r="U342" s="214"/>
    </row>
    <row r="343">
      <c r="M343" s="214"/>
      <c r="N343" s="214"/>
      <c r="O343" s="214"/>
      <c r="P343" s="214"/>
      <c r="Q343" s="214"/>
      <c r="R343" s="214"/>
      <c r="S343" s="214"/>
      <c r="T343" s="214"/>
      <c r="U343" s="214"/>
    </row>
    <row r="344">
      <c r="M344" s="214"/>
      <c r="N344" s="214"/>
      <c r="O344" s="214"/>
      <c r="P344" s="214"/>
      <c r="Q344" s="214"/>
      <c r="R344" s="214"/>
      <c r="S344" s="214"/>
      <c r="T344" s="214"/>
      <c r="U344" s="214"/>
    </row>
    <row r="345">
      <c r="M345" s="214"/>
      <c r="N345" s="214"/>
      <c r="O345" s="214"/>
      <c r="P345" s="214"/>
      <c r="Q345" s="214"/>
      <c r="R345" s="214"/>
      <c r="S345" s="214"/>
      <c r="T345" s="214"/>
      <c r="U345" s="214"/>
    </row>
    <row r="346">
      <c r="M346" s="214"/>
      <c r="N346" s="214"/>
      <c r="O346" s="214"/>
      <c r="P346" s="214"/>
      <c r="Q346" s="214"/>
      <c r="R346" s="214"/>
      <c r="S346" s="214"/>
      <c r="T346" s="214"/>
      <c r="U346" s="214"/>
    </row>
    <row r="347">
      <c r="M347" s="214"/>
      <c r="N347" s="214"/>
      <c r="O347" s="214"/>
      <c r="P347" s="214"/>
      <c r="Q347" s="214"/>
      <c r="R347" s="214"/>
      <c r="S347" s="214"/>
      <c r="T347" s="214"/>
      <c r="U347" s="214"/>
    </row>
    <row r="348">
      <c r="M348" s="214"/>
      <c r="N348" s="214"/>
      <c r="O348" s="214"/>
      <c r="P348" s="214"/>
      <c r="Q348" s="214"/>
      <c r="R348" s="214"/>
      <c r="S348" s="214"/>
      <c r="T348" s="214"/>
      <c r="U348" s="214"/>
    </row>
    <row r="349">
      <c r="M349" s="214"/>
      <c r="N349" s="214"/>
      <c r="O349" s="214"/>
      <c r="P349" s="214"/>
      <c r="Q349" s="214"/>
      <c r="R349" s="214"/>
      <c r="S349" s="214"/>
      <c r="T349" s="214"/>
      <c r="U349" s="214"/>
    </row>
    <row r="350">
      <c r="M350" s="214"/>
      <c r="N350" s="214"/>
      <c r="O350" s="214"/>
      <c r="P350" s="214"/>
      <c r="Q350" s="214"/>
      <c r="R350" s="214"/>
      <c r="S350" s="214"/>
      <c r="T350" s="214"/>
      <c r="U350" s="214"/>
    </row>
    <row r="351">
      <c r="M351" s="214"/>
      <c r="N351" s="214"/>
      <c r="O351" s="214"/>
      <c r="P351" s="214"/>
      <c r="Q351" s="214"/>
      <c r="R351" s="214"/>
      <c r="S351" s="214"/>
      <c r="T351" s="214"/>
      <c r="U351" s="214"/>
    </row>
    <row r="352">
      <c r="M352" s="214"/>
      <c r="N352" s="214"/>
      <c r="O352" s="214"/>
      <c r="P352" s="214"/>
      <c r="Q352" s="214"/>
      <c r="R352" s="214"/>
      <c r="S352" s="214"/>
      <c r="T352" s="214"/>
      <c r="U352" s="214"/>
    </row>
    <row r="353">
      <c r="M353" s="214"/>
      <c r="N353" s="214"/>
      <c r="O353" s="214"/>
      <c r="P353" s="214"/>
      <c r="Q353" s="214"/>
      <c r="R353" s="214"/>
      <c r="S353" s="214"/>
      <c r="T353" s="214"/>
      <c r="U353" s="214"/>
    </row>
    <row r="354">
      <c r="M354" s="214"/>
      <c r="N354" s="214"/>
      <c r="O354" s="214"/>
      <c r="P354" s="214"/>
      <c r="Q354" s="214"/>
      <c r="R354" s="214"/>
      <c r="S354" s="214"/>
      <c r="T354" s="214"/>
      <c r="U354" s="214"/>
    </row>
    <row r="355">
      <c r="M355" s="214"/>
      <c r="N355" s="214"/>
      <c r="O355" s="214"/>
      <c r="P355" s="214"/>
      <c r="Q355" s="214"/>
      <c r="R355" s="214"/>
      <c r="S355" s="214"/>
      <c r="T355" s="214"/>
      <c r="U355" s="214"/>
    </row>
    <row r="356">
      <c r="M356" s="214"/>
      <c r="N356" s="214"/>
      <c r="O356" s="214"/>
      <c r="P356" s="214"/>
      <c r="Q356" s="214"/>
      <c r="R356" s="214"/>
      <c r="S356" s="214"/>
      <c r="T356" s="214"/>
      <c r="U356" s="214"/>
    </row>
    <row r="357">
      <c r="M357" s="214"/>
      <c r="N357" s="214"/>
      <c r="O357" s="214"/>
      <c r="P357" s="214"/>
      <c r="Q357" s="214"/>
      <c r="R357" s="214"/>
      <c r="S357" s="214"/>
      <c r="T357" s="214"/>
      <c r="U357" s="214"/>
    </row>
    <row r="358">
      <c r="M358" s="214"/>
      <c r="N358" s="214"/>
      <c r="O358" s="214"/>
      <c r="P358" s="214"/>
      <c r="Q358" s="214"/>
      <c r="R358" s="214"/>
      <c r="S358" s="214"/>
      <c r="T358" s="214"/>
      <c r="U358" s="214"/>
    </row>
    <row r="359">
      <c r="M359" s="214"/>
      <c r="N359" s="214"/>
      <c r="O359" s="214"/>
      <c r="P359" s="214"/>
      <c r="Q359" s="214"/>
      <c r="R359" s="214"/>
      <c r="S359" s="214"/>
      <c r="T359" s="214"/>
      <c r="U359" s="214"/>
    </row>
    <row r="360">
      <c r="M360" s="214"/>
      <c r="N360" s="214"/>
      <c r="O360" s="214"/>
      <c r="P360" s="214"/>
      <c r="Q360" s="214"/>
      <c r="R360" s="214"/>
      <c r="S360" s="214"/>
      <c r="T360" s="214"/>
      <c r="U360" s="214"/>
    </row>
    <row r="361">
      <c r="M361" s="214"/>
      <c r="N361" s="214"/>
      <c r="O361" s="214"/>
      <c r="P361" s="214"/>
      <c r="Q361" s="214"/>
      <c r="R361" s="214"/>
      <c r="S361" s="214"/>
      <c r="T361" s="214"/>
      <c r="U361" s="214"/>
    </row>
    <row r="362">
      <c r="M362" s="214"/>
      <c r="N362" s="214"/>
      <c r="O362" s="214"/>
      <c r="P362" s="214"/>
      <c r="Q362" s="214"/>
      <c r="R362" s="214"/>
      <c r="S362" s="214"/>
      <c r="T362" s="214"/>
      <c r="U362" s="214"/>
    </row>
    <row r="363">
      <c r="M363" s="214"/>
      <c r="N363" s="214"/>
      <c r="O363" s="214"/>
      <c r="P363" s="214"/>
      <c r="Q363" s="214"/>
      <c r="R363" s="214"/>
      <c r="S363" s="214"/>
      <c r="T363" s="214"/>
      <c r="U363" s="214"/>
    </row>
    <row r="364">
      <c r="M364" s="214"/>
      <c r="N364" s="214"/>
      <c r="O364" s="214"/>
      <c r="P364" s="214"/>
      <c r="Q364" s="214"/>
      <c r="R364" s="214"/>
      <c r="S364" s="214"/>
      <c r="T364" s="214"/>
      <c r="U364" s="214"/>
    </row>
    <row r="365">
      <c r="M365" s="214"/>
      <c r="N365" s="214"/>
      <c r="O365" s="214"/>
      <c r="P365" s="214"/>
      <c r="Q365" s="214"/>
      <c r="R365" s="214"/>
      <c r="S365" s="214"/>
      <c r="T365" s="214"/>
      <c r="U365" s="214"/>
    </row>
    <row r="366">
      <c r="M366" s="214"/>
      <c r="N366" s="214"/>
      <c r="O366" s="214"/>
      <c r="P366" s="214"/>
      <c r="Q366" s="214"/>
      <c r="R366" s="214"/>
      <c r="S366" s="214"/>
      <c r="T366" s="214"/>
      <c r="U366" s="214"/>
    </row>
    <row r="367">
      <c r="M367" s="214"/>
      <c r="N367" s="214"/>
      <c r="O367" s="214"/>
      <c r="P367" s="214"/>
      <c r="Q367" s="214"/>
      <c r="R367" s="214"/>
      <c r="S367" s="214"/>
      <c r="T367" s="214"/>
      <c r="U367" s="214"/>
    </row>
    <row r="368">
      <c r="M368" s="214"/>
      <c r="N368" s="214"/>
      <c r="O368" s="214"/>
      <c r="P368" s="214"/>
      <c r="Q368" s="214"/>
      <c r="R368" s="214"/>
      <c r="S368" s="214"/>
      <c r="T368" s="214"/>
      <c r="U368" s="214"/>
    </row>
    <row r="369">
      <c r="M369" s="214"/>
      <c r="N369" s="214"/>
      <c r="O369" s="214"/>
      <c r="P369" s="214"/>
      <c r="Q369" s="214"/>
      <c r="R369" s="214"/>
      <c r="S369" s="214"/>
      <c r="T369" s="214"/>
      <c r="U369" s="214"/>
    </row>
    <row r="370">
      <c r="M370" s="214"/>
      <c r="N370" s="214"/>
      <c r="O370" s="214"/>
      <c r="P370" s="214"/>
      <c r="Q370" s="214"/>
      <c r="R370" s="214"/>
      <c r="S370" s="214"/>
      <c r="T370" s="214"/>
      <c r="U370" s="214"/>
    </row>
    <row r="371">
      <c r="M371" s="214"/>
      <c r="N371" s="214"/>
      <c r="O371" s="214"/>
      <c r="P371" s="214"/>
      <c r="Q371" s="214"/>
      <c r="R371" s="214"/>
      <c r="S371" s="214"/>
      <c r="T371" s="214"/>
      <c r="U371" s="214"/>
    </row>
    <row r="372">
      <c r="M372" s="214"/>
      <c r="N372" s="214"/>
      <c r="O372" s="214"/>
      <c r="P372" s="214"/>
      <c r="Q372" s="214"/>
      <c r="R372" s="214"/>
      <c r="S372" s="214"/>
      <c r="T372" s="214"/>
      <c r="U372" s="214"/>
    </row>
    <row r="373">
      <c r="M373" s="214"/>
      <c r="N373" s="214"/>
      <c r="O373" s="214"/>
      <c r="P373" s="214"/>
      <c r="Q373" s="214"/>
      <c r="R373" s="214"/>
      <c r="S373" s="214"/>
      <c r="T373" s="214"/>
      <c r="U373" s="214"/>
    </row>
    <row r="374">
      <c r="M374" s="214"/>
      <c r="N374" s="214"/>
      <c r="O374" s="214"/>
      <c r="P374" s="214"/>
      <c r="Q374" s="214"/>
      <c r="R374" s="214"/>
      <c r="S374" s="214"/>
      <c r="T374" s="214"/>
      <c r="U374" s="214"/>
    </row>
    <row r="375">
      <c r="M375" s="214"/>
      <c r="N375" s="214"/>
      <c r="O375" s="214"/>
      <c r="P375" s="214"/>
      <c r="Q375" s="214"/>
      <c r="R375" s="214"/>
      <c r="S375" s="214"/>
      <c r="T375" s="214"/>
      <c r="U375" s="214"/>
    </row>
    <row r="376">
      <c r="M376" s="214"/>
      <c r="N376" s="214"/>
      <c r="O376" s="214"/>
      <c r="P376" s="214"/>
      <c r="Q376" s="214"/>
      <c r="R376" s="214"/>
      <c r="S376" s="214"/>
      <c r="T376" s="214"/>
      <c r="U376" s="214"/>
    </row>
    <row r="377">
      <c r="M377" s="214"/>
      <c r="N377" s="214"/>
      <c r="O377" s="214"/>
      <c r="P377" s="214"/>
      <c r="Q377" s="214"/>
      <c r="R377" s="214"/>
      <c r="S377" s="214"/>
      <c r="T377" s="214"/>
      <c r="U377" s="214"/>
    </row>
    <row r="378">
      <c r="M378" s="214"/>
      <c r="N378" s="214"/>
      <c r="O378" s="214"/>
      <c r="P378" s="214"/>
      <c r="Q378" s="214"/>
      <c r="R378" s="214"/>
      <c r="S378" s="214"/>
      <c r="T378" s="214"/>
      <c r="U378" s="214"/>
    </row>
    <row r="379">
      <c r="M379" s="214"/>
      <c r="N379" s="214"/>
      <c r="O379" s="214"/>
      <c r="P379" s="214"/>
      <c r="Q379" s="214"/>
      <c r="R379" s="214"/>
      <c r="S379" s="214"/>
      <c r="T379" s="214"/>
      <c r="U379" s="214"/>
    </row>
    <row r="380">
      <c r="M380" s="214"/>
      <c r="N380" s="214"/>
      <c r="O380" s="214"/>
      <c r="P380" s="214"/>
      <c r="Q380" s="214"/>
      <c r="R380" s="214"/>
      <c r="S380" s="214"/>
      <c r="T380" s="214"/>
      <c r="U380" s="214"/>
    </row>
    <row r="381">
      <c r="M381" s="214"/>
      <c r="N381" s="214"/>
      <c r="O381" s="214"/>
      <c r="P381" s="214"/>
      <c r="Q381" s="214"/>
      <c r="R381" s="214"/>
      <c r="S381" s="214"/>
      <c r="T381" s="214"/>
      <c r="U381" s="214"/>
    </row>
    <row r="382">
      <c r="M382" s="214"/>
      <c r="N382" s="214"/>
      <c r="O382" s="214"/>
      <c r="P382" s="214"/>
      <c r="Q382" s="214"/>
      <c r="R382" s="214"/>
      <c r="S382" s="214"/>
      <c r="T382" s="214"/>
      <c r="U382" s="214"/>
    </row>
    <row r="383">
      <c r="M383" s="214"/>
      <c r="N383" s="214"/>
      <c r="O383" s="214"/>
      <c r="P383" s="214"/>
      <c r="Q383" s="214"/>
      <c r="R383" s="214"/>
      <c r="S383" s="214"/>
      <c r="T383" s="214"/>
      <c r="U383" s="214"/>
    </row>
    <row r="384">
      <c r="M384" s="214"/>
      <c r="N384" s="214"/>
      <c r="O384" s="214"/>
      <c r="P384" s="214"/>
      <c r="Q384" s="214"/>
      <c r="R384" s="214"/>
      <c r="S384" s="214"/>
      <c r="T384" s="214"/>
      <c r="U384" s="214"/>
    </row>
    <row r="385">
      <c r="M385" s="214"/>
      <c r="N385" s="214"/>
      <c r="O385" s="214"/>
      <c r="P385" s="214"/>
      <c r="Q385" s="214"/>
      <c r="R385" s="214"/>
      <c r="S385" s="214"/>
      <c r="T385" s="214"/>
      <c r="U385" s="214"/>
    </row>
    <row r="386">
      <c r="M386" s="214"/>
      <c r="N386" s="214"/>
      <c r="O386" s="214"/>
      <c r="P386" s="214"/>
      <c r="Q386" s="214"/>
      <c r="R386" s="214"/>
      <c r="S386" s="214"/>
      <c r="T386" s="214"/>
      <c r="U386" s="214"/>
    </row>
    <row r="387">
      <c r="M387" s="214"/>
      <c r="N387" s="214"/>
      <c r="O387" s="214"/>
      <c r="P387" s="214"/>
      <c r="Q387" s="214"/>
      <c r="R387" s="214"/>
      <c r="S387" s="214"/>
      <c r="T387" s="214"/>
      <c r="U387" s="214"/>
    </row>
    <row r="388">
      <c r="M388" s="214"/>
      <c r="N388" s="214"/>
      <c r="O388" s="214"/>
      <c r="P388" s="214"/>
      <c r="Q388" s="214"/>
      <c r="R388" s="214"/>
      <c r="S388" s="214"/>
      <c r="T388" s="214"/>
      <c r="U388" s="214"/>
    </row>
    <row r="389">
      <c r="M389" s="214"/>
      <c r="N389" s="214"/>
      <c r="O389" s="214"/>
      <c r="P389" s="214"/>
      <c r="Q389" s="214"/>
      <c r="R389" s="214"/>
      <c r="S389" s="214"/>
      <c r="T389" s="214"/>
      <c r="U389" s="214"/>
    </row>
    <row r="390">
      <c r="M390" s="214"/>
      <c r="N390" s="214"/>
      <c r="O390" s="214"/>
      <c r="P390" s="214"/>
      <c r="Q390" s="214"/>
      <c r="R390" s="214"/>
      <c r="S390" s="214"/>
      <c r="T390" s="214"/>
      <c r="U390" s="214"/>
    </row>
    <row r="391">
      <c r="M391" s="214"/>
      <c r="N391" s="214"/>
      <c r="O391" s="214"/>
      <c r="P391" s="214"/>
      <c r="Q391" s="214"/>
      <c r="R391" s="214"/>
      <c r="S391" s="214"/>
      <c r="T391" s="214"/>
      <c r="U391" s="214"/>
    </row>
    <row r="392">
      <c r="M392" s="214"/>
      <c r="N392" s="214"/>
      <c r="O392" s="214"/>
      <c r="P392" s="214"/>
      <c r="Q392" s="214"/>
      <c r="R392" s="214"/>
      <c r="S392" s="214"/>
      <c r="T392" s="214"/>
      <c r="U392" s="214"/>
    </row>
    <row r="393">
      <c r="M393" s="214"/>
      <c r="N393" s="214"/>
      <c r="O393" s="214"/>
      <c r="P393" s="214"/>
      <c r="Q393" s="214"/>
      <c r="R393" s="214"/>
      <c r="S393" s="214"/>
      <c r="T393" s="214"/>
      <c r="U393" s="214"/>
    </row>
    <row r="394">
      <c r="M394" s="214"/>
      <c r="N394" s="214"/>
      <c r="O394" s="214"/>
      <c r="P394" s="214"/>
      <c r="Q394" s="214"/>
      <c r="R394" s="214"/>
      <c r="S394" s="214"/>
      <c r="T394" s="214"/>
      <c r="U394" s="214"/>
    </row>
    <row r="395">
      <c r="M395" s="214"/>
      <c r="N395" s="214"/>
      <c r="O395" s="214"/>
      <c r="P395" s="214"/>
      <c r="Q395" s="214"/>
      <c r="R395" s="214"/>
      <c r="S395" s="214"/>
      <c r="T395" s="214"/>
      <c r="U395" s="214"/>
    </row>
    <row r="396">
      <c r="M396" s="214"/>
      <c r="N396" s="214"/>
      <c r="O396" s="214"/>
      <c r="P396" s="214"/>
      <c r="Q396" s="214"/>
      <c r="R396" s="214"/>
      <c r="S396" s="214"/>
      <c r="T396" s="214"/>
      <c r="U396" s="214"/>
    </row>
    <row r="397">
      <c r="M397" s="214"/>
      <c r="N397" s="214"/>
      <c r="O397" s="214"/>
      <c r="P397" s="214"/>
      <c r="Q397" s="214"/>
      <c r="R397" s="214"/>
      <c r="S397" s="214"/>
      <c r="T397" s="214"/>
      <c r="U397" s="214"/>
    </row>
    <row r="398">
      <c r="M398" s="214"/>
      <c r="N398" s="214"/>
      <c r="O398" s="214"/>
      <c r="P398" s="214"/>
      <c r="Q398" s="214"/>
      <c r="R398" s="214"/>
      <c r="S398" s="214"/>
      <c r="T398" s="214"/>
      <c r="U398" s="214"/>
    </row>
    <row r="399">
      <c r="M399" s="214"/>
      <c r="N399" s="214"/>
      <c r="O399" s="214"/>
      <c r="P399" s="214"/>
      <c r="Q399" s="214"/>
      <c r="R399" s="214"/>
      <c r="S399" s="214"/>
      <c r="T399" s="214"/>
      <c r="U399" s="214"/>
    </row>
    <row r="400">
      <c r="M400" s="214"/>
      <c r="N400" s="214"/>
      <c r="O400" s="214"/>
      <c r="P400" s="214"/>
      <c r="Q400" s="214"/>
      <c r="R400" s="214"/>
      <c r="S400" s="214"/>
      <c r="T400" s="214"/>
      <c r="U400" s="214"/>
    </row>
    <row r="401">
      <c r="M401" s="214"/>
      <c r="N401" s="214"/>
      <c r="O401" s="214"/>
      <c r="P401" s="214"/>
      <c r="Q401" s="214"/>
      <c r="R401" s="214"/>
      <c r="S401" s="214"/>
      <c r="T401" s="214"/>
      <c r="U401" s="214"/>
    </row>
    <row r="402">
      <c r="M402" s="214"/>
      <c r="N402" s="214"/>
      <c r="O402" s="214"/>
      <c r="P402" s="214"/>
      <c r="Q402" s="214"/>
      <c r="R402" s="214"/>
      <c r="S402" s="214"/>
      <c r="T402" s="214"/>
      <c r="U402" s="214"/>
    </row>
    <row r="403">
      <c r="M403" s="214"/>
      <c r="N403" s="214"/>
      <c r="O403" s="214"/>
      <c r="P403" s="214"/>
      <c r="Q403" s="214"/>
      <c r="R403" s="214"/>
      <c r="S403" s="214"/>
      <c r="T403" s="214"/>
      <c r="U403" s="214"/>
    </row>
    <row r="404">
      <c r="M404" s="214"/>
      <c r="N404" s="214"/>
      <c r="O404" s="214"/>
      <c r="P404" s="214"/>
      <c r="Q404" s="214"/>
      <c r="R404" s="214"/>
      <c r="S404" s="214"/>
      <c r="T404" s="214"/>
      <c r="U404" s="214"/>
    </row>
    <row r="405">
      <c r="M405" s="214"/>
      <c r="N405" s="214"/>
      <c r="O405" s="214"/>
      <c r="P405" s="214"/>
      <c r="Q405" s="214"/>
      <c r="R405" s="214"/>
      <c r="S405" s="214"/>
      <c r="T405" s="214"/>
      <c r="U405" s="214"/>
    </row>
    <row r="406">
      <c r="M406" s="214"/>
      <c r="N406" s="214"/>
      <c r="O406" s="214"/>
      <c r="P406" s="214"/>
      <c r="Q406" s="214"/>
      <c r="R406" s="214"/>
      <c r="S406" s="214"/>
      <c r="T406" s="214"/>
      <c r="U406" s="214"/>
    </row>
    <row r="407">
      <c r="M407" s="214"/>
      <c r="N407" s="214"/>
      <c r="O407" s="214"/>
      <c r="P407" s="214"/>
      <c r="Q407" s="214"/>
      <c r="R407" s="214"/>
      <c r="S407" s="214"/>
      <c r="T407" s="214"/>
      <c r="U407" s="214"/>
    </row>
    <row r="408">
      <c r="M408" s="214"/>
      <c r="N408" s="214"/>
      <c r="O408" s="214"/>
      <c r="P408" s="214"/>
      <c r="Q408" s="214"/>
      <c r="R408" s="214"/>
      <c r="S408" s="214"/>
      <c r="T408" s="214"/>
      <c r="U408" s="214"/>
    </row>
    <row r="409">
      <c r="M409" s="214"/>
      <c r="N409" s="214"/>
      <c r="O409" s="214"/>
      <c r="P409" s="214"/>
      <c r="Q409" s="214"/>
      <c r="R409" s="214"/>
      <c r="S409" s="214"/>
      <c r="T409" s="214"/>
      <c r="U409" s="214"/>
    </row>
    <row r="410">
      <c r="M410" s="214"/>
      <c r="N410" s="214"/>
      <c r="O410" s="214"/>
      <c r="P410" s="214"/>
      <c r="Q410" s="214"/>
      <c r="R410" s="214"/>
      <c r="S410" s="214"/>
      <c r="T410" s="214"/>
      <c r="U410" s="214"/>
    </row>
    <row r="411">
      <c r="M411" s="214"/>
      <c r="N411" s="214"/>
      <c r="O411" s="214"/>
      <c r="P411" s="214"/>
      <c r="Q411" s="214"/>
      <c r="R411" s="214"/>
      <c r="S411" s="214"/>
      <c r="T411" s="214"/>
      <c r="U411" s="214"/>
    </row>
    <row r="412">
      <c r="M412" s="214"/>
      <c r="N412" s="214"/>
      <c r="O412" s="214"/>
      <c r="P412" s="214"/>
      <c r="Q412" s="214"/>
      <c r="R412" s="214"/>
      <c r="S412" s="214"/>
      <c r="T412" s="214"/>
      <c r="U412" s="214"/>
    </row>
    <row r="413">
      <c r="M413" s="214"/>
      <c r="N413" s="214"/>
      <c r="O413" s="214"/>
      <c r="P413" s="214"/>
      <c r="Q413" s="214"/>
      <c r="R413" s="214"/>
      <c r="S413" s="214"/>
      <c r="T413" s="214"/>
      <c r="U413" s="214"/>
    </row>
    <row r="414">
      <c r="M414" s="214"/>
      <c r="N414" s="214"/>
      <c r="O414" s="214"/>
      <c r="P414" s="214"/>
      <c r="Q414" s="214"/>
      <c r="R414" s="214"/>
      <c r="S414" s="214"/>
      <c r="T414" s="214"/>
      <c r="U414" s="214"/>
    </row>
    <row r="415">
      <c r="M415" s="214"/>
      <c r="N415" s="214"/>
      <c r="O415" s="214"/>
      <c r="P415" s="214"/>
      <c r="Q415" s="214"/>
      <c r="R415" s="214"/>
      <c r="S415" s="214"/>
      <c r="T415" s="214"/>
      <c r="U415" s="214"/>
    </row>
    <row r="416">
      <c r="M416" s="214"/>
      <c r="N416" s="214"/>
      <c r="O416" s="214"/>
      <c r="P416" s="214"/>
      <c r="Q416" s="214"/>
      <c r="R416" s="214"/>
      <c r="S416" s="214"/>
      <c r="T416" s="214"/>
      <c r="U416" s="214"/>
    </row>
    <row r="417">
      <c r="M417" s="214"/>
      <c r="N417" s="214"/>
      <c r="O417" s="214"/>
      <c r="P417" s="214"/>
      <c r="Q417" s="214"/>
      <c r="R417" s="214"/>
      <c r="S417" s="214"/>
      <c r="T417" s="214"/>
      <c r="U417" s="214"/>
    </row>
    <row r="418">
      <c r="M418" s="214"/>
      <c r="N418" s="214"/>
      <c r="O418" s="214"/>
      <c r="P418" s="214"/>
      <c r="Q418" s="214"/>
      <c r="R418" s="214"/>
      <c r="S418" s="214"/>
      <c r="T418" s="214"/>
      <c r="U418" s="214"/>
    </row>
    <row r="419">
      <c r="M419" s="214"/>
      <c r="N419" s="214"/>
      <c r="O419" s="214"/>
      <c r="P419" s="214"/>
      <c r="Q419" s="214"/>
      <c r="R419" s="214"/>
      <c r="S419" s="214"/>
      <c r="T419" s="214"/>
      <c r="U419" s="214"/>
    </row>
    <row r="420">
      <c r="M420" s="214"/>
      <c r="N420" s="214"/>
      <c r="O420" s="214"/>
      <c r="P420" s="214"/>
      <c r="Q420" s="214"/>
      <c r="R420" s="214"/>
      <c r="S420" s="214"/>
      <c r="T420" s="214"/>
      <c r="U420" s="214"/>
    </row>
    <row r="421">
      <c r="M421" s="214"/>
      <c r="N421" s="214"/>
      <c r="O421" s="214"/>
      <c r="P421" s="214"/>
      <c r="Q421" s="214"/>
      <c r="R421" s="214"/>
      <c r="S421" s="214"/>
      <c r="T421" s="214"/>
      <c r="U421" s="214"/>
    </row>
    <row r="422">
      <c r="M422" s="214"/>
      <c r="N422" s="214"/>
      <c r="O422" s="214"/>
      <c r="P422" s="214"/>
      <c r="Q422" s="214"/>
      <c r="R422" s="214"/>
      <c r="S422" s="214"/>
      <c r="T422" s="214"/>
      <c r="U422" s="214"/>
    </row>
    <row r="423">
      <c r="M423" s="214"/>
      <c r="N423" s="214"/>
      <c r="O423" s="214"/>
      <c r="P423" s="214"/>
      <c r="Q423" s="214"/>
      <c r="R423" s="214"/>
      <c r="S423" s="214"/>
      <c r="T423" s="214"/>
      <c r="U423" s="214"/>
    </row>
    <row r="424">
      <c r="M424" s="214"/>
      <c r="N424" s="214"/>
      <c r="O424" s="214"/>
      <c r="P424" s="214"/>
      <c r="Q424" s="214"/>
      <c r="R424" s="214"/>
      <c r="S424" s="214"/>
      <c r="T424" s="214"/>
      <c r="U424" s="214"/>
    </row>
    <row r="425">
      <c r="M425" s="214"/>
      <c r="N425" s="214"/>
      <c r="O425" s="214"/>
      <c r="P425" s="214"/>
      <c r="Q425" s="214"/>
      <c r="R425" s="214"/>
      <c r="S425" s="214"/>
      <c r="T425" s="214"/>
      <c r="U425" s="214"/>
    </row>
    <row r="426">
      <c r="M426" s="214"/>
      <c r="N426" s="214"/>
      <c r="O426" s="214"/>
      <c r="P426" s="214"/>
      <c r="Q426" s="214"/>
      <c r="R426" s="214"/>
      <c r="S426" s="214"/>
      <c r="T426" s="214"/>
      <c r="U426" s="214"/>
    </row>
    <row r="427">
      <c r="M427" s="214"/>
      <c r="N427" s="214"/>
      <c r="O427" s="214"/>
      <c r="P427" s="214"/>
      <c r="Q427" s="214"/>
      <c r="R427" s="214"/>
      <c r="S427" s="214"/>
      <c r="T427" s="214"/>
      <c r="U427" s="214"/>
    </row>
    <row r="428">
      <c r="M428" s="214"/>
      <c r="N428" s="214"/>
      <c r="O428" s="214"/>
      <c r="P428" s="214"/>
      <c r="Q428" s="214"/>
      <c r="R428" s="214"/>
      <c r="S428" s="214"/>
      <c r="T428" s="214"/>
      <c r="U428" s="214"/>
    </row>
    <row r="429">
      <c r="M429" s="214"/>
      <c r="N429" s="214"/>
      <c r="O429" s="214"/>
      <c r="P429" s="214"/>
      <c r="Q429" s="214"/>
      <c r="R429" s="214"/>
      <c r="S429" s="214"/>
      <c r="T429" s="214"/>
      <c r="U429" s="214"/>
    </row>
    <row r="430">
      <c r="M430" s="214"/>
      <c r="N430" s="214"/>
      <c r="O430" s="214"/>
      <c r="P430" s="214"/>
      <c r="Q430" s="214"/>
      <c r="R430" s="214"/>
      <c r="S430" s="214"/>
      <c r="T430" s="214"/>
      <c r="U430" s="214"/>
    </row>
    <row r="431">
      <c r="M431" s="214"/>
      <c r="N431" s="214"/>
      <c r="O431" s="214"/>
      <c r="P431" s="214"/>
      <c r="Q431" s="214"/>
      <c r="R431" s="214"/>
      <c r="S431" s="214"/>
      <c r="T431" s="214"/>
      <c r="U431" s="214"/>
    </row>
    <row r="432">
      <c r="M432" s="214"/>
      <c r="N432" s="214"/>
      <c r="O432" s="214"/>
      <c r="P432" s="214"/>
      <c r="Q432" s="214"/>
      <c r="R432" s="214"/>
      <c r="S432" s="214"/>
      <c r="T432" s="214"/>
      <c r="U432" s="214"/>
    </row>
    <row r="433">
      <c r="M433" s="214"/>
      <c r="N433" s="214"/>
      <c r="O433" s="214"/>
      <c r="P433" s="214"/>
      <c r="Q433" s="214"/>
      <c r="R433" s="214"/>
      <c r="S433" s="214"/>
      <c r="T433" s="214"/>
      <c r="U433" s="214"/>
    </row>
    <row r="434">
      <c r="M434" s="214"/>
      <c r="N434" s="214"/>
      <c r="O434" s="214"/>
      <c r="P434" s="214"/>
      <c r="Q434" s="214"/>
      <c r="R434" s="214"/>
      <c r="S434" s="214"/>
      <c r="T434" s="214"/>
      <c r="U434" s="214"/>
    </row>
    <row r="435">
      <c r="M435" s="214"/>
      <c r="N435" s="214"/>
      <c r="O435" s="214"/>
      <c r="P435" s="214"/>
      <c r="Q435" s="214"/>
      <c r="R435" s="214"/>
      <c r="S435" s="214"/>
      <c r="T435" s="214"/>
      <c r="U435" s="214"/>
    </row>
    <row r="436">
      <c r="M436" s="214"/>
      <c r="N436" s="214"/>
      <c r="O436" s="214"/>
      <c r="P436" s="214"/>
      <c r="Q436" s="214"/>
      <c r="R436" s="214"/>
      <c r="S436" s="214"/>
      <c r="T436" s="214"/>
      <c r="U436" s="214"/>
    </row>
    <row r="437">
      <c r="M437" s="214"/>
      <c r="N437" s="214"/>
      <c r="O437" s="214"/>
      <c r="P437" s="214"/>
      <c r="Q437" s="214"/>
      <c r="R437" s="214"/>
      <c r="S437" s="214"/>
      <c r="T437" s="214"/>
      <c r="U437" s="214"/>
    </row>
    <row r="438">
      <c r="M438" s="214"/>
      <c r="N438" s="214"/>
      <c r="O438" s="214"/>
      <c r="P438" s="214"/>
      <c r="Q438" s="214"/>
      <c r="R438" s="214"/>
      <c r="S438" s="214"/>
      <c r="T438" s="214"/>
      <c r="U438" s="214"/>
    </row>
    <row r="439">
      <c r="M439" s="214"/>
      <c r="N439" s="214"/>
      <c r="O439" s="214"/>
      <c r="P439" s="214"/>
      <c r="Q439" s="214"/>
      <c r="R439" s="214"/>
      <c r="S439" s="214"/>
      <c r="T439" s="214"/>
      <c r="U439" s="214"/>
    </row>
    <row r="440">
      <c r="M440" s="214"/>
      <c r="N440" s="214"/>
      <c r="O440" s="214"/>
      <c r="P440" s="214"/>
      <c r="Q440" s="214"/>
      <c r="R440" s="214"/>
      <c r="S440" s="214"/>
      <c r="T440" s="214"/>
      <c r="U440" s="214"/>
    </row>
    <row r="441">
      <c r="M441" s="214"/>
      <c r="N441" s="214"/>
      <c r="O441" s="214"/>
      <c r="P441" s="214"/>
      <c r="Q441" s="214"/>
      <c r="R441" s="214"/>
      <c r="S441" s="214"/>
      <c r="T441" s="214"/>
      <c r="U441" s="214"/>
    </row>
    <row r="442">
      <c r="M442" s="214"/>
      <c r="N442" s="214"/>
      <c r="O442" s="214"/>
      <c r="P442" s="214"/>
      <c r="Q442" s="214"/>
      <c r="R442" s="214"/>
      <c r="S442" s="214"/>
      <c r="T442" s="214"/>
      <c r="U442" s="214"/>
    </row>
    <row r="443">
      <c r="M443" s="214"/>
      <c r="N443" s="214"/>
      <c r="O443" s="214"/>
      <c r="P443" s="214"/>
      <c r="Q443" s="214"/>
      <c r="R443" s="214"/>
      <c r="S443" s="214"/>
      <c r="T443" s="214"/>
      <c r="U443" s="214"/>
    </row>
    <row r="444">
      <c r="M444" s="214"/>
      <c r="N444" s="214"/>
      <c r="O444" s="214"/>
      <c r="P444" s="214"/>
      <c r="Q444" s="214"/>
      <c r="R444" s="214"/>
      <c r="S444" s="214"/>
      <c r="T444" s="214"/>
      <c r="U444" s="214"/>
    </row>
    <row r="445">
      <c r="M445" s="214"/>
      <c r="N445" s="214"/>
      <c r="O445" s="214"/>
      <c r="P445" s="214"/>
      <c r="Q445" s="214"/>
      <c r="R445" s="214"/>
      <c r="S445" s="214"/>
      <c r="T445" s="214"/>
      <c r="U445" s="214"/>
    </row>
    <row r="446">
      <c r="M446" s="214"/>
      <c r="N446" s="214"/>
      <c r="O446" s="214"/>
      <c r="P446" s="214"/>
      <c r="Q446" s="214"/>
      <c r="R446" s="214"/>
      <c r="S446" s="214"/>
      <c r="T446" s="214"/>
      <c r="U446" s="214"/>
    </row>
    <row r="447">
      <c r="M447" s="214"/>
      <c r="N447" s="214"/>
      <c r="O447" s="214"/>
      <c r="P447" s="214"/>
      <c r="Q447" s="214"/>
      <c r="R447" s="214"/>
      <c r="S447" s="214"/>
      <c r="T447" s="214"/>
      <c r="U447" s="214"/>
    </row>
    <row r="448">
      <c r="M448" s="214"/>
      <c r="N448" s="214"/>
      <c r="O448" s="214"/>
      <c r="P448" s="214"/>
      <c r="Q448" s="214"/>
      <c r="R448" s="214"/>
      <c r="S448" s="214"/>
      <c r="T448" s="214"/>
      <c r="U448" s="214"/>
    </row>
    <row r="449">
      <c r="M449" s="214"/>
      <c r="N449" s="214"/>
      <c r="O449" s="214"/>
      <c r="P449" s="214"/>
      <c r="Q449" s="214"/>
      <c r="R449" s="214"/>
      <c r="S449" s="214"/>
      <c r="T449" s="214"/>
      <c r="U449" s="214"/>
    </row>
    <row r="450">
      <c r="M450" s="214"/>
      <c r="N450" s="214"/>
      <c r="O450" s="214"/>
      <c r="P450" s="214"/>
      <c r="Q450" s="214"/>
      <c r="R450" s="214"/>
      <c r="S450" s="214"/>
      <c r="T450" s="214"/>
      <c r="U450" s="214"/>
    </row>
    <row r="451">
      <c r="M451" s="214"/>
      <c r="N451" s="214"/>
      <c r="O451" s="214"/>
      <c r="P451" s="214"/>
      <c r="Q451" s="214"/>
      <c r="R451" s="214"/>
      <c r="S451" s="214"/>
      <c r="T451" s="214"/>
      <c r="U451" s="214"/>
    </row>
    <row r="452">
      <c r="M452" s="214"/>
      <c r="N452" s="214"/>
      <c r="O452" s="214"/>
      <c r="P452" s="214"/>
      <c r="Q452" s="214"/>
      <c r="R452" s="214"/>
      <c r="S452" s="214"/>
      <c r="T452" s="214"/>
      <c r="U452" s="214"/>
    </row>
    <row r="453">
      <c r="M453" s="214"/>
      <c r="N453" s="214"/>
      <c r="O453" s="214"/>
      <c r="P453" s="214"/>
      <c r="Q453" s="214"/>
      <c r="R453" s="214"/>
      <c r="S453" s="214"/>
      <c r="T453" s="214"/>
      <c r="U453" s="214"/>
    </row>
    <row r="454">
      <c r="M454" s="214"/>
      <c r="N454" s="214"/>
      <c r="O454" s="214"/>
      <c r="P454" s="214"/>
      <c r="Q454" s="214"/>
      <c r="R454" s="214"/>
      <c r="S454" s="214"/>
      <c r="T454" s="214"/>
      <c r="U454" s="214"/>
    </row>
    <row r="455">
      <c r="M455" s="214"/>
      <c r="N455" s="214"/>
      <c r="O455" s="214"/>
      <c r="P455" s="214"/>
      <c r="Q455" s="214"/>
      <c r="R455" s="214"/>
      <c r="S455" s="214"/>
      <c r="T455" s="214"/>
      <c r="U455" s="214"/>
    </row>
    <row r="456">
      <c r="M456" s="214"/>
      <c r="N456" s="214"/>
      <c r="O456" s="214"/>
      <c r="P456" s="214"/>
      <c r="Q456" s="214"/>
      <c r="R456" s="214"/>
      <c r="S456" s="214"/>
      <c r="T456" s="214"/>
      <c r="U456" s="214"/>
    </row>
    <row r="457">
      <c r="M457" s="214"/>
      <c r="N457" s="214"/>
      <c r="O457" s="214"/>
      <c r="P457" s="214"/>
      <c r="Q457" s="214"/>
      <c r="R457" s="214"/>
      <c r="S457" s="214"/>
      <c r="T457" s="214"/>
      <c r="U457" s="214"/>
    </row>
    <row r="458">
      <c r="M458" s="214"/>
      <c r="N458" s="214"/>
      <c r="O458" s="214"/>
      <c r="P458" s="214"/>
      <c r="Q458" s="214"/>
      <c r="R458" s="214"/>
      <c r="S458" s="214"/>
      <c r="T458" s="214"/>
      <c r="U458" s="214"/>
    </row>
    <row r="459">
      <c r="M459" s="214"/>
      <c r="N459" s="214"/>
      <c r="O459" s="214"/>
      <c r="P459" s="214"/>
      <c r="Q459" s="214"/>
      <c r="R459" s="214"/>
      <c r="S459" s="214"/>
      <c r="T459" s="214"/>
      <c r="U459" s="214"/>
    </row>
    <row r="460">
      <c r="M460" s="214"/>
      <c r="N460" s="214"/>
      <c r="O460" s="214"/>
      <c r="P460" s="214"/>
      <c r="Q460" s="214"/>
      <c r="R460" s="214"/>
      <c r="S460" s="214"/>
      <c r="T460" s="214"/>
      <c r="U460" s="214"/>
    </row>
    <row r="461">
      <c r="M461" s="214"/>
      <c r="N461" s="214"/>
      <c r="O461" s="214"/>
      <c r="P461" s="214"/>
      <c r="Q461" s="214"/>
      <c r="R461" s="214"/>
      <c r="S461" s="214"/>
      <c r="T461" s="214"/>
      <c r="U461" s="214"/>
    </row>
    <row r="462">
      <c r="M462" s="214"/>
      <c r="N462" s="214"/>
      <c r="O462" s="214"/>
      <c r="P462" s="214"/>
      <c r="Q462" s="214"/>
      <c r="R462" s="214"/>
      <c r="S462" s="214"/>
      <c r="T462" s="214"/>
      <c r="U462" s="214"/>
    </row>
    <row r="463">
      <c r="M463" s="214"/>
      <c r="N463" s="214"/>
      <c r="O463" s="214"/>
      <c r="P463" s="214"/>
      <c r="Q463" s="214"/>
      <c r="R463" s="214"/>
      <c r="S463" s="214"/>
      <c r="T463" s="214"/>
      <c r="U463" s="214"/>
    </row>
    <row r="464">
      <c r="M464" s="214"/>
      <c r="N464" s="214"/>
      <c r="O464" s="214"/>
      <c r="P464" s="214"/>
      <c r="Q464" s="214"/>
      <c r="R464" s="214"/>
      <c r="S464" s="214"/>
      <c r="T464" s="214"/>
      <c r="U464" s="214"/>
    </row>
    <row r="465">
      <c r="M465" s="214"/>
      <c r="N465" s="214"/>
      <c r="O465" s="214"/>
      <c r="P465" s="214"/>
      <c r="Q465" s="214"/>
      <c r="R465" s="214"/>
      <c r="S465" s="214"/>
      <c r="T465" s="214"/>
      <c r="U465" s="214"/>
    </row>
    <row r="466">
      <c r="M466" s="214"/>
      <c r="N466" s="214"/>
      <c r="O466" s="214"/>
      <c r="P466" s="214"/>
      <c r="Q466" s="214"/>
      <c r="R466" s="214"/>
      <c r="S466" s="214"/>
      <c r="T466" s="214"/>
      <c r="U466" s="214"/>
    </row>
    <row r="467">
      <c r="M467" s="214"/>
      <c r="N467" s="214"/>
      <c r="O467" s="214"/>
      <c r="P467" s="214"/>
      <c r="Q467" s="214"/>
      <c r="R467" s="214"/>
      <c r="S467" s="214"/>
      <c r="T467" s="214"/>
      <c r="U467" s="214"/>
    </row>
    <row r="468">
      <c r="M468" s="214"/>
      <c r="N468" s="214"/>
      <c r="O468" s="214"/>
      <c r="P468" s="214"/>
      <c r="Q468" s="214"/>
      <c r="R468" s="214"/>
      <c r="S468" s="214"/>
      <c r="T468" s="214"/>
      <c r="U468" s="214"/>
    </row>
    <row r="469">
      <c r="M469" s="214"/>
      <c r="N469" s="214"/>
      <c r="O469" s="214"/>
      <c r="P469" s="214"/>
      <c r="Q469" s="214"/>
      <c r="R469" s="214"/>
      <c r="S469" s="214"/>
      <c r="T469" s="214"/>
      <c r="U469" s="214"/>
    </row>
    <row r="470">
      <c r="M470" s="214"/>
      <c r="N470" s="214"/>
      <c r="O470" s="214"/>
      <c r="P470" s="214"/>
      <c r="Q470" s="214"/>
      <c r="R470" s="214"/>
      <c r="S470" s="214"/>
      <c r="T470" s="214"/>
      <c r="U470" s="214"/>
    </row>
    <row r="471">
      <c r="M471" s="214"/>
      <c r="N471" s="214"/>
      <c r="O471" s="214"/>
      <c r="P471" s="214"/>
      <c r="Q471" s="214"/>
      <c r="R471" s="214"/>
      <c r="S471" s="214"/>
      <c r="T471" s="214"/>
      <c r="U471" s="214"/>
    </row>
    <row r="472">
      <c r="M472" s="214"/>
      <c r="N472" s="214"/>
      <c r="O472" s="214"/>
      <c r="P472" s="214"/>
      <c r="Q472" s="214"/>
      <c r="R472" s="214"/>
      <c r="S472" s="214"/>
      <c r="T472" s="214"/>
      <c r="U472" s="214"/>
    </row>
    <row r="473">
      <c r="M473" s="214"/>
      <c r="N473" s="214"/>
      <c r="O473" s="214"/>
      <c r="P473" s="214"/>
      <c r="Q473" s="214"/>
      <c r="R473" s="214"/>
      <c r="S473" s="214"/>
      <c r="T473" s="214"/>
      <c r="U473" s="214"/>
    </row>
    <row r="474">
      <c r="M474" s="214"/>
      <c r="N474" s="214"/>
      <c r="O474" s="214"/>
      <c r="P474" s="214"/>
      <c r="Q474" s="214"/>
      <c r="R474" s="214"/>
      <c r="S474" s="214"/>
      <c r="T474" s="214"/>
      <c r="U474" s="214"/>
    </row>
    <row r="475">
      <c r="M475" s="214"/>
      <c r="N475" s="214"/>
      <c r="O475" s="214"/>
      <c r="P475" s="214"/>
      <c r="Q475" s="214"/>
      <c r="R475" s="214"/>
      <c r="S475" s="214"/>
      <c r="T475" s="214"/>
      <c r="U475" s="214"/>
    </row>
    <row r="476">
      <c r="M476" s="214"/>
      <c r="N476" s="214"/>
      <c r="O476" s="214"/>
      <c r="P476" s="214"/>
      <c r="Q476" s="214"/>
      <c r="R476" s="214"/>
      <c r="S476" s="214"/>
      <c r="T476" s="214"/>
      <c r="U476" s="214"/>
    </row>
    <row r="477">
      <c r="M477" s="214"/>
      <c r="N477" s="214"/>
      <c r="O477" s="214"/>
      <c r="P477" s="214"/>
      <c r="Q477" s="214"/>
      <c r="R477" s="214"/>
      <c r="S477" s="214"/>
      <c r="T477" s="214"/>
      <c r="U477" s="214"/>
    </row>
    <row r="478">
      <c r="M478" s="214"/>
      <c r="N478" s="214"/>
      <c r="O478" s="214"/>
      <c r="P478" s="214"/>
      <c r="Q478" s="214"/>
      <c r="R478" s="214"/>
      <c r="S478" s="214"/>
      <c r="T478" s="214"/>
      <c r="U478" s="214"/>
    </row>
    <row r="479">
      <c r="M479" s="214"/>
      <c r="N479" s="214"/>
      <c r="O479" s="214"/>
      <c r="P479" s="214"/>
      <c r="Q479" s="214"/>
      <c r="R479" s="214"/>
      <c r="S479" s="214"/>
      <c r="T479" s="214"/>
      <c r="U479" s="214"/>
    </row>
    <row r="480">
      <c r="M480" s="214"/>
      <c r="N480" s="214"/>
      <c r="O480" s="214"/>
      <c r="P480" s="214"/>
      <c r="Q480" s="214"/>
      <c r="R480" s="214"/>
      <c r="S480" s="214"/>
      <c r="T480" s="214"/>
      <c r="U480" s="214"/>
    </row>
    <row r="481">
      <c r="M481" s="214"/>
      <c r="N481" s="214"/>
      <c r="O481" s="214"/>
      <c r="P481" s="214"/>
      <c r="Q481" s="214"/>
      <c r="R481" s="214"/>
      <c r="S481" s="214"/>
      <c r="T481" s="214"/>
      <c r="U481" s="214"/>
    </row>
    <row r="482">
      <c r="M482" s="214"/>
      <c r="N482" s="214"/>
      <c r="O482" s="214"/>
      <c r="P482" s="214"/>
      <c r="Q482" s="214"/>
      <c r="R482" s="214"/>
      <c r="S482" s="214"/>
      <c r="T482" s="214"/>
      <c r="U482" s="214"/>
    </row>
    <row r="483">
      <c r="M483" s="214"/>
      <c r="N483" s="214"/>
      <c r="O483" s="214"/>
      <c r="P483" s="214"/>
      <c r="Q483" s="214"/>
      <c r="R483" s="214"/>
      <c r="S483" s="214"/>
      <c r="T483" s="214"/>
      <c r="U483" s="214"/>
    </row>
    <row r="484">
      <c r="M484" s="214"/>
      <c r="N484" s="214"/>
      <c r="O484" s="214"/>
      <c r="P484" s="214"/>
      <c r="Q484" s="214"/>
      <c r="R484" s="214"/>
      <c r="S484" s="214"/>
      <c r="T484" s="214"/>
      <c r="U484" s="214"/>
    </row>
    <row r="485">
      <c r="M485" s="214"/>
      <c r="N485" s="214"/>
      <c r="O485" s="214"/>
      <c r="P485" s="214"/>
      <c r="Q485" s="214"/>
      <c r="R485" s="214"/>
      <c r="S485" s="214"/>
      <c r="T485" s="214"/>
      <c r="U485" s="214"/>
    </row>
    <row r="486">
      <c r="M486" s="214"/>
      <c r="N486" s="214"/>
      <c r="O486" s="214"/>
      <c r="P486" s="214"/>
      <c r="Q486" s="214"/>
      <c r="R486" s="214"/>
      <c r="S486" s="214"/>
      <c r="T486" s="214"/>
      <c r="U486" s="214"/>
    </row>
    <row r="487">
      <c r="M487" s="214"/>
      <c r="N487" s="214"/>
      <c r="O487" s="214"/>
      <c r="P487" s="214"/>
      <c r="Q487" s="214"/>
      <c r="R487" s="214"/>
      <c r="S487" s="214"/>
      <c r="T487" s="214"/>
      <c r="U487" s="214"/>
    </row>
    <row r="488">
      <c r="M488" s="214"/>
      <c r="N488" s="214"/>
      <c r="O488" s="214"/>
      <c r="P488" s="214"/>
      <c r="Q488" s="214"/>
      <c r="R488" s="214"/>
      <c r="S488" s="214"/>
      <c r="T488" s="214"/>
      <c r="U488" s="214"/>
    </row>
    <row r="489">
      <c r="M489" s="214"/>
      <c r="N489" s="214"/>
      <c r="O489" s="214"/>
      <c r="P489" s="214"/>
      <c r="Q489" s="214"/>
      <c r="R489" s="214"/>
      <c r="S489" s="214"/>
      <c r="T489" s="214"/>
      <c r="U489" s="214"/>
    </row>
    <row r="490">
      <c r="M490" s="214"/>
      <c r="N490" s="214"/>
      <c r="O490" s="214"/>
      <c r="P490" s="214"/>
      <c r="Q490" s="214"/>
      <c r="R490" s="214"/>
      <c r="S490" s="214"/>
      <c r="T490" s="214"/>
      <c r="U490" s="214"/>
    </row>
    <row r="491">
      <c r="M491" s="214"/>
      <c r="N491" s="214"/>
      <c r="O491" s="214"/>
      <c r="P491" s="214"/>
      <c r="Q491" s="214"/>
      <c r="R491" s="214"/>
      <c r="S491" s="214"/>
      <c r="T491" s="214"/>
      <c r="U491" s="214"/>
    </row>
    <row r="492">
      <c r="M492" s="214"/>
      <c r="N492" s="214"/>
      <c r="O492" s="214"/>
      <c r="P492" s="214"/>
      <c r="Q492" s="214"/>
      <c r="R492" s="214"/>
      <c r="S492" s="214"/>
      <c r="T492" s="214"/>
      <c r="U492" s="214"/>
    </row>
    <row r="493">
      <c r="M493" s="214"/>
      <c r="N493" s="214"/>
      <c r="O493" s="214"/>
      <c r="P493" s="214"/>
      <c r="Q493" s="214"/>
      <c r="R493" s="214"/>
      <c r="S493" s="214"/>
      <c r="T493" s="214"/>
      <c r="U493" s="214"/>
    </row>
    <row r="494">
      <c r="M494" s="214"/>
      <c r="N494" s="214"/>
      <c r="O494" s="214"/>
      <c r="P494" s="214"/>
      <c r="Q494" s="214"/>
      <c r="R494" s="214"/>
      <c r="S494" s="214"/>
      <c r="T494" s="214"/>
      <c r="U494" s="214"/>
    </row>
    <row r="495">
      <c r="M495" s="214"/>
      <c r="N495" s="214"/>
      <c r="O495" s="214"/>
      <c r="P495" s="214"/>
      <c r="Q495" s="214"/>
      <c r="R495" s="214"/>
      <c r="S495" s="214"/>
      <c r="T495" s="214"/>
      <c r="U495" s="214"/>
    </row>
    <row r="496">
      <c r="M496" s="214"/>
      <c r="N496" s="214"/>
      <c r="O496" s="214"/>
      <c r="P496" s="214"/>
      <c r="Q496" s="214"/>
      <c r="R496" s="214"/>
      <c r="S496" s="214"/>
      <c r="T496" s="214"/>
      <c r="U496" s="214"/>
    </row>
    <row r="497">
      <c r="M497" s="214"/>
      <c r="N497" s="214"/>
      <c r="O497" s="214"/>
      <c r="P497" s="214"/>
      <c r="Q497" s="214"/>
      <c r="R497" s="214"/>
      <c r="S497" s="214"/>
      <c r="T497" s="214"/>
      <c r="U497" s="214"/>
    </row>
    <row r="498">
      <c r="M498" s="214"/>
      <c r="N498" s="214"/>
      <c r="O498" s="214"/>
      <c r="P498" s="214"/>
      <c r="Q498" s="214"/>
      <c r="R498" s="214"/>
      <c r="S498" s="214"/>
      <c r="T498" s="214"/>
      <c r="U498" s="214"/>
    </row>
    <row r="499">
      <c r="M499" s="214"/>
      <c r="N499" s="214"/>
      <c r="O499" s="214"/>
      <c r="P499" s="214"/>
      <c r="Q499" s="214"/>
      <c r="R499" s="214"/>
      <c r="S499" s="214"/>
      <c r="T499" s="214"/>
      <c r="U499" s="214"/>
    </row>
    <row r="500">
      <c r="M500" s="214"/>
      <c r="N500" s="214"/>
      <c r="O500" s="214"/>
      <c r="P500" s="214"/>
      <c r="Q500" s="214"/>
      <c r="R500" s="214"/>
      <c r="S500" s="214"/>
      <c r="T500" s="214"/>
      <c r="U500" s="214"/>
    </row>
    <row r="501">
      <c r="M501" s="214"/>
      <c r="N501" s="214"/>
      <c r="O501" s="214"/>
      <c r="P501" s="214"/>
      <c r="Q501" s="214"/>
      <c r="R501" s="214"/>
      <c r="S501" s="214"/>
      <c r="T501" s="214"/>
      <c r="U501" s="214"/>
    </row>
    <row r="502">
      <c r="M502" s="214"/>
      <c r="N502" s="214"/>
      <c r="O502" s="214"/>
      <c r="P502" s="214"/>
      <c r="Q502" s="214"/>
      <c r="R502" s="214"/>
      <c r="S502" s="214"/>
      <c r="T502" s="214"/>
      <c r="U502" s="214"/>
    </row>
    <row r="503">
      <c r="M503" s="214"/>
      <c r="N503" s="214"/>
      <c r="O503" s="214"/>
      <c r="P503" s="214"/>
      <c r="Q503" s="214"/>
      <c r="R503" s="214"/>
      <c r="S503" s="214"/>
      <c r="T503" s="214"/>
      <c r="U503" s="214"/>
    </row>
    <row r="504">
      <c r="M504" s="214"/>
      <c r="N504" s="214"/>
      <c r="O504" s="214"/>
      <c r="P504" s="214"/>
      <c r="Q504" s="214"/>
      <c r="R504" s="214"/>
      <c r="S504" s="214"/>
      <c r="T504" s="214"/>
      <c r="U504" s="214"/>
    </row>
    <row r="505">
      <c r="M505" s="214"/>
      <c r="N505" s="214"/>
      <c r="O505" s="214"/>
      <c r="P505" s="214"/>
      <c r="Q505" s="214"/>
      <c r="R505" s="214"/>
      <c r="S505" s="214"/>
      <c r="T505" s="214"/>
      <c r="U505" s="214"/>
    </row>
    <row r="506">
      <c r="M506" s="214"/>
      <c r="N506" s="214"/>
      <c r="O506" s="214"/>
      <c r="P506" s="214"/>
      <c r="Q506" s="214"/>
      <c r="R506" s="214"/>
      <c r="S506" s="214"/>
      <c r="T506" s="214"/>
      <c r="U506" s="214"/>
    </row>
    <row r="507">
      <c r="M507" s="214"/>
      <c r="N507" s="214"/>
      <c r="O507" s="214"/>
      <c r="P507" s="214"/>
      <c r="Q507" s="214"/>
      <c r="R507" s="214"/>
      <c r="S507" s="214"/>
      <c r="T507" s="214"/>
      <c r="U507" s="214"/>
    </row>
    <row r="508">
      <c r="M508" s="214"/>
      <c r="N508" s="214"/>
      <c r="O508" s="214"/>
      <c r="P508" s="214"/>
      <c r="Q508" s="214"/>
      <c r="R508" s="214"/>
      <c r="S508" s="214"/>
      <c r="T508" s="214"/>
      <c r="U508" s="214"/>
    </row>
    <row r="509">
      <c r="M509" s="214"/>
      <c r="N509" s="214"/>
      <c r="O509" s="214"/>
      <c r="P509" s="214"/>
      <c r="Q509" s="214"/>
      <c r="R509" s="214"/>
      <c r="S509" s="214"/>
      <c r="T509" s="214"/>
      <c r="U509" s="214"/>
    </row>
    <row r="510">
      <c r="M510" s="214"/>
      <c r="N510" s="214"/>
      <c r="O510" s="214"/>
      <c r="P510" s="214"/>
      <c r="Q510" s="214"/>
      <c r="R510" s="214"/>
      <c r="S510" s="214"/>
      <c r="T510" s="214"/>
      <c r="U510" s="214"/>
    </row>
    <row r="511">
      <c r="M511" s="214"/>
      <c r="N511" s="214"/>
      <c r="O511" s="214"/>
      <c r="P511" s="214"/>
      <c r="Q511" s="214"/>
      <c r="R511" s="214"/>
      <c r="S511" s="214"/>
      <c r="T511" s="214"/>
      <c r="U511" s="214"/>
    </row>
    <row r="512">
      <c r="M512" s="214"/>
      <c r="N512" s="214"/>
      <c r="O512" s="214"/>
      <c r="P512" s="214"/>
      <c r="Q512" s="214"/>
      <c r="R512" s="214"/>
      <c r="S512" s="214"/>
      <c r="T512" s="214"/>
      <c r="U512" s="214"/>
    </row>
    <row r="513">
      <c r="M513" s="214"/>
      <c r="N513" s="214"/>
      <c r="O513" s="214"/>
      <c r="P513" s="214"/>
      <c r="Q513" s="214"/>
      <c r="R513" s="214"/>
      <c r="S513" s="214"/>
      <c r="T513" s="214"/>
      <c r="U513" s="214"/>
    </row>
    <row r="514">
      <c r="M514" s="214"/>
      <c r="N514" s="214"/>
      <c r="O514" s="214"/>
      <c r="P514" s="214"/>
      <c r="Q514" s="214"/>
      <c r="R514" s="214"/>
      <c r="S514" s="214"/>
      <c r="T514" s="214"/>
      <c r="U514" s="214"/>
    </row>
    <row r="515">
      <c r="M515" s="214"/>
      <c r="N515" s="214"/>
      <c r="O515" s="214"/>
      <c r="P515" s="214"/>
      <c r="Q515" s="214"/>
      <c r="R515" s="214"/>
      <c r="S515" s="214"/>
      <c r="T515" s="214"/>
      <c r="U515" s="214"/>
    </row>
    <row r="516">
      <c r="M516" s="214"/>
      <c r="N516" s="214"/>
      <c r="O516" s="214"/>
      <c r="P516" s="214"/>
      <c r="Q516" s="214"/>
      <c r="R516" s="214"/>
      <c r="S516" s="214"/>
      <c r="T516" s="214"/>
      <c r="U516" s="214"/>
    </row>
    <row r="517">
      <c r="M517" s="214"/>
      <c r="N517" s="214"/>
      <c r="O517" s="214"/>
      <c r="P517" s="214"/>
      <c r="Q517" s="214"/>
      <c r="R517" s="214"/>
      <c r="S517" s="214"/>
      <c r="T517" s="214"/>
      <c r="U517" s="214"/>
    </row>
    <row r="518">
      <c r="M518" s="214"/>
      <c r="N518" s="214"/>
      <c r="O518" s="214"/>
      <c r="P518" s="214"/>
      <c r="Q518" s="214"/>
      <c r="R518" s="214"/>
      <c r="S518" s="214"/>
      <c r="T518" s="214"/>
      <c r="U518" s="214"/>
    </row>
    <row r="519">
      <c r="M519" s="214"/>
      <c r="N519" s="214"/>
      <c r="O519" s="214"/>
      <c r="P519" s="214"/>
      <c r="Q519" s="214"/>
      <c r="R519" s="214"/>
      <c r="S519" s="214"/>
      <c r="T519" s="214"/>
      <c r="U519" s="214"/>
    </row>
    <row r="520">
      <c r="M520" s="214"/>
      <c r="N520" s="214"/>
      <c r="O520" s="214"/>
      <c r="P520" s="214"/>
      <c r="Q520" s="214"/>
      <c r="R520" s="214"/>
      <c r="S520" s="214"/>
      <c r="T520" s="214"/>
      <c r="U520" s="214"/>
    </row>
    <row r="521">
      <c r="M521" s="214"/>
      <c r="N521" s="214"/>
      <c r="O521" s="214"/>
      <c r="P521" s="214"/>
      <c r="Q521" s="214"/>
      <c r="R521" s="214"/>
      <c r="S521" s="214"/>
      <c r="T521" s="214"/>
      <c r="U521" s="214"/>
    </row>
    <row r="522">
      <c r="M522" s="214"/>
      <c r="N522" s="214"/>
      <c r="O522" s="214"/>
      <c r="P522" s="214"/>
      <c r="Q522" s="214"/>
      <c r="R522" s="214"/>
      <c r="S522" s="214"/>
      <c r="T522" s="214"/>
      <c r="U522" s="214"/>
    </row>
    <row r="523">
      <c r="M523" s="214"/>
      <c r="N523" s="214"/>
      <c r="O523" s="214"/>
      <c r="P523" s="214"/>
      <c r="Q523" s="214"/>
      <c r="R523" s="214"/>
      <c r="S523" s="214"/>
      <c r="T523" s="214"/>
      <c r="U523" s="214"/>
    </row>
    <row r="524">
      <c r="M524" s="214"/>
      <c r="N524" s="214"/>
      <c r="O524" s="214"/>
      <c r="P524" s="214"/>
      <c r="Q524" s="214"/>
      <c r="R524" s="214"/>
      <c r="S524" s="214"/>
      <c r="T524" s="214"/>
      <c r="U524" s="214"/>
    </row>
    <row r="525">
      <c r="M525" s="214"/>
      <c r="N525" s="214"/>
      <c r="O525" s="214"/>
      <c r="P525" s="214"/>
      <c r="Q525" s="214"/>
      <c r="R525" s="214"/>
      <c r="S525" s="214"/>
      <c r="T525" s="214"/>
      <c r="U525" s="214"/>
    </row>
    <row r="526">
      <c r="M526" s="214"/>
      <c r="N526" s="214"/>
      <c r="O526" s="214"/>
      <c r="P526" s="214"/>
      <c r="Q526" s="214"/>
      <c r="R526" s="214"/>
      <c r="S526" s="214"/>
      <c r="T526" s="214"/>
      <c r="U526" s="214"/>
    </row>
    <row r="527">
      <c r="M527" s="214"/>
      <c r="N527" s="214"/>
      <c r="O527" s="214"/>
      <c r="P527" s="214"/>
      <c r="Q527" s="214"/>
      <c r="R527" s="214"/>
      <c r="S527" s="214"/>
      <c r="T527" s="214"/>
      <c r="U527" s="214"/>
    </row>
    <row r="528">
      <c r="M528" s="214"/>
      <c r="N528" s="214"/>
      <c r="O528" s="214"/>
      <c r="P528" s="214"/>
      <c r="Q528" s="214"/>
      <c r="R528" s="214"/>
      <c r="S528" s="214"/>
      <c r="T528" s="214"/>
      <c r="U528" s="214"/>
    </row>
    <row r="529">
      <c r="M529" s="214"/>
      <c r="N529" s="214"/>
      <c r="O529" s="214"/>
      <c r="P529" s="214"/>
      <c r="Q529" s="214"/>
      <c r="R529" s="214"/>
      <c r="S529" s="214"/>
      <c r="T529" s="214"/>
      <c r="U529" s="214"/>
    </row>
    <row r="530">
      <c r="M530" s="214"/>
      <c r="N530" s="214"/>
      <c r="O530" s="214"/>
      <c r="P530" s="214"/>
      <c r="Q530" s="214"/>
      <c r="R530" s="214"/>
      <c r="S530" s="214"/>
      <c r="T530" s="214"/>
      <c r="U530" s="214"/>
    </row>
    <row r="531">
      <c r="M531" s="214"/>
      <c r="N531" s="214"/>
      <c r="O531" s="214"/>
      <c r="P531" s="214"/>
      <c r="Q531" s="214"/>
      <c r="R531" s="214"/>
      <c r="S531" s="214"/>
      <c r="T531" s="214"/>
      <c r="U531" s="214"/>
    </row>
    <row r="532">
      <c r="M532" s="214"/>
      <c r="N532" s="214"/>
      <c r="O532" s="214"/>
      <c r="P532" s="214"/>
      <c r="Q532" s="214"/>
      <c r="R532" s="214"/>
      <c r="S532" s="214"/>
      <c r="T532" s="214"/>
      <c r="U532" s="214"/>
    </row>
    <row r="533">
      <c r="M533" s="214"/>
      <c r="N533" s="214"/>
      <c r="O533" s="214"/>
      <c r="P533" s="214"/>
      <c r="Q533" s="214"/>
      <c r="R533" s="214"/>
      <c r="S533" s="214"/>
      <c r="T533" s="214"/>
      <c r="U533" s="214"/>
    </row>
    <row r="534">
      <c r="M534" s="214"/>
      <c r="N534" s="214"/>
      <c r="O534" s="214"/>
      <c r="P534" s="214"/>
      <c r="Q534" s="214"/>
      <c r="R534" s="214"/>
      <c r="S534" s="214"/>
      <c r="T534" s="214"/>
      <c r="U534" s="214"/>
    </row>
    <row r="535">
      <c r="M535" s="214"/>
      <c r="N535" s="214"/>
      <c r="O535" s="214"/>
      <c r="P535" s="214"/>
      <c r="Q535" s="214"/>
      <c r="R535" s="214"/>
      <c r="S535" s="214"/>
      <c r="T535" s="214"/>
      <c r="U535" s="214"/>
    </row>
    <row r="536">
      <c r="M536" s="214"/>
      <c r="N536" s="214"/>
      <c r="O536" s="214"/>
      <c r="P536" s="214"/>
      <c r="Q536" s="214"/>
      <c r="R536" s="214"/>
      <c r="S536" s="214"/>
      <c r="T536" s="214"/>
      <c r="U536" s="214"/>
    </row>
    <row r="537">
      <c r="M537" s="214"/>
      <c r="N537" s="214"/>
      <c r="O537" s="214"/>
      <c r="P537" s="214"/>
      <c r="Q537" s="214"/>
      <c r="R537" s="214"/>
      <c r="S537" s="214"/>
      <c r="T537" s="214"/>
      <c r="U537" s="214"/>
    </row>
    <row r="538">
      <c r="M538" s="214"/>
      <c r="N538" s="214"/>
      <c r="O538" s="214"/>
      <c r="P538" s="214"/>
      <c r="Q538" s="214"/>
      <c r="R538" s="214"/>
      <c r="S538" s="214"/>
      <c r="T538" s="214"/>
      <c r="U538" s="214"/>
    </row>
    <row r="539">
      <c r="M539" s="214"/>
      <c r="N539" s="214"/>
      <c r="O539" s="214"/>
      <c r="P539" s="214"/>
      <c r="Q539" s="214"/>
      <c r="R539" s="214"/>
      <c r="S539" s="214"/>
      <c r="T539" s="214"/>
      <c r="U539" s="214"/>
    </row>
    <row r="540">
      <c r="M540" s="214"/>
      <c r="N540" s="214"/>
      <c r="O540" s="214"/>
      <c r="P540" s="214"/>
      <c r="Q540" s="214"/>
      <c r="R540" s="214"/>
      <c r="S540" s="214"/>
      <c r="T540" s="214"/>
      <c r="U540" s="214"/>
    </row>
    <row r="541">
      <c r="M541" s="214"/>
      <c r="N541" s="214"/>
      <c r="O541" s="214"/>
      <c r="P541" s="214"/>
      <c r="Q541" s="214"/>
      <c r="R541" s="214"/>
      <c r="S541" s="214"/>
      <c r="T541" s="214"/>
      <c r="U541" s="214"/>
    </row>
    <row r="542">
      <c r="M542" s="214"/>
      <c r="N542" s="214"/>
      <c r="O542" s="214"/>
      <c r="P542" s="214"/>
      <c r="Q542" s="214"/>
      <c r="R542" s="214"/>
      <c r="S542" s="214"/>
      <c r="T542" s="214"/>
      <c r="U542" s="214"/>
    </row>
    <row r="543">
      <c r="M543" s="214"/>
      <c r="N543" s="214"/>
      <c r="O543" s="214"/>
      <c r="P543" s="214"/>
      <c r="Q543" s="214"/>
      <c r="R543" s="214"/>
      <c r="S543" s="214"/>
      <c r="T543" s="214"/>
      <c r="U543" s="214"/>
    </row>
    <row r="544">
      <c r="M544" s="214"/>
      <c r="N544" s="214"/>
      <c r="O544" s="214"/>
      <c r="P544" s="214"/>
      <c r="Q544" s="214"/>
      <c r="R544" s="214"/>
      <c r="S544" s="214"/>
      <c r="T544" s="214"/>
      <c r="U544" s="214"/>
    </row>
    <row r="545">
      <c r="M545" s="214"/>
      <c r="N545" s="214"/>
      <c r="O545" s="214"/>
      <c r="P545" s="214"/>
      <c r="Q545" s="214"/>
      <c r="R545" s="214"/>
      <c r="S545" s="214"/>
      <c r="T545" s="214"/>
      <c r="U545" s="214"/>
    </row>
    <row r="546">
      <c r="M546" s="214"/>
      <c r="N546" s="214"/>
      <c r="O546" s="214"/>
      <c r="P546" s="214"/>
      <c r="Q546" s="214"/>
      <c r="R546" s="214"/>
      <c r="S546" s="214"/>
      <c r="T546" s="214"/>
      <c r="U546" s="214"/>
    </row>
    <row r="547">
      <c r="M547" s="214"/>
      <c r="N547" s="214"/>
      <c r="O547" s="214"/>
      <c r="P547" s="214"/>
      <c r="Q547" s="214"/>
      <c r="R547" s="214"/>
      <c r="S547" s="214"/>
      <c r="T547" s="214"/>
      <c r="U547" s="214"/>
    </row>
    <row r="548">
      <c r="M548" s="214"/>
      <c r="N548" s="214"/>
      <c r="O548" s="214"/>
      <c r="P548" s="214"/>
      <c r="Q548" s="214"/>
      <c r="R548" s="214"/>
      <c r="S548" s="214"/>
      <c r="T548" s="214"/>
      <c r="U548" s="214"/>
    </row>
    <row r="549">
      <c r="M549" s="214"/>
      <c r="N549" s="214"/>
      <c r="O549" s="214"/>
      <c r="P549" s="214"/>
      <c r="Q549" s="214"/>
      <c r="R549" s="214"/>
      <c r="S549" s="214"/>
      <c r="T549" s="214"/>
      <c r="U549" s="214"/>
    </row>
    <row r="550">
      <c r="M550" s="214"/>
      <c r="N550" s="214"/>
      <c r="O550" s="214"/>
      <c r="P550" s="214"/>
      <c r="Q550" s="214"/>
      <c r="R550" s="214"/>
      <c r="S550" s="214"/>
      <c r="T550" s="214"/>
      <c r="U550" s="214"/>
    </row>
    <row r="551">
      <c r="M551" s="214"/>
      <c r="N551" s="214"/>
      <c r="O551" s="214"/>
      <c r="P551" s="214"/>
      <c r="Q551" s="214"/>
      <c r="R551" s="214"/>
      <c r="S551" s="214"/>
      <c r="T551" s="214"/>
      <c r="U551" s="214"/>
    </row>
    <row r="552">
      <c r="M552" s="214"/>
      <c r="N552" s="214"/>
      <c r="O552" s="214"/>
      <c r="P552" s="214"/>
      <c r="Q552" s="214"/>
      <c r="R552" s="214"/>
      <c r="S552" s="214"/>
      <c r="T552" s="214"/>
      <c r="U552" s="214"/>
    </row>
    <row r="553">
      <c r="M553" s="214"/>
      <c r="N553" s="214"/>
      <c r="O553" s="214"/>
      <c r="P553" s="214"/>
      <c r="Q553" s="214"/>
      <c r="R553" s="214"/>
      <c r="S553" s="214"/>
      <c r="T553" s="214"/>
      <c r="U553" s="214"/>
    </row>
    <row r="554">
      <c r="M554" s="214"/>
      <c r="N554" s="214"/>
      <c r="O554" s="214"/>
      <c r="P554" s="214"/>
      <c r="Q554" s="214"/>
      <c r="R554" s="214"/>
      <c r="S554" s="214"/>
      <c r="T554" s="214"/>
      <c r="U554" s="214"/>
    </row>
    <row r="555">
      <c r="M555" s="214"/>
      <c r="N555" s="214"/>
      <c r="O555" s="214"/>
      <c r="P555" s="214"/>
      <c r="Q555" s="214"/>
      <c r="R555" s="214"/>
      <c r="S555" s="214"/>
      <c r="T555" s="214"/>
      <c r="U555" s="214"/>
    </row>
    <row r="556">
      <c r="M556" s="214"/>
      <c r="N556" s="214"/>
      <c r="O556" s="214"/>
      <c r="P556" s="214"/>
      <c r="Q556" s="214"/>
      <c r="R556" s="214"/>
      <c r="S556" s="214"/>
      <c r="T556" s="214"/>
      <c r="U556" s="214"/>
    </row>
    <row r="557">
      <c r="M557" s="214"/>
      <c r="N557" s="214"/>
      <c r="O557" s="214"/>
      <c r="P557" s="214"/>
      <c r="Q557" s="214"/>
      <c r="R557" s="214"/>
      <c r="S557" s="214"/>
      <c r="T557" s="214"/>
      <c r="U557" s="214"/>
    </row>
    <row r="558">
      <c r="M558" s="214"/>
      <c r="N558" s="214"/>
      <c r="O558" s="214"/>
      <c r="P558" s="214"/>
      <c r="Q558" s="214"/>
      <c r="R558" s="214"/>
      <c r="S558" s="214"/>
      <c r="T558" s="214"/>
      <c r="U558" s="214"/>
    </row>
    <row r="559">
      <c r="M559" s="214"/>
      <c r="N559" s="214"/>
      <c r="O559" s="214"/>
      <c r="P559" s="214"/>
      <c r="Q559" s="214"/>
      <c r="R559" s="214"/>
      <c r="S559" s="214"/>
      <c r="T559" s="214"/>
      <c r="U559" s="214"/>
    </row>
    <row r="560">
      <c r="M560" s="214"/>
      <c r="N560" s="214"/>
      <c r="O560" s="214"/>
      <c r="P560" s="214"/>
      <c r="Q560" s="214"/>
      <c r="R560" s="214"/>
      <c r="S560" s="214"/>
      <c r="T560" s="214"/>
      <c r="U560" s="214"/>
    </row>
    <row r="561">
      <c r="M561" s="214"/>
      <c r="N561" s="214"/>
      <c r="O561" s="214"/>
      <c r="P561" s="214"/>
      <c r="Q561" s="214"/>
      <c r="R561" s="214"/>
      <c r="S561" s="214"/>
      <c r="T561" s="214"/>
      <c r="U561" s="214"/>
    </row>
    <row r="562">
      <c r="M562" s="214"/>
      <c r="N562" s="214"/>
      <c r="O562" s="214"/>
      <c r="P562" s="214"/>
      <c r="Q562" s="214"/>
      <c r="R562" s="214"/>
      <c r="S562" s="214"/>
      <c r="T562" s="214"/>
      <c r="U562" s="214"/>
    </row>
    <row r="563">
      <c r="M563" s="214"/>
      <c r="N563" s="214"/>
      <c r="O563" s="214"/>
      <c r="P563" s="214"/>
      <c r="Q563" s="214"/>
      <c r="R563" s="214"/>
      <c r="S563" s="214"/>
      <c r="T563" s="214"/>
      <c r="U563" s="214"/>
    </row>
    <row r="564">
      <c r="M564" s="214"/>
      <c r="N564" s="214"/>
      <c r="O564" s="214"/>
      <c r="P564" s="214"/>
      <c r="Q564" s="214"/>
      <c r="R564" s="214"/>
      <c r="S564" s="214"/>
      <c r="T564" s="214"/>
      <c r="U564" s="214"/>
    </row>
    <row r="565">
      <c r="M565" s="214"/>
      <c r="N565" s="214"/>
      <c r="O565" s="214"/>
      <c r="P565" s="214"/>
      <c r="Q565" s="214"/>
      <c r="R565" s="214"/>
      <c r="S565" s="214"/>
      <c r="T565" s="214"/>
      <c r="U565" s="214"/>
    </row>
    <row r="566">
      <c r="M566" s="214"/>
      <c r="N566" s="214"/>
      <c r="O566" s="214"/>
      <c r="P566" s="214"/>
      <c r="Q566" s="214"/>
      <c r="R566" s="214"/>
      <c r="S566" s="214"/>
      <c r="T566" s="214"/>
      <c r="U566" s="214"/>
    </row>
    <row r="567">
      <c r="M567" s="214"/>
      <c r="N567" s="214"/>
      <c r="O567" s="214"/>
      <c r="P567" s="214"/>
      <c r="Q567" s="214"/>
      <c r="R567" s="214"/>
      <c r="S567" s="214"/>
      <c r="T567" s="214"/>
      <c r="U567" s="214"/>
    </row>
    <row r="568">
      <c r="M568" s="214"/>
      <c r="N568" s="214"/>
      <c r="O568" s="214"/>
      <c r="P568" s="214"/>
      <c r="Q568" s="214"/>
      <c r="R568" s="214"/>
      <c r="S568" s="214"/>
      <c r="T568" s="214"/>
      <c r="U568" s="214"/>
    </row>
    <row r="569">
      <c r="M569" s="214"/>
      <c r="N569" s="214"/>
      <c r="O569" s="214"/>
      <c r="P569" s="214"/>
      <c r="Q569" s="214"/>
      <c r="R569" s="214"/>
      <c r="S569" s="214"/>
      <c r="T569" s="214"/>
      <c r="U569" s="214"/>
    </row>
    <row r="570">
      <c r="M570" s="214"/>
      <c r="N570" s="214"/>
      <c r="O570" s="214"/>
      <c r="P570" s="214"/>
      <c r="Q570" s="214"/>
      <c r="R570" s="214"/>
      <c r="S570" s="214"/>
      <c r="T570" s="214"/>
      <c r="U570" s="214"/>
    </row>
    <row r="571">
      <c r="M571" s="214"/>
      <c r="N571" s="214"/>
      <c r="O571" s="214"/>
      <c r="P571" s="214"/>
      <c r="Q571" s="214"/>
      <c r="R571" s="214"/>
      <c r="S571" s="214"/>
      <c r="T571" s="214"/>
      <c r="U571" s="214"/>
    </row>
    <row r="572">
      <c r="M572" s="214"/>
      <c r="N572" s="214"/>
      <c r="O572" s="214"/>
      <c r="P572" s="214"/>
      <c r="Q572" s="214"/>
      <c r="R572" s="214"/>
      <c r="S572" s="214"/>
      <c r="T572" s="214"/>
      <c r="U572" s="214"/>
    </row>
    <row r="573">
      <c r="M573" s="214"/>
      <c r="N573" s="214"/>
      <c r="O573" s="214"/>
      <c r="P573" s="214"/>
      <c r="Q573" s="214"/>
      <c r="R573" s="214"/>
      <c r="S573" s="214"/>
      <c r="T573" s="214"/>
      <c r="U573" s="214"/>
    </row>
    <row r="574">
      <c r="M574" s="214"/>
      <c r="N574" s="214"/>
      <c r="O574" s="214"/>
      <c r="P574" s="214"/>
      <c r="Q574" s="214"/>
      <c r="R574" s="214"/>
      <c r="S574" s="214"/>
      <c r="T574" s="214"/>
      <c r="U574" s="214"/>
    </row>
    <row r="575">
      <c r="M575" s="214"/>
      <c r="N575" s="214"/>
      <c r="O575" s="214"/>
      <c r="P575" s="214"/>
      <c r="Q575" s="214"/>
      <c r="R575" s="214"/>
      <c r="S575" s="214"/>
      <c r="T575" s="214"/>
      <c r="U575" s="214"/>
    </row>
    <row r="576">
      <c r="M576" s="214"/>
      <c r="N576" s="214"/>
      <c r="O576" s="214"/>
      <c r="P576" s="214"/>
      <c r="Q576" s="214"/>
      <c r="R576" s="214"/>
      <c r="S576" s="214"/>
      <c r="T576" s="214"/>
      <c r="U576" s="214"/>
    </row>
    <row r="577">
      <c r="M577" s="214"/>
      <c r="N577" s="214"/>
      <c r="O577" s="214"/>
      <c r="P577" s="214"/>
      <c r="Q577" s="214"/>
      <c r="R577" s="214"/>
      <c r="S577" s="214"/>
      <c r="T577" s="214"/>
      <c r="U577" s="214"/>
    </row>
    <row r="578">
      <c r="M578" s="214"/>
      <c r="N578" s="214"/>
      <c r="O578" s="214"/>
      <c r="P578" s="214"/>
      <c r="Q578" s="214"/>
      <c r="R578" s="214"/>
      <c r="S578" s="214"/>
      <c r="T578" s="214"/>
      <c r="U578" s="214"/>
    </row>
    <row r="579">
      <c r="M579" s="214"/>
      <c r="N579" s="214"/>
      <c r="O579" s="214"/>
      <c r="P579" s="214"/>
      <c r="Q579" s="214"/>
      <c r="R579" s="214"/>
      <c r="S579" s="214"/>
      <c r="T579" s="214"/>
      <c r="U579" s="214"/>
    </row>
    <row r="580">
      <c r="M580" s="214"/>
      <c r="N580" s="214"/>
      <c r="O580" s="214"/>
      <c r="P580" s="214"/>
      <c r="Q580" s="214"/>
      <c r="R580" s="214"/>
      <c r="S580" s="214"/>
      <c r="T580" s="214"/>
      <c r="U580" s="214"/>
    </row>
    <row r="581">
      <c r="M581" s="214"/>
      <c r="N581" s="214"/>
      <c r="O581" s="214"/>
      <c r="P581" s="214"/>
      <c r="Q581" s="214"/>
      <c r="R581" s="214"/>
      <c r="S581" s="214"/>
      <c r="T581" s="214"/>
      <c r="U581" s="214"/>
    </row>
    <row r="582">
      <c r="M582" s="214"/>
      <c r="N582" s="214"/>
      <c r="O582" s="214"/>
      <c r="P582" s="214"/>
      <c r="Q582" s="214"/>
      <c r="R582" s="214"/>
      <c r="S582" s="214"/>
      <c r="T582" s="214"/>
      <c r="U582" s="214"/>
    </row>
    <row r="583">
      <c r="M583" s="214"/>
      <c r="N583" s="214"/>
      <c r="O583" s="214"/>
      <c r="P583" s="214"/>
      <c r="Q583" s="214"/>
      <c r="R583" s="214"/>
      <c r="S583" s="214"/>
      <c r="T583" s="214"/>
      <c r="U583" s="214"/>
    </row>
    <row r="584">
      <c r="M584" s="214"/>
      <c r="N584" s="214"/>
      <c r="O584" s="214"/>
      <c r="P584" s="214"/>
      <c r="Q584" s="214"/>
      <c r="R584" s="214"/>
      <c r="S584" s="214"/>
      <c r="T584" s="214"/>
      <c r="U584" s="214"/>
    </row>
    <row r="585">
      <c r="M585" s="214"/>
      <c r="N585" s="214"/>
      <c r="O585" s="214"/>
      <c r="P585" s="214"/>
      <c r="Q585" s="214"/>
      <c r="R585" s="214"/>
      <c r="S585" s="214"/>
      <c r="T585" s="214"/>
      <c r="U585" s="214"/>
    </row>
    <row r="586">
      <c r="M586" s="214"/>
      <c r="N586" s="214"/>
      <c r="O586" s="214"/>
      <c r="P586" s="214"/>
      <c r="Q586" s="214"/>
      <c r="R586" s="214"/>
      <c r="S586" s="214"/>
      <c r="T586" s="214"/>
      <c r="U586" s="214"/>
    </row>
    <row r="587">
      <c r="M587" s="214"/>
      <c r="N587" s="214"/>
      <c r="O587" s="214"/>
      <c r="P587" s="214"/>
      <c r="Q587" s="214"/>
      <c r="R587" s="214"/>
      <c r="S587" s="214"/>
      <c r="T587" s="214"/>
      <c r="U587" s="214"/>
    </row>
    <row r="588">
      <c r="M588" s="214"/>
      <c r="N588" s="214"/>
      <c r="O588" s="214"/>
      <c r="P588" s="214"/>
      <c r="Q588" s="214"/>
      <c r="R588" s="214"/>
      <c r="S588" s="214"/>
      <c r="T588" s="214"/>
      <c r="U588" s="214"/>
    </row>
    <row r="589">
      <c r="M589" s="214"/>
      <c r="N589" s="214"/>
      <c r="O589" s="214"/>
      <c r="P589" s="214"/>
      <c r="Q589" s="214"/>
      <c r="R589" s="214"/>
      <c r="S589" s="214"/>
      <c r="T589" s="214"/>
      <c r="U589" s="214"/>
    </row>
    <row r="590">
      <c r="M590" s="214"/>
      <c r="N590" s="214"/>
      <c r="O590" s="214"/>
      <c r="P590" s="214"/>
      <c r="Q590" s="214"/>
      <c r="R590" s="214"/>
      <c r="S590" s="214"/>
      <c r="T590" s="214"/>
      <c r="U590" s="214"/>
    </row>
    <row r="591">
      <c r="M591" s="214"/>
      <c r="N591" s="214"/>
      <c r="O591" s="214"/>
      <c r="P591" s="214"/>
      <c r="Q591" s="214"/>
      <c r="R591" s="214"/>
      <c r="S591" s="214"/>
      <c r="T591" s="214"/>
      <c r="U591" s="214"/>
    </row>
    <row r="592">
      <c r="M592" s="214"/>
      <c r="N592" s="214"/>
      <c r="O592" s="214"/>
      <c r="P592" s="214"/>
      <c r="Q592" s="214"/>
      <c r="R592" s="214"/>
      <c r="S592" s="214"/>
      <c r="T592" s="214"/>
      <c r="U592" s="214"/>
    </row>
    <row r="593">
      <c r="M593" s="214"/>
      <c r="N593" s="214"/>
      <c r="O593" s="214"/>
      <c r="P593" s="214"/>
      <c r="Q593" s="214"/>
      <c r="R593" s="214"/>
      <c r="S593" s="214"/>
      <c r="T593" s="214"/>
      <c r="U593" s="214"/>
    </row>
    <row r="594">
      <c r="M594" s="214"/>
      <c r="N594" s="214"/>
      <c r="O594" s="214"/>
      <c r="P594" s="214"/>
      <c r="Q594" s="214"/>
      <c r="R594" s="214"/>
      <c r="S594" s="214"/>
      <c r="T594" s="214"/>
      <c r="U594" s="214"/>
    </row>
    <row r="595">
      <c r="M595" s="214"/>
      <c r="N595" s="214"/>
      <c r="O595" s="214"/>
      <c r="P595" s="214"/>
      <c r="Q595" s="214"/>
      <c r="R595" s="214"/>
      <c r="S595" s="214"/>
      <c r="T595" s="214"/>
      <c r="U595" s="214"/>
    </row>
    <row r="596">
      <c r="M596" s="214"/>
      <c r="N596" s="214"/>
      <c r="O596" s="214"/>
      <c r="P596" s="214"/>
      <c r="Q596" s="214"/>
      <c r="R596" s="214"/>
      <c r="S596" s="214"/>
      <c r="T596" s="214"/>
      <c r="U596" s="214"/>
    </row>
    <row r="597">
      <c r="M597" s="214"/>
      <c r="N597" s="214"/>
      <c r="O597" s="214"/>
      <c r="P597" s="214"/>
      <c r="Q597" s="214"/>
      <c r="R597" s="214"/>
      <c r="S597" s="214"/>
      <c r="T597" s="214"/>
      <c r="U597" s="214"/>
    </row>
    <row r="598">
      <c r="M598" s="214"/>
      <c r="N598" s="214"/>
      <c r="O598" s="214"/>
      <c r="P598" s="214"/>
      <c r="Q598" s="214"/>
      <c r="R598" s="214"/>
      <c r="S598" s="214"/>
      <c r="T598" s="214"/>
      <c r="U598" s="214"/>
    </row>
    <row r="599">
      <c r="M599" s="214"/>
      <c r="N599" s="214"/>
      <c r="O599" s="214"/>
      <c r="P599" s="214"/>
      <c r="Q599" s="214"/>
      <c r="R599" s="214"/>
      <c r="S599" s="214"/>
      <c r="T599" s="214"/>
      <c r="U599" s="214"/>
    </row>
    <row r="600">
      <c r="M600" s="214"/>
      <c r="N600" s="214"/>
      <c r="O600" s="214"/>
      <c r="P600" s="214"/>
      <c r="Q600" s="214"/>
      <c r="R600" s="214"/>
      <c r="S600" s="214"/>
      <c r="T600" s="214"/>
      <c r="U600" s="214"/>
    </row>
    <row r="601">
      <c r="M601" s="214"/>
      <c r="N601" s="214"/>
      <c r="O601" s="214"/>
      <c r="P601" s="214"/>
      <c r="Q601" s="214"/>
      <c r="R601" s="214"/>
      <c r="S601" s="214"/>
      <c r="T601" s="214"/>
      <c r="U601" s="214"/>
    </row>
    <row r="602">
      <c r="M602" s="214"/>
      <c r="N602" s="214"/>
      <c r="O602" s="214"/>
      <c r="P602" s="214"/>
      <c r="Q602" s="214"/>
      <c r="R602" s="214"/>
      <c r="S602" s="214"/>
      <c r="T602" s="214"/>
      <c r="U602" s="214"/>
    </row>
    <row r="603">
      <c r="M603" s="214"/>
      <c r="N603" s="214"/>
      <c r="O603" s="214"/>
      <c r="P603" s="214"/>
      <c r="Q603" s="214"/>
      <c r="R603" s="214"/>
      <c r="S603" s="214"/>
      <c r="T603" s="214"/>
      <c r="U603" s="214"/>
    </row>
    <row r="604">
      <c r="M604" s="214"/>
      <c r="N604" s="214"/>
      <c r="O604" s="214"/>
      <c r="P604" s="214"/>
      <c r="Q604" s="214"/>
      <c r="R604" s="214"/>
      <c r="S604" s="214"/>
      <c r="T604" s="214"/>
      <c r="U604" s="214"/>
    </row>
    <row r="605">
      <c r="M605" s="214"/>
      <c r="N605" s="214"/>
      <c r="O605" s="214"/>
      <c r="P605" s="214"/>
      <c r="Q605" s="214"/>
      <c r="R605" s="214"/>
      <c r="S605" s="214"/>
      <c r="T605" s="214"/>
      <c r="U605" s="214"/>
    </row>
    <row r="606">
      <c r="M606" s="214"/>
      <c r="N606" s="214"/>
      <c r="O606" s="214"/>
      <c r="P606" s="214"/>
      <c r="Q606" s="214"/>
      <c r="R606" s="214"/>
      <c r="S606" s="214"/>
      <c r="T606" s="214"/>
      <c r="U606" s="214"/>
    </row>
    <row r="607">
      <c r="M607" s="214"/>
      <c r="N607" s="214"/>
      <c r="O607" s="214"/>
      <c r="P607" s="214"/>
      <c r="Q607" s="214"/>
      <c r="R607" s="214"/>
      <c r="S607" s="214"/>
      <c r="T607" s="214"/>
      <c r="U607" s="214"/>
    </row>
    <row r="608">
      <c r="M608" s="214"/>
      <c r="N608" s="214"/>
      <c r="O608" s="214"/>
      <c r="P608" s="214"/>
      <c r="Q608" s="214"/>
      <c r="R608" s="214"/>
      <c r="S608" s="214"/>
      <c r="T608" s="214"/>
      <c r="U608" s="214"/>
    </row>
    <row r="609">
      <c r="M609" s="214"/>
      <c r="N609" s="214"/>
      <c r="O609" s="214"/>
      <c r="P609" s="214"/>
      <c r="Q609" s="214"/>
      <c r="R609" s="214"/>
      <c r="S609" s="214"/>
      <c r="T609" s="214"/>
      <c r="U609" s="214"/>
    </row>
    <row r="610">
      <c r="M610" s="214"/>
      <c r="N610" s="214"/>
      <c r="O610" s="214"/>
      <c r="P610" s="214"/>
      <c r="Q610" s="214"/>
      <c r="R610" s="214"/>
      <c r="S610" s="214"/>
      <c r="T610" s="214"/>
      <c r="U610" s="214"/>
    </row>
    <row r="611">
      <c r="M611" s="214"/>
      <c r="N611" s="214"/>
      <c r="O611" s="214"/>
      <c r="P611" s="214"/>
      <c r="Q611" s="214"/>
      <c r="R611" s="214"/>
      <c r="S611" s="214"/>
      <c r="T611" s="214"/>
      <c r="U611" s="214"/>
    </row>
    <row r="612">
      <c r="M612" s="214"/>
      <c r="N612" s="214"/>
      <c r="O612" s="214"/>
      <c r="P612" s="214"/>
      <c r="Q612" s="214"/>
      <c r="R612" s="214"/>
      <c r="S612" s="214"/>
      <c r="T612" s="214"/>
      <c r="U612" s="214"/>
    </row>
    <row r="613">
      <c r="M613" s="214"/>
      <c r="N613" s="214"/>
      <c r="O613" s="214"/>
      <c r="P613" s="214"/>
      <c r="Q613" s="214"/>
      <c r="R613" s="214"/>
      <c r="S613" s="214"/>
      <c r="T613" s="214"/>
      <c r="U613" s="214"/>
    </row>
    <row r="614">
      <c r="M614" s="214"/>
      <c r="N614" s="214"/>
      <c r="O614" s="214"/>
      <c r="P614" s="214"/>
      <c r="Q614" s="214"/>
      <c r="R614" s="214"/>
      <c r="S614" s="214"/>
      <c r="T614" s="214"/>
      <c r="U614" s="214"/>
    </row>
    <row r="615">
      <c r="M615" s="214"/>
      <c r="N615" s="214"/>
      <c r="O615" s="214"/>
      <c r="P615" s="214"/>
      <c r="Q615" s="214"/>
      <c r="R615" s="214"/>
      <c r="S615" s="214"/>
      <c r="T615" s="214"/>
      <c r="U615" s="214"/>
    </row>
    <row r="616">
      <c r="M616" s="214"/>
      <c r="N616" s="214"/>
      <c r="O616" s="214"/>
      <c r="P616" s="214"/>
      <c r="Q616" s="214"/>
      <c r="R616" s="214"/>
      <c r="S616" s="214"/>
      <c r="T616" s="214"/>
      <c r="U616" s="214"/>
    </row>
    <row r="617">
      <c r="M617" s="214"/>
      <c r="N617" s="214"/>
      <c r="O617" s="214"/>
      <c r="P617" s="214"/>
      <c r="Q617" s="214"/>
      <c r="R617" s="214"/>
      <c r="S617" s="214"/>
      <c r="T617" s="214"/>
      <c r="U617" s="214"/>
    </row>
    <row r="618">
      <c r="M618" s="214"/>
      <c r="N618" s="214"/>
      <c r="O618" s="214"/>
      <c r="P618" s="214"/>
      <c r="Q618" s="214"/>
      <c r="R618" s="214"/>
      <c r="S618" s="214"/>
      <c r="T618" s="214"/>
      <c r="U618" s="214"/>
    </row>
    <row r="619">
      <c r="M619" s="214"/>
      <c r="N619" s="214"/>
      <c r="O619" s="214"/>
      <c r="P619" s="214"/>
      <c r="Q619" s="214"/>
      <c r="R619" s="214"/>
      <c r="S619" s="214"/>
      <c r="T619" s="214"/>
      <c r="U619" s="214"/>
    </row>
    <row r="620">
      <c r="M620" s="214"/>
      <c r="N620" s="214"/>
      <c r="O620" s="214"/>
      <c r="P620" s="214"/>
      <c r="Q620" s="214"/>
      <c r="R620" s="214"/>
      <c r="S620" s="214"/>
      <c r="T620" s="214"/>
      <c r="U620" s="214"/>
    </row>
    <row r="621">
      <c r="M621" s="214"/>
      <c r="N621" s="214"/>
      <c r="O621" s="214"/>
      <c r="P621" s="214"/>
      <c r="Q621" s="214"/>
      <c r="R621" s="214"/>
      <c r="S621" s="214"/>
      <c r="T621" s="214"/>
      <c r="U621" s="214"/>
    </row>
    <row r="622">
      <c r="M622" s="214"/>
      <c r="N622" s="214"/>
      <c r="O622" s="214"/>
      <c r="P622" s="214"/>
      <c r="Q622" s="214"/>
      <c r="R622" s="214"/>
      <c r="S622" s="214"/>
      <c r="T622" s="214"/>
      <c r="U622" s="214"/>
    </row>
    <row r="623">
      <c r="M623" s="214"/>
      <c r="N623" s="214"/>
      <c r="O623" s="214"/>
      <c r="P623" s="214"/>
      <c r="Q623" s="214"/>
      <c r="R623" s="214"/>
      <c r="S623" s="214"/>
      <c r="T623" s="214"/>
      <c r="U623" s="214"/>
    </row>
    <row r="624">
      <c r="M624" s="214"/>
      <c r="N624" s="214"/>
      <c r="O624" s="214"/>
      <c r="P624" s="214"/>
      <c r="Q624" s="214"/>
      <c r="R624" s="214"/>
      <c r="S624" s="214"/>
      <c r="T624" s="214"/>
      <c r="U624" s="214"/>
    </row>
    <row r="625">
      <c r="M625" s="214"/>
      <c r="N625" s="214"/>
      <c r="O625" s="214"/>
      <c r="P625" s="214"/>
      <c r="Q625" s="214"/>
      <c r="R625" s="214"/>
      <c r="S625" s="214"/>
      <c r="T625" s="214"/>
      <c r="U625" s="214"/>
    </row>
    <row r="626">
      <c r="M626" s="214"/>
      <c r="N626" s="214"/>
      <c r="O626" s="214"/>
      <c r="P626" s="214"/>
      <c r="Q626" s="214"/>
      <c r="R626" s="214"/>
      <c r="S626" s="214"/>
      <c r="T626" s="214"/>
      <c r="U626" s="214"/>
    </row>
    <row r="627">
      <c r="M627" s="214"/>
      <c r="N627" s="214"/>
      <c r="O627" s="214"/>
      <c r="P627" s="214"/>
      <c r="Q627" s="214"/>
      <c r="R627" s="214"/>
      <c r="S627" s="214"/>
      <c r="T627" s="214"/>
      <c r="U627" s="214"/>
    </row>
    <row r="628">
      <c r="M628" s="214"/>
      <c r="N628" s="214"/>
      <c r="O628" s="214"/>
      <c r="P628" s="214"/>
      <c r="Q628" s="214"/>
      <c r="R628" s="214"/>
      <c r="S628" s="214"/>
      <c r="T628" s="214"/>
      <c r="U628" s="214"/>
    </row>
    <row r="629">
      <c r="M629" s="214"/>
      <c r="N629" s="214"/>
      <c r="O629" s="214"/>
      <c r="P629" s="214"/>
      <c r="Q629" s="214"/>
      <c r="R629" s="214"/>
      <c r="S629" s="214"/>
      <c r="T629" s="214"/>
      <c r="U629" s="214"/>
    </row>
    <row r="630">
      <c r="M630" s="214"/>
      <c r="N630" s="214"/>
      <c r="O630" s="214"/>
      <c r="P630" s="214"/>
      <c r="Q630" s="214"/>
      <c r="R630" s="214"/>
      <c r="S630" s="214"/>
      <c r="T630" s="214"/>
      <c r="U630" s="214"/>
    </row>
    <row r="631">
      <c r="M631" s="214"/>
      <c r="N631" s="214"/>
      <c r="O631" s="214"/>
      <c r="P631" s="214"/>
      <c r="Q631" s="214"/>
      <c r="R631" s="214"/>
      <c r="S631" s="214"/>
      <c r="T631" s="214"/>
      <c r="U631" s="214"/>
    </row>
    <row r="632">
      <c r="M632" s="214"/>
      <c r="N632" s="214"/>
      <c r="O632" s="214"/>
      <c r="P632" s="214"/>
      <c r="Q632" s="214"/>
      <c r="R632" s="214"/>
      <c r="S632" s="214"/>
      <c r="T632" s="214"/>
      <c r="U632" s="214"/>
    </row>
    <row r="633">
      <c r="M633" s="214"/>
      <c r="N633" s="214"/>
      <c r="O633" s="214"/>
      <c r="P633" s="214"/>
      <c r="Q633" s="214"/>
      <c r="R633" s="214"/>
      <c r="S633" s="214"/>
      <c r="T633" s="214"/>
      <c r="U633" s="214"/>
    </row>
    <row r="634">
      <c r="M634" s="214"/>
      <c r="N634" s="214"/>
      <c r="O634" s="214"/>
      <c r="P634" s="214"/>
      <c r="Q634" s="214"/>
      <c r="R634" s="214"/>
      <c r="S634" s="214"/>
      <c r="T634" s="214"/>
      <c r="U634" s="214"/>
    </row>
    <row r="635">
      <c r="M635" s="214"/>
      <c r="N635" s="214"/>
      <c r="O635" s="214"/>
      <c r="P635" s="214"/>
      <c r="Q635" s="214"/>
      <c r="R635" s="214"/>
      <c r="S635" s="214"/>
      <c r="T635" s="214"/>
      <c r="U635" s="214"/>
    </row>
    <row r="636">
      <c r="M636" s="214"/>
      <c r="N636" s="214"/>
      <c r="O636" s="214"/>
      <c r="P636" s="214"/>
      <c r="Q636" s="214"/>
      <c r="R636" s="214"/>
      <c r="S636" s="214"/>
      <c r="T636" s="214"/>
      <c r="U636" s="214"/>
    </row>
    <row r="637">
      <c r="M637" s="214"/>
      <c r="N637" s="214"/>
      <c r="O637" s="214"/>
      <c r="P637" s="214"/>
      <c r="Q637" s="214"/>
      <c r="R637" s="214"/>
      <c r="S637" s="214"/>
      <c r="T637" s="214"/>
      <c r="U637" s="214"/>
    </row>
    <row r="638">
      <c r="M638" s="214"/>
      <c r="N638" s="214"/>
      <c r="O638" s="214"/>
      <c r="P638" s="214"/>
      <c r="Q638" s="214"/>
      <c r="R638" s="214"/>
      <c r="S638" s="214"/>
      <c r="T638" s="214"/>
      <c r="U638" s="214"/>
    </row>
    <row r="639">
      <c r="M639" s="214"/>
      <c r="N639" s="214"/>
      <c r="O639" s="214"/>
      <c r="P639" s="214"/>
      <c r="Q639" s="214"/>
      <c r="R639" s="214"/>
      <c r="S639" s="214"/>
      <c r="T639" s="214"/>
      <c r="U639" s="214"/>
    </row>
    <row r="640">
      <c r="M640" s="214"/>
      <c r="N640" s="214"/>
      <c r="O640" s="214"/>
      <c r="P640" s="214"/>
      <c r="Q640" s="214"/>
      <c r="R640" s="214"/>
      <c r="S640" s="214"/>
      <c r="T640" s="214"/>
      <c r="U640" s="214"/>
    </row>
    <row r="641">
      <c r="M641" s="214"/>
      <c r="N641" s="214"/>
      <c r="O641" s="214"/>
      <c r="P641" s="214"/>
      <c r="Q641" s="214"/>
      <c r="R641" s="214"/>
      <c r="S641" s="214"/>
      <c r="T641" s="214"/>
      <c r="U641" s="214"/>
    </row>
    <row r="642">
      <c r="M642" s="214"/>
      <c r="N642" s="214"/>
      <c r="O642" s="214"/>
      <c r="P642" s="214"/>
      <c r="Q642" s="214"/>
      <c r="R642" s="214"/>
      <c r="S642" s="214"/>
      <c r="T642" s="214"/>
      <c r="U642" s="214"/>
    </row>
    <row r="643">
      <c r="M643" s="214"/>
      <c r="N643" s="214"/>
      <c r="O643" s="214"/>
      <c r="P643" s="214"/>
      <c r="Q643" s="214"/>
      <c r="R643" s="214"/>
      <c r="S643" s="214"/>
      <c r="T643" s="214"/>
      <c r="U643" s="214"/>
    </row>
    <row r="644">
      <c r="M644" s="214"/>
      <c r="N644" s="214"/>
      <c r="O644" s="214"/>
      <c r="P644" s="214"/>
      <c r="Q644" s="214"/>
      <c r="R644" s="214"/>
      <c r="S644" s="214"/>
      <c r="T644" s="214"/>
      <c r="U644" s="214"/>
    </row>
    <row r="645">
      <c r="M645" s="214"/>
      <c r="N645" s="214"/>
      <c r="O645" s="214"/>
      <c r="P645" s="214"/>
      <c r="Q645" s="214"/>
      <c r="R645" s="214"/>
      <c r="S645" s="214"/>
      <c r="T645" s="214"/>
      <c r="U645" s="214"/>
    </row>
    <row r="646">
      <c r="M646" s="214"/>
      <c r="N646" s="214"/>
      <c r="O646" s="214"/>
      <c r="P646" s="214"/>
      <c r="Q646" s="214"/>
      <c r="R646" s="214"/>
      <c r="S646" s="214"/>
      <c r="T646" s="214"/>
      <c r="U646" s="214"/>
    </row>
    <row r="647">
      <c r="M647" s="214"/>
      <c r="N647" s="214"/>
      <c r="O647" s="214"/>
      <c r="P647" s="214"/>
      <c r="Q647" s="214"/>
      <c r="R647" s="214"/>
      <c r="S647" s="214"/>
      <c r="T647" s="214"/>
      <c r="U647" s="214"/>
    </row>
    <row r="648">
      <c r="M648" s="214"/>
      <c r="N648" s="214"/>
      <c r="O648" s="214"/>
      <c r="P648" s="214"/>
      <c r="Q648" s="214"/>
      <c r="R648" s="214"/>
      <c r="S648" s="214"/>
      <c r="T648" s="214"/>
      <c r="U648" s="214"/>
    </row>
    <row r="649">
      <c r="M649" s="214"/>
      <c r="N649" s="214"/>
      <c r="O649" s="214"/>
      <c r="P649" s="214"/>
      <c r="Q649" s="214"/>
      <c r="R649" s="214"/>
      <c r="S649" s="214"/>
      <c r="T649" s="214"/>
      <c r="U649" s="214"/>
    </row>
    <row r="650">
      <c r="M650" s="214"/>
      <c r="N650" s="214"/>
      <c r="O650" s="214"/>
      <c r="P650" s="214"/>
      <c r="Q650" s="214"/>
      <c r="R650" s="214"/>
      <c r="S650" s="214"/>
      <c r="T650" s="214"/>
      <c r="U650" s="214"/>
    </row>
    <row r="651">
      <c r="M651" s="214"/>
      <c r="N651" s="214"/>
      <c r="O651" s="214"/>
      <c r="P651" s="214"/>
      <c r="Q651" s="214"/>
      <c r="R651" s="214"/>
      <c r="S651" s="214"/>
      <c r="T651" s="214"/>
      <c r="U651" s="214"/>
    </row>
    <row r="652">
      <c r="M652" s="214"/>
      <c r="N652" s="214"/>
      <c r="O652" s="214"/>
      <c r="P652" s="214"/>
      <c r="Q652" s="214"/>
      <c r="R652" s="214"/>
      <c r="S652" s="214"/>
      <c r="T652" s="214"/>
      <c r="U652" s="214"/>
    </row>
    <row r="653">
      <c r="M653" s="214"/>
      <c r="N653" s="214"/>
      <c r="O653" s="214"/>
      <c r="P653" s="214"/>
      <c r="Q653" s="214"/>
      <c r="R653" s="214"/>
      <c r="S653" s="214"/>
      <c r="T653" s="214"/>
      <c r="U653" s="214"/>
    </row>
    <row r="654">
      <c r="M654" s="214"/>
      <c r="N654" s="214"/>
      <c r="O654" s="214"/>
      <c r="P654" s="214"/>
      <c r="Q654" s="214"/>
      <c r="R654" s="214"/>
      <c r="S654" s="214"/>
      <c r="T654" s="214"/>
      <c r="U654" s="214"/>
    </row>
    <row r="655">
      <c r="M655" s="214"/>
      <c r="N655" s="214"/>
      <c r="O655" s="214"/>
      <c r="P655" s="214"/>
      <c r="Q655" s="214"/>
      <c r="R655" s="214"/>
      <c r="S655" s="214"/>
      <c r="T655" s="214"/>
      <c r="U655" s="214"/>
    </row>
    <row r="656">
      <c r="M656" s="214"/>
      <c r="N656" s="214"/>
      <c r="O656" s="214"/>
      <c r="P656" s="214"/>
      <c r="Q656" s="214"/>
      <c r="R656" s="214"/>
      <c r="S656" s="214"/>
      <c r="T656" s="214"/>
      <c r="U656" s="214"/>
    </row>
    <row r="657">
      <c r="M657" s="214"/>
      <c r="N657" s="214"/>
      <c r="O657" s="214"/>
      <c r="P657" s="214"/>
      <c r="Q657" s="214"/>
      <c r="R657" s="214"/>
      <c r="S657" s="214"/>
      <c r="T657" s="214"/>
      <c r="U657" s="214"/>
    </row>
    <row r="658">
      <c r="M658" s="214"/>
      <c r="N658" s="214"/>
      <c r="O658" s="214"/>
      <c r="P658" s="214"/>
      <c r="Q658" s="214"/>
      <c r="R658" s="214"/>
      <c r="S658" s="214"/>
      <c r="T658" s="214"/>
      <c r="U658" s="214"/>
    </row>
    <row r="659">
      <c r="M659" s="214"/>
      <c r="N659" s="214"/>
      <c r="O659" s="214"/>
      <c r="P659" s="214"/>
      <c r="Q659" s="214"/>
      <c r="R659" s="214"/>
      <c r="S659" s="214"/>
      <c r="T659" s="214"/>
      <c r="U659" s="214"/>
    </row>
    <row r="660">
      <c r="M660" s="214"/>
      <c r="N660" s="214"/>
      <c r="O660" s="214"/>
      <c r="P660" s="214"/>
      <c r="Q660" s="214"/>
      <c r="R660" s="214"/>
      <c r="S660" s="214"/>
      <c r="T660" s="214"/>
      <c r="U660" s="214"/>
    </row>
    <row r="661">
      <c r="M661" s="214"/>
      <c r="N661" s="214"/>
      <c r="O661" s="214"/>
      <c r="P661" s="214"/>
      <c r="Q661" s="214"/>
      <c r="R661" s="214"/>
      <c r="S661" s="214"/>
      <c r="T661" s="214"/>
      <c r="U661" s="214"/>
    </row>
    <row r="662">
      <c r="M662" s="214"/>
      <c r="N662" s="214"/>
      <c r="O662" s="214"/>
      <c r="P662" s="214"/>
      <c r="Q662" s="214"/>
      <c r="R662" s="214"/>
      <c r="S662" s="214"/>
      <c r="T662" s="214"/>
      <c r="U662" s="214"/>
    </row>
    <row r="663">
      <c r="M663" s="214"/>
      <c r="N663" s="214"/>
      <c r="O663" s="214"/>
      <c r="P663" s="214"/>
      <c r="Q663" s="214"/>
      <c r="R663" s="214"/>
      <c r="S663" s="214"/>
      <c r="T663" s="214"/>
      <c r="U663" s="214"/>
    </row>
    <row r="664">
      <c r="M664" s="214"/>
      <c r="N664" s="214"/>
      <c r="O664" s="214"/>
      <c r="P664" s="214"/>
      <c r="Q664" s="214"/>
      <c r="R664" s="214"/>
      <c r="S664" s="214"/>
      <c r="T664" s="214"/>
      <c r="U664" s="214"/>
    </row>
    <row r="665">
      <c r="M665" s="214"/>
      <c r="N665" s="214"/>
      <c r="O665" s="214"/>
      <c r="P665" s="214"/>
      <c r="Q665" s="214"/>
      <c r="R665" s="214"/>
      <c r="S665" s="214"/>
      <c r="T665" s="214"/>
      <c r="U665" s="214"/>
    </row>
    <row r="666">
      <c r="M666" s="214"/>
      <c r="N666" s="214"/>
      <c r="O666" s="214"/>
      <c r="P666" s="214"/>
      <c r="Q666" s="214"/>
      <c r="R666" s="214"/>
      <c r="S666" s="214"/>
      <c r="T666" s="214"/>
      <c r="U666" s="214"/>
    </row>
    <row r="667">
      <c r="M667" s="214"/>
      <c r="N667" s="214"/>
      <c r="O667" s="214"/>
      <c r="P667" s="214"/>
      <c r="Q667" s="214"/>
      <c r="R667" s="214"/>
      <c r="S667" s="214"/>
      <c r="T667" s="214"/>
      <c r="U667" s="214"/>
    </row>
    <row r="668">
      <c r="M668" s="214"/>
      <c r="N668" s="214"/>
      <c r="O668" s="214"/>
      <c r="P668" s="214"/>
      <c r="Q668" s="214"/>
      <c r="R668" s="214"/>
      <c r="S668" s="214"/>
      <c r="T668" s="214"/>
      <c r="U668" s="214"/>
    </row>
    <row r="669">
      <c r="M669" s="214"/>
      <c r="N669" s="214"/>
      <c r="O669" s="214"/>
      <c r="P669" s="214"/>
      <c r="Q669" s="214"/>
      <c r="R669" s="214"/>
      <c r="S669" s="214"/>
      <c r="T669" s="214"/>
      <c r="U669" s="214"/>
    </row>
    <row r="670">
      <c r="M670" s="214"/>
      <c r="N670" s="214"/>
      <c r="O670" s="214"/>
      <c r="P670" s="214"/>
      <c r="Q670" s="214"/>
      <c r="R670" s="214"/>
      <c r="S670" s="214"/>
      <c r="T670" s="214"/>
      <c r="U670" s="214"/>
    </row>
    <row r="671">
      <c r="M671" s="214"/>
      <c r="N671" s="214"/>
      <c r="O671" s="214"/>
      <c r="P671" s="214"/>
      <c r="Q671" s="214"/>
      <c r="R671" s="214"/>
      <c r="S671" s="214"/>
      <c r="T671" s="214"/>
      <c r="U671" s="214"/>
    </row>
    <row r="672">
      <c r="M672" s="214"/>
      <c r="N672" s="214"/>
      <c r="O672" s="214"/>
      <c r="P672" s="214"/>
      <c r="Q672" s="214"/>
      <c r="R672" s="214"/>
      <c r="S672" s="214"/>
      <c r="T672" s="214"/>
      <c r="U672" s="214"/>
    </row>
    <row r="673">
      <c r="M673" s="214"/>
      <c r="N673" s="214"/>
      <c r="O673" s="214"/>
      <c r="P673" s="214"/>
      <c r="Q673" s="214"/>
      <c r="R673" s="214"/>
      <c r="S673" s="214"/>
      <c r="T673" s="214"/>
      <c r="U673" s="214"/>
    </row>
    <row r="674">
      <c r="M674" s="214"/>
      <c r="N674" s="214"/>
      <c r="O674" s="214"/>
      <c r="P674" s="214"/>
      <c r="Q674" s="214"/>
      <c r="R674" s="214"/>
      <c r="S674" s="214"/>
      <c r="T674" s="214"/>
      <c r="U674" s="214"/>
    </row>
    <row r="675">
      <c r="M675" s="214"/>
      <c r="N675" s="214"/>
      <c r="O675" s="214"/>
      <c r="P675" s="214"/>
      <c r="Q675" s="214"/>
      <c r="R675" s="214"/>
      <c r="S675" s="214"/>
      <c r="T675" s="214"/>
      <c r="U675" s="214"/>
    </row>
    <row r="676">
      <c r="M676" s="214"/>
      <c r="N676" s="214"/>
      <c r="O676" s="214"/>
      <c r="P676" s="214"/>
      <c r="Q676" s="214"/>
      <c r="R676" s="214"/>
      <c r="S676" s="214"/>
      <c r="T676" s="214"/>
      <c r="U676" s="214"/>
    </row>
    <row r="677">
      <c r="M677" s="214"/>
      <c r="N677" s="214"/>
      <c r="O677" s="214"/>
      <c r="P677" s="214"/>
      <c r="Q677" s="214"/>
      <c r="R677" s="214"/>
      <c r="S677" s="214"/>
      <c r="T677" s="214"/>
      <c r="U677" s="214"/>
    </row>
    <row r="678">
      <c r="M678" s="214"/>
      <c r="N678" s="214"/>
      <c r="O678" s="214"/>
      <c r="P678" s="214"/>
      <c r="Q678" s="214"/>
      <c r="R678" s="214"/>
      <c r="S678" s="214"/>
      <c r="T678" s="214"/>
      <c r="U678" s="214"/>
    </row>
    <row r="679">
      <c r="M679" s="214"/>
      <c r="N679" s="214"/>
      <c r="O679" s="214"/>
      <c r="P679" s="214"/>
      <c r="Q679" s="214"/>
      <c r="R679" s="214"/>
      <c r="S679" s="214"/>
      <c r="T679" s="214"/>
      <c r="U679" s="214"/>
    </row>
    <row r="680">
      <c r="M680" s="214"/>
      <c r="N680" s="214"/>
      <c r="O680" s="214"/>
      <c r="P680" s="214"/>
      <c r="Q680" s="214"/>
      <c r="R680" s="214"/>
      <c r="S680" s="214"/>
      <c r="T680" s="214"/>
      <c r="U680" s="214"/>
    </row>
    <row r="681">
      <c r="M681" s="214"/>
      <c r="N681" s="214"/>
      <c r="O681" s="214"/>
      <c r="P681" s="214"/>
      <c r="Q681" s="214"/>
      <c r="R681" s="214"/>
      <c r="S681" s="214"/>
      <c r="T681" s="214"/>
      <c r="U681" s="214"/>
    </row>
    <row r="682">
      <c r="M682" s="214"/>
      <c r="N682" s="214"/>
      <c r="O682" s="214"/>
      <c r="P682" s="214"/>
      <c r="Q682" s="214"/>
      <c r="R682" s="214"/>
      <c r="S682" s="214"/>
      <c r="T682" s="214"/>
      <c r="U682" s="214"/>
    </row>
    <row r="683">
      <c r="M683" s="214"/>
      <c r="N683" s="214"/>
      <c r="O683" s="214"/>
      <c r="P683" s="214"/>
      <c r="Q683" s="214"/>
      <c r="R683" s="214"/>
      <c r="S683" s="214"/>
      <c r="T683" s="214"/>
      <c r="U683" s="214"/>
    </row>
    <row r="684">
      <c r="M684" s="214"/>
      <c r="N684" s="214"/>
      <c r="O684" s="214"/>
      <c r="P684" s="214"/>
      <c r="Q684" s="214"/>
      <c r="R684" s="214"/>
      <c r="S684" s="214"/>
      <c r="T684" s="214"/>
      <c r="U684" s="214"/>
    </row>
    <row r="685">
      <c r="M685" s="214"/>
      <c r="N685" s="214"/>
      <c r="O685" s="214"/>
      <c r="P685" s="214"/>
      <c r="Q685" s="214"/>
      <c r="R685" s="214"/>
      <c r="S685" s="214"/>
      <c r="T685" s="214"/>
      <c r="U685" s="214"/>
    </row>
    <row r="686">
      <c r="M686" s="214"/>
      <c r="N686" s="214"/>
      <c r="O686" s="214"/>
      <c r="P686" s="214"/>
      <c r="Q686" s="214"/>
      <c r="R686" s="214"/>
      <c r="S686" s="214"/>
      <c r="T686" s="214"/>
      <c r="U686" s="214"/>
    </row>
    <row r="687">
      <c r="M687" s="214"/>
      <c r="N687" s="214"/>
      <c r="O687" s="214"/>
      <c r="P687" s="214"/>
      <c r="Q687" s="214"/>
      <c r="R687" s="214"/>
      <c r="S687" s="214"/>
      <c r="T687" s="214"/>
      <c r="U687" s="214"/>
    </row>
    <row r="688">
      <c r="M688" s="214"/>
      <c r="N688" s="214"/>
      <c r="O688" s="214"/>
      <c r="P688" s="214"/>
      <c r="Q688" s="214"/>
      <c r="R688" s="214"/>
      <c r="S688" s="214"/>
      <c r="T688" s="214"/>
      <c r="U688" s="214"/>
    </row>
    <row r="689">
      <c r="M689" s="214"/>
      <c r="N689" s="214"/>
      <c r="O689" s="214"/>
      <c r="P689" s="214"/>
      <c r="Q689" s="214"/>
      <c r="R689" s="214"/>
      <c r="S689" s="214"/>
      <c r="T689" s="214"/>
      <c r="U689" s="214"/>
    </row>
    <row r="690">
      <c r="M690" s="214"/>
      <c r="N690" s="214"/>
      <c r="O690" s="214"/>
      <c r="P690" s="214"/>
      <c r="Q690" s="214"/>
      <c r="R690" s="214"/>
      <c r="S690" s="214"/>
      <c r="T690" s="214"/>
      <c r="U690" s="214"/>
    </row>
    <row r="691">
      <c r="M691" s="214"/>
      <c r="N691" s="214"/>
      <c r="O691" s="214"/>
      <c r="P691" s="214"/>
      <c r="Q691" s="214"/>
      <c r="R691" s="214"/>
      <c r="S691" s="214"/>
      <c r="T691" s="214"/>
      <c r="U691" s="214"/>
    </row>
    <row r="692">
      <c r="M692" s="214"/>
      <c r="N692" s="214"/>
      <c r="O692" s="214"/>
      <c r="P692" s="214"/>
      <c r="Q692" s="214"/>
      <c r="R692" s="214"/>
      <c r="S692" s="214"/>
      <c r="T692" s="214"/>
      <c r="U692" s="214"/>
    </row>
    <row r="693">
      <c r="M693" s="214"/>
      <c r="N693" s="214"/>
      <c r="O693" s="214"/>
      <c r="P693" s="214"/>
      <c r="Q693" s="214"/>
      <c r="R693" s="214"/>
      <c r="S693" s="214"/>
      <c r="T693" s="214"/>
      <c r="U693" s="214"/>
    </row>
    <row r="694">
      <c r="M694" s="214"/>
      <c r="N694" s="214"/>
      <c r="O694" s="214"/>
      <c r="P694" s="214"/>
      <c r="Q694" s="214"/>
      <c r="R694" s="214"/>
      <c r="S694" s="214"/>
      <c r="T694" s="214"/>
      <c r="U694" s="214"/>
    </row>
    <row r="695">
      <c r="M695" s="214"/>
      <c r="N695" s="214"/>
      <c r="O695" s="214"/>
      <c r="P695" s="214"/>
      <c r="Q695" s="214"/>
      <c r="R695" s="214"/>
      <c r="S695" s="214"/>
      <c r="T695" s="214"/>
      <c r="U695" s="214"/>
    </row>
    <row r="696">
      <c r="M696" s="214"/>
      <c r="N696" s="214"/>
      <c r="O696" s="214"/>
      <c r="P696" s="214"/>
      <c r="Q696" s="214"/>
      <c r="R696" s="214"/>
      <c r="S696" s="214"/>
      <c r="T696" s="214"/>
      <c r="U696" s="214"/>
    </row>
    <row r="697">
      <c r="M697" s="214"/>
      <c r="N697" s="214"/>
      <c r="O697" s="214"/>
      <c r="P697" s="214"/>
      <c r="Q697" s="214"/>
      <c r="R697" s="214"/>
      <c r="S697" s="214"/>
      <c r="T697" s="214"/>
      <c r="U697" s="214"/>
    </row>
    <row r="698">
      <c r="M698" s="214"/>
      <c r="N698" s="214"/>
      <c r="O698" s="214"/>
      <c r="P698" s="214"/>
      <c r="Q698" s="214"/>
      <c r="R698" s="214"/>
      <c r="S698" s="214"/>
      <c r="T698" s="214"/>
      <c r="U698" s="214"/>
    </row>
    <row r="699">
      <c r="M699" s="214"/>
      <c r="N699" s="214"/>
      <c r="O699" s="214"/>
      <c r="P699" s="214"/>
      <c r="Q699" s="214"/>
      <c r="R699" s="214"/>
      <c r="S699" s="214"/>
      <c r="T699" s="214"/>
      <c r="U699" s="214"/>
    </row>
    <row r="700">
      <c r="M700" s="214"/>
      <c r="N700" s="214"/>
      <c r="O700" s="214"/>
      <c r="P700" s="214"/>
      <c r="Q700" s="214"/>
      <c r="R700" s="214"/>
      <c r="S700" s="214"/>
      <c r="T700" s="214"/>
      <c r="U700" s="214"/>
    </row>
    <row r="701">
      <c r="M701" s="214"/>
      <c r="N701" s="214"/>
      <c r="O701" s="214"/>
      <c r="P701" s="214"/>
      <c r="Q701" s="214"/>
      <c r="R701" s="214"/>
      <c r="S701" s="214"/>
      <c r="T701" s="214"/>
      <c r="U701" s="214"/>
    </row>
    <row r="702">
      <c r="M702" s="214"/>
      <c r="N702" s="214"/>
      <c r="O702" s="214"/>
      <c r="P702" s="214"/>
      <c r="Q702" s="214"/>
      <c r="R702" s="214"/>
      <c r="S702" s="214"/>
      <c r="T702" s="214"/>
      <c r="U702" s="214"/>
    </row>
    <row r="703">
      <c r="M703" s="214"/>
      <c r="N703" s="214"/>
      <c r="O703" s="214"/>
      <c r="P703" s="214"/>
      <c r="Q703" s="214"/>
      <c r="R703" s="214"/>
      <c r="S703" s="214"/>
      <c r="T703" s="214"/>
      <c r="U703" s="214"/>
    </row>
    <row r="704">
      <c r="M704" s="214"/>
      <c r="N704" s="214"/>
      <c r="O704" s="214"/>
      <c r="P704" s="214"/>
      <c r="Q704" s="214"/>
      <c r="R704" s="214"/>
      <c r="S704" s="214"/>
      <c r="T704" s="214"/>
      <c r="U704" s="214"/>
    </row>
    <row r="705">
      <c r="M705" s="214"/>
      <c r="N705" s="214"/>
      <c r="O705" s="214"/>
      <c r="P705" s="214"/>
      <c r="Q705" s="214"/>
      <c r="R705" s="214"/>
      <c r="S705" s="214"/>
      <c r="T705" s="214"/>
      <c r="U705" s="214"/>
    </row>
    <row r="706">
      <c r="M706" s="214"/>
      <c r="N706" s="214"/>
      <c r="O706" s="214"/>
      <c r="P706" s="214"/>
      <c r="Q706" s="214"/>
      <c r="R706" s="214"/>
      <c r="S706" s="214"/>
      <c r="T706" s="214"/>
      <c r="U706" s="214"/>
    </row>
    <row r="707">
      <c r="M707" s="214"/>
      <c r="N707" s="214"/>
      <c r="O707" s="214"/>
      <c r="P707" s="214"/>
      <c r="Q707" s="214"/>
      <c r="R707" s="214"/>
      <c r="S707" s="214"/>
      <c r="T707" s="214"/>
      <c r="U707" s="214"/>
    </row>
    <row r="708">
      <c r="M708" s="214"/>
      <c r="N708" s="214"/>
      <c r="O708" s="214"/>
      <c r="P708" s="214"/>
      <c r="Q708" s="214"/>
      <c r="R708" s="214"/>
      <c r="S708" s="214"/>
      <c r="T708" s="214"/>
      <c r="U708" s="214"/>
    </row>
    <row r="709">
      <c r="M709" s="214"/>
      <c r="N709" s="214"/>
      <c r="O709" s="214"/>
      <c r="P709" s="214"/>
      <c r="Q709" s="214"/>
      <c r="R709" s="214"/>
      <c r="S709" s="214"/>
      <c r="T709" s="214"/>
      <c r="U709" s="214"/>
    </row>
    <row r="710">
      <c r="M710" s="214"/>
      <c r="N710" s="214"/>
      <c r="O710" s="214"/>
      <c r="P710" s="214"/>
      <c r="Q710" s="214"/>
      <c r="R710" s="214"/>
      <c r="S710" s="214"/>
      <c r="T710" s="214"/>
      <c r="U710" s="214"/>
    </row>
    <row r="711">
      <c r="M711" s="214"/>
      <c r="N711" s="214"/>
      <c r="O711" s="214"/>
      <c r="P711" s="214"/>
      <c r="Q711" s="214"/>
      <c r="R711" s="214"/>
      <c r="S711" s="214"/>
      <c r="T711" s="214"/>
      <c r="U711" s="214"/>
    </row>
    <row r="712">
      <c r="M712" s="214"/>
      <c r="N712" s="214"/>
      <c r="O712" s="214"/>
      <c r="P712" s="214"/>
      <c r="Q712" s="214"/>
      <c r="R712" s="214"/>
      <c r="S712" s="214"/>
      <c r="T712" s="214"/>
      <c r="U712" s="214"/>
    </row>
    <row r="713">
      <c r="M713" s="214"/>
      <c r="N713" s="214"/>
      <c r="O713" s="214"/>
      <c r="P713" s="214"/>
      <c r="Q713" s="214"/>
      <c r="R713" s="214"/>
      <c r="S713" s="214"/>
      <c r="T713" s="214"/>
      <c r="U713" s="214"/>
    </row>
    <row r="714">
      <c r="M714" s="214"/>
      <c r="N714" s="214"/>
      <c r="O714" s="214"/>
      <c r="P714" s="214"/>
      <c r="Q714" s="214"/>
      <c r="R714" s="214"/>
      <c r="S714" s="214"/>
      <c r="T714" s="214"/>
      <c r="U714" s="214"/>
    </row>
    <row r="715">
      <c r="M715" s="214"/>
      <c r="N715" s="214"/>
      <c r="O715" s="214"/>
      <c r="P715" s="214"/>
      <c r="Q715" s="214"/>
      <c r="R715" s="214"/>
      <c r="S715" s="214"/>
      <c r="T715" s="214"/>
      <c r="U715" s="214"/>
    </row>
    <row r="716">
      <c r="M716" s="214"/>
      <c r="N716" s="214"/>
      <c r="O716" s="214"/>
      <c r="P716" s="214"/>
      <c r="Q716" s="214"/>
      <c r="R716" s="214"/>
      <c r="S716" s="214"/>
      <c r="T716" s="214"/>
      <c r="U716" s="214"/>
    </row>
    <row r="717">
      <c r="M717" s="214"/>
      <c r="N717" s="214"/>
      <c r="O717" s="214"/>
      <c r="P717" s="214"/>
      <c r="Q717" s="214"/>
      <c r="R717" s="214"/>
      <c r="S717" s="214"/>
      <c r="T717" s="214"/>
      <c r="U717" s="214"/>
    </row>
    <row r="718">
      <c r="M718" s="214"/>
      <c r="N718" s="214"/>
      <c r="O718" s="214"/>
      <c r="P718" s="214"/>
      <c r="Q718" s="214"/>
      <c r="R718" s="214"/>
      <c r="S718" s="214"/>
      <c r="T718" s="214"/>
      <c r="U718" s="214"/>
    </row>
    <row r="719">
      <c r="M719" s="214"/>
      <c r="N719" s="214"/>
      <c r="O719" s="214"/>
      <c r="P719" s="214"/>
      <c r="Q719" s="214"/>
      <c r="R719" s="214"/>
      <c r="S719" s="214"/>
      <c r="T719" s="214"/>
      <c r="U719" s="214"/>
    </row>
    <row r="720">
      <c r="M720" s="214"/>
      <c r="N720" s="214"/>
      <c r="O720" s="214"/>
      <c r="P720" s="214"/>
      <c r="Q720" s="214"/>
      <c r="R720" s="214"/>
      <c r="S720" s="214"/>
      <c r="T720" s="214"/>
      <c r="U720" s="214"/>
    </row>
    <row r="721">
      <c r="M721" s="214"/>
      <c r="N721" s="214"/>
      <c r="O721" s="214"/>
      <c r="P721" s="214"/>
      <c r="Q721" s="214"/>
      <c r="R721" s="214"/>
      <c r="S721" s="214"/>
      <c r="T721" s="214"/>
      <c r="U721" s="214"/>
    </row>
    <row r="722">
      <c r="M722" s="214"/>
      <c r="N722" s="214"/>
      <c r="O722" s="214"/>
      <c r="P722" s="214"/>
      <c r="Q722" s="214"/>
      <c r="R722" s="214"/>
      <c r="S722" s="214"/>
      <c r="T722" s="214"/>
      <c r="U722" s="214"/>
    </row>
    <row r="723">
      <c r="M723" s="214"/>
      <c r="N723" s="214"/>
      <c r="O723" s="214"/>
      <c r="P723" s="214"/>
      <c r="Q723" s="214"/>
      <c r="R723" s="214"/>
      <c r="S723" s="214"/>
      <c r="T723" s="214"/>
      <c r="U723" s="214"/>
    </row>
    <row r="724">
      <c r="M724" s="214"/>
      <c r="N724" s="214"/>
      <c r="O724" s="214"/>
      <c r="P724" s="214"/>
      <c r="Q724" s="214"/>
      <c r="R724" s="214"/>
      <c r="S724" s="214"/>
      <c r="T724" s="214"/>
      <c r="U724" s="214"/>
    </row>
    <row r="725">
      <c r="M725" s="214"/>
      <c r="N725" s="214"/>
      <c r="O725" s="214"/>
      <c r="P725" s="214"/>
      <c r="Q725" s="214"/>
      <c r="R725" s="214"/>
      <c r="S725" s="214"/>
      <c r="T725" s="214"/>
      <c r="U725" s="214"/>
    </row>
    <row r="726">
      <c r="M726" s="214"/>
      <c r="N726" s="214"/>
      <c r="O726" s="214"/>
      <c r="P726" s="214"/>
      <c r="Q726" s="214"/>
      <c r="R726" s="214"/>
      <c r="S726" s="214"/>
      <c r="T726" s="214"/>
      <c r="U726" s="214"/>
    </row>
    <row r="727">
      <c r="M727" s="214"/>
      <c r="N727" s="214"/>
      <c r="O727" s="214"/>
      <c r="P727" s="214"/>
      <c r="Q727" s="214"/>
      <c r="R727" s="214"/>
      <c r="S727" s="214"/>
      <c r="T727" s="214"/>
      <c r="U727" s="214"/>
    </row>
    <row r="728">
      <c r="M728" s="214"/>
      <c r="N728" s="214"/>
      <c r="O728" s="214"/>
      <c r="P728" s="214"/>
      <c r="Q728" s="214"/>
      <c r="R728" s="214"/>
      <c r="S728" s="214"/>
      <c r="T728" s="214"/>
      <c r="U728" s="214"/>
    </row>
    <row r="729">
      <c r="M729" s="214"/>
      <c r="N729" s="214"/>
      <c r="O729" s="214"/>
      <c r="P729" s="214"/>
      <c r="Q729" s="214"/>
      <c r="R729" s="214"/>
      <c r="S729" s="214"/>
      <c r="T729" s="214"/>
      <c r="U729" s="214"/>
    </row>
    <row r="730">
      <c r="M730" s="214"/>
      <c r="N730" s="214"/>
      <c r="O730" s="214"/>
      <c r="P730" s="214"/>
      <c r="Q730" s="214"/>
      <c r="R730" s="214"/>
      <c r="S730" s="214"/>
      <c r="T730" s="214"/>
      <c r="U730" s="214"/>
    </row>
    <row r="731">
      <c r="M731" s="214"/>
      <c r="N731" s="214"/>
      <c r="O731" s="214"/>
      <c r="P731" s="214"/>
      <c r="Q731" s="214"/>
      <c r="R731" s="214"/>
      <c r="S731" s="214"/>
      <c r="T731" s="214"/>
      <c r="U731" s="214"/>
    </row>
    <row r="732">
      <c r="M732" s="214"/>
      <c r="N732" s="214"/>
      <c r="O732" s="214"/>
      <c r="P732" s="214"/>
      <c r="Q732" s="214"/>
      <c r="R732" s="214"/>
      <c r="S732" s="214"/>
      <c r="T732" s="214"/>
      <c r="U732" s="214"/>
    </row>
    <row r="733">
      <c r="M733" s="214"/>
      <c r="N733" s="214"/>
      <c r="O733" s="214"/>
      <c r="P733" s="214"/>
      <c r="Q733" s="214"/>
      <c r="R733" s="214"/>
      <c r="S733" s="214"/>
      <c r="T733" s="214"/>
      <c r="U733" s="214"/>
    </row>
    <row r="734">
      <c r="M734" s="214"/>
      <c r="N734" s="214"/>
      <c r="O734" s="214"/>
      <c r="P734" s="214"/>
      <c r="Q734" s="214"/>
      <c r="R734" s="214"/>
      <c r="S734" s="214"/>
      <c r="T734" s="214"/>
      <c r="U734" s="214"/>
    </row>
    <row r="735">
      <c r="M735" s="214"/>
      <c r="N735" s="214"/>
      <c r="O735" s="214"/>
      <c r="P735" s="214"/>
      <c r="Q735" s="214"/>
      <c r="R735" s="214"/>
      <c r="S735" s="214"/>
      <c r="T735" s="214"/>
      <c r="U735" s="214"/>
    </row>
    <row r="736">
      <c r="M736" s="214"/>
      <c r="N736" s="214"/>
      <c r="O736" s="214"/>
      <c r="P736" s="214"/>
      <c r="Q736" s="214"/>
      <c r="R736" s="214"/>
      <c r="S736" s="214"/>
      <c r="T736" s="214"/>
      <c r="U736" s="214"/>
    </row>
    <row r="737">
      <c r="M737" s="214"/>
      <c r="N737" s="214"/>
      <c r="O737" s="214"/>
      <c r="P737" s="214"/>
      <c r="Q737" s="214"/>
      <c r="R737" s="214"/>
      <c r="S737" s="214"/>
      <c r="T737" s="214"/>
      <c r="U737" s="214"/>
    </row>
    <row r="738">
      <c r="M738" s="214"/>
      <c r="N738" s="214"/>
      <c r="O738" s="214"/>
      <c r="P738" s="214"/>
      <c r="Q738" s="214"/>
      <c r="R738" s="214"/>
      <c r="S738" s="214"/>
      <c r="T738" s="214"/>
      <c r="U738" s="214"/>
    </row>
    <row r="739">
      <c r="M739" s="214"/>
      <c r="N739" s="214"/>
      <c r="O739" s="214"/>
      <c r="P739" s="214"/>
      <c r="Q739" s="214"/>
      <c r="R739" s="214"/>
      <c r="S739" s="214"/>
      <c r="T739" s="214"/>
      <c r="U739" s="214"/>
    </row>
    <row r="740">
      <c r="M740" s="214"/>
      <c r="N740" s="214"/>
      <c r="O740" s="214"/>
      <c r="P740" s="214"/>
      <c r="Q740" s="214"/>
      <c r="R740" s="214"/>
      <c r="S740" s="214"/>
      <c r="T740" s="214"/>
      <c r="U740" s="214"/>
    </row>
    <row r="741">
      <c r="M741" s="214"/>
      <c r="N741" s="214"/>
      <c r="O741" s="214"/>
      <c r="P741" s="214"/>
      <c r="Q741" s="214"/>
      <c r="R741" s="214"/>
      <c r="S741" s="214"/>
      <c r="T741" s="214"/>
      <c r="U741" s="214"/>
    </row>
    <row r="742">
      <c r="M742" s="214"/>
      <c r="N742" s="214"/>
      <c r="O742" s="214"/>
      <c r="P742" s="214"/>
      <c r="Q742" s="214"/>
      <c r="R742" s="214"/>
      <c r="S742" s="214"/>
      <c r="T742" s="214"/>
      <c r="U742" s="214"/>
    </row>
    <row r="743">
      <c r="M743" s="214"/>
      <c r="N743" s="214"/>
      <c r="O743" s="214"/>
      <c r="P743" s="214"/>
      <c r="Q743" s="214"/>
      <c r="R743" s="214"/>
      <c r="S743" s="214"/>
      <c r="T743" s="214"/>
      <c r="U743" s="214"/>
    </row>
    <row r="744">
      <c r="M744" s="214"/>
      <c r="N744" s="214"/>
      <c r="O744" s="214"/>
      <c r="P744" s="214"/>
      <c r="Q744" s="214"/>
      <c r="R744" s="214"/>
      <c r="S744" s="214"/>
      <c r="T744" s="214"/>
      <c r="U744" s="214"/>
    </row>
    <row r="745">
      <c r="M745" s="214"/>
      <c r="N745" s="214"/>
      <c r="O745" s="214"/>
      <c r="P745" s="214"/>
      <c r="Q745" s="214"/>
      <c r="R745" s="214"/>
      <c r="S745" s="214"/>
      <c r="T745" s="214"/>
      <c r="U745" s="214"/>
    </row>
    <row r="746">
      <c r="M746" s="214"/>
      <c r="N746" s="214"/>
      <c r="O746" s="214"/>
      <c r="P746" s="214"/>
      <c r="Q746" s="214"/>
      <c r="R746" s="214"/>
      <c r="S746" s="214"/>
      <c r="T746" s="214"/>
      <c r="U746" s="214"/>
    </row>
    <row r="747">
      <c r="M747" s="214"/>
      <c r="N747" s="214"/>
      <c r="O747" s="214"/>
      <c r="P747" s="214"/>
      <c r="Q747" s="214"/>
      <c r="R747" s="214"/>
      <c r="S747" s="214"/>
      <c r="T747" s="214"/>
      <c r="U747" s="214"/>
    </row>
    <row r="748">
      <c r="M748" s="214"/>
      <c r="N748" s="214"/>
      <c r="O748" s="214"/>
      <c r="P748" s="214"/>
      <c r="Q748" s="214"/>
      <c r="R748" s="214"/>
      <c r="S748" s="214"/>
      <c r="T748" s="214"/>
      <c r="U748" s="214"/>
    </row>
    <row r="749">
      <c r="M749" s="214"/>
      <c r="N749" s="214"/>
      <c r="O749" s="214"/>
      <c r="P749" s="214"/>
      <c r="Q749" s="214"/>
      <c r="R749" s="214"/>
      <c r="S749" s="214"/>
      <c r="T749" s="214"/>
      <c r="U749" s="214"/>
    </row>
    <row r="750">
      <c r="M750" s="214"/>
      <c r="N750" s="214"/>
      <c r="O750" s="214"/>
      <c r="P750" s="214"/>
      <c r="Q750" s="214"/>
      <c r="R750" s="214"/>
      <c r="S750" s="214"/>
      <c r="T750" s="214"/>
      <c r="U750" s="214"/>
    </row>
    <row r="751">
      <c r="M751" s="214"/>
      <c r="N751" s="214"/>
      <c r="O751" s="214"/>
      <c r="P751" s="214"/>
      <c r="Q751" s="214"/>
      <c r="R751" s="214"/>
      <c r="S751" s="214"/>
      <c r="T751" s="214"/>
      <c r="U751" s="214"/>
    </row>
    <row r="752">
      <c r="M752" s="214"/>
      <c r="N752" s="214"/>
      <c r="O752" s="214"/>
      <c r="P752" s="214"/>
      <c r="Q752" s="214"/>
      <c r="R752" s="214"/>
      <c r="S752" s="214"/>
      <c r="T752" s="214"/>
      <c r="U752" s="214"/>
    </row>
    <row r="753">
      <c r="M753" s="214"/>
      <c r="N753" s="214"/>
      <c r="O753" s="214"/>
      <c r="P753" s="214"/>
      <c r="Q753" s="214"/>
      <c r="R753" s="214"/>
      <c r="S753" s="214"/>
      <c r="T753" s="214"/>
      <c r="U753" s="214"/>
    </row>
    <row r="754">
      <c r="M754" s="214"/>
      <c r="N754" s="214"/>
      <c r="O754" s="214"/>
      <c r="P754" s="214"/>
      <c r="Q754" s="214"/>
      <c r="R754" s="214"/>
      <c r="S754" s="214"/>
      <c r="T754" s="214"/>
      <c r="U754" s="214"/>
    </row>
    <row r="755">
      <c r="M755" s="214"/>
      <c r="N755" s="214"/>
      <c r="O755" s="214"/>
      <c r="P755" s="214"/>
      <c r="Q755" s="214"/>
      <c r="R755" s="214"/>
      <c r="S755" s="214"/>
      <c r="T755" s="214"/>
      <c r="U755" s="214"/>
    </row>
    <row r="756">
      <c r="M756" s="214"/>
      <c r="N756" s="214"/>
      <c r="O756" s="214"/>
      <c r="P756" s="214"/>
      <c r="Q756" s="214"/>
      <c r="R756" s="214"/>
      <c r="S756" s="214"/>
      <c r="T756" s="214"/>
      <c r="U756" s="214"/>
    </row>
    <row r="757">
      <c r="M757" s="214"/>
      <c r="N757" s="214"/>
      <c r="O757" s="214"/>
      <c r="P757" s="214"/>
      <c r="Q757" s="214"/>
      <c r="R757" s="214"/>
      <c r="S757" s="214"/>
      <c r="T757" s="214"/>
      <c r="U757" s="214"/>
    </row>
    <row r="758">
      <c r="M758" s="214"/>
      <c r="N758" s="214"/>
      <c r="O758" s="214"/>
      <c r="P758" s="214"/>
      <c r="Q758" s="214"/>
      <c r="R758" s="214"/>
      <c r="S758" s="214"/>
      <c r="T758" s="214"/>
      <c r="U758" s="214"/>
    </row>
    <row r="759">
      <c r="M759" s="214"/>
      <c r="N759" s="214"/>
      <c r="O759" s="214"/>
      <c r="P759" s="214"/>
      <c r="Q759" s="214"/>
      <c r="R759" s="214"/>
      <c r="S759" s="214"/>
      <c r="T759" s="214"/>
      <c r="U759" s="214"/>
    </row>
    <row r="760">
      <c r="M760" s="214"/>
      <c r="N760" s="214"/>
      <c r="O760" s="214"/>
      <c r="P760" s="214"/>
      <c r="Q760" s="214"/>
      <c r="R760" s="214"/>
      <c r="S760" s="214"/>
      <c r="T760" s="214"/>
      <c r="U760" s="214"/>
    </row>
    <row r="761">
      <c r="M761" s="214"/>
      <c r="N761" s="214"/>
      <c r="O761" s="214"/>
      <c r="P761" s="214"/>
      <c r="Q761" s="214"/>
      <c r="R761" s="214"/>
      <c r="S761" s="214"/>
      <c r="T761" s="214"/>
      <c r="U761" s="214"/>
    </row>
    <row r="762">
      <c r="M762" s="214"/>
      <c r="N762" s="214"/>
      <c r="O762" s="214"/>
      <c r="P762" s="214"/>
      <c r="Q762" s="214"/>
      <c r="R762" s="214"/>
      <c r="S762" s="214"/>
      <c r="T762" s="214"/>
      <c r="U762" s="214"/>
    </row>
    <row r="763">
      <c r="M763" s="214"/>
      <c r="N763" s="214"/>
      <c r="O763" s="214"/>
      <c r="P763" s="214"/>
      <c r="Q763" s="214"/>
      <c r="R763" s="214"/>
      <c r="S763" s="214"/>
      <c r="T763" s="214"/>
      <c r="U763" s="214"/>
    </row>
    <row r="764">
      <c r="M764" s="214"/>
      <c r="N764" s="214"/>
      <c r="O764" s="214"/>
      <c r="P764" s="214"/>
      <c r="Q764" s="214"/>
      <c r="R764" s="214"/>
      <c r="S764" s="214"/>
      <c r="T764" s="214"/>
      <c r="U764" s="214"/>
    </row>
    <row r="765">
      <c r="M765" s="214"/>
      <c r="N765" s="214"/>
      <c r="O765" s="214"/>
      <c r="P765" s="214"/>
      <c r="Q765" s="214"/>
      <c r="R765" s="214"/>
      <c r="S765" s="214"/>
      <c r="T765" s="214"/>
      <c r="U765" s="214"/>
    </row>
    <row r="766">
      <c r="M766" s="214"/>
      <c r="N766" s="214"/>
      <c r="O766" s="214"/>
      <c r="P766" s="214"/>
      <c r="Q766" s="214"/>
      <c r="R766" s="214"/>
      <c r="S766" s="214"/>
      <c r="T766" s="214"/>
      <c r="U766" s="214"/>
    </row>
    <row r="767">
      <c r="M767" s="214"/>
      <c r="N767" s="214"/>
      <c r="O767" s="214"/>
      <c r="P767" s="214"/>
      <c r="Q767" s="214"/>
      <c r="R767" s="214"/>
      <c r="S767" s="214"/>
      <c r="T767" s="214"/>
      <c r="U767" s="214"/>
    </row>
    <row r="768">
      <c r="M768" s="214"/>
      <c r="N768" s="214"/>
      <c r="O768" s="214"/>
      <c r="P768" s="214"/>
      <c r="Q768" s="214"/>
      <c r="R768" s="214"/>
      <c r="S768" s="214"/>
      <c r="T768" s="214"/>
      <c r="U768" s="214"/>
    </row>
    <row r="769">
      <c r="M769" s="214"/>
      <c r="N769" s="214"/>
      <c r="O769" s="214"/>
      <c r="P769" s="214"/>
      <c r="Q769" s="214"/>
      <c r="R769" s="214"/>
      <c r="S769" s="214"/>
      <c r="T769" s="214"/>
      <c r="U769" s="214"/>
    </row>
    <row r="770">
      <c r="M770" s="214"/>
      <c r="N770" s="214"/>
      <c r="O770" s="214"/>
      <c r="P770" s="214"/>
      <c r="Q770" s="214"/>
      <c r="R770" s="214"/>
      <c r="S770" s="214"/>
      <c r="T770" s="214"/>
      <c r="U770" s="214"/>
    </row>
    <row r="771">
      <c r="M771" s="214"/>
      <c r="N771" s="214"/>
      <c r="O771" s="214"/>
      <c r="P771" s="214"/>
      <c r="Q771" s="214"/>
      <c r="R771" s="214"/>
      <c r="S771" s="214"/>
      <c r="T771" s="214"/>
      <c r="U771" s="214"/>
    </row>
    <row r="772">
      <c r="M772" s="214"/>
      <c r="N772" s="214"/>
      <c r="O772" s="214"/>
      <c r="P772" s="214"/>
      <c r="Q772" s="214"/>
      <c r="R772" s="214"/>
      <c r="S772" s="214"/>
      <c r="T772" s="214"/>
      <c r="U772" s="214"/>
    </row>
    <row r="773">
      <c r="M773" s="214"/>
      <c r="N773" s="214"/>
      <c r="O773" s="214"/>
      <c r="P773" s="214"/>
      <c r="Q773" s="214"/>
      <c r="R773" s="214"/>
      <c r="S773" s="214"/>
      <c r="T773" s="214"/>
      <c r="U773" s="214"/>
    </row>
    <row r="774">
      <c r="M774" s="214"/>
      <c r="N774" s="214"/>
      <c r="O774" s="214"/>
      <c r="P774" s="214"/>
      <c r="Q774" s="214"/>
      <c r="R774" s="214"/>
      <c r="S774" s="214"/>
      <c r="T774" s="214"/>
      <c r="U774" s="214"/>
    </row>
    <row r="775">
      <c r="M775" s="214"/>
      <c r="N775" s="214"/>
      <c r="O775" s="214"/>
      <c r="P775" s="214"/>
      <c r="Q775" s="214"/>
      <c r="R775" s="214"/>
      <c r="S775" s="214"/>
      <c r="T775" s="214"/>
      <c r="U775" s="214"/>
    </row>
    <row r="776">
      <c r="M776" s="214"/>
      <c r="N776" s="214"/>
      <c r="O776" s="214"/>
      <c r="P776" s="214"/>
      <c r="Q776" s="214"/>
      <c r="R776" s="214"/>
      <c r="S776" s="214"/>
      <c r="T776" s="214"/>
      <c r="U776" s="214"/>
    </row>
    <row r="777">
      <c r="M777" s="214"/>
      <c r="N777" s="214"/>
      <c r="O777" s="214"/>
      <c r="P777" s="214"/>
      <c r="Q777" s="214"/>
      <c r="R777" s="214"/>
      <c r="S777" s="214"/>
      <c r="T777" s="214"/>
      <c r="U777" s="214"/>
    </row>
    <row r="778">
      <c r="M778" s="214"/>
      <c r="N778" s="214"/>
      <c r="O778" s="214"/>
      <c r="P778" s="214"/>
      <c r="Q778" s="214"/>
      <c r="R778" s="214"/>
      <c r="S778" s="214"/>
      <c r="T778" s="214"/>
      <c r="U778" s="214"/>
    </row>
    <row r="779">
      <c r="M779" s="214"/>
      <c r="N779" s="214"/>
      <c r="O779" s="214"/>
      <c r="P779" s="214"/>
      <c r="Q779" s="214"/>
      <c r="R779" s="214"/>
      <c r="S779" s="214"/>
      <c r="T779" s="214"/>
      <c r="U779" s="214"/>
    </row>
    <row r="780">
      <c r="M780" s="214"/>
      <c r="N780" s="214"/>
      <c r="O780" s="214"/>
      <c r="P780" s="214"/>
      <c r="Q780" s="214"/>
      <c r="R780" s="214"/>
      <c r="S780" s="214"/>
      <c r="T780" s="214"/>
      <c r="U780" s="214"/>
    </row>
    <row r="781">
      <c r="M781" s="214"/>
      <c r="N781" s="214"/>
      <c r="O781" s="214"/>
      <c r="P781" s="214"/>
      <c r="Q781" s="214"/>
      <c r="R781" s="214"/>
      <c r="S781" s="214"/>
      <c r="T781" s="214"/>
      <c r="U781" s="214"/>
    </row>
    <row r="782">
      <c r="M782" s="214"/>
      <c r="N782" s="214"/>
      <c r="O782" s="214"/>
      <c r="P782" s="214"/>
      <c r="Q782" s="214"/>
      <c r="R782" s="214"/>
      <c r="S782" s="214"/>
      <c r="T782" s="214"/>
      <c r="U782" s="214"/>
    </row>
    <row r="783">
      <c r="M783" s="214"/>
      <c r="N783" s="214"/>
      <c r="O783" s="214"/>
      <c r="P783" s="214"/>
      <c r="Q783" s="214"/>
      <c r="R783" s="214"/>
      <c r="S783" s="214"/>
      <c r="T783" s="214"/>
      <c r="U783" s="214"/>
    </row>
    <row r="784">
      <c r="M784" s="214"/>
      <c r="N784" s="214"/>
      <c r="O784" s="214"/>
      <c r="P784" s="214"/>
      <c r="Q784" s="214"/>
      <c r="R784" s="214"/>
      <c r="S784" s="214"/>
      <c r="T784" s="214"/>
      <c r="U784" s="214"/>
    </row>
    <row r="785">
      <c r="M785" s="214"/>
      <c r="N785" s="214"/>
      <c r="O785" s="214"/>
      <c r="P785" s="214"/>
      <c r="Q785" s="214"/>
      <c r="R785" s="214"/>
      <c r="S785" s="214"/>
      <c r="T785" s="214"/>
      <c r="U785" s="214"/>
    </row>
    <row r="786">
      <c r="M786" s="214"/>
      <c r="N786" s="214"/>
      <c r="O786" s="214"/>
      <c r="P786" s="214"/>
      <c r="Q786" s="214"/>
      <c r="R786" s="214"/>
      <c r="S786" s="214"/>
      <c r="T786" s="214"/>
      <c r="U786" s="214"/>
    </row>
    <row r="787">
      <c r="M787" s="214"/>
      <c r="N787" s="214"/>
      <c r="O787" s="214"/>
      <c r="P787" s="214"/>
      <c r="Q787" s="214"/>
      <c r="R787" s="214"/>
      <c r="S787" s="214"/>
      <c r="T787" s="214"/>
      <c r="U787" s="214"/>
    </row>
    <row r="788">
      <c r="M788" s="214"/>
      <c r="N788" s="214"/>
      <c r="O788" s="214"/>
      <c r="P788" s="214"/>
      <c r="Q788" s="214"/>
      <c r="R788" s="214"/>
      <c r="S788" s="214"/>
      <c r="T788" s="214"/>
      <c r="U788" s="214"/>
    </row>
    <row r="789">
      <c r="M789" s="214"/>
      <c r="N789" s="214"/>
      <c r="O789" s="214"/>
      <c r="P789" s="214"/>
      <c r="Q789" s="214"/>
      <c r="R789" s="214"/>
      <c r="S789" s="214"/>
      <c r="T789" s="214"/>
      <c r="U789" s="214"/>
    </row>
    <row r="790">
      <c r="M790" s="214"/>
      <c r="N790" s="214"/>
      <c r="O790" s="214"/>
      <c r="P790" s="214"/>
      <c r="Q790" s="214"/>
      <c r="R790" s="214"/>
      <c r="S790" s="214"/>
      <c r="T790" s="214"/>
      <c r="U790" s="214"/>
    </row>
    <row r="791">
      <c r="M791" s="214"/>
      <c r="N791" s="214"/>
      <c r="O791" s="214"/>
      <c r="P791" s="214"/>
      <c r="Q791" s="214"/>
      <c r="R791" s="214"/>
      <c r="S791" s="214"/>
      <c r="T791" s="214"/>
      <c r="U791" s="214"/>
    </row>
    <row r="792">
      <c r="M792" s="214"/>
      <c r="N792" s="214"/>
      <c r="O792" s="214"/>
      <c r="P792" s="214"/>
      <c r="Q792" s="214"/>
      <c r="R792" s="214"/>
      <c r="S792" s="214"/>
      <c r="T792" s="214"/>
      <c r="U792" s="214"/>
    </row>
    <row r="793">
      <c r="M793" s="214"/>
      <c r="N793" s="214"/>
      <c r="O793" s="214"/>
      <c r="P793" s="214"/>
      <c r="Q793" s="214"/>
      <c r="R793" s="214"/>
      <c r="S793" s="214"/>
      <c r="T793" s="214"/>
      <c r="U793" s="214"/>
    </row>
    <row r="794">
      <c r="M794" s="214"/>
      <c r="N794" s="214"/>
      <c r="O794" s="214"/>
      <c r="P794" s="214"/>
      <c r="Q794" s="214"/>
      <c r="R794" s="214"/>
      <c r="S794" s="214"/>
      <c r="T794" s="214"/>
      <c r="U794" s="214"/>
    </row>
    <row r="795">
      <c r="M795" s="214"/>
      <c r="N795" s="214"/>
      <c r="O795" s="214"/>
      <c r="P795" s="214"/>
      <c r="Q795" s="214"/>
      <c r="R795" s="214"/>
      <c r="S795" s="214"/>
      <c r="T795" s="214"/>
      <c r="U795" s="214"/>
    </row>
    <row r="796">
      <c r="M796" s="214"/>
      <c r="N796" s="214"/>
      <c r="O796" s="214"/>
      <c r="P796" s="214"/>
      <c r="Q796" s="214"/>
      <c r="R796" s="214"/>
      <c r="S796" s="214"/>
      <c r="T796" s="214"/>
      <c r="U796" s="214"/>
    </row>
    <row r="797">
      <c r="M797" s="214"/>
      <c r="N797" s="214"/>
      <c r="O797" s="214"/>
      <c r="P797" s="214"/>
      <c r="Q797" s="214"/>
      <c r="R797" s="214"/>
      <c r="S797" s="214"/>
      <c r="T797" s="214"/>
      <c r="U797" s="214"/>
    </row>
    <row r="798">
      <c r="M798" s="214"/>
      <c r="N798" s="214"/>
      <c r="O798" s="214"/>
      <c r="P798" s="214"/>
      <c r="Q798" s="214"/>
      <c r="R798" s="214"/>
      <c r="S798" s="214"/>
      <c r="T798" s="214"/>
      <c r="U798" s="214"/>
    </row>
    <row r="799">
      <c r="M799" s="214"/>
      <c r="N799" s="214"/>
      <c r="O799" s="214"/>
      <c r="P799" s="214"/>
      <c r="Q799" s="214"/>
      <c r="R799" s="214"/>
      <c r="S799" s="214"/>
      <c r="T799" s="214"/>
      <c r="U799" s="214"/>
    </row>
    <row r="800">
      <c r="M800" s="214"/>
      <c r="N800" s="214"/>
      <c r="O800" s="214"/>
      <c r="P800" s="214"/>
      <c r="Q800" s="214"/>
      <c r="R800" s="214"/>
      <c r="S800" s="214"/>
      <c r="T800" s="214"/>
      <c r="U800" s="214"/>
    </row>
    <row r="801">
      <c r="M801" s="214"/>
      <c r="N801" s="214"/>
      <c r="O801" s="214"/>
      <c r="P801" s="214"/>
      <c r="Q801" s="214"/>
      <c r="R801" s="214"/>
      <c r="S801" s="214"/>
      <c r="T801" s="214"/>
      <c r="U801" s="214"/>
    </row>
    <row r="802">
      <c r="M802" s="214"/>
      <c r="N802" s="214"/>
      <c r="O802" s="214"/>
      <c r="P802" s="214"/>
      <c r="Q802" s="214"/>
      <c r="R802" s="214"/>
      <c r="S802" s="214"/>
      <c r="T802" s="214"/>
      <c r="U802" s="214"/>
    </row>
    <row r="803">
      <c r="M803" s="214"/>
      <c r="N803" s="214"/>
      <c r="O803" s="214"/>
      <c r="P803" s="214"/>
      <c r="Q803" s="214"/>
      <c r="R803" s="214"/>
      <c r="S803" s="214"/>
      <c r="T803" s="214"/>
      <c r="U803" s="214"/>
    </row>
    <row r="804">
      <c r="M804" s="214"/>
      <c r="N804" s="214"/>
      <c r="O804" s="214"/>
      <c r="P804" s="214"/>
      <c r="Q804" s="214"/>
      <c r="R804" s="214"/>
      <c r="S804" s="214"/>
      <c r="T804" s="214"/>
      <c r="U804" s="214"/>
    </row>
    <row r="805">
      <c r="M805" s="214"/>
      <c r="N805" s="214"/>
      <c r="O805" s="214"/>
      <c r="P805" s="214"/>
      <c r="Q805" s="214"/>
      <c r="R805" s="214"/>
      <c r="S805" s="214"/>
      <c r="T805" s="214"/>
      <c r="U805" s="214"/>
    </row>
    <row r="806">
      <c r="M806" s="214"/>
      <c r="N806" s="214"/>
      <c r="O806" s="214"/>
      <c r="P806" s="214"/>
      <c r="Q806" s="214"/>
      <c r="R806" s="214"/>
      <c r="S806" s="214"/>
      <c r="T806" s="214"/>
      <c r="U806" s="214"/>
    </row>
    <row r="807">
      <c r="M807" s="214"/>
      <c r="N807" s="214"/>
      <c r="O807" s="214"/>
      <c r="P807" s="214"/>
      <c r="Q807" s="214"/>
      <c r="R807" s="214"/>
      <c r="S807" s="214"/>
      <c r="T807" s="214"/>
      <c r="U807" s="214"/>
    </row>
    <row r="808">
      <c r="M808" s="214"/>
      <c r="N808" s="214"/>
      <c r="O808" s="214"/>
      <c r="P808" s="214"/>
      <c r="Q808" s="214"/>
      <c r="R808" s="214"/>
      <c r="S808" s="214"/>
      <c r="T808" s="214"/>
      <c r="U808" s="214"/>
    </row>
    <row r="809">
      <c r="M809" s="214"/>
      <c r="N809" s="214"/>
      <c r="O809" s="214"/>
      <c r="P809" s="214"/>
      <c r="Q809" s="214"/>
      <c r="R809" s="214"/>
      <c r="S809" s="214"/>
      <c r="T809" s="214"/>
      <c r="U809" s="214"/>
    </row>
    <row r="810">
      <c r="M810" s="214"/>
      <c r="N810" s="214"/>
      <c r="O810" s="214"/>
      <c r="P810" s="214"/>
      <c r="Q810" s="214"/>
      <c r="R810" s="214"/>
      <c r="S810" s="214"/>
      <c r="T810" s="214"/>
      <c r="U810" s="214"/>
    </row>
    <row r="811">
      <c r="M811" s="214"/>
      <c r="N811" s="214"/>
      <c r="O811" s="214"/>
      <c r="P811" s="214"/>
      <c r="Q811" s="214"/>
      <c r="R811" s="214"/>
      <c r="S811" s="214"/>
      <c r="T811" s="214"/>
      <c r="U811" s="214"/>
    </row>
    <row r="812">
      <c r="M812" s="214"/>
      <c r="N812" s="214"/>
      <c r="O812" s="214"/>
      <c r="P812" s="214"/>
      <c r="Q812" s="214"/>
      <c r="R812" s="214"/>
      <c r="S812" s="214"/>
      <c r="T812" s="214"/>
      <c r="U812" s="214"/>
    </row>
    <row r="813">
      <c r="M813" s="214"/>
      <c r="N813" s="214"/>
      <c r="O813" s="214"/>
      <c r="P813" s="214"/>
      <c r="Q813" s="214"/>
      <c r="R813" s="214"/>
      <c r="S813" s="214"/>
      <c r="T813" s="214"/>
      <c r="U813" s="214"/>
    </row>
    <row r="814">
      <c r="M814" s="214"/>
      <c r="N814" s="214"/>
      <c r="O814" s="214"/>
      <c r="P814" s="214"/>
      <c r="Q814" s="214"/>
      <c r="R814" s="214"/>
      <c r="S814" s="214"/>
      <c r="T814" s="214"/>
      <c r="U814" s="214"/>
    </row>
    <row r="815">
      <c r="M815" s="214"/>
      <c r="N815" s="214"/>
      <c r="O815" s="214"/>
      <c r="P815" s="214"/>
      <c r="Q815" s="214"/>
      <c r="R815" s="214"/>
      <c r="S815" s="214"/>
      <c r="T815" s="214"/>
      <c r="U815" s="214"/>
    </row>
    <row r="816">
      <c r="M816" s="214"/>
      <c r="N816" s="214"/>
      <c r="O816" s="214"/>
      <c r="P816" s="214"/>
      <c r="Q816" s="214"/>
      <c r="R816" s="214"/>
      <c r="S816" s="214"/>
      <c r="T816" s="214"/>
      <c r="U816" s="214"/>
    </row>
    <row r="817">
      <c r="M817" s="214"/>
      <c r="N817" s="214"/>
      <c r="O817" s="214"/>
      <c r="P817" s="214"/>
      <c r="Q817" s="214"/>
      <c r="R817" s="214"/>
      <c r="S817" s="214"/>
      <c r="T817" s="214"/>
      <c r="U817" s="214"/>
    </row>
    <row r="818">
      <c r="M818" s="214"/>
      <c r="N818" s="214"/>
      <c r="O818" s="214"/>
      <c r="P818" s="214"/>
      <c r="Q818" s="214"/>
      <c r="R818" s="214"/>
      <c r="S818" s="214"/>
      <c r="T818" s="214"/>
      <c r="U818" s="214"/>
    </row>
    <row r="819">
      <c r="M819" s="214"/>
      <c r="N819" s="214"/>
      <c r="O819" s="214"/>
      <c r="P819" s="214"/>
      <c r="Q819" s="214"/>
      <c r="R819" s="214"/>
      <c r="S819" s="214"/>
      <c r="T819" s="214"/>
      <c r="U819" s="214"/>
    </row>
    <row r="820">
      <c r="M820" s="214"/>
      <c r="N820" s="214"/>
      <c r="O820" s="214"/>
      <c r="P820" s="214"/>
      <c r="Q820" s="214"/>
      <c r="R820" s="214"/>
      <c r="S820" s="214"/>
      <c r="T820" s="214"/>
      <c r="U820" s="214"/>
    </row>
    <row r="821">
      <c r="M821" s="214"/>
      <c r="N821" s="214"/>
      <c r="O821" s="214"/>
      <c r="P821" s="214"/>
      <c r="Q821" s="214"/>
      <c r="R821" s="214"/>
      <c r="S821" s="214"/>
      <c r="T821" s="214"/>
      <c r="U821" s="214"/>
    </row>
    <row r="822">
      <c r="M822" s="214"/>
      <c r="N822" s="214"/>
      <c r="O822" s="214"/>
      <c r="P822" s="214"/>
      <c r="Q822" s="214"/>
      <c r="R822" s="214"/>
      <c r="S822" s="214"/>
      <c r="T822" s="214"/>
      <c r="U822" s="214"/>
    </row>
    <row r="823">
      <c r="M823" s="214"/>
      <c r="N823" s="214"/>
      <c r="O823" s="214"/>
      <c r="P823" s="214"/>
      <c r="Q823" s="214"/>
      <c r="R823" s="214"/>
      <c r="S823" s="214"/>
      <c r="T823" s="214"/>
      <c r="U823" s="214"/>
    </row>
    <row r="824">
      <c r="M824" s="214"/>
      <c r="N824" s="214"/>
      <c r="O824" s="214"/>
      <c r="P824" s="214"/>
      <c r="Q824" s="214"/>
      <c r="R824" s="214"/>
      <c r="S824" s="214"/>
      <c r="T824" s="214"/>
      <c r="U824" s="214"/>
    </row>
    <row r="825">
      <c r="M825" s="214"/>
      <c r="N825" s="214"/>
      <c r="O825" s="214"/>
      <c r="P825" s="214"/>
      <c r="Q825" s="214"/>
      <c r="R825" s="214"/>
      <c r="S825" s="214"/>
      <c r="T825" s="214"/>
      <c r="U825" s="214"/>
    </row>
    <row r="826">
      <c r="M826" s="214"/>
      <c r="N826" s="214"/>
      <c r="O826" s="214"/>
      <c r="P826" s="214"/>
      <c r="Q826" s="214"/>
      <c r="R826" s="214"/>
      <c r="S826" s="214"/>
      <c r="T826" s="214"/>
      <c r="U826" s="214"/>
    </row>
    <row r="827">
      <c r="M827" s="214"/>
      <c r="N827" s="214"/>
      <c r="O827" s="214"/>
      <c r="P827" s="214"/>
      <c r="Q827" s="214"/>
      <c r="R827" s="214"/>
      <c r="S827" s="214"/>
      <c r="T827" s="214"/>
      <c r="U827" s="214"/>
    </row>
    <row r="828">
      <c r="M828" s="214"/>
      <c r="N828" s="214"/>
      <c r="O828" s="214"/>
      <c r="P828" s="214"/>
      <c r="Q828" s="214"/>
      <c r="R828" s="214"/>
      <c r="S828" s="214"/>
      <c r="T828" s="214"/>
      <c r="U828" s="214"/>
    </row>
    <row r="829">
      <c r="M829" s="214"/>
      <c r="N829" s="214"/>
      <c r="O829" s="214"/>
      <c r="P829" s="214"/>
      <c r="Q829" s="214"/>
      <c r="R829" s="214"/>
      <c r="S829" s="214"/>
      <c r="T829" s="214"/>
      <c r="U829" s="214"/>
    </row>
    <row r="830">
      <c r="M830" s="214"/>
      <c r="N830" s="214"/>
      <c r="O830" s="214"/>
      <c r="P830" s="214"/>
      <c r="Q830" s="214"/>
      <c r="R830" s="214"/>
      <c r="S830" s="214"/>
      <c r="T830" s="214"/>
      <c r="U830" s="214"/>
    </row>
    <row r="831">
      <c r="M831" s="214"/>
      <c r="N831" s="214"/>
      <c r="O831" s="214"/>
      <c r="P831" s="214"/>
      <c r="Q831" s="214"/>
      <c r="R831" s="214"/>
      <c r="S831" s="214"/>
      <c r="T831" s="214"/>
      <c r="U831" s="214"/>
    </row>
    <row r="832">
      <c r="M832" s="214"/>
      <c r="N832" s="214"/>
      <c r="O832" s="214"/>
      <c r="P832" s="214"/>
      <c r="Q832" s="214"/>
      <c r="R832" s="214"/>
      <c r="S832" s="214"/>
      <c r="T832" s="214"/>
      <c r="U832" s="214"/>
    </row>
    <row r="833">
      <c r="M833" s="214"/>
      <c r="N833" s="214"/>
      <c r="O833" s="214"/>
      <c r="P833" s="214"/>
      <c r="Q833" s="214"/>
      <c r="R833" s="214"/>
      <c r="S833" s="214"/>
      <c r="T833" s="214"/>
      <c r="U833" s="214"/>
    </row>
    <row r="834">
      <c r="M834" s="214"/>
      <c r="N834" s="214"/>
      <c r="O834" s="214"/>
      <c r="P834" s="214"/>
      <c r="Q834" s="214"/>
      <c r="R834" s="214"/>
      <c r="S834" s="214"/>
      <c r="T834" s="214"/>
      <c r="U834" s="214"/>
    </row>
    <row r="835">
      <c r="M835" s="214"/>
      <c r="N835" s="214"/>
      <c r="O835" s="214"/>
      <c r="P835" s="214"/>
      <c r="Q835" s="214"/>
      <c r="R835" s="214"/>
      <c r="S835" s="214"/>
      <c r="T835" s="214"/>
      <c r="U835" s="214"/>
    </row>
    <row r="836">
      <c r="M836" s="214"/>
      <c r="N836" s="214"/>
      <c r="O836" s="214"/>
      <c r="P836" s="214"/>
      <c r="Q836" s="214"/>
      <c r="R836" s="214"/>
      <c r="S836" s="214"/>
      <c r="T836" s="214"/>
      <c r="U836" s="214"/>
    </row>
    <row r="837">
      <c r="M837" s="214"/>
      <c r="N837" s="214"/>
      <c r="O837" s="214"/>
      <c r="P837" s="214"/>
      <c r="Q837" s="214"/>
      <c r="R837" s="214"/>
      <c r="S837" s="214"/>
      <c r="T837" s="214"/>
      <c r="U837" s="214"/>
    </row>
    <row r="838">
      <c r="M838" s="214"/>
      <c r="N838" s="214"/>
      <c r="O838" s="214"/>
      <c r="P838" s="214"/>
      <c r="Q838" s="214"/>
      <c r="R838" s="214"/>
      <c r="S838" s="214"/>
      <c r="T838" s="214"/>
      <c r="U838" s="214"/>
    </row>
    <row r="839">
      <c r="M839" s="214"/>
      <c r="N839" s="214"/>
      <c r="O839" s="214"/>
      <c r="P839" s="214"/>
      <c r="Q839" s="214"/>
      <c r="R839" s="214"/>
      <c r="S839" s="214"/>
      <c r="T839" s="214"/>
      <c r="U839" s="214"/>
    </row>
    <row r="840">
      <c r="M840" s="214"/>
      <c r="N840" s="214"/>
      <c r="O840" s="214"/>
      <c r="P840" s="214"/>
      <c r="Q840" s="214"/>
      <c r="R840" s="214"/>
      <c r="S840" s="214"/>
      <c r="T840" s="214"/>
      <c r="U840" s="214"/>
    </row>
    <row r="841">
      <c r="M841" s="214"/>
      <c r="N841" s="214"/>
      <c r="O841" s="214"/>
      <c r="P841" s="214"/>
      <c r="Q841" s="214"/>
      <c r="R841" s="214"/>
      <c r="S841" s="214"/>
      <c r="T841" s="214"/>
      <c r="U841" s="214"/>
    </row>
    <row r="842">
      <c r="M842" s="214"/>
      <c r="N842" s="214"/>
      <c r="O842" s="214"/>
      <c r="P842" s="214"/>
      <c r="Q842" s="214"/>
      <c r="R842" s="214"/>
      <c r="S842" s="214"/>
      <c r="T842" s="214"/>
      <c r="U842" s="214"/>
    </row>
    <row r="843">
      <c r="M843" s="214"/>
      <c r="N843" s="214"/>
      <c r="O843" s="214"/>
      <c r="P843" s="214"/>
      <c r="Q843" s="214"/>
      <c r="R843" s="214"/>
      <c r="S843" s="214"/>
      <c r="T843" s="214"/>
      <c r="U843" s="214"/>
    </row>
    <row r="844">
      <c r="M844" s="214"/>
      <c r="N844" s="214"/>
      <c r="O844" s="214"/>
      <c r="P844" s="214"/>
      <c r="Q844" s="214"/>
      <c r="R844" s="214"/>
      <c r="S844" s="214"/>
      <c r="T844" s="214"/>
      <c r="U844" s="214"/>
    </row>
    <row r="845">
      <c r="M845" s="214"/>
      <c r="N845" s="214"/>
      <c r="O845" s="214"/>
      <c r="P845" s="214"/>
      <c r="Q845" s="214"/>
      <c r="R845" s="214"/>
      <c r="S845" s="214"/>
      <c r="T845" s="214"/>
      <c r="U845" s="214"/>
    </row>
    <row r="846">
      <c r="M846" s="214"/>
      <c r="N846" s="214"/>
      <c r="O846" s="214"/>
      <c r="P846" s="214"/>
      <c r="Q846" s="214"/>
      <c r="R846" s="214"/>
      <c r="S846" s="214"/>
      <c r="T846" s="214"/>
      <c r="U846" s="214"/>
    </row>
    <row r="847">
      <c r="M847" s="214"/>
      <c r="N847" s="214"/>
      <c r="O847" s="214"/>
      <c r="P847" s="214"/>
      <c r="Q847" s="214"/>
      <c r="R847" s="214"/>
      <c r="S847" s="214"/>
      <c r="T847" s="214"/>
      <c r="U847" s="214"/>
    </row>
    <row r="848">
      <c r="M848" s="214"/>
      <c r="N848" s="214"/>
      <c r="O848" s="214"/>
      <c r="P848" s="214"/>
      <c r="Q848" s="214"/>
      <c r="R848" s="214"/>
      <c r="S848" s="214"/>
      <c r="T848" s="214"/>
      <c r="U848" s="214"/>
    </row>
    <row r="849">
      <c r="M849" s="214"/>
      <c r="N849" s="214"/>
      <c r="O849" s="214"/>
      <c r="P849" s="214"/>
      <c r="Q849" s="214"/>
      <c r="R849" s="214"/>
      <c r="S849" s="214"/>
      <c r="T849" s="214"/>
      <c r="U849" s="214"/>
    </row>
    <row r="850">
      <c r="M850" s="214"/>
      <c r="N850" s="214"/>
      <c r="O850" s="214"/>
      <c r="P850" s="214"/>
      <c r="Q850" s="214"/>
      <c r="R850" s="214"/>
      <c r="S850" s="214"/>
      <c r="T850" s="214"/>
      <c r="U850" s="214"/>
    </row>
    <row r="851">
      <c r="M851" s="214"/>
      <c r="N851" s="214"/>
      <c r="O851" s="214"/>
      <c r="P851" s="214"/>
      <c r="Q851" s="214"/>
      <c r="R851" s="214"/>
      <c r="S851" s="214"/>
      <c r="T851" s="214"/>
      <c r="U851" s="214"/>
    </row>
    <row r="852">
      <c r="M852" s="214"/>
      <c r="N852" s="214"/>
      <c r="O852" s="214"/>
      <c r="P852" s="214"/>
      <c r="Q852" s="214"/>
      <c r="R852" s="214"/>
      <c r="S852" s="214"/>
      <c r="T852" s="214"/>
      <c r="U852" s="214"/>
    </row>
    <row r="853">
      <c r="M853" s="214"/>
      <c r="N853" s="214"/>
      <c r="O853" s="214"/>
      <c r="P853" s="214"/>
      <c r="Q853" s="214"/>
      <c r="R853" s="214"/>
      <c r="S853" s="214"/>
      <c r="T853" s="214"/>
      <c r="U853" s="214"/>
    </row>
    <row r="854">
      <c r="M854" s="214"/>
      <c r="N854" s="214"/>
      <c r="O854" s="214"/>
      <c r="P854" s="214"/>
      <c r="Q854" s="214"/>
      <c r="R854" s="214"/>
      <c r="S854" s="214"/>
      <c r="T854" s="214"/>
      <c r="U854" s="214"/>
    </row>
    <row r="855">
      <c r="M855" s="214"/>
      <c r="N855" s="214"/>
      <c r="O855" s="214"/>
      <c r="P855" s="214"/>
      <c r="Q855" s="214"/>
      <c r="R855" s="214"/>
      <c r="S855" s="214"/>
      <c r="T855" s="214"/>
      <c r="U855" s="214"/>
    </row>
    <row r="856">
      <c r="M856" s="214"/>
      <c r="N856" s="214"/>
      <c r="O856" s="214"/>
      <c r="P856" s="214"/>
      <c r="Q856" s="214"/>
      <c r="R856" s="214"/>
      <c r="S856" s="214"/>
      <c r="T856" s="214"/>
      <c r="U856" s="214"/>
    </row>
    <row r="857">
      <c r="M857" s="214"/>
      <c r="N857" s="214"/>
      <c r="O857" s="214"/>
      <c r="P857" s="214"/>
      <c r="Q857" s="214"/>
      <c r="R857" s="214"/>
      <c r="S857" s="214"/>
      <c r="T857" s="214"/>
      <c r="U857" s="214"/>
    </row>
    <row r="858">
      <c r="M858" s="214"/>
      <c r="N858" s="214"/>
      <c r="O858" s="214"/>
      <c r="P858" s="214"/>
      <c r="Q858" s="214"/>
      <c r="R858" s="214"/>
      <c r="S858" s="214"/>
      <c r="T858" s="214"/>
      <c r="U858" s="214"/>
    </row>
    <row r="859">
      <c r="M859" s="214"/>
      <c r="N859" s="214"/>
      <c r="O859" s="214"/>
      <c r="P859" s="214"/>
      <c r="Q859" s="214"/>
      <c r="R859" s="214"/>
      <c r="S859" s="214"/>
      <c r="T859" s="214"/>
      <c r="U859" s="214"/>
    </row>
    <row r="860">
      <c r="M860" s="214"/>
      <c r="N860" s="214"/>
      <c r="O860" s="214"/>
      <c r="P860" s="214"/>
      <c r="Q860" s="214"/>
      <c r="R860" s="214"/>
      <c r="S860" s="214"/>
      <c r="T860" s="214"/>
      <c r="U860" s="214"/>
    </row>
    <row r="861">
      <c r="M861" s="214"/>
      <c r="N861" s="214"/>
      <c r="O861" s="214"/>
      <c r="P861" s="214"/>
      <c r="Q861" s="214"/>
      <c r="R861" s="214"/>
      <c r="S861" s="214"/>
      <c r="T861" s="214"/>
      <c r="U861" s="214"/>
    </row>
    <row r="862">
      <c r="M862" s="214"/>
      <c r="N862" s="214"/>
      <c r="O862" s="214"/>
      <c r="P862" s="214"/>
      <c r="Q862" s="214"/>
      <c r="R862" s="214"/>
      <c r="S862" s="214"/>
      <c r="T862" s="214"/>
      <c r="U862" s="214"/>
    </row>
    <row r="863">
      <c r="M863" s="214"/>
      <c r="N863" s="214"/>
      <c r="O863" s="214"/>
      <c r="P863" s="214"/>
      <c r="Q863" s="214"/>
      <c r="R863" s="214"/>
      <c r="S863" s="214"/>
      <c r="T863" s="214"/>
      <c r="U863" s="214"/>
    </row>
    <row r="864">
      <c r="M864" s="214"/>
      <c r="N864" s="214"/>
      <c r="O864" s="214"/>
      <c r="P864" s="214"/>
      <c r="Q864" s="214"/>
      <c r="R864" s="214"/>
      <c r="S864" s="214"/>
      <c r="T864" s="214"/>
      <c r="U864" s="214"/>
    </row>
    <row r="865">
      <c r="M865" s="214"/>
      <c r="N865" s="214"/>
      <c r="O865" s="214"/>
      <c r="P865" s="214"/>
      <c r="Q865" s="214"/>
      <c r="R865" s="214"/>
      <c r="S865" s="214"/>
      <c r="T865" s="214"/>
      <c r="U865" s="214"/>
    </row>
    <row r="866">
      <c r="M866" s="214"/>
      <c r="N866" s="214"/>
      <c r="O866" s="214"/>
      <c r="P866" s="214"/>
      <c r="Q866" s="214"/>
      <c r="R866" s="214"/>
      <c r="S866" s="214"/>
      <c r="T866" s="214"/>
      <c r="U866" s="214"/>
    </row>
    <row r="867">
      <c r="M867" s="214"/>
      <c r="N867" s="214"/>
      <c r="O867" s="214"/>
      <c r="P867" s="214"/>
      <c r="Q867" s="214"/>
      <c r="R867" s="214"/>
      <c r="S867" s="214"/>
      <c r="T867" s="214"/>
      <c r="U867" s="214"/>
    </row>
    <row r="868">
      <c r="M868" s="214"/>
      <c r="N868" s="214"/>
      <c r="O868" s="214"/>
      <c r="P868" s="214"/>
      <c r="Q868" s="214"/>
      <c r="R868" s="214"/>
      <c r="S868" s="214"/>
      <c r="T868" s="214"/>
      <c r="U868" s="214"/>
    </row>
    <row r="869">
      <c r="M869" s="214"/>
      <c r="N869" s="214"/>
      <c r="O869" s="214"/>
      <c r="P869" s="214"/>
      <c r="Q869" s="214"/>
      <c r="R869" s="214"/>
      <c r="S869" s="214"/>
      <c r="T869" s="214"/>
      <c r="U869" s="214"/>
    </row>
    <row r="870">
      <c r="M870" s="214"/>
      <c r="N870" s="214"/>
      <c r="O870" s="214"/>
      <c r="P870" s="214"/>
      <c r="Q870" s="214"/>
      <c r="R870" s="214"/>
      <c r="S870" s="214"/>
      <c r="T870" s="214"/>
      <c r="U870" s="214"/>
    </row>
    <row r="871">
      <c r="M871" s="214"/>
      <c r="N871" s="214"/>
      <c r="O871" s="214"/>
      <c r="P871" s="214"/>
      <c r="Q871" s="214"/>
      <c r="R871" s="214"/>
      <c r="S871" s="214"/>
      <c r="T871" s="214"/>
      <c r="U871" s="214"/>
    </row>
    <row r="872">
      <c r="M872" s="214"/>
      <c r="N872" s="214"/>
      <c r="O872" s="214"/>
      <c r="P872" s="214"/>
      <c r="Q872" s="214"/>
      <c r="R872" s="214"/>
      <c r="S872" s="214"/>
      <c r="T872" s="214"/>
      <c r="U872" s="214"/>
    </row>
    <row r="873">
      <c r="M873" s="214"/>
      <c r="N873" s="214"/>
      <c r="O873" s="214"/>
      <c r="P873" s="214"/>
      <c r="Q873" s="214"/>
      <c r="R873" s="214"/>
      <c r="S873" s="214"/>
      <c r="T873" s="214"/>
      <c r="U873" s="214"/>
    </row>
    <row r="874">
      <c r="M874" s="214"/>
      <c r="N874" s="214"/>
      <c r="O874" s="214"/>
      <c r="P874" s="214"/>
      <c r="Q874" s="214"/>
      <c r="R874" s="214"/>
      <c r="S874" s="214"/>
      <c r="T874" s="214"/>
      <c r="U874" s="214"/>
    </row>
    <row r="875">
      <c r="M875" s="214"/>
      <c r="N875" s="214"/>
      <c r="O875" s="214"/>
      <c r="P875" s="214"/>
      <c r="Q875" s="214"/>
      <c r="R875" s="214"/>
      <c r="S875" s="214"/>
      <c r="T875" s="214"/>
      <c r="U875" s="214"/>
    </row>
    <row r="876">
      <c r="M876" s="214"/>
      <c r="N876" s="214"/>
      <c r="O876" s="214"/>
      <c r="P876" s="214"/>
      <c r="Q876" s="214"/>
      <c r="R876" s="214"/>
      <c r="S876" s="214"/>
      <c r="T876" s="214"/>
      <c r="U876" s="214"/>
    </row>
    <row r="877">
      <c r="M877" s="214"/>
      <c r="N877" s="214"/>
      <c r="O877" s="214"/>
      <c r="P877" s="214"/>
      <c r="Q877" s="214"/>
      <c r="R877" s="214"/>
      <c r="S877" s="214"/>
      <c r="T877" s="214"/>
      <c r="U877" s="214"/>
    </row>
    <row r="878">
      <c r="M878" s="214"/>
      <c r="N878" s="214"/>
      <c r="O878" s="214"/>
      <c r="P878" s="214"/>
      <c r="Q878" s="214"/>
      <c r="R878" s="214"/>
      <c r="S878" s="214"/>
      <c r="T878" s="214"/>
      <c r="U878" s="214"/>
    </row>
    <row r="879">
      <c r="M879" s="214"/>
      <c r="N879" s="214"/>
      <c r="O879" s="214"/>
      <c r="P879" s="214"/>
      <c r="Q879" s="214"/>
      <c r="R879" s="214"/>
      <c r="S879" s="214"/>
      <c r="T879" s="214"/>
      <c r="U879" s="214"/>
    </row>
    <row r="880">
      <c r="M880" s="214"/>
      <c r="N880" s="214"/>
      <c r="O880" s="214"/>
      <c r="P880" s="214"/>
      <c r="Q880" s="214"/>
      <c r="R880" s="214"/>
      <c r="S880" s="214"/>
      <c r="T880" s="214"/>
      <c r="U880" s="214"/>
    </row>
    <row r="881">
      <c r="M881" s="214"/>
      <c r="N881" s="214"/>
      <c r="O881" s="214"/>
      <c r="P881" s="214"/>
      <c r="Q881" s="214"/>
      <c r="R881" s="214"/>
      <c r="S881" s="214"/>
      <c r="T881" s="214"/>
      <c r="U881" s="214"/>
    </row>
    <row r="882">
      <c r="M882" s="214"/>
      <c r="N882" s="214"/>
      <c r="O882" s="214"/>
      <c r="P882" s="214"/>
      <c r="Q882" s="214"/>
      <c r="R882" s="214"/>
      <c r="S882" s="214"/>
      <c r="T882" s="214"/>
      <c r="U882" s="214"/>
    </row>
    <row r="883">
      <c r="M883" s="214"/>
      <c r="N883" s="214"/>
      <c r="O883" s="214"/>
      <c r="P883" s="214"/>
      <c r="Q883" s="214"/>
      <c r="R883" s="214"/>
      <c r="S883" s="214"/>
      <c r="T883" s="214"/>
      <c r="U883" s="214"/>
    </row>
    <row r="884">
      <c r="M884" s="214"/>
      <c r="N884" s="214"/>
      <c r="O884" s="214"/>
      <c r="P884" s="214"/>
      <c r="Q884" s="214"/>
      <c r="R884" s="214"/>
      <c r="S884" s="214"/>
      <c r="T884" s="214"/>
      <c r="U884" s="214"/>
    </row>
    <row r="885">
      <c r="M885" s="214"/>
      <c r="N885" s="214"/>
      <c r="O885" s="214"/>
      <c r="P885" s="214"/>
      <c r="Q885" s="214"/>
      <c r="R885" s="214"/>
      <c r="S885" s="214"/>
      <c r="T885" s="214"/>
      <c r="U885" s="214"/>
    </row>
    <row r="886">
      <c r="M886" s="214"/>
      <c r="N886" s="214"/>
      <c r="O886" s="214"/>
      <c r="P886" s="214"/>
      <c r="Q886" s="214"/>
      <c r="R886" s="214"/>
      <c r="S886" s="214"/>
      <c r="T886" s="214"/>
      <c r="U886" s="214"/>
    </row>
    <row r="887">
      <c r="M887" s="214"/>
      <c r="N887" s="214"/>
      <c r="O887" s="214"/>
      <c r="P887" s="214"/>
      <c r="Q887" s="214"/>
      <c r="R887" s="214"/>
      <c r="S887" s="214"/>
      <c r="T887" s="214"/>
      <c r="U887" s="214"/>
    </row>
    <row r="888">
      <c r="M888" s="214"/>
      <c r="N888" s="214"/>
      <c r="O888" s="214"/>
      <c r="P888" s="214"/>
      <c r="Q888" s="214"/>
      <c r="R888" s="214"/>
      <c r="S888" s="214"/>
      <c r="T888" s="214"/>
      <c r="U888" s="214"/>
    </row>
    <row r="889">
      <c r="M889" s="214"/>
      <c r="N889" s="214"/>
      <c r="O889" s="214"/>
      <c r="P889" s="214"/>
      <c r="Q889" s="214"/>
      <c r="R889" s="214"/>
      <c r="S889" s="214"/>
      <c r="T889" s="214"/>
      <c r="U889" s="214"/>
    </row>
    <row r="890">
      <c r="M890" s="214"/>
      <c r="N890" s="214"/>
      <c r="O890" s="214"/>
      <c r="P890" s="214"/>
      <c r="Q890" s="214"/>
      <c r="R890" s="214"/>
      <c r="S890" s="214"/>
      <c r="T890" s="214"/>
      <c r="U890" s="214"/>
    </row>
    <row r="891">
      <c r="M891" s="214"/>
      <c r="N891" s="214"/>
      <c r="O891" s="214"/>
      <c r="P891" s="214"/>
      <c r="Q891" s="214"/>
      <c r="R891" s="214"/>
      <c r="S891" s="214"/>
      <c r="T891" s="214"/>
      <c r="U891" s="214"/>
    </row>
    <row r="892">
      <c r="M892" s="214"/>
      <c r="N892" s="214"/>
      <c r="O892" s="214"/>
      <c r="P892" s="214"/>
      <c r="Q892" s="214"/>
      <c r="R892" s="214"/>
      <c r="S892" s="214"/>
      <c r="T892" s="214"/>
      <c r="U892" s="214"/>
    </row>
    <row r="893">
      <c r="M893" s="214"/>
      <c r="N893" s="214"/>
      <c r="O893" s="214"/>
      <c r="P893" s="214"/>
      <c r="Q893" s="214"/>
      <c r="R893" s="214"/>
      <c r="S893" s="214"/>
      <c r="T893" s="214"/>
      <c r="U893" s="214"/>
    </row>
    <row r="894">
      <c r="M894" s="214"/>
      <c r="N894" s="214"/>
      <c r="O894" s="214"/>
      <c r="P894" s="214"/>
      <c r="Q894" s="214"/>
      <c r="R894" s="214"/>
      <c r="S894" s="214"/>
      <c r="T894" s="214"/>
      <c r="U894" s="214"/>
    </row>
    <row r="895">
      <c r="M895" s="214"/>
      <c r="N895" s="214"/>
      <c r="O895" s="214"/>
      <c r="P895" s="214"/>
      <c r="Q895" s="214"/>
      <c r="R895" s="214"/>
      <c r="S895" s="214"/>
      <c r="T895" s="214"/>
      <c r="U895" s="214"/>
    </row>
    <row r="896">
      <c r="M896" s="214"/>
      <c r="N896" s="214"/>
      <c r="O896" s="214"/>
      <c r="P896" s="214"/>
      <c r="Q896" s="214"/>
      <c r="R896" s="214"/>
      <c r="S896" s="214"/>
      <c r="T896" s="214"/>
      <c r="U896" s="214"/>
    </row>
    <row r="897">
      <c r="M897" s="214"/>
      <c r="N897" s="214"/>
      <c r="O897" s="214"/>
      <c r="P897" s="214"/>
      <c r="Q897" s="214"/>
      <c r="R897" s="214"/>
      <c r="S897" s="214"/>
      <c r="T897" s="214"/>
      <c r="U897" s="214"/>
    </row>
    <row r="898">
      <c r="M898" s="214"/>
      <c r="N898" s="214"/>
      <c r="O898" s="214"/>
      <c r="P898" s="214"/>
      <c r="Q898" s="214"/>
      <c r="R898" s="214"/>
      <c r="S898" s="214"/>
      <c r="T898" s="214"/>
      <c r="U898" s="214"/>
    </row>
    <row r="899">
      <c r="M899" s="214"/>
      <c r="N899" s="214"/>
      <c r="O899" s="214"/>
      <c r="P899" s="214"/>
      <c r="Q899" s="214"/>
      <c r="R899" s="214"/>
      <c r="S899" s="214"/>
      <c r="T899" s="214"/>
      <c r="U899" s="214"/>
    </row>
    <row r="900">
      <c r="M900" s="214"/>
      <c r="N900" s="214"/>
      <c r="O900" s="214"/>
      <c r="P900" s="214"/>
      <c r="Q900" s="214"/>
      <c r="R900" s="214"/>
      <c r="S900" s="214"/>
      <c r="T900" s="214"/>
      <c r="U900" s="214"/>
    </row>
    <row r="901">
      <c r="M901" s="214"/>
      <c r="N901" s="214"/>
      <c r="O901" s="214"/>
      <c r="P901" s="214"/>
      <c r="Q901" s="214"/>
      <c r="R901" s="214"/>
      <c r="S901" s="214"/>
      <c r="T901" s="214"/>
      <c r="U901" s="214"/>
    </row>
    <row r="902">
      <c r="M902" s="214"/>
      <c r="N902" s="214"/>
      <c r="O902" s="214"/>
      <c r="P902" s="214"/>
      <c r="Q902" s="214"/>
      <c r="R902" s="214"/>
      <c r="S902" s="214"/>
      <c r="T902" s="214"/>
      <c r="U902" s="214"/>
    </row>
    <row r="903">
      <c r="M903" s="214"/>
      <c r="N903" s="214"/>
      <c r="O903" s="214"/>
      <c r="P903" s="214"/>
      <c r="Q903" s="214"/>
      <c r="R903" s="214"/>
      <c r="S903" s="214"/>
      <c r="T903" s="214"/>
      <c r="U903" s="214"/>
    </row>
    <row r="904">
      <c r="M904" s="214"/>
      <c r="N904" s="214"/>
      <c r="O904" s="214"/>
      <c r="P904" s="214"/>
      <c r="Q904" s="214"/>
      <c r="R904" s="214"/>
      <c r="S904" s="214"/>
      <c r="T904" s="214"/>
      <c r="U904" s="214"/>
    </row>
    <row r="905">
      <c r="M905" s="214"/>
      <c r="N905" s="214"/>
      <c r="O905" s="214"/>
      <c r="P905" s="214"/>
      <c r="Q905" s="214"/>
      <c r="R905" s="214"/>
      <c r="S905" s="214"/>
      <c r="T905" s="214"/>
      <c r="U905" s="214"/>
    </row>
    <row r="906">
      <c r="M906" s="214"/>
      <c r="N906" s="214"/>
      <c r="O906" s="214"/>
      <c r="P906" s="214"/>
      <c r="Q906" s="214"/>
      <c r="R906" s="214"/>
      <c r="S906" s="214"/>
      <c r="T906" s="214"/>
      <c r="U906" s="214"/>
    </row>
    <row r="907">
      <c r="M907" s="214"/>
      <c r="N907" s="214"/>
      <c r="O907" s="214"/>
      <c r="P907" s="214"/>
      <c r="Q907" s="214"/>
      <c r="R907" s="214"/>
      <c r="S907" s="214"/>
      <c r="T907" s="214"/>
      <c r="U907" s="214"/>
    </row>
    <row r="908">
      <c r="M908" s="214"/>
      <c r="N908" s="214"/>
      <c r="O908" s="214"/>
      <c r="P908" s="214"/>
      <c r="Q908" s="214"/>
      <c r="R908" s="214"/>
      <c r="S908" s="214"/>
      <c r="T908" s="214"/>
      <c r="U908" s="214"/>
    </row>
    <row r="909">
      <c r="M909" s="214"/>
      <c r="N909" s="214"/>
      <c r="O909" s="214"/>
      <c r="P909" s="214"/>
      <c r="Q909" s="214"/>
      <c r="R909" s="214"/>
      <c r="S909" s="214"/>
      <c r="T909" s="214"/>
      <c r="U909" s="214"/>
    </row>
    <row r="910">
      <c r="M910" s="214"/>
      <c r="N910" s="214"/>
      <c r="O910" s="214"/>
      <c r="P910" s="214"/>
      <c r="Q910" s="214"/>
      <c r="R910" s="214"/>
      <c r="S910" s="214"/>
      <c r="T910" s="214"/>
      <c r="U910" s="214"/>
    </row>
    <row r="911">
      <c r="M911" s="214"/>
      <c r="N911" s="214"/>
      <c r="O911" s="214"/>
      <c r="P911" s="214"/>
      <c r="Q911" s="214"/>
      <c r="R911" s="214"/>
      <c r="S911" s="214"/>
      <c r="T911" s="214"/>
      <c r="U911" s="214"/>
    </row>
    <row r="912">
      <c r="M912" s="214"/>
      <c r="N912" s="214"/>
      <c r="O912" s="214"/>
      <c r="P912" s="214"/>
      <c r="Q912" s="214"/>
      <c r="R912" s="214"/>
      <c r="S912" s="214"/>
      <c r="T912" s="214"/>
      <c r="U912" s="214"/>
    </row>
    <row r="913">
      <c r="M913" s="214"/>
      <c r="N913" s="214"/>
      <c r="O913" s="214"/>
      <c r="P913" s="214"/>
      <c r="Q913" s="214"/>
      <c r="R913" s="214"/>
      <c r="S913" s="214"/>
      <c r="T913" s="214"/>
      <c r="U913" s="214"/>
    </row>
    <row r="914">
      <c r="M914" s="214"/>
      <c r="N914" s="214"/>
      <c r="O914" s="214"/>
      <c r="P914" s="214"/>
      <c r="Q914" s="214"/>
      <c r="R914" s="214"/>
      <c r="S914" s="214"/>
      <c r="T914" s="214"/>
      <c r="U914" s="214"/>
    </row>
    <row r="915">
      <c r="M915" s="214"/>
      <c r="N915" s="214"/>
      <c r="O915" s="214"/>
      <c r="P915" s="214"/>
      <c r="Q915" s="214"/>
      <c r="R915" s="214"/>
      <c r="S915" s="214"/>
      <c r="T915" s="214"/>
      <c r="U915" s="214"/>
    </row>
    <row r="916">
      <c r="M916" s="214"/>
      <c r="N916" s="214"/>
      <c r="O916" s="214"/>
      <c r="P916" s="214"/>
      <c r="Q916" s="214"/>
      <c r="R916" s="214"/>
      <c r="S916" s="214"/>
      <c r="T916" s="214"/>
      <c r="U916" s="214"/>
    </row>
    <row r="917">
      <c r="M917" s="214"/>
      <c r="N917" s="214"/>
      <c r="O917" s="214"/>
      <c r="P917" s="214"/>
      <c r="Q917" s="214"/>
      <c r="R917" s="214"/>
      <c r="S917" s="214"/>
      <c r="T917" s="214"/>
      <c r="U917" s="214"/>
    </row>
    <row r="918">
      <c r="M918" s="214"/>
      <c r="N918" s="214"/>
      <c r="O918" s="214"/>
      <c r="P918" s="214"/>
      <c r="Q918" s="214"/>
      <c r="R918" s="214"/>
      <c r="S918" s="214"/>
      <c r="T918" s="214"/>
      <c r="U918" s="214"/>
    </row>
    <row r="919">
      <c r="M919" s="214"/>
      <c r="N919" s="214"/>
      <c r="O919" s="214"/>
      <c r="P919" s="214"/>
      <c r="Q919" s="214"/>
      <c r="R919" s="214"/>
      <c r="S919" s="214"/>
      <c r="T919" s="214"/>
      <c r="U919" s="214"/>
    </row>
    <row r="920">
      <c r="M920" s="214"/>
      <c r="N920" s="214"/>
      <c r="O920" s="214"/>
      <c r="P920" s="214"/>
      <c r="Q920" s="214"/>
      <c r="R920" s="214"/>
      <c r="S920" s="214"/>
      <c r="T920" s="214"/>
      <c r="U920" s="214"/>
    </row>
    <row r="921">
      <c r="M921" s="214"/>
      <c r="N921" s="214"/>
      <c r="O921" s="214"/>
      <c r="P921" s="214"/>
      <c r="Q921" s="214"/>
      <c r="R921" s="214"/>
      <c r="S921" s="214"/>
      <c r="T921" s="214"/>
      <c r="U921" s="214"/>
    </row>
    <row r="922">
      <c r="M922" s="214"/>
      <c r="N922" s="214"/>
      <c r="O922" s="214"/>
      <c r="P922" s="214"/>
      <c r="Q922" s="214"/>
      <c r="R922" s="214"/>
      <c r="S922" s="214"/>
      <c r="T922" s="214"/>
      <c r="U922" s="214"/>
    </row>
    <row r="923">
      <c r="M923" s="214"/>
      <c r="N923" s="214"/>
      <c r="O923" s="214"/>
      <c r="P923" s="214"/>
      <c r="Q923" s="214"/>
      <c r="R923" s="214"/>
      <c r="S923" s="214"/>
      <c r="T923" s="214"/>
      <c r="U923" s="214"/>
    </row>
    <row r="924">
      <c r="M924" s="214"/>
      <c r="N924" s="214"/>
      <c r="O924" s="214"/>
      <c r="P924" s="214"/>
      <c r="Q924" s="214"/>
      <c r="R924" s="214"/>
      <c r="S924" s="214"/>
      <c r="T924" s="214"/>
      <c r="U924" s="214"/>
    </row>
    <row r="925">
      <c r="M925" s="214"/>
      <c r="N925" s="214"/>
      <c r="O925" s="214"/>
      <c r="P925" s="214"/>
      <c r="Q925" s="214"/>
      <c r="R925" s="214"/>
      <c r="S925" s="214"/>
      <c r="T925" s="214"/>
      <c r="U925" s="214"/>
    </row>
    <row r="926">
      <c r="M926" s="214"/>
      <c r="N926" s="214"/>
      <c r="O926" s="214"/>
      <c r="P926" s="214"/>
      <c r="Q926" s="214"/>
      <c r="R926" s="214"/>
      <c r="S926" s="214"/>
      <c r="T926" s="214"/>
      <c r="U926" s="214"/>
    </row>
    <row r="927">
      <c r="M927" s="214"/>
      <c r="N927" s="214"/>
      <c r="O927" s="214"/>
      <c r="P927" s="214"/>
      <c r="Q927" s="214"/>
      <c r="R927" s="214"/>
      <c r="S927" s="214"/>
      <c r="T927" s="214"/>
      <c r="U927" s="214"/>
    </row>
    <row r="928">
      <c r="M928" s="214"/>
      <c r="N928" s="214"/>
      <c r="O928" s="214"/>
      <c r="P928" s="214"/>
      <c r="Q928" s="214"/>
      <c r="R928" s="214"/>
      <c r="S928" s="214"/>
      <c r="T928" s="214"/>
      <c r="U928" s="214"/>
    </row>
    <row r="929">
      <c r="M929" s="214"/>
      <c r="N929" s="214"/>
      <c r="O929" s="214"/>
      <c r="P929" s="214"/>
      <c r="Q929" s="214"/>
      <c r="R929" s="214"/>
      <c r="S929" s="214"/>
      <c r="T929" s="214"/>
      <c r="U929" s="214"/>
    </row>
    <row r="930">
      <c r="M930" s="214"/>
      <c r="N930" s="214"/>
      <c r="O930" s="214"/>
      <c r="P930" s="214"/>
      <c r="Q930" s="214"/>
      <c r="R930" s="214"/>
      <c r="S930" s="214"/>
      <c r="T930" s="214"/>
      <c r="U930" s="214"/>
    </row>
    <row r="931">
      <c r="M931" s="214"/>
      <c r="N931" s="214"/>
      <c r="O931" s="214"/>
      <c r="P931" s="214"/>
      <c r="Q931" s="214"/>
      <c r="R931" s="214"/>
      <c r="S931" s="214"/>
      <c r="T931" s="214"/>
      <c r="U931" s="214"/>
    </row>
    <row r="932">
      <c r="M932" s="214"/>
      <c r="N932" s="214"/>
      <c r="O932" s="214"/>
      <c r="P932" s="214"/>
      <c r="Q932" s="214"/>
      <c r="R932" s="214"/>
      <c r="S932" s="214"/>
      <c r="T932" s="214"/>
      <c r="U932" s="214"/>
    </row>
    <row r="933">
      <c r="M933" s="214"/>
      <c r="N933" s="214"/>
      <c r="O933" s="214"/>
      <c r="P933" s="214"/>
      <c r="Q933" s="214"/>
      <c r="R933" s="214"/>
      <c r="S933" s="214"/>
      <c r="T933" s="214"/>
      <c r="U933" s="214"/>
    </row>
    <row r="934">
      <c r="M934" s="214"/>
      <c r="N934" s="214"/>
      <c r="O934" s="214"/>
      <c r="P934" s="214"/>
      <c r="Q934" s="214"/>
      <c r="R934" s="214"/>
      <c r="S934" s="214"/>
      <c r="T934" s="214"/>
      <c r="U934" s="214"/>
    </row>
    <row r="935">
      <c r="M935" s="214"/>
      <c r="N935" s="214"/>
      <c r="O935" s="214"/>
      <c r="P935" s="214"/>
      <c r="Q935" s="214"/>
      <c r="R935" s="214"/>
      <c r="S935" s="214"/>
      <c r="T935" s="214"/>
      <c r="U935" s="214"/>
    </row>
    <row r="936">
      <c r="M936" s="214"/>
      <c r="N936" s="214"/>
      <c r="O936" s="214"/>
      <c r="P936" s="214"/>
      <c r="Q936" s="214"/>
      <c r="R936" s="214"/>
      <c r="S936" s="214"/>
      <c r="T936" s="214"/>
      <c r="U936" s="214"/>
    </row>
    <row r="937">
      <c r="M937" s="214"/>
      <c r="N937" s="214"/>
      <c r="O937" s="214"/>
      <c r="P937" s="214"/>
      <c r="Q937" s="214"/>
      <c r="R937" s="214"/>
      <c r="S937" s="214"/>
      <c r="T937" s="214"/>
      <c r="U937" s="214"/>
    </row>
    <row r="938">
      <c r="M938" s="214"/>
      <c r="N938" s="214"/>
      <c r="O938" s="214"/>
      <c r="P938" s="214"/>
      <c r="Q938" s="214"/>
      <c r="R938" s="214"/>
      <c r="S938" s="214"/>
      <c r="T938" s="214"/>
      <c r="U938" s="214"/>
    </row>
    <row r="939">
      <c r="M939" s="214"/>
      <c r="N939" s="214"/>
      <c r="O939" s="214"/>
      <c r="P939" s="214"/>
      <c r="Q939" s="214"/>
      <c r="R939" s="214"/>
      <c r="S939" s="214"/>
      <c r="T939" s="214"/>
      <c r="U939" s="214"/>
    </row>
    <row r="940">
      <c r="M940" s="214"/>
      <c r="N940" s="214"/>
      <c r="O940" s="214"/>
      <c r="P940" s="214"/>
      <c r="Q940" s="214"/>
      <c r="R940" s="214"/>
      <c r="S940" s="214"/>
      <c r="T940" s="214"/>
      <c r="U940" s="214"/>
    </row>
    <row r="941">
      <c r="M941" s="214"/>
      <c r="N941" s="214"/>
      <c r="O941" s="214"/>
      <c r="P941" s="214"/>
      <c r="Q941" s="214"/>
      <c r="R941" s="214"/>
      <c r="S941" s="214"/>
      <c r="T941" s="214"/>
      <c r="U941" s="214"/>
    </row>
    <row r="942">
      <c r="M942" s="214"/>
      <c r="N942" s="214"/>
      <c r="O942" s="214"/>
      <c r="P942" s="214"/>
      <c r="Q942" s="214"/>
      <c r="R942" s="214"/>
      <c r="S942" s="214"/>
      <c r="T942" s="214"/>
      <c r="U942" s="214"/>
    </row>
    <row r="943">
      <c r="M943" s="214"/>
      <c r="N943" s="214"/>
      <c r="O943" s="214"/>
      <c r="P943" s="214"/>
      <c r="Q943" s="214"/>
      <c r="R943" s="214"/>
      <c r="S943" s="214"/>
      <c r="T943" s="214"/>
      <c r="U943" s="214"/>
    </row>
    <row r="944">
      <c r="M944" s="214"/>
      <c r="N944" s="214"/>
      <c r="O944" s="214"/>
      <c r="P944" s="214"/>
      <c r="Q944" s="214"/>
      <c r="R944" s="214"/>
      <c r="S944" s="214"/>
      <c r="T944" s="214"/>
      <c r="U944" s="214"/>
    </row>
    <row r="945">
      <c r="M945" s="214"/>
      <c r="N945" s="214"/>
      <c r="O945" s="214"/>
      <c r="P945" s="214"/>
      <c r="Q945" s="214"/>
      <c r="R945" s="214"/>
      <c r="S945" s="214"/>
      <c r="T945" s="214"/>
      <c r="U945" s="214"/>
    </row>
    <row r="946">
      <c r="M946" s="214"/>
      <c r="N946" s="214"/>
      <c r="O946" s="214"/>
      <c r="P946" s="214"/>
      <c r="Q946" s="214"/>
      <c r="R946" s="214"/>
      <c r="S946" s="214"/>
      <c r="T946" s="214"/>
      <c r="U946" s="214"/>
    </row>
    <row r="947">
      <c r="M947" s="214"/>
      <c r="N947" s="214"/>
      <c r="O947" s="214"/>
      <c r="P947" s="214"/>
      <c r="Q947" s="214"/>
      <c r="R947" s="214"/>
      <c r="S947" s="214"/>
      <c r="T947" s="214"/>
      <c r="U947" s="214"/>
    </row>
    <row r="948">
      <c r="M948" s="214"/>
      <c r="N948" s="214"/>
      <c r="O948" s="214"/>
      <c r="P948" s="214"/>
      <c r="Q948" s="214"/>
      <c r="R948" s="214"/>
      <c r="S948" s="214"/>
      <c r="T948" s="214"/>
      <c r="U948" s="214"/>
    </row>
    <row r="949">
      <c r="M949" s="214"/>
      <c r="N949" s="214"/>
      <c r="O949" s="214"/>
      <c r="P949" s="214"/>
      <c r="Q949" s="214"/>
      <c r="R949" s="214"/>
      <c r="S949" s="214"/>
      <c r="T949" s="214"/>
      <c r="U949" s="214"/>
    </row>
    <row r="950">
      <c r="M950" s="214"/>
      <c r="N950" s="214"/>
      <c r="O950" s="214"/>
      <c r="P950" s="214"/>
      <c r="Q950" s="214"/>
      <c r="R950" s="214"/>
      <c r="S950" s="214"/>
      <c r="T950" s="214"/>
      <c r="U950" s="214"/>
    </row>
    <row r="951">
      <c r="M951" s="214"/>
      <c r="N951" s="214"/>
      <c r="O951" s="214"/>
      <c r="P951" s="214"/>
      <c r="Q951" s="214"/>
      <c r="R951" s="214"/>
      <c r="S951" s="214"/>
      <c r="T951" s="214"/>
      <c r="U951" s="214"/>
    </row>
    <row r="952">
      <c r="M952" s="214"/>
      <c r="N952" s="214"/>
      <c r="O952" s="214"/>
      <c r="P952" s="214"/>
      <c r="Q952" s="214"/>
      <c r="R952" s="214"/>
      <c r="S952" s="214"/>
      <c r="T952" s="214"/>
      <c r="U952" s="214"/>
    </row>
    <row r="953">
      <c r="M953" s="214"/>
      <c r="N953" s="214"/>
      <c r="O953" s="214"/>
      <c r="P953" s="214"/>
      <c r="Q953" s="214"/>
      <c r="R953" s="214"/>
      <c r="S953" s="214"/>
      <c r="T953" s="214"/>
      <c r="U953" s="214"/>
    </row>
    <row r="954">
      <c r="M954" s="214"/>
      <c r="N954" s="214"/>
      <c r="O954" s="214"/>
      <c r="P954" s="214"/>
      <c r="Q954" s="214"/>
      <c r="R954" s="214"/>
      <c r="S954" s="214"/>
      <c r="T954" s="214"/>
      <c r="U954" s="214"/>
    </row>
    <row r="955">
      <c r="M955" s="214"/>
      <c r="N955" s="214"/>
      <c r="O955" s="214"/>
      <c r="P955" s="214"/>
      <c r="Q955" s="214"/>
      <c r="R955" s="214"/>
      <c r="S955" s="214"/>
      <c r="T955" s="214"/>
      <c r="U955" s="214"/>
    </row>
    <row r="956">
      <c r="M956" s="214"/>
      <c r="N956" s="214"/>
      <c r="O956" s="214"/>
      <c r="P956" s="214"/>
      <c r="Q956" s="214"/>
      <c r="R956" s="214"/>
      <c r="S956" s="214"/>
      <c r="T956" s="214"/>
      <c r="U956" s="214"/>
    </row>
    <row r="957">
      <c r="M957" s="214"/>
      <c r="N957" s="214"/>
      <c r="O957" s="214"/>
      <c r="P957" s="214"/>
      <c r="Q957" s="214"/>
      <c r="R957" s="214"/>
      <c r="S957" s="214"/>
      <c r="T957" s="214"/>
      <c r="U957" s="214"/>
    </row>
    <row r="958">
      <c r="M958" s="214"/>
      <c r="N958" s="214"/>
      <c r="O958" s="214"/>
      <c r="P958" s="214"/>
      <c r="Q958" s="214"/>
      <c r="R958" s="214"/>
      <c r="S958" s="214"/>
      <c r="T958" s="214"/>
      <c r="U958" s="214"/>
    </row>
    <row r="959">
      <c r="M959" s="214"/>
      <c r="N959" s="214"/>
      <c r="O959" s="214"/>
      <c r="P959" s="214"/>
      <c r="Q959" s="214"/>
      <c r="R959" s="214"/>
      <c r="S959" s="214"/>
      <c r="T959" s="214"/>
      <c r="U959" s="214"/>
    </row>
    <row r="960">
      <c r="M960" s="214"/>
      <c r="N960" s="214"/>
      <c r="O960" s="214"/>
      <c r="P960" s="214"/>
      <c r="Q960" s="214"/>
      <c r="R960" s="214"/>
      <c r="S960" s="214"/>
      <c r="T960" s="214"/>
      <c r="U960" s="214"/>
    </row>
    <row r="961">
      <c r="M961" s="214"/>
      <c r="N961" s="214"/>
      <c r="O961" s="214"/>
      <c r="P961" s="214"/>
      <c r="Q961" s="214"/>
      <c r="R961" s="214"/>
      <c r="S961" s="214"/>
      <c r="T961" s="214"/>
      <c r="U961" s="214"/>
    </row>
    <row r="962">
      <c r="M962" s="214"/>
      <c r="N962" s="214"/>
      <c r="O962" s="214"/>
      <c r="P962" s="214"/>
      <c r="Q962" s="214"/>
      <c r="R962" s="214"/>
      <c r="S962" s="214"/>
      <c r="T962" s="214"/>
      <c r="U962" s="214"/>
    </row>
    <row r="963">
      <c r="M963" s="214"/>
      <c r="N963" s="214"/>
      <c r="O963" s="214"/>
      <c r="P963" s="214"/>
      <c r="Q963" s="214"/>
      <c r="R963" s="214"/>
      <c r="S963" s="214"/>
      <c r="T963" s="214"/>
      <c r="U963" s="214"/>
    </row>
    <row r="964">
      <c r="M964" s="214"/>
      <c r="N964" s="214"/>
      <c r="O964" s="214"/>
      <c r="P964" s="214"/>
      <c r="Q964" s="214"/>
      <c r="R964" s="214"/>
      <c r="S964" s="214"/>
      <c r="T964" s="214"/>
      <c r="U964" s="214"/>
    </row>
    <row r="965">
      <c r="M965" s="214"/>
      <c r="N965" s="214"/>
      <c r="O965" s="214"/>
      <c r="P965" s="214"/>
      <c r="Q965" s="214"/>
      <c r="R965" s="214"/>
      <c r="S965" s="214"/>
      <c r="T965" s="214"/>
      <c r="U965" s="214"/>
    </row>
    <row r="966">
      <c r="M966" s="214"/>
      <c r="N966" s="214"/>
      <c r="O966" s="214"/>
      <c r="P966" s="214"/>
      <c r="Q966" s="214"/>
      <c r="R966" s="214"/>
      <c r="S966" s="214"/>
      <c r="T966" s="214"/>
      <c r="U966" s="214"/>
    </row>
    <row r="967">
      <c r="M967" s="214"/>
      <c r="N967" s="214"/>
      <c r="O967" s="214"/>
      <c r="P967" s="214"/>
      <c r="Q967" s="214"/>
      <c r="R967" s="214"/>
      <c r="S967" s="214"/>
      <c r="T967" s="214"/>
      <c r="U967" s="214"/>
    </row>
    <row r="968">
      <c r="M968" s="214"/>
      <c r="N968" s="214"/>
      <c r="O968" s="214"/>
      <c r="P968" s="214"/>
      <c r="Q968" s="214"/>
      <c r="R968" s="214"/>
      <c r="S968" s="214"/>
      <c r="T968" s="214"/>
      <c r="U968" s="214"/>
    </row>
    <row r="969">
      <c r="M969" s="214"/>
      <c r="N969" s="214"/>
      <c r="O969" s="214"/>
      <c r="P969" s="214"/>
      <c r="Q969" s="214"/>
      <c r="R969" s="214"/>
      <c r="S969" s="214"/>
      <c r="T969" s="214"/>
      <c r="U969" s="214"/>
    </row>
    <row r="970">
      <c r="M970" s="214"/>
      <c r="N970" s="214"/>
      <c r="O970" s="214"/>
      <c r="P970" s="214"/>
      <c r="Q970" s="214"/>
      <c r="R970" s="214"/>
      <c r="S970" s="214"/>
      <c r="T970" s="214"/>
      <c r="U970" s="214"/>
    </row>
    <row r="971">
      <c r="M971" s="214"/>
      <c r="N971" s="214"/>
      <c r="O971" s="214"/>
      <c r="P971" s="214"/>
      <c r="Q971" s="214"/>
      <c r="R971" s="214"/>
      <c r="S971" s="214"/>
      <c r="T971" s="214"/>
      <c r="U971" s="214"/>
    </row>
    <row r="972">
      <c r="M972" s="214"/>
      <c r="N972" s="214"/>
      <c r="O972" s="214"/>
      <c r="P972" s="214"/>
      <c r="Q972" s="214"/>
      <c r="R972" s="214"/>
      <c r="S972" s="214"/>
      <c r="T972" s="214"/>
      <c r="U972" s="214"/>
    </row>
    <row r="973">
      <c r="M973" s="214"/>
      <c r="N973" s="214"/>
      <c r="O973" s="214"/>
      <c r="P973" s="214"/>
      <c r="Q973" s="214"/>
      <c r="R973" s="214"/>
      <c r="S973" s="214"/>
      <c r="T973" s="214"/>
      <c r="U973" s="214"/>
    </row>
    <row r="974">
      <c r="M974" s="214"/>
      <c r="N974" s="214"/>
      <c r="O974" s="214"/>
      <c r="P974" s="214"/>
      <c r="Q974" s="214"/>
      <c r="R974" s="214"/>
      <c r="S974" s="214"/>
      <c r="T974" s="214"/>
      <c r="U974" s="214"/>
    </row>
    <row r="975">
      <c r="M975" s="214"/>
      <c r="N975" s="214"/>
      <c r="O975" s="214"/>
      <c r="P975" s="214"/>
      <c r="Q975" s="214"/>
      <c r="R975" s="214"/>
      <c r="S975" s="214"/>
      <c r="T975" s="214"/>
      <c r="U975" s="214"/>
    </row>
    <row r="976">
      <c r="M976" s="214"/>
      <c r="N976" s="214"/>
      <c r="O976" s="214"/>
      <c r="P976" s="214"/>
      <c r="Q976" s="214"/>
      <c r="R976" s="214"/>
      <c r="S976" s="214"/>
      <c r="T976" s="214"/>
      <c r="U976" s="214"/>
    </row>
    <row r="977">
      <c r="M977" s="214"/>
      <c r="N977" s="214"/>
      <c r="O977" s="214"/>
      <c r="P977" s="214"/>
      <c r="Q977" s="214"/>
      <c r="R977" s="214"/>
      <c r="S977" s="214"/>
      <c r="T977" s="214"/>
      <c r="U977" s="214"/>
    </row>
    <row r="978">
      <c r="M978" s="214"/>
      <c r="N978" s="214"/>
      <c r="O978" s="214"/>
      <c r="P978" s="214"/>
      <c r="Q978" s="214"/>
      <c r="R978" s="214"/>
      <c r="S978" s="214"/>
      <c r="T978" s="214"/>
      <c r="U978" s="214"/>
    </row>
    <row r="979">
      <c r="M979" s="214"/>
      <c r="N979" s="214"/>
      <c r="O979" s="214"/>
      <c r="P979" s="214"/>
      <c r="Q979" s="214"/>
      <c r="R979" s="214"/>
      <c r="S979" s="214"/>
      <c r="T979" s="214"/>
      <c r="U979" s="214"/>
    </row>
    <row r="980">
      <c r="M980" s="214"/>
      <c r="N980" s="214"/>
      <c r="O980" s="214"/>
      <c r="P980" s="214"/>
      <c r="Q980" s="214"/>
      <c r="R980" s="214"/>
      <c r="S980" s="214"/>
      <c r="T980" s="214"/>
      <c r="U980" s="214"/>
    </row>
    <row r="981">
      <c r="M981" s="214"/>
      <c r="N981" s="214"/>
      <c r="O981" s="214"/>
      <c r="P981" s="214"/>
      <c r="Q981" s="214"/>
      <c r="R981" s="214"/>
      <c r="S981" s="214"/>
      <c r="T981" s="214"/>
      <c r="U981" s="214"/>
    </row>
    <row r="982">
      <c r="M982" s="214"/>
      <c r="N982" s="214"/>
      <c r="O982" s="214"/>
      <c r="P982" s="214"/>
      <c r="Q982" s="214"/>
      <c r="R982" s="214"/>
      <c r="S982" s="214"/>
      <c r="T982" s="214"/>
      <c r="U982" s="214"/>
    </row>
    <row r="983">
      <c r="M983" s="214"/>
      <c r="N983" s="214"/>
      <c r="O983" s="214"/>
      <c r="P983" s="214"/>
      <c r="Q983" s="214"/>
      <c r="R983" s="214"/>
      <c r="S983" s="214"/>
      <c r="T983" s="214"/>
      <c r="U983" s="214"/>
    </row>
    <row r="984">
      <c r="M984" s="214"/>
      <c r="N984" s="214"/>
      <c r="O984" s="214"/>
      <c r="P984" s="214"/>
      <c r="Q984" s="214"/>
      <c r="R984" s="214"/>
      <c r="S984" s="214"/>
      <c r="T984" s="214"/>
      <c r="U984" s="214"/>
    </row>
    <row r="985">
      <c r="M985" s="214"/>
      <c r="N985" s="214"/>
      <c r="O985" s="214"/>
      <c r="P985" s="214"/>
      <c r="Q985" s="214"/>
      <c r="R985" s="214"/>
      <c r="S985" s="214"/>
      <c r="T985" s="214"/>
      <c r="U985" s="214"/>
    </row>
    <row r="986">
      <c r="M986" s="214"/>
      <c r="N986" s="214"/>
      <c r="O986" s="214"/>
      <c r="P986" s="214"/>
      <c r="Q986" s="214"/>
      <c r="R986" s="214"/>
      <c r="S986" s="214"/>
      <c r="T986" s="214"/>
      <c r="U986" s="214"/>
    </row>
    <row r="987">
      <c r="M987" s="214"/>
      <c r="N987" s="214"/>
      <c r="O987" s="214"/>
      <c r="P987" s="214"/>
      <c r="Q987" s="214"/>
      <c r="R987" s="214"/>
      <c r="S987" s="214"/>
      <c r="T987" s="214"/>
      <c r="U987" s="214"/>
    </row>
    <row r="988">
      <c r="M988" s="214"/>
      <c r="N988" s="214"/>
      <c r="O988" s="214"/>
      <c r="P988" s="214"/>
      <c r="Q988" s="214"/>
      <c r="R988" s="214"/>
      <c r="S988" s="214"/>
      <c r="T988" s="214"/>
      <c r="U988" s="214"/>
    </row>
    <row r="989">
      <c r="M989" s="214"/>
      <c r="N989" s="214"/>
      <c r="O989" s="214"/>
      <c r="P989" s="214"/>
      <c r="Q989" s="214"/>
      <c r="R989" s="214"/>
      <c r="S989" s="214"/>
      <c r="T989" s="214"/>
      <c r="U989" s="214"/>
    </row>
    <row r="990">
      <c r="M990" s="214"/>
      <c r="N990" s="214"/>
      <c r="O990" s="214"/>
      <c r="P990" s="214"/>
      <c r="Q990" s="214"/>
      <c r="R990" s="214"/>
      <c r="S990" s="214"/>
      <c r="T990" s="214"/>
      <c r="U990" s="214"/>
    </row>
    <row r="991">
      <c r="M991" s="214"/>
      <c r="N991" s="214"/>
      <c r="O991" s="214"/>
      <c r="P991" s="214"/>
      <c r="Q991" s="214"/>
      <c r="R991" s="214"/>
      <c r="S991" s="214"/>
      <c r="T991" s="214"/>
      <c r="U991" s="214"/>
    </row>
    <row r="992">
      <c r="M992" s="214"/>
      <c r="N992" s="214"/>
      <c r="O992" s="214"/>
      <c r="P992" s="214"/>
      <c r="Q992" s="214"/>
      <c r="R992" s="214"/>
      <c r="S992" s="214"/>
      <c r="T992" s="214"/>
      <c r="U992" s="214"/>
    </row>
    <row r="993">
      <c r="M993" s="214"/>
      <c r="N993" s="214"/>
      <c r="O993" s="214"/>
      <c r="P993" s="214"/>
      <c r="Q993" s="214"/>
      <c r="R993" s="214"/>
      <c r="S993" s="214"/>
      <c r="T993" s="214"/>
      <c r="U993" s="214"/>
    </row>
    <row r="994">
      <c r="M994" s="214"/>
      <c r="N994" s="214"/>
      <c r="O994" s="214"/>
      <c r="P994" s="214"/>
      <c r="Q994" s="214"/>
      <c r="R994" s="214"/>
      <c r="S994" s="214"/>
      <c r="T994" s="214"/>
      <c r="U994" s="214"/>
    </row>
    <row r="995">
      <c r="M995" s="214"/>
      <c r="N995" s="214"/>
      <c r="O995" s="214"/>
      <c r="P995" s="214"/>
      <c r="Q995" s="214"/>
      <c r="R995" s="214"/>
      <c r="S995" s="214"/>
      <c r="T995" s="214"/>
      <c r="U995" s="214"/>
    </row>
    <row r="996">
      <c r="M996" s="214"/>
      <c r="N996" s="214"/>
      <c r="O996" s="214"/>
      <c r="P996" s="214"/>
      <c r="Q996" s="214"/>
      <c r="R996" s="214"/>
      <c r="S996" s="214"/>
      <c r="T996" s="214"/>
      <c r="U996" s="214"/>
    </row>
    <row r="997">
      <c r="M997" s="214"/>
      <c r="N997" s="214"/>
      <c r="O997" s="214"/>
      <c r="P997" s="214"/>
      <c r="Q997" s="214"/>
      <c r="R997" s="214"/>
      <c r="S997" s="214"/>
      <c r="T997" s="214"/>
      <c r="U997" s="214"/>
    </row>
    <row r="998">
      <c r="M998" s="214"/>
      <c r="N998" s="214"/>
      <c r="O998" s="214"/>
      <c r="P998" s="214"/>
      <c r="Q998" s="214"/>
      <c r="R998" s="214"/>
      <c r="S998" s="214"/>
      <c r="T998" s="214"/>
      <c r="U998" s="214"/>
    </row>
    <row r="999">
      <c r="M999" s="214"/>
      <c r="N999" s="214"/>
      <c r="O999" s="214"/>
      <c r="P999" s="214"/>
      <c r="Q999" s="214"/>
      <c r="R999" s="214"/>
      <c r="S999" s="214"/>
      <c r="T999" s="214"/>
      <c r="U999" s="214"/>
    </row>
    <row r="1000">
      <c r="M1000" s="214"/>
      <c r="N1000" s="214"/>
      <c r="O1000" s="214"/>
      <c r="P1000" s="214"/>
      <c r="Q1000" s="214"/>
      <c r="R1000" s="214"/>
      <c r="S1000" s="214"/>
      <c r="T1000" s="214"/>
      <c r="U1000" s="214"/>
    </row>
    <row r="1001">
      <c r="M1001" s="214"/>
      <c r="N1001" s="214"/>
      <c r="O1001" s="214"/>
      <c r="P1001" s="214"/>
      <c r="Q1001" s="214"/>
      <c r="R1001" s="214"/>
      <c r="S1001" s="214"/>
      <c r="T1001" s="214"/>
      <c r="U1001" s="214"/>
    </row>
  </sheetData>
  <mergeCells count="1">
    <mergeCell ref="A1:L1"/>
  </mergeCells>
  <dataValidations>
    <dataValidation type="list" allowBlank="1" showErrorMessage="1" sqref="M3:M22">
      <formula1>"Curtain,wallcovering,Loose furniture,Built-in,Electric appliance,Design ,Design&amp;turnkey,ready ,EQ ซ่อมแผ่นดินไหว"</formula1>
    </dataValidation>
    <dataValidation type="list" allowBlank="1" showErrorMessage="1" sqref="N3:N119">
      <formula1>"Starter set (S),Investor Pro(M),Fully design(L)"</formula1>
    </dataValidation>
    <dataValidation type="list" allowBlank="1" showErrorMessage="1" sqref="U3:U22">
      <formula1>"เบอร์ผิด/เบอร์นี้ไม่สามารถติดต่อได้ แต่ยังมีข้อมูลช่องทาง Email/Line/Facebook caht,ไม่มีคนตอบแชท facebook / instagram รอบที่ 1 &gt;&gt; start conversation,ไม่มีคนตอบแชท facebook / instagram รอบที่ 2 &gt;&gt; next day,ไม่มีคนตอบแชท facebook / instagram รอบที่ 3 &gt;&gt; เว้"&amp;"นสองวัน (วันที่ 5 หลังจากทักแชทรอบที่ 1),ไม่มีคนรับสาย/สายไม่ว่าง สาย 1 &gt;&gt; วันแรกที่ลูกค้าให้โทร หรือ วันที่ลูกค้าแจ้งเบอร์มา,ไม่มีคนรับสาย/สายไม่ว่าง สาย 2 &gt;&gt; 3 วัน นับจากวันแรก,ไม่มีคนรับสาย/สายไม่ว่าง สาย 3 &gt;&gt; 7 วัน นับจากวันแรก,ลูกค้าชำระเงินเรียบร้อย"&amp;",ส่งใบราคาหรือ ข้อมูลแพ็คเกจให้กับลูกค้าแล้ว,สอบถามสินค้าอื่นที่ไม่มีในโชว์รูม,เสนอราคาแล้ว แต่ขอเวลาตัดสินใจก่อน7,เสนอราคาแล้ว ทำนัดลูกค้าอีกรอบ,เสนอราคาแล้ว รอตัดสินใจ เปรียบเทียบกับคู่แข่ง,เสนอราคาแล้ว รอลูกค้าเลือกวันเข้าเลือกวัสดุ,เสนอราคาแล้ว รอส่วน"&amp;"ลด,เสนอราคาแล้ว หรือ พอร์ตบริษัทแล้วรอทำนัดลูกค้าแล้ว รอลูกค้าไปสำรวจหน้าSite,ออกแบบในเสนอราคาให้ลูกค้าเรียบร้อยแล้ว,ระหว่างคุยรายละเอียด"</formula1>
    </dataValidation>
    <dataValidation type="list" allowBlank="1" showErrorMessage="1" sqref="P3:P22">
      <formula1>"20%,50%,90%"</formula1>
    </dataValidation>
    <dataValidation type="list" allowBlank="1" showErrorMessage="1" sqref="R3:R22">
      <formula1>"Briefing,Contract,Lead,Quotation,Closed"</formula1>
    </dataValidation>
    <dataValidation type="list" allowBlank="1" showErrorMessage="1" sqref="T3:T119">
      <formula1>"Call,Line,E-mail"</formula1>
    </dataValidation>
    <dataValidation type="list" allowBlank="1" showErrorMessage="1" sqref="Q3:Q119">
      <formula1>"PON,AUN,Yingying,Hack,Josh,Pang"</formula1>
    </dataValidation>
  </dataValidation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75" t="s">
        <v>6225</v>
      </c>
    </row>
    <row r="2">
      <c r="A2" s="1876" t="s">
        <v>3433</v>
      </c>
      <c r="B2" s="1876" t="s">
        <v>4052</v>
      </c>
      <c r="C2" s="1876" t="s">
        <v>3437</v>
      </c>
      <c r="D2" s="1876" t="s">
        <v>32</v>
      </c>
      <c r="E2" s="1876" t="s">
        <v>3434</v>
      </c>
      <c r="F2" s="1876" t="s">
        <v>3435</v>
      </c>
      <c r="G2" s="1876" t="s">
        <v>3436</v>
      </c>
      <c r="H2" s="1876" t="s">
        <v>5910</v>
      </c>
      <c r="I2" s="1876" t="s">
        <v>4865</v>
      </c>
      <c r="J2" s="1876" t="s">
        <v>240</v>
      </c>
      <c r="K2" s="1876" t="s">
        <v>4055</v>
      </c>
      <c r="L2" s="1876" t="s">
        <v>208</v>
      </c>
    </row>
    <row r="3">
      <c r="A3" s="1877">
        <v>1.0</v>
      </c>
      <c r="B3" s="1878" t="s">
        <v>4057</v>
      </c>
      <c r="C3" s="1878">
        <v>2.0</v>
      </c>
      <c r="D3" s="1878" t="s">
        <v>2266</v>
      </c>
      <c r="E3" s="1878" t="s">
        <v>3061</v>
      </c>
      <c r="F3" s="1878">
        <v>6.16264936E8</v>
      </c>
      <c r="G3" s="1878" t="s">
        <v>6226</v>
      </c>
      <c r="H3" s="1878" t="s">
        <v>4099</v>
      </c>
      <c r="I3" s="1878" t="s">
        <v>5915</v>
      </c>
      <c r="J3" s="1878" t="s">
        <v>6227</v>
      </c>
      <c r="K3" s="1879">
        <v>1390000.0</v>
      </c>
      <c r="L3" s="1880"/>
    </row>
    <row r="4">
      <c r="A4" s="1881">
        <v>2.0</v>
      </c>
      <c r="B4" s="1882" t="s">
        <v>4057</v>
      </c>
      <c r="C4" s="1882">
        <v>2.0</v>
      </c>
      <c r="D4" s="1882" t="s">
        <v>2263</v>
      </c>
      <c r="E4" s="1882" t="s">
        <v>3063</v>
      </c>
      <c r="F4" s="1882">
        <v>9.6946426E8</v>
      </c>
      <c r="G4" s="1882" t="s">
        <v>96</v>
      </c>
      <c r="H4" s="1882" t="s">
        <v>4099</v>
      </c>
      <c r="I4" s="1882" t="s">
        <v>5915</v>
      </c>
      <c r="J4" s="1882" t="s">
        <v>6227</v>
      </c>
      <c r="K4" s="1883">
        <v>1390000.0</v>
      </c>
      <c r="L4" s="1884"/>
    </row>
    <row r="5">
      <c r="A5" s="1877">
        <v>3.0</v>
      </c>
      <c r="B5" s="1878" t="s">
        <v>4057</v>
      </c>
      <c r="C5" s="1878">
        <v>2.0</v>
      </c>
      <c r="D5" s="1878" t="s">
        <v>3093</v>
      </c>
      <c r="E5" s="1878" t="s">
        <v>3094</v>
      </c>
      <c r="F5" s="1878">
        <v>9.84690456E8</v>
      </c>
      <c r="G5" s="1878" t="s">
        <v>6228</v>
      </c>
      <c r="H5" s="1878" t="s">
        <v>4099</v>
      </c>
      <c r="I5" s="1878" t="s">
        <v>5915</v>
      </c>
      <c r="J5" s="1878" t="s">
        <v>6227</v>
      </c>
      <c r="K5" s="1879">
        <v>1390000.0</v>
      </c>
      <c r="L5" s="1880"/>
    </row>
    <row r="6">
      <c r="A6" s="1881">
        <v>4.0</v>
      </c>
      <c r="B6" s="1882" t="s">
        <v>4057</v>
      </c>
      <c r="C6" s="1882">
        <v>2.0</v>
      </c>
      <c r="D6" s="1882" t="s">
        <v>3126</v>
      </c>
      <c r="E6" s="1882" t="s">
        <v>3127</v>
      </c>
      <c r="F6" s="1882">
        <v>8.9922233E8</v>
      </c>
      <c r="G6" s="1882" t="s">
        <v>6229</v>
      </c>
      <c r="H6" s="1882" t="s">
        <v>4149</v>
      </c>
      <c r="I6" s="1882" t="s">
        <v>5915</v>
      </c>
      <c r="J6" s="1882" t="s">
        <v>321</v>
      </c>
      <c r="K6" s="1883">
        <v>1290000.0</v>
      </c>
      <c r="L6" s="1884"/>
    </row>
    <row r="7">
      <c r="A7" s="1877">
        <v>5.0</v>
      </c>
      <c r="B7" s="1878" t="s">
        <v>4057</v>
      </c>
      <c r="C7" s="1878">
        <v>2.0</v>
      </c>
      <c r="D7" s="1878" t="s">
        <v>3129</v>
      </c>
      <c r="E7" s="1878" t="s">
        <v>3130</v>
      </c>
      <c r="F7" s="1878">
        <v>8.56670076E8</v>
      </c>
      <c r="G7" s="1878" t="s">
        <v>6230</v>
      </c>
      <c r="H7" s="1878" t="s">
        <v>4099</v>
      </c>
      <c r="I7" s="1878" t="s">
        <v>5915</v>
      </c>
      <c r="J7" s="1878" t="s">
        <v>321</v>
      </c>
      <c r="K7" s="1879">
        <v>1390000.0</v>
      </c>
      <c r="L7" s="1880"/>
    </row>
    <row r="8">
      <c r="A8" s="1881">
        <v>6.0</v>
      </c>
      <c r="B8" s="1882" t="s">
        <v>4057</v>
      </c>
      <c r="C8" s="1882">
        <v>2.0</v>
      </c>
      <c r="D8" s="1882" t="s">
        <v>2552</v>
      </c>
      <c r="E8" s="1882" t="s">
        <v>3132</v>
      </c>
      <c r="F8" s="1882">
        <v>6.41471542E8</v>
      </c>
      <c r="G8" s="1882" t="s">
        <v>6231</v>
      </c>
      <c r="H8" s="1882" t="s">
        <v>4099</v>
      </c>
      <c r="I8" s="1882" t="s">
        <v>5915</v>
      </c>
      <c r="J8" s="1882" t="s">
        <v>321</v>
      </c>
      <c r="K8" s="1883">
        <v>1390000.0</v>
      </c>
      <c r="L8" s="1884"/>
    </row>
    <row r="9">
      <c r="A9" s="1877">
        <v>7.0</v>
      </c>
      <c r="B9" s="1878" t="s">
        <v>4057</v>
      </c>
      <c r="C9" s="1878">
        <v>2.0</v>
      </c>
      <c r="D9" s="1878" t="s">
        <v>3134</v>
      </c>
      <c r="E9" s="1878" t="s">
        <v>3135</v>
      </c>
      <c r="F9" s="1878">
        <v>9.19426292E8</v>
      </c>
      <c r="G9" s="1878" t="s">
        <v>6232</v>
      </c>
      <c r="H9" s="1878" t="s">
        <v>4149</v>
      </c>
      <c r="I9" s="1878" t="s">
        <v>5915</v>
      </c>
      <c r="J9" s="1878" t="s">
        <v>321</v>
      </c>
      <c r="K9" s="1879">
        <v>1290000.0</v>
      </c>
      <c r="L9" s="1880"/>
    </row>
    <row r="10">
      <c r="A10" s="1881">
        <v>8.0</v>
      </c>
      <c r="B10" s="1882" t="s">
        <v>4057</v>
      </c>
      <c r="C10" s="1882">
        <v>2.0</v>
      </c>
      <c r="D10" s="1882" t="s">
        <v>2563</v>
      </c>
      <c r="E10" s="1882" t="s">
        <v>3137</v>
      </c>
      <c r="F10" s="1882">
        <v>8.36614922E8</v>
      </c>
      <c r="G10" s="1882" t="s">
        <v>6233</v>
      </c>
      <c r="H10" s="1882" t="s">
        <v>4149</v>
      </c>
      <c r="I10" s="1882" t="s">
        <v>5915</v>
      </c>
      <c r="J10" s="1882" t="s">
        <v>321</v>
      </c>
      <c r="K10" s="1883">
        <v>1290000.0</v>
      </c>
      <c r="L10" s="1884"/>
    </row>
    <row r="11">
      <c r="A11" s="1877">
        <v>9.0</v>
      </c>
      <c r="B11" s="1878" t="s">
        <v>4057</v>
      </c>
      <c r="C11" s="1878">
        <v>2.0</v>
      </c>
      <c r="D11" s="1878" t="s">
        <v>3153</v>
      </c>
      <c r="E11" s="1878" t="s">
        <v>3154</v>
      </c>
      <c r="F11" s="1878">
        <v>8.22703178E8</v>
      </c>
      <c r="G11" s="1878" t="s">
        <v>6234</v>
      </c>
      <c r="H11" s="1878" t="s">
        <v>4516</v>
      </c>
      <c r="I11" s="1878" t="s">
        <v>5915</v>
      </c>
      <c r="J11" s="1878" t="s">
        <v>5916</v>
      </c>
      <c r="K11" s="1879">
        <v>1490000.0</v>
      </c>
      <c r="L11" s="1880"/>
    </row>
    <row r="12">
      <c r="A12" s="1881">
        <v>10.0</v>
      </c>
      <c r="B12" s="1882" t="s">
        <v>4057</v>
      </c>
      <c r="C12" s="1882">
        <v>3.0</v>
      </c>
      <c r="D12" s="1882" t="s">
        <v>2140</v>
      </c>
      <c r="E12" s="1882" t="s">
        <v>3156</v>
      </c>
      <c r="F12" s="1882">
        <v>8.39491315E8</v>
      </c>
      <c r="G12" s="1882" t="s">
        <v>6235</v>
      </c>
      <c r="H12" s="1882" t="s">
        <v>4099</v>
      </c>
      <c r="I12" s="1882" t="s">
        <v>5915</v>
      </c>
      <c r="J12" s="1882" t="s">
        <v>6236</v>
      </c>
      <c r="K12" s="1883">
        <v>1190000.0</v>
      </c>
      <c r="L12" s="1884"/>
    </row>
    <row r="13">
      <c r="A13" s="1877">
        <v>11.0</v>
      </c>
      <c r="B13" s="1878" t="s">
        <v>4057</v>
      </c>
      <c r="C13" s="1878">
        <v>3.0</v>
      </c>
      <c r="D13" s="1878" t="s">
        <v>3158</v>
      </c>
      <c r="E13" s="1878" t="s">
        <v>3159</v>
      </c>
      <c r="F13" s="1878">
        <v>9.59316605E8</v>
      </c>
      <c r="G13" s="1878" t="s">
        <v>6237</v>
      </c>
      <c r="H13" s="1878" t="s">
        <v>4099</v>
      </c>
      <c r="I13" s="1878" t="s">
        <v>5915</v>
      </c>
      <c r="J13" s="1878" t="s">
        <v>6238</v>
      </c>
      <c r="K13" s="1879">
        <v>1200000.0</v>
      </c>
      <c r="L13" s="1880"/>
    </row>
    <row r="14">
      <c r="A14" s="1881">
        <v>12.0</v>
      </c>
      <c r="B14" s="1882" t="s">
        <v>4057</v>
      </c>
      <c r="C14" s="1882">
        <v>3.0</v>
      </c>
      <c r="D14" s="1882" t="s">
        <v>2584</v>
      </c>
      <c r="E14" s="1882" t="s">
        <v>3161</v>
      </c>
      <c r="F14" s="1882">
        <v>8.58303829E8</v>
      </c>
      <c r="G14" s="1882" t="s">
        <v>6239</v>
      </c>
      <c r="H14" s="1882" t="s">
        <v>4099</v>
      </c>
      <c r="I14" s="1882" t="s">
        <v>5915</v>
      </c>
      <c r="J14" s="1882" t="s">
        <v>321</v>
      </c>
      <c r="K14" s="1883">
        <v>1200000.0</v>
      </c>
      <c r="L14" s="1884"/>
    </row>
    <row r="15">
      <c r="A15" s="1877">
        <v>13.0</v>
      </c>
      <c r="B15" s="1878" t="s">
        <v>4057</v>
      </c>
      <c r="C15" s="1878">
        <v>3.0</v>
      </c>
      <c r="D15" s="1878" t="s">
        <v>2146</v>
      </c>
      <c r="E15" s="1878" t="s">
        <v>3180</v>
      </c>
      <c r="F15" s="1878">
        <v>8.19241404E8</v>
      </c>
      <c r="G15" s="1878" t="s">
        <v>6240</v>
      </c>
      <c r="H15" s="1878" t="s">
        <v>4149</v>
      </c>
      <c r="I15" s="1878" t="s">
        <v>5915</v>
      </c>
      <c r="J15" s="1878" t="s">
        <v>6241</v>
      </c>
      <c r="K15" s="1879">
        <v>1200000.0</v>
      </c>
      <c r="L15" s="1880"/>
    </row>
    <row r="16">
      <c r="A16" s="1881">
        <v>14.0</v>
      </c>
      <c r="B16" s="1882" t="s">
        <v>4057</v>
      </c>
      <c r="C16" s="1882">
        <v>3.0</v>
      </c>
      <c r="D16" s="1882" t="s">
        <v>2116</v>
      </c>
      <c r="E16" s="1882" t="s">
        <v>3220</v>
      </c>
      <c r="F16" s="1882">
        <v>9.68825867E8</v>
      </c>
      <c r="G16" s="1882" t="s">
        <v>6242</v>
      </c>
      <c r="H16" s="1882" t="s">
        <v>4099</v>
      </c>
      <c r="I16" s="1882" t="s">
        <v>5915</v>
      </c>
      <c r="J16" s="1882" t="s">
        <v>5916</v>
      </c>
      <c r="K16" s="1883">
        <v>1200000.0</v>
      </c>
      <c r="L16" s="1884"/>
    </row>
    <row r="17">
      <c r="A17" s="1877">
        <v>15.0</v>
      </c>
      <c r="B17" s="1878" t="s">
        <v>4057</v>
      </c>
      <c r="C17" s="1878">
        <v>3.0</v>
      </c>
      <c r="D17" s="1878" t="s">
        <v>595</v>
      </c>
      <c r="E17" s="1878" t="s">
        <v>3223</v>
      </c>
      <c r="F17" s="1878">
        <v>8.16935698E8</v>
      </c>
      <c r="G17" s="1878" t="s">
        <v>6243</v>
      </c>
      <c r="H17" s="1878" t="s">
        <v>4099</v>
      </c>
      <c r="I17" s="1878" t="s">
        <v>5915</v>
      </c>
      <c r="J17" s="1878" t="s">
        <v>6238</v>
      </c>
      <c r="K17" s="1879">
        <v>1200000.0</v>
      </c>
      <c r="L17" s="1880"/>
    </row>
    <row r="18">
      <c r="A18" s="1881">
        <v>16.0</v>
      </c>
      <c r="B18" s="1882" t="s">
        <v>4057</v>
      </c>
      <c r="C18" s="1882">
        <v>3.0</v>
      </c>
      <c r="D18" s="1882" t="s">
        <v>2718</v>
      </c>
      <c r="E18" s="1882" t="s">
        <v>3225</v>
      </c>
      <c r="F18" s="1882">
        <v>9.76922294E8</v>
      </c>
      <c r="G18" s="1882" t="s">
        <v>6244</v>
      </c>
      <c r="H18" s="1882" t="s">
        <v>4099</v>
      </c>
      <c r="I18" s="1882" t="s">
        <v>5915</v>
      </c>
      <c r="J18" s="1882" t="s">
        <v>6245</v>
      </c>
      <c r="K18" s="1883">
        <v>1390000.0</v>
      </c>
      <c r="L18" s="1884"/>
    </row>
    <row r="19">
      <c r="A19" s="1877">
        <v>17.0</v>
      </c>
      <c r="B19" s="1878" t="s">
        <v>4057</v>
      </c>
      <c r="C19" s="1878">
        <v>3.0</v>
      </c>
      <c r="D19" s="1878" t="s">
        <v>2590</v>
      </c>
      <c r="E19" s="1878" t="s">
        <v>3227</v>
      </c>
      <c r="F19" s="1878">
        <v>6.23982291E8</v>
      </c>
      <c r="G19" s="1878" t="s">
        <v>6246</v>
      </c>
      <c r="H19" s="1878" t="s">
        <v>4099</v>
      </c>
      <c r="I19" s="1878" t="s">
        <v>5915</v>
      </c>
      <c r="J19" s="1878" t="s">
        <v>5916</v>
      </c>
      <c r="K19" s="1879">
        <v>1200000.0</v>
      </c>
      <c r="L19" s="1880"/>
    </row>
    <row r="20">
      <c r="A20" s="1881">
        <v>18.0</v>
      </c>
      <c r="B20" s="1882" t="s">
        <v>4057</v>
      </c>
      <c r="C20" s="1882">
        <v>3.0</v>
      </c>
      <c r="D20" s="1882" t="s">
        <v>2155</v>
      </c>
      <c r="E20" s="1882" t="s">
        <v>3229</v>
      </c>
      <c r="F20" s="1882">
        <v>9.52489375E8</v>
      </c>
      <c r="G20" s="1885"/>
      <c r="H20" s="1882" t="s">
        <v>4149</v>
      </c>
      <c r="I20" s="1882" t="s">
        <v>5915</v>
      </c>
      <c r="J20" s="1882" t="s">
        <v>6241</v>
      </c>
      <c r="K20" s="1883">
        <v>1200000.0</v>
      </c>
      <c r="L20" s="1884"/>
    </row>
    <row r="21">
      <c r="A21" s="1877">
        <v>19.0</v>
      </c>
      <c r="B21" s="1878" t="s">
        <v>4057</v>
      </c>
      <c r="C21" s="1878">
        <v>3.0</v>
      </c>
      <c r="D21" s="1878" t="s">
        <v>2593</v>
      </c>
      <c r="E21" s="1878" t="s">
        <v>3231</v>
      </c>
      <c r="F21" s="1878">
        <v>8.97058306E8</v>
      </c>
      <c r="G21" s="1878" t="s">
        <v>6247</v>
      </c>
      <c r="H21" s="1878" t="s">
        <v>4099</v>
      </c>
      <c r="I21" s="1878" t="s">
        <v>5915</v>
      </c>
      <c r="J21" s="1878" t="s">
        <v>321</v>
      </c>
      <c r="K21" s="1879">
        <v>1390000.0</v>
      </c>
      <c r="L21" s="1880"/>
    </row>
    <row r="22">
      <c r="A22" s="1881">
        <v>20.0</v>
      </c>
      <c r="B22" s="1882" t="s">
        <v>4057</v>
      </c>
      <c r="C22" s="1882">
        <v>3.0</v>
      </c>
      <c r="D22" s="1882" t="s">
        <v>2606</v>
      </c>
      <c r="E22" s="1882" t="s">
        <v>3288</v>
      </c>
      <c r="F22" s="1882">
        <v>8.91674137E8</v>
      </c>
      <c r="G22" s="1882" t="s">
        <v>6248</v>
      </c>
      <c r="H22" s="1882" t="s">
        <v>4099</v>
      </c>
      <c r="I22" s="1882" t="s">
        <v>5915</v>
      </c>
      <c r="J22" s="1882" t="s">
        <v>5916</v>
      </c>
      <c r="K22" s="1883">
        <v>1200000.0</v>
      </c>
      <c r="L22" s="1884"/>
    </row>
    <row r="23">
      <c r="A23" s="1877">
        <v>21.0</v>
      </c>
      <c r="B23" s="1878" t="s">
        <v>4057</v>
      </c>
      <c r="C23" s="1878">
        <v>3.0</v>
      </c>
      <c r="D23" s="1878" t="s">
        <v>2171</v>
      </c>
      <c r="E23" s="1878" t="s">
        <v>3290</v>
      </c>
      <c r="F23" s="1878">
        <v>8.05341309E8</v>
      </c>
      <c r="G23" s="1878" t="s">
        <v>6249</v>
      </c>
      <c r="H23" s="1878" t="s">
        <v>4099</v>
      </c>
      <c r="I23" s="1878" t="s">
        <v>5915</v>
      </c>
      <c r="J23" s="1878" t="s">
        <v>6241</v>
      </c>
      <c r="K23" s="1879">
        <v>1200000.0</v>
      </c>
      <c r="L23" s="1880"/>
    </row>
    <row r="24">
      <c r="A24" s="1881">
        <v>22.0</v>
      </c>
      <c r="B24" s="1882" t="s">
        <v>4057</v>
      </c>
      <c r="C24" s="1882">
        <v>3.0</v>
      </c>
      <c r="D24" s="1882" t="s">
        <v>2614</v>
      </c>
      <c r="E24" s="1882" t="s">
        <v>3292</v>
      </c>
      <c r="F24" s="1882">
        <v>6.22955889E8</v>
      </c>
      <c r="G24" s="1882" t="s">
        <v>6250</v>
      </c>
      <c r="H24" s="1882" t="s">
        <v>4099</v>
      </c>
      <c r="I24" s="1882" t="s">
        <v>5915</v>
      </c>
      <c r="J24" s="1882" t="s">
        <v>6238</v>
      </c>
      <c r="K24" s="1883">
        <v>1190000.0</v>
      </c>
      <c r="L24" s="1884"/>
    </row>
    <row r="25">
      <c r="A25" s="1877">
        <v>23.0</v>
      </c>
      <c r="B25" s="1878" t="s">
        <v>4057</v>
      </c>
      <c r="C25" s="1878">
        <v>3.0</v>
      </c>
      <c r="D25" s="1878" t="s">
        <v>3294</v>
      </c>
      <c r="E25" s="1878" t="s">
        <v>3295</v>
      </c>
      <c r="F25" s="1878">
        <v>8.5070802E8</v>
      </c>
      <c r="G25" s="1878" t="s">
        <v>6251</v>
      </c>
      <c r="H25" s="1878" t="s">
        <v>4149</v>
      </c>
      <c r="I25" s="1878" t="s">
        <v>5915</v>
      </c>
      <c r="J25" s="1878" t="s">
        <v>5916</v>
      </c>
      <c r="K25" s="1879">
        <v>1190000.0</v>
      </c>
      <c r="L25" s="1880"/>
    </row>
    <row r="26">
      <c r="A26" s="1881">
        <v>24.0</v>
      </c>
      <c r="B26" s="1882" t="s">
        <v>4057</v>
      </c>
      <c r="C26" s="1882">
        <v>4.0</v>
      </c>
      <c r="D26" s="1882" t="s">
        <v>2628</v>
      </c>
      <c r="E26" s="1882" t="s">
        <v>3299</v>
      </c>
      <c r="F26" s="1882">
        <v>8.48879311E8</v>
      </c>
      <c r="G26" s="1885"/>
      <c r="H26" s="1882" t="s">
        <v>4149</v>
      </c>
      <c r="I26" s="1882" t="s">
        <v>5915</v>
      </c>
      <c r="J26" s="1882" t="s">
        <v>5916</v>
      </c>
      <c r="K26" s="1883">
        <v>1190000.0</v>
      </c>
      <c r="L26" s="1884"/>
    </row>
    <row r="27">
      <c r="A27" s="1877">
        <v>25.0</v>
      </c>
      <c r="B27" s="1878" t="s">
        <v>4057</v>
      </c>
      <c r="C27" s="1878">
        <v>4.0</v>
      </c>
      <c r="D27" s="1878" t="s">
        <v>3301</v>
      </c>
      <c r="E27" s="1878" t="s">
        <v>3302</v>
      </c>
      <c r="F27" s="1878">
        <v>9.06609216E8</v>
      </c>
      <c r="G27" s="1878" t="s">
        <v>6252</v>
      </c>
      <c r="H27" s="1878" t="s">
        <v>4099</v>
      </c>
      <c r="I27" s="1878" t="s">
        <v>5915</v>
      </c>
      <c r="J27" s="1878" t="s">
        <v>5916</v>
      </c>
      <c r="K27" s="1879">
        <v>1200000.0</v>
      </c>
      <c r="L27" s="1880"/>
    </row>
    <row r="28">
      <c r="A28" s="1881">
        <v>26.0</v>
      </c>
      <c r="B28" s="1882" t="s">
        <v>4057</v>
      </c>
      <c r="C28" s="1882">
        <v>4.0</v>
      </c>
      <c r="D28" s="1882" t="s">
        <v>2179</v>
      </c>
      <c r="E28" s="1882" t="s">
        <v>3304</v>
      </c>
      <c r="F28" s="1882">
        <v>8.15553049E8</v>
      </c>
      <c r="G28" s="1882" t="s">
        <v>6253</v>
      </c>
      <c r="H28" s="1882" t="s">
        <v>4099</v>
      </c>
      <c r="I28" s="1882" t="s">
        <v>5915</v>
      </c>
      <c r="J28" s="1882" t="s">
        <v>5916</v>
      </c>
      <c r="K28" s="1883">
        <v>1190000.0</v>
      </c>
      <c r="L28" s="1884"/>
    </row>
    <row r="29">
      <c r="A29" s="1877">
        <v>27.0</v>
      </c>
      <c r="B29" s="1878" t="s">
        <v>4057</v>
      </c>
      <c r="C29" s="1878">
        <v>4.0</v>
      </c>
      <c r="D29" s="1878" t="s">
        <v>6254</v>
      </c>
      <c r="E29" s="1878" t="s">
        <v>3304</v>
      </c>
      <c r="F29" s="1878">
        <v>8.15553049E8</v>
      </c>
      <c r="G29" s="1878" t="s">
        <v>6253</v>
      </c>
      <c r="H29" s="1878" t="s">
        <v>4099</v>
      </c>
      <c r="I29" s="1878" t="s">
        <v>5915</v>
      </c>
      <c r="J29" s="1878" t="s">
        <v>5916</v>
      </c>
      <c r="K29" s="1879">
        <v>1190000.0</v>
      </c>
      <c r="L29" s="1880"/>
    </row>
    <row r="30">
      <c r="A30" s="1881">
        <v>28.0</v>
      </c>
      <c r="B30" s="1882" t="s">
        <v>4057</v>
      </c>
      <c r="C30" s="1882">
        <v>4.0</v>
      </c>
      <c r="D30" s="1882" t="s">
        <v>2182</v>
      </c>
      <c r="E30" s="1882" t="s">
        <v>3306</v>
      </c>
      <c r="F30" s="1882">
        <v>8.55539665E8</v>
      </c>
      <c r="G30" s="1882" t="s">
        <v>6255</v>
      </c>
      <c r="H30" s="1882" t="s">
        <v>4516</v>
      </c>
      <c r="I30" s="1882" t="s">
        <v>5915</v>
      </c>
      <c r="J30" s="1882" t="s">
        <v>6241</v>
      </c>
      <c r="K30" s="1883">
        <v>1200000.0</v>
      </c>
      <c r="L30" s="1884"/>
    </row>
    <row r="31">
      <c r="A31" s="1877">
        <v>29.0</v>
      </c>
      <c r="B31" s="1878" t="s">
        <v>4057</v>
      </c>
      <c r="C31" s="1878">
        <v>4.0</v>
      </c>
      <c r="D31" s="1878" t="s">
        <v>2185</v>
      </c>
      <c r="E31" s="1878" t="s">
        <v>3306</v>
      </c>
      <c r="F31" s="1878">
        <v>8.55539665E8</v>
      </c>
      <c r="G31" s="1878" t="s">
        <v>6255</v>
      </c>
      <c r="H31" s="1878" t="s">
        <v>4516</v>
      </c>
      <c r="I31" s="1878" t="s">
        <v>5915</v>
      </c>
      <c r="J31" s="1878" t="s">
        <v>6241</v>
      </c>
      <c r="K31" s="1879">
        <v>1200000.0</v>
      </c>
      <c r="L31" s="1880"/>
    </row>
    <row r="32">
      <c r="A32" s="1881">
        <v>30.0</v>
      </c>
      <c r="B32" s="1882" t="s">
        <v>4057</v>
      </c>
      <c r="C32" s="1882">
        <v>4.0</v>
      </c>
      <c r="D32" s="1882" t="s">
        <v>3308</v>
      </c>
      <c r="E32" s="1882" t="s">
        <v>3309</v>
      </c>
      <c r="F32" s="1882">
        <v>8.18424562E8</v>
      </c>
      <c r="G32" s="1882" t="s">
        <v>6256</v>
      </c>
      <c r="H32" s="1882" t="s">
        <v>4099</v>
      </c>
      <c r="I32" s="1882" t="s">
        <v>5915</v>
      </c>
      <c r="J32" s="1882" t="s">
        <v>6241</v>
      </c>
      <c r="K32" s="1883">
        <v>1200000.0</v>
      </c>
      <c r="L32" s="1884"/>
    </row>
    <row r="33">
      <c r="A33" s="1877">
        <v>31.0</v>
      </c>
      <c r="B33" s="1878" t="s">
        <v>4057</v>
      </c>
      <c r="C33" s="1878">
        <v>4.0</v>
      </c>
      <c r="D33" s="1878" t="s">
        <v>2741</v>
      </c>
      <c r="E33" s="1878" t="s">
        <v>3309</v>
      </c>
      <c r="F33" s="1878">
        <v>8.18424562E8</v>
      </c>
      <c r="G33" s="1878" t="s">
        <v>6256</v>
      </c>
      <c r="H33" s="1878" t="s">
        <v>4099</v>
      </c>
      <c r="I33" s="1878" t="s">
        <v>5915</v>
      </c>
      <c r="J33" s="1878" t="s">
        <v>6241</v>
      </c>
      <c r="K33" s="1879">
        <v>1200000.0</v>
      </c>
      <c r="L33" s="1880"/>
    </row>
    <row r="34">
      <c r="A34" s="1881">
        <v>32.0</v>
      </c>
      <c r="B34" s="1882" t="s">
        <v>4057</v>
      </c>
      <c r="C34" s="1882">
        <v>4.0</v>
      </c>
      <c r="D34" s="1882" t="s">
        <v>2654</v>
      </c>
      <c r="E34" s="1882" t="s">
        <v>3311</v>
      </c>
      <c r="F34" s="1882">
        <v>8.88485159E8</v>
      </c>
      <c r="G34" s="1882" t="s">
        <v>6257</v>
      </c>
      <c r="H34" s="1882" t="s">
        <v>4099</v>
      </c>
      <c r="I34" s="1882" t="s">
        <v>5915</v>
      </c>
      <c r="J34" s="1882" t="s">
        <v>5916</v>
      </c>
      <c r="K34" s="1883">
        <v>1190000.0</v>
      </c>
      <c r="L34" s="1884"/>
    </row>
    <row r="35">
      <c r="A35" s="1877">
        <v>33.0</v>
      </c>
      <c r="B35" s="1878" t="s">
        <v>4057</v>
      </c>
      <c r="C35" s="1878">
        <v>4.0</v>
      </c>
      <c r="D35" s="1878" t="s">
        <v>2757</v>
      </c>
      <c r="E35" s="1878" t="s">
        <v>3311</v>
      </c>
      <c r="F35" s="1878">
        <v>8.88485159E8</v>
      </c>
      <c r="G35" s="1878" t="s">
        <v>6257</v>
      </c>
      <c r="H35" s="1878" t="s">
        <v>4099</v>
      </c>
      <c r="I35" s="1878" t="s">
        <v>5915</v>
      </c>
      <c r="J35" s="1878" t="s">
        <v>5916</v>
      </c>
      <c r="K35" s="1879">
        <v>1190000.0</v>
      </c>
      <c r="L35" s="1880"/>
    </row>
    <row r="36">
      <c r="A36" s="1881">
        <v>34.0</v>
      </c>
      <c r="B36" s="1882" t="s">
        <v>4057</v>
      </c>
      <c r="C36" s="1882">
        <v>4.0</v>
      </c>
      <c r="D36" s="1882" t="s">
        <v>2657</v>
      </c>
      <c r="E36" s="1882" t="s">
        <v>3312</v>
      </c>
      <c r="F36" s="1882">
        <v>8.89541696E8</v>
      </c>
      <c r="G36" s="1882" t="s">
        <v>6258</v>
      </c>
      <c r="H36" s="1882" t="s">
        <v>4099</v>
      </c>
      <c r="I36" s="1882" t="s">
        <v>5915</v>
      </c>
      <c r="J36" s="1882" t="s">
        <v>321</v>
      </c>
      <c r="K36" s="1883">
        <v>1190000.0</v>
      </c>
      <c r="L36" s="1884"/>
    </row>
    <row r="37">
      <c r="A37" s="1877">
        <v>35.0</v>
      </c>
      <c r="B37" s="1878" t="s">
        <v>4057</v>
      </c>
      <c r="C37" s="1878">
        <v>4.0</v>
      </c>
      <c r="D37" s="1878" t="s">
        <v>904</v>
      </c>
      <c r="E37" s="1878" t="s">
        <v>3312</v>
      </c>
      <c r="F37" s="1878">
        <v>8.89541696E8</v>
      </c>
      <c r="G37" s="1878" t="s">
        <v>6258</v>
      </c>
      <c r="H37" s="1878" t="s">
        <v>4099</v>
      </c>
      <c r="I37" s="1878" t="s">
        <v>5915</v>
      </c>
      <c r="J37" s="1878" t="s">
        <v>321</v>
      </c>
      <c r="K37" s="1879">
        <v>1190000.0</v>
      </c>
      <c r="L37" s="1880"/>
    </row>
    <row r="38">
      <c r="A38" s="1881">
        <v>36.0</v>
      </c>
      <c r="B38" s="1882" t="s">
        <v>4057</v>
      </c>
      <c r="C38" s="1882">
        <v>4.0</v>
      </c>
      <c r="D38" s="1882" t="s">
        <v>2192</v>
      </c>
      <c r="E38" s="1882" t="s">
        <v>3313</v>
      </c>
      <c r="F38" s="1882">
        <v>8.96877042E8</v>
      </c>
      <c r="G38" s="1882" t="s">
        <v>6259</v>
      </c>
      <c r="H38" s="1882" t="s">
        <v>4149</v>
      </c>
      <c r="I38" s="1882" t="s">
        <v>5915</v>
      </c>
      <c r="J38" s="1882" t="s">
        <v>5916</v>
      </c>
      <c r="K38" s="1883">
        <v>1190000.0</v>
      </c>
      <c r="L38" s="1884"/>
    </row>
    <row r="39">
      <c r="A39" s="1877">
        <v>37.0</v>
      </c>
      <c r="B39" s="1878" t="s">
        <v>4057</v>
      </c>
      <c r="C39" s="1878">
        <v>4.0</v>
      </c>
      <c r="D39" s="1878" t="s">
        <v>2664</v>
      </c>
      <c r="E39" s="1878" t="s">
        <v>3314</v>
      </c>
      <c r="F39" s="1878">
        <v>8.86692451E8</v>
      </c>
      <c r="G39" s="1878" t="s">
        <v>6260</v>
      </c>
      <c r="H39" s="1878" t="s">
        <v>4099</v>
      </c>
      <c r="I39" s="1878" t="s">
        <v>5915</v>
      </c>
      <c r="J39" s="1878" t="s">
        <v>321</v>
      </c>
      <c r="K39" s="1879">
        <v>1190000.0</v>
      </c>
      <c r="L39" s="1880"/>
    </row>
    <row r="40">
      <c r="A40" s="1881">
        <v>38.0</v>
      </c>
      <c r="B40" s="1882" t="s">
        <v>4057</v>
      </c>
      <c r="C40" s="1882">
        <v>4.0</v>
      </c>
      <c r="D40" s="1882" t="s">
        <v>1974</v>
      </c>
      <c r="E40" s="1882" t="s">
        <v>3315</v>
      </c>
      <c r="F40" s="1882">
        <v>8.75761381E8</v>
      </c>
      <c r="G40" s="1885"/>
      <c r="H40" s="1882" t="s">
        <v>4099</v>
      </c>
      <c r="I40" s="1882" t="s">
        <v>5915</v>
      </c>
      <c r="J40" s="1882" t="s">
        <v>321</v>
      </c>
      <c r="K40" s="1883">
        <v>1190000.0</v>
      </c>
      <c r="L40" s="1884"/>
    </row>
    <row r="41">
      <c r="A41" s="1877">
        <v>39.0</v>
      </c>
      <c r="B41" s="1878" t="s">
        <v>4057</v>
      </c>
      <c r="C41" s="1878">
        <v>4.0</v>
      </c>
      <c r="D41" s="1878" t="s">
        <v>2128</v>
      </c>
      <c r="E41" s="1878" t="s">
        <v>3315</v>
      </c>
      <c r="F41" s="1878">
        <v>8.75761381E8</v>
      </c>
      <c r="G41" s="1886"/>
      <c r="H41" s="1878" t="s">
        <v>4099</v>
      </c>
      <c r="I41" s="1878" t="s">
        <v>5915</v>
      </c>
      <c r="J41" s="1878" t="s">
        <v>321</v>
      </c>
      <c r="K41" s="1879">
        <v>1190000.0</v>
      </c>
      <c r="L41" s="1880"/>
    </row>
    <row r="42">
      <c r="A42" s="1881">
        <v>40.0</v>
      </c>
      <c r="B42" s="1882" t="s">
        <v>4057</v>
      </c>
      <c r="C42" s="1882">
        <v>5.0</v>
      </c>
      <c r="D42" s="1882" t="s">
        <v>2284</v>
      </c>
      <c r="E42" s="1882" t="s">
        <v>3316</v>
      </c>
      <c r="F42" s="1882">
        <v>6.52267714E8</v>
      </c>
      <c r="G42" s="1885"/>
      <c r="H42" s="1882" t="s">
        <v>4094</v>
      </c>
      <c r="I42" s="1882" t="s">
        <v>5915</v>
      </c>
      <c r="J42" s="1882" t="s">
        <v>6238</v>
      </c>
      <c r="K42" s="1883">
        <v>1190000.0</v>
      </c>
      <c r="L42" s="1884"/>
    </row>
    <row r="43">
      <c r="A43" s="1877">
        <v>41.0</v>
      </c>
      <c r="B43" s="1878" t="s">
        <v>4057</v>
      </c>
      <c r="C43" s="1878">
        <v>5.0</v>
      </c>
      <c r="D43" s="1878" t="s">
        <v>2210</v>
      </c>
      <c r="E43" s="1878" t="s">
        <v>3317</v>
      </c>
      <c r="F43" s="1878">
        <v>9.65638832E8</v>
      </c>
      <c r="G43" s="1878" t="s">
        <v>6261</v>
      </c>
      <c r="H43" s="1878" t="s">
        <v>4099</v>
      </c>
      <c r="I43" s="1878" t="s">
        <v>5915</v>
      </c>
      <c r="J43" s="1878" t="s">
        <v>6262</v>
      </c>
      <c r="K43" s="1879">
        <v>1190000.0</v>
      </c>
      <c r="L43" s="1880"/>
    </row>
    <row r="44">
      <c r="A44" s="1881">
        <v>42.0</v>
      </c>
      <c r="B44" s="1882" t="s">
        <v>4057</v>
      </c>
      <c r="C44" s="1882">
        <v>5.0</v>
      </c>
      <c r="D44" s="1882" t="s">
        <v>2036</v>
      </c>
      <c r="E44" s="1882" t="s">
        <v>3318</v>
      </c>
      <c r="F44" s="1882">
        <v>6.46459644E8</v>
      </c>
      <c r="G44" s="1882" t="s">
        <v>6263</v>
      </c>
      <c r="H44" s="1882" t="s">
        <v>4149</v>
      </c>
      <c r="I44" s="1882" t="s">
        <v>5915</v>
      </c>
      <c r="J44" s="1882" t="s">
        <v>6236</v>
      </c>
      <c r="K44" s="1883">
        <v>1200000.0</v>
      </c>
      <c r="L44" s="1884"/>
    </row>
    <row r="45">
      <c r="A45" s="1877">
        <v>43.0</v>
      </c>
      <c r="B45" s="1878" t="s">
        <v>4057</v>
      </c>
      <c r="C45" s="1878">
        <v>5.0</v>
      </c>
      <c r="D45" s="1878" t="s">
        <v>2126</v>
      </c>
      <c r="E45" s="1878" t="s">
        <v>3319</v>
      </c>
      <c r="F45" s="1878">
        <v>9.45897401E8</v>
      </c>
      <c r="G45" s="1878" t="s">
        <v>6264</v>
      </c>
      <c r="H45" s="1878" t="s">
        <v>4099</v>
      </c>
      <c r="I45" s="1878" t="s">
        <v>5915</v>
      </c>
      <c r="J45" s="1878" t="s">
        <v>5916</v>
      </c>
      <c r="K45" s="1879">
        <v>1190000.0</v>
      </c>
      <c r="L45" s="1880"/>
    </row>
    <row r="46">
      <c r="A46" s="1881">
        <v>44.0</v>
      </c>
      <c r="B46" s="1882" t="s">
        <v>4057</v>
      </c>
      <c r="C46" s="1882">
        <v>5.0</v>
      </c>
      <c r="D46" s="1882" t="s">
        <v>2228</v>
      </c>
      <c r="E46" s="1882" t="s">
        <v>3321</v>
      </c>
      <c r="F46" s="1882">
        <v>8.83086681E8</v>
      </c>
      <c r="G46" s="1882" t="s">
        <v>6265</v>
      </c>
      <c r="H46" s="1882" t="s">
        <v>4099</v>
      </c>
      <c r="I46" s="1882" t="s">
        <v>5915</v>
      </c>
      <c r="J46" s="1882" t="s">
        <v>5916</v>
      </c>
      <c r="K46" s="1883">
        <v>1200000.0</v>
      </c>
      <c r="L46" s="1884"/>
    </row>
    <row r="47">
      <c r="A47" s="1877">
        <v>45.0</v>
      </c>
      <c r="B47" s="1878" t="s">
        <v>4057</v>
      </c>
      <c r="C47" s="1878">
        <v>5.0</v>
      </c>
      <c r="D47" s="1878" t="s">
        <v>2799</v>
      </c>
      <c r="E47" s="1878" t="s">
        <v>3323</v>
      </c>
      <c r="F47" s="1878">
        <v>9.61456491E8</v>
      </c>
      <c r="G47" s="1878" t="s">
        <v>6266</v>
      </c>
      <c r="H47" s="1878" t="s">
        <v>4149</v>
      </c>
      <c r="I47" s="1878" t="s">
        <v>5915</v>
      </c>
      <c r="J47" s="1878" t="s">
        <v>321</v>
      </c>
      <c r="K47" s="1879">
        <v>1200000.0</v>
      </c>
      <c r="L47" s="1880"/>
    </row>
    <row r="48">
      <c r="A48" s="1881">
        <v>46.0</v>
      </c>
      <c r="B48" s="1882" t="s">
        <v>4057</v>
      </c>
      <c r="C48" s="1882">
        <v>5.0</v>
      </c>
      <c r="D48" s="1882" t="s">
        <v>2802</v>
      </c>
      <c r="E48" s="1882" t="s">
        <v>6267</v>
      </c>
      <c r="F48" s="1882">
        <v>8.19356535E8</v>
      </c>
      <c r="G48" s="1882" t="s">
        <v>6268</v>
      </c>
      <c r="H48" s="1882" t="s">
        <v>4099</v>
      </c>
      <c r="I48" s="1882" t="s">
        <v>5915</v>
      </c>
      <c r="J48" s="1882" t="s">
        <v>5916</v>
      </c>
      <c r="K48" s="1883">
        <v>1200000.0</v>
      </c>
      <c r="L48" s="1884"/>
    </row>
    <row r="49">
      <c r="A49" s="1877">
        <v>47.0</v>
      </c>
      <c r="B49" s="1878" t="s">
        <v>4057</v>
      </c>
      <c r="C49" s="1878">
        <v>5.0</v>
      </c>
      <c r="D49" s="1878" t="s">
        <v>302</v>
      </c>
      <c r="E49" s="1878" t="s">
        <v>6269</v>
      </c>
      <c r="F49" s="1878">
        <v>8.99932727E8</v>
      </c>
      <c r="G49" s="1878" t="s">
        <v>6270</v>
      </c>
      <c r="H49" s="1878" t="s">
        <v>4099</v>
      </c>
      <c r="I49" s="1878" t="s">
        <v>5915</v>
      </c>
      <c r="J49" s="1878" t="s">
        <v>6241</v>
      </c>
      <c r="K49" s="1879">
        <v>1200000.0</v>
      </c>
      <c r="L49" s="1880"/>
    </row>
    <row r="50">
      <c r="A50" s="1881">
        <v>48.0</v>
      </c>
      <c r="B50" s="1882" t="s">
        <v>4057</v>
      </c>
      <c r="C50" s="1882">
        <v>5.0</v>
      </c>
      <c r="D50" s="1882" t="s">
        <v>2237</v>
      </c>
      <c r="E50" s="1882" t="s">
        <v>6271</v>
      </c>
      <c r="F50" s="1882">
        <v>9.82632635E8</v>
      </c>
      <c r="G50" s="1882" t="s">
        <v>6272</v>
      </c>
      <c r="H50" s="1882" t="s">
        <v>4099</v>
      </c>
      <c r="I50" s="1882" t="s">
        <v>5915</v>
      </c>
      <c r="J50" s="1882" t="s">
        <v>6238</v>
      </c>
      <c r="K50" s="1883">
        <v>1300000.0</v>
      </c>
      <c r="L50" s="1884"/>
    </row>
    <row r="51">
      <c r="A51" s="1877">
        <v>49.0</v>
      </c>
      <c r="B51" s="1878" t="s">
        <v>4057</v>
      </c>
      <c r="C51" s="1878">
        <v>5.0</v>
      </c>
      <c r="D51" s="1878" t="s">
        <v>2242</v>
      </c>
      <c r="E51" s="1878" t="s">
        <v>6273</v>
      </c>
      <c r="F51" s="1878">
        <v>6.24414264E8</v>
      </c>
      <c r="G51" s="1878" t="s">
        <v>6274</v>
      </c>
      <c r="H51" s="1878" t="s">
        <v>4099</v>
      </c>
      <c r="I51" s="1878" t="s">
        <v>5915</v>
      </c>
      <c r="J51" s="1878" t="s">
        <v>321</v>
      </c>
      <c r="K51" s="1879">
        <v>1190000.0</v>
      </c>
      <c r="L51" s="1880"/>
    </row>
    <row r="52">
      <c r="A52" s="1881">
        <v>50.0</v>
      </c>
      <c r="B52" s="1882" t="s">
        <v>4057</v>
      </c>
      <c r="C52" s="1882">
        <v>5.0</v>
      </c>
      <c r="D52" s="1882" t="s">
        <v>2820</v>
      </c>
      <c r="E52" s="1882" t="s">
        <v>6275</v>
      </c>
      <c r="F52" s="1882">
        <v>8.68776346E8</v>
      </c>
      <c r="G52" s="1882" t="s">
        <v>6276</v>
      </c>
      <c r="H52" s="1882" t="s">
        <v>4149</v>
      </c>
      <c r="I52" s="1882" t="s">
        <v>5915</v>
      </c>
      <c r="J52" s="1882" t="s">
        <v>6241</v>
      </c>
      <c r="K52" s="1883">
        <v>1190000.0</v>
      </c>
      <c r="L52" s="1884"/>
    </row>
    <row r="53">
      <c r="A53" s="1877">
        <v>51.0</v>
      </c>
      <c r="B53" s="1878" t="s">
        <v>4057</v>
      </c>
      <c r="C53" s="1878">
        <v>5.0</v>
      </c>
      <c r="D53" s="1878" t="s">
        <v>6277</v>
      </c>
      <c r="E53" s="1878" t="s">
        <v>6278</v>
      </c>
      <c r="F53" s="1878">
        <v>8.6970857E8</v>
      </c>
      <c r="G53" s="1886"/>
      <c r="H53" s="1878" t="s">
        <v>4099</v>
      </c>
      <c r="I53" s="1878" t="s">
        <v>5915</v>
      </c>
      <c r="J53" s="1878" t="s">
        <v>6236</v>
      </c>
      <c r="K53" s="1879">
        <v>1190000.0</v>
      </c>
      <c r="L53" s="1880"/>
    </row>
    <row r="54">
      <c r="A54" s="1881">
        <v>52.0</v>
      </c>
      <c r="B54" s="1882" t="s">
        <v>4057</v>
      </c>
      <c r="C54" s="1882">
        <v>6.0</v>
      </c>
      <c r="D54" s="1882" t="s">
        <v>2109</v>
      </c>
      <c r="E54" s="1882" t="s">
        <v>3139</v>
      </c>
      <c r="F54" s="1882">
        <v>8.91732845E8</v>
      </c>
      <c r="G54" s="1882" t="s">
        <v>6279</v>
      </c>
      <c r="H54" s="1882" t="s">
        <v>4149</v>
      </c>
      <c r="I54" s="1882" t="s">
        <v>5915</v>
      </c>
      <c r="J54" s="1882" t="s">
        <v>6238</v>
      </c>
      <c r="K54" s="1883">
        <v>1200000.0</v>
      </c>
      <c r="L54" s="1884"/>
    </row>
    <row r="55">
      <c r="A55" s="1877">
        <v>53.0</v>
      </c>
      <c r="B55" s="1878" t="s">
        <v>4057</v>
      </c>
      <c r="C55" s="1878">
        <v>6.0</v>
      </c>
      <c r="D55" s="1878" t="s">
        <v>2119</v>
      </c>
      <c r="E55" s="1878" t="s">
        <v>6280</v>
      </c>
      <c r="F55" s="1878">
        <v>8.53237571E8</v>
      </c>
      <c r="G55" s="1878" t="s">
        <v>6281</v>
      </c>
      <c r="H55" s="1878" t="s">
        <v>4099</v>
      </c>
      <c r="I55" s="1878" t="s">
        <v>5915</v>
      </c>
      <c r="J55" s="1878" t="s">
        <v>5916</v>
      </c>
      <c r="K55" s="1879">
        <v>1190000.0</v>
      </c>
      <c r="L55" s="1880"/>
    </row>
    <row r="56">
      <c r="A56" s="1881">
        <v>54.0</v>
      </c>
      <c r="B56" s="1882" t="s">
        <v>4057</v>
      </c>
      <c r="C56" s="1882">
        <v>6.0</v>
      </c>
      <c r="D56" s="1882" t="s">
        <v>2825</v>
      </c>
      <c r="E56" s="1882" t="s">
        <v>6282</v>
      </c>
      <c r="F56" s="1882">
        <v>9.22416661E8</v>
      </c>
      <c r="G56" s="1882" t="s">
        <v>6283</v>
      </c>
      <c r="H56" s="1882" t="s">
        <v>4099</v>
      </c>
      <c r="I56" s="1882" t="s">
        <v>5915</v>
      </c>
      <c r="J56" s="1882" t="s">
        <v>6241</v>
      </c>
      <c r="K56" s="1883">
        <v>1200000.0</v>
      </c>
      <c r="L56" s="1884"/>
    </row>
    <row r="57">
      <c r="A57" s="1877">
        <v>55.0</v>
      </c>
      <c r="B57" s="1878" t="s">
        <v>4057</v>
      </c>
      <c r="C57" s="1878">
        <v>6.0</v>
      </c>
      <c r="D57" s="1878" t="s">
        <v>6284</v>
      </c>
      <c r="E57" s="1878" t="s">
        <v>6285</v>
      </c>
      <c r="F57" s="1878">
        <v>6.39538127E8</v>
      </c>
      <c r="G57" s="1878" t="s">
        <v>6286</v>
      </c>
      <c r="H57" s="1878" t="s">
        <v>4099</v>
      </c>
      <c r="I57" s="1878" t="s">
        <v>5915</v>
      </c>
      <c r="J57" s="1878" t="s">
        <v>6287</v>
      </c>
      <c r="K57" s="1879">
        <v>1200000.0</v>
      </c>
      <c r="L57" s="1880"/>
    </row>
    <row r="58">
      <c r="A58" s="1881">
        <v>56.0</v>
      </c>
      <c r="B58" s="1882" t="s">
        <v>4057</v>
      </c>
      <c r="C58" s="1882">
        <v>6.0</v>
      </c>
      <c r="D58" s="1882" t="s">
        <v>6288</v>
      </c>
      <c r="E58" s="1882" t="s">
        <v>6289</v>
      </c>
      <c r="F58" s="1882">
        <v>8.15737448E8</v>
      </c>
      <c r="G58" s="1882" t="s">
        <v>6290</v>
      </c>
      <c r="H58" s="1882" t="s">
        <v>4516</v>
      </c>
      <c r="I58" s="1882" t="s">
        <v>5915</v>
      </c>
      <c r="J58" s="1882" t="s">
        <v>6241</v>
      </c>
      <c r="K58" s="1883">
        <v>1200000.0</v>
      </c>
      <c r="L58" s="1884"/>
    </row>
    <row r="59">
      <c r="A59" s="1877">
        <v>57.0</v>
      </c>
      <c r="B59" s="1878" t="s">
        <v>4057</v>
      </c>
      <c r="C59" s="1878">
        <v>6.0</v>
      </c>
      <c r="D59" s="1878" t="s">
        <v>4209</v>
      </c>
      <c r="E59" s="1878" t="s">
        <v>6291</v>
      </c>
      <c r="F59" s="1878">
        <v>9.09920491E8</v>
      </c>
      <c r="G59" s="1878" t="s">
        <v>6292</v>
      </c>
      <c r="H59" s="1878" t="s">
        <v>4149</v>
      </c>
      <c r="I59" s="1878" t="s">
        <v>5915</v>
      </c>
      <c r="J59" s="1878" t="s">
        <v>5916</v>
      </c>
      <c r="K59" s="1879">
        <v>1200000.0</v>
      </c>
      <c r="L59" s="1880"/>
    </row>
    <row r="60">
      <c r="A60" s="1881">
        <v>58.0</v>
      </c>
      <c r="B60" s="1882" t="s">
        <v>4057</v>
      </c>
      <c r="C60" s="1882">
        <v>6.0</v>
      </c>
      <c r="D60" s="1882" t="s">
        <v>2827</v>
      </c>
      <c r="E60" s="1882" t="s">
        <v>6293</v>
      </c>
      <c r="F60" s="1882">
        <v>8.92034515E8</v>
      </c>
      <c r="G60" s="1882" t="s">
        <v>6294</v>
      </c>
      <c r="H60" s="1882" t="s">
        <v>4128</v>
      </c>
      <c r="I60" s="1882" t="s">
        <v>5915</v>
      </c>
      <c r="J60" s="1882" t="s">
        <v>6236</v>
      </c>
      <c r="K60" s="1883">
        <v>1200000.0</v>
      </c>
      <c r="L60" s="1884"/>
    </row>
    <row r="61">
      <c r="A61" s="1877">
        <v>59.0</v>
      </c>
      <c r="B61" s="1878" t="s">
        <v>4057</v>
      </c>
      <c r="C61" s="1878">
        <v>6.0</v>
      </c>
      <c r="D61" s="1878" t="s">
        <v>2829</v>
      </c>
      <c r="E61" s="1878" t="s">
        <v>6295</v>
      </c>
      <c r="F61" s="1878">
        <v>9.49531555E8</v>
      </c>
      <c r="G61" s="1878" t="s">
        <v>6296</v>
      </c>
      <c r="H61" s="1878" t="s">
        <v>4099</v>
      </c>
      <c r="I61" s="1878" t="s">
        <v>5915</v>
      </c>
      <c r="J61" s="1878" t="s">
        <v>6241</v>
      </c>
      <c r="K61" s="1879">
        <v>1200000.0</v>
      </c>
      <c r="L61" s="1880"/>
    </row>
    <row r="62">
      <c r="A62" s="1881">
        <v>60.0</v>
      </c>
      <c r="B62" s="1882" t="s">
        <v>4057</v>
      </c>
      <c r="C62" s="1882">
        <v>6.0</v>
      </c>
      <c r="D62" s="1882" t="s">
        <v>2831</v>
      </c>
      <c r="E62" s="1882" t="s">
        <v>6295</v>
      </c>
      <c r="F62" s="1882">
        <v>9.49531555E8</v>
      </c>
      <c r="G62" s="1882" t="s">
        <v>6296</v>
      </c>
      <c r="H62" s="1882" t="s">
        <v>4099</v>
      </c>
      <c r="I62" s="1882" t="s">
        <v>5915</v>
      </c>
      <c r="J62" s="1882" t="s">
        <v>6241</v>
      </c>
      <c r="K62" s="1883">
        <v>1200000.0</v>
      </c>
      <c r="L62" s="1884"/>
    </row>
    <row r="63">
      <c r="A63" s="1877">
        <v>61.0</v>
      </c>
      <c r="B63" s="1878" t="s">
        <v>4057</v>
      </c>
      <c r="C63" s="1878">
        <v>6.0</v>
      </c>
      <c r="D63" s="1878" t="s">
        <v>4217</v>
      </c>
      <c r="E63" s="1878" t="s">
        <v>3180</v>
      </c>
      <c r="F63" s="1878">
        <v>8.19241404E8</v>
      </c>
      <c r="G63" s="1878" t="s">
        <v>6240</v>
      </c>
      <c r="H63" s="1878" t="s">
        <v>4128</v>
      </c>
      <c r="I63" s="1878" t="s">
        <v>5915</v>
      </c>
      <c r="J63" s="1878" t="s">
        <v>6236</v>
      </c>
      <c r="K63" s="1879">
        <v>1190000.0</v>
      </c>
      <c r="L63" s="1880"/>
    </row>
    <row r="64">
      <c r="A64" s="1881">
        <v>62.0</v>
      </c>
      <c r="B64" s="1882" t="s">
        <v>4057</v>
      </c>
      <c r="C64" s="1882">
        <v>6.0</v>
      </c>
      <c r="D64" s="1882" t="s">
        <v>4219</v>
      </c>
      <c r="E64" s="1882" t="s">
        <v>6297</v>
      </c>
      <c r="F64" s="1882">
        <v>9.59868778E8</v>
      </c>
      <c r="G64" s="1882" t="s">
        <v>6298</v>
      </c>
      <c r="H64" s="1882" t="s">
        <v>4099</v>
      </c>
      <c r="I64" s="1882" t="s">
        <v>5915</v>
      </c>
      <c r="J64" s="1882" t="s">
        <v>6238</v>
      </c>
      <c r="K64" s="1883">
        <v>1200000.0</v>
      </c>
      <c r="L64" s="1884"/>
    </row>
    <row r="65">
      <c r="A65" s="1877">
        <v>63.0</v>
      </c>
      <c r="B65" s="1878" t="s">
        <v>4057</v>
      </c>
      <c r="C65" s="1878">
        <v>6.0</v>
      </c>
      <c r="D65" s="1878" t="s">
        <v>2308</v>
      </c>
      <c r="E65" s="1878" t="s">
        <v>3288</v>
      </c>
      <c r="F65" s="1878">
        <v>8.91674137E8</v>
      </c>
      <c r="G65" s="1878" t="s">
        <v>6248</v>
      </c>
      <c r="H65" s="1878" t="s">
        <v>4099</v>
      </c>
      <c r="I65" s="1878" t="s">
        <v>5915</v>
      </c>
      <c r="J65" s="1878" t="s">
        <v>5916</v>
      </c>
      <c r="K65" s="1879">
        <v>1190000.0</v>
      </c>
      <c r="L65" s="1880"/>
    </row>
    <row r="66">
      <c r="A66" s="1881">
        <v>64.0</v>
      </c>
      <c r="B66" s="1882" t="s">
        <v>4057</v>
      </c>
      <c r="C66" s="1882">
        <v>6.0</v>
      </c>
      <c r="D66" s="1882" t="s">
        <v>2982</v>
      </c>
      <c r="E66" s="1882" t="s">
        <v>3288</v>
      </c>
      <c r="F66" s="1882">
        <v>8.91674137E8</v>
      </c>
      <c r="G66" s="1882" t="s">
        <v>6248</v>
      </c>
      <c r="H66" s="1882" t="s">
        <v>4099</v>
      </c>
      <c r="I66" s="1882" t="s">
        <v>5915</v>
      </c>
      <c r="J66" s="1882" t="s">
        <v>5916</v>
      </c>
      <c r="K66" s="1883">
        <v>1190000.0</v>
      </c>
      <c r="L66" s="1884"/>
    </row>
    <row r="67">
      <c r="A67" s="1877">
        <v>65.0</v>
      </c>
      <c r="B67" s="1878" t="s">
        <v>4057</v>
      </c>
      <c r="C67" s="1878">
        <v>6.0</v>
      </c>
      <c r="D67" s="1878" t="s">
        <v>310</v>
      </c>
      <c r="E67" s="1878" t="s">
        <v>6299</v>
      </c>
      <c r="F67" s="1878">
        <v>9.69894774E8</v>
      </c>
      <c r="G67" s="1878" t="s">
        <v>6300</v>
      </c>
      <c r="H67" s="1878" t="s">
        <v>4099</v>
      </c>
      <c r="I67" s="1878" t="s">
        <v>5915</v>
      </c>
      <c r="J67" s="1878" t="s">
        <v>5916</v>
      </c>
      <c r="K67" s="1879">
        <v>1190000.0</v>
      </c>
      <c r="L67" s="1880"/>
    </row>
    <row r="68">
      <c r="A68" s="1881">
        <v>66.0</v>
      </c>
      <c r="B68" s="1882" t="s">
        <v>4057</v>
      </c>
      <c r="C68" s="1882">
        <v>6.0</v>
      </c>
      <c r="D68" s="1882" t="s">
        <v>4952</v>
      </c>
      <c r="E68" s="1882" t="s">
        <v>6301</v>
      </c>
      <c r="F68" s="1882">
        <v>8.60455515E8</v>
      </c>
      <c r="G68" s="1882" t="s">
        <v>6302</v>
      </c>
      <c r="H68" s="1882" t="s">
        <v>4149</v>
      </c>
      <c r="I68" s="1882" t="s">
        <v>5915</v>
      </c>
      <c r="J68" s="1882" t="s">
        <v>5916</v>
      </c>
      <c r="K68" s="1883">
        <v>1190000.0</v>
      </c>
      <c r="L68" s="1884"/>
    </row>
    <row r="69">
      <c r="A69" s="1877">
        <v>67.0</v>
      </c>
      <c r="B69" s="1878" t="s">
        <v>4057</v>
      </c>
      <c r="C69" s="1878">
        <v>7.0</v>
      </c>
      <c r="D69" s="1878" t="s">
        <v>6303</v>
      </c>
      <c r="E69" s="1878" t="s">
        <v>6304</v>
      </c>
      <c r="F69" s="1878">
        <v>8.678988E8</v>
      </c>
      <c r="G69" s="1886"/>
      <c r="H69" s="1878" t="s">
        <v>4149</v>
      </c>
      <c r="I69" s="1878" t="s">
        <v>5915</v>
      </c>
      <c r="J69" s="1878" t="s">
        <v>6236</v>
      </c>
      <c r="K69" s="1879">
        <v>1190000.0</v>
      </c>
      <c r="L69" s="1880"/>
    </row>
    <row r="70">
      <c r="A70" s="1881">
        <v>68.0</v>
      </c>
      <c r="B70" s="1882" t="s">
        <v>4057</v>
      </c>
      <c r="C70" s="1882">
        <v>7.0</v>
      </c>
      <c r="D70" s="1882" t="s">
        <v>2248</v>
      </c>
      <c r="E70" s="1882" t="s">
        <v>6305</v>
      </c>
      <c r="F70" s="1882">
        <v>8.13504479E8</v>
      </c>
      <c r="G70" s="1882" t="s">
        <v>6306</v>
      </c>
      <c r="H70" s="1882" t="s">
        <v>4099</v>
      </c>
      <c r="I70" s="1882" t="s">
        <v>5915</v>
      </c>
      <c r="J70" s="1882" t="s">
        <v>5916</v>
      </c>
      <c r="K70" s="1883">
        <v>1190000.0</v>
      </c>
      <c r="L70" s="1884"/>
    </row>
    <row r="71">
      <c r="A71" s="1877">
        <v>69.0</v>
      </c>
      <c r="B71" s="1878" t="s">
        <v>4057</v>
      </c>
      <c r="C71" s="1878">
        <v>7.0</v>
      </c>
      <c r="D71" s="1878" t="s">
        <v>2320</v>
      </c>
      <c r="E71" s="1878" t="s">
        <v>6305</v>
      </c>
      <c r="F71" s="1878">
        <v>8.13504479E8</v>
      </c>
      <c r="G71" s="1878" t="s">
        <v>6306</v>
      </c>
      <c r="H71" s="1878" t="s">
        <v>4099</v>
      </c>
      <c r="I71" s="1878" t="s">
        <v>5915</v>
      </c>
      <c r="J71" s="1878" t="s">
        <v>6238</v>
      </c>
      <c r="K71" s="1879">
        <v>1190000.0</v>
      </c>
      <c r="L71" s="1880"/>
    </row>
    <row r="72">
      <c r="A72" s="1881">
        <v>70.0</v>
      </c>
      <c r="B72" s="1882" t="s">
        <v>4057</v>
      </c>
      <c r="C72" s="1882">
        <v>7.0</v>
      </c>
      <c r="D72" s="1882" t="s">
        <v>4245</v>
      </c>
      <c r="E72" s="1882" t="s">
        <v>6307</v>
      </c>
      <c r="F72" s="1882">
        <v>8.1611088E8</v>
      </c>
      <c r="G72" s="1882" t="s">
        <v>6308</v>
      </c>
      <c r="H72" s="1882" t="s">
        <v>4099</v>
      </c>
      <c r="I72" s="1882" t="s">
        <v>5915</v>
      </c>
      <c r="J72" s="1882" t="s">
        <v>5916</v>
      </c>
      <c r="K72" s="1883">
        <v>1200000.0</v>
      </c>
      <c r="L72" s="1884"/>
    </row>
    <row r="73">
      <c r="A73" s="1877">
        <v>71.0</v>
      </c>
      <c r="B73" s="1878" t="s">
        <v>4057</v>
      </c>
      <c r="C73" s="1878">
        <v>7.0</v>
      </c>
      <c r="D73" s="1878" t="s">
        <v>4249</v>
      </c>
      <c r="E73" s="1878" t="s">
        <v>6309</v>
      </c>
      <c r="F73" s="1878">
        <v>8.40050884E8</v>
      </c>
      <c r="G73" s="1878" t="s">
        <v>6310</v>
      </c>
      <c r="H73" s="1878" t="s">
        <v>4099</v>
      </c>
      <c r="I73" s="1878" t="s">
        <v>5915</v>
      </c>
      <c r="J73" s="1878" t="s">
        <v>6241</v>
      </c>
      <c r="K73" s="1879">
        <v>1200000.0</v>
      </c>
      <c r="L73" s="1880"/>
    </row>
    <row r="74">
      <c r="A74" s="1881">
        <v>72.0</v>
      </c>
      <c r="B74" s="1882" t="s">
        <v>4057</v>
      </c>
      <c r="C74" s="1882">
        <v>7.0</v>
      </c>
      <c r="D74" s="1882" t="s">
        <v>1199</v>
      </c>
      <c r="E74" s="1882" t="s">
        <v>6311</v>
      </c>
      <c r="F74" s="1882">
        <v>8.11364343E8</v>
      </c>
      <c r="G74" s="1882" t="s">
        <v>6312</v>
      </c>
      <c r="H74" s="1882" t="s">
        <v>4099</v>
      </c>
      <c r="I74" s="1882" t="s">
        <v>5915</v>
      </c>
      <c r="J74" s="1882" t="s">
        <v>5916</v>
      </c>
      <c r="K74" s="1883">
        <v>1200000.0</v>
      </c>
      <c r="L74" s="1884"/>
    </row>
    <row r="75">
      <c r="A75" s="1877">
        <v>73.0</v>
      </c>
      <c r="B75" s="1878" t="s">
        <v>4057</v>
      </c>
      <c r="C75" s="1878">
        <v>7.0</v>
      </c>
      <c r="D75" s="1878" t="s">
        <v>6313</v>
      </c>
      <c r="E75" s="1878" t="s">
        <v>6314</v>
      </c>
      <c r="F75" s="1878">
        <v>9.89296961E8</v>
      </c>
      <c r="G75" s="1878" t="s">
        <v>6315</v>
      </c>
      <c r="H75" s="1878" t="s">
        <v>4516</v>
      </c>
      <c r="I75" s="1878" t="s">
        <v>5915</v>
      </c>
      <c r="J75" s="1878" t="s">
        <v>6241</v>
      </c>
      <c r="K75" s="1879">
        <v>1200000.0</v>
      </c>
      <c r="L75" s="1880"/>
    </row>
    <row r="76">
      <c r="A76" s="1881">
        <v>74.0</v>
      </c>
      <c r="B76" s="1882" t="s">
        <v>4057</v>
      </c>
      <c r="C76" s="1882">
        <v>7.0</v>
      </c>
      <c r="D76" s="1882" t="s">
        <v>4260</v>
      </c>
      <c r="E76" s="1882" t="s">
        <v>6316</v>
      </c>
      <c r="F76" s="1882">
        <v>8.78359329E8</v>
      </c>
      <c r="G76" s="1882" t="s">
        <v>6317</v>
      </c>
      <c r="H76" s="1882" t="s">
        <v>4099</v>
      </c>
      <c r="I76" s="1882" t="s">
        <v>5915</v>
      </c>
      <c r="J76" s="1882" t="s">
        <v>6236</v>
      </c>
      <c r="K76" s="1883">
        <v>1190000.0</v>
      </c>
      <c r="L76" s="1884"/>
    </row>
    <row r="77">
      <c r="A77" s="1877">
        <v>75.0</v>
      </c>
      <c r="B77" s="1878" t="s">
        <v>4057</v>
      </c>
      <c r="C77" s="1878">
        <v>7.0</v>
      </c>
      <c r="D77" s="1878" t="s">
        <v>4261</v>
      </c>
      <c r="E77" s="1878" t="s">
        <v>6318</v>
      </c>
      <c r="F77" s="1878">
        <v>8.35154196E8</v>
      </c>
      <c r="G77" s="1878" t="s">
        <v>6319</v>
      </c>
      <c r="H77" s="1878" t="s">
        <v>4149</v>
      </c>
      <c r="I77" s="1878" t="s">
        <v>5915</v>
      </c>
      <c r="J77" s="1878" t="s">
        <v>5916</v>
      </c>
      <c r="K77" s="1879">
        <v>1190000.0</v>
      </c>
      <c r="L77" s="1880"/>
    </row>
    <row r="78">
      <c r="A78" s="1881">
        <v>76.0</v>
      </c>
      <c r="B78" s="1882" t="s">
        <v>4057</v>
      </c>
      <c r="C78" s="1882">
        <v>7.0</v>
      </c>
      <c r="D78" s="1882" t="s">
        <v>4266</v>
      </c>
      <c r="E78" s="1882" t="s">
        <v>6320</v>
      </c>
      <c r="F78" s="1882">
        <v>6.15611655E8</v>
      </c>
      <c r="G78" s="1882" t="s">
        <v>6321</v>
      </c>
      <c r="H78" s="1882" t="s">
        <v>4099</v>
      </c>
      <c r="I78" s="1882" t="s">
        <v>5915</v>
      </c>
      <c r="J78" s="1882" t="s">
        <v>5916</v>
      </c>
      <c r="K78" s="1883">
        <v>1200000.0</v>
      </c>
      <c r="L78" s="1884"/>
    </row>
    <row r="79">
      <c r="A79" s="1877">
        <v>77.0</v>
      </c>
      <c r="B79" s="1878" t="s">
        <v>4057</v>
      </c>
      <c r="C79" s="1878">
        <v>7.0</v>
      </c>
      <c r="D79" s="1878" t="s">
        <v>2986</v>
      </c>
      <c r="E79" s="1878" t="s">
        <v>6322</v>
      </c>
      <c r="F79" s="1878">
        <v>9.68753876E8</v>
      </c>
      <c r="G79" s="1878" t="s">
        <v>6323</v>
      </c>
      <c r="H79" s="1878" t="s">
        <v>4099</v>
      </c>
      <c r="I79" s="1878" t="s">
        <v>5915</v>
      </c>
      <c r="J79" s="1878" t="s">
        <v>321</v>
      </c>
      <c r="K79" s="1879">
        <v>1200000.0</v>
      </c>
      <c r="L79" s="1880"/>
    </row>
    <row r="80">
      <c r="A80" s="1881">
        <v>78.0</v>
      </c>
      <c r="B80" s="1882" t="s">
        <v>4057</v>
      </c>
      <c r="C80" s="1882">
        <v>7.0</v>
      </c>
      <c r="D80" s="1882" t="s">
        <v>6324</v>
      </c>
      <c r="E80" s="1882" t="s">
        <v>6325</v>
      </c>
      <c r="F80" s="1882">
        <v>8.1651223E8</v>
      </c>
      <c r="G80" s="1885"/>
      <c r="H80" s="1882" t="s">
        <v>4149</v>
      </c>
      <c r="I80" s="1882" t="s">
        <v>5915</v>
      </c>
      <c r="J80" s="1882" t="s">
        <v>321</v>
      </c>
      <c r="K80" s="1883">
        <v>1190000.0</v>
      </c>
      <c r="L80" s="1884"/>
    </row>
    <row r="81">
      <c r="A81" s="1877">
        <v>79.0</v>
      </c>
      <c r="B81" s="1878" t="s">
        <v>4057</v>
      </c>
      <c r="C81" s="1878">
        <v>7.0</v>
      </c>
      <c r="D81" s="1878" t="s">
        <v>6326</v>
      </c>
      <c r="E81" s="1878" t="s">
        <v>6327</v>
      </c>
      <c r="F81" s="1878">
        <v>9.25196333E8</v>
      </c>
      <c r="G81" s="1886"/>
      <c r="H81" s="1878" t="s">
        <v>4149</v>
      </c>
      <c r="I81" s="1878" t="s">
        <v>5915</v>
      </c>
      <c r="J81" s="1878" t="s">
        <v>321</v>
      </c>
      <c r="K81" s="1879">
        <v>1200000.0</v>
      </c>
      <c r="L81" s="1880"/>
    </row>
    <row r="82">
      <c r="A82" s="1881">
        <v>80.0</v>
      </c>
      <c r="B82" s="1882" t="s">
        <v>4057</v>
      </c>
      <c r="C82" s="1882">
        <v>7.0</v>
      </c>
      <c r="D82" s="1882" t="s">
        <v>5005</v>
      </c>
      <c r="E82" s="1882" t="s">
        <v>6328</v>
      </c>
      <c r="F82" s="1882">
        <v>9.18642941E8</v>
      </c>
      <c r="G82" s="1885"/>
      <c r="H82" s="1882" t="s">
        <v>4099</v>
      </c>
      <c r="I82" s="1882" t="s">
        <v>5915</v>
      </c>
      <c r="J82" s="1882" t="s">
        <v>321</v>
      </c>
      <c r="K82" s="1883">
        <v>1190000.0</v>
      </c>
      <c r="L82" s="1884"/>
    </row>
    <row r="83">
      <c r="A83" s="1877">
        <v>81.0</v>
      </c>
      <c r="B83" s="1878" t="s">
        <v>4057</v>
      </c>
      <c r="C83" s="1878">
        <v>7.0</v>
      </c>
      <c r="D83" s="1878" t="s">
        <v>6329</v>
      </c>
      <c r="E83" s="1878" t="s">
        <v>6330</v>
      </c>
      <c r="F83" s="1878">
        <v>9.71906215E8</v>
      </c>
      <c r="G83" s="1878" t="s">
        <v>6331</v>
      </c>
      <c r="H83" s="1878" t="s">
        <v>4099</v>
      </c>
      <c r="I83" s="1878" t="s">
        <v>5915</v>
      </c>
      <c r="J83" s="1878" t="s">
        <v>5916</v>
      </c>
      <c r="K83" s="1879">
        <v>1200000.0</v>
      </c>
      <c r="L83" s="1880"/>
    </row>
    <row r="84">
      <c r="A84" s="1881">
        <v>82.0</v>
      </c>
      <c r="B84" s="1882" t="s">
        <v>4057</v>
      </c>
      <c r="C84" s="1882">
        <v>7.0</v>
      </c>
      <c r="D84" s="1882" t="s">
        <v>6332</v>
      </c>
      <c r="E84" s="1882" t="s">
        <v>6333</v>
      </c>
      <c r="F84" s="1882">
        <v>8.31382475E8</v>
      </c>
      <c r="G84" s="1885"/>
      <c r="H84" s="1882" t="s">
        <v>4099</v>
      </c>
      <c r="I84" s="1882" t="s">
        <v>5915</v>
      </c>
      <c r="J84" s="1882" t="s">
        <v>6238</v>
      </c>
      <c r="K84" s="1883">
        <v>1190000.0</v>
      </c>
      <c r="L84" s="1884"/>
    </row>
    <row r="85">
      <c r="A85" s="1877">
        <v>83.0</v>
      </c>
      <c r="B85" s="1878" t="s">
        <v>4057</v>
      </c>
      <c r="C85" s="1878">
        <v>8.0</v>
      </c>
      <c r="D85" s="1878" t="s">
        <v>298</v>
      </c>
      <c r="E85" s="1878" t="s">
        <v>6334</v>
      </c>
      <c r="F85" s="1878">
        <v>9.79575754E8</v>
      </c>
      <c r="G85" s="1878" t="s">
        <v>6335</v>
      </c>
      <c r="H85" s="1878" t="s">
        <v>4099</v>
      </c>
      <c r="I85" s="1878" t="s">
        <v>5915</v>
      </c>
      <c r="J85" s="1878" t="s">
        <v>5916</v>
      </c>
      <c r="K85" s="1879">
        <v>1190000.0</v>
      </c>
      <c r="L85" s="1880"/>
    </row>
    <row r="86">
      <c r="A86" s="1881">
        <v>84.0</v>
      </c>
      <c r="B86" s="1882" t="s">
        <v>4057</v>
      </c>
      <c r="C86" s="1882">
        <v>8.0</v>
      </c>
      <c r="D86" s="1882" t="s">
        <v>4275</v>
      </c>
      <c r="E86" s="1882" t="s">
        <v>6336</v>
      </c>
      <c r="F86" s="1882">
        <v>6.56108055E8</v>
      </c>
      <c r="G86" s="1882" t="s">
        <v>6337</v>
      </c>
      <c r="H86" s="1882" t="s">
        <v>4099</v>
      </c>
      <c r="I86" s="1882" t="s">
        <v>5915</v>
      </c>
      <c r="J86" s="1882" t="s">
        <v>6236</v>
      </c>
      <c r="K86" s="1883">
        <v>1200000.0</v>
      </c>
      <c r="L86" s="1884"/>
    </row>
    <row r="87">
      <c r="A87" s="1877">
        <v>85.0</v>
      </c>
      <c r="B87" s="1878" t="s">
        <v>4057</v>
      </c>
      <c r="C87" s="1878">
        <v>8.0</v>
      </c>
      <c r="D87" s="1878" t="s">
        <v>4293</v>
      </c>
      <c r="E87" s="1878" t="s">
        <v>6338</v>
      </c>
      <c r="F87" s="1878">
        <v>9.91632244E8</v>
      </c>
      <c r="G87" s="1878" t="s">
        <v>6339</v>
      </c>
      <c r="H87" s="1878" t="s">
        <v>4149</v>
      </c>
      <c r="I87" s="1878" t="s">
        <v>5915</v>
      </c>
      <c r="J87" s="1878" t="s">
        <v>5916</v>
      </c>
      <c r="K87" s="1879">
        <v>1200000.0</v>
      </c>
      <c r="L87" s="1880"/>
    </row>
    <row r="88">
      <c r="A88" s="1881">
        <v>86.0</v>
      </c>
      <c r="B88" s="1882" t="s">
        <v>4057</v>
      </c>
      <c r="C88" s="1882">
        <v>8.0</v>
      </c>
      <c r="D88" s="1882" t="s">
        <v>1202</v>
      </c>
      <c r="E88" s="1882" t="s">
        <v>6338</v>
      </c>
      <c r="F88" s="1882">
        <v>9.91632244E8</v>
      </c>
      <c r="G88" s="1882" t="s">
        <v>6339</v>
      </c>
      <c r="H88" s="1882" t="s">
        <v>4149</v>
      </c>
      <c r="I88" s="1882" t="s">
        <v>5915</v>
      </c>
      <c r="J88" s="1882" t="s">
        <v>5916</v>
      </c>
      <c r="K88" s="1883">
        <v>1200000.0</v>
      </c>
      <c r="L88" s="1884"/>
    </row>
    <row r="89">
      <c r="A89" s="1877">
        <v>87.0</v>
      </c>
      <c r="B89" s="1878" t="s">
        <v>4057</v>
      </c>
      <c r="C89" s="1878">
        <v>8.0</v>
      </c>
      <c r="D89" s="1878" t="s">
        <v>6340</v>
      </c>
      <c r="E89" s="1878" t="s">
        <v>6341</v>
      </c>
      <c r="F89" s="1878">
        <v>8.1653756E8</v>
      </c>
      <c r="G89" s="1878" t="s">
        <v>6342</v>
      </c>
      <c r="H89" s="1878" t="s">
        <v>4099</v>
      </c>
      <c r="I89" s="1878" t="s">
        <v>5915</v>
      </c>
      <c r="J89" s="1878" t="s">
        <v>321</v>
      </c>
      <c r="K89" s="1879">
        <v>1200000.0</v>
      </c>
      <c r="L89" s="1880"/>
    </row>
    <row r="90">
      <c r="A90" s="1881">
        <v>88.0</v>
      </c>
      <c r="B90" s="1882" t="s">
        <v>4057</v>
      </c>
      <c r="C90" s="1882">
        <v>8.0</v>
      </c>
      <c r="D90" s="1882" t="s">
        <v>2111</v>
      </c>
      <c r="E90" s="1882" t="s">
        <v>6343</v>
      </c>
      <c r="F90" s="1882">
        <v>9.45527376E8</v>
      </c>
      <c r="G90" s="1885"/>
      <c r="H90" s="1882" t="s">
        <v>4099</v>
      </c>
      <c r="I90" s="1882" t="s">
        <v>5915</v>
      </c>
      <c r="J90" s="1882" t="s">
        <v>6236</v>
      </c>
      <c r="K90" s="1883">
        <v>1190000.0</v>
      </c>
      <c r="L90" s="1884"/>
    </row>
    <row r="91">
      <c r="A91" s="1877">
        <v>89.0</v>
      </c>
      <c r="B91" s="1878" t="s">
        <v>4057</v>
      </c>
      <c r="C91" s="1878">
        <v>8.0</v>
      </c>
      <c r="D91" s="1878" t="s">
        <v>6344</v>
      </c>
      <c r="E91" s="1878" t="s">
        <v>6345</v>
      </c>
      <c r="F91" s="1878">
        <v>9.82707395E8</v>
      </c>
      <c r="G91" s="1878" t="s">
        <v>6346</v>
      </c>
      <c r="H91" s="1878" t="s">
        <v>4099</v>
      </c>
      <c r="I91" s="1878" t="s">
        <v>5915</v>
      </c>
      <c r="J91" s="1878" t="s">
        <v>5916</v>
      </c>
      <c r="K91" s="1879">
        <v>1200000.0</v>
      </c>
      <c r="L91" s="1880"/>
    </row>
    <row r="92">
      <c r="A92" s="1881">
        <v>90.0</v>
      </c>
      <c r="B92" s="1882" t="s">
        <v>4057</v>
      </c>
      <c r="C92" s="1882">
        <v>8.0</v>
      </c>
      <c r="D92" s="1882" t="s">
        <v>2022</v>
      </c>
      <c r="E92" s="1882" t="s">
        <v>5263</v>
      </c>
      <c r="F92" s="1882">
        <v>8.76824979E8</v>
      </c>
      <c r="G92" s="1882" t="s">
        <v>5264</v>
      </c>
      <c r="H92" s="1882" t="s">
        <v>4099</v>
      </c>
      <c r="I92" s="1882" t="s">
        <v>5915</v>
      </c>
      <c r="J92" s="1882" t="s">
        <v>5916</v>
      </c>
      <c r="K92" s="1883">
        <v>1190000.0</v>
      </c>
      <c r="L92" s="1884"/>
    </row>
    <row r="93">
      <c r="A93" s="1877">
        <v>91.0</v>
      </c>
      <c r="B93" s="1878" t="s">
        <v>4542</v>
      </c>
      <c r="C93" s="1878">
        <v>2.0</v>
      </c>
      <c r="D93" s="1878" t="s">
        <v>6347</v>
      </c>
      <c r="E93" s="1878" t="s">
        <v>6348</v>
      </c>
      <c r="F93" s="1878">
        <v>9.10125854E8</v>
      </c>
      <c r="G93" s="1878" t="s">
        <v>6349</v>
      </c>
      <c r="H93" s="1878" t="s">
        <v>4099</v>
      </c>
      <c r="I93" s="1878" t="s">
        <v>5915</v>
      </c>
      <c r="J93" s="1878" t="s">
        <v>6262</v>
      </c>
      <c r="K93" s="1879">
        <v>1200000.0</v>
      </c>
      <c r="L93" s="1880"/>
    </row>
    <row r="94">
      <c r="A94" s="1881">
        <v>92.0</v>
      </c>
      <c r="B94" s="1882" t="s">
        <v>4542</v>
      </c>
      <c r="C94" s="1882">
        <v>2.0</v>
      </c>
      <c r="D94" s="1882" t="s">
        <v>6350</v>
      </c>
      <c r="E94" s="1882" t="s">
        <v>6351</v>
      </c>
      <c r="F94" s="1882">
        <v>6.45645397E8</v>
      </c>
      <c r="G94" s="1882" t="s">
        <v>6352</v>
      </c>
      <c r="H94" s="1882" t="s">
        <v>4099</v>
      </c>
      <c r="I94" s="1882" t="s">
        <v>5915</v>
      </c>
      <c r="J94" s="1882" t="s">
        <v>5916</v>
      </c>
      <c r="K94" s="1883">
        <v>1200000.0</v>
      </c>
      <c r="L94" s="1884"/>
    </row>
    <row r="95">
      <c r="A95" s="1877">
        <v>93.0</v>
      </c>
      <c r="B95" s="1878" t="s">
        <v>4542</v>
      </c>
      <c r="C95" s="1878">
        <v>2.0</v>
      </c>
      <c r="D95" s="1878" t="s">
        <v>4608</v>
      </c>
      <c r="E95" s="1878" t="s">
        <v>6353</v>
      </c>
      <c r="F95" s="1878">
        <v>9.49055507E8</v>
      </c>
      <c r="G95" s="1886"/>
      <c r="H95" s="1878" t="s">
        <v>4099</v>
      </c>
      <c r="I95" s="1878" t="s">
        <v>5915</v>
      </c>
      <c r="J95" s="1878" t="s">
        <v>6241</v>
      </c>
      <c r="K95" s="1879">
        <v>1390000.0</v>
      </c>
      <c r="L95" s="1880"/>
    </row>
    <row r="96">
      <c r="A96" s="1881">
        <v>94.0</v>
      </c>
      <c r="B96" s="1882" t="s">
        <v>4542</v>
      </c>
      <c r="C96" s="1882">
        <v>3.0</v>
      </c>
      <c r="D96" s="1882" t="s">
        <v>586</v>
      </c>
      <c r="E96" s="1882" t="s">
        <v>6354</v>
      </c>
      <c r="F96" s="1882">
        <v>8.75682409E8</v>
      </c>
      <c r="G96" s="1882" t="s">
        <v>6355</v>
      </c>
      <c r="H96" s="1882" t="s">
        <v>4099</v>
      </c>
      <c r="I96" s="1882" t="s">
        <v>5915</v>
      </c>
      <c r="J96" s="1882" t="s">
        <v>5916</v>
      </c>
      <c r="K96" s="1883">
        <v>1200000.0</v>
      </c>
      <c r="L96" s="1884"/>
    </row>
    <row r="97">
      <c r="A97" s="1877">
        <v>95.0</v>
      </c>
      <c r="B97" s="1878" t="s">
        <v>4542</v>
      </c>
      <c r="C97" s="1878">
        <v>3.0</v>
      </c>
      <c r="D97" s="1878" t="s">
        <v>4626</v>
      </c>
      <c r="E97" s="1878" t="s">
        <v>6354</v>
      </c>
      <c r="F97" s="1878">
        <v>8.75682409E8</v>
      </c>
      <c r="G97" s="1878" t="s">
        <v>6355</v>
      </c>
      <c r="H97" s="1878" t="s">
        <v>4099</v>
      </c>
      <c r="I97" s="1878" t="s">
        <v>5915</v>
      </c>
      <c r="J97" s="1878" t="s">
        <v>5916</v>
      </c>
      <c r="K97" s="1879">
        <v>1200000.0</v>
      </c>
      <c r="L97" s="1880"/>
    </row>
    <row r="98">
      <c r="A98" s="1881">
        <v>96.0</v>
      </c>
      <c r="B98" s="1882" t="s">
        <v>4542</v>
      </c>
      <c r="C98" s="1882">
        <v>3.0</v>
      </c>
      <c r="D98" s="1882" t="s">
        <v>6356</v>
      </c>
      <c r="E98" s="1882" t="s">
        <v>6357</v>
      </c>
      <c r="F98" s="1882">
        <v>8.11468544E8</v>
      </c>
      <c r="G98" s="1882" t="s">
        <v>6358</v>
      </c>
      <c r="H98" s="1882" t="s">
        <v>4099</v>
      </c>
      <c r="I98" s="1882" t="s">
        <v>5915</v>
      </c>
      <c r="J98" s="1882" t="s">
        <v>6238</v>
      </c>
      <c r="K98" s="1883">
        <v>1200000.0</v>
      </c>
      <c r="L98" s="1884"/>
    </row>
    <row r="99">
      <c r="A99" s="1877">
        <v>97.0</v>
      </c>
      <c r="B99" s="1878" t="s">
        <v>4542</v>
      </c>
      <c r="C99" s="1878">
        <v>3.0</v>
      </c>
      <c r="D99" s="1878" t="s">
        <v>6359</v>
      </c>
      <c r="E99" s="1878" t="s">
        <v>6327</v>
      </c>
      <c r="F99" s="1878">
        <v>9.25196333E8</v>
      </c>
      <c r="G99" s="1886"/>
      <c r="H99" s="1878" t="s">
        <v>4149</v>
      </c>
      <c r="I99" s="1878" t="s">
        <v>5915</v>
      </c>
      <c r="J99" s="1878" t="s">
        <v>321</v>
      </c>
      <c r="K99" s="1879">
        <v>1200000.0</v>
      </c>
      <c r="L99" s="1880"/>
    </row>
    <row r="100">
      <c r="A100" s="1881">
        <v>98.0</v>
      </c>
      <c r="B100" s="1882" t="s">
        <v>4542</v>
      </c>
      <c r="C100" s="1882">
        <v>4.0</v>
      </c>
      <c r="D100" s="1882" t="s">
        <v>1030</v>
      </c>
      <c r="E100" s="1882" t="s">
        <v>6360</v>
      </c>
      <c r="F100" s="1882">
        <v>8.09499262E8</v>
      </c>
      <c r="G100" s="1885"/>
      <c r="H100" s="1882" t="s">
        <v>4149</v>
      </c>
      <c r="I100" s="1882" t="s">
        <v>5915</v>
      </c>
      <c r="J100" s="1882" t="s">
        <v>5916</v>
      </c>
      <c r="K100" s="1883">
        <v>1200000.0</v>
      </c>
      <c r="L100" s="1884"/>
    </row>
    <row r="101">
      <c r="A101" s="1877">
        <v>99.0</v>
      </c>
      <c r="B101" s="1878" t="s">
        <v>4542</v>
      </c>
      <c r="C101" s="1878">
        <v>4.0</v>
      </c>
      <c r="D101" s="1878" t="s">
        <v>887</v>
      </c>
      <c r="E101" s="1878" t="s">
        <v>6361</v>
      </c>
      <c r="F101" s="1878">
        <v>9.27929544E8</v>
      </c>
      <c r="G101" s="1878" t="s">
        <v>6362</v>
      </c>
      <c r="H101" s="1878" t="s">
        <v>4099</v>
      </c>
      <c r="I101" s="1878" t="s">
        <v>5915</v>
      </c>
      <c r="J101" s="1878" t="s">
        <v>6236</v>
      </c>
      <c r="K101" s="1879">
        <v>1190000.0</v>
      </c>
      <c r="L101" s="1880"/>
    </row>
    <row r="102">
      <c r="A102" s="1881">
        <v>100.0</v>
      </c>
      <c r="B102" s="1882" t="s">
        <v>4542</v>
      </c>
      <c r="C102" s="1882">
        <v>4.0</v>
      </c>
      <c r="D102" s="1882" t="s">
        <v>564</v>
      </c>
      <c r="E102" s="1882" t="s">
        <v>6363</v>
      </c>
      <c r="F102" s="1882">
        <v>8.23871993E8</v>
      </c>
      <c r="G102" s="1882" t="s">
        <v>6364</v>
      </c>
      <c r="H102" s="1882" t="s">
        <v>4099</v>
      </c>
      <c r="I102" s="1882" t="s">
        <v>5915</v>
      </c>
      <c r="J102" s="1882" t="s">
        <v>5916</v>
      </c>
      <c r="K102" s="1883">
        <v>1390000.0</v>
      </c>
      <c r="L102" s="1884"/>
    </row>
    <row r="103">
      <c r="A103" s="1877">
        <v>101.0</v>
      </c>
      <c r="B103" s="1878" t="s">
        <v>4542</v>
      </c>
      <c r="C103" s="1878">
        <v>5.0</v>
      </c>
      <c r="D103" s="1878" t="s">
        <v>4685</v>
      </c>
      <c r="E103" s="1878" t="s">
        <v>6365</v>
      </c>
      <c r="F103" s="1878">
        <v>9.02266263E8</v>
      </c>
      <c r="G103" s="1878" t="s">
        <v>6366</v>
      </c>
      <c r="H103" s="1878" t="s">
        <v>4099</v>
      </c>
      <c r="I103" s="1878" t="s">
        <v>5915</v>
      </c>
      <c r="J103" s="1878" t="s">
        <v>5916</v>
      </c>
      <c r="K103" s="1879">
        <v>1190000.0</v>
      </c>
      <c r="L103" s="1880"/>
    </row>
    <row r="104">
      <c r="A104" s="1881">
        <v>102.0</v>
      </c>
      <c r="B104" s="1882" t="s">
        <v>4542</v>
      </c>
      <c r="C104" s="1882">
        <v>5.0</v>
      </c>
      <c r="D104" s="1882" t="s">
        <v>6367</v>
      </c>
      <c r="E104" s="1882" t="s">
        <v>6368</v>
      </c>
      <c r="F104" s="1882">
        <v>9.60190119E8</v>
      </c>
      <c r="G104" s="1882" t="s">
        <v>6369</v>
      </c>
      <c r="H104" s="1882" t="s">
        <v>4149</v>
      </c>
      <c r="I104" s="1882" t="s">
        <v>5915</v>
      </c>
      <c r="J104" s="1882" t="s">
        <v>6238</v>
      </c>
      <c r="K104" s="1883">
        <v>1190000.0</v>
      </c>
      <c r="L104" s="1884"/>
    </row>
    <row r="105">
      <c r="A105" s="1877">
        <v>103.0</v>
      </c>
      <c r="B105" s="1878" t="s">
        <v>4542</v>
      </c>
      <c r="C105" s="1878">
        <v>5.0</v>
      </c>
      <c r="D105" s="1878" t="s">
        <v>4695</v>
      </c>
      <c r="E105" s="1878" t="s">
        <v>6370</v>
      </c>
      <c r="F105" s="1878">
        <v>6.41861242E8</v>
      </c>
      <c r="G105" s="1886"/>
      <c r="H105" s="1878" t="s">
        <v>4149</v>
      </c>
      <c r="I105" s="1878" t="s">
        <v>5915</v>
      </c>
      <c r="J105" s="1878" t="s">
        <v>6238</v>
      </c>
      <c r="K105" s="1879">
        <v>1200000.0</v>
      </c>
      <c r="L105" s="1880"/>
    </row>
    <row r="106">
      <c r="A106" s="1881">
        <v>104.0</v>
      </c>
      <c r="B106" s="1882" t="s">
        <v>4542</v>
      </c>
      <c r="C106" s="1882">
        <v>6.0</v>
      </c>
      <c r="D106" s="1882" t="s">
        <v>4715</v>
      </c>
      <c r="E106" s="1882" t="s">
        <v>6371</v>
      </c>
      <c r="F106" s="1882">
        <v>9.45565591E8</v>
      </c>
      <c r="G106" s="1882" t="s">
        <v>6372</v>
      </c>
      <c r="H106" s="1882" t="s">
        <v>4099</v>
      </c>
      <c r="I106" s="1882" t="s">
        <v>5915</v>
      </c>
      <c r="J106" s="1882" t="s">
        <v>5916</v>
      </c>
      <c r="K106" s="1883">
        <v>1190000.0</v>
      </c>
      <c r="L106" s="1884"/>
    </row>
    <row r="107">
      <c r="A107" s="1877">
        <v>105.0</v>
      </c>
      <c r="B107" s="1878" t="s">
        <v>4542</v>
      </c>
      <c r="C107" s="1878">
        <v>6.0</v>
      </c>
      <c r="D107" s="1878" t="s">
        <v>6373</v>
      </c>
      <c r="E107" s="1878" t="s">
        <v>6374</v>
      </c>
      <c r="F107" s="1878">
        <v>9.82714582E8</v>
      </c>
      <c r="G107" s="1878" t="s">
        <v>6375</v>
      </c>
      <c r="H107" s="1878" t="s">
        <v>4099</v>
      </c>
      <c r="I107" s="1878" t="s">
        <v>5915</v>
      </c>
      <c r="J107" s="1878" t="s">
        <v>6238</v>
      </c>
      <c r="K107" s="1879">
        <v>1190000.0</v>
      </c>
      <c r="L107" s="1880"/>
    </row>
    <row r="108">
      <c r="A108" s="1881">
        <v>106.0</v>
      </c>
      <c r="B108" s="1882" t="s">
        <v>4542</v>
      </c>
      <c r="C108" s="1882">
        <v>6.0</v>
      </c>
      <c r="D108" s="1882" t="s">
        <v>880</v>
      </c>
      <c r="E108" s="1882" t="s">
        <v>6374</v>
      </c>
      <c r="F108" s="1882">
        <v>9.82714582E8</v>
      </c>
      <c r="G108" s="1882" t="s">
        <v>6375</v>
      </c>
      <c r="H108" s="1882" t="s">
        <v>4099</v>
      </c>
      <c r="I108" s="1882" t="s">
        <v>5915</v>
      </c>
      <c r="J108" s="1882" t="s">
        <v>6238</v>
      </c>
      <c r="K108" s="1883">
        <v>1190000.0</v>
      </c>
      <c r="L108" s="1884"/>
    </row>
    <row r="109">
      <c r="A109" s="1877">
        <v>107.0</v>
      </c>
      <c r="B109" s="1878" t="s">
        <v>4542</v>
      </c>
      <c r="C109" s="1878">
        <v>6.0</v>
      </c>
      <c r="D109" s="1878" t="s">
        <v>6376</v>
      </c>
      <c r="E109" s="1878" t="s">
        <v>6377</v>
      </c>
      <c r="F109" s="1878">
        <v>8.04236555E8</v>
      </c>
      <c r="G109" s="1878" t="s">
        <v>6378</v>
      </c>
      <c r="H109" s="1878" t="s">
        <v>4516</v>
      </c>
      <c r="I109" s="1878" t="s">
        <v>5915</v>
      </c>
      <c r="J109" s="1878" t="s">
        <v>6238</v>
      </c>
      <c r="K109" s="1879">
        <v>1190000.0</v>
      </c>
      <c r="L109" s="1880"/>
    </row>
    <row r="110">
      <c r="A110" s="1881">
        <v>108.0</v>
      </c>
      <c r="B110" s="1882" t="s">
        <v>4542</v>
      </c>
      <c r="C110" s="1882">
        <v>6.0</v>
      </c>
      <c r="D110" s="1882" t="s">
        <v>6379</v>
      </c>
      <c r="E110" s="1882" t="s">
        <v>6377</v>
      </c>
      <c r="F110" s="1882">
        <v>8.04236555E8</v>
      </c>
      <c r="G110" s="1882" t="s">
        <v>6378</v>
      </c>
      <c r="H110" s="1882" t="s">
        <v>4516</v>
      </c>
      <c r="I110" s="1882" t="s">
        <v>5915</v>
      </c>
      <c r="J110" s="1882" t="s">
        <v>6238</v>
      </c>
      <c r="K110" s="1883">
        <v>1190000.0</v>
      </c>
      <c r="L110" s="1884"/>
    </row>
    <row r="111">
      <c r="A111" s="1877">
        <v>109.0</v>
      </c>
      <c r="B111" s="1878" t="s">
        <v>4542</v>
      </c>
      <c r="C111" s="1878">
        <v>6.0</v>
      </c>
      <c r="D111" s="1878" t="s">
        <v>4735</v>
      </c>
      <c r="E111" s="1878" t="s">
        <v>6380</v>
      </c>
      <c r="F111" s="1878">
        <v>9.39795229E8</v>
      </c>
      <c r="G111" s="1878" t="s">
        <v>6381</v>
      </c>
      <c r="H111" s="1878" t="s">
        <v>4099</v>
      </c>
      <c r="I111" s="1878" t="s">
        <v>5915</v>
      </c>
      <c r="J111" s="1878" t="s">
        <v>321</v>
      </c>
      <c r="K111" s="1879">
        <v>1190000.0</v>
      </c>
      <c r="L111" s="1880"/>
    </row>
    <row r="112">
      <c r="A112" s="1881">
        <v>110.0</v>
      </c>
      <c r="B112" s="1882" t="s">
        <v>4542</v>
      </c>
      <c r="C112" s="1882">
        <v>6.0</v>
      </c>
      <c r="D112" s="1882" t="s">
        <v>4742</v>
      </c>
      <c r="E112" s="1882" t="s">
        <v>6370</v>
      </c>
      <c r="F112" s="1882">
        <v>6.41861242E8</v>
      </c>
      <c r="G112" s="1885"/>
      <c r="H112" s="1882" t="s">
        <v>4128</v>
      </c>
      <c r="I112" s="1882" t="s">
        <v>5915</v>
      </c>
      <c r="J112" s="1882" t="s">
        <v>6227</v>
      </c>
      <c r="K112" s="1883">
        <v>1490000.0</v>
      </c>
      <c r="L112" s="1884"/>
    </row>
    <row r="113">
      <c r="A113" s="1877">
        <v>111.0</v>
      </c>
      <c r="B113" s="1878" t="s">
        <v>4542</v>
      </c>
      <c r="C113" s="1878">
        <v>6.0</v>
      </c>
      <c r="D113" s="1878" t="s">
        <v>1236</v>
      </c>
      <c r="E113" s="1878" t="s">
        <v>6370</v>
      </c>
      <c r="F113" s="1878">
        <v>6.41861242E8</v>
      </c>
      <c r="G113" s="1886"/>
      <c r="H113" s="1878" t="s">
        <v>4128</v>
      </c>
      <c r="I113" s="1878" t="s">
        <v>5915</v>
      </c>
      <c r="J113" s="1878" t="s">
        <v>6227</v>
      </c>
      <c r="K113" s="1879">
        <v>1490000.0</v>
      </c>
      <c r="L113" s="1880"/>
    </row>
    <row r="114">
      <c r="A114" s="1881">
        <v>112.0</v>
      </c>
      <c r="B114" s="1882" t="s">
        <v>4542</v>
      </c>
      <c r="C114" s="1882">
        <v>6.0</v>
      </c>
      <c r="D114" s="1882" t="s">
        <v>894</v>
      </c>
      <c r="E114" s="1882" t="s">
        <v>6382</v>
      </c>
      <c r="F114" s="1882">
        <v>8.67456569E8</v>
      </c>
      <c r="G114" s="1882" t="s">
        <v>6383</v>
      </c>
      <c r="H114" s="1882" t="s">
        <v>4099</v>
      </c>
      <c r="I114" s="1882" t="s">
        <v>5915</v>
      </c>
      <c r="J114" s="1882" t="s">
        <v>6245</v>
      </c>
      <c r="K114" s="1883">
        <v>1190000.0</v>
      </c>
      <c r="L114" s="1884"/>
    </row>
    <row r="115">
      <c r="A115" s="1877">
        <v>113.0</v>
      </c>
      <c r="B115" s="1878" t="s">
        <v>4542</v>
      </c>
      <c r="C115" s="1878">
        <v>6.0</v>
      </c>
      <c r="D115" s="1878" t="s">
        <v>6384</v>
      </c>
      <c r="E115" s="1878" t="s">
        <v>6382</v>
      </c>
      <c r="F115" s="1878">
        <v>8.67456569E8</v>
      </c>
      <c r="G115" s="1878" t="s">
        <v>6383</v>
      </c>
      <c r="H115" s="1878" t="s">
        <v>4099</v>
      </c>
      <c r="I115" s="1878" t="s">
        <v>5915</v>
      </c>
      <c r="J115" s="1878" t="s">
        <v>6245</v>
      </c>
      <c r="K115" s="1879">
        <v>1190000.0</v>
      </c>
      <c r="L115" s="1880"/>
    </row>
    <row r="116">
      <c r="A116" s="1881">
        <v>114.0</v>
      </c>
      <c r="B116" s="1882" t="s">
        <v>4542</v>
      </c>
      <c r="C116" s="1882">
        <v>6.0</v>
      </c>
      <c r="D116" s="1882" t="s">
        <v>6385</v>
      </c>
      <c r="E116" s="1882" t="s">
        <v>6386</v>
      </c>
      <c r="F116" s="1882">
        <v>8.4082628E8</v>
      </c>
      <c r="G116" s="1882" t="s">
        <v>6387</v>
      </c>
      <c r="H116" s="1882" t="s">
        <v>4099</v>
      </c>
      <c r="I116" s="1882" t="s">
        <v>5915</v>
      </c>
      <c r="J116" s="1882" t="s">
        <v>6238</v>
      </c>
      <c r="K116" s="1883">
        <v>1200000.0</v>
      </c>
      <c r="L116" s="1884"/>
    </row>
    <row r="117">
      <c r="A117" s="1877">
        <v>115.0</v>
      </c>
      <c r="B117" s="1878" t="s">
        <v>4542</v>
      </c>
      <c r="C117" s="1878">
        <v>6.0</v>
      </c>
      <c r="D117" s="1878" t="s">
        <v>6388</v>
      </c>
      <c r="E117" s="1878" t="s">
        <v>6386</v>
      </c>
      <c r="F117" s="1878">
        <v>8.4082628E8</v>
      </c>
      <c r="G117" s="1878" t="s">
        <v>6387</v>
      </c>
      <c r="H117" s="1878" t="s">
        <v>4099</v>
      </c>
      <c r="I117" s="1878" t="s">
        <v>5915</v>
      </c>
      <c r="J117" s="1878" t="s">
        <v>6238</v>
      </c>
      <c r="K117" s="1879">
        <v>1200000.0</v>
      </c>
      <c r="L117" s="1880"/>
    </row>
    <row r="118">
      <c r="A118" s="1881">
        <v>116.0</v>
      </c>
      <c r="B118" s="1882" t="s">
        <v>4542</v>
      </c>
      <c r="C118" s="1882">
        <v>7.0</v>
      </c>
      <c r="D118" s="1882" t="s">
        <v>6389</v>
      </c>
      <c r="E118" s="1882" t="s">
        <v>6390</v>
      </c>
      <c r="F118" s="1882">
        <v>8.40220273E8</v>
      </c>
      <c r="G118" s="1885"/>
      <c r="H118" s="1882" t="s">
        <v>4099</v>
      </c>
      <c r="I118" s="1882" t="s">
        <v>5915</v>
      </c>
      <c r="J118" s="1882" t="s">
        <v>6238</v>
      </c>
      <c r="K118" s="1883">
        <v>1190000.0</v>
      </c>
      <c r="L118" s="1884"/>
    </row>
    <row r="119">
      <c r="A119" s="1877">
        <v>117.0</v>
      </c>
      <c r="B119" s="1878" t="s">
        <v>4542</v>
      </c>
      <c r="C119" s="1878">
        <v>7.0</v>
      </c>
      <c r="D119" s="1878" t="s">
        <v>4751</v>
      </c>
      <c r="E119" s="1878" t="s">
        <v>6391</v>
      </c>
      <c r="F119" s="1878">
        <v>6.55158699E8</v>
      </c>
      <c r="G119" s="1878" t="s">
        <v>6392</v>
      </c>
      <c r="H119" s="1878" t="s">
        <v>4149</v>
      </c>
      <c r="I119" s="1878" t="s">
        <v>5915</v>
      </c>
      <c r="J119" s="1878" t="s">
        <v>5916</v>
      </c>
      <c r="K119" s="1879">
        <v>1190000.0</v>
      </c>
      <c r="L119" s="1880"/>
    </row>
    <row r="120">
      <c r="A120" s="1881">
        <v>118.0</v>
      </c>
      <c r="B120" s="1882" t="s">
        <v>4542</v>
      </c>
      <c r="C120" s="1882">
        <v>7.0</v>
      </c>
      <c r="D120" s="1882" t="s">
        <v>4754</v>
      </c>
      <c r="E120" s="1882" t="s">
        <v>6391</v>
      </c>
      <c r="F120" s="1882">
        <v>6.55158699E8</v>
      </c>
      <c r="G120" s="1882" t="s">
        <v>6392</v>
      </c>
      <c r="H120" s="1882" t="s">
        <v>4149</v>
      </c>
      <c r="I120" s="1882" t="s">
        <v>5915</v>
      </c>
      <c r="J120" s="1882" t="s">
        <v>5916</v>
      </c>
      <c r="K120" s="1883">
        <v>1190000.0</v>
      </c>
      <c r="L120" s="1884"/>
    </row>
    <row r="121">
      <c r="A121" s="1877">
        <v>119.0</v>
      </c>
      <c r="B121" s="1878" t="s">
        <v>4542</v>
      </c>
      <c r="C121" s="1878">
        <v>7.0</v>
      </c>
      <c r="D121" s="1878" t="s">
        <v>1225</v>
      </c>
      <c r="E121" s="1878" t="s">
        <v>6391</v>
      </c>
      <c r="F121" s="1878">
        <v>6.55158699E8</v>
      </c>
      <c r="G121" s="1878" t="s">
        <v>6392</v>
      </c>
      <c r="H121" s="1878" t="s">
        <v>4149</v>
      </c>
      <c r="I121" s="1878" t="s">
        <v>5915</v>
      </c>
      <c r="J121" s="1878" t="s">
        <v>5916</v>
      </c>
      <c r="K121" s="1879">
        <v>1190000.0</v>
      </c>
      <c r="L121" s="1880"/>
    </row>
    <row r="122">
      <c r="A122" s="1881">
        <v>120.0</v>
      </c>
      <c r="B122" s="1882" t="s">
        <v>4542</v>
      </c>
      <c r="C122" s="1882">
        <v>7.0</v>
      </c>
      <c r="D122" s="1882" t="s">
        <v>4758</v>
      </c>
      <c r="E122" s="1882" t="s">
        <v>6393</v>
      </c>
      <c r="F122" s="1882">
        <v>8.55174669E8</v>
      </c>
      <c r="G122" s="1882" t="s">
        <v>6394</v>
      </c>
      <c r="H122" s="1882" t="s">
        <v>4099</v>
      </c>
      <c r="I122" s="1882" t="s">
        <v>5915</v>
      </c>
      <c r="J122" s="1882" t="s">
        <v>6238</v>
      </c>
      <c r="K122" s="1883">
        <v>1190000.0</v>
      </c>
      <c r="L122" s="1884"/>
    </row>
    <row r="123">
      <c r="A123" s="1877">
        <v>121.0</v>
      </c>
      <c r="B123" s="1878" t="s">
        <v>4542</v>
      </c>
      <c r="C123" s="1878">
        <v>7.0</v>
      </c>
      <c r="D123" s="1878" t="s">
        <v>4761</v>
      </c>
      <c r="E123" s="1878" t="s">
        <v>6393</v>
      </c>
      <c r="F123" s="1878">
        <v>8.55174669E8</v>
      </c>
      <c r="G123" s="1878" t="s">
        <v>6394</v>
      </c>
      <c r="H123" s="1878" t="s">
        <v>4099</v>
      </c>
      <c r="I123" s="1878" t="s">
        <v>5915</v>
      </c>
      <c r="J123" s="1878" t="s">
        <v>6238</v>
      </c>
      <c r="K123" s="1879">
        <v>1190000.0</v>
      </c>
      <c r="L123" s="1880"/>
    </row>
    <row r="124">
      <c r="A124" s="1881">
        <v>122.0</v>
      </c>
      <c r="B124" s="1882" t="s">
        <v>4542</v>
      </c>
      <c r="C124" s="1882">
        <v>7.0</v>
      </c>
      <c r="D124" s="1882" t="s">
        <v>6395</v>
      </c>
      <c r="E124" s="1882" t="s">
        <v>6396</v>
      </c>
      <c r="F124" s="1882">
        <v>9.54972575E8</v>
      </c>
      <c r="G124" s="1882" t="s">
        <v>6397</v>
      </c>
      <c r="H124" s="1882" t="s">
        <v>4099</v>
      </c>
      <c r="I124" s="1882" t="s">
        <v>5915</v>
      </c>
      <c r="J124" s="1882" t="s">
        <v>6238</v>
      </c>
      <c r="K124" s="1883">
        <v>1190000.0</v>
      </c>
      <c r="L124" s="1884"/>
    </row>
    <row r="125">
      <c r="A125" s="1877">
        <v>123.0</v>
      </c>
      <c r="B125" s="1878" t="s">
        <v>4542</v>
      </c>
      <c r="C125" s="1878">
        <v>7.0</v>
      </c>
      <c r="D125" s="1878" t="s">
        <v>6398</v>
      </c>
      <c r="E125" s="1878" t="s">
        <v>6396</v>
      </c>
      <c r="F125" s="1878">
        <v>9.54972575E8</v>
      </c>
      <c r="G125" s="1878" t="s">
        <v>6397</v>
      </c>
      <c r="H125" s="1878" t="s">
        <v>4099</v>
      </c>
      <c r="I125" s="1878" t="s">
        <v>5915</v>
      </c>
      <c r="J125" s="1878" t="s">
        <v>6238</v>
      </c>
      <c r="K125" s="1879">
        <v>1190000.0</v>
      </c>
      <c r="L125" s="1880"/>
    </row>
    <row r="126">
      <c r="A126" s="1881">
        <v>124.0</v>
      </c>
      <c r="B126" s="1882" t="s">
        <v>4542</v>
      </c>
      <c r="C126" s="1882">
        <v>7.0</v>
      </c>
      <c r="D126" s="1882" t="s">
        <v>6399</v>
      </c>
      <c r="E126" s="1882" t="s">
        <v>6400</v>
      </c>
      <c r="F126" s="1882">
        <v>8.60739801E8</v>
      </c>
      <c r="G126" s="1882" t="s">
        <v>6401</v>
      </c>
      <c r="H126" s="1882" t="s">
        <v>4099</v>
      </c>
      <c r="I126" s="1882" t="s">
        <v>5915</v>
      </c>
      <c r="J126" s="1882" t="s">
        <v>5916</v>
      </c>
      <c r="K126" s="1883">
        <v>1190000.0</v>
      </c>
      <c r="L126" s="1884"/>
    </row>
    <row r="127">
      <c r="A127" s="1877">
        <v>125.0</v>
      </c>
      <c r="B127" s="1878" t="s">
        <v>4542</v>
      </c>
      <c r="C127" s="1878">
        <v>7.0</v>
      </c>
      <c r="D127" s="1878" t="s">
        <v>6402</v>
      </c>
      <c r="E127" s="1878" t="s">
        <v>6400</v>
      </c>
      <c r="F127" s="1878">
        <v>8.60739801E8</v>
      </c>
      <c r="G127" s="1878" t="s">
        <v>6401</v>
      </c>
      <c r="H127" s="1878" t="s">
        <v>4099</v>
      </c>
      <c r="I127" s="1878" t="s">
        <v>5915</v>
      </c>
      <c r="J127" s="1878" t="s">
        <v>5916</v>
      </c>
      <c r="K127" s="1879">
        <v>1190000.0</v>
      </c>
      <c r="L127" s="1880"/>
    </row>
    <row r="128">
      <c r="A128" s="1881">
        <v>126.0</v>
      </c>
      <c r="B128" s="1882" t="s">
        <v>4542</v>
      </c>
      <c r="C128" s="1882">
        <v>7.0</v>
      </c>
      <c r="D128" s="1882" t="s">
        <v>4777</v>
      </c>
      <c r="E128" s="1882" t="s">
        <v>6403</v>
      </c>
      <c r="F128" s="1882">
        <v>9.36694666E8</v>
      </c>
      <c r="G128" s="1882" t="s">
        <v>6404</v>
      </c>
      <c r="H128" s="1882" t="s">
        <v>4099</v>
      </c>
      <c r="I128" s="1882" t="s">
        <v>5915</v>
      </c>
      <c r="J128" s="1882" t="s">
        <v>5916</v>
      </c>
      <c r="K128" s="1883">
        <v>1190000.0</v>
      </c>
      <c r="L128" s="1884"/>
    </row>
    <row r="129">
      <c r="A129" s="1877">
        <v>127.0</v>
      </c>
      <c r="B129" s="1878" t="s">
        <v>4542</v>
      </c>
      <c r="C129" s="1878">
        <v>7.0</v>
      </c>
      <c r="D129" s="1878" t="s">
        <v>978</v>
      </c>
      <c r="E129" s="1878" t="s">
        <v>6403</v>
      </c>
      <c r="F129" s="1878">
        <v>9.36694666E8</v>
      </c>
      <c r="G129" s="1878" t="s">
        <v>6404</v>
      </c>
      <c r="H129" s="1878" t="s">
        <v>4099</v>
      </c>
      <c r="I129" s="1878" t="s">
        <v>5915</v>
      </c>
      <c r="J129" s="1878" t="s">
        <v>5916</v>
      </c>
      <c r="K129" s="1879">
        <v>1190000.0</v>
      </c>
      <c r="L129" s="1880"/>
    </row>
    <row r="130">
      <c r="A130" s="1881">
        <v>128.0</v>
      </c>
      <c r="B130" s="1882" t="s">
        <v>4542</v>
      </c>
      <c r="C130" s="1882">
        <v>7.0</v>
      </c>
      <c r="D130" s="1882" t="s">
        <v>1228</v>
      </c>
      <c r="E130" s="1882" t="s">
        <v>6405</v>
      </c>
      <c r="F130" s="1882">
        <v>9.1335912E8</v>
      </c>
      <c r="G130" s="1882" t="s">
        <v>6406</v>
      </c>
      <c r="H130" s="1882" t="s">
        <v>4099</v>
      </c>
      <c r="I130" s="1882" t="s">
        <v>5915</v>
      </c>
      <c r="J130" s="1882" t="s">
        <v>5916</v>
      </c>
      <c r="K130" s="1883">
        <v>1190000.0</v>
      </c>
      <c r="L130" s="1884"/>
    </row>
    <row r="131">
      <c r="A131" s="1877">
        <v>129.0</v>
      </c>
      <c r="B131" s="1878" t="s">
        <v>4542</v>
      </c>
      <c r="C131" s="1878">
        <v>7.0</v>
      </c>
      <c r="D131" s="1878" t="s">
        <v>1230</v>
      </c>
      <c r="E131" s="1878" t="s">
        <v>6405</v>
      </c>
      <c r="F131" s="1878">
        <v>9.1335912E8</v>
      </c>
      <c r="G131" s="1878" t="s">
        <v>6406</v>
      </c>
      <c r="H131" s="1878" t="s">
        <v>4099</v>
      </c>
      <c r="I131" s="1878" t="s">
        <v>5915</v>
      </c>
      <c r="J131" s="1878" t="s">
        <v>5916</v>
      </c>
      <c r="K131" s="1879">
        <v>1190000.0</v>
      </c>
      <c r="L131" s="1880"/>
    </row>
    <row r="132">
      <c r="A132" s="1881">
        <v>130.0</v>
      </c>
      <c r="B132" s="1882" t="s">
        <v>4542</v>
      </c>
      <c r="C132" s="1882">
        <v>7.0</v>
      </c>
      <c r="D132" s="1882" t="s">
        <v>6407</v>
      </c>
      <c r="E132" s="1882" t="s">
        <v>6408</v>
      </c>
      <c r="F132" s="1882">
        <v>9.34591644E8</v>
      </c>
      <c r="G132" s="1885"/>
      <c r="H132" s="1882" t="s">
        <v>4099</v>
      </c>
      <c r="I132" s="1882" t="s">
        <v>5915</v>
      </c>
      <c r="J132" s="1882" t="s">
        <v>5916</v>
      </c>
      <c r="K132" s="1883">
        <v>1200000.0</v>
      </c>
      <c r="L132" s="1884"/>
    </row>
    <row r="133">
      <c r="A133" s="1877">
        <v>131.0</v>
      </c>
      <c r="B133" s="1878" t="s">
        <v>4542</v>
      </c>
      <c r="C133" s="1878">
        <v>7.0</v>
      </c>
      <c r="D133" s="1878" t="s">
        <v>6409</v>
      </c>
      <c r="E133" s="1878" t="s">
        <v>6408</v>
      </c>
      <c r="F133" s="1878">
        <v>9.34591644E8</v>
      </c>
      <c r="G133" s="1886"/>
      <c r="H133" s="1878" t="s">
        <v>4099</v>
      </c>
      <c r="I133" s="1878" t="s">
        <v>5915</v>
      </c>
      <c r="J133" s="1878" t="s">
        <v>5916</v>
      </c>
      <c r="K133" s="1879">
        <v>1200000.0</v>
      </c>
      <c r="L133" s="1880"/>
    </row>
    <row r="134">
      <c r="A134" s="1881">
        <v>132.0</v>
      </c>
      <c r="B134" s="1882" t="s">
        <v>4542</v>
      </c>
      <c r="C134" s="1882">
        <v>8.0</v>
      </c>
      <c r="D134" s="1882" t="s">
        <v>928</v>
      </c>
      <c r="E134" s="1882" t="s">
        <v>6410</v>
      </c>
      <c r="F134" s="1882">
        <v>8.54469122E8</v>
      </c>
      <c r="G134" s="1882" t="s">
        <v>6411</v>
      </c>
      <c r="H134" s="1882" t="s">
        <v>4149</v>
      </c>
      <c r="I134" s="1882" t="s">
        <v>5915</v>
      </c>
      <c r="J134" s="1882" t="s">
        <v>6245</v>
      </c>
      <c r="K134" s="1883">
        <v>1200000.0</v>
      </c>
      <c r="L134" s="1884"/>
    </row>
    <row r="135">
      <c r="A135" s="1877">
        <v>133.0</v>
      </c>
      <c r="B135" s="1878" t="s">
        <v>4542</v>
      </c>
      <c r="C135" s="1878">
        <v>8.0</v>
      </c>
      <c r="D135" s="1878" t="s">
        <v>4795</v>
      </c>
      <c r="E135" s="1878" t="s">
        <v>6360</v>
      </c>
      <c r="F135" s="1878">
        <v>8.09499262E8</v>
      </c>
      <c r="G135" s="1886"/>
      <c r="H135" s="1878" t="s">
        <v>4149</v>
      </c>
      <c r="I135" s="1878" t="s">
        <v>5915</v>
      </c>
      <c r="J135" s="1878" t="s">
        <v>5916</v>
      </c>
      <c r="K135" s="1879">
        <v>1490000.0</v>
      </c>
      <c r="L135" s="1880"/>
    </row>
    <row r="136">
      <c r="A136" s="1881">
        <v>134.0</v>
      </c>
      <c r="B136" s="1882" t="s">
        <v>4542</v>
      </c>
      <c r="C136" s="1882">
        <v>8.0</v>
      </c>
      <c r="D136" s="1882" t="s">
        <v>4798</v>
      </c>
      <c r="E136" s="1882" t="s">
        <v>6412</v>
      </c>
      <c r="F136" s="1882">
        <v>9.84761961E8</v>
      </c>
      <c r="G136" s="1882" t="s">
        <v>6413</v>
      </c>
      <c r="H136" s="1882" t="s">
        <v>4099</v>
      </c>
      <c r="I136" s="1882" t="s">
        <v>5915</v>
      </c>
      <c r="J136" s="1882" t="s">
        <v>6238</v>
      </c>
      <c r="K136" s="1883">
        <v>1190000.0</v>
      </c>
      <c r="L136" s="1884"/>
    </row>
    <row r="137">
      <c r="A137" s="1877">
        <v>135.0</v>
      </c>
      <c r="B137" s="1878" t="s">
        <v>4542</v>
      </c>
      <c r="C137" s="1878">
        <v>8.0</v>
      </c>
      <c r="D137" s="1878" t="s">
        <v>4824</v>
      </c>
      <c r="E137" s="1878" t="s">
        <v>6414</v>
      </c>
      <c r="F137" s="1878">
        <v>9.2251104E8</v>
      </c>
      <c r="G137" s="1878" t="s">
        <v>6415</v>
      </c>
      <c r="H137" s="1878" t="s">
        <v>4099</v>
      </c>
      <c r="I137" s="1878" t="s">
        <v>5915</v>
      </c>
      <c r="J137" s="1878" t="s">
        <v>6238</v>
      </c>
      <c r="K137" s="1879">
        <v>1490000.0</v>
      </c>
      <c r="L137" s="1880"/>
    </row>
    <row r="138">
      <c r="A138" s="1881">
        <v>136.0</v>
      </c>
      <c r="B138" s="1882" t="s">
        <v>4542</v>
      </c>
      <c r="C138" s="1882">
        <v>8.0</v>
      </c>
      <c r="D138" s="1882" t="s">
        <v>4836</v>
      </c>
      <c r="E138" s="1882" t="s">
        <v>6416</v>
      </c>
      <c r="F138" s="1882">
        <v>9.03907889E8</v>
      </c>
      <c r="G138" s="1882" t="s">
        <v>6417</v>
      </c>
      <c r="H138" s="1882" t="s">
        <v>4099</v>
      </c>
      <c r="I138" s="1882" t="s">
        <v>5915</v>
      </c>
      <c r="J138" s="1882" t="s">
        <v>5916</v>
      </c>
      <c r="K138" s="1883">
        <v>1200000.0</v>
      </c>
      <c r="L138" s="1884"/>
    </row>
    <row r="139">
      <c r="A139" s="1877">
        <v>137.0</v>
      </c>
      <c r="B139" s="1878" t="s">
        <v>6418</v>
      </c>
      <c r="C139" s="1878">
        <v>3.0</v>
      </c>
      <c r="D139" s="1878" t="s">
        <v>6419</v>
      </c>
      <c r="E139" s="1878" t="s">
        <v>6420</v>
      </c>
      <c r="F139" s="1878">
        <v>9.89573987E8</v>
      </c>
      <c r="G139" s="1878" t="s">
        <v>6421</v>
      </c>
      <c r="H139" s="1878" t="s">
        <v>4207</v>
      </c>
      <c r="I139" s="1878" t="s">
        <v>5915</v>
      </c>
      <c r="J139" s="1878" t="s">
        <v>6238</v>
      </c>
      <c r="K139" s="1879">
        <v>1490000.0</v>
      </c>
      <c r="L139" s="1880"/>
    </row>
    <row r="140">
      <c r="A140" s="1881">
        <v>138.0</v>
      </c>
      <c r="B140" s="1882" t="s">
        <v>6418</v>
      </c>
      <c r="C140" s="1882">
        <v>3.0</v>
      </c>
      <c r="D140" s="1882" t="s">
        <v>6422</v>
      </c>
      <c r="E140" s="1882" t="s">
        <v>6423</v>
      </c>
      <c r="F140" s="1882">
        <v>9.14633985E8</v>
      </c>
      <c r="G140" s="1882" t="s">
        <v>6424</v>
      </c>
      <c r="H140" s="1882" t="s">
        <v>4149</v>
      </c>
      <c r="I140" s="1882" t="s">
        <v>5915</v>
      </c>
      <c r="J140" s="1882" t="s">
        <v>6241</v>
      </c>
      <c r="K140" s="1883">
        <v>1390000.0</v>
      </c>
      <c r="L140" s="1884"/>
    </row>
    <row r="141">
      <c r="A141" s="1877">
        <v>139.0</v>
      </c>
      <c r="B141" s="1878" t="s">
        <v>6418</v>
      </c>
      <c r="C141" s="1878">
        <v>3.0</v>
      </c>
      <c r="D141" s="1878" t="s">
        <v>6425</v>
      </c>
      <c r="E141" s="1878" t="s">
        <v>6426</v>
      </c>
      <c r="F141" s="1878">
        <v>8.63941914E8</v>
      </c>
      <c r="G141" s="1886"/>
      <c r="H141" s="1878" t="s">
        <v>4099</v>
      </c>
      <c r="I141" s="1878" t="s">
        <v>5915</v>
      </c>
      <c r="J141" s="1878" t="s">
        <v>6241</v>
      </c>
      <c r="K141" s="1879">
        <v>1490000.0</v>
      </c>
      <c r="L141" s="1880"/>
    </row>
    <row r="142">
      <c r="A142" s="1881">
        <v>140.0</v>
      </c>
      <c r="B142" s="1882" t="s">
        <v>6418</v>
      </c>
      <c r="C142" s="1882">
        <v>4.0</v>
      </c>
      <c r="D142" s="1882" t="s">
        <v>6427</v>
      </c>
      <c r="E142" s="1882" t="s">
        <v>6428</v>
      </c>
      <c r="F142" s="1882">
        <v>6.14636323E8</v>
      </c>
      <c r="G142" s="1882" t="s">
        <v>6429</v>
      </c>
      <c r="H142" s="1882" t="s">
        <v>4099</v>
      </c>
      <c r="I142" s="1882" t="s">
        <v>5915</v>
      </c>
      <c r="J142" s="1882" t="s">
        <v>6241</v>
      </c>
      <c r="K142" s="1883">
        <v>1390000.0</v>
      </c>
      <c r="L142" s="1884"/>
    </row>
    <row r="143">
      <c r="A143" s="1877">
        <v>141.0</v>
      </c>
      <c r="B143" s="1878" t="s">
        <v>6418</v>
      </c>
      <c r="C143" s="1878">
        <v>4.0</v>
      </c>
      <c r="D143" s="1878" t="s">
        <v>6430</v>
      </c>
      <c r="E143" s="1878" t="s">
        <v>6431</v>
      </c>
      <c r="F143" s="1878">
        <v>9.54453979E8</v>
      </c>
      <c r="G143" s="1878" t="s">
        <v>6432</v>
      </c>
      <c r="H143" s="1878" t="s">
        <v>4099</v>
      </c>
      <c r="I143" s="1878" t="s">
        <v>5915</v>
      </c>
      <c r="J143" s="1878" t="s">
        <v>6241</v>
      </c>
      <c r="K143" s="1879">
        <v>1390000.0</v>
      </c>
      <c r="L143" s="1880"/>
    </row>
    <row r="144">
      <c r="A144" s="1881">
        <v>142.0</v>
      </c>
      <c r="B144" s="1882" t="s">
        <v>6418</v>
      </c>
      <c r="C144" s="1882">
        <v>5.0</v>
      </c>
      <c r="D144" s="1882" t="s">
        <v>6433</v>
      </c>
      <c r="E144" s="1882" t="s">
        <v>6434</v>
      </c>
      <c r="F144" s="1882">
        <v>8.95248954E8</v>
      </c>
      <c r="G144" s="1882" t="s">
        <v>6435</v>
      </c>
      <c r="H144" s="1882" t="s">
        <v>4149</v>
      </c>
      <c r="I144" s="1882" t="s">
        <v>5915</v>
      </c>
      <c r="J144" s="1882" t="s">
        <v>321</v>
      </c>
      <c r="K144" s="1883">
        <v>1390000.0</v>
      </c>
      <c r="L144" s="1884"/>
    </row>
    <row r="145">
      <c r="A145" s="1877">
        <v>143.0</v>
      </c>
      <c r="B145" s="1878" t="s">
        <v>6418</v>
      </c>
      <c r="C145" s="1878">
        <v>5.0</v>
      </c>
      <c r="D145" s="1878" t="s">
        <v>6436</v>
      </c>
      <c r="E145" s="1878" t="s">
        <v>6437</v>
      </c>
      <c r="F145" s="1878">
        <v>6.16698854E8</v>
      </c>
      <c r="G145" s="1878" t="s">
        <v>6438</v>
      </c>
      <c r="H145" s="1878" t="s">
        <v>4099</v>
      </c>
      <c r="I145" s="1878" t="s">
        <v>5915</v>
      </c>
      <c r="J145" s="1878" t="s">
        <v>6241</v>
      </c>
      <c r="K145" s="1879">
        <v>1200000.0</v>
      </c>
      <c r="L145" s="1880"/>
    </row>
    <row r="146">
      <c r="A146" s="1881">
        <v>144.0</v>
      </c>
      <c r="B146" s="1882" t="s">
        <v>6418</v>
      </c>
      <c r="C146" s="1882">
        <v>5.0</v>
      </c>
      <c r="D146" s="1882" t="s">
        <v>6439</v>
      </c>
      <c r="E146" s="1882" t="s">
        <v>6437</v>
      </c>
      <c r="F146" s="1882">
        <v>6.16698854E8</v>
      </c>
      <c r="G146" s="1882" t="s">
        <v>6438</v>
      </c>
      <c r="H146" s="1882" t="s">
        <v>4099</v>
      </c>
      <c r="I146" s="1882" t="s">
        <v>5915</v>
      </c>
      <c r="J146" s="1882" t="s">
        <v>6241</v>
      </c>
      <c r="K146" s="1883">
        <v>1200000.0</v>
      </c>
      <c r="L146" s="1884"/>
    </row>
    <row r="147">
      <c r="A147" s="1877">
        <v>145.0</v>
      </c>
      <c r="B147" s="1878" t="s">
        <v>6418</v>
      </c>
      <c r="C147" s="1878">
        <v>5.0</v>
      </c>
      <c r="D147" s="1878" t="s">
        <v>6440</v>
      </c>
      <c r="E147" s="1878" t="s">
        <v>6441</v>
      </c>
      <c r="F147" s="1878">
        <v>9.49486175E8</v>
      </c>
      <c r="G147" s="1878" t="s">
        <v>6442</v>
      </c>
      <c r="H147" s="1878" t="s">
        <v>4099</v>
      </c>
      <c r="I147" s="1878" t="s">
        <v>5915</v>
      </c>
      <c r="J147" s="1878" t="s">
        <v>6287</v>
      </c>
      <c r="K147" s="1879">
        <v>1390000.0</v>
      </c>
      <c r="L147" s="1880"/>
    </row>
    <row r="148">
      <c r="A148" s="1881">
        <v>146.0</v>
      </c>
      <c r="B148" s="1882" t="s">
        <v>6418</v>
      </c>
      <c r="C148" s="1882">
        <v>5.0</v>
      </c>
      <c r="D148" s="1882" t="s">
        <v>6443</v>
      </c>
      <c r="E148" s="1882" t="s">
        <v>6441</v>
      </c>
      <c r="F148" s="1882">
        <v>9.49486175E8</v>
      </c>
      <c r="G148" s="1882" t="s">
        <v>6442</v>
      </c>
      <c r="H148" s="1882" t="s">
        <v>4099</v>
      </c>
      <c r="I148" s="1882" t="s">
        <v>5915</v>
      </c>
      <c r="J148" s="1882" t="s">
        <v>6287</v>
      </c>
      <c r="K148" s="1883">
        <v>1390000.0</v>
      </c>
      <c r="L148" s="1884"/>
    </row>
    <row r="149">
      <c r="A149" s="1877">
        <v>147.0</v>
      </c>
      <c r="B149" s="1878" t="s">
        <v>6418</v>
      </c>
      <c r="C149" s="1878">
        <v>5.0</v>
      </c>
      <c r="D149" s="1878" t="s">
        <v>6444</v>
      </c>
      <c r="E149" s="1878" t="s">
        <v>6445</v>
      </c>
      <c r="F149" s="1878">
        <v>8.86616959E8</v>
      </c>
      <c r="G149" s="1878" t="s">
        <v>6446</v>
      </c>
      <c r="H149" s="1878" t="s">
        <v>4149</v>
      </c>
      <c r="I149" s="1878" t="s">
        <v>5915</v>
      </c>
      <c r="J149" s="1878" t="s">
        <v>6241</v>
      </c>
      <c r="K149" s="1879">
        <v>1390000.0</v>
      </c>
      <c r="L149" s="1880"/>
    </row>
    <row r="150">
      <c r="A150" s="1881">
        <v>148.0</v>
      </c>
      <c r="B150" s="1882" t="s">
        <v>6418</v>
      </c>
      <c r="C150" s="1882">
        <v>5.0</v>
      </c>
      <c r="D150" s="1882" t="s">
        <v>6447</v>
      </c>
      <c r="E150" s="1882" t="s">
        <v>6445</v>
      </c>
      <c r="F150" s="1882">
        <v>8.86616959E8</v>
      </c>
      <c r="G150" s="1882" t="s">
        <v>6446</v>
      </c>
      <c r="H150" s="1882" t="s">
        <v>4149</v>
      </c>
      <c r="I150" s="1882" t="s">
        <v>5915</v>
      </c>
      <c r="J150" s="1882" t="s">
        <v>6241</v>
      </c>
      <c r="K150" s="1883">
        <v>1390000.0</v>
      </c>
      <c r="L150" s="1884"/>
    </row>
    <row r="151">
      <c r="A151" s="1877">
        <v>149.0</v>
      </c>
      <c r="B151" s="1878" t="s">
        <v>6418</v>
      </c>
      <c r="C151" s="1878">
        <v>6.0</v>
      </c>
      <c r="D151" s="1878" t="s">
        <v>6448</v>
      </c>
      <c r="E151" s="1878" t="s">
        <v>6449</v>
      </c>
      <c r="F151" s="1878">
        <v>8.63994158E8</v>
      </c>
      <c r="G151" s="1878" t="s">
        <v>6450</v>
      </c>
      <c r="H151" s="1878" t="s">
        <v>4099</v>
      </c>
      <c r="I151" s="1878" t="s">
        <v>5915</v>
      </c>
      <c r="J151" s="1878" t="s">
        <v>6241</v>
      </c>
      <c r="K151" s="1879">
        <v>1200000.0</v>
      </c>
      <c r="L151" s="1880"/>
    </row>
    <row r="152">
      <c r="A152" s="1881">
        <v>150.0</v>
      </c>
      <c r="B152" s="1882" t="s">
        <v>6418</v>
      </c>
      <c r="C152" s="1882">
        <v>6.0</v>
      </c>
      <c r="D152" s="1882" t="s">
        <v>6451</v>
      </c>
      <c r="E152" s="1882" t="s">
        <v>6449</v>
      </c>
      <c r="F152" s="1882">
        <v>8.63994158E8</v>
      </c>
      <c r="G152" s="1882" t="s">
        <v>6450</v>
      </c>
      <c r="H152" s="1882" t="s">
        <v>4099</v>
      </c>
      <c r="I152" s="1882" t="s">
        <v>5915</v>
      </c>
      <c r="J152" s="1882" t="s">
        <v>6241</v>
      </c>
      <c r="K152" s="1883">
        <v>1200000.0</v>
      </c>
      <c r="L152" s="1884"/>
    </row>
    <row r="153">
      <c r="A153" s="1877">
        <v>151.0</v>
      </c>
      <c r="B153" s="1878" t="s">
        <v>6418</v>
      </c>
      <c r="C153" s="1878">
        <v>6.0</v>
      </c>
      <c r="D153" s="1878" t="s">
        <v>6452</v>
      </c>
      <c r="E153" s="1878" t="s">
        <v>6453</v>
      </c>
      <c r="F153" s="1878">
        <v>8.91457496E8</v>
      </c>
      <c r="G153" s="1878" t="s">
        <v>6454</v>
      </c>
      <c r="H153" s="1878" t="s">
        <v>4099</v>
      </c>
      <c r="I153" s="1878" t="s">
        <v>5915</v>
      </c>
      <c r="J153" s="1878" t="s">
        <v>6238</v>
      </c>
      <c r="K153" s="1879">
        <v>1200000.0</v>
      </c>
      <c r="L153" s="1880"/>
    </row>
    <row r="154">
      <c r="A154" s="1881">
        <v>152.0</v>
      </c>
      <c r="B154" s="1882" t="s">
        <v>6418</v>
      </c>
      <c r="C154" s="1882">
        <v>6.0</v>
      </c>
      <c r="D154" s="1882" t="s">
        <v>6455</v>
      </c>
      <c r="E154" s="1882" t="s">
        <v>6456</v>
      </c>
      <c r="F154" s="1882">
        <v>9.65698942E8</v>
      </c>
      <c r="G154" s="1882" t="s">
        <v>6457</v>
      </c>
      <c r="H154" s="1882" t="s">
        <v>4099</v>
      </c>
      <c r="I154" s="1882" t="s">
        <v>5915</v>
      </c>
      <c r="J154" s="1882" t="s">
        <v>6241</v>
      </c>
      <c r="K154" s="1883">
        <v>1200000.0</v>
      </c>
      <c r="L154" s="1884"/>
    </row>
    <row r="155">
      <c r="A155" s="1877">
        <v>153.0</v>
      </c>
      <c r="B155" s="1878" t="s">
        <v>6418</v>
      </c>
      <c r="C155" s="1878">
        <v>6.0</v>
      </c>
      <c r="D155" s="1878" t="s">
        <v>6458</v>
      </c>
      <c r="E155" s="1878" t="s">
        <v>6459</v>
      </c>
      <c r="F155" s="1878">
        <v>9.94648999E8</v>
      </c>
      <c r="G155" s="1886"/>
      <c r="H155" s="1878" t="s">
        <v>4128</v>
      </c>
      <c r="I155" s="1878" t="s">
        <v>5915</v>
      </c>
      <c r="J155" s="1878" t="s">
        <v>6238</v>
      </c>
      <c r="K155" s="1879">
        <v>1200000.0</v>
      </c>
      <c r="L155" s="1880"/>
    </row>
    <row r="156">
      <c r="A156" s="1881">
        <v>154.0</v>
      </c>
      <c r="B156" s="1882" t="s">
        <v>6418</v>
      </c>
      <c r="C156" s="1882">
        <v>6.0</v>
      </c>
      <c r="D156" s="1882" t="s">
        <v>6460</v>
      </c>
      <c r="E156" s="1882" t="s">
        <v>6459</v>
      </c>
      <c r="F156" s="1882">
        <v>9.94648999E8</v>
      </c>
      <c r="G156" s="1885"/>
      <c r="H156" s="1882" t="s">
        <v>4128</v>
      </c>
      <c r="I156" s="1882" t="s">
        <v>5915</v>
      </c>
      <c r="J156" s="1882" t="s">
        <v>6238</v>
      </c>
      <c r="K156" s="1883">
        <v>1200000.0</v>
      </c>
      <c r="L156" s="1884"/>
    </row>
    <row r="157">
      <c r="A157" s="1877">
        <v>155.0</v>
      </c>
      <c r="B157" s="1878" t="s">
        <v>6418</v>
      </c>
      <c r="C157" s="1878">
        <v>6.0</v>
      </c>
      <c r="D157" s="1878" t="s">
        <v>6461</v>
      </c>
      <c r="E157" s="1878" t="s">
        <v>6462</v>
      </c>
      <c r="F157" s="1878">
        <v>8.2985658E8</v>
      </c>
      <c r="G157" s="1878" t="s">
        <v>6463</v>
      </c>
      <c r="H157" s="1878" t="s">
        <v>4099</v>
      </c>
      <c r="I157" s="1878" t="s">
        <v>5915</v>
      </c>
      <c r="J157" s="1878" t="s">
        <v>5916</v>
      </c>
      <c r="K157" s="1879">
        <v>1390000.0</v>
      </c>
      <c r="L157" s="1880"/>
    </row>
    <row r="158">
      <c r="A158" s="1881">
        <v>156.0</v>
      </c>
      <c r="B158" s="1882" t="s">
        <v>6418</v>
      </c>
      <c r="C158" s="1882">
        <v>6.0</v>
      </c>
      <c r="D158" s="1882" t="s">
        <v>6464</v>
      </c>
      <c r="E158" s="1882" t="s">
        <v>6465</v>
      </c>
      <c r="F158" s="1882">
        <v>8.5441221E8</v>
      </c>
      <c r="G158" s="1882" t="s">
        <v>6466</v>
      </c>
      <c r="H158" s="1882" t="s">
        <v>4099</v>
      </c>
      <c r="I158" s="1882" t="s">
        <v>5915</v>
      </c>
      <c r="J158" s="1882" t="s">
        <v>5916</v>
      </c>
      <c r="K158" s="1883">
        <v>1200000.0</v>
      </c>
      <c r="L158" s="1884"/>
    </row>
    <row r="159">
      <c r="A159" s="1877">
        <v>157.0</v>
      </c>
      <c r="B159" s="1878" t="s">
        <v>6418</v>
      </c>
      <c r="C159" s="1878">
        <v>6.0</v>
      </c>
      <c r="D159" s="1878" t="s">
        <v>6467</v>
      </c>
      <c r="E159" s="1878" t="s">
        <v>6468</v>
      </c>
      <c r="F159" s="1878">
        <v>9.38645106E8</v>
      </c>
      <c r="G159" s="1878" t="s">
        <v>6469</v>
      </c>
      <c r="H159" s="1878" t="s">
        <v>4099</v>
      </c>
      <c r="I159" s="1878" t="s">
        <v>5915</v>
      </c>
      <c r="J159" s="1878" t="s">
        <v>6238</v>
      </c>
      <c r="K159" s="1879">
        <v>1390000.0</v>
      </c>
      <c r="L159" s="1880"/>
    </row>
    <row r="160">
      <c r="A160" s="1881">
        <v>158.0</v>
      </c>
      <c r="B160" s="1882" t="s">
        <v>6418</v>
      </c>
      <c r="C160" s="1882">
        <v>6.0</v>
      </c>
      <c r="D160" s="1882" t="s">
        <v>6470</v>
      </c>
      <c r="E160" s="1882" t="s">
        <v>6471</v>
      </c>
      <c r="F160" s="1882">
        <v>8.88915326E8</v>
      </c>
      <c r="G160" s="1882" t="s">
        <v>6472</v>
      </c>
      <c r="H160" s="1882" t="s">
        <v>4099</v>
      </c>
      <c r="I160" s="1882" t="s">
        <v>5915</v>
      </c>
      <c r="J160" s="1882" t="s">
        <v>5916</v>
      </c>
      <c r="K160" s="1883">
        <v>1200000.0</v>
      </c>
      <c r="L160" s="1884"/>
    </row>
    <row r="161">
      <c r="A161" s="1877">
        <v>159.0</v>
      </c>
      <c r="B161" s="1878" t="s">
        <v>6418</v>
      </c>
      <c r="C161" s="1878">
        <v>6.0</v>
      </c>
      <c r="D161" s="1878" t="s">
        <v>6473</v>
      </c>
      <c r="E161" s="1878" t="s">
        <v>6471</v>
      </c>
      <c r="F161" s="1878">
        <v>8.88915326E8</v>
      </c>
      <c r="G161" s="1878" t="s">
        <v>6472</v>
      </c>
      <c r="H161" s="1878" t="s">
        <v>4099</v>
      </c>
      <c r="I161" s="1878" t="s">
        <v>5915</v>
      </c>
      <c r="J161" s="1878" t="s">
        <v>5916</v>
      </c>
      <c r="K161" s="1879">
        <v>1200000.0</v>
      </c>
      <c r="L161" s="1880"/>
    </row>
    <row r="162">
      <c r="A162" s="1881">
        <v>160.0</v>
      </c>
      <c r="B162" s="1882" t="s">
        <v>6418</v>
      </c>
      <c r="C162" s="1882">
        <v>6.0</v>
      </c>
      <c r="D162" s="1882" t="s">
        <v>6474</v>
      </c>
      <c r="E162" s="1882" t="s">
        <v>6475</v>
      </c>
      <c r="F162" s="1882">
        <v>8.23639865E8</v>
      </c>
      <c r="G162" s="1882" t="s">
        <v>6476</v>
      </c>
      <c r="H162" s="1882" t="s">
        <v>4099</v>
      </c>
      <c r="I162" s="1882" t="s">
        <v>5915</v>
      </c>
      <c r="J162" s="1882" t="s">
        <v>6238</v>
      </c>
      <c r="K162" s="1883">
        <v>1490000.0</v>
      </c>
      <c r="L162" s="1884"/>
    </row>
    <row r="163">
      <c r="A163" s="1877">
        <v>161.0</v>
      </c>
      <c r="B163" s="1878" t="s">
        <v>6418</v>
      </c>
      <c r="C163" s="1878">
        <v>7.0</v>
      </c>
      <c r="D163" s="1878" t="s">
        <v>6477</v>
      </c>
      <c r="E163" s="1878" t="s">
        <v>6478</v>
      </c>
      <c r="F163" s="1878">
        <v>9.58931216E8</v>
      </c>
      <c r="G163" s="1878" t="s">
        <v>6479</v>
      </c>
      <c r="H163" s="1878" t="s">
        <v>4099</v>
      </c>
      <c r="I163" s="1878" t="s">
        <v>5915</v>
      </c>
      <c r="J163" s="1878" t="s">
        <v>6241</v>
      </c>
      <c r="K163" s="1879">
        <v>1200000.0</v>
      </c>
      <c r="L163" s="1880"/>
    </row>
    <row r="164">
      <c r="A164" s="1881">
        <v>162.0</v>
      </c>
      <c r="B164" s="1882" t="s">
        <v>6418</v>
      </c>
      <c r="C164" s="1882">
        <v>7.0</v>
      </c>
      <c r="D164" s="1882" t="s">
        <v>6480</v>
      </c>
      <c r="E164" s="1882" t="s">
        <v>6481</v>
      </c>
      <c r="F164" s="1882">
        <v>6.44022745E8</v>
      </c>
      <c r="G164" s="1882" t="s">
        <v>6482</v>
      </c>
      <c r="H164" s="1882" t="s">
        <v>4099</v>
      </c>
      <c r="I164" s="1882" t="s">
        <v>5915</v>
      </c>
      <c r="J164" s="1882" t="s">
        <v>6241</v>
      </c>
      <c r="K164" s="1883">
        <v>1200000.0</v>
      </c>
      <c r="L164" s="1884"/>
    </row>
    <row r="165">
      <c r="A165" s="1877">
        <v>163.0</v>
      </c>
      <c r="B165" s="1878" t="s">
        <v>6418</v>
      </c>
      <c r="C165" s="1878">
        <v>7.0</v>
      </c>
      <c r="D165" s="1878" t="s">
        <v>6483</v>
      </c>
      <c r="E165" s="1878" t="s">
        <v>6484</v>
      </c>
      <c r="F165" s="1878">
        <v>6.31964463E8</v>
      </c>
      <c r="G165" s="1886"/>
      <c r="H165" s="1878" t="s">
        <v>4099</v>
      </c>
      <c r="I165" s="1878" t="s">
        <v>5915</v>
      </c>
      <c r="J165" s="1878" t="s">
        <v>5916</v>
      </c>
      <c r="K165" s="1879">
        <v>1200000.0</v>
      </c>
      <c r="L165" s="1880"/>
    </row>
    <row r="166">
      <c r="A166" s="1881">
        <v>164.0</v>
      </c>
      <c r="B166" s="1882" t="s">
        <v>6418</v>
      </c>
      <c r="C166" s="1882">
        <v>7.0</v>
      </c>
      <c r="D166" s="1882" t="s">
        <v>6485</v>
      </c>
      <c r="E166" s="1882" t="s">
        <v>6486</v>
      </c>
      <c r="F166" s="1882">
        <v>9.00967174E8</v>
      </c>
      <c r="G166" s="1882" t="s">
        <v>6487</v>
      </c>
      <c r="H166" s="1882" t="s">
        <v>5477</v>
      </c>
      <c r="I166" s="1882" t="s">
        <v>5915</v>
      </c>
      <c r="J166" s="1882" t="s">
        <v>6241</v>
      </c>
      <c r="K166" s="1883">
        <v>1200000.0</v>
      </c>
      <c r="L166" s="1884"/>
    </row>
    <row r="167">
      <c r="A167" s="1877">
        <v>165.0</v>
      </c>
      <c r="B167" s="1878" t="s">
        <v>6418</v>
      </c>
      <c r="C167" s="1878">
        <v>7.0</v>
      </c>
      <c r="D167" s="1878" t="s">
        <v>6488</v>
      </c>
      <c r="E167" s="1878" t="s">
        <v>6489</v>
      </c>
      <c r="F167" s="1878">
        <v>8.75127796E8</v>
      </c>
      <c r="G167" s="1878" t="s">
        <v>6490</v>
      </c>
      <c r="H167" s="1878" t="s">
        <v>4516</v>
      </c>
      <c r="I167" s="1878" t="s">
        <v>5915</v>
      </c>
      <c r="J167" s="1878" t="s">
        <v>321</v>
      </c>
      <c r="K167" s="1879">
        <v>1390000.0</v>
      </c>
      <c r="L167" s="1880"/>
    </row>
    <row r="168">
      <c r="A168" s="1881">
        <v>166.0</v>
      </c>
      <c r="B168" s="1882" t="s">
        <v>6418</v>
      </c>
      <c r="C168" s="1882">
        <v>7.0</v>
      </c>
      <c r="D168" s="1882" t="s">
        <v>6491</v>
      </c>
      <c r="E168" s="1882" t="s">
        <v>6492</v>
      </c>
      <c r="F168" s="1882">
        <v>9.29941692E8</v>
      </c>
      <c r="G168" s="1882" t="s">
        <v>6493</v>
      </c>
      <c r="H168" s="1882" t="s">
        <v>4099</v>
      </c>
      <c r="I168" s="1882" t="s">
        <v>5915</v>
      </c>
      <c r="J168" s="1882" t="s">
        <v>6241</v>
      </c>
      <c r="K168" s="1883">
        <v>1390000.0</v>
      </c>
      <c r="L168" s="1884"/>
    </row>
    <row r="169">
      <c r="A169" s="1877">
        <v>167.0</v>
      </c>
      <c r="B169" s="1878" t="s">
        <v>6418</v>
      </c>
      <c r="C169" s="1878">
        <v>7.0</v>
      </c>
      <c r="D169" s="1878" t="s">
        <v>6494</v>
      </c>
      <c r="E169" s="1878" t="s">
        <v>6495</v>
      </c>
      <c r="F169" s="1878">
        <v>9.8914189E8</v>
      </c>
      <c r="G169" s="1878" t="s">
        <v>6496</v>
      </c>
      <c r="H169" s="1878" t="s">
        <v>4099</v>
      </c>
      <c r="I169" s="1878" t="s">
        <v>5915</v>
      </c>
      <c r="J169" s="1878" t="s">
        <v>6245</v>
      </c>
      <c r="K169" s="1879">
        <v>1499000.0</v>
      </c>
      <c r="L169" s="1880"/>
    </row>
    <row r="170">
      <c r="A170" s="1881">
        <v>168.0</v>
      </c>
      <c r="B170" s="1882" t="s">
        <v>6418</v>
      </c>
      <c r="C170" s="1882">
        <v>7.0</v>
      </c>
      <c r="D170" s="1882" t="s">
        <v>6497</v>
      </c>
      <c r="E170" s="1882" t="s">
        <v>6498</v>
      </c>
      <c r="F170" s="1882">
        <v>8.94404225E8</v>
      </c>
      <c r="G170" s="1885"/>
      <c r="H170" s="1882" t="s">
        <v>4128</v>
      </c>
      <c r="I170" s="1882" t="s">
        <v>5915</v>
      </c>
      <c r="J170" s="1882" t="s">
        <v>6262</v>
      </c>
      <c r="K170" s="1883">
        <v>1190000.0</v>
      </c>
      <c r="L170" s="1884"/>
    </row>
    <row r="171">
      <c r="A171" s="1877">
        <v>169.0</v>
      </c>
      <c r="B171" s="1878" t="s">
        <v>6418</v>
      </c>
      <c r="C171" s="1878">
        <v>7.0</v>
      </c>
      <c r="D171" s="1878" t="s">
        <v>6499</v>
      </c>
      <c r="E171" s="1878" t="s">
        <v>6500</v>
      </c>
      <c r="F171" s="1878">
        <v>9.17299153E8</v>
      </c>
      <c r="G171" s="1878" t="s">
        <v>6501</v>
      </c>
      <c r="H171" s="1878" t="s">
        <v>4149</v>
      </c>
      <c r="I171" s="1878" t="s">
        <v>5915</v>
      </c>
      <c r="J171" s="1878" t="s">
        <v>5916</v>
      </c>
      <c r="K171" s="1879">
        <v>1390000.0</v>
      </c>
      <c r="L171" s="1880"/>
    </row>
    <row r="172">
      <c r="A172" s="1881">
        <v>170.0</v>
      </c>
      <c r="B172" s="1882" t="s">
        <v>6418</v>
      </c>
      <c r="C172" s="1882">
        <v>7.0</v>
      </c>
      <c r="D172" s="1882" t="s">
        <v>6502</v>
      </c>
      <c r="E172" s="1882" t="s">
        <v>6500</v>
      </c>
      <c r="F172" s="1882">
        <v>9.17299153E8</v>
      </c>
      <c r="G172" s="1882" t="s">
        <v>6501</v>
      </c>
      <c r="H172" s="1882" t="s">
        <v>4149</v>
      </c>
      <c r="I172" s="1882" t="s">
        <v>5915</v>
      </c>
      <c r="J172" s="1882" t="s">
        <v>5916</v>
      </c>
      <c r="K172" s="1883">
        <v>1500000.0</v>
      </c>
      <c r="L172" s="1884"/>
    </row>
    <row r="173">
      <c r="A173" s="1877">
        <v>171.0</v>
      </c>
      <c r="B173" s="1878" t="s">
        <v>6418</v>
      </c>
      <c r="C173" s="1878">
        <v>7.0</v>
      </c>
      <c r="D173" s="1878" t="s">
        <v>6503</v>
      </c>
      <c r="E173" s="1878" t="s">
        <v>6504</v>
      </c>
      <c r="F173" s="1878">
        <v>8.92625154E8</v>
      </c>
      <c r="G173" s="1878" t="s">
        <v>6505</v>
      </c>
      <c r="H173" s="1878" t="s">
        <v>4149</v>
      </c>
      <c r="I173" s="1878" t="s">
        <v>5915</v>
      </c>
      <c r="J173" s="1878" t="s">
        <v>5916</v>
      </c>
      <c r="K173" s="1879">
        <v>1390000.0</v>
      </c>
      <c r="L173" s="1880"/>
    </row>
    <row r="174">
      <c r="A174" s="1881">
        <v>172.0</v>
      </c>
      <c r="B174" s="1882" t="s">
        <v>6418</v>
      </c>
      <c r="C174" s="1882">
        <v>8.0</v>
      </c>
      <c r="D174" s="1882" t="s">
        <v>6506</v>
      </c>
      <c r="E174" s="1882" t="s">
        <v>6507</v>
      </c>
      <c r="F174" s="1882">
        <v>8.41436049E8</v>
      </c>
      <c r="G174" s="1882" t="s">
        <v>6508</v>
      </c>
      <c r="H174" s="1882" t="s">
        <v>4099</v>
      </c>
      <c r="I174" s="1882" t="s">
        <v>5915</v>
      </c>
      <c r="J174" s="1882" t="s">
        <v>321</v>
      </c>
      <c r="K174" s="1883">
        <v>1490000.0</v>
      </c>
      <c r="L174" s="1884"/>
    </row>
    <row r="175">
      <c r="A175" s="1877">
        <v>173.0</v>
      </c>
      <c r="B175" s="1878" t="s">
        <v>6418</v>
      </c>
      <c r="C175" s="1878">
        <v>8.0</v>
      </c>
      <c r="D175" s="1878" t="s">
        <v>6509</v>
      </c>
      <c r="E175" s="1878" t="s">
        <v>6110</v>
      </c>
      <c r="F175" s="1878">
        <v>9.85649951E8</v>
      </c>
      <c r="G175" s="1878" t="s">
        <v>6111</v>
      </c>
      <c r="H175" s="1878" t="s">
        <v>4099</v>
      </c>
      <c r="I175" s="1878" t="s">
        <v>5915</v>
      </c>
      <c r="J175" s="1878" t="s">
        <v>6238</v>
      </c>
      <c r="K175" s="1879">
        <v>1200000.0</v>
      </c>
      <c r="L175" s="1880"/>
    </row>
    <row r="176">
      <c r="A176" s="1881">
        <v>174.0</v>
      </c>
      <c r="B176" s="1882" t="s">
        <v>6418</v>
      </c>
      <c r="C176" s="1882">
        <v>8.0</v>
      </c>
      <c r="D176" s="1882" t="s">
        <v>6510</v>
      </c>
      <c r="E176" s="1882" t="s">
        <v>6511</v>
      </c>
      <c r="F176" s="1882">
        <v>8.82272185E8</v>
      </c>
      <c r="G176" s="1882" t="s">
        <v>6512</v>
      </c>
      <c r="H176" s="1882" t="s">
        <v>4099</v>
      </c>
      <c r="I176" s="1882" t="s">
        <v>5915</v>
      </c>
      <c r="J176" s="1882" t="s">
        <v>6238</v>
      </c>
      <c r="K176" s="1883">
        <v>1200000.0</v>
      </c>
      <c r="L176" s="1884"/>
    </row>
    <row r="177">
      <c r="A177" s="1877">
        <v>175.0</v>
      </c>
      <c r="B177" s="1878" t="s">
        <v>6418</v>
      </c>
      <c r="C177" s="1878">
        <v>8.0</v>
      </c>
      <c r="D177" s="1878" t="s">
        <v>6513</v>
      </c>
      <c r="E177" s="1878" t="s">
        <v>6514</v>
      </c>
      <c r="F177" s="1878">
        <v>9.44966365E8</v>
      </c>
      <c r="G177" s="1878" t="s">
        <v>6515</v>
      </c>
      <c r="H177" s="1878" t="s">
        <v>4149</v>
      </c>
      <c r="I177" s="1878" t="s">
        <v>5915</v>
      </c>
      <c r="J177" s="1878" t="s">
        <v>5916</v>
      </c>
      <c r="K177" s="1879">
        <v>1200000.0</v>
      </c>
      <c r="L177" s="1880"/>
    </row>
    <row r="178">
      <c r="A178" s="1881">
        <v>176.0</v>
      </c>
      <c r="B178" s="1882" t="s">
        <v>6418</v>
      </c>
      <c r="C178" s="1882">
        <v>8.0</v>
      </c>
      <c r="D178" s="1882" t="s">
        <v>6516</v>
      </c>
      <c r="E178" s="1882" t="s">
        <v>6517</v>
      </c>
      <c r="F178" s="1882">
        <v>6.42515111E8</v>
      </c>
      <c r="G178" s="1882" t="s">
        <v>6518</v>
      </c>
      <c r="H178" s="1882" t="s">
        <v>4099</v>
      </c>
      <c r="I178" s="1882" t="s">
        <v>5915</v>
      </c>
      <c r="J178" s="1882" t="s">
        <v>6236</v>
      </c>
      <c r="K178" s="1883">
        <v>1200000.0</v>
      </c>
      <c r="L178" s="1884"/>
    </row>
    <row r="179">
      <c r="A179" s="1877">
        <v>177.0</v>
      </c>
      <c r="B179" s="1878" t="s">
        <v>6418</v>
      </c>
      <c r="C179" s="1878">
        <v>8.0</v>
      </c>
      <c r="D179" s="1878" t="s">
        <v>6519</v>
      </c>
      <c r="E179" s="1878" t="s">
        <v>6520</v>
      </c>
      <c r="F179" s="1878">
        <v>8.38233071E8</v>
      </c>
      <c r="G179" s="1878" t="s">
        <v>6521</v>
      </c>
      <c r="H179" s="1878" t="s">
        <v>4099</v>
      </c>
      <c r="I179" s="1878" t="s">
        <v>5915</v>
      </c>
      <c r="J179" s="1878" t="s">
        <v>321</v>
      </c>
      <c r="K179" s="1879">
        <v>1390000.0</v>
      </c>
      <c r="L179" s="1880"/>
    </row>
    <row r="180">
      <c r="A180" s="1881">
        <v>178.0</v>
      </c>
      <c r="B180" s="1882" t="s">
        <v>6418</v>
      </c>
      <c r="C180" s="1882">
        <v>8.0</v>
      </c>
      <c r="D180" s="1882" t="s">
        <v>6522</v>
      </c>
      <c r="E180" s="1882" t="s">
        <v>6523</v>
      </c>
      <c r="F180" s="1882">
        <v>8.80602901E8</v>
      </c>
      <c r="G180" s="1882" t="s">
        <v>6524</v>
      </c>
      <c r="H180" s="1882" t="s">
        <v>4099</v>
      </c>
      <c r="I180" s="1882" t="s">
        <v>5915</v>
      </c>
      <c r="J180" s="1882" t="s">
        <v>5916</v>
      </c>
      <c r="K180" s="1883">
        <v>1390000.0</v>
      </c>
      <c r="L180" s="1884"/>
    </row>
    <row r="181">
      <c r="A181" s="1877">
        <v>179.0</v>
      </c>
      <c r="B181" s="1878" t="s">
        <v>6418</v>
      </c>
      <c r="C181" s="1878">
        <v>8.0</v>
      </c>
      <c r="D181" s="1878" t="s">
        <v>6525</v>
      </c>
      <c r="E181" s="1878" t="s">
        <v>6526</v>
      </c>
      <c r="F181" s="1878">
        <v>8.35205655E8</v>
      </c>
      <c r="G181" s="1878" t="s">
        <v>6527</v>
      </c>
      <c r="H181" s="1878" t="s">
        <v>4149</v>
      </c>
      <c r="I181" s="1878" t="s">
        <v>5915</v>
      </c>
      <c r="J181" s="1878" t="s">
        <v>5916</v>
      </c>
      <c r="K181" s="1879">
        <v>1490000.0</v>
      </c>
      <c r="L181" s="1880"/>
    </row>
    <row r="182">
      <c r="A182" s="1881">
        <v>180.0</v>
      </c>
      <c r="B182" s="1882" t="s">
        <v>6528</v>
      </c>
      <c r="C182" s="1882">
        <v>2.0</v>
      </c>
      <c r="D182" s="1882" t="s">
        <v>6529</v>
      </c>
      <c r="E182" s="1882" t="s">
        <v>6530</v>
      </c>
      <c r="F182" s="1882">
        <v>9.01106078E8</v>
      </c>
      <c r="G182" s="1885"/>
      <c r="H182" s="1882" t="s">
        <v>4099</v>
      </c>
      <c r="I182" s="1882" t="s">
        <v>5915</v>
      </c>
      <c r="J182" s="1882" t="s">
        <v>321</v>
      </c>
      <c r="K182" s="1883">
        <v>1490000.0</v>
      </c>
      <c r="L182" s="1884"/>
    </row>
    <row r="183">
      <c r="A183" s="1877">
        <v>181.0</v>
      </c>
      <c r="B183" s="1878" t="s">
        <v>6528</v>
      </c>
      <c r="C183" s="1878">
        <v>2.0</v>
      </c>
      <c r="D183" s="1878" t="s">
        <v>6531</v>
      </c>
      <c r="E183" s="1878" t="s">
        <v>6532</v>
      </c>
      <c r="F183" s="1878">
        <v>8.16437509E8</v>
      </c>
      <c r="G183" s="1878" t="s">
        <v>6533</v>
      </c>
      <c r="H183" s="1878" t="s">
        <v>4149</v>
      </c>
      <c r="I183" s="1878" t="s">
        <v>5915</v>
      </c>
      <c r="J183" s="1878" t="s">
        <v>6238</v>
      </c>
      <c r="K183" s="1879">
        <v>1390000.0</v>
      </c>
      <c r="L183" s="1880"/>
    </row>
    <row r="184">
      <c r="A184" s="1881">
        <v>182.0</v>
      </c>
      <c r="B184" s="1882" t="s">
        <v>6528</v>
      </c>
      <c r="C184" s="1882">
        <v>2.0</v>
      </c>
      <c r="D184" s="1882" t="s">
        <v>6534</v>
      </c>
      <c r="E184" s="1882" t="s">
        <v>6535</v>
      </c>
      <c r="F184" s="1882">
        <v>9.73644265E8</v>
      </c>
      <c r="G184" s="1882" t="s">
        <v>6533</v>
      </c>
      <c r="H184" s="1882" t="s">
        <v>4149</v>
      </c>
      <c r="I184" s="1882" t="s">
        <v>5915</v>
      </c>
      <c r="J184" s="1882" t="s">
        <v>5916</v>
      </c>
      <c r="K184" s="1883">
        <v>1390000.0</v>
      </c>
      <c r="L184" s="1884"/>
    </row>
    <row r="185">
      <c r="A185" s="1877">
        <v>183.0</v>
      </c>
      <c r="B185" s="1878" t="s">
        <v>6528</v>
      </c>
      <c r="C185" s="1878">
        <v>3.0</v>
      </c>
      <c r="D185" s="1878" t="s">
        <v>6536</v>
      </c>
      <c r="E185" s="1878" t="s">
        <v>6537</v>
      </c>
      <c r="F185" s="1878">
        <v>8.38035345E8</v>
      </c>
      <c r="G185" s="1878" t="s">
        <v>6538</v>
      </c>
      <c r="H185" s="1878" t="s">
        <v>4149</v>
      </c>
      <c r="I185" s="1878" t="s">
        <v>5915</v>
      </c>
      <c r="J185" s="1878" t="s">
        <v>6238</v>
      </c>
      <c r="K185" s="1879">
        <v>1390000.0</v>
      </c>
      <c r="L185" s="1880"/>
    </row>
    <row r="186">
      <c r="A186" s="1881">
        <v>184.0</v>
      </c>
      <c r="B186" s="1882" t="s">
        <v>6528</v>
      </c>
      <c r="C186" s="1882">
        <v>5.0</v>
      </c>
      <c r="D186" s="1882" t="s">
        <v>6539</v>
      </c>
      <c r="E186" s="1882" t="s">
        <v>6540</v>
      </c>
      <c r="F186" s="1882">
        <v>8.68098334E8</v>
      </c>
      <c r="G186" s="1882" t="s">
        <v>6541</v>
      </c>
      <c r="H186" s="1882" t="s">
        <v>4094</v>
      </c>
      <c r="I186" s="1882" t="s">
        <v>5915</v>
      </c>
      <c r="J186" s="1882" t="s">
        <v>6238</v>
      </c>
      <c r="K186" s="1883">
        <v>1200000.0</v>
      </c>
      <c r="L186" s="1884"/>
    </row>
    <row r="187">
      <c r="A187" s="1877">
        <v>185.0</v>
      </c>
      <c r="B187" s="1878" t="s">
        <v>6528</v>
      </c>
      <c r="C187" s="1878">
        <v>5.0</v>
      </c>
      <c r="D187" s="1878" t="s">
        <v>6542</v>
      </c>
      <c r="E187" s="1878" t="s">
        <v>2548</v>
      </c>
      <c r="F187" s="1878">
        <v>9.00266199E8</v>
      </c>
      <c r="G187" s="1886"/>
      <c r="H187" s="1878" t="s">
        <v>4128</v>
      </c>
      <c r="I187" s="1878" t="s">
        <v>5915</v>
      </c>
      <c r="J187" s="1878" t="s">
        <v>5916</v>
      </c>
      <c r="K187" s="1879">
        <v>1200000.0</v>
      </c>
      <c r="L187" s="1880"/>
    </row>
    <row r="188">
      <c r="A188" s="1881">
        <v>186.0</v>
      </c>
      <c r="B188" s="1882" t="s">
        <v>6528</v>
      </c>
      <c r="C188" s="1882">
        <v>6.0</v>
      </c>
      <c r="D188" s="1882" t="s">
        <v>6543</v>
      </c>
      <c r="E188" s="1882" t="s">
        <v>6544</v>
      </c>
      <c r="F188" s="1882">
        <v>9.61691541E8</v>
      </c>
      <c r="G188" s="1882" t="s">
        <v>6545</v>
      </c>
      <c r="H188" s="1882" t="s">
        <v>4099</v>
      </c>
      <c r="I188" s="1882" t="s">
        <v>5915</v>
      </c>
      <c r="J188" s="1882" t="s">
        <v>6241</v>
      </c>
      <c r="K188" s="1883">
        <v>1200000.0</v>
      </c>
      <c r="L188" s="1884"/>
    </row>
    <row r="189">
      <c r="A189" s="1877">
        <v>187.0</v>
      </c>
      <c r="B189" s="1878" t="s">
        <v>6528</v>
      </c>
      <c r="C189" s="1878">
        <v>6.0</v>
      </c>
      <c r="D189" s="1878" t="s">
        <v>6546</v>
      </c>
      <c r="E189" s="1878" t="s">
        <v>6544</v>
      </c>
      <c r="F189" s="1878">
        <v>9.61691541E8</v>
      </c>
      <c r="G189" s="1878" t="s">
        <v>6545</v>
      </c>
      <c r="H189" s="1878" t="s">
        <v>4099</v>
      </c>
      <c r="I189" s="1878" t="s">
        <v>5915</v>
      </c>
      <c r="J189" s="1878" t="s">
        <v>5916</v>
      </c>
      <c r="K189" s="1879">
        <v>1200000.0</v>
      </c>
      <c r="L189" s="1880"/>
    </row>
    <row r="190">
      <c r="A190" s="1881">
        <v>188.0</v>
      </c>
      <c r="B190" s="1882" t="s">
        <v>6528</v>
      </c>
      <c r="C190" s="1882">
        <v>8.0</v>
      </c>
      <c r="D190" s="1882" t="s">
        <v>6547</v>
      </c>
      <c r="E190" s="1882" t="s">
        <v>6548</v>
      </c>
      <c r="F190" s="1882">
        <v>6.24816258E8</v>
      </c>
      <c r="G190" s="1882" t="s">
        <v>6549</v>
      </c>
      <c r="H190" s="1882" t="s">
        <v>4149</v>
      </c>
      <c r="I190" s="1882" t="s">
        <v>5915</v>
      </c>
      <c r="J190" s="1882" t="s">
        <v>5916</v>
      </c>
      <c r="K190" s="1883">
        <v>1200000.0</v>
      </c>
      <c r="L190" s="1884"/>
    </row>
    <row r="191">
      <c r="A191" s="1877">
        <v>189.0</v>
      </c>
      <c r="B191" s="1878" t="s">
        <v>6528</v>
      </c>
      <c r="C191" s="1878">
        <v>8.0</v>
      </c>
      <c r="D191" s="1878" t="s">
        <v>6550</v>
      </c>
      <c r="E191" s="1878" t="s">
        <v>6551</v>
      </c>
      <c r="F191" s="1878">
        <v>9.71293013E8</v>
      </c>
      <c r="G191" s="1878" t="s">
        <v>6552</v>
      </c>
      <c r="H191" s="1878" t="s">
        <v>4149</v>
      </c>
      <c r="I191" s="1878" t="s">
        <v>5915</v>
      </c>
      <c r="J191" s="1878" t="s">
        <v>5916</v>
      </c>
      <c r="K191" s="1879">
        <v>1200000.0</v>
      </c>
      <c r="L191" s="1880"/>
    </row>
  </sheetData>
  <mergeCells count="1">
    <mergeCell ref="A1:L1"/>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2" width="6.5"/>
    <col customWidth="1" min="3" max="3" width="3.0"/>
    <col customWidth="1" min="4" max="4" width="3.88"/>
    <col customWidth="1" min="5" max="5" width="24.13"/>
    <col customWidth="1" min="6" max="6" width="11.25"/>
    <col customWidth="1" min="7" max="7" width="28.38"/>
    <col customWidth="1" min="8" max="8" width="9.75"/>
    <col customWidth="1" min="9" max="9" width="4.38"/>
    <col customWidth="1" min="10" max="10" width="10.75"/>
    <col customWidth="1" min="11" max="11" width="9.63"/>
  </cols>
  <sheetData>
    <row r="1">
      <c r="A1" s="94" t="s">
        <v>195</v>
      </c>
      <c r="B1" s="94" t="s">
        <v>1346</v>
      </c>
      <c r="C1" s="94" t="s">
        <v>4052</v>
      </c>
      <c r="D1" s="94" t="s">
        <v>5908</v>
      </c>
      <c r="E1" s="94" t="s">
        <v>3434</v>
      </c>
      <c r="F1" s="94" t="s">
        <v>3435</v>
      </c>
      <c r="G1" s="94" t="s">
        <v>3436</v>
      </c>
      <c r="H1" s="94" t="s">
        <v>6553</v>
      </c>
      <c r="I1" s="94" t="s">
        <v>6554</v>
      </c>
      <c r="J1" s="94" t="s">
        <v>6555</v>
      </c>
      <c r="K1" s="94" t="s">
        <v>6556</v>
      </c>
      <c r="L1" s="94" t="s">
        <v>2840</v>
      </c>
      <c r="M1" s="94" t="s">
        <v>6557</v>
      </c>
      <c r="N1" s="1887" t="s">
        <v>230</v>
      </c>
      <c r="O1" s="94" t="s">
        <v>6558</v>
      </c>
      <c r="P1" s="94" t="s">
        <v>6559</v>
      </c>
      <c r="Q1" s="94" t="s">
        <v>6560</v>
      </c>
      <c r="R1" s="94" t="s">
        <v>1113</v>
      </c>
      <c r="S1" s="94" t="s">
        <v>6561</v>
      </c>
      <c r="T1" s="94" t="s">
        <v>6562</v>
      </c>
      <c r="U1" s="94" t="s">
        <v>6563</v>
      </c>
      <c r="V1" s="94" t="s">
        <v>6564</v>
      </c>
      <c r="W1" s="94" t="s">
        <v>6565</v>
      </c>
      <c r="X1" s="1887" t="s">
        <v>6566</v>
      </c>
      <c r="Y1" s="1887" t="s">
        <v>235</v>
      </c>
      <c r="Z1" s="1887" t="s">
        <v>6567</v>
      </c>
      <c r="AA1" s="1887" t="s">
        <v>6568</v>
      </c>
      <c r="AB1" s="1887" t="s">
        <v>6569</v>
      </c>
      <c r="AC1" s="1887" t="s">
        <v>6570</v>
      </c>
      <c r="AD1" s="1887" t="s">
        <v>6571</v>
      </c>
      <c r="AE1" s="1887" t="s">
        <v>6572</v>
      </c>
      <c r="AF1" s="1887" t="s">
        <v>6573</v>
      </c>
      <c r="AG1" s="94" t="s">
        <v>6574</v>
      </c>
      <c r="AH1" s="94" t="s">
        <v>6575</v>
      </c>
      <c r="AI1" s="94" t="s">
        <v>6576</v>
      </c>
      <c r="AJ1" s="94" t="s">
        <v>6577</v>
      </c>
      <c r="AK1" s="94" t="s">
        <v>6578</v>
      </c>
      <c r="AL1" s="94" t="s">
        <v>6579</v>
      </c>
      <c r="AM1" s="94" t="s">
        <v>241</v>
      </c>
      <c r="AN1" s="94" t="s">
        <v>6580</v>
      </c>
      <c r="AO1" s="94" t="s">
        <v>6581</v>
      </c>
    </row>
    <row r="2">
      <c r="A2" s="95" t="s">
        <v>84</v>
      </c>
      <c r="B2" s="95">
        <v>1001.0</v>
      </c>
      <c r="C2" s="95" t="s">
        <v>6582</v>
      </c>
      <c r="D2" s="81"/>
      <c r="E2" s="95" t="s">
        <v>6583</v>
      </c>
      <c r="F2" s="95">
        <v>8.94629292E8</v>
      </c>
      <c r="G2" s="95" t="s">
        <v>6584</v>
      </c>
      <c r="H2" s="95" t="s">
        <v>6585</v>
      </c>
      <c r="I2" s="95">
        <v>34.9</v>
      </c>
      <c r="J2" s="1888">
        <v>5602500.0</v>
      </c>
      <c r="K2" s="81"/>
      <c r="L2" s="81"/>
      <c r="M2" s="81"/>
      <c r="N2" s="81"/>
      <c r="O2" s="81"/>
      <c r="P2" s="81"/>
      <c r="Q2" s="81"/>
      <c r="R2" s="81"/>
      <c r="S2" s="81"/>
      <c r="T2" s="81"/>
      <c r="U2" s="81"/>
      <c r="V2" s="81"/>
      <c r="W2" s="81"/>
      <c r="X2" s="81"/>
      <c r="Y2" s="81"/>
      <c r="Z2" s="81"/>
      <c r="AA2" s="81"/>
      <c r="AB2" s="81"/>
      <c r="AC2" s="81"/>
      <c r="AD2" s="81"/>
      <c r="AE2" s="81"/>
      <c r="AF2" s="81"/>
      <c r="AG2" s="81"/>
      <c r="AH2" s="81"/>
      <c r="AI2" s="81"/>
      <c r="AJ2" s="81"/>
      <c r="AK2" s="81"/>
      <c r="AL2" s="81"/>
      <c r="AM2" s="81"/>
      <c r="AN2" s="81"/>
      <c r="AO2" s="81"/>
    </row>
    <row r="3">
      <c r="A3" s="95" t="s">
        <v>84</v>
      </c>
      <c r="B3" s="95">
        <v>1002.0</v>
      </c>
      <c r="C3" s="95" t="s">
        <v>6582</v>
      </c>
      <c r="D3" s="81"/>
      <c r="E3" s="95" t="s">
        <v>6586</v>
      </c>
      <c r="F3" s="95">
        <v>6.15599082E8</v>
      </c>
      <c r="G3" s="95" t="s">
        <v>6587</v>
      </c>
      <c r="H3" s="95" t="s">
        <v>6588</v>
      </c>
      <c r="I3" s="95">
        <v>34.9</v>
      </c>
      <c r="J3" s="1888">
        <v>5600500.0</v>
      </c>
      <c r="K3" s="81"/>
      <c r="L3" s="81"/>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c r="AO3" s="81"/>
    </row>
    <row r="4">
      <c r="A4" s="95" t="s">
        <v>84</v>
      </c>
      <c r="B4" s="95">
        <v>1003.0</v>
      </c>
      <c r="C4" s="95" t="s">
        <v>6582</v>
      </c>
      <c r="D4" s="81"/>
      <c r="E4" s="95" t="s">
        <v>6589</v>
      </c>
      <c r="F4" s="95">
        <v>8.91162726E8</v>
      </c>
      <c r="G4" s="95" t="s">
        <v>6590</v>
      </c>
      <c r="H4" s="95" t="s">
        <v>6591</v>
      </c>
      <c r="I4" s="95">
        <v>34.9</v>
      </c>
      <c r="J4" s="1888">
        <v>5400500.0</v>
      </c>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row>
    <row r="5">
      <c r="A5" s="95" t="s">
        <v>84</v>
      </c>
      <c r="B5" s="95">
        <v>1004.0</v>
      </c>
      <c r="C5" s="95" t="s">
        <v>6582</v>
      </c>
      <c r="D5" s="81"/>
      <c r="E5" s="95" t="s">
        <v>6592</v>
      </c>
      <c r="F5" s="95">
        <v>9.36939359E8</v>
      </c>
      <c r="G5" s="95" t="s">
        <v>6593</v>
      </c>
      <c r="H5" s="95" t="s">
        <v>6594</v>
      </c>
      <c r="I5" s="95">
        <v>34.8</v>
      </c>
      <c r="J5" s="1888">
        <v>5400500.0</v>
      </c>
      <c r="K5" s="81"/>
      <c r="L5" s="81"/>
      <c r="M5" s="81"/>
      <c r="N5" s="81"/>
      <c r="O5" s="81"/>
      <c r="P5" s="81"/>
      <c r="Q5" s="81"/>
      <c r="R5" s="81"/>
      <c r="S5" s="81"/>
      <c r="T5" s="81"/>
      <c r="U5" s="81"/>
      <c r="V5" s="81"/>
      <c r="W5" s="81"/>
      <c r="X5" s="81"/>
      <c r="Y5" s="81"/>
      <c r="Z5" s="81"/>
      <c r="AA5" s="81"/>
      <c r="AB5" s="81"/>
      <c r="AC5" s="81"/>
      <c r="AD5" s="81"/>
      <c r="AE5" s="81"/>
      <c r="AF5" s="81"/>
      <c r="AG5" s="81"/>
      <c r="AH5" s="81"/>
      <c r="AI5" s="81"/>
      <c r="AJ5" s="81"/>
      <c r="AK5" s="81"/>
      <c r="AL5" s="81"/>
      <c r="AM5" s="81"/>
      <c r="AN5" s="81"/>
      <c r="AO5" s="81"/>
    </row>
    <row r="6">
      <c r="A6" s="95" t="s">
        <v>84</v>
      </c>
      <c r="B6" s="95">
        <v>1005.0</v>
      </c>
      <c r="C6" s="95" t="s">
        <v>6582</v>
      </c>
      <c r="D6" s="81"/>
      <c r="E6" s="95" t="s">
        <v>6595</v>
      </c>
      <c r="F6" s="95">
        <v>6.57828224E8</v>
      </c>
      <c r="G6" s="81"/>
      <c r="H6" s="95" t="s">
        <v>6596</v>
      </c>
      <c r="I6" s="95">
        <v>34.3</v>
      </c>
      <c r="J6" s="1888">
        <v>5600500.0</v>
      </c>
      <c r="K6" s="81"/>
      <c r="L6" s="81"/>
      <c r="M6" s="81"/>
      <c r="N6" s="81"/>
      <c r="O6" s="81"/>
      <c r="P6" s="81"/>
      <c r="Q6" s="81"/>
      <c r="R6" s="81"/>
      <c r="S6" s="81"/>
      <c r="T6" s="81"/>
      <c r="U6" s="81"/>
      <c r="V6" s="81"/>
      <c r="W6" s="81"/>
      <c r="X6" s="81"/>
      <c r="Y6" s="81"/>
      <c r="Z6" s="81"/>
      <c r="AA6" s="81"/>
      <c r="AB6" s="81"/>
      <c r="AC6" s="81"/>
      <c r="AD6" s="81"/>
      <c r="AE6" s="81"/>
      <c r="AF6" s="81"/>
      <c r="AG6" s="81"/>
      <c r="AH6" s="81"/>
      <c r="AI6" s="81"/>
      <c r="AJ6" s="81"/>
      <c r="AK6" s="81"/>
      <c r="AL6" s="81"/>
      <c r="AM6" s="81"/>
      <c r="AN6" s="81"/>
      <c r="AO6" s="81"/>
    </row>
    <row r="7">
      <c r="A7" s="95" t="s">
        <v>84</v>
      </c>
      <c r="B7" s="95">
        <v>1006.0</v>
      </c>
      <c r="C7" s="95" t="s">
        <v>6582</v>
      </c>
      <c r="D7" s="81"/>
      <c r="E7" s="95" t="s">
        <v>6597</v>
      </c>
      <c r="F7" s="95">
        <v>9.44989126E8</v>
      </c>
      <c r="G7" s="81"/>
      <c r="H7" s="95" t="s">
        <v>6598</v>
      </c>
      <c r="I7" s="95">
        <v>34.6</v>
      </c>
      <c r="J7" s="1888">
        <v>5450500.0</v>
      </c>
      <c r="K7" s="81"/>
      <c r="L7" s="81"/>
      <c r="M7" s="81"/>
      <c r="N7" s="81"/>
      <c r="O7" s="81"/>
      <c r="P7" s="81"/>
      <c r="Q7" s="81"/>
      <c r="R7" s="81"/>
      <c r="S7" s="81"/>
      <c r="T7" s="81"/>
      <c r="U7" s="81"/>
      <c r="V7" s="81"/>
      <c r="W7" s="81"/>
      <c r="X7" s="81"/>
      <c r="Y7" s="81"/>
      <c r="Z7" s="81"/>
      <c r="AA7" s="81"/>
      <c r="AB7" s="81"/>
      <c r="AC7" s="81"/>
      <c r="AD7" s="81"/>
      <c r="AE7" s="81"/>
      <c r="AF7" s="81"/>
      <c r="AG7" s="81"/>
      <c r="AH7" s="81"/>
      <c r="AI7" s="81"/>
      <c r="AJ7" s="81"/>
      <c r="AK7" s="81"/>
      <c r="AL7" s="81"/>
      <c r="AM7" s="81"/>
      <c r="AN7" s="81"/>
      <c r="AO7" s="81"/>
    </row>
    <row r="8">
      <c r="A8" s="95" t="s">
        <v>84</v>
      </c>
      <c r="B8" s="95">
        <v>1007.0</v>
      </c>
      <c r="C8" s="95" t="s">
        <v>6582</v>
      </c>
      <c r="D8" s="81"/>
      <c r="E8" s="95" t="s">
        <v>6599</v>
      </c>
      <c r="F8" s="95">
        <v>8.18500973E8</v>
      </c>
      <c r="G8" s="95" t="s">
        <v>6600</v>
      </c>
      <c r="H8" s="95" t="s">
        <v>6601</v>
      </c>
      <c r="I8" s="95">
        <v>34.9</v>
      </c>
      <c r="J8" s="1888">
        <v>5300500.0</v>
      </c>
      <c r="K8" s="81"/>
      <c r="L8" s="81"/>
      <c r="M8" s="81"/>
      <c r="N8" s="81"/>
      <c r="O8" s="81"/>
      <c r="P8" s="81"/>
      <c r="Q8" s="81"/>
      <c r="R8" s="81"/>
      <c r="S8" s="81"/>
      <c r="T8" s="81"/>
      <c r="U8" s="81"/>
      <c r="V8" s="81"/>
      <c r="W8" s="81"/>
      <c r="X8" s="81"/>
      <c r="Y8" s="81"/>
      <c r="Z8" s="81"/>
      <c r="AA8" s="81"/>
      <c r="AB8" s="81"/>
      <c r="AC8" s="81"/>
      <c r="AD8" s="81"/>
      <c r="AE8" s="81"/>
      <c r="AF8" s="81"/>
      <c r="AG8" s="81"/>
      <c r="AH8" s="81"/>
      <c r="AI8" s="81"/>
      <c r="AJ8" s="81"/>
      <c r="AK8" s="81"/>
      <c r="AL8" s="81"/>
      <c r="AM8" s="81"/>
      <c r="AN8" s="81"/>
      <c r="AO8" s="81"/>
    </row>
    <row r="9">
      <c r="A9" s="95" t="s">
        <v>84</v>
      </c>
      <c r="B9" s="95">
        <v>1008.0</v>
      </c>
      <c r="C9" s="95" t="s">
        <v>6582</v>
      </c>
      <c r="D9" s="81"/>
      <c r="E9" s="95" t="s">
        <v>6602</v>
      </c>
      <c r="F9" s="95">
        <v>9.59963649E8</v>
      </c>
      <c r="G9" s="81"/>
      <c r="H9" s="95" t="s">
        <v>6603</v>
      </c>
      <c r="I9" s="95">
        <v>34.9</v>
      </c>
      <c r="J9" s="1888">
        <v>5300500.0</v>
      </c>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1"/>
      <c r="AM9" s="81"/>
      <c r="AN9" s="81"/>
      <c r="AO9" s="81"/>
    </row>
    <row r="10">
      <c r="A10" s="95" t="s">
        <v>84</v>
      </c>
      <c r="B10" s="95">
        <v>1009.0</v>
      </c>
      <c r="C10" s="95" t="s">
        <v>6582</v>
      </c>
      <c r="D10" s="81"/>
      <c r="E10" s="95" t="s">
        <v>6604</v>
      </c>
      <c r="F10" s="95">
        <v>9.87959655E8</v>
      </c>
      <c r="G10" s="95" t="s">
        <v>6605</v>
      </c>
      <c r="H10" s="95" t="s">
        <v>6601</v>
      </c>
      <c r="I10" s="95">
        <v>34.9</v>
      </c>
      <c r="J10" s="1888">
        <v>5300500.0</v>
      </c>
      <c r="K10" s="81"/>
      <c r="L10" s="81"/>
      <c r="M10" s="81"/>
      <c r="N10" s="81"/>
      <c r="O10" s="81"/>
      <c r="P10" s="81"/>
      <c r="Q10" s="81"/>
      <c r="R10" s="81"/>
      <c r="S10" s="81"/>
      <c r="T10" s="81"/>
      <c r="U10" s="81"/>
      <c r="V10" s="81"/>
      <c r="W10" s="81"/>
      <c r="X10" s="81"/>
      <c r="Y10" s="81"/>
      <c r="Z10" s="81"/>
      <c r="AA10" s="81"/>
      <c r="AB10" s="81"/>
      <c r="AC10" s="81"/>
      <c r="AD10" s="81"/>
      <c r="AE10" s="81"/>
      <c r="AF10" s="81"/>
      <c r="AG10" s="81"/>
      <c r="AH10" s="81"/>
      <c r="AI10" s="81"/>
      <c r="AJ10" s="81"/>
      <c r="AK10" s="81"/>
      <c r="AL10" s="81"/>
      <c r="AM10" s="81"/>
      <c r="AN10" s="81"/>
      <c r="AO10" s="81"/>
    </row>
    <row r="11">
      <c r="A11" s="95" t="s">
        <v>84</v>
      </c>
      <c r="B11" s="95">
        <v>101.0</v>
      </c>
      <c r="C11" s="95" t="s">
        <v>6582</v>
      </c>
      <c r="D11" s="81"/>
      <c r="E11" s="81"/>
      <c r="F11" s="81"/>
      <c r="G11" s="81"/>
      <c r="H11" s="95" t="s">
        <v>6606</v>
      </c>
      <c r="I11" s="95">
        <v>39.3</v>
      </c>
      <c r="J11" s="1888">
        <v>5424100.0</v>
      </c>
      <c r="K11" s="81"/>
      <c r="L11" s="81"/>
      <c r="M11" s="81"/>
      <c r="N11" s="81"/>
      <c r="O11" s="81"/>
      <c r="P11" s="81"/>
      <c r="Q11" s="81"/>
      <c r="R11" s="81"/>
      <c r="S11" s="81"/>
      <c r="T11" s="81"/>
      <c r="U11" s="81"/>
      <c r="V11" s="81"/>
      <c r="W11" s="81"/>
      <c r="X11" s="81"/>
      <c r="Y11" s="81"/>
      <c r="Z11" s="81"/>
      <c r="AA11" s="81"/>
      <c r="AB11" s="81"/>
      <c r="AC11" s="81"/>
      <c r="AD11" s="81"/>
      <c r="AE11" s="81"/>
      <c r="AF11" s="81"/>
      <c r="AG11" s="81"/>
      <c r="AH11" s="81"/>
      <c r="AI11" s="81"/>
      <c r="AJ11" s="81"/>
      <c r="AK11" s="81"/>
      <c r="AL11" s="81"/>
      <c r="AM11" s="81"/>
      <c r="AN11" s="81"/>
      <c r="AO11" s="81"/>
    </row>
    <row r="12">
      <c r="A12" s="95" t="s">
        <v>84</v>
      </c>
      <c r="B12" s="95">
        <v>1010.0</v>
      </c>
      <c r="C12" s="95" t="s">
        <v>6582</v>
      </c>
      <c r="D12" s="81"/>
      <c r="E12" s="95" t="s">
        <v>6607</v>
      </c>
      <c r="F12" s="95">
        <v>8.15652314E8</v>
      </c>
      <c r="G12" s="95" t="s">
        <v>6608</v>
      </c>
      <c r="H12" s="95" t="s">
        <v>6603</v>
      </c>
      <c r="I12" s="95">
        <v>34.9</v>
      </c>
      <c r="J12" s="1888">
        <v>5300500.0</v>
      </c>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row>
    <row r="13">
      <c r="A13" s="95" t="s">
        <v>84</v>
      </c>
      <c r="B13" s="95">
        <v>1011.0</v>
      </c>
      <c r="C13" s="95" t="s">
        <v>6582</v>
      </c>
      <c r="D13" s="81"/>
      <c r="E13" s="95" t="s">
        <v>6609</v>
      </c>
      <c r="F13" s="95">
        <v>8.79794145E8</v>
      </c>
      <c r="G13" s="95" t="s">
        <v>6610</v>
      </c>
      <c r="H13" s="95" t="s">
        <v>6611</v>
      </c>
      <c r="I13" s="95">
        <v>34.7</v>
      </c>
      <c r="J13" s="1888">
        <v>5400500.0</v>
      </c>
      <c r="K13" s="81"/>
      <c r="L13" s="81"/>
      <c r="M13" s="81"/>
      <c r="N13" s="81"/>
      <c r="O13" s="81"/>
      <c r="P13" s="81"/>
      <c r="Q13" s="81"/>
      <c r="R13" s="81"/>
      <c r="S13" s="81"/>
      <c r="T13" s="81"/>
      <c r="U13" s="81"/>
      <c r="V13" s="81"/>
      <c r="W13" s="81"/>
      <c r="X13" s="81"/>
      <c r="Y13" s="81"/>
      <c r="Z13" s="81"/>
      <c r="AA13" s="81"/>
      <c r="AB13" s="81"/>
      <c r="AC13" s="81"/>
      <c r="AD13" s="81"/>
      <c r="AE13" s="81"/>
      <c r="AF13" s="81"/>
      <c r="AG13" s="81"/>
      <c r="AH13" s="81"/>
      <c r="AI13" s="81"/>
      <c r="AJ13" s="81"/>
      <c r="AK13" s="81"/>
      <c r="AL13" s="81"/>
      <c r="AM13" s="81"/>
      <c r="AN13" s="81"/>
      <c r="AO13" s="81"/>
    </row>
    <row r="14">
      <c r="A14" s="95" t="s">
        <v>84</v>
      </c>
      <c r="B14" s="95">
        <v>1012.0</v>
      </c>
      <c r="C14" s="95" t="s">
        <v>6582</v>
      </c>
      <c r="D14" s="81"/>
      <c r="E14" s="95" t="s">
        <v>6612</v>
      </c>
      <c r="F14" s="95">
        <v>8.9922715E8</v>
      </c>
      <c r="G14" s="95" t="s">
        <v>6613</v>
      </c>
      <c r="H14" s="95" t="s">
        <v>6614</v>
      </c>
      <c r="I14" s="95">
        <v>34.8</v>
      </c>
      <c r="J14" s="1888">
        <v>5500500.0</v>
      </c>
      <c r="K14" s="81"/>
      <c r="L14" s="81"/>
      <c r="M14" s="81"/>
      <c r="N14" s="81"/>
      <c r="O14" s="81"/>
      <c r="P14" s="81"/>
      <c r="Q14" s="81"/>
      <c r="R14" s="81"/>
      <c r="S14" s="81"/>
      <c r="T14" s="81"/>
      <c r="U14" s="81"/>
      <c r="V14" s="81"/>
      <c r="W14" s="81"/>
      <c r="X14" s="81"/>
      <c r="Y14" s="81"/>
      <c r="Z14" s="81"/>
      <c r="AA14" s="81"/>
      <c r="AB14" s="81"/>
      <c r="AC14" s="81"/>
      <c r="AD14" s="81"/>
      <c r="AE14" s="81"/>
      <c r="AF14" s="81"/>
      <c r="AG14" s="81"/>
      <c r="AH14" s="81"/>
      <c r="AI14" s="81"/>
      <c r="AJ14" s="81"/>
      <c r="AK14" s="81"/>
      <c r="AL14" s="81"/>
      <c r="AM14" s="81"/>
      <c r="AN14" s="81"/>
      <c r="AO14" s="81"/>
    </row>
    <row r="15">
      <c r="A15" s="95" t="s">
        <v>84</v>
      </c>
      <c r="B15" s="95">
        <v>1013.0</v>
      </c>
      <c r="C15" s="95" t="s">
        <v>6582</v>
      </c>
      <c r="D15" s="81"/>
      <c r="E15" s="95" t="s">
        <v>6615</v>
      </c>
      <c r="F15" s="95">
        <v>9.59591116E8</v>
      </c>
      <c r="G15" s="95" t="s">
        <v>6616</v>
      </c>
      <c r="H15" s="95" t="s">
        <v>6617</v>
      </c>
      <c r="I15" s="95">
        <v>30.8</v>
      </c>
      <c r="J15" s="1888">
        <v>5000500.0</v>
      </c>
      <c r="K15" s="81"/>
      <c r="L15" s="81"/>
      <c r="M15" s="81"/>
      <c r="N15" s="81"/>
      <c r="O15" s="81"/>
      <c r="P15" s="81"/>
      <c r="Q15" s="81"/>
      <c r="R15" s="81"/>
      <c r="S15" s="81"/>
      <c r="T15" s="81"/>
      <c r="U15" s="81"/>
      <c r="V15" s="81"/>
      <c r="W15" s="81"/>
      <c r="X15" s="81"/>
      <c r="Y15" s="81"/>
      <c r="Z15" s="81"/>
      <c r="AA15" s="81"/>
      <c r="AB15" s="81"/>
      <c r="AC15" s="81"/>
      <c r="AD15" s="81"/>
      <c r="AE15" s="81"/>
      <c r="AF15" s="81"/>
      <c r="AG15" s="81"/>
      <c r="AH15" s="81"/>
      <c r="AI15" s="81"/>
      <c r="AJ15" s="81"/>
      <c r="AK15" s="81"/>
      <c r="AL15" s="81"/>
      <c r="AM15" s="81"/>
      <c r="AN15" s="81"/>
      <c r="AO15" s="81"/>
    </row>
    <row r="16">
      <c r="A16" s="95" t="s">
        <v>84</v>
      </c>
      <c r="B16" s="95">
        <v>1014.0</v>
      </c>
      <c r="C16" s="95" t="s">
        <v>6582</v>
      </c>
      <c r="D16" s="81"/>
      <c r="E16" s="95" t="s">
        <v>6618</v>
      </c>
      <c r="F16" s="95">
        <v>6.52654963E8</v>
      </c>
      <c r="G16" s="95" t="s">
        <v>6619</v>
      </c>
      <c r="H16" s="95" t="s">
        <v>6620</v>
      </c>
      <c r="I16" s="95">
        <v>30.4</v>
      </c>
      <c r="J16" s="1888">
        <v>4800500.0</v>
      </c>
      <c r="K16" s="81"/>
      <c r="L16" s="81"/>
      <c r="M16" s="81"/>
      <c r="N16" s="81"/>
      <c r="O16" s="81"/>
      <c r="P16" s="81"/>
      <c r="Q16" s="81"/>
      <c r="R16" s="81"/>
      <c r="S16" s="81"/>
      <c r="T16" s="81"/>
      <c r="U16" s="81"/>
      <c r="V16" s="81"/>
      <c r="W16" s="81"/>
      <c r="X16" s="81"/>
      <c r="Y16" s="81"/>
      <c r="Z16" s="81"/>
      <c r="AA16" s="81"/>
      <c r="AB16" s="81"/>
      <c r="AC16" s="81"/>
      <c r="AD16" s="81"/>
      <c r="AE16" s="81"/>
      <c r="AF16" s="81"/>
      <c r="AG16" s="81"/>
      <c r="AH16" s="81"/>
      <c r="AI16" s="81"/>
      <c r="AJ16" s="81"/>
      <c r="AK16" s="81"/>
      <c r="AL16" s="81"/>
      <c r="AM16" s="81"/>
      <c r="AN16" s="81"/>
      <c r="AO16" s="81"/>
    </row>
    <row r="17">
      <c r="A17" s="95" t="s">
        <v>84</v>
      </c>
      <c r="B17" s="95">
        <v>1015.0</v>
      </c>
      <c r="C17" s="95" t="s">
        <v>6582</v>
      </c>
      <c r="D17" s="81"/>
      <c r="E17" s="95" t="s">
        <v>6621</v>
      </c>
      <c r="F17" s="95">
        <v>6.39147222E8</v>
      </c>
      <c r="G17" s="95" t="s">
        <v>6622</v>
      </c>
      <c r="H17" s="95" t="s">
        <v>6623</v>
      </c>
      <c r="I17" s="95">
        <v>30.4</v>
      </c>
      <c r="J17" s="1888">
        <v>4800500.0</v>
      </c>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row>
    <row r="18">
      <c r="A18" s="95" t="s">
        <v>84</v>
      </c>
      <c r="B18" s="95">
        <v>1016.0</v>
      </c>
      <c r="C18" s="95" t="s">
        <v>6582</v>
      </c>
      <c r="D18" s="81"/>
      <c r="E18" s="95" t="s">
        <v>6589</v>
      </c>
      <c r="F18" s="95">
        <v>8.91162726E8</v>
      </c>
      <c r="G18" s="95" t="s">
        <v>6590</v>
      </c>
      <c r="H18" s="95" t="s">
        <v>6620</v>
      </c>
      <c r="I18" s="95">
        <v>30.4</v>
      </c>
      <c r="J18" s="1888">
        <v>4800500.0</v>
      </c>
      <c r="K18" s="81"/>
      <c r="L18" s="81"/>
      <c r="M18" s="81"/>
      <c r="N18" s="81"/>
      <c r="O18" s="81"/>
      <c r="P18" s="81"/>
      <c r="Q18" s="81"/>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row>
    <row r="19">
      <c r="A19" s="95" t="s">
        <v>84</v>
      </c>
      <c r="B19" s="95">
        <v>1017.0</v>
      </c>
      <c r="C19" s="95" t="s">
        <v>6582</v>
      </c>
      <c r="D19" s="81"/>
      <c r="E19" s="95" t="s">
        <v>6624</v>
      </c>
      <c r="F19" s="95">
        <v>8.40999763E8</v>
      </c>
      <c r="G19" s="95" t="s">
        <v>6625</v>
      </c>
      <c r="H19" s="95" t="s">
        <v>6623</v>
      </c>
      <c r="I19" s="95">
        <v>30.4</v>
      </c>
      <c r="J19" s="1888">
        <v>4850500.0</v>
      </c>
      <c r="K19" s="81"/>
      <c r="L19" s="81"/>
      <c r="M19" s="81"/>
      <c r="N19" s="81"/>
      <c r="O19" s="81"/>
      <c r="P19" s="81"/>
      <c r="Q19" s="81"/>
      <c r="R19" s="81"/>
      <c r="S19" s="81"/>
      <c r="T19" s="81"/>
      <c r="U19" s="81"/>
      <c r="V19" s="81"/>
      <c r="W19" s="81"/>
      <c r="X19" s="81"/>
      <c r="Y19" s="81"/>
      <c r="Z19" s="81"/>
      <c r="AA19" s="81"/>
      <c r="AB19" s="81"/>
      <c r="AC19" s="81"/>
      <c r="AD19" s="81"/>
      <c r="AE19" s="81"/>
      <c r="AF19" s="81"/>
      <c r="AG19" s="81"/>
      <c r="AH19" s="81"/>
      <c r="AI19" s="81"/>
      <c r="AJ19" s="81"/>
      <c r="AK19" s="81"/>
      <c r="AL19" s="81"/>
      <c r="AM19" s="81"/>
      <c r="AN19" s="81"/>
      <c r="AO19" s="81"/>
    </row>
    <row r="20">
      <c r="A20" s="95" t="s">
        <v>84</v>
      </c>
      <c r="B20" s="95">
        <v>1018.0</v>
      </c>
      <c r="C20" s="95" t="s">
        <v>6582</v>
      </c>
      <c r="D20" s="81"/>
      <c r="E20" s="95" t="s">
        <v>6626</v>
      </c>
      <c r="F20" s="95">
        <v>9.72964697E8</v>
      </c>
      <c r="G20" s="81"/>
      <c r="H20" s="95" t="s">
        <v>6620</v>
      </c>
      <c r="I20" s="95">
        <v>30.4</v>
      </c>
      <c r="J20" s="1888">
        <v>4800500.0</v>
      </c>
      <c r="K20" s="81"/>
      <c r="L20" s="81"/>
      <c r="M20" s="81"/>
      <c r="N20" s="81"/>
      <c r="O20" s="81"/>
      <c r="P20" s="81"/>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row>
    <row r="21">
      <c r="A21" s="95" t="s">
        <v>84</v>
      </c>
      <c r="B21" s="95">
        <v>1019.0</v>
      </c>
      <c r="C21" s="95" t="s">
        <v>6582</v>
      </c>
      <c r="D21" s="81"/>
      <c r="E21" s="95" t="s">
        <v>6589</v>
      </c>
      <c r="F21" s="95">
        <v>8.91162726E8</v>
      </c>
      <c r="G21" s="95" t="s">
        <v>6590</v>
      </c>
      <c r="H21" s="95" t="s">
        <v>6623</v>
      </c>
      <c r="I21" s="95">
        <v>30.4</v>
      </c>
      <c r="J21" s="1888">
        <v>4800500.0</v>
      </c>
      <c r="K21" s="81"/>
      <c r="L21" s="81"/>
      <c r="M21" s="81"/>
      <c r="N21" s="81"/>
      <c r="O21" s="81"/>
      <c r="P21" s="81"/>
      <c r="Q21" s="81"/>
      <c r="R21" s="81"/>
      <c r="S21" s="81"/>
      <c r="T21" s="81"/>
      <c r="U21" s="81"/>
      <c r="V21" s="81"/>
      <c r="W21" s="81"/>
      <c r="X21" s="81"/>
      <c r="Y21" s="81"/>
      <c r="Z21" s="81"/>
      <c r="AA21" s="81"/>
      <c r="AB21" s="81"/>
      <c r="AC21" s="81"/>
      <c r="AD21" s="81"/>
      <c r="AE21" s="81"/>
      <c r="AF21" s="81"/>
      <c r="AG21" s="81"/>
      <c r="AH21" s="81"/>
      <c r="AI21" s="81"/>
      <c r="AJ21" s="81"/>
      <c r="AK21" s="81"/>
      <c r="AL21" s="81"/>
      <c r="AM21" s="81"/>
      <c r="AN21" s="81"/>
      <c r="AO21" s="81"/>
    </row>
    <row r="22">
      <c r="A22" s="95" t="s">
        <v>84</v>
      </c>
      <c r="B22" s="95">
        <v>1020.0</v>
      </c>
      <c r="C22" s="95" t="s">
        <v>6582</v>
      </c>
      <c r="D22" s="81"/>
      <c r="E22" s="95" t="s">
        <v>6627</v>
      </c>
      <c r="F22" s="95">
        <v>9.09851415E8</v>
      </c>
      <c r="G22" s="95" t="s">
        <v>6628</v>
      </c>
      <c r="H22" s="95" t="s">
        <v>6629</v>
      </c>
      <c r="I22" s="95">
        <v>30.0</v>
      </c>
      <c r="J22" s="1888">
        <v>4800500.0</v>
      </c>
      <c r="K22" s="81"/>
      <c r="L22" s="81"/>
      <c r="M22" s="81"/>
      <c r="N22" s="81"/>
      <c r="O22" s="81"/>
      <c r="P22" s="81"/>
      <c r="Q22" s="81"/>
      <c r="R22" s="81"/>
      <c r="S22" s="81"/>
      <c r="T22" s="81"/>
      <c r="U22" s="81"/>
      <c r="V22" s="81"/>
      <c r="W22" s="81"/>
      <c r="X22" s="81"/>
      <c r="Y22" s="81"/>
      <c r="Z22" s="81"/>
      <c r="AA22" s="81"/>
      <c r="AB22" s="81"/>
      <c r="AC22" s="81"/>
      <c r="AD22" s="81"/>
      <c r="AE22" s="81"/>
      <c r="AF22" s="81"/>
      <c r="AG22" s="81"/>
      <c r="AH22" s="81"/>
      <c r="AI22" s="81"/>
      <c r="AJ22" s="81"/>
      <c r="AK22" s="81"/>
      <c r="AL22" s="81"/>
      <c r="AM22" s="81"/>
      <c r="AN22" s="81"/>
      <c r="AO22" s="81"/>
    </row>
    <row r="23">
      <c r="A23" s="95" t="s">
        <v>84</v>
      </c>
      <c r="B23" s="95">
        <v>1101.0</v>
      </c>
      <c r="C23" s="95" t="s">
        <v>6582</v>
      </c>
      <c r="D23" s="81"/>
      <c r="E23" s="95" t="s">
        <v>6630</v>
      </c>
      <c r="F23" s="95">
        <v>9.61461544E8</v>
      </c>
      <c r="G23" s="95" t="s">
        <v>6631</v>
      </c>
      <c r="H23" s="95" t="s">
        <v>4604</v>
      </c>
      <c r="I23" s="95">
        <v>34.9</v>
      </c>
      <c r="J23" s="1888">
        <v>4102500.0</v>
      </c>
      <c r="K23" s="81"/>
      <c r="L23" s="81"/>
      <c r="M23" s="81"/>
      <c r="N23" s="81"/>
      <c r="O23" s="81"/>
      <c r="P23" s="81"/>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row>
    <row r="24">
      <c r="A24" s="95" t="s">
        <v>84</v>
      </c>
      <c r="B24" s="95">
        <v>1102.0</v>
      </c>
      <c r="C24" s="95" t="s">
        <v>6582</v>
      </c>
      <c r="D24" s="81"/>
      <c r="E24" s="95" t="s">
        <v>6632</v>
      </c>
      <c r="F24" s="95">
        <v>8.750601E8</v>
      </c>
      <c r="G24" s="95" t="s">
        <v>6633</v>
      </c>
      <c r="H24" s="95" t="s">
        <v>4417</v>
      </c>
      <c r="I24" s="95">
        <v>34.9</v>
      </c>
      <c r="J24" s="1888">
        <v>4100500.0</v>
      </c>
      <c r="K24" s="81"/>
      <c r="L24" s="81"/>
      <c r="M24" s="81"/>
      <c r="N24" s="81"/>
      <c r="O24" s="81"/>
      <c r="P24" s="81"/>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row>
    <row r="25">
      <c r="A25" s="95" t="s">
        <v>84</v>
      </c>
      <c r="B25" s="95">
        <v>1103.0</v>
      </c>
      <c r="C25" s="95" t="s">
        <v>6582</v>
      </c>
      <c r="D25" s="81"/>
      <c r="E25" s="95" t="s">
        <v>6634</v>
      </c>
      <c r="F25" s="95">
        <v>8.68856161E8</v>
      </c>
      <c r="G25" s="95" t="s">
        <v>6635</v>
      </c>
      <c r="H25" s="95" t="s">
        <v>4346</v>
      </c>
      <c r="I25" s="95">
        <v>34.9</v>
      </c>
      <c r="J25" s="1888">
        <v>3900500.0</v>
      </c>
      <c r="K25" s="81"/>
      <c r="L25" s="81"/>
      <c r="M25" s="81"/>
      <c r="N25" s="81"/>
      <c r="O25" s="81"/>
      <c r="P25" s="81"/>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row>
    <row r="26">
      <c r="A26" s="95" t="s">
        <v>84</v>
      </c>
      <c r="B26" s="95">
        <v>1104.0</v>
      </c>
      <c r="C26" s="95" t="s">
        <v>6582</v>
      </c>
      <c r="D26" s="81"/>
      <c r="E26" s="95" t="s">
        <v>6636</v>
      </c>
      <c r="F26" s="95">
        <v>8.79310678E8</v>
      </c>
      <c r="G26" s="95" t="s">
        <v>6637</v>
      </c>
      <c r="H26" s="95" t="s">
        <v>4412</v>
      </c>
      <c r="I26" s="95">
        <v>34.7</v>
      </c>
      <c r="J26" s="1888">
        <v>3900500.0</v>
      </c>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row>
    <row r="27">
      <c r="A27" s="95" t="s">
        <v>84</v>
      </c>
      <c r="B27" s="95">
        <v>1105.0</v>
      </c>
      <c r="C27" s="95" t="s">
        <v>6582</v>
      </c>
      <c r="D27" s="81"/>
      <c r="E27" s="95" t="s">
        <v>6638</v>
      </c>
      <c r="F27" s="95">
        <v>8.6326058E8</v>
      </c>
      <c r="G27" s="95" t="s">
        <v>6639</v>
      </c>
      <c r="H27" s="95" t="s">
        <v>4611</v>
      </c>
      <c r="I27" s="95">
        <v>34.3</v>
      </c>
      <c r="J27" s="1888">
        <v>4100500.0</v>
      </c>
      <c r="K27" s="81"/>
      <c r="L27" s="81"/>
      <c r="M27" s="81"/>
      <c r="N27" s="81"/>
      <c r="O27" s="81"/>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row>
    <row r="28">
      <c r="A28" s="95" t="s">
        <v>84</v>
      </c>
      <c r="B28" s="95">
        <v>1106.0</v>
      </c>
      <c r="C28" s="95" t="s">
        <v>6582</v>
      </c>
      <c r="D28" s="81"/>
      <c r="E28" s="95" t="s">
        <v>6640</v>
      </c>
      <c r="F28" s="95">
        <v>9.88278653E8</v>
      </c>
      <c r="G28" s="95" t="s">
        <v>6641</v>
      </c>
      <c r="H28" s="95" t="s">
        <v>6642</v>
      </c>
      <c r="I28" s="95">
        <v>52.0</v>
      </c>
      <c r="J28" s="1888">
        <v>5650500.0</v>
      </c>
      <c r="K28" s="81"/>
      <c r="L28" s="81"/>
      <c r="M28" s="81"/>
      <c r="N28" s="81"/>
      <c r="O28" s="81"/>
      <c r="P28" s="81"/>
      <c r="Q28" s="81"/>
      <c r="R28" s="81"/>
      <c r="S28" s="81"/>
      <c r="T28" s="81"/>
      <c r="U28" s="81"/>
      <c r="V28" s="81"/>
      <c r="W28" s="81"/>
      <c r="X28" s="81"/>
      <c r="Y28" s="81"/>
      <c r="Z28" s="81"/>
      <c r="AA28" s="81"/>
      <c r="AB28" s="81"/>
      <c r="AC28" s="81"/>
      <c r="AD28" s="81"/>
      <c r="AE28" s="81"/>
      <c r="AF28" s="81"/>
      <c r="AG28" s="81"/>
      <c r="AH28" s="81"/>
      <c r="AI28" s="81"/>
      <c r="AJ28" s="81"/>
      <c r="AK28" s="81"/>
      <c r="AL28" s="81"/>
      <c r="AM28" s="81"/>
      <c r="AN28" s="81"/>
      <c r="AO28" s="81"/>
    </row>
    <row r="29">
      <c r="A29" s="95" t="s">
        <v>84</v>
      </c>
      <c r="B29" s="95">
        <v>1107.0</v>
      </c>
      <c r="C29" s="95" t="s">
        <v>6582</v>
      </c>
      <c r="D29" s="81"/>
      <c r="E29" s="95" t="s">
        <v>6643</v>
      </c>
      <c r="F29" s="95">
        <v>8.14343373E8</v>
      </c>
      <c r="G29" s="95" t="s">
        <v>6644</v>
      </c>
      <c r="H29" s="95" t="s">
        <v>4563</v>
      </c>
      <c r="I29" s="95">
        <v>52.9</v>
      </c>
      <c r="J29" s="1888">
        <v>5500500.0</v>
      </c>
      <c r="K29" s="81"/>
      <c r="L29" s="81"/>
      <c r="M29" s="81"/>
      <c r="N29" s="81"/>
      <c r="O29" s="81"/>
      <c r="P29" s="81"/>
      <c r="Q29" s="81"/>
      <c r="R29" s="81"/>
      <c r="S29" s="81"/>
      <c r="T29" s="81"/>
      <c r="U29" s="81"/>
      <c r="V29" s="81"/>
      <c r="W29" s="81"/>
      <c r="X29" s="81"/>
      <c r="Y29" s="81"/>
      <c r="Z29" s="81"/>
      <c r="AA29" s="81"/>
      <c r="AB29" s="81"/>
      <c r="AC29" s="81"/>
      <c r="AD29" s="81"/>
      <c r="AE29" s="81"/>
      <c r="AF29" s="81"/>
      <c r="AG29" s="81"/>
      <c r="AH29" s="81"/>
      <c r="AI29" s="81"/>
      <c r="AJ29" s="81"/>
      <c r="AK29" s="81"/>
      <c r="AL29" s="81"/>
      <c r="AM29" s="81"/>
      <c r="AN29" s="81"/>
      <c r="AO29" s="81"/>
    </row>
    <row r="30">
      <c r="A30" s="95" t="s">
        <v>84</v>
      </c>
      <c r="B30" s="95">
        <v>1108.0</v>
      </c>
      <c r="C30" s="95" t="s">
        <v>6582</v>
      </c>
      <c r="D30" s="81"/>
      <c r="E30" s="95" t="s">
        <v>6645</v>
      </c>
      <c r="F30" s="95">
        <v>9.71515455E8</v>
      </c>
      <c r="G30" s="95" t="s">
        <v>6646</v>
      </c>
      <c r="H30" s="95" t="s">
        <v>6647</v>
      </c>
      <c r="I30" s="95">
        <v>52.9</v>
      </c>
      <c r="J30" s="1888">
        <v>5500500.0</v>
      </c>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c r="AL30" s="81"/>
      <c r="AM30" s="81"/>
      <c r="AN30" s="81"/>
      <c r="AO30" s="81"/>
    </row>
    <row r="31">
      <c r="A31" s="95" t="s">
        <v>84</v>
      </c>
      <c r="B31" s="95">
        <v>1109.0</v>
      </c>
      <c r="C31" s="95" t="s">
        <v>6582</v>
      </c>
      <c r="D31" s="81"/>
      <c r="E31" s="95" t="s">
        <v>6648</v>
      </c>
      <c r="F31" s="95">
        <v>8.43611189E8</v>
      </c>
      <c r="G31" s="95" t="s">
        <v>6649</v>
      </c>
      <c r="H31" s="95" t="s">
        <v>6650</v>
      </c>
      <c r="I31" s="95">
        <v>52.1</v>
      </c>
      <c r="J31" s="1888">
        <v>5650500.0</v>
      </c>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c r="AL31" s="81"/>
      <c r="AM31" s="81"/>
      <c r="AN31" s="81"/>
      <c r="AO31" s="81"/>
    </row>
    <row r="32">
      <c r="A32" s="95" t="s">
        <v>84</v>
      </c>
      <c r="B32" s="95">
        <v>1110.0</v>
      </c>
      <c r="C32" s="95" t="s">
        <v>6582</v>
      </c>
      <c r="D32" s="81"/>
      <c r="E32" s="95" t="s">
        <v>6651</v>
      </c>
      <c r="F32" s="95">
        <v>8.99229072E8</v>
      </c>
      <c r="G32" s="95" t="s">
        <v>6652</v>
      </c>
      <c r="H32" s="95" t="s">
        <v>4159</v>
      </c>
      <c r="I32" s="95">
        <v>34.8</v>
      </c>
      <c r="J32" s="1888">
        <v>4000500.0</v>
      </c>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row>
    <row r="33">
      <c r="A33" s="95" t="s">
        <v>84</v>
      </c>
      <c r="B33" s="95">
        <v>1111.0</v>
      </c>
      <c r="C33" s="95" t="s">
        <v>6582</v>
      </c>
      <c r="D33" s="81"/>
      <c r="E33" s="95" t="s">
        <v>6653</v>
      </c>
      <c r="F33" s="95">
        <v>8.74459496E8</v>
      </c>
      <c r="G33" s="95" t="s">
        <v>6654</v>
      </c>
      <c r="H33" s="95" t="s">
        <v>6655</v>
      </c>
      <c r="I33" s="95">
        <v>61.4</v>
      </c>
      <c r="J33" s="1888">
        <v>6601100.0</v>
      </c>
      <c r="K33" s="81"/>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row>
    <row r="34">
      <c r="A34" s="95" t="s">
        <v>84</v>
      </c>
      <c r="B34" s="95">
        <v>1112.0</v>
      </c>
      <c r="C34" s="95" t="s">
        <v>6582</v>
      </c>
      <c r="D34" s="81"/>
      <c r="E34" s="95" t="s">
        <v>6656</v>
      </c>
      <c r="F34" s="95">
        <v>8.19222008E8</v>
      </c>
      <c r="G34" s="95" t="s">
        <v>6657</v>
      </c>
      <c r="H34" s="95" t="s">
        <v>6658</v>
      </c>
      <c r="I34" s="95">
        <v>61.0</v>
      </c>
      <c r="J34" s="1888">
        <v>6401100.0</v>
      </c>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row>
    <row r="35">
      <c r="A35" s="95" t="s">
        <v>84</v>
      </c>
      <c r="B35" s="95">
        <v>1113.0</v>
      </c>
      <c r="C35" s="95" t="s">
        <v>6582</v>
      </c>
      <c r="D35" s="81"/>
      <c r="E35" s="95" t="s">
        <v>6659</v>
      </c>
      <c r="F35" s="95">
        <v>8.19229977E8</v>
      </c>
      <c r="G35" s="95" t="s">
        <v>6660</v>
      </c>
      <c r="H35" s="95" t="s">
        <v>6661</v>
      </c>
      <c r="I35" s="95">
        <v>61.0</v>
      </c>
      <c r="J35" s="1888">
        <v>6401100.0</v>
      </c>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row>
    <row r="36">
      <c r="A36" s="95" t="s">
        <v>84</v>
      </c>
      <c r="B36" s="95">
        <v>1114.0</v>
      </c>
      <c r="C36" s="95" t="s">
        <v>6582</v>
      </c>
      <c r="D36" s="81"/>
      <c r="E36" s="95" t="s">
        <v>6636</v>
      </c>
      <c r="F36" s="95">
        <v>8.79310678E8</v>
      </c>
      <c r="G36" s="95" t="s">
        <v>6637</v>
      </c>
      <c r="H36" s="95" t="s">
        <v>6662</v>
      </c>
      <c r="I36" s="95">
        <v>64.4</v>
      </c>
      <c r="J36" s="1888">
        <v>6401100.0</v>
      </c>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row>
    <row r="37">
      <c r="A37" s="95" t="s">
        <v>84</v>
      </c>
      <c r="B37" s="95">
        <v>1201.0</v>
      </c>
      <c r="C37" s="95" t="s">
        <v>6582</v>
      </c>
      <c r="D37" s="81"/>
      <c r="E37" s="95" t="s">
        <v>6663</v>
      </c>
      <c r="F37" s="95">
        <v>9.94639493E8</v>
      </c>
      <c r="G37" s="95" t="s">
        <v>6664</v>
      </c>
      <c r="H37" s="95" t="s">
        <v>4604</v>
      </c>
      <c r="I37" s="95">
        <v>34.9</v>
      </c>
      <c r="J37" s="1888">
        <v>4202500.0</v>
      </c>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row>
    <row r="38">
      <c r="A38" s="95" t="s">
        <v>84</v>
      </c>
      <c r="B38" s="95">
        <v>1202.0</v>
      </c>
      <c r="C38" s="95" t="s">
        <v>6582</v>
      </c>
      <c r="D38" s="81"/>
      <c r="E38" s="95" t="s">
        <v>6665</v>
      </c>
      <c r="F38" s="95">
        <v>8.13148572E8</v>
      </c>
      <c r="G38" s="81"/>
      <c r="H38" s="95" t="s">
        <v>4417</v>
      </c>
      <c r="I38" s="95">
        <v>34.9</v>
      </c>
      <c r="J38" s="1888">
        <v>4200500.0</v>
      </c>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row>
    <row r="39">
      <c r="A39" s="95" t="s">
        <v>84</v>
      </c>
      <c r="B39" s="95">
        <v>1203.0</v>
      </c>
      <c r="C39" s="95" t="s">
        <v>6582</v>
      </c>
      <c r="D39" s="81"/>
      <c r="E39" s="95" t="s">
        <v>6666</v>
      </c>
      <c r="F39" s="95">
        <v>8.1450319E8</v>
      </c>
      <c r="G39" s="95" t="s">
        <v>6667</v>
      </c>
      <c r="H39" s="95" t="s">
        <v>4346</v>
      </c>
      <c r="I39" s="95">
        <v>34.9</v>
      </c>
      <c r="J39" s="1888">
        <v>4000500.0</v>
      </c>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row>
    <row r="40">
      <c r="A40" s="95" t="s">
        <v>84</v>
      </c>
      <c r="B40" s="95">
        <v>1204.0</v>
      </c>
      <c r="C40" s="95" t="s">
        <v>6582</v>
      </c>
      <c r="D40" s="81"/>
      <c r="E40" s="95" t="s">
        <v>6668</v>
      </c>
      <c r="F40" s="95">
        <v>8.91079121E8</v>
      </c>
      <c r="G40" s="81"/>
      <c r="H40" s="95" t="s">
        <v>4412</v>
      </c>
      <c r="I40" s="95">
        <v>34.7</v>
      </c>
      <c r="J40" s="1888">
        <v>4000500.0</v>
      </c>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row>
    <row r="41">
      <c r="A41" s="95" t="s">
        <v>84</v>
      </c>
      <c r="B41" s="95">
        <v>1205.0</v>
      </c>
      <c r="C41" s="95" t="s">
        <v>6582</v>
      </c>
      <c r="D41" s="81"/>
      <c r="E41" s="81"/>
      <c r="F41" s="81"/>
      <c r="G41" s="81"/>
      <c r="H41" s="95" t="s">
        <v>4611</v>
      </c>
      <c r="I41" s="95">
        <v>34.3</v>
      </c>
      <c r="J41" s="1888">
        <v>4200500.0</v>
      </c>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row>
    <row r="42">
      <c r="A42" s="95" t="s">
        <v>84</v>
      </c>
      <c r="B42" s="95">
        <v>1206.0</v>
      </c>
      <c r="C42" s="95" t="s">
        <v>6582</v>
      </c>
      <c r="D42" s="81"/>
      <c r="E42" s="95" t="s">
        <v>6669</v>
      </c>
      <c r="F42" s="95">
        <v>8.11423535E8</v>
      </c>
      <c r="G42" s="95" t="s">
        <v>6670</v>
      </c>
      <c r="H42" s="95" t="s">
        <v>6642</v>
      </c>
      <c r="I42" s="95">
        <v>52.0</v>
      </c>
      <c r="J42" s="1888">
        <v>6390000.0</v>
      </c>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row>
    <row r="43">
      <c r="A43" s="95" t="s">
        <v>84</v>
      </c>
      <c r="B43" s="95">
        <v>1207.0</v>
      </c>
      <c r="C43" s="95" t="s">
        <v>6582</v>
      </c>
      <c r="D43" s="81"/>
      <c r="E43" s="95" t="s">
        <v>6671</v>
      </c>
      <c r="F43" s="95">
        <v>8.47517182E8</v>
      </c>
      <c r="G43" s="95" t="s">
        <v>6672</v>
      </c>
      <c r="H43" s="95" t="s">
        <v>4563</v>
      </c>
      <c r="I43" s="95">
        <v>52.9</v>
      </c>
      <c r="J43" s="1888">
        <v>5600500.0</v>
      </c>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row>
    <row r="44">
      <c r="A44" s="95" t="s">
        <v>84</v>
      </c>
      <c r="B44" s="95">
        <v>1208.0</v>
      </c>
      <c r="C44" s="95" t="s">
        <v>6582</v>
      </c>
      <c r="D44" s="81"/>
      <c r="E44" s="95" t="s">
        <v>6673</v>
      </c>
      <c r="F44" s="95">
        <v>8.09655252E8</v>
      </c>
      <c r="G44" s="95" t="s">
        <v>6674</v>
      </c>
      <c r="H44" s="95" t="s">
        <v>6647</v>
      </c>
      <c r="I44" s="95">
        <v>52.9</v>
      </c>
      <c r="J44" s="1888">
        <v>5600500.0</v>
      </c>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row>
    <row r="45">
      <c r="A45" s="95" t="s">
        <v>84</v>
      </c>
      <c r="B45" s="95">
        <v>1209.0</v>
      </c>
      <c r="C45" s="95" t="s">
        <v>6582</v>
      </c>
      <c r="D45" s="81"/>
      <c r="E45" s="95" t="s">
        <v>6675</v>
      </c>
      <c r="F45" s="95">
        <v>9.17061778E8</v>
      </c>
      <c r="G45" s="95" t="s">
        <v>6676</v>
      </c>
      <c r="H45" s="95" t="s">
        <v>4571</v>
      </c>
      <c r="I45" s="95">
        <v>52.1</v>
      </c>
      <c r="J45" s="1888">
        <v>5700500.0</v>
      </c>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row>
    <row r="46">
      <c r="A46" s="95" t="s">
        <v>84</v>
      </c>
      <c r="B46" s="95">
        <v>1210.0</v>
      </c>
      <c r="C46" s="95" t="s">
        <v>6582</v>
      </c>
      <c r="D46" s="81"/>
      <c r="E46" s="95" t="s">
        <v>6677</v>
      </c>
      <c r="F46" s="95">
        <v>8.7971229E8</v>
      </c>
      <c r="G46" s="95" t="s">
        <v>6678</v>
      </c>
      <c r="H46" s="95" t="s">
        <v>4159</v>
      </c>
      <c r="I46" s="95">
        <v>34.8</v>
      </c>
      <c r="J46" s="1888">
        <v>4100500.0</v>
      </c>
      <c r="K46" s="81"/>
      <c r="L46" s="81"/>
      <c r="M46" s="81"/>
      <c r="N46" s="81"/>
      <c r="O46" s="81"/>
      <c r="P46" s="81"/>
      <c r="Q46" s="81"/>
      <c r="R46" s="81"/>
      <c r="S46" s="81"/>
      <c r="T46" s="81"/>
      <c r="U46" s="81"/>
      <c r="V46" s="81"/>
      <c r="W46" s="81"/>
      <c r="X46" s="81"/>
      <c r="Y46" s="81"/>
      <c r="Z46" s="81"/>
      <c r="AA46" s="81"/>
      <c r="AB46" s="81"/>
      <c r="AC46" s="81"/>
      <c r="AD46" s="81"/>
      <c r="AE46" s="81"/>
      <c r="AF46" s="81"/>
      <c r="AG46" s="81"/>
      <c r="AH46" s="81"/>
      <c r="AI46" s="81"/>
      <c r="AJ46" s="81"/>
      <c r="AK46" s="81"/>
      <c r="AL46" s="81"/>
      <c r="AM46" s="81"/>
      <c r="AN46" s="81"/>
      <c r="AO46" s="81"/>
    </row>
    <row r="47">
      <c r="A47" s="95" t="s">
        <v>84</v>
      </c>
      <c r="B47" s="95">
        <v>1211.0</v>
      </c>
      <c r="C47" s="95" t="s">
        <v>6582</v>
      </c>
      <c r="D47" s="81"/>
      <c r="E47" s="95" t="s">
        <v>6679</v>
      </c>
      <c r="F47" s="95">
        <v>6.13245994E8</v>
      </c>
      <c r="G47" s="95" t="s">
        <v>6680</v>
      </c>
      <c r="H47" s="95" t="s">
        <v>6655</v>
      </c>
      <c r="I47" s="95">
        <v>61.4</v>
      </c>
      <c r="J47" s="1888">
        <v>6701100.0</v>
      </c>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row>
    <row r="48">
      <c r="A48" s="95" t="s">
        <v>84</v>
      </c>
      <c r="B48" s="95">
        <v>1212.0</v>
      </c>
      <c r="C48" s="95" t="s">
        <v>6582</v>
      </c>
      <c r="D48" s="81"/>
      <c r="E48" s="95" t="s">
        <v>6681</v>
      </c>
      <c r="F48" s="95">
        <v>9.62926155E8</v>
      </c>
      <c r="G48" s="95" t="s">
        <v>6682</v>
      </c>
      <c r="H48" s="95" t="s">
        <v>6658</v>
      </c>
      <c r="I48" s="95">
        <v>61.0</v>
      </c>
      <c r="J48" s="1888">
        <v>6501100.0</v>
      </c>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row>
    <row r="49">
      <c r="A49" s="95" t="s">
        <v>84</v>
      </c>
      <c r="B49" s="95">
        <v>1213.0</v>
      </c>
      <c r="C49" s="95" t="s">
        <v>6582</v>
      </c>
      <c r="D49" s="81"/>
      <c r="E49" s="95" t="s">
        <v>6683</v>
      </c>
      <c r="F49" s="95">
        <v>8.91727695E8</v>
      </c>
      <c r="G49" s="95" t="s">
        <v>6684</v>
      </c>
      <c r="H49" s="95" t="s">
        <v>6661</v>
      </c>
      <c r="I49" s="95">
        <v>61.0</v>
      </c>
      <c r="J49" s="1888">
        <v>6501100.0</v>
      </c>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row>
    <row r="50">
      <c r="A50" s="95" t="s">
        <v>84</v>
      </c>
      <c r="B50" s="95">
        <v>1214.0</v>
      </c>
      <c r="C50" s="95" t="s">
        <v>6582</v>
      </c>
      <c r="D50" s="81"/>
      <c r="E50" s="95" t="s">
        <v>6685</v>
      </c>
      <c r="F50" s="95">
        <v>9.26653599E8</v>
      </c>
      <c r="G50" s="95" t="s">
        <v>6686</v>
      </c>
      <c r="H50" s="95" t="s">
        <v>6662</v>
      </c>
      <c r="I50" s="95">
        <v>64.4</v>
      </c>
      <c r="J50" s="1888">
        <v>6501100.0</v>
      </c>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row>
    <row r="51">
      <c r="A51" s="95" t="s">
        <v>84</v>
      </c>
      <c r="B51" s="95" t="s">
        <v>3636</v>
      </c>
      <c r="C51" s="95" t="s">
        <v>6582</v>
      </c>
      <c r="D51" s="81"/>
      <c r="E51" s="95" t="s">
        <v>6687</v>
      </c>
      <c r="F51" s="95">
        <v>9.22967126E8</v>
      </c>
      <c r="G51" s="95" t="s">
        <v>6688</v>
      </c>
      <c r="H51" s="95" t="s">
        <v>4604</v>
      </c>
      <c r="I51" s="95">
        <v>34.9</v>
      </c>
      <c r="J51" s="1888">
        <v>4202500.0</v>
      </c>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row>
    <row r="52">
      <c r="A52" s="95" t="s">
        <v>84</v>
      </c>
      <c r="B52" s="95" t="s">
        <v>1593</v>
      </c>
      <c r="C52" s="95" t="s">
        <v>6582</v>
      </c>
      <c r="D52" s="81"/>
      <c r="E52" s="95" t="s">
        <v>6689</v>
      </c>
      <c r="F52" s="95">
        <v>8.51235922E8</v>
      </c>
      <c r="G52" s="95" t="s">
        <v>6690</v>
      </c>
      <c r="H52" s="95" t="s">
        <v>4417</v>
      </c>
      <c r="I52" s="95">
        <v>34.9</v>
      </c>
      <c r="J52" s="1888">
        <v>4200500.0</v>
      </c>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row>
    <row r="53">
      <c r="A53" s="95" t="s">
        <v>84</v>
      </c>
      <c r="B53" s="95" t="s">
        <v>323</v>
      </c>
      <c r="C53" s="95" t="s">
        <v>6582</v>
      </c>
      <c r="D53" s="81"/>
      <c r="E53" s="95" t="s">
        <v>6691</v>
      </c>
      <c r="F53" s="95">
        <v>9.68908826E8</v>
      </c>
      <c r="G53" s="95" t="s">
        <v>6692</v>
      </c>
      <c r="H53" s="95" t="s">
        <v>4346</v>
      </c>
      <c r="I53" s="95">
        <v>34.9</v>
      </c>
      <c r="J53" s="1888">
        <v>4000500.0</v>
      </c>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row>
    <row r="54">
      <c r="A54" s="95" t="s">
        <v>84</v>
      </c>
      <c r="B54" s="95" t="s">
        <v>3643</v>
      </c>
      <c r="C54" s="95" t="s">
        <v>6582</v>
      </c>
      <c r="D54" s="81"/>
      <c r="E54" s="95" t="s">
        <v>6693</v>
      </c>
      <c r="F54" s="95">
        <v>8.68934141E8</v>
      </c>
      <c r="G54" s="81"/>
      <c r="H54" s="95" t="s">
        <v>4412</v>
      </c>
      <c r="I54" s="95">
        <v>34.7</v>
      </c>
      <c r="J54" s="1888">
        <v>4000500.0</v>
      </c>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row>
    <row r="55">
      <c r="A55" s="95" t="s">
        <v>84</v>
      </c>
      <c r="B55" s="95" t="s">
        <v>698</v>
      </c>
      <c r="C55" s="95" t="s">
        <v>6582</v>
      </c>
      <c r="D55" s="81"/>
      <c r="E55" s="95" t="s">
        <v>6694</v>
      </c>
      <c r="F55" s="95">
        <v>8.25644159E8</v>
      </c>
      <c r="G55" s="95" t="s">
        <v>6695</v>
      </c>
      <c r="H55" s="95" t="s">
        <v>4611</v>
      </c>
      <c r="I55" s="95">
        <v>34.3</v>
      </c>
      <c r="J55" s="1888">
        <v>4200500.0</v>
      </c>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row>
    <row r="56">
      <c r="A56" s="95" t="s">
        <v>84</v>
      </c>
      <c r="B56" s="95" t="s">
        <v>684</v>
      </c>
      <c r="C56" s="95" t="s">
        <v>6582</v>
      </c>
      <c r="D56" s="81"/>
      <c r="E56" s="95" t="s">
        <v>6696</v>
      </c>
      <c r="F56" s="95">
        <v>6.49395326E8</v>
      </c>
      <c r="G56" s="95" t="s">
        <v>6697</v>
      </c>
      <c r="H56" s="95" t="s">
        <v>6642</v>
      </c>
      <c r="I56" s="95">
        <v>52.0</v>
      </c>
      <c r="J56" s="1888">
        <v>5700500.0</v>
      </c>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row>
    <row r="57">
      <c r="A57" s="95" t="s">
        <v>84</v>
      </c>
      <c r="B57" s="95" t="s">
        <v>717</v>
      </c>
      <c r="C57" s="95" t="s">
        <v>6582</v>
      </c>
      <c r="D57" s="81"/>
      <c r="E57" s="81"/>
      <c r="F57" s="81"/>
      <c r="G57" s="81"/>
      <c r="H57" s="95" t="s">
        <v>4563</v>
      </c>
      <c r="I57" s="95">
        <v>52.9</v>
      </c>
      <c r="J57" s="1888">
        <v>6500000.0</v>
      </c>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row>
    <row r="58">
      <c r="A58" s="95" t="s">
        <v>84</v>
      </c>
      <c r="B58" s="95" t="s">
        <v>1787</v>
      </c>
      <c r="C58" s="95" t="s">
        <v>6582</v>
      </c>
      <c r="D58" s="81"/>
      <c r="E58" s="95" t="s">
        <v>6698</v>
      </c>
      <c r="F58" s="95">
        <v>9.44457999E8</v>
      </c>
      <c r="G58" s="95" t="s">
        <v>96</v>
      </c>
      <c r="H58" s="95" t="s">
        <v>6647</v>
      </c>
      <c r="I58" s="95">
        <v>52.9</v>
      </c>
      <c r="J58" s="1888">
        <v>5800000.0</v>
      </c>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row>
    <row r="59">
      <c r="A59" s="95" t="s">
        <v>84</v>
      </c>
      <c r="B59" s="95" t="s">
        <v>1594</v>
      </c>
      <c r="C59" s="95" t="s">
        <v>6582</v>
      </c>
      <c r="D59" s="81"/>
      <c r="E59" s="95" t="s">
        <v>6699</v>
      </c>
      <c r="F59" s="81">
        <f>+95988888990</f>
        <v>95988888990</v>
      </c>
      <c r="G59" s="81"/>
      <c r="H59" s="95" t="s">
        <v>4571</v>
      </c>
      <c r="I59" s="95">
        <v>52.1</v>
      </c>
      <c r="J59" s="1888">
        <v>5750500.0</v>
      </c>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row>
    <row r="60">
      <c r="A60" s="95" t="s">
        <v>84</v>
      </c>
      <c r="B60" s="95" t="s">
        <v>454</v>
      </c>
      <c r="C60" s="95" t="s">
        <v>6582</v>
      </c>
      <c r="D60" s="81"/>
      <c r="E60" s="95" t="s">
        <v>6700</v>
      </c>
      <c r="F60" s="95">
        <v>8.53184488E8</v>
      </c>
      <c r="G60" s="95" t="s">
        <v>6701</v>
      </c>
      <c r="H60" s="95" t="s">
        <v>4159</v>
      </c>
      <c r="I60" s="95">
        <v>34.8</v>
      </c>
      <c r="J60" s="1888">
        <v>4200500.0</v>
      </c>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81"/>
      <c r="AJ60" s="81"/>
      <c r="AK60" s="81"/>
      <c r="AL60" s="81"/>
      <c r="AM60" s="81"/>
      <c r="AN60" s="81"/>
      <c r="AO60" s="81"/>
    </row>
    <row r="61">
      <c r="A61" s="95" t="s">
        <v>84</v>
      </c>
      <c r="B61" s="95" t="s">
        <v>435</v>
      </c>
      <c r="C61" s="95" t="s">
        <v>6582</v>
      </c>
      <c r="D61" s="81"/>
      <c r="E61" s="95" t="s">
        <v>6702</v>
      </c>
      <c r="F61" s="95">
        <v>6.55619144E8</v>
      </c>
      <c r="G61" s="95" t="s">
        <v>6703</v>
      </c>
      <c r="H61" s="95" t="s">
        <v>6655</v>
      </c>
      <c r="I61" s="95">
        <v>61.4</v>
      </c>
      <c r="J61" s="1888">
        <v>6701100.0</v>
      </c>
      <c r="K61" s="81"/>
      <c r="L61" s="81"/>
      <c r="M61" s="81"/>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row>
    <row r="62">
      <c r="A62" s="95" t="s">
        <v>84</v>
      </c>
      <c r="B62" s="95" t="s">
        <v>1663</v>
      </c>
      <c r="C62" s="95" t="s">
        <v>6582</v>
      </c>
      <c r="D62" s="81"/>
      <c r="E62" s="95" t="s">
        <v>6704</v>
      </c>
      <c r="F62" s="95">
        <v>9.19514265E8</v>
      </c>
      <c r="G62" s="95" t="s">
        <v>6705</v>
      </c>
      <c r="H62" s="95" t="s">
        <v>6658</v>
      </c>
      <c r="I62" s="95">
        <v>61.0</v>
      </c>
      <c r="J62" s="1888">
        <v>6501100.0</v>
      </c>
      <c r="K62" s="81"/>
      <c r="L62" s="81"/>
      <c r="M62" s="81"/>
      <c r="N62" s="81"/>
      <c r="O62" s="81"/>
      <c r="P62" s="81"/>
      <c r="Q62" s="81"/>
      <c r="R62" s="81"/>
      <c r="S62" s="81"/>
      <c r="T62" s="81"/>
      <c r="U62" s="81"/>
      <c r="V62" s="81"/>
      <c r="W62" s="81"/>
      <c r="X62" s="81"/>
      <c r="Y62" s="81"/>
      <c r="Z62" s="81"/>
      <c r="AA62" s="81"/>
      <c r="AB62" s="81"/>
      <c r="AC62" s="81"/>
      <c r="AD62" s="81"/>
      <c r="AE62" s="81"/>
      <c r="AF62" s="81"/>
      <c r="AG62" s="81"/>
      <c r="AH62" s="81"/>
      <c r="AI62" s="81"/>
      <c r="AJ62" s="81"/>
      <c r="AK62" s="81"/>
      <c r="AL62" s="81"/>
      <c r="AM62" s="81"/>
      <c r="AN62" s="81"/>
      <c r="AO62" s="81"/>
    </row>
    <row r="63">
      <c r="A63" s="95" t="s">
        <v>84</v>
      </c>
      <c r="B63" s="95" t="s">
        <v>3660</v>
      </c>
      <c r="C63" s="95" t="s">
        <v>6582</v>
      </c>
      <c r="D63" s="81"/>
      <c r="E63" s="95" t="s">
        <v>6706</v>
      </c>
      <c r="F63" s="95">
        <v>9.72549927E8</v>
      </c>
      <c r="G63" s="95" t="s">
        <v>6707</v>
      </c>
      <c r="H63" s="95" t="s">
        <v>6661</v>
      </c>
      <c r="I63" s="95">
        <v>61.0</v>
      </c>
      <c r="J63" s="1888">
        <v>6501100.0</v>
      </c>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row>
    <row r="64">
      <c r="A64" s="95" t="s">
        <v>84</v>
      </c>
      <c r="B64" s="95" t="s">
        <v>3663</v>
      </c>
      <c r="C64" s="95" t="s">
        <v>6582</v>
      </c>
      <c r="D64" s="81"/>
      <c r="E64" s="95" t="s">
        <v>6708</v>
      </c>
      <c r="F64" s="95">
        <v>8.19088774E8</v>
      </c>
      <c r="G64" s="95" t="s">
        <v>6709</v>
      </c>
      <c r="H64" s="95" t="s">
        <v>6662</v>
      </c>
      <c r="I64" s="95">
        <v>64.4</v>
      </c>
      <c r="J64" s="1888">
        <v>6501100.0</v>
      </c>
      <c r="K64" s="81"/>
      <c r="L64" s="81"/>
      <c r="M64" s="81"/>
      <c r="N64" s="81"/>
      <c r="O64" s="81"/>
      <c r="P64" s="81"/>
      <c r="Q64" s="81"/>
      <c r="R64" s="81"/>
      <c r="S64" s="81"/>
      <c r="T64" s="81"/>
      <c r="U64" s="81"/>
      <c r="V64" s="81"/>
      <c r="W64" s="81"/>
      <c r="X64" s="81"/>
      <c r="Y64" s="81"/>
      <c r="Z64" s="81"/>
      <c r="AA64" s="81"/>
      <c r="AB64" s="81"/>
      <c r="AC64" s="81"/>
      <c r="AD64" s="81"/>
      <c r="AE64" s="81"/>
      <c r="AF64" s="81"/>
      <c r="AG64" s="81"/>
      <c r="AH64" s="81"/>
      <c r="AI64" s="81"/>
      <c r="AJ64" s="81"/>
      <c r="AK64" s="81"/>
      <c r="AL64" s="81"/>
      <c r="AM64" s="81"/>
      <c r="AN64" s="81"/>
      <c r="AO64" s="81"/>
    </row>
    <row r="65">
      <c r="A65" s="95" t="s">
        <v>84</v>
      </c>
      <c r="B65" s="95">
        <v>1401.0</v>
      </c>
      <c r="C65" s="95" t="s">
        <v>6582</v>
      </c>
      <c r="D65" s="81"/>
      <c r="E65" s="95" t="s">
        <v>6710</v>
      </c>
      <c r="F65" s="95">
        <v>8.29461459E8</v>
      </c>
      <c r="G65" s="81"/>
      <c r="H65" s="95" t="s">
        <v>4604</v>
      </c>
      <c r="I65" s="95">
        <v>34.9</v>
      </c>
      <c r="J65" s="1888">
        <v>4202500.0</v>
      </c>
      <c r="K65" s="81"/>
      <c r="L65" s="81"/>
      <c r="M65" s="81"/>
      <c r="N65" s="81"/>
      <c r="O65" s="81"/>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row>
    <row r="66">
      <c r="A66" s="95" t="s">
        <v>84</v>
      </c>
      <c r="B66" s="95">
        <v>1402.0</v>
      </c>
      <c r="C66" s="95" t="s">
        <v>6582</v>
      </c>
      <c r="D66" s="81"/>
      <c r="E66" s="95" t="s">
        <v>6711</v>
      </c>
      <c r="F66" s="95">
        <v>9.30929999E8</v>
      </c>
      <c r="G66" s="95" t="s">
        <v>6712</v>
      </c>
      <c r="H66" s="95" t="s">
        <v>4417</v>
      </c>
      <c r="I66" s="95">
        <v>34.9</v>
      </c>
      <c r="J66" s="1888">
        <v>4200500.0</v>
      </c>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81"/>
      <c r="AM66" s="81"/>
      <c r="AN66" s="81"/>
      <c r="AO66" s="81"/>
    </row>
    <row r="67">
      <c r="A67" s="95" t="s">
        <v>84</v>
      </c>
      <c r="B67" s="95">
        <v>1403.0</v>
      </c>
      <c r="C67" s="95" t="s">
        <v>6582</v>
      </c>
      <c r="D67" s="81"/>
      <c r="E67" s="95" t="s">
        <v>6713</v>
      </c>
      <c r="F67" s="95">
        <v>9.72957239E8</v>
      </c>
      <c r="G67" s="81"/>
      <c r="H67" s="95" t="s">
        <v>4346</v>
      </c>
      <c r="I67" s="95">
        <v>34.9</v>
      </c>
      <c r="J67" s="1888">
        <v>3750000.0</v>
      </c>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row>
    <row r="68">
      <c r="A68" s="95" t="s">
        <v>84</v>
      </c>
      <c r="B68" s="95">
        <v>1404.0</v>
      </c>
      <c r="C68" s="95" t="s">
        <v>6582</v>
      </c>
      <c r="D68" s="81"/>
      <c r="E68" s="95" t="s">
        <v>6714</v>
      </c>
      <c r="F68" s="95">
        <v>6.26364799E8</v>
      </c>
      <c r="G68" s="95" t="s">
        <v>6715</v>
      </c>
      <c r="H68" s="95" t="s">
        <v>4412</v>
      </c>
      <c r="I68" s="95">
        <v>34.7</v>
      </c>
      <c r="J68" s="1888">
        <v>4000500.0</v>
      </c>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row>
    <row r="69">
      <c r="A69" s="95" t="s">
        <v>84</v>
      </c>
      <c r="B69" s="95">
        <v>1405.0</v>
      </c>
      <c r="C69" s="95" t="s">
        <v>6582</v>
      </c>
      <c r="D69" s="81"/>
      <c r="E69" s="95" t="s">
        <v>6716</v>
      </c>
      <c r="F69" s="95">
        <v>8.67743884E8</v>
      </c>
      <c r="G69" s="95" t="s">
        <v>6717</v>
      </c>
      <c r="H69" s="95" t="s">
        <v>4611</v>
      </c>
      <c r="I69" s="95">
        <v>34.3</v>
      </c>
      <c r="J69" s="1888">
        <v>4200500.0</v>
      </c>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row>
    <row r="70">
      <c r="A70" s="95" t="s">
        <v>84</v>
      </c>
      <c r="B70" s="95">
        <v>1406.0</v>
      </c>
      <c r="C70" s="95" t="s">
        <v>6582</v>
      </c>
      <c r="D70" s="81"/>
      <c r="E70" s="95" t="s">
        <v>6718</v>
      </c>
      <c r="F70" s="95">
        <v>8.18032062E8</v>
      </c>
      <c r="G70" s="81"/>
      <c r="H70" s="95" t="s">
        <v>6642</v>
      </c>
      <c r="I70" s="95">
        <v>52.0</v>
      </c>
      <c r="J70" s="1888">
        <v>5750500.0</v>
      </c>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row>
    <row r="71">
      <c r="A71" s="95" t="s">
        <v>84</v>
      </c>
      <c r="B71" s="95">
        <v>1407.0</v>
      </c>
      <c r="C71" s="95" t="s">
        <v>6582</v>
      </c>
      <c r="D71" s="81"/>
      <c r="E71" s="95" t="s">
        <v>6719</v>
      </c>
      <c r="F71" s="95">
        <v>8.15108018E8</v>
      </c>
      <c r="G71" s="95" t="s">
        <v>6720</v>
      </c>
      <c r="H71" s="95" t="s">
        <v>4563</v>
      </c>
      <c r="I71" s="95">
        <v>52.9</v>
      </c>
      <c r="J71" s="1888">
        <v>5600500.0</v>
      </c>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row>
    <row r="72">
      <c r="A72" s="95" t="s">
        <v>84</v>
      </c>
      <c r="B72" s="95">
        <v>1408.0</v>
      </c>
      <c r="C72" s="95" t="s">
        <v>6582</v>
      </c>
      <c r="D72" s="81"/>
      <c r="E72" s="95" t="s">
        <v>6721</v>
      </c>
      <c r="F72" s="95">
        <v>6.36519294E8</v>
      </c>
      <c r="G72" s="95" t="s">
        <v>6722</v>
      </c>
      <c r="H72" s="95" t="s">
        <v>6647</v>
      </c>
      <c r="I72" s="95">
        <v>52.9</v>
      </c>
      <c r="J72" s="1888">
        <v>5600500.0</v>
      </c>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row>
    <row r="73">
      <c r="A73" s="95" t="s">
        <v>84</v>
      </c>
      <c r="B73" s="95">
        <v>1409.0</v>
      </c>
      <c r="C73" s="95" t="s">
        <v>6582</v>
      </c>
      <c r="D73" s="81"/>
      <c r="E73" s="95" t="s">
        <v>6665</v>
      </c>
      <c r="F73" s="95">
        <v>8.13148572E8</v>
      </c>
      <c r="G73" s="81"/>
      <c r="H73" s="95" t="s">
        <v>4571</v>
      </c>
      <c r="I73" s="95">
        <v>52.1</v>
      </c>
      <c r="J73" s="1888">
        <v>5750500.0</v>
      </c>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row>
    <row r="74">
      <c r="A74" s="95" t="s">
        <v>84</v>
      </c>
      <c r="B74" s="95">
        <v>1410.0</v>
      </c>
      <c r="C74" s="95" t="s">
        <v>6582</v>
      </c>
      <c r="D74" s="81"/>
      <c r="E74" s="95" t="s">
        <v>6723</v>
      </c>
      <c r="F74" s="95">
        <v>9.52481471E8</v>
      </c>
      <c r="G74" s="95" t="s">
        <v>6724</v>
      </c>
      <c r="H74" s="95" t="s">
        <v>4159</v>
      </c>
      <c r="I74" s="95">
        <v>34.8</v>
      </c>
      <c r="J74" s="1888">
        <v>4100500.0</v>
      </c>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row>
    <row r="75">
      <c r="A75" s="95" t="s">
        <v>84</v>
      </c>
      <c r="B75" s="95">
        <v>1411.0</v>
      </c>
      <c r="C75" s="95" t="s">
        <v>6582</v>
      </c>
      <c r="D75" s="81"/>
      <c r="E75" s="95" t="s">
        <v>6725</v>
      </c>
      <c r="F75" s="95">
        <v>8.99187559E8</v>
      </c>
      <c r="G75" s="95" t="s">
        <v>6726</v>
      </c>
      <c r="H75" s="95" t="s">
        <v>6655</v>
      </c>
      <c r="I75" s="95">
        <v>61.4</v>
      </c>
      <c r="J75" s="1888">
        <v>6701100.0</v>
      </c>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row>
    <row r="76">
      <c r="A76" s="95" t="s">
        <v>84</v>
      </c>
      <c r="B76" s="95">
        <v>1412.0</v>
      </c>
      <c r="C76" s="95" t="s">
        <v>6582</v>
      </c>
      <c r="D76" s="81"/>
      <c r="E76" s="95" t="s">
        <v>6727</v>
      </c>
      <c r="F76" s="95">
        <v>8.59039187E8</v>
      </c>
      <c r="G76" s="95" t="s">
        <v>6728</v>
      </c>
      <c r="H76" s="95" t="s">
        <v>6658</v>
      </c>
      <c r="I76" s="95">
        <v>61.0</v>
      </c>
      <c r="J76" s="1888">
        <v>6501100.0</v>
      </c>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row>
    <row r="77">
      <c r="A77" s="95" t="s">
        <v>84</v>
      </c>
      <c r="B77" s="95">
        <v>1413.0</v>
      </c>
      <c r="C77" s="95" t="s">
        <v>6582</v>
      </c>
      <c r="D77" s="81"/>
      <c r="E77" s="95" t="s">
        <v>6729</v>
      </c>
      <c r="F77" s="95">
        <v>8.13998986E8</v>
      </c>
      <c r="G77" s="95" t="s">
        <v>6730</v>
      </c>
      <c r="H77" s="95" t="s">
        <v>6661</v>
      </c>
      <c r="I77" s="95">
        <v>61.0</v>
      </c>
      <c r="J77" s="1888">
        <v>6501100.0</v>
      </c>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row>
    <row r="78">
      <c r="A78" s="95" t="s">
        <v>84</v>
      </c>
      <c r="B78" s="95">
        <v>1414.0</v>
      </c>
      <c r="C78" s="95" t="s">
        <v>6582</v>
      </c>
      <c r="D78" s="81"/>
      <c r="E78" s="95" t="s">
        <v>6731</v>
      </c>
      <c r="F78" s="95">
        <v>8.18218851E8</v>
      </c>
      <c r="G78" s="95" t="s">
        <v>6732</v>
      </c>
      <c r="H78" s="95" t="s">
        <v>6662</v>
      </c>
      <c r="I78" s="95">
        <v>64.4</v>
      </c>
      <c r="J78" s="1888">
        <v>6501100.0</v>
      </c>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row>
    <row r="79">
      <c r="A79" s="95" t="s">
        <v>84</v>
      </c>
      <c r="B79" s="95">
        <v>1501.0</v>
      </c>
      <c r="C79" s="95" t="s">
        <v>6582</v>
      </c>
      <c r="D79" s="81"/>
      <c r="E79" s="95" t="s">
        <v>6733</v>
      </c>
      <c r="F79" s="95">
        <v>8.19338655E8</v>
      </c>
      <c r="G79" s="95" t="s">
        <v>6734</v>
      </c>
      <c r="H79" s="95" t="s">
        <v>4604</v>
      </c>
      <c r="I79" s="95">
        <v>34.9</v>
      </c>
      <c r="J79" s="1888">
        <v>4302500.0</v>
      </c>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row>
    <row r="80">
      <c r="A80" s="95" t="s">
        <v>84</v>
      </c>
      <c r="B80" s="95">
        <v>1502.0</v>
      </c>
      <c r="C80" s="95" t="s">
        <v>6582</v>
      </c>
      <c r="D80" s="81"/>
      <c r="E80" s="95" t="s">
        <v>6735</v>
      </c>
      <c r="F80" s="95">
        <v>8.67713353E8</v>
      </c>
      <c r="G80" s="95" t="s">
        <v>6736</v>
      </c>
      <c r="H80" s="95" t="s">
        <v>4417</v>
      </c>
      <c r="I80" s="95">
        <v>34.9</v>
      </c>
      <c r="J80" s="1888">
        <v>4300500.0</v>
      </c>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row>
    <row r="81">
      <c r="A81" s="95" t="s">
        <v>84</v>
      </c>
      <c r="B81" s="95">
        <v>1503.0</v>
      </c>
      <c r="C81" s="95" t="s">
        <v>6582</v>
      </c>
      <c r="D81" s="81"/>
      <c r="E81" s="95" t="s">
        <v>6737</v>
      </c>
      <c r="F81" s="95">
        <v>8.22299541E8</v>
      </c>
      <c r="G81" s="95" t="s">
        <v>6738</v>
      </c>
      <c r="H81" s="95" t="s">
        <v>4346</v>
      </c>
      <c r="I81" s="95">
        <v>34.9</v>
      </c>
      <c r="J81" s="1888">
        <v>4100500.0</v>
      </c>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row>
    <row r="82">
      <c r="A82" s="95" t="s">
        <v>84</v>
      </c>
      <c r="B82" s="95">
        <v>1504.0</v>
      </c>
      <c r="C82" s="95" t="s">
        <v>6582</v>
      </c>
      <c r="D82" s="81"/>
      <c r="E82" s="95" t="s">
        <v>6739</v>
      </c>
      <c r="F82" s="95">
        <v>9.65592695E8</v>
      </c>
      <c r="G82" s="95" t="s">
        <v>6740</v>
      </c>
      <c r="H82" s="95" t="s">
        <v>4412</v>
      </c>
      <c r="I82" s="95">
        <v>34.7</v>
      </c>
      <c r="J82" s="1888">
        <v>4100500.0</v>
      </c>
      <c r="K82" s="81"/>
      <c r="L82" s="81"/>
      <c r="M82" s="81"/>
      <c r="N82" s="81"/>
      <c r="O82" s="81"/>
      <c r="P82" s="81"/>
      <c r="Q82" s="81"/>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row>
    <row r="83">
      <c r="A83" s="95" t="s">
        <v>84</v>
      </c>
      <c r="B83" s="95">
        <v>1505.0</v>
      </c>
      <c r="C83" s="95" t="s">
        <v>6582</v>
      </c>
      <c r="D83" s="81"/>
      <c r="E83" s="95" t="s">
        <v>6741</v>
      </c>
      <c r="F83" s="95">
        <v>6.46393594E8</v>
      </c>
      <c r="G83" s="95" t="s">
        <v>6742</v>
      </c>
      <c r="H83" s="95" t="s">
        <v>4611</v>
      </c>
      <c r="I83" s="95">
        <v>34.3</v>
      </c>
      <c r="J83" s="1888">
        <v>4300500.0</v>
      </c>
      <c r="K83" s="81"/>
      <c r="L83" s="81"/>
      <c r="M83" s="81"/>
      <c r="N83" s="81"/>
      <c r="O83" s="81"/>
      <c r="P83" s="81"/>
      <c r="Q83" s="81"/>
      <c r="R83" s="81"/>
      <c r="S83" s="81"/>
      <c r="T83" s="81"/>
      <c r="U83" s="81"/>
      <c r="V83" s="81"/>
      <c r="W83" s="81"/>
      <c r="X83" s="81"/>
      <c r="Y83" s="81"/>
      <c r="Z83" s="81"/>
      <c r="AA83" s="81"/>
      <c r="AB83" s="81"/>
      <c r="AC83" s="81"/>
      <c r="AD83" s="81"/>
      <c r="AE83" s="81"/>
      <c r="AF83" s="81"/>
      <c r="AG83" s="81"/>
      <c r="AH83" s="81"/>
      <c r="AI83" s="81"/>
      <c r="AJ83" s="81"/>
      <c r="AK83" s="81"/>
      <c r="AL83" s="81"/>
      <c r="AM83" s="81"/>
      <c r="AN83" s="81"/>
      <c r="AO83" s="81"/>
    </row>
    <row r="84">
      <c r="A84" s="95" t="s">
        <v>84</v>
      </c>
      <c r="B84" s="95">
        <v>1506.0</v>
      </c>
      <c r="C84" s="95" t="s">
        <v>6582</v>
      </c>
      <c r="D84" s="81"/>
      <c r="E84" s="95" t="s">
        <v>6743</v>
      </c>
      <c r="F84" s="95">
        <v>8.18664582E8</v>
      </c>
      <c r="G84" s="81"/>
      <c r="H84" s="95" t="s">
        <v>6642</v>
      </c>
      <c r="I84" s="95">
        <v>52.0</v>
      </c>
      <c r="J84" s="1888">
        <v>5800500.0</v>
      </c>
      <c r="K84" s="81"/>
      <c r="L84" s="81"/>
      <c r="M84" s="81"/>
      <c r="N84" s="81"/>
      <c r="O84" s="81"/>
      <c r="P84" s="81"/>
      <c r="Q84" s="81"/>
      <c r="R84" s="81"/>
      <c r="S84" s="81"/>
      <c r="T84" s="81"/>
      <c r="U84" s="81"/>
      <c r="V84" s="81"/>
      <c r="W84" s="81"/>
      <c r="X84" s="81"/>
      <c r="Y84" s="81"/>
      <c r="Z84" s="81"/>
      <c r="AA84" s="81"/>
      <c r="AB84" s="81"/>
      <c r="AC84" s="81"/>
      <c r="AD84" s="81"/>
      <c r="AE84" s="81"/>
      <c r="AF84" s="81"/>
      <c r="AG84" s="81"/>
      <c r="AH84" s="81"/>
      <c r="AI84" s="81"/>
      <c r="AJ84" s="81"/>
      <c r="AK84" s="81"/>
      <c r="AL84" s="81"/>
      <c r="AM84" s="81"/>
      <c r="AN84" s="81"/>
      <c r="AO84" s="81"/>
    </row>
    <row r="85">
      <c r="A85" s="95" t="s">
        <v>84</v>
      </c>
      <c r="B85" s="95">
        <v>1507.0</v>
      </c>
      <c r="C85" s="95" t="s">
        <v>6582</v>
      </c>
      <c r="D85" s="81"/>
      <c r="E85" s="95" t="s">
        <v>6744</v>
      </c>
      <c r="F85" s="95">
        <v>8.26197895E8</v>
      </c>
      <c r="G85" s="95" t="s">
        <v>6745</v>
      </c>
      <c r="H85" s="95" t="s">
        <v>4563</v>
      </c>
      <c r="I85" s="95">
        <v>52.9</v>
      </c>
      <c r="J85" s="1888">
        <v>5700500.0</v>
      </c>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c r="AK85" s="81"/>
      <c r="AL85" s="81"/>
      <c r="AM85" s="81"/>
      <c r="AN85" s="81"/>
      <c r="AO85" s="81"/>
    </row>
    <row r="86">
      <c r="A86" s="95" t="s">
        <v>84</v>
      </c>
      <c r="B86" s="95">
        <v>1508.0</v>
      </c>
      <c r="C86" s="95" t="s">
        <v>6582</v>
      </c>
      <c r="D86" s="81"/>
      <c r="E86" s="95" t="s">
        <v>6746</v>
      </c>
      <c r="F86" s="95">
        <v>8.81928956E8</v>
      </c>
      <c r="G86" s="95" t="s">
        <v>6747</v>
      </c>
      <c r="H86" s="95" t="s">
        <v>6647</v>
      </c>
      <c r="I86" s="95">
        <v>52.9</v>
      </c>
      <c r="J86" s="1888">
        <v>5700500.0</v>
      </c>
      <c r="K86" s="81"/>
      <c r="L86" s="81"/>
      <c r="M86" s="81"/>
      <c r="N86" s="81"/>
      <c r="O86" s="81"/>
      <c r="P86" s="81"/>
      <c r="Q86" s="81"/>
      <c r="R86" s="81"/>
      <c r="S86" s="81"/>
      <c r="T86" s="81"/>
      <c r="U86" s="81"/>
      <c r="V86" s="81"/>
      <c r="W86" s="81"/>
      <c r="X86" s="81"/>
      <c r="Y86" s="81"/>
      <c r="Z86" s="81"/>
      <c r="AA86" s="81"/>
      <c r="AB86" s="81"/>
      <c r="AC86" s="81"/>
      <c r="AD86" s="81"/>
      <c r="AE86" s="81"/>
      <c r="AF86" s="81"/>
      <c r="AG86" s="81"/>
      <c r="AH86" s="81"/>
      <c r="AI86" s="81"/>
      <c r="AJ86" s="81"/>
      <c r="AK86" s="81"/>
      <c r="AL86" s="81"/>
      <c r="AM86" s="81"/>
      <c r="AN86" s="81"/>
      <c r="AO86" s="81"/>
    </row>
    <row r="87">
      <c r="A87" s="95" t="s">
        <v>84</v>
      </c>
      <c r="B87" s="95">
        <v>1509.0</v>
      </c>
      <c r="C87" s="95" t="s">
        <v>6582</v>
      </c>
      <c r="D87" s="81"/>
      <c r="E87" s="95" t="s">
        <v>6748</v>
      </c>
      <c r="F87" s="95">
        <v>8.65493593E8</v>
      </c>
      <c r="G87" s="81"/>
      <c r="H87" s="95" t="s">
        <v>4571</v>
      </c>
      <c r="I87" s="95">
        <v>52.1</v>
      </c>
      <c r="J87" s="1888">
        <v>5850500.0</v>
      </c>
      <c r="K87" s="81"/>
      <c r="L87" s="81"/>
      <c r="M87" s="81"/>
      <c r="N87" s="81"/>
      <c r="O87" s="81"/>
      <c r="P87" s="81"/>
      <c r="Q87" s="81"/>
      <c r="R87" s="81"/>
      <c r="S87" s="81"/>
      <c r="T87" s="81"/>
      <c r="U87" s="81"/>
      <c r="V87" s="81"/>
      <c r="W87" s="81"/>
      <c r="X87" s="81"/>
      <c r="Y87" s="81"/>
      <c r="Z87" s="81"/>
      <c r="AA87" s="81"/>
      <c r="AB87" s="81"/>
      <c r="AC87" s="81"/>
      <c r="AD87" s="81"/>
      <c r="AE87" s="81"/>
      <c r="AF87" s="81"/>
      <c r="AG87" s="81"/>
      <c r="AH87" s="81"/>
      <c r="AI87" s="81"/>
      <c r="AJ87" s="81"/>
      <c r="AK87" s="81"/>
      <c r="AL87" s="81"/>
      <c r="AM87" s="81"/>
      <c r="AN87" s="81"/>
      <c r="AO87" s="81"/>
    </row>
    <row r="88">
      <c r="A88" s="95" t="s">
        <v>84</v>
      </c>
      <c r="B88" s="95">
        <v>1510.0</v>
      </c>
      <c r="C88" s="95" t="s">
        <v>6582</v>
      </c>
      <c r="D88" s="81"/>
      <c r="E88" s="95" t="s">
        <v>6665</v>
      </c>
      <c r="F88" s="95">
        <v>8.13148572E8</v>
      </c>
      <c r="G88" s="81"/>
      <c r="H88" s="95" t="s">
        <v>4159</v>
      </c>
      <c r="I88" s="95">
        <v>34.8</v>
      </c>
      <c r="J88" s="1888">
        <v>4300500.0</v>
      </c>
      <c r="K88" s="81"/>
      <c r="L88" s="81"/>
      <c r="M88" s="81"/>
      <c r="N88" s="81"/>
      <c r="O88" s="81"/>
      <c r="P88" s="81"/>
      <c r="Q88" s="81"/>
      <c r="R88" s="81"/>
      <c r="S88" s="81"/>
      <c r="T88" s="81"/>
      <c r="U88" s="81"/>
      <c r="V88" s="81"/>
      <c r="W88" s="81"/>
      <c r="X88" s="81"/>
      <c r="Y88" s="81"/>
      <c r="Z88" s="81"/>
      <c r="AA88" s="81"/>
      <c r="AB88" s="81"/>
      <c r="AC88" s="81"/>
      <c r="AD88" s="81"/>
      <c r="AE88" s="81"/>
      <c r="AF88" s="81"/>
      <c r="AG88" s="81"/>
      <c r="AH88" s="81"/>
      <c r="AI88" s="81"/>
      <c r="AJ88" s="81"/>
      <c r="AK88" s="81"/>
      <c r="AL88" s="81"/>
      <c r="AM88" s="81"/>
      <c r="AN88" s="81"/>
      <c r="AO88" s="81"/>
    </row>
    <row r="89">
      <c r="A89" s="95" t="s">
        <v>84</v>
      </c>
      <c r="B89" s="95">
        <v>1511.0</v>
      </c>
      <c r="C89" s="95" t="s">
        <v>6582</v>
      </c>
      <c r="D89" s="81"/>
      <c r="E89" s="95" t="s">
        <v>6749</v>
      </c>
      <c r="F89" s="95">
        <v>8.91515629E8</v>
      </c>
      <c r="G89" s="95" t="s">
        <v>6750</v>
      </c>
      <c r="H89" s="95" t="s">
        <v>6655</v>
      </c>
      <c r="I89" s="95">
        <v>61.4</v>
      </c>
      <c r="J89" s="1888">
        <v>6801100.0</v>
      </c>
      <c r="K89" s="81"/>
      <c r="L89" s="81"/>
      <c r="M89" s="81"/>
      <c r="N89" s="81"/>
      <c r="O89" s="81"/>
      <c r="P89" s="81"/>
      <c r="Q89" s="81"/>
      <c r="R89" s="81"/>
      <c r="S89" s="81"/>
      <c r="T89" s="81"/>
      <c r="U89" s="81"/>
      <c r="V89" s="81"/>
      <c r="W89" s="81"/>
      <c r="X89" s="81"/>
      <c r="Y89" s="81"/>
      <c r="Z89" s="81"/>
      <c r="AA89" s="81"/>
      <c r="AB89" s="81"/>
      <c r="AC89" s="81"/>
      <c r="AD89" s="81"/>
      <c r="AE89" s="81"/>
      <c r="AF89" s="81"/>
      <c r="AG89" s="81"/>
      <c r="AH89" s="81"/>
      <c r="AI89" s="81"/>
      <c r="AJ89" s="81"/>
      <c r="AK89" s="81"/>
      <c r="AL89" s="81"/>
      <c r="AM89" s="81"/>
      <c r="AN89" s="81"/>
      <c r="AO89" s="81"/>
    </row>
    <row r="90">
      <c r="A90" s="95" t="s">
        <v>84</v>
      </c>
      <c r="B90" s="95">
        <v>1512.0</v>
      </c>
      <c r="C90" s="95" t="s">
        <v>6582</v>
      </c>
      <c r="D90" s="81"/>
      <c r="E90" s="95" t="s">
        <v>6751</v>
      </c>
      <c r="F90" s="95">
        <v>8.18384446E8</v>
      </c>
      <c r="G90" s="95" t="s">
        <v>6752</v>
      </c>
      <c r="H90" s="95" t="s">
        <v>6658</v>
      </c>
      <c r="I90" s="95">
        <v>61.0</v>
      </c>
      <c r="J90" s="1888">
        <v>6601100.0</v>
      </c>
      <c r="K90" s="81"/>
      <c r="L90" s="81"/>
      <c r="M90" s="81"/>
      <c r="N90" s="81"/>
      <c r="O90" s="81"/>
      <c r="P90" s="81"/>
      <c r="Q90" s="81"/>
      <c r="R90" s="81"/>
      <c r="S90" s="81"/>
      <c r="T90" s="81"/>
      <c r="U90" s="81"/>
      <c r="V90" s="81"/>
      <c r="W90" s="81"/>
      <c r="X90" s="81"/>
      <c r="Y90" s="81"/>
      <c r="Z90" s="81"/>
      <c r="AA90" s="81"/>
      <c r="AB90" s="81"/>
      <c r="AC90" s="81"/>
      <c r="AD90" s="81"/>
      <c r="AE90" s="81"/>
      <c r="AF90" s="81"/>
      <c r="AG90" s="81"/>
      <c r="AH90" s="81"/>
      <c r="AI90" s="81"/>
      <c r="AJ90" s="81"/>
      <c r="AK90" s="81"/>
      <c r="AL90" s="81"/>
      <c r="AM90" s="81"/>
      <c r="AN90" s="81"/>
      <c r="AO90" s="81"/>
    </row>
    <row r="91">
      <c r="A91" s="95" t="s">
        <v>84</v>
      </c>
      <c r="B91" s="95">
        <v>1513.0</v>
      </c>
      <c r="C91" s="95" t="s">
        <v>6582</v>
      </c>
      <c r="D91" s="81"/>
      <c r="E91" s="95" t="s">
        <v>6753</v>
      </c>
      <c r="F91" s="95">
        <v>8.45255675E8</v>
      </c>
      <c r="G91" s="95" t="s">
        <v>6754</v>
      </c>
      <c r="H91" s="95" t="s">
        <v>6661</v>
      </c>
      <c r="I91" s="95">
        <v>61.0</v>
      </c>
      <c r="J91" s="1888">
        <v>6701100.0</v>
      </c>
      <c r="K91" s="81"/>
      <c r="L91" s="81"/>
      <c r="M91" s="81"/>
      <c r="N91" s="81"/>
      <c r="O91" s="81"/>
      <c r="P91" s="81"/>
      <c r="Q91" s="81"/>
      <c r="R91" s="81"/>
      <c r="S91" s="81"/>
      <c r="T91" s="81"/>
      <c r="U91" s="81"/>
      <c r="V91" s="81"/>
      <c r="W91" s="81"/>
      <c r="X91" s="81"/>
      <c r="Y91" s="81"/>
      <c r="Z91" s="81"/>
      <c r="AA91" s="81"/>
      <c r="AB91" s="81"/>
      <c r="AC91" s="81"/>
      <c r="AD91" s="81"/>
      <c r="AE91" s="81"/>
      <c r="AF91" s="81"/>
      <c r="AG91" s="81"/>
      <c r="AH91" s="81"/>
      <c r="AI91" s="81"/>
      <c r="AJ91" s="81"/>
      <c r="AK91" s="81"/>
      <c r="AL91" s="81"/>
      <c r="AM91" s="81"/>
      <c r="AN91" s="81"/>
      <c r="AO91" s="81"/>
    </row>
    <row r="92">
      <c r="A92" s="95" t="s">
        <v>84</v>
      </c>
      <c r="B92" s="95">
        <v>1514.0</v>
      </c>
      <c r="C92" s="95" t="s">
        <v>6582</v>
      </c>
      <c r="D92" s="81"/>
      <c r="E92" s="95" t="s">
        <v>6755</v>
      </c>
      <c r="F92" s="95">
        <v>8.470075E8</v>
      </c>
      <c r="G92" s="95" t="s">
        <v>6756</v>
      </c>
      <c r="H92" s="95" t="s">
        <v>6662</v>
      </c>
      <c r="I92" s="95">
        <v>64.4</v>
      </c>
      <c r="J92" s="1888">
        <v>6601100.0</v>
      </c>
      <c r="K92" s="81"/>
      <c r="L92" s="81"/>
      <c r="M92" s="81"/>
      <c r="N92" s="81"/>
      <c r="O92" s="81"/>
      <c r="P92" s="81"/>
      <c r="Q92" s="81"/>
      <c r="R92" s="81"/>
      <c r="S92" s="81"/>
      <c r="T92" s="81"/>
      <c r="U92" s="81"/>
      <c r="V92" s="81"/>
      <c r="W92" s="81"/>
      <c r="X92" s="81"/>
      <c r="Y92" s="81"/>
      <c r="Z92" s="81"/>
      <c r="AA92" s="81"/>
      <c r="AB92" s="81"/>
      <c r="AC92" s="81"/>
      <c r="AD92" s="81"/>
      <c r="AE92" s="81"/>
      <c r="AF92" s="81"/>
      <c r="AG92" s="81"/>
      <c r="AH92" s="81"/>
      <c r="AI92" s="81"/>
      <c r="AJ92" s="81"/>
      <c r="AK92" s="81"/>
      <c r="AL92" s="81"/>
      <c r="AM92" s="81"/>
      <c r="AN92" s="81"/>
      <c r="AO92" s="81"/>
    </row>
    <row r="93">
      <c r="A93" s="95" t="s">
        <v>84</v>
      </c>
      <c r="B93" s="95">
        <v>1601.0</v>
      </c>
      <c r="C93" s="95" t="s">
        <v>6582</v>
      </c>
      <c r="D93" s="81"/>
      <c r="E93" s="95" t="s">
        <v>6757</v>
      </c>
      <c r="F93" s="95">
        <v>9.91424049E8</v>
      </c>
      <c r="G93" s="95" t="s">
        <v>6758</v>
      </c>
      <c r="H93" s="95" t="s">
        <v>4604</v>
      </c>
      <c r="I93" s="95">
        <v>34.9</v>
      </c>
      <c r="J93" s="1888">
        <v>4302500.0</v>
      </c>
      <c r="K93" s="81"/>
      <c r="L93" s="81"/>
      <c r="M93" s="81"/>
      <c r="N93" s="81"/>
      <c r="O93" s="81"/>
      <c r="P93" s="81"/>
      <c r="Q93" s="81"/>
      <c r="R93" s="81"/>
      <c r="S93" s="81"/>
      <c r="T93" s="81"/>
      <c r="U93" s="81"/>
      <c r="V93" s="81"/>
      <c r="W93" s="81"/>
      <c r="X93" s="81"/>
      <c r="Y93" s="81"/>
      <c r="Z93" s="81"/>
      <c r="AA93" s="81"/>
      <c r="AB93" s="81"/>
      <c r="AC93" s="81"/>
      <c r="AD93" s="81"/>
      <c r="AE93" s="81"/>
      <c r="AF93" s="81"/>
      <c r="AG93" s="81"/>
      <c r="AH93" s="81"/>
      <c r="AI93" s="81"/>
      <c r="AJ93" s="81"/>
      <c r="AK93" s="81"/>
      <c r="AL93" s="81"/>
      <c r="AM93" s="81"/>
      <c r="AN93" s="81"/>
      <c r="AO93" s="81"/>
    </row>
    <row r="94">
      <c r="A94" s="95" t="s">
        <v>84</v>
      </c>
      <c r="B94" s="95">
        <v>1602.0</v>
      </c>
      <c r="C94" s="95" t="s">
        <v>6582</v>
      </c>
      <c r="D94" s="81"/>
      <c r="E94" s="95" t="s">
        <v>6759</v>
      </c>
      <c r="F94" s="95">
        <v>8.17434819E8</v>
      </c>
      <c r="G94" s="95" t="s">
        <v>6760</v>
      </c>
      <c r="H94" s="95" t="s">
        <v>4417</v>
      </c>
      <c r="I94" s="95">
        <v>34.9</v>
      </c>
      <c r="J94" s="1888">
        <v>4300500.0</v>
      </c>
      <c r="K94" s="81"/>
      <c r="L94" s="81"/>
      <c r="M94" s="81"/>
      <c r="N94" s="81"/>
      <c r="O94" s="81"/>
      <c r="P94" s="81"/>
      <c r="Q94" s="81"/>
      <c r="R94" s="81"/>
      <c r="S94" s="81"/>
      <c r="T94" s="81"/>
      <c r="U94" s="81"/>
      <c r="V94" s="81"/>
      <c r="W94" s="81"/>
      <c r="X94" s="81"/>
      <c r="Y94" s="81"/>
      <c r="Z94" s="81"/>
      <c r="AA94" s="81"/>
      <c r="AB94" s="81"/>
      <c r="AC94" s="81"/>
      <c r="AD94" s="81"/>
      <c r="AE94" s="81"/>
      <c r="AF94" s="81"/>
      <c r="AG94" s="81"/>
      <c r="AH94" s="81"/>
      <c r="AI94" s="81"/>
      <c r="AJ94" s="81"/>
      <c r="AK94" s="81"/>
      <c r="AL94" s="81"/>
      <c r="AM94" s="81"/>
      <c r="AN94" s="81"/>
      <c r="AO94" s="81"/>
    </row>
    <row r="95">
      <c r="A95" s="95" t="s">
        <v>84</v>
      </c>
      <c r="B95" s="95">
        <v>1603.0</v>
      </c>
      <c r="C95" s="95" t="s">
        <v>6582</v>
      </c>
      <c r="D95" s="81"/>
      <c r="E95" s="95" t="s">
        <v>6761</v>
      </c>
      <c r="F95" s="95">
        <v>6.36926365E8</v>
      </c>
      <c r="G95" s="95" t="s">
        <v>6762</v>
      </c>
      <c r="H95" s="95" t="s">
        <v>4346</v>
      </c>
      <c r="I95" s="95">
        <v>34.9</v>
      </c>
      <c r="J95" s="1888">
        <v>4100500.0</v>
      </c>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81"/>
      <c r="AJ95" s="81"/>
      <c r="AK95" s="81"/>
      <c r="AL95" s="81"/>
      <c r="AM95" s="81"/>
      <c r="AN95" s="81"/>
      <c r="AO95" s="81"/>
    </row>
    <row r="96">
      <c r="A96" s="95" t="s">
        <v>84</v>
      </c>
      <c r="B96" s="95">
        <v>1604.0</v>
      </c>
      <c r="C96" s="95" t="s">
        <v>6582</v>
      </c>
      <c r="D96" s="81"/>
      <c r="E96" s="95" t="s">
        <v>6763</v>
      </c>
      <c r="F96" s="95">
        <v>8.30965336E8</v>
      </c>
      <c r="G96" s="95" t="s">
        <v>6764</v>
      </c>
      <c r="H96" s="95" t="s">
        <v>4412</v>
      </c>
      <c r="I96" s="95">
        <v>34.7</v>
      </c>
      <c r="J96" s="1888">
        <v>4100500.0</v>
      </c>
      <c r="K96" s="81"/>
      <c r="L96" s="81"/>
      <c r="M96" s="81"/>
      <c r="N96" s="81"/>
      <c r="O96" s="81"/>
      <c r="P96" s="81"/>
      <c r="Q96" s="81"/>
      <c r="R96" s="81"/>
      <c r="S96" s="81"/>
      <c r="T96" s="81"/>
      <c r="U96" s="81"/>
      <c r="V96" s="81"/>
      <c r="W96" s="81"/>
      <c r="X96" s="81"/>
      <c r="Y96" s="81"/>
      <c r="Z96" s="81"/>
      <c r="AA96" s="81"/>
      <c r="AB96" s="81"/>
      <c r="AC96" s="81"/>
      <c r="AD96" s="81"/>
      <c r="AE96" s="81"/>
      <c r="AF96" s="81"/>
      <c r="AG96" s="81"/>
      <c r="AH96" s="81"/>
      <c r="AI96" s="81"/>
      <c r="AJ96" s="81"/>
      <c r="AK96" s="81"/>
      <c r="AL96" s="81"/>
      <c r="AM96" s="81"/>
      <c r="AN96" s="81"/>
      <c r="AO96" s="81"/>
    </row>
    <row r="97">
      <c r="A97" s="95" t="s">
        <v>84</v>
      </c>
      <c r="B97" s="95">
        <v>1605.0</v>
      </c>
      <c r="C97" s="95" t="s">
        <v>6582</v>
      </c>
      <c r="D97" s="81"/>
      <c r="E97" s="95" t="s">
        <v>6589</v>
      </c>
      <c r="F97" s="95">
        <v>8.91162726E8</v>
      </c>
      <c r="G97" s="95" t="s">
        <v>6590</v>
      </c>
      <c r="H97" s="95" t="s">
        <v>4611</v>
      </c>
      <c r="I97" s="95">
        <v>34.3</v>
      </c>
      <c r="J97" s="1888">
        <v>4300500.0</v>
      </c>
      <c r="K97" s="81"/>
      <c r="L97" s="81"/>
      <c r="M97" s="81"/>
      <c r="N97" s="81"/>
      <c r="O97" s="81"/>
      <c r="P97" s="81"/>
      <c r="Q97" s="81"/>
      <c r="R97" s="81"/>
      <c r="S97" s="81"/>
      <c r="T97" s="81"/>
      <c r="U97" s="81"/>
      <c r="V97" s="81"/>
      <c r="W97" s="81"/>
      <c r="X97" s="81"/>
      <c r="Y97" s="81"/>
      <c r="Z97" s="81"/>
      <c r="AA97" s="81"/>
      <c r="AB97" s="81"/>
      <c r="AC97" s="81"/>
      <c r="AD97" s="81"/>
      <c r="AE97" s="81"/>
      <c r="AF97" s="81"/>
      <c r="AG97" s="81"/>
      <c r="AH97" s="81"/>
      <c r="AI97" s="81"/>
      <c r="AJ97" s="81"/>
      <c r="AK97" s="81"/>
      <c r="AL97" s="81"/>
      <c r="AM97" s="81"/>
      <c r="AN97" s="81"/>
      <c r="AO97" s="81"/>
    </row>
    <row r="98">
      <c r="A98" s="95" t="s">
        <v>84</v>
      </c>
      <c r="B98" s="95">
        <v>1606.0</v>
      </c>
      <c r="C98" s="95" t="s">
        <v>6582</v>
      </c>
      <c r="D98" s="81"/>
      <c r="E98" s="95" t="s">
        <v>6765</v>
      </c>
      <c r="F98" s="95">
        <v>6.42451569E8</v>
      </c>
      <c r="G98" s="95" t="s">
        <v>6766</v>
      </c>
      <c r="H98" s="95" t="s">
        <v>6642</v>
      </c>
      <c r="I98" s="95">
        <v>52.0</v>
      </c>
      <c r="J98" s="1888">
        <v>5850500.0</v>
      </c>
      <c r="K98" s="81"/>
      <c r="L98" s="81"/>
      <c r="M98" s="81"/>
      <c r="N98" s="81"/>
      <c r="O98" s="81"/>
      <c r="P98" s="81"/>
      <c r="Q98" s="81"/>
      <c r="R98" s="81"/>
      <c r="S98" s="81"/>
      <c r="T98" s="81"/>
      <c r="U98" s="81"/>
      <c r="V98" s="81"/>
      <c r="W98" s="81"/>
      <c r="X98" s="81"/>
      <c r="Y98" s="81"/>
      <c r="Z98" s="81"/>
      <c r="AA98" s="81"/>
      <c r="AB98" s="81"/>
      <c r="AC98" s="81"/>
      <c r="AD98" s="81"/>
      <c r="AE98" s="81"/>
      <c r="AF98" s="81"/>
      <c r="AG98" s="81"/>
      <c r="AH98" s="81"/>
      <c r="AI98" s="81"/>
      <c r="AJ98" s="81"/>
      <c r="AK98" s="81"/>
      <c r="AL98" s="81"/>
      <c r="AM98" s="81"/>
      <c r="AN98" s="81"/>
      <c r="AO98" s="81"/>
    </row>
    <row r="99">
      <c r="A99" s="95" t="s">
        <v>84</v>
      </c>
      <c r="B99" s="95">
        <v>1607.0</v>
      </c>
      <c r="C99" s="95" t="s">
        <v>6582</v>
      </c>
      <c r="D99" s="81"/>
      <c r="E99" s="95" t="s">
        <v>6767</v>
      </c>
      <c r="F99" s="95">
        <v>8.16162623E8</v>
      </c>
      <c r="G99" s="95" t="s">
        <v>6768</v>
      </c>
      <c r="H99" s="95" t="s">
        <v>4563</v>
      </c>
      <c r="I99" s="95">
        <v>52.9</v>
      </c>
      <c r="J99" s="1888">
        <v>5700500.0</v>
      </c>
      <c r="K99" s="81"/>
      <c r="L99" s="81"/>
      <c r="M99" s="81"/>
      <c r="N99" s="81"/>
      <c r="O99" s="81"/>
      <c r="P99" s="81"/>
      <c r="Q99" s="81"/>
      <c r="R99" s="81"/>
      <c r="S99" s="81"/>
      <c r="T99" s="81"/>
      <c r="U99" s="81"/>
      <c r="V99" s="81"/>
      <c r="W99" s="81"/>
      <c r="X99" s="81"/>
      <c r="Y99" s="81"/>
      <c r="Z99" s="81"/>
      <c r="AA99" s="81"/>
      <c r="AB99" s="81"/>
      <c r="AC99" s="81"/>
      <c r="AD99" s="81"/>
      <c r="AE99" s="81"/>
      <c r="AF99" s="81"/>
      <c r="AG99" s="81"/>
      <c r="AH99" s="81"/>
      <c r="AI99" s="81"/>
      <c r="AJ99" s="81"/>
      <c r="AK99" s="81"/>
      <c r="AL99" s="81"/>
      <c r="AM99" s="81"/>
      <c r="AN99" s="81"/>
      <c r="AO99" s="81"/>
    </row>
    <row r="100">
      <c r="A100" s="95" t="s">
        <v>84</v>
      </c>
      <c r="B100" s="95">
        <v>1608.0</v>
      </c>
      <c r="C100" s="95" t="s">
        <v>6582</v>
      </c>
      <c r="D100" s="81"/>
      <c r="E100" s="95" t="s">
        <v>6769</v>
      </c>
      <c r="F100" s="95">
        <v>8.66471115E8</v>
      </c>
      <c r="G100" s="95" t="s">
        <v>6770</v>
      </c>
      <c r="H100" s="95" t="s">
        <v>6647</v>
      </c>
      <c r="I100" s="95">
        <v>52.9</v>
      </c>
      <c r="J100" s="1888">
        <v>5700500.0</v>
      </c>
      <c r="K100" s="81"/>
      <c r="L100" s="81"/>
      <c r="M100" s="81"/>
      <c r="N100" s="81"/>
      <c r="O100" s="81"/>
      <c r="P100" s="81"/>
      <c r="Q100" s="81"/>
      <c r="R100" s="81"/>
      <c r="S100" s="81"/>
      <c r="T100" s="81"/>
      <c r="U100" s="81"/>
      <c r="V100" s="81"/>
      <c r="W100" s="81"/>
      <c r="X100" s="81"/>
      <c r="Y100" s="81"/>
      <c r="Z100" s="81"/>
      <c r="AA100" s="81"/>
      <c r="AB100" s="81"/>
      <c r="AC100" s="81"/>
      <c r="AD100" s="81"/>
      <c r="AE100" s="81"/>
      <c r="AF100" s="81"/>
      <c r="AG100" s="81"/>
      <c r="AH100" s="81"/>
      <c r="AI100" s="81"/>
      <c r="AJ100" s="81"/>
      <c r="AK100" s="81"/>
      <c r="AL100" s="81"/>
      <c r="AM100" s="81"/>
      <c r="AN100" s="81"/>
      <c r="AO100" s="81"/>
    </row>
    <row r="101">
      <c r="A101" s="95" t="s">
        <v>84</v>
      </c>
      <c r="B101" s="95">
        <v>1609.0</v>
      </c>
      <c r="C101" s="95" t="s">
        <v>6582</v>
      </c>
      <c r="D101" s="81"/>
      <c r="E101" s="95" t="s">
        <v>6665</v>
      </c>
      <c r="F101" s="95">
        <v>8.13148572E8</v>
      </c>
      <c r="G101" s="81"/>
      <c r="H101" s="95" t="s">
        <v>4571</v>
      </c>
      <c r="I101" s="95">
        <v>52.1</v>
      </c>
      <c r="J101" s="1888">
        <v>5800500.0</v>
      </c>
      <c r="K101" s="81"/>
      <c r="L101" s="81"/>
      <c r="M101" s="81"/>
      <c r="N101" s="81"/>
      <c r="O101" s="81"/>
      <c r="P101" s="81"/>
      <c r="Q101" s="81"/>
      <c r="R101" s="81"/>
      <c r="S101" s="81"/>
      <c r="T101" s="81"/>
      <c r="U101" s="81"/>
      <c r="V101" s="81"/>
      <c r="W101" s="81"/>
      <c r="X101" s="81"/>
      <c r="Y101" s="81"/>
      <c r="Z101" s="81"/>
      <c r="AA101" s="81"/>
      <c r="AB101" s="81"/>
      <c r="AC101" s="81"/>
      <c r="AD101" s="81"/>
      <c r="AE101" s="81"/>
      <c r="AF101" s="81"/>
      <c r="AG101" s="81"/>
      <c r="AH101" s="81"/>
      <c r="AI101" s="81"/>
      <c r="AJ101" s="81"/>
      <c r="AK101" s="81"/>
      <c r="AL101" s="81"/>
      <c r="AM101" s="81"/>
      <c r="AN101" s="81"/>
      <c r="AO101" s="81"/>
    </row>
    <row r="102">
      <c r="A102" s="95" t="s">
        <v>84</v>
      </c>
      <c r="B102" s="95">
        <v>1610.0</v>
      </c>
      <c r="C102" s="95" t="s">
        <v>6582</v>
      </c>
      <c r="D102" s="81"/>
      <c r="E102" s="95" t="s">
        <v>6771</v>
      </c>
      <c r="F102" s="95">
        <v>8.80911171E8</v>
      </c>
      <c r="G102" s="95" t="s">
        <v>6772</v>
      </c>
      <c r="H102" s="95" t="s">
        <v>4159</v>
      </c>
      <c r="I102" s="95">
        <v>34.8</v>
      </c>
      <c r="J102" s="1888">
        <v>4200500.0</v>
      </c>
      <c r="K102" s="81"/>
      <c r="L102" s="81"/>
      <c r="M102" s="81"/>
      <c r="N102" s="81"/>
      <c r="O102" s="81"/>
      <c r="P102" s="81"/>
      <c r="Q102" s="81"/>
      <c r="R102" s="81"/>
      <c r="S102" s="81"/>
      <c r="T102" s="81"/>
      <c r="U102" s="81"/>
      <c r="V102" s="81"/>
      <c r="W102" s="81"/>
      <c r="X102" s="81"/>
      <c r="Y102" s="81"/>
      <c r="Z102" s="81"/>
      <c r="AA102" s="81"/>
      <c r="AB102" s="81"/>
      <c r="AC102" s="81"/>
      <c r="AD102" s="81"/>
      <c r="AE102" s="81"/>
      <c r="AF102" s="81"/>
      <c r="AG102" s="81"/>
      <c r="AH102" s="81"/>
      <c r="AI102" s="81"/>
      <c r="AJ102" s="81"/>
      <c r="AK102" s="81"/>
      <c r="AL102" s="81"/>
      <c r="AM102" s="81"/>
      <c r="AN102" s="81"/>
      <c r="AO102" s="81"/>
    </row>
    <row r="103">
      <c r="A103" s="95" t="s">
        <v>84</v>
      </c>
      <c r="B103" s="95">
        <v>1611.0</v>
      </c>
      <c r="C103" s="95" t="s">
        <v>6582</v>
      </c>
      <c r="D103" s="81"/>
      <c r="E103" s="95" t="s">
        <v>6773</v>
      </c>
      <c r="F103" s="95">
        <v>9.22991652E8</v>
      </c>
      <c r="G103" s="95" t="s">
        <v>6774</v>
      </c>
      <c r="H103" s="95" t="s">
        <v>6655</v>
      </c>
      <c r="I103" s="95">
        <v>61.4</v>
      </c>
      <c r="J103" s="1888">
        <v>6801100.0</v>
      </c>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c r="AI103" s="81"/>
      <c r="AJ103" s="81"/>
      <c r="AK103" s="81"/>
      <c r="AL103" s="81"/>
      <c r="AM103" s="81"/>
      <c r="AN103" s="81"/>
      <c r="AO103" s="81"/>
    </row>
    <row r="104">
      <c r="A104" s="95" t="s">
        <v>84</v>
      </c>
      <c r="B104" s="95">
        <v>1612.0</v>
      </c>
      <c r="C104" s="95" t="s">
        <v>6582</v>
      </c>
      <c r="D104" s="81"/>
      <c r="E104" s="95" t="s">
        <v>6775</v>
      </c>
      <c r="F104" s="95">
        <v>8.18188379E8</v>
      </c>
      <c r="G104" s="95" t="s">
        <v>6776</v>
      </c>
      <c r="H104" s="95" t="s">
        <v>6658</v>
      </c>
      <c r="I104" s="95">
        <v>61.0</v>
      </c>
      <c r="J104" s="1888">
        <v>6601100.0</v>
      </c>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81"/>
      <c r="AJ104" s="81"/>
      <c r="AK104" s="81"/>
      <c r="AL104" s="81"/>
      <c r="AM104" s="81"/>
      <c r="AN104" s="81"/>
      <c r="AO104" s="81"/>
    </row>
    <row r="105">
      <c r="A105" s="95" t="s">
        <v>84</v>
      </c>
      <c r="B105" s="95">
        <v>1613.0</v>
      </c>
      <c r="C105" s="95" t="s">
        <v>6582</v>
      </c>
      <c r="D105" s="81"/>
      <c r="E105" s="95" t="s">
        <v>6777</v>
      </c>
      <c r="F105" s="95">
        <v>9.29493919E8</v>
      </c>
      <c r="G105" s="81"/>
      <c r="H105" s="95" t="s">
        <v>6661</v>
      </c>
      <c r="I105" s="95">
        <v>61.0</v>
      </c>
      <c r="J105" s="1888">
        <v>6601100.0</v>
      </c>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row>
    <row r="106">
      <c r="A106" s="95" t="s">
        <v>84</v>
      </c>
      <c r="B106" s="95">
        <v>1614.0</v>
      </c>
      <c r="C106" s="95" t="s">
        <v>6582</v>
      </c>
      <c r="D106" s="81"/>
      <c r="E106" s="95" t="s">
        <v>6778</v>
      </c>
      <c r="F106" s="95">
        <v>8.17520668E8</v>
      </c>
      <c r="G106" s="95" t="s">
        <v>6779</v>
      </c>
      <c r="H106" s="95" t="s">
        <v>6662</v>
      </c>
      <c r="I106" s="95">
        <v>64.4</v>
      </c>
      <c r="J106" s="1888">
        <v>6601100.0</v>
      </c>
      <c r="K106" s="81"/>
      <c r="L106" s="81"/>
      <c r="M106" s="81"/>
      <c r="N106" s="81"/>
      <c r="O106" s="81"/>
      <c r="P106" s="81"/>
      <c r="Q106" s="81"/>
      <c r="R106" s="81"/>
      <c r="S106" s="81"/>
      <c r="T106" s="81"/>
      <c r="U106" s="81"/>
      <c r="V106" s="81"/>
      <c r="W106" s="81"/>
      <c r="X106" s="81"/>
      <c r="Y106" s="81"/>
      <c r="Z106" s="81"/>
      <c r="AA106" s="81"/>
      <c r="AB106" s="81"/>
      <c r="AC106" s="81"/>
      <c r="AD106" s="81"/>
      <c r="AE106" s="81"/>
      <c r="AF106" s="81"/>
      <c r="AG106" s="81"/>
      <c r="AH106" s="81"/>
      <c r="AI106" s="81"/>
      <c r="AJ106" s="81"/>
      <c r="AK106" s="81"/>
      <c r="AL106" s="81"/>
      <c r="AM106" s="81"/>
      <c r="AN106" s="81"/>
      <c r="AO106" s="81"/>
    </row>
    <row r="107">
      <c r="A107" s="95" t="s">
        <v>84</v>
      </c>
      <c r="B107" s="95">
        <v>1701.0</v>
      </c>
      <c r="C107" s="95" t="s">
        <v>6582</v>
      </c>
      <c r="D107" s="81"/>
      <c r="E107" s="95" t="s">
        <v>6780</v>
      </c>
      <c r="F107" s="95">
        <v>8.91260868E8</v>
      </c>
      <c r="G107" s="81"/>
      <c r="H107" s="95" t="s">
        <v>4604</v>
      </c>
      <c r="I107" s="95">
        <v>34.9</v>
      </c>
      <c r="J107" s="1888">
        <v>4302500.0</v>
      </c>
      <c r="K107" s="81"/>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c r="AI107" s="81"/>
      <c r="AJ107" s="81"/>
      <c r="AK107" s="81"/>
      <c r="AL107" s="81"/>
      <c r="AM107" s="81"/>
      <c r="AN107" s="81"/>
      <c r="AO107" s="81"/>
    </row>
    <row r="108">
      <c r="A108" s="95" t="s">
        <v>84</v>
      </c>
      <c r="B108" s="95">
        <v>1702.0</v>
      </c>
      <c r="C108" s="95" t="s">
        <v>6582</v>
      </c>
      <c r="D108" s="81"/>
      <c r="E108" s="95" t="s">
        <v>6586</v>
      </c>
      <c r="F108" s="95">
        <v>6.15599082E8</v>
      </c>
      <c r="G108" s="95" t="s">
        <v>6587</v>
      </c>
      <c r="H108" s="95" t="s">
        <v>4417</v>
      </c>
      <c r="I108" s="95">
        <v>34.9</v>
      </c>
      <c r="J108" s="1888">
        <v>4300500.0</v>
      </c>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row>
    <row r="109">
      <c r="A109" s="95" t="s">
        <v>84</v>
      </c>
      <c r="B109" s="95">
        <v>1703.0</v>
      </c>
      <c r="C109" s="95" t="s">
        <v>6582</v>
      </c>
      <c r="D109" s="81"/>
      <c r="E109" s="95" t="s">
        <v>6741</v>
      </c>
      <c r="F109" s="95">
        <v>6.46393594E8</v>
      </c>
      <c r="G109" s="95" t="s">
        <v>6742</v>
      </c>
      <c r="H109" s="95" t="s">
        <v>4346</v>
      </c>
      <c r="I109" s="95">
        <v>34.9</v>
      </c>
      <c r="J109" s="1888">
        <v>4100500.0</v>
      </c>
      <c r="K109" s="81"/>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c r="AI109" s="81"/>
      <c r="AJ109" s="81"/>
      <c r="AK109" s="81"/>
      <c r="AL109" s="81"/>
      <c r="AM109" s="81"/>
      <c r="AN109" s="81"/>
      <c r="AO109" s="81"/>
    </row>
    <row r="110">
      <c r="A110" s="95" t="s">
        <v>84</v>
      </c>
      <c r="B110" s="95">
        <v>1704.0</v>
      </c>
      <c r="C110" s="95" t="s">
        <v>6582</v>
      </c>
      <c r="D110" s="81"/>
      <c r="E110" s="95" t="s">
        <v>6741</v>
      </c>
      <c r="F110" s="95">
        <v>6.46393594E8</v>
      </c>
      <c r="G110" s="95" t="s">
        <v>6742</v>
      </c>
      <c r="H110" s="95" t="s">
        <v>4412</v>
      </c>
      <c r="I110" s="95">
        <v>34.7</v>
      </c>
      <c r="J110" s="1888">
        <v>4100500.0</v>
      </c>
      <c r="K110" s="81"/>
      <c r="L110" s="81"/>
      <c r="M110" s="81"/>
      <c r="N110" s="81"/>
      <c r="O110" s="81"/>
      <c r="P110" s="81"/>
      <c r="Q110" s="81"/>
      <c r="R110" s="81"/>
      <c r="S110" s="81"/>
      <c r="T110" s="81"/>
      <c r="U110" s="81"/>
      <c r="V110" s="81"/>
      <c r="W110" s="81"/>
      <c r="X110" s="81"/>
      <c r="Y110" s="81"/>
      <c r="Z110" s="81"/>
      <c r="AA110" s="81"/>
      <c r="AB110" s="81"/>
      <c r="AC110" s="81"/>
      <c r="AD110" s="81"/>
      <c r="AE110" s="81"/>
      <c r="AF110" s="81"/>
      <c r="AG110" s="81"/>
      <c r="AH110" s="81"/>
      <c r="AI110" s="81"/>
      <c r="AJ110" s="81"/>
      <c r="AK110" s="81"/>
      <c r="AL110" s="81"/>
      <c r="AM110" s="81"/>
      <c r="AN110" s="81"/>
      <c r="AO110" s="81"/>
    </row>
    <row r="111">
      <c r="A111" s="95" t="s">
        <v>84</v>
      </c>
      <c r="B111" s="95">
        <v>1705.0</v>
      </c>
      <c r="C111" s="95" t="s">
        <v>6582</v>
      </c>
      <c r="D111" s="81"/>
      <c r="E111" s="95" t="s">
        <v>6781</v>
      </c>
      <c r="F111" s="95">
        <v>8.18261757E8</v>
      </c>
      <c r="G111" s="95" t="s">
        <v>6782</v>
      </c>
      <c r="H111" s="95" t="s">
        <v>4611</v>
      </c>
      <c r="I111" s="95">
        <v>34.3</v>
      </c>
      <c r="J111" s="1888">
        <v>4300500.0</v>
      </c>
      <c r="K111" s="81"/>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1"/>
      <c r="AI111" s="81"/>
      <c r="AJ111" s="81"/>
      <c r="AK111" s="81"/>
      <c r="AL111" s="81"/>
      <c r="AM111" s="81"/>
      <c r="AN111" s="81"/>
      <c r="AO111" s="81"/>
    </row>
    <row r="112">
      <c r="A112" s="95" t="s">
        <v>84</v>
      </c>
      <c r="B112" s="95">
        <v>1706.0</v>
      </c>
      <c r="C112" s="95" t="s">
        <v>6582</v>
      </c>
      <c r="D112" s="81"/>
      <c r="E112" s="95" t="s">
        <v>6783</v>
      </c>
      <c r="F112" s="95">
        <v>8.63937607E8</v>
      </c>
      <c r="G112" s="81"/>
      <c r="H112" s="95" t="s">
        <v>6642</v>
      </c>
      <c r="I112" s="95">
        <v>52.0</v>
      </c>
      <c r="J112" s="1888">
        <v>5800500.0</v>
      </c>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c r="AL112" s="81"/>
      <c r="AM112" s="81"/>
      <c r="AN112" s="81"/>
      <c r="AO112" s="81"/>
    </row>
    <row r="113">
      <c r="A113" s="95" t="s">
        <v>84</v>
      </c>
      <c r="B113" s="95">
        <v>1707.0</v>
      </c>
      <c r="C113" s="95" t="s">
        <v>6582</v>
      </c>
      <c r="D113" s="81"/>
      <c r="E113" s="95" t="s">
        <v>6784</v>
      </c>
      <c r="F113" s="95">
        <v>8.38915533E8</v>
      </c>
      <c r="G113" s="95" t="s">
        <v>6785</v>
      </c>
      <c r="H113" s="95" t="s">
        <v>4563</v>
      </c>
      <c r="I113" s="95">
        <v>52.9</v>
      </c>
      <c r="J113" s="1888">
        <v>5700500.0</v>
      </c>
      <c r="K113" s="81"/>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row>
    <row r="114">
      <c r="A114" s="95" t="s">
        <v>84</v>
      </c>
      <c r="B114" s="95">
        <v>1708.0</v>
      </c>
      <c r="C114" s="95" t="s">
        <v>6582</v>
      </c>
      <c r="D114" s="81"/>
      <c r="E114" s="95" t="s">
        <v>6786</v>
      </c>
      <c r="F114" s="95">
        <v>8.71631536E8</v>
      </c>
      <c r="G114" s="95" t="s">
        <v>6787</v>
      </c>
      <c r="H114" s="95" t="s">
        <v>6647</v>
      </c>
      <c r="I114" s="95">
        <v>52.9</v>
      </c>
      <c r="J114" s="1888">
        <v>5700500.0</v>
      </c>
      <c r="K114" s="81"/>
      <c r="L114" s="81"/>
      <c r="M114" s="81"/>
      <c r="N114" s="81"/>
      <c r="O114" s="81"/>
      <c r="P114" s="81"/>
      <c r="Q114" s="81"/>
      <c r="R114" s="81"/>
      <c r="S114" s="81"/>
      <c r="T114" s="81"/>
      <c r="U114" s="81"/>
      <c r="V114" s="81"/>
      <c r="W114" s="81"/>
      <c r="X114" s="81"/>
      <c r="Y114" s="81"/>
      <c r="Z114" s="81"/>
      <c r="AA114" s="81"/>
      <c r="AB114" s="81"/>
      <c r="AC114" s="81"/>
      <c r="AD114" s="81"/>
      <c r="AE114" s="81"/>
      <c r="AF114" s="81"/>
      <c r="AG114" s="81"/>
      <c r="AH114" s="81"/>
      <c r="AI114" s="81"/>
      <c r="AJ114" s="81"/>
      <c r="AK114" s="81"/>
      <c r="AL114" s="81"/>
      <c r="AM114" s="81"/>
      <c r="AN114" s="81"/>
      <c r="AO114" s="81"/>
    </row>
    <row r="115">
      <c r="A115" s="95" t="s">
        <v>84</v>
      </c>
      <c r="B115" s="95">
        <v>1709.0</v>
      </c>
      <c r="C115" s="95" t="s">
        <v>6582</v>
      </c>
      <c r="D115" s="81"/>
      <c r="E115" s="95" t="s">
        <v>6788</v>
      </c>
      <c r="F115" s="95">
        <v>8.31347744E8</v>
      </c>
      <c r="G115" s="81"/>
      <c r="H115" s="95" t="s">
        <v>4571</v>
      </c>
      <c r="I115" s="95">
        <v>52.1</v>
      </c>
      <c r="J115" s="1888">
        <v>5850500.0</v>
      </c>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c r="AI115" s="81"/>
      <c r="AJ115" s="81"/>
      <c r="AK115" s="81"/>
      <c r="AL115" s="81"/>
      <c r="AM115" s="81"/>
      <c r="AN115" s="81"/>
      <c r="AO115" s="81"/>
    </row>
    <row r="116">
      <c r="A116" s="95" t="s">
        <v>84</v>
      </c>
      <c r="B116" s="95">
        <v>1710.0</v>
      </c>
      <c r="C116" s="95" t="s">
        <v>6582</v>
      </c>
      <c r="D116" s="81"/>
      <c r="E116" s="95" t="s">
        <v>6789</v>
      </c>
      <c r="F116" s="95">
        <v>8.15827335E8</v>
      </c>
      <c r="G116" s="95" t="s">
        <v>6790</v>
      </c>
      <c r="H116" s="95" t="s">
        <v>4159</v>
      </c>
      <c r="I116" s="95">
        <v>34.8</v>
      </c>
      <c r="J116" s="1888">
        <v>4200500.0</v>
      </c>
      <c r="K116" s="81"/>
      <c r="L116" s="81"/>
      <c r="M116" s="81"/>
      <c r="N116" s="81"/>
      <c r="O116" s="81"/>
      <c r="P116" s="81"/>
      <c r="Q116" s="81"/>
      <c r="R116" s="81"/>
      <c r="S116" s="81"/>
      <c r="T116" s="81"/>
      <c r="U116" s="81"/>
      <c r="V116" s="81"/>
      <c r="W116" s="81"/>
      <c r="X116" s="81"/>
      <c r="Y116" s="81"/>
      <c r="Z116" s="81"/>
      <c r="AA116" s="81"/>
      <c r="AB116" s="81"/>
      <c r="AC116" s="81"/>
      <c r="AD116" s="81"/>
      <c r="AE116" s="81"/>
      <c r="AF116" s="81"/>
      <c r="AG116" s="81"/>
      <c r="AH116" s="81"/>
      <c r="AI116" s="81"/>
      <c r="AJ116" s="81"/>
      <c r="AK116" s="81"/>
      <c r="AL116" s="81"/>
      <c r="AM116" s="81"/>
      <c r="AN116" s="81"/>
      <c r="AO116" s="81"/>
    </row>
    <row r="117">
      <c r="A117" s="95" t="s">
        <v>84</v>
      </c>
      <c r="B117" s="95">
        <v>1711.0</v>
      </c>
      <c r="C117" s="95" t="s">
        <v>6582</v>
      </c>
      <c r="D117" s="81"/>
      <c r="E117" s="95" t="s">
        <v>6791</v>
      </c>
      <c r="F117" s="95">
        <v>6.45922878E8</v>
      </c>
      <c r="G117" s="95" t="s">
        <v>6792</v>
      </c>
      <c r="H117" s="95" t="s">
        <v>6655</v>
      </c>
      <c r="I117" s="95">
        <v>61.4</v>
      </c>
      <c r="J117" s="1888">
        <v>6801100.0</v>
      </c>
      <c r="K117" s="81"/>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c r="AI117" s="81"/>
      <c r="AJ117" s="81"/>
      <c r="AK117" s="81"/>
      <c r="AL117" s="81"/>
      <c r="AM117" s="81"/>
      <c r="AN117" s="81"/>
      <c r="AO117" s="81"/>
    </row>
    <row r="118">
      <c r="A118" s="95" t="s">
        <v>84</v>
      </c>
      <c r="B118" s="95">
        <v>1712.0</v>
      </c>
      <c r="C118" s="95" t="s">
        <v>6582</v>
      </c>
      <c r="D118" s="81"/>
      <c r="E118" s="95" t="s">
        <v>6793</v>
      </c>
      <c r="F118" s="95">
        <v>9.48120986E8</v>
      </c>
      <c r="G118" s="95" t="s">
        <v>6794</v>
      </c>
      <c r="H118" s="95" t="s">
        <v>6658</v>
      </c>
      <c r="I118" s="95">
        <v>61.0</v>
      </c>
      <c r="J118" s="1888">
        <v>6601100.0</v>
      </c>
      <c r="K118" s="81"/>
      <c r="L118" s="81"/>
      <c r="M118" s="81"/>
      <c r="N118" s="81"/>
      <c r="O118" s="81"/>
      <c r="P118" s="81"/>
      <c r="Q118" s="81"/>
      <c r="R118" s="81"/>
      <c r="S118" s="81"/>
      <c r="T118" s="81"/>
      <c r="U118" s="81"/>
      <c r="V118" s="81"/>
      <c r="W118" s="81"/>
      <c r="X118" s="81"/>
      <c r="Y118" s="81"/>
      <c r="Z118" s="81"/>
      <c r="AA118" s="81"/>
      <c r="AB118" s="81"/>
      <c r="AC118" s="81"/>
      <c r="AD118" s="81"/>
      <c r="AE118" s="81"/>
      <c r="AF118" s="81"/>
      <c r="AG118" s="81"/>
      <c r="AH118" s="81"/>
      <c r="AI118" s="81"/>
      <c r="AJ118" s="81"/>
      <c r="AK118" s="81"/>
      <c r="AL118" s="81"/>
      <c r="AM118" s="81"/>
      <c r="AN118" s="81"/>
      <c r="AO118" s="81"/>
    </row>
    <row r="119">
      <c r="A119" s="95" t="s">
        <v>84</v>
      </c>
      <c r="B119" s="95">
        <v>1713.0</v>
      </c>
      <c r="C119" s="95" t="s">
        <v>6582</v>
      </c>
      <c r="D119" s="81"/>
      <c r="E119" s="95" t="s">
        <v>6795</v>
      </c>
      <c r="F119" s="95">
        <v>9.46689456E8</v>
      </c>
      <c r="G119" s="95" t="s">
        <v>6796</v>
      </c>
      <c r="H119" s="95" t="s">
        <v>6661</v>
      </c>
      <c r="I119" s="95">
        <v>61.0</v>
      </c>
      <c r="J119" s="1888">
        <v>6601100.0</v>
      </c>
      <c r="K119" s="81"/>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c r="AI119" s="81"/>
      <c r="AJ119" s="81"/>
      <c r="AK119" s="81"/>
      <c r="AL119" s="81"/>
      <c r="AM119" s="81"/>
      <c r="AN119" s="81"/>
      <c r="AO119" s="81"/>
    </row>
    <row r="120">
      <c r="A120" s="95" t="s">
        <v>84</v>
      </c>
      <c r="B120" s="95">
        <v>1714.0</v>
      </c>
      <c r="C120" s="95" t="s">
        <v>6582</v>
      </c>
      <c r="D120" s="81"/>
      <c r="E120" s="95" t="s">
        <v>6797</v>
      </c>
      <c r="F120" s="95">
        <v>8.98954474E8</v>
      </c>
      <c r="G120" s="81"/>
      <c r="H120" s="95" t="s">
        <v>6662</v>
      </c>
      <c r="I120" s="95">
        <v>64.4</v>
      </c>
      <c r="J120" s="1888">
        <v>6601100.0</v>
      </c>
      <c r="K120" s="81"/>
      <c r="L120" s="81"/>
      <c r="M120" s="81"/>
      <c r="N120" s="81"/>
      <c r="O120" s="81"/>
      <c r="P120" s="81"/>
      <c r="Q120" s="81"/>
      <c r="R120" s="81"/>
      <c r="S120" s="81"/>
      <c r="T120" s="81"/>
      <c r="U120" s="81"/>
      <c r="V120" s="81"/>
      <c r="W120" s="81"/>
      <c r="X120" s="81"/>
      <c r="Y120" s="81"/>
      <c r="Z120" s="81"/>
      <c r="AA120" s="81"/>
      <c r="AB120" s="81"/>
      <c r="AC120" s="81"/>
      <c r="AD120" s="81"/>
      <c r="AE120" s="81"/>
      <c r="AF120" s="81"/>
      <c r="AG120" s="81"/>
      <c r="AH120" s="81"/>
      <c r="AI120" s="81"/>
      <c r="AJ120" s="81"/>
      <c r="AK120" s="81"/>
      <c r="AL120" s="81"/>
      <c r="AM120" s="81"/>
      <c r="AN120" s="81"/>
      <c r="AO120" s="81"/>
    </row>
    <row r="121">
      <c r="A121" s="95" t="s">
        <v>84</v>
      </c>
      <c r="B121" s="95">
        <v>1806.0</v>
      </c>
      <c r="C121" s="95" t="s">
        <v>6582</v>
      </c>
      <c r="D121" s="81"/>
      <c r="E121" s="95" t="s">
        <v>6798</v>
      </c>
      <c r="F121" s="95">
        <v>9.24616556E8</v>
      </c>
      <c r="G121" s="81"/>
      <c r="H121" s="95" t="s">
        <v>4567</v>
      </c>
      <c r="I121" s="95">
        <v>52.0</v>
      </c>
      <c r="J121" s="1888">
        <v>5900500.0</v>
      </c>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c r="AI121" s="81"/>
      <c r="AJ121" s="81"/>
      <c r="AK121" s="81"/>
      <c r="AL121" s="81"/>
      <c r="AM121" s="81"/>
      <c r="AN121" s="81"/>
      <c r="AO121" s="81"/>
    </row>
    <row r="122">
      <c r="A122" s="95" t="s">
        <v>84</v>
      </c>
      <c r="B122" s="95">
        <v>1807.0</v>
      </c>
      <c r="C122" s="95" t="s">
        <v>6582</v>
      </c>
      <c r="D122" s="81"/>
      <c r="E122" s="95" t="s">
        <v>6799</v>
      </c>
      <c r="F122" s="95">
        <v>8.23430096E8</v>
      </c>
      <c r="G122" s="81"/>
      <c r="H122" s="95" t="s">
        <v>4563</v>
      </c>
      <c r="I122" s="95">
        <v>52.9</v>
      </c>
      <c r="J122" s="1888">
        <v>5800500.0</v>
      </c>
      <c r="K122" s="81"/>
      <c r="L122" s="81"/>
      <c r="M122" s="81"/>
      <c r="N122" s="81"/>
      <c r="O122" s="81"/>
      <c r="P122" s="81"/>
      <c r="Q122" s="81"/>
      <c r="R122" s="81"/>
      <c r="S122" s="81"/>
      <c r="T122" s="81"/>
      <c r="U122" s="81"/>
      <c r="V122" s="81"/>
      <c r="W122" s="81"/>
      <c r="X122" s="81"/>
      <c r="Y122" s="81"/>
      <c r="Z122" s="81"/>
      <c r="AA122" s="81"/>
      <c r="AB122" s="81"/>
      <c r="AC122" s="81"/>
      <c r="AD122" s="81"/>
      <c r="AE122" s="81"/>
      <c r="AF122" s="81"/>
      <c r="AG122" s="81"/>
      <c r="AH122" s="81"/>
      <c r="AI122" s="81"/>
      <c r="AJ122" s="81"/>
      <c r="AK122" s="81"/>
      <c r="AL122" s="81"/>
      <c r="AM122" s="81"/>
      <c r="AN122" s="81"/>
      <c r="AO122" s="81"/>
    </row>
    <row r="123">
      <c r="A123" s="95" t="s">
        <v>84</v>
      </c>
      <c r="B123" s="95">
        <v>1808.0</v>
      </c>
      <c r="C123" s="95" t="s">
        <v>6582</v>
      </c>
      <c r="D123" s="81"/>
      <c r="E123" s="95" t="s">
        <v>6800</v>
      </c>
      <c r="F123" s="95">
        <v>8.194314E8</v>
      </c>
      <c r="G123" s="95" t="s">
        <v>6801</v>
      </c>
      <c r="H123" s="95" t="s">
        <v>6647</v>
      </c>
      <c r="I123" s="95">
        <v>52.9</v>
      </c>
      <c r="J123" s="1888">
        <v>5800500.0</v>
      </c>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c r="AL123" s="81"/>
      <c r="AM123" s="81"/>
      <c r="AN123" s="81"/>
      <c r="AO123" s="81"/>
    </row>
    <row r="124">
      <c r="A124" s="95" t="s">
        <v>84</v>
      </c>
      <c r="B124" s="95">
        <v>1809.0</v>
      </c>
      <c r="C124" s="95" t="s">
        <v>6582</v>
      </c>
      <c r="D124" s="81"/>
      <c r="E124" s="95" t="s">
        <v>6802</v>
      </c>
      <c r="F124" s="95">
        <v>8.19165435E8</v>
      </c>
      <c r="G124" s="95" t="s">
        <v>6803</v>
      </c>
      <c r="H124" s="95" t="s">
        <v>4571</v>
      </c>
      <c r="I124" s="95">
        <v>52.1</v>
      </c>
      <c r="J124" s="1888">
        <v>5900500.0</v>
      </c>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81"/>
      <c r="AH124" s="81"/>
      <c r="AI124" s="81"/>
      <c r="AJ124" s="81"/>
      <c r="AK124" s="81"/>
      <c r="AL124" s="81"/>
      <c r="AM124" s="81"/>
      <c r="AN124" s="81"/>
      <c r="AO124" s="81"/>
    </row>
    <row r="125">
      <c r="A125" s="95" t="s">
        <v>84</v>
      </c>
      <c r="B125" s="95">
        <v>1810.0</v>
      </c>
      <c r="C125" s="95" t="s">
        <v>6582</v>
      </c>
      <c r="D125" s="81"/>
      <c r="E125" s="95" t="s">
        <v>6804</v>
      </c>
      <c r="F125" s="95">
        <v>9.49999994E8</v>
      </c>
      <c r="G125" s="95" t="s">
        <v>6805</v>
      </c>
      <c r="H125" s="95" t="s">
        <v>4159</v>
      </c>
      <c r="I125" s="95">
        <v>34.8</v>
      </c>
      <c r="J125" s="1888">
        <v>4300500.0</v>
      </c>
      <c r="K125" s="81"/>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c r="AI125" s="81"/>
      <c r="AJ125" s="81"/>
      <c r="AK125" s="81"/>
      <c r="AL125" s="81"/>
      <c r="AM125" s="81"/>
      <c r="AN125" s="81"/>
      <c r="AO125" s="81"/>
    </row>
    <row r="126">
      <c r="A126" s="95" t="s">
        <v>84</v>
      </c>
      <c r="B126" s="95">
        <v>1811.0</v>
      </c>
      <c r="C126" s="95" t="s">
        <v>6582</v>
      </c>
      <c r="D126" s="81"/>
      <c r="E126" s="95" t="s">
        <v>6806</v>
      </c>
      <c r="F126" s="95">
        <v>9.22359955E8</v>
      </c>
      <c r="G126" s="95" t="s">
        <v>6807</v>
      </c>
      <c r="H126" s="95" t="s">
        <v>6655</v>
      </c>
      <c r="I126" s="95">
        <v>61.4</v>
      </c>
      <c r="J126" s="1888">
        <v>6901100.0</v>
      </c>
      <c r="K126" s="81"/>
      <c r="L126" s="81"/>
      <c r="M126" s="81"/>
      <c r="N126" s="81"/>
      <c r="O126" s="81"/>
      <c r="P126" s="81"/>
      <c r="Q126" s="81"/>
      <c r="R126" s="81"/>
      <c r="S126" s="81"/>
      <c r="T126" s="81"/>
      <c r="U126" s="81"/>
      <c r="V126" s="81"/>
      <c r="W126" s="81"/>
      <c r="X126" s="81"/>
      <c r="Y126" s="81"/>
      <c r="Z126" s="81"/>
      <c r="AA126" s="81"/>
      <c r="AB126" s="81"/>
      <c r="AC126" s="81"/>
      <c r="AD126" s="81"/>
      <c r="AE126" s="81"/>
      <c r="AF126" s="81"/>
      <c r="AG126" s="81"/>
      <c r="AH126" s="81"/>
      <c r="AI126" s="81"/>
      <c r="AJ126" s="81"/>
      <c r="AK126" s="81"/>
      <c r="AL126" s="81"/>
      <c r="AM126" s="81"/>
      <c r="AN126" s="81"/>
      <c r="AO126" s="81"/>
    </row>
    <row r="127">
      <c r="A127" s="95" t="s">
        <v>84</v>
      </c>
      <c r="B127" s="95">
        <v>1812.0</v>
      </c>
      <c r="C127" s="95" t="s">
        <v>6582</v>
      </c>
      <c r="D127" s="81"/>
      <c r="E127" s="95" t="s">
        <v>6808</v>
      </c>
      <c r="F127" s="95">
        <v>9.17544933E8</v>
      </c>
      <c r="G127" s="95" t="s">
        <v>6809</v>
      </c>
      <c r="H127" s="95" t="s">
        <v>6658</v>
      </c>
      <c r="I127" s="95">
        <v>61.0</v>
      </c>
      <c r="J127" s="1888">
        <v>6701100.0</v>
      </c>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c r="AI127" s="81"/>
      <c r="AJ127" s="81"/>
      <c r="AK127" s="81"/>
      <c r="AL127" s="81"/>
      <c r="AM127" s="81"/>
      <c r="AN127" s="81"/>
      <c r="AO127" s="81"/>
    </row>
    <row r="128">
      <c r="A128" s="95" t="s">
        <v>84</v>
      </c>
      <c r="B128" s="95">
        <v>1813.0</v>
      </c>
      <c r="C128" s="95" t="s">
        <v>6582</v>
      </c>
      <c r="D128" s="81"/>
      <c r="E128" s="95" t="s">
        <v>6643</v>
      </c>
      <c r="F128" s="95">
        <v>8.14343373E8</v>
      </c>
      <c r="G128" s="95" t="s">
        <v>6644</v>
      </c>
      <c r="H128" s="95" t="s">
        <v>6661</v>
      </c>
      <c r="I128" s="95">
        <v>61.0</v>
      </c>
      <c r="J128" s="1888">
        <v>6701100.0</v>
      </c>
      <c r="K128" s="81"/>
      <c r="L128" s="81"/>
      <c r="M128" s="81"/>
      <c r="N128" s="81"/>
      <c r="O128" s="81"/>
      <c r="P128" s="81"/>
      <c r="Q128" s="81"/>
      <c r="R128" s="81"/>
      <c r="S128" s="81"/>
      <c r="T128" s="81"/>
      <c r="U128" s="81"/>
      <c r="V128" s="81"/>
      <c r="W128" s="81"/>
      <c r="X128" s="81"/>
      <c r="Y128" s="81"/>
      <c r="Z128" s="81"/>
      <c r="AA128" s="81"/>
      <c r="AB128" s="81"/>
      <c r="AC128" s="81"/>
      <c r="AD128" s="81"/>
      <c r="AE128" s="81"/>
      <c r="AF128" s="81"/>
      <c r="AG128" s="81"/>
      <c r="AH128" s="81"/>
      <c r="AI128" s="81"/>
      <c r="AJ128" s="81"/>
      <c r="AK128" s="81"/>
      <c r="AL128" s="81"/>
      <c r="AM128" s="81"/>
      <c r="AN128" s="81"/>
      <c r="AO128" s="81"/>
    </row>
    <row r="129">
      <c r="A129" s="95" t="s">
        <v>84</v>
      </c>
      <c r="B129" s="95">
        <v>1814.0</v>
      </c>
      <c r="C129" s="95" t="s">
        <v>6582</v>
      </c>
      <c r="D129" s="81"/>
      <c r="E129" s="95" t="s">
        <v>6810</v>
      </c>
      <c r="F129" s="95">
        <v>8.26495556E8</v>
      </c>
      <c r="G129" s="95" t="s">
        <v>6811</v>
      </c>
      <c r="H129" s="95" t="s">
        <v>6812</v>
      </c>
      <c r="I129" s="95">
        <v>61.5</v>
      </c>
      <c r="J129" s="1888">
        <v>6701100.0</v>
      </c>
      <c r="K129" s="81"/>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c r="AI129" s="81"/>
      <c r="AJ129" s="81"/>
      <c r="AK129" s="81"/>
      <c r="AL129" s="81"/>
      <c r="AM129" s="81"/>
      <c r="AN129" s="81"/>
      <c r="AO129" s="81"/>
    </row>
    <row r="130">
      <c r="A130" s="95" t="s">
        <v>84</v>
      </c>
      <c r="B130" s="95">
        <v>1906.0</v>
      </c>
      <c r="C130" s="95" t="s">
        <v>6582</v>
      </c>
      <c r="D130" s="81"/>
      <c r="E130" s="95" t="s">
        <v>6783</v>
      </c>
      <c r="F130" s="95">
        <v>8.63937607E8</v>
      </c>
      <c r="G130" s="81"/>
      <c r="H130" s="95" t="s">
        <v>4567</v>
      </c>
      <c r="I130" s="95">
        <v>52.0</v>
      </c>
      <c r="J130" s="1888">
        <v>5950500.0</v>
      </c>
      <c r="K130" s="81"/>
      <c r="L130" s="81"/>
      <c r="M130" s="81"/>
      <c r="N130" s="81"/>
      <c r="O130" s="81"/>
      <c r="P130" s="81"/>
      <c r="Q130" s="81"/>
      <c r="R130" s="81"/>
      <c r="S130" s="81"/>
      <c r="T130" s="81"/>
      <c r="U130" s="81"/>
      <c r="V130" s="81"/>
      <c r="W130" s="81"/>
      <c r="X130" s="81"/>
      <c r="Y130" s="81"/>
      <c r="Z130" s="81"/>
      <c r="AA130" s="81"/>
      <c r="AB130" s="81"/>
      <c r="AC130" s="81"/>
      <c r="AD130" s="81"/>
      <c r="AE130" s="81"/>
      <c r="AF130" s="81"/>
      <c r="AG130" s="81"/>
      <c r="AH130" s="81"/>
      <c r="AI130" s="81"/>
      <c r="AJ130" s="81"/>
      <c r="AK130" s="81"/>
      <c r="AL130" s="81"/>
      <c r="AM130" s="81"/>
      <c r="AN130" s="81"/>
      <c r="AO130" s="81"/>
    </row>
    <row r="131">
      <c r="A131" s="95" t="s">
        <v>84</v>
      </c>
      <c r="B131" s="95">
        <v>1907.0</v>
      </c>
      <c r="C131" s="95" t="s">
        <v>6582</v>
      </c>
      <c r="D131" s="81"/>
      <c r="E131" s="95" t="s">
        <v>6813</v>
      </c>
      <c r="F131" s="95">
        <v>9.24915655E8</v>
      </c>
      <c r="G131" s="95" t="s">
        <v>6814</v>
      </c>
      <c r="H131" s="95" t="s">
        <v>4563</v>
      </c>
      <c r="I131" s="95">
        <v>52.9</v>
      </c>
      <c r="J131" s="1888">
        <v>5850500.0</v>
      </c>
      <c r="K131" s="81"/>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c r="AI131" s="81"/>
      <c r="AJ131" s="81"/>
      <c r="AK131" s="81"/>
      <c r="AL131" s="81"/>
      <c r="AM131" s="81"/>
      <c r="AN131" s="81"/>
      <c r="AO131" s="81"/>
    </row>
    <row r="132">
      <c r="A132" s="95" t="s">
        <v>84</v>
      </c>
      <c r="B132" s="95">
        <v>1908.0</v>
      </c>
      <c r="C132" s="95" t="s">
        <v>6582</v>
      </c>
      <c r="D132" s="81"/>
      <c r="E132" s="95" t="s">
        <v>6815</v>
      </c>
      <c r="F132" s="95">
        <v>6.58242265E8</v>
      </c>
      <c r="G132" s="81"/>
      <c r="H132" s="95" t="s">
        <v>6647</v>
      </c>
      <c r="I132" s="95">
        <v>52.9</v>
      </c>
      <c r="J132" s="1888">
        <v>5900500.0</v>
      </c>
      <c r="K132" s="81"/>
      <c r="L132" s="81"/>
      <c r="M132" s="81"/>
      <c r="N132" s="81"/>
      <c r="O132" s="81"/>
      <c r="P132" s="81"/>
      <c r="Q132" s="81"/>
      <c r="R132" s="81"/>
      <c r="S132" s="81"/>
      <c r="T132" s="81"/>
      <c r="U132" s="81"/>
      <c r="V132" s="81"/>
      <c r="W132" s="81"/>
      <c r="X132" s="81"/>
      <c r="Y132" s="81"/>
      <c r="Z132" s="81"/>
      <c r="AA132" s="81"/>
      <c r="AB132" s="81"/>
      <c r="AC132" s="81"/>
      <c r="AD132" s="81"/>
      <c r="AE132" s="81"/>
      <c r="AF132" s="81"/>
      <c r="AG132" s="81"/>
      <c r="AH132" s="81"/>
      <c r="AI132" s="81"/>
      <c r="AJ132" s="81"/>
      <c r="AK132" s="81"/>
      <c r="AL132" s="81"/>
      <c r="AM132" s="81"/>
      <c r="AN132" s="81"/>
      <c r="AO132" s="81"/>
    </row>
    <row r="133">
      <c r="A133" s="95" t="s">
        <v>84</v>
      </c>
      <c r="B133" s="95">
        <v>1909.0</v>
      </c>
      <c r="C133" s="95" t="s">
        <v>6582</v>
      </c>
      <c r="D133" s="81"/>
      <c r="E133" s="95" t="s">
        <v>6804</v>
      </c>
      <c r="F133" s="95">
        <v>9.49999994E8</v>
      </c>
      <c r="G133" s="95" t="s">
        <v>6805</v>
      </c>
      <c r="H133" s="95" t="s">
        <v>4571</v>
      </c>
      <c r="I133" s="95">
        <v>52.1</v>
      </c>
      <c r="J133" s="1888">
        <v>5950500.0</v>
      </c>
      <c r="K133" s="81"/>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c r="AI133" s="81"/>
      <c r="AJ133" s="81"/>
      <c r="AK133" s="81"/>
      <c r="AL133" s="81"/>
      <c r="AM133" s="81"/>
      <c r="AN133" s="81"/>
      <c r="AO133" s="81"/>
    </row>
    <row r="134">
      <c r="A134" s="95" t="s">
        <v>84</v>
      </c>
      <c r="B134" s="95">
        <v>1910.0</v>
      </c>
      <c r="C134" s="95" t="s">
        <v>6582</v>
      </c>
      <c r="D134" s="81"/>
      <c r="E134" s="95" t="s">
        <v>6816</v>
      </c>
      <c r="F134" s="95">
        <v>9.32936656E8</v>
      </c>
      <c r="G134" s="95" t="s">
        <v>6817</v>
      </c>
      <c r="H134" s="95" t="s">
        <v>4159</v>
      </c>
      <c r="I134" s="95">
        <v>34.8</v>
      </c>
      <c r="J134" s="1888">
        <v>4350500.0</v>
      </c>
      <c r="K134" s="81"/>
      <c r="L134" s="81"/>
      <c r="M134" s="81"/>
      <c r="N134" s="81"/>
      <c r="O134" s="81"/>
      <c r="P134" s="81"/>
      <c r="Q134" s="81"/>
      <c r="R134" s="81"/>
      <c r="S134" s="81"/>
      <c r="T134" s="81"/>
      <c r="U134" s="81"/>
      <c r="V134" s="81"/>
      <c r="W134" s="81"/>
      <c r="X134" s="81"/>
      <c r="Y134" s="81"/>
      <c r="Z134" s="81"/>
      <c r="AA134" s="81"/>
      <c r="AB134" s="81"/>
      <c r="AC134" s="81"/>
      <c r="AD134" s="81"/>
      <c r="AE134" s="81"/>
      <c r="AF134" s="81"/>
      <c r="AG134" s="81"/>
      <c r="AH134" s="81"/>
      <c r="AI134" s="81"/>
      <c r="AJ134" s="81"/>
      <c r="AK134" s="81"/>
      <c r="AL134" s="81"/>
      <c r="AM134" s="81"/>
      <c r="AN134" s="81"/>
      <c r="AO134" s="81"/>
    </row>
    <row r="135">
      <c r="A135" s="95" t="s">
        <v>84</v>
      </c>
      <c r="B135" s="95">
        <v>1911.0</v>
      </c>
      <c r="C135" s="95" t="s">
        <v>6582</v>
      </c>
      <c r="D135" s="81"/>
      <c r="E135" s="95" t="s">
        <v>5349</v>
      </c>
      <c r="F135" s="95">
        <v>8.64555666E8</v>
      </c>
      <c r="G135" s="95" t="s">
        <v>5350</v>
      </c>
      <c r="H135" s="95" t="s">
        <v>6655</v>
      </c>
      <c r="I135" s="95">
        <v>61.4</v>
      </c>
      <c r="J135" s="1888">
        <v>6951100.0</v>
      </c>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c r="AI135" s="81"/>
      <c r="AJ135" s="81"/>
      <c r="AK135" s="81"/>
      <c r="AL135" s="81"/>
      <c r="AM135" s="81"/>
      <c r="AN135" s="81"/>
      <c r="AO135" s="81"/>
    </row>
    <row r="136">
      <c r="A136" s="95" t="s">
        <v>84</v>
      </c>
      <c r="B136" s="95">
        <v>1912.0</v>
      </c>
      <c r="C136" s="95" t="s">
        <v>6582</v>
      </c>
      <c r="D136" s="81"/>
      <c r="E136" s="95" t="s">
        <v>6818</v>
      </c>
      <c r="F136" s="95">
        <v>8.17503142E8</v>
      </c>
      <c r="G136" s="95" t="s">
        <v>6819</v>
      </c>
      <c r="H136" s="95" t="s">
        <v>6658</v>
      </c>
      <c r="I136" s="95">
        <v>61.0</v>
      </c>
      <c r="J136" s="1888">
        <v>6751100.0</v>
      </c>
      <c r="K136" s="81"/>
      <c r="L136" s="81"/>
      <c r="M136" s="81"/>
      <c r="N136" s="81"/>
      <c r="O136" s="81"/>
      <c r="P136" s="81"/>
      <c r="Q136" s="81"/>
      <c r="R136" s="81"/>
      <c r="S136" s="81"/>
      <c r="T136" s="81"/>
      <c r="U136" s="81"/>
      <c r="V136" s="81"/>
      <c r="W136" s="81"/>
      <c r="X136" s="81"/>
      <c r="Y136" s="81"/>
      <c r="Z136" s="81"/>
      <c r="AA136" s="81"/>
      <c r="AB136" s="81"/>
      <c r="AC136" s="81"/>
      <c r="AD136" s="81"/>
      <c r="AE136" s="81"/>
      <c r="AF136" s="81"/>
      <c r="AG136" s="81"/>
      <c r="AH136" s="81"/>
      <c r="AI136" s="81"/>
      <c r="AJ136" s="81"/>
      <c r="AK136" s="81"/>
      <c r="AL136" s="81"/>
      <c r="AM136" s="81"/>
      <c r="AN136" s="81"/>
      <c r="AO136" s="81"/>
    </row>
    <row r="137">
      <c r="A137" s="95" t="s">
        <v>84</v>
      </c>
      <c r="B137" s="95">
        <v>1913.0</v>
      </c>
      <c r="C137" s="95" t="s">
        <v>6582</v>
      </c>
      <c r="D137" s="81"/>
      <c r="E137" s="95" t="s">
        <v>6820</v>
      </c>
      <c r="F137" s="95">
        <v>6.59540246E8</v>
      </c>
      <c r="G137" s="95" t="s">
        <v>6821</v>
      </c>
      <c r="H137" s="95" t="s">
        <v>6661</v>
      </c>
      <c r="I137" s="95">
        <v>61.0</v>
      </c>
      <c r="J137" s="1888">
        <v>6751100.0</v>
      </c>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c r="AL137" s="81"/>
      <c r="AM137" s="81"/>
      <c r="AN137" s="81"/>
      <c r="AO137" s="81"/>
    </row>
    <row r="138">
      <c r="A138" s="95" t="s">
        <v>84</v>
      </c>
      <c r="B138" s="95">
        <v>1914.0</v>
      </c>
      <c r="C138" s="95" t="s">
        <v>6582</v>
      </c>
      <c r="D138" s="81"/>
      <c r="E138" s="95" t="s">
        <v>6767</v>
      </c>
      <c r="F138" s="95">
        <v>8.16162623E8</v>
      </c>
      <c r="G138" s="95" t="s">
        <v>6768</v>
      </c>
      <c r="H138" s="95" t="s">
        <v>6812</v>
      </c>
      <c r="I138" s="95">
        <v>61.5</v>
      </c>
      <c r="J138" s="1888">
        <v>6751100.0</v>
      </c>
      <c r="K138" s="81"/>
      <c r="L138" s="81"/>
      <c r="M138" s="81"/>
      <c r="N138" s="81"/>
      <c r="O138" s="81"/>
      <c r="P138" s="81"/>
      <c r="Q138" s="81"/>
      <c r="R138" s="81"/>
      <c r="S138" s="81"/>
      <c r="T138" s="81"/>
      <c r="U138" s="81"/>
      <c r="V138" s="81"/>
      <c r="W138" s="81"/>
      <c r="X138" s="81"/>
      <c r="Y138" s="81"/>
      <c r="Z138" s="81"/>
      <c r="AA138" s="81"/>
      <c r="AB138" s="81"/>
      <c r="AC138" s="81"/>
      <c r="AD138" s="81"/>
      <c r="AE138" s="81"/>
      <c r="AF138" s="81"/>
      <c r="AG138" s="81"/>
      <c r="AH138" s="81"/>
      <c r="AI138" s="81"/>
      <c r="AJ138" s="81"/>
      <c r="AK138" s="81"/>
      <c r="AL138" s="81"/>
      <c r="AM138" s="81"/>
      <c r="AN138" s="81"/>
      <c r="AO138" s="81"/>
    </row>
    <row r="139">
      <c r="A139" s="95" t="s">
        <v>84</v>
      </c>
      <c r="B139" s="95">
        <v>401.0</v>
      </c>
      <c r="C139" s="95" t="s">
        <v>6582</v>
      </c>
      <c r="D139" s="81"/>
      <c r="E139" s="95" t="s">
        <v>6822</v>
      </c>
      <c r="F139" s="95">
        <v>6.17466333E8</v>
      </c>
      <c r="G139" s="95" t="s">
        <v>6823</v>
      </c>
      <c r="H139" s="95" t="s">
        <v>6585</v>
      </c>
      <c r="I139" s="95">
        <v>34.9</v>
      </c>
      <c r="J139" s="1888">
        <v>5462500.0</v>
      </c>
      <c r="K139" s="81"/>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c r="AI139" s="81"/>
      <c r="AJ139" s="81"/>
      <c r="AK139" s="81"/>
      <c r="AL139" s="81"/>
      <c r="AM139" s="81"/>
      <c r="AN139" s="81"/>
      <c r="AO139" s="81"/>
    </row>
    <row r="140">
      <c r="A140" s="95" t="s">
        <v>84</v>
      </c>
      <c r="B140" s="95">
        <v>402.0</v>
      </c>
      <c r="C140" s="95" t="s">
        <v>6582</v>
      </c>
      <c r="D140" s="81"/>
      <c r="E140" s="95" t="s">
        <v>6824</v>
      </c>
      <c r="F140" s="95">
        <v>9.19195151E8</v>
      </c>
      <c r="G140" s="81"/>
      <c r="H140" s="95" t="s">
        <v>6588</v>
      </c>
      <c r="I140" s="95">
        <v>34.9</v>
      </c>
      <c r="J140" s="1888">
        <v>5450500.0</v>
      </c>
      <c r="K140" s="81"/>
      <c r="L140" s="81"/>
      <c r="M140" s="81"/>
      <c r="N140" s="81"/>
      <c r="O140" s="81"/>
      <c r="P140" s="81"/>
      <c r="Q140" s="81"/>
      <c r="R140" s="81"/>
      <c r="S140" s="81"/>
      <c r="T140" s="81"/>
      <c r="U140" s="81"/>
      <c r="V140" s="81"/>
      <c r="W140" s="81"/>
      <c r="X140" s="81"/>
      <c r="Y140" s="81"/>
      <c r="Z140" s="81"/>
      <c r="AA140" s="81"/>
      <c r="AB140" s="81"/>
      <c r="AC140" s="81"/>
      <c r="AD140" s="81"/>
      <c r="AE140" s="81"/>
      <c r="AF140" s="81"/>
      <c r="AG140" s="81"/>
      <c r="AH140" s="81"/>
      <c r="AI140" s="81"/>
      <c r="AJ140" s="81"/>
      <c r="AK140" s="81"/>
      <c r="AL140" s="81"/>
      <c r="AM140" s="81"/>
      <c r="AN140" s="81"/>
      <c r="AO140" s="81"/>
    </row>
    <row r="141">
      <c r="A141" s="95" t="s">
        <v>84</v>
      </c>
      <c r="B141" s="95">
        <v>403.0</v>
      </c>
      <c r="C141" s="95" t="s">
        <v>6582</v>
      </c>
      <c r="D141" s="81"/>
      <c r="E141" s="95" t="s">
        <v>6825</v>
      </c>
      <c r="F141" s="95">
        <v>9.63539956E8</v>
      </c>
      <c r="G141" s="95" t="s">
        <v>6826</v>
      </c>
      <c r="H141" s="95" t="s">
        <v>6591</v>
      </c>
      <c r="I141" s="95">
        <v>34.9</v>
      </c>
      <c r="J141" s="1888">
        <v>5250500.0</v>
      </c>
      <c r="K141" s="81"/>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c r="AI141" s="81"/>
      <c r="AJ141" s="81"/>
      <c r="AK141" s="81"/>
      <c r="AL141" s="81"/>
      <c r="AM141" s="81"/>
      <c r="AN141" s="81"/>
      <c r="AO141" s="81"/>
    </row>
    <row r="142">
      <c r="A142" s="95" t="s">
        <v>84</v>
      </c>
      <c r="B142" s="95">
        <v>404.0</v>
      </c>
      <c r="C142" s="95" t="s">
        <v>6582</v>
      </c>
      <c r="D142" s="81"/>
      <c r="E142" s="95" t="s">
        <v>6827</v>
      </c>
      <c r="F142" s="95">
        <v>8.384599E8</v>
      </c>
      <c r="G142" s="95" t="s">
        <v>6828</v>
      </c>
      <c r="H142" s="95" t="s">
        <v>6594</v>
      </c>
      <c r="I142" s="95">
        <v>34.8</v>
      </c>
      <c r="J142" s="1888">
        <v>5250500.0</v>
      </c>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c r="AL142" s="81"/>
      <c r="AM142" s="81"/>
      <c r="AN142" s="81"/>
      <c r="AO142" s="81"/>
    </row>
    <row r="143">
      <c r="A143" s="95" t="s">
        <v>84</v>
      </c>
      <c r="B143" s="95">
        <v>405.0</v>
      </c>
      <c r="C143" s="95" t="s">
        <v>6582</v>
      </c>
      <c r="D143" s="81"/>
      <c r="E143" s="95" t="s">
        <v>6829</v>
      </c>
      <c r="F143" s="95">
        <v>9.58829393E8</v>
      </c>
      <c r="G143" s="81"/>
      <c r="H143" s="95" t="s">
        <v>6596</v>
      </c>
      <c r="I143" s="95">
        <v>34.3</v>
      </c>
      <c r="J143" s="1888">
        <v>5300500.0</v>
      </c>
      <c r="K143" s="81"/>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c r="AI143" s="81"/>
      <c r="AJ143" s="81"/>
      <c r="AK143" s="81"/>
      <c r="AL143" s="81"/>
      <c r="AM143" s="81"/>
      <c r="AN143" s="81"/>
      <c r="AO143" s="81"/>
    </row>
    <row r="144">
      <c r="A144" s="95" t="s">
        <v>84</v>
      </c>
      <c r="B144" s="95">
        <v>406.0</v>
      </c>
      <c r="C144" s="95" t="s">
        <v>6582</v>
      </c>
      <c r="D144" s="81"/>
      <c r="E144" s="95" t="s">
        <v>6830</v>
      </c>
      <c r="F144" s="95">
        <v>8.90414924E8</v>
      </c>
      <c r="G144" s="95" t="s">
        <v>6831</v>
      </c>
      <c r="H144" s="95" t="s">
        <v>6598</v>
      </c>
      <c r="I144" s="95">
        <v>34.6</v>
      </c>
      <c r="J144" s="1888">
        <v>5300500.0</v>
      </c>
      <c r="K144" s="81"/>
      <c r="L144" s="81"/>
      <c r="M144" s="81"/>
      <c r="N144" s="81"/>
      <c r="O144" s="81"/>
      <c r="P144" s="81"/>
      <c r="Q144" s="81"/>
      <c r="R144" s="81"/>
      <c r="S144" s="81"/>
      <c r="T144" s="81"/>
      <c r="U144" s="81"/>
      <c r="V144" s="81"/>
      <c r="W144" s="81"/>
      <c r="X144" s="81"/>
      <c r="Y144" s="81"/>
      <c r="Z144" s="81"/>
      <c r="AA144" s="81"/>
      <c r="AB144" s="81"/>
      <c r="AC144" s="81"/>
      <c r="AD144" s="81"/>
      <c r="AE144" s="81"/>
      <c r="AF144" s="81"/>
      <c r="AG144" s="81"/>
      <c r="AH144" s="81"/>
      <c r="AI144" s="81"/>
      <c r="AJ144" s="81"/>
      <c r="AK144" s="81"/>
      <c r="AL144" s="81"/>
      <c r="AM144" s="81"/>
      <c r="AN144" s="81"/>
      <c r="AO144" s="81"/>
    </row>
    <row r="145">
      <c r="A145" s="95" t="s">
        <v>84</v>
      </c>
      <c r="B145" s="95">
        <v>407.0</v>
      </c>
      <c r="C145" s="95" t="s">
        <v>6582</v>
      </c>
      <c r="D145" s="81"/>
      <c r="E145" s="95" t="s">
        <v>6832</v>
      </c>
      <c r="F145" s="95">
        <v>9.29109664E8</v>
      </c>
      <c r="G145" s="95" t="s">
        <v>6833</v>
      </c>
      <c r="H145" s="95" t="s">
        <v>6601</v>
      </c>
      <c r="I145" s="95">
        <v>34.9</v>
      </c>
      <c r="J145" s="1888">
        <v>5000500.0</v>
      </c>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c r="AI145" s="81"/>
      <c r="AJ145" s="81"/>
      <c r="AK145" s="81"/>
      <c r="AL145" s="81"/>
      <c r="AM145" s="81"/>
      <c r="AN145" s="81"/>
      <c r="AO145" s="81"/>
    </row>
    <row r="146">
      <c r="A146" s="95" t="s">
        <v>84</v>
      </c>
      <c r="B146" s="95">
        <v>408.0</v>
      </c>
      <c r="C146" s="95" t="s">
        <v>6582</v>
      </c>
      <c r="D146" s="81"/>
      <c r="E146" s="95" t="s">
        <v>6834</v>
      </c>
      <c r="F146" s="95">
        <v>8.16514221E8</v>
      </c>
      <c r="G146" s="95" t="s">
        <v>6835</v>
      </c>
      <c r="H146" s="95" t="s">
        <v>6603</v>
      </c>
      <c r="I146" s="95">
        <v>34.9</v>
      </c>
      <c r="J146" s="1888">
        <v>5150500.0</v>
      </c>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81"/>
      <c r="AI146" s="81"/>
      <c r="AJ146" s="81"/>
      <c r="AK146" s="81"/>
      <c r="AL146" s="81"/>
      <c r="AM146" s="81"/>
      <c r="AN146" s="81"/>
      <c r="AO146" s="81"/>
    </row>
    <row r="147">
      <c r="A147" s="95" t="s">
        <v>84</v>
      </c>
      <c r="B147" s="95">
        <v>409.0</v>
      </c>
      <c r="C147" s="95" t="s">
        <v>6582</v>
      </c>
      <c r="D147" s="81"/>
      <c r="E147" s="95" t="s">
        <v>6836</v>
      </c>
      <c r="F147" s="95">
        <v>9.8273514E8</v>
      </c>
      <c r="G147" s="95" t="s">
        <v>6837</v>
      </c>
      <c r="H147" s="95" t="s">
        <v>6601</v>
      </c>
      <c r="I147" s="95">
        <v>34.9</v>
      </c>
      <c r="J147" s="1888">
        <v>5150500.0</v>
      </c>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c r="AK147" s="81"/>
      <c r="AL147" s="81"/>
      <c r="AM147" s="81"/>
      <c r="AN147" s="81"/>
      <c r="AO147" s="81"/>
    </row>
    <row r="148">
      <c r="A148" s="95" t="s">
        <v>84</v>
      </c>
      <c r="B148" s="95">
        <v>410.0</v>
      </c>
      <c r="C148" s="95" t="s">
        <v>6582</v>
      </c>
      <c r="D148" s="81"/>
      <c r="E148" s="95" t="s">
        <v>6838</v>
      </c>
      <c r="F148" s="95">
        <v>8.1626572E8</v>
      </c>
      <c r="G148" s="95" t="s">
        <v>6839</v>
      </c>
      <c r="H148" s="95" t="s">
        <v>6603</v>
      </c>
      <c r="I148" s="95">
        <v>34.9</v>
      </c>
      <c r="J148" s="1888">
        <v>5000500.0</v>
      </c>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c r="AI148" s="81"/>
      <c r="AJ148" s="81"/>
      <c r="AK148" s="81"/>
      <c r="AL148" s="81"/>
      <c r="AM148" s="81"/>
      <c r="AN148" s="81"/>
      <c r="AO148" s="81"/>
    </row>
    <row r="149">
      <c r="A149" s="95" t="s">
        <v>84</v>
      </c>
      <c r="B149" s="95">
        <v>411.0</v>
      </c>
      <c r="C149" s="95" t="s">
        <v>6582</v>
      </c>
      <c r="D149" s="81"/>
      <c r="E149" s="95" t="s">
        <v>6840</v>
      </c>
      <c r="F149" s="95">
        <v>8.89149826E8</v>
      </c>
      <c r="G149" s="81"/>
      <c r="H149" s="95" t="s">
        <v>6841</v>
      </c>
      <c r="I149" s="95">
        <v>34.7</v>
      </c>
      <c r="J149" s="1888">
        <v>5250500.0</v>
      </c>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c r="AK149" s="81"/>
      <c r="AL149" s="81"/>
      <c r="AM149" s="81"/>
      <c r="AN149" s="81"/>
      <c r="AO149" s="81"/>
    </row>
    <row r="150">
      <c r="A150" s="95" t="s">
        <v>84</v>
      </c>
      <c r="B150" s="95">
        <v>412.0</v>
      </c>
      <c r="C150" s="95" t="s">
        <v>6582</v>
      </c>
      <c r="D150" s="81"/>
      <c r="E150" s="95" t="s">
        <v>6842</v>
      </c>
      <c r="F150" s="95">
        <v>8.18103534E8</v>
      </c>
      <c r="G150" s="95" t="s">
        <v>6843</v>
      </c>
      <c r="H150" s="95" t="s">
        <v>6614</v>
      </c>
      <c r="I150" s="95">
        <v>34.8</v>
      </c>
      <c r="J150" s="1888">
        <v>5200500.0</v>
      </c>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c r="AI150" s="81"/>
      <c r="AJ150" s="81"/>
      <c r="AK150" s="81"/>
      <c r="AL150" s="81"/>
      <c r="AM150" s="81"/>
      <c r="AN150" s="81"/>
      <c r="AO150" s="81"/>
    </row>
    <row r="151">
      <c r="A151" s="95" t="s">
        <v>84</v>
      </c>
      <c r="B151" s="95">
        <v>413.0</v>
      </c>
      <c r="C151" s="95" t="s">
        <v>6582</v>
      </c>
      <c r="D151" s="81"/>
      <c r="E151" s="95" t="s">
        <v>6844</v>
      </c>
      <c r="F151" s="95">
        <v>9.57687595E8</v>
      </c>
      <c r="G151" s="95" t="s">
        <v>6845</v>
      </c>
      <c r="H151" s="95" t="s">
        <v>6617</v>
      </c>
      <c r="I151" s="95">
        <v>30.8</v>
      </c>
      <c r="J151" s="1888">
        <v>4600500.0</v>
      </c>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c r="AI151" s="81"/>
      <c r="AJ151" s="81"/>
      <c r="AK151" s="81"/>
      <c r="AL151" s="81"/>
      <c r="AM151" s="81"/>
      <c r="AN151" s="81"/>
      <c r="AO151" s="81"/>
    </row>
    <row r="152">
      <c r="A152" s="95" t="s">
        <v>84</v>
      </c>
      <c r="B152" s="95">
        <v>414.0</v>
      </c>
      <c r="C152" s="95" t="s">
        <v>6582</v>
      </c>
      <c r="D152" s="81"/>
      <c r="E152" s="95" t="s">
        <v>6846</v>
      </c>
      <c r="F152" s="95">
        <v>6.26365194E8</v>
      </c>
      <c r="G152" s="95" t="s">
        <v>6847</v>
      </c>
      <c r="H152" s="95" t="s">
        <v>6620</v>
      </c>
      <c r="I152" s="95">
        <v>30.4</v>
      </c>
      <c r="J152" s="1888">
        <v>4400500.0</v>
      </c>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c r="AI152" s="81"/>
      <c r="AJ152" s="81"/>
      <c r="AK152" s="81"/>
      <c r="AL152" s="81"/>
      <c r="AM152" s="81"/>
      <c r="AN152" s="81"/>
      <c r="AO152" s="81"/>
    </row>
    <row r="153">
      <c r="A153" s="95" t="s">
        <v>84</v>
      </c>
      <c r="B153" s="95">
        <v>415.0</v>
      </c>
      <c r="C153" s="95" t="s">
        <v>6582</v>
      </c>
      <c r="D153" s="81"/>
      <c r="E153" s="81"/>
      <c r="F153" s="81"/>
      <c r="G153" s="81"/>
      <c r="H153" s="95" t="s">
        <v>6623</v>
      </c>
      <c r="I153" s="95">
        <v>30.4</v>
      </c>
      <c r="J153" s="1888">
        <v>4530500.0</v>
      </c>
      <c r="K153" s="81"/>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c r="AI153" s="81"/>
      <c r="AJ153" s="81"/>
      <c r="AK153" s="81"/>
      <c r="AL153" s="81"/>
      <c r="AM153" s="81"/>
      <c r="AN153" s="81"/>
      <c r="AO153" s="81"/>
    </row>
    <row r="154">
      <c r="A154" s="95" t="s">
        <v>84</v>
      </c>
      <c r="B154" s="95">
        <v>416.0</v>
      </c>
      <c r="C154" s="95" t="s">
        <v>6582</v>
      </c>
      <c r="D154" s="81"/>
      <c r="E154" s="95" t="s">
        <v>6848</v>
      </c>
      <c r="F154" s="95">
        <v>8.29194591E8</v>
      </c>
      <c r="G154" s="95" t="s">
        <v>6849</v>
      </c>
      <c r="H154" s="95" t="s">
        <v>6620</v>
      </c>
      <c r="I154" s="95">
        <v>30.4</v>
      </c>
      <c r="J154" s="1888">
        <v>4400500.0</v>
      </c>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c r="AI154" s="81"/>
      <c r="AJ154" s="81"/>
      <c r="AK154" s="81"/>
      <c r="AL154" s="81"/>
      <c r="AM154" s="81"/>
      <c r="AN154" s="81"/>
      <c r="AO154" s="81"/>
    </row>
    <row r="155">
      <c r="A155" s="95" t="s">
        <v>84</v>
      </c>
      <c r="B155" s="95">
        <v>417.0</v>
      </c>
      <c r="C155" s="95" t="s">
        <v>6582</v>
      </c>
      <c r="D155" s="81"/>
      <c r="E155" s="95" t="s">
        <v>6850</v>
      </c>
      <c r="F155" s="95">
        <v>8.1694252E8</v>
      </c>
      <c r="G155" s="95" t="s">
        <v>6851</v>
      </c>
      <c r="H155" s="95" t="s">
        <v>6623</v>
      </c>
      <c r="I155" s="95">
        <v>30.4</v>
      </c>
      <c r="J155" s="1888">
        <v>4530500.0</v>
      </c>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c r="AK155" s="81"/>
      <c r="AL155" s="81"/>
      <c r="AM155" s="81"/>
      <c r="AN155" s="81"/>
      <c r="AO155" s="81"/>
    </row>
    <row r="156">
      <c r="A156" s="95" t="s">
        <v>84</v>
      </c>
      <c r="B156" s="95">
        <v>418.0</v>
      </c>
      <c r="C156" s="95" t="s">
        <v>6582</v>
      </c>
      <c r="D156" s="81"/>
      <c r="E156" s="95" t="s">
        <v>6852</v>
      </c>
      <c r="F156" s="95">
        <v>8.65649149E8</v>
      </c>
      <c r="G156" s="95" t="s">
        <v>6853</v>
      </c>
      <c r="H156" s="95" t="s">
        <v>6620</v>
      </c>
      <c r="I156" s="95">
        <v>30.4</v>
      </c>
      <c r="J156" s="1888">
        <v>4530500.0</v>
      </c>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81"/>
      <c r="AH156" s="81"/>
      <c r="AI156" s="81"/>
      <c r="AJ156" s="81"/>
      <c r="AK156" s="81"/>
      <c r="AL156" s="81"/>
      <c r="AM156" s="81"/>
      <c r="AN156" s="81"/>
      <c r="AO156" s="81"/>
    </row>
    <row r="157">
      <c r="A157" s="95" t="s">
        <v>84</v>
      </c>
      <c r="B157" s="95">
        <v>419.0</v>
      </c>
      <c r="C157" s="95" t="s">
        <v>6582</v>
      </c>
      <c r="D157" s="81"/>
      <c r="E157" s="95" t="s">
        <v>6854</v>
      </c>
      <c r="F157" s="95">
        <v>9.54548932E8</v>
      </c>
      <c r="G157" s="95" t="s">
        <v>6855</v>
      </c>
      <c r="H157" s="95" t="s">
        <v>6623</v>
      </c>
      <c r="I157" s="95">
        <v>30.4</v>
      </c>
      <c r="J157" s="1888">
        <v>4530500.0</v>
      </c>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c r="AI157" s="81"/>
      <c r="AJ157" s="81"/>
      <c r="AK157" s="81"/>
      <c r="AL157" s="81"/>
      <c r="AM157" s="81"/>
      <c r="AN157" s="81"/>
      <c r="AO157" s="81"/>
    </row>
    <row r="158">
      <c r="A158" s="95" t="s">
        <v>84</v>
      </c>
      <c r="B158" s="95">
        <v>420.0</v>
      </c>
      <c r="C158" s="95" t="s">
        <v>6582</v>
      </c>
      <c r="D158" s="81"/>
      <c r="E158" s="95" t="s">
        <v>6856</v>
      </c>
      <c r="F158" s="95">
        <v>8.38288399E8</v>
      </c>
      <c r="G158" s="95" t="s">
        <v>6857</v>
      </c>
      <c r="H158" s="95" t="s">
        <v>6629</v>
      </c>
      <c r="I158" s="95">
        <v>30.0</v>
      </c>
      <c r="J158" s="1888">
        <v>4530500.0</v>
      </c>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81"/>
      <c r="AI158" s="81"/>
      <c r="AJ158" s="81"/>
      <c r="AK158" s="81"/>
      <c r="AL158" s="81"/>
      <c r="AM158" s="81"/>
      <c r="AN158" s="81"/>
      <c r="AO158" s="81"/>
    </row>
    <row r="159">
      <c r="A159" s="95" t="s">
        <v>84</v>
      </c>
      <c r="B159" s="95">
        <v>501.0</v>
      </c>
      <c r="C159" s="95" t="s">
        <v>6582</v>
      </c>
      <c r="D159" s="81"/>
      <c r="E159" s="81"/>
      <c r="F159" s="81"/>
      <c r="G159" s="81"/>
      <c r="H159" s="95" t="s">
        <v>6585</v>
      </c>
      <c r="I159" s="95">
        <v>34.9</v>
      </c>
      <c r="J159" s="1888">
        <v>5402500.0</v>
      </c>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c r="AI159" s="81"/>
      <c r="AJ159" s="81"/>
      <c r="AK159" s="81"/>
      <c r="AL159" s="81"/>
      <c r="AM159" s="81"/>
      <c r="AN159" s="81"/>
      <c r="AO159" s="81"/>
    </row>
    <row r="160">
      <c r="A160" s="95" t="s">
        <v>84</v>
      </c>
      <c r="B160" s="95">
        <v>502.0</v>
      </c>
      <c r="C160" s="95" t="s">
        <v>6582</v>
      </c>
      <c r="D160" s="81"/>
      <c r="E160" s="95" t="s">
        <v>6858</v>
      </c>
      <c r="F160" s="95">
        <v>9.02636591E8</v>
      </c>
      <c r="G160" s="95" t="s">
        <v>6859</v>
      </c>
      <c r="H160" s="95" t="s">
        <v>6588</v>
      </c>
      <c r="I160" s="95">
        <v>34.9</v>
      </c>
      <c r="J160" s="1888">
        <v>5400500.0</v>
      </c>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row>
    <row r="161">
      <c r="A161" s="95" t="s">
        <v>84</v>
      </c>
      <c r="B161" s="95">
        <v>503.0</v>
      </c>
      <c r="C161" s="95" t="s">
        <v>6582</v>
      </c>
      <c r="D161" s="81"/>
      <c r="E161" s="95" t="s">
        <v>6860</v>
      </c>
      <c r="F161" s="95">
        <v>8.4087885E8</v>
      </c>
      <c r="G161" s="95" t="s">
        <v>6861</v>
      </c>
      <c r="H161" s="95" t="s">
        <v>6591</v>
      </c>
      <c r="I161" s="95">
        <v>34.9</v>
      </c>
      <c r="J161" s="1888">
        <v>5200500.0</v>
      </c>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c r="AI161" s="81"/>
      <c r="AJ161" s="81"/>
      <c r="AK161" s="81"/>
      <c r="AL161" s="81"/>
      <c r="AM161" s="81"/>
      <c r="AN161" s="81"/>
      <c r="AO161" s="81"/>
    </row>
    <row r="162">
      <c r="A162" s="95" t="s">
        <v>84</v>
      </c>
      <c r="B162" s="95">
        <v>504.0</v>
      </c>
      <c r="C162" s="95" t="s">
        <v>6582</v>
      </c>
      <c r="D162" s="81"/>
      <c r="E162" s="95" t="s">
        <v>6862</v>
      </c>
      <c r="F162" s="95">
        <v>6.33946519E8</v>
      </c>
      <c r="G162" s="95" t="s">
        <v>6863</v>
      </c>
      <c r="H162" s="95" t="s">
        <v>6594</v>
      </c>
      <c r="I162" s="95">
        <v>34.8</v>
      </c>
      <c r="J162" s="1888">
        <v>5200500.0</v>
      </c>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81"/>
      <c r="AI162" s="81"/>
      <c r="AJ162" s="81"/>
      <c r="AK162" s="81"/>
      <c r="AL162" s="81"/>
      <c r="AM162" s="81"/>
      <c r="AN162" s="81"/>
      <c r="AO162" s="81"/>
    </row>
    <row r="163">
      <c r="A163" s="95" t="s">
        <v>84</v>
      </c>
      <c r="B163" s="95">
        <v>505.0</v>
      </c>
      <c r="C163" s="95" t="s">
        <v>6582</v>
      </c>
      <c r="D163" s="81"/>
      <c r="E163" s="95" t="s">
        <v>6864</v>
      </c>
      <c r="F163" s="95">
        <v>8.50439703E8</v>
      </c>
      <c r="G163" s="95" t="s">
        <v>6865</v>
      </c>
      <c r="H163" s="95" t="s">
        <v>6596</v>
      </c>
      <c r="I163" s="95">
        <v>34.3</v>
      </c>
      <c r="J163" s="1888">
        <v>5400500.0</v>
      </c>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row>
    <row r="164">
      <c r="A164" s="95" t="s">
        <v>84</v>
      </c>
      <c r="B164" s="95">
        <v>506.0</v>
      </c>
      <c r="C164" s="95" t="s">
        <v>6582</v>
      </c>
      <c r="D164" s="81"/>
      <c r="E164" s="95" t="s">
        <v>6866</v>
      </c>
      <c r="F164" s="95">
        <v>8.90001518E8</v>
      </c>
      <c r="G164" s="95" t="s">
        <v>6867</v>
      </c>
      <c r="H164" s="95" t="s">
        <v>6598</v>
      </c>
      <c r="I164" s="95">
        <v>34.6</v>
      </c>
      <c r="J164" s="1888">
        <v>5250500.0</v>
      </c>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c r="AK164" s="81"/>
      <c r="AL164" s="81"/>
      <c r="AM164" s="81"/>
      <c r="AN164" s="81"/>
      <c r="AO164" s="81"/>
    </row>
    <row r="165">
      <c r="A165" s="95" t="s">
        <v>84</v>
      </c>
      <c r="B165" s="95">
        <v>507.0</v>
      </c>
      <c r="C165" s="95" t="s">
        <v>6582</v>
      </c>
      <c r="D165" s="81"/>
      <c r="E165" s="95" t="s">
        <v>6868</v>
      </c>
      <c r="F165" s="95">
        <v>8.17346096E8</v>
      </c>
      <c r="G165" s="95" t="s">
        <v>6869</v>
      </c>
      <c r="H165" s="95" t="s">
        <v>6601</v>
      </c>
      <c r="I165" s="95">
        <v>34.9</v>
      </c>
      <c r="J165" s="1888">
        <v>5250500.0</v>
      </c>
      <c r="K165" s="81"/>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c r="AI165" s="81"/>
      <c r="AJ165" s="81"/>
      <c r="AK165" s="81"/>
      <c r="AL165" s="81"/>
      <c r="AM165" s="81"/>
      <c r="AN165" s="81"/>
      <c r="AO165" s="81"/>
    </row>
    <row r="166">
      <c r="A166" s="95" t="s">
        <v>84</v>
      </c>
      <c r="B166" s="95">
        <v>508.0</v>
      </c>
      <c r="C166" s="95" t="s">
        <v>6582</v>
      </c>
      <c r="D166" s="81"/>
      <c r="E166" s="95" t="s">
        <v>6870</v>
      </c>
      <c r="F166" s="95">
        <v>8.25914929E8</v>
      </c>
      <c r="G166" s="95" t="s">
        <v>6871</v>
      </c>
      <c r="H166" s="95" t="s">
        <v>6603</v>
      </c>
      <c r="I166" s="95">
        <v>34.9</v>
      </c>
      <c r="J166" s="1888">
        <v>5100500.0</v>
      </c>
      <c r="K166" s="81"/>
      <c r="L166" s="81"/>
      <c r="M166" s="81"/>
      <c r="N166" s="81"/>
      <c r="O166" s="81"/>
      <c r="P166" s="81"/>
      <c r="Q166" s="81"/>
      <c r="R166" s="81"/>
      <c r="S166" s="81"/>
      <c r="T166" s="81"/>
      <c r="U166" s="81"/>
      <c r="V166" s="81"/>
      <c r="W166" s="81"/>
      <c r="X166" s="81"/>
      <c r="Y166" s="81"/>
      <c r="Z166" s="81"/>
      <c r="AA166" s="81"/>
      <c r="AB166" s="81"/>
      <c r="AC166" s="81"/>
      <c r="AD166" s="81"/>
      <c r="AE166" s="81"/>
      <c r="AF166" s="81"/>
      <c r="AG166" s="81"/>
      <c r="AH166" s="81"/>
      <c r="AI166" s="81"/>
      <c r="AJ166" s="81"/>
      <c r="AK166" s="81"/>
      <c r="AL166" s="81"/>
      <c r="AM166" s="81"/>
      <c r="AN166" s="81"/>
      <c r="AO166" s="81"/>
    </row>
    <row r="167">
      <c r="A167" s="95" t="s">
        <v>84</v>
      </c>
      <c r="B167" s="95">
        <v>509.0</v>
      </c>
      <c r="C167" s="95" t="s">
        <v>6582</v>
      </c>
      <c r="D167" s="81"/>
      <c r="E167" s="95" t="s">
        <v>6872</v>
      </c>
      <c r="F167" s="95">
        <v>6.15549351E8</v>
      </c>
      <c r="G167" s="95" t="s">
        <v>6873</v>
      </c>
      <c r="H167" s="95" t="s">
        <v>6601</v>
      </c>
      <c r="I167" s="95">
        <v>34.9</v>
      </c>
      <c r="J167" s="1888">
        <v>5100500.0</v>
      </c>
      <c r="K167" s="81"/>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c r="AI167" s="81"/>
      <c r="AJ167" s="81"/>
      <c r="AK167" s="81"/>
      <c r="AL167" s="81"/>
      <c r="AM167" s="81"/>
      <c r="AN167" s="81"/>
      <c r="AO167" s="81"/>
    </row>
    <row r="168">
      <c r="A168" s="95" t="s">
        <v>84</v>
      </c>
      <c r="B168" s="95">
        <v>510.0</v>
      </c>
      <c r="C168" s="95" t="s">
        <v>6582</v>
      </c>
      <c r="D168" s="81"/>
      <c r="E168" s="81"/>
      <c r="F168" s="81"/>
      <c r="G168" s="81"/>
      <c r="H168" s="95" t="s">
        <v>6603</v>
      </c>
      <c r="I168" s="95">
        <v>34.9</v>
      </c>
      <c r="J168" s="1888">
        <v>6300500.0</v>
      </c>
      <c r="K168" s="81"/>
      <c r="L168" s="81"/>
      <c r="M168" s="81"/>
      <c r="N168" s="81"/>
      <c r="O168" s="81"/>
      <c r="P168" s="81"/>
      <c r="Q168" s="81"/>
      <c r="R168" s="81"/>
      <c r="S168" s="81"/>
      <c r="T168" s="81"/>
      <c r="U168" s="81"/>
      <c r="V168" s="81"/>
      <c r="W168" s="81"/>
      <c r="X168" s="81"/>
      <c r="Y168" s="81"/>
      <c r="Z168" s="81"/>
      <c r="AA168" s="81"/>
      <c r="AB168" s="81"/>
      <c r="AC168" s="81"/>
      <c r="AD168" s="81"/>
      <c r="AE168" s="81"/>
      <c r="AF168" s="81"/>
      <c r="AG168" s="81"/>
      <c r="AH168" s="81"/>
      <c r="AI168" s="81"/>
      <c r="AJ168" s="81"/>
      <c r="AK168" s="81"/>
      <c r="AL168" s="81"/>
      <c r="AM168" s="81"/>
      <c r="AN168" s="81"/>
      <c r="AO168" s="81"/>
    </row>
    <row r="169">
      <c r="A169" s="95" t="s">
        <v>84</v>
      </c>
      <c r="B169" s="95">
        <v>511.0</v>
      </c>
      <c r="C169" s="95" t="s">
        <v>6582</v>
      </c>
      <c r="D169" s="81"/>
      <c r="E169" s="95" t="s">
        <v>6874</v>
      </c>
      <c r="F169" s="95">
        <v>8.15464499E8</v>
      </c>
      <c r="G169" s="95" t="s">
        <v>6875</v>
      </c>
      <c r="H169" s="95" t="s">
        <v>6611</v>
      </c>
      <c r="I169" s="95">
        <v>34.7</v>
      </c>
      <c r="J169" s="1888">
        <v>5350500.0</v>
      </c>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c r="AI169" s="81"/>
      <c r="AJ169" s="81"/>
      <c r="AK169" s="81"/>
      <c r="AL169" s="81"/>
      <c r="AM169" s="81"/>
      <c r="AN169" s="81"/>
      <c r="AO169" s="81"/>
    </row>
    <row r="170">
      <c r="A170" s="95" t="s">
        <v>84</v>
      </c>
      <c r="B170" s="95">
        <v>512.0</v>
      </c>
      <c r="C170" s="95" t="s">
        <v>6582</v>
      </c>
      <c r="D170" s="81"/>
      <c r="E170" s="95" t="s">
        <v>6876</v>
      </c>
      <c r="F170" s="95">
        <v>9.68870823E8</v>
      </c>
      <c r="G170" s="95" t="s">
        <v>6877</v>
      </c>
      <c r="H170" s="95" t="s">
        <v>6614</v>
      </c>
      <c r="I170" s="95">
        <v>34.8</v>
      </c>
      <c r="J170" s="1888">
        <v>5300500.0</v>
      </c>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row>
    <row r="171">
      <c r="A171" s="95" t="s">
        <v>84</v>
      </c>
      <c r="B171" s="95">
        <v>513.0</v>
      </c>
      <c r="C171" s="95" t="s">
        <v>6582</v>
      </c>
      <c r="D171" s="81"/>
      <c r="E171" s="81"/>
      <c r="F171" s="81"/>
      <c r="G171" s="81"/>
      <c r="H171" s="95" t="s">
        <v>6617</v>
      </c>
      <c r="I171" s="95">
        <v>30.8</v>
      </c>
      <c r="J171" s="1888">
        <v>4700500.0</v>
      </c>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c r="AI171" s="81"/>
      <c r="AJ171" s="81"/>
      <c r="AK171" s="81"/>
      <c r="AL171" s="81"/>
      <c r="AM171" s="81"/>
      <c r="AN171" s="81"/>
      <c r="AO171" s="81"/>
    </row>
    <row r="172">
      <c r="A172" s="95" t="s">
        <v>84</v>
      </c>
      <c r="B172" s="95">
        <v>514.0</v>
      </c>
      <c r="C172" s="95" t="s">
        <v>6582</v>
      </c>
      <c r="D172" s="81"/>
      <c r="E172" s="95" t="s">
        <v>6878</v>
      </c>
      <c r="F172" s="95">
        <v>8.9894214E8</v>
      </c>
      <c r="G172" s="95" t="s">
        <v>6879</v>
      </c>
      <c r="H172" s="95" t="s">
        <v>6620</v>
      </c>
      <c r="I172" s="95">
        <v>30.4</v>
      </c>
      <c r="J172" s="1888">
        <v>4530500.0</v>
      </c>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c r="AL172" s="81"/>
      <c r="AM172" s="81"/>
      <c r="AN172" s="81"/>
      <c r="AO172" s="81"/>
    </row>
    <row r="173">
      <c r="A173" s="95" t="s">
        <v>84</v>
      </c>
      <c r="B173" s="95">
        <v>515.0</v>
      </c>
      <c r="C173" s="95" t="s">
        <v>6582</v>
      </c>
      <c r="D173" s="81"/>
      <c r="E173" s="81"/>
      <c r="F173" s="81"/>
      <c r="G173" s="81"/>
      <c r="H173" s="95" t="s">
        <v>6623</v>
      </c>
      <c r="I173" s="95">
        <v>30.4</v>
      </c>
      <c r="J173" s="1888">
        <v>5000500.0</v>
      </c>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c r="AI173" s="81"/>
      <c r="AJ173" s="81"/>
      <c r="AK173" s="81"/>
      <c r="AL173" s="81"/>
      <c r="AM173" s="81"/>
      <c r="AN173" s="81"/>
      <c r="AO173" s="81"/>
    </row>
    <row r="174">
      <c r="A174" s="95" t="s">
        <v>84</v>
      </c>
      <c r="B174" s="95">
        <v>516.0</v>
      </c>
      <c r="C174" s="95" t="s">
        <v>6582</v>
      </c>
      <c r="D174" s="81"/>
      <c r="E174" s="95" t="s">
        <v>6880</v>
      </c>
      <c r="F174" s="95">
        <v>9.55529151E8</v>
      </c>
      <c r="G174" s="95" t="s">
        <v>6881</v>
      </c>
      <c r="H174" s="95" t="s">
        <v>6620</v>
      </c>
      <c r="I174" s="95">
        <v>30.4</v>
      </c>
      <c r="J174" s="1888">
        <v>4500500.0</v>
      </c>
      <c r="K174" s="81"/>
      <c r="L174" s="81"/>
      <c r="M174" s="81"/>
      <c r="N174" s="81"/>
      <c r="O174" s="81"/>
      <c r="P174" s="81"/>
      <c r="Q174" s="81"/>
      <c r="R174" s="81"/>
      <c r="S174" s="81"/>
      <c r="T174" s="81"/>
      <c r="U174" s="81"/>
      <c r="V174" s="81"/>
      <c r="W174" s="81"/>
      <c r="X174" s="81"/>
      <c r="Y174" s="81"/>
      <c r="Z174" s="81"/>
      <c r="AA174" s="81"/>
      <c r="AB174" s="81"/>
      <c r="AC174" s="81"/>
      <c r="AD174" s="81"/>
      <c r="AE174" s="81"/>
      <c r="AF174" s="81"/>
      <c r="AG174" s="81"/>
      <c r="AH174" s="81"/>
      <c r="AI174" s="81"/>
      <c r="AJ174" s="81"/>
      <c r="AK174" s="81"/>
      <c r="AL174" s="81"/>
      <c r="AM174" s="81"/>
      <c r="AN174" s="81"/>
      <c r="AO174" s="81"/>
    </row>
    <row r="175">
      <c r="A175" s="95" t="s">
        <v>84</v>
      </c>
      <c r="B175" s="95">
        <v>517.0</v>
      </c>
      <c r="C175" s="95" t="s">
        <v>6582</v>
      </c>
      <c r="D175" s="81"/>
      <c r="E175" s="95" t="s">
        <v>6882</v>
      </c>
      <c r="F175" s="95">
        <v>9.94565916E8</v>
      </c>
      <c r="G175" s="81"/>
      <c r="H175" s="95" t="s">
        <v>6623</v>
      </c>
      <c r="I175" s="95">
        <v>30.4</v>
      </c>
      <c r="J175" s="1888">
        <v>4500500.0</v>
      </c>
      <c r="K175" s="81"/>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c r="AI175" s="81"/>
      <c r="AJ175" s="81"/>
      <c r="AK175" s="81"/>
      <c r="AL175" s="81"/>
      <c r="AM175" s="81"/>
      <c r="AN175" s="81"/>
      <c r="AO175" s="81"/>
    </row>
    <row r="176">
      <c r="A176" s="95" t="s">
        <v>84</v>
      </c>
      <c r="B176" s="95">
        <v>518.0</v>
      </c>
      <c r="C176" s="95" t="s">
        <v>6582</v>
      </c>
      <c r="D176" s="81"/>
      <c r="E176" s="95" t="s">
        <v>6883</v>
      </c>
      <c r="F176" s="95">
        <v>8.39786959E8</v>
      </c>
      <c r="G176" s="95" t="s">
        <v>6884</v>
      </c>
      <c r="H176" s="95" t="s">
        <v>6620</v>
      </c>
      <c r="I176" s="95">
        <v>30.4</v>
      </c>
      <c r="J176" s="1888">
        <v>4500500.0</v>
      </c>
      <c r="K176" s="81"/>
      <c r="L176" s="81"/>
      <c r="M176" s="81"/>
      <c r="N176" s="81"/>
      <c r="O176" s="81"/>
      <c r="P176" s="81"/>
      <c r="Q176" s="81"/>
      <c r="R176" s="81"/>
      <c r="S176" s="81"/>
      <c r="T176" s="81"/>
      <c r="U176" s="81"/>
      <c r="V176" s="81"/>
      <c r="W176" s="81"/>
      <c r="X176" s="81"/>
      <c r="Y176" s="81"/>
      <c r="Z176" s="81"/>
      <c r="AA176" s="81"/>
      <c r="AB176" s="81"/>
      <c r="AC176" s="81"/>
      <c r="AD176" s="81"/>
      <c r="AE176" s="81"/>
      <c r="AF176" s="81"/>
      <c r="AG176" s="81"/>
      <c r="AH176" s="81"/>
      <c r="AI176" s="81"/>
      <c r="AJ176" s="81"/>
      <c r="AK176" s="81"/>
      <c r="AL176" s="81"/>
      <c r="AM176" s="81"/>
      <c r="AN176" s="81"/>
      <c r="AO176" s="81"/>
    </row>
    <row r="177">
      <c r="A177" s="95" t="s">
        <v>84</v>
      </c>
      <c r="B177" s="95">
        <v>519.0</v>
      </c>
      <c r="C177" s="95" t="s">
        <v>6582</v>
      </c>
      <c r="D177" s="81"/>
      <c r="E177" s="81"/>
      <c r="F177" s="81"/>
      <c r="G177" s="81"/>
      <c r="H177" s="95" t="s">
        <v>6623</v>
      </c>
      <c r="I177" s="95">
        <v>30.4</v>
      </c>
      <c r="J177" s="1888">
        <v>4500500.0</v>
      </c>
      <c r="K177" s="81"/>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c r="AI177" s="81"/>
      <c r="AJ177" s="81"/>
      <c r="AK177" s="81"/>
      <c r="AL177" s="81"/>
      <c r="AM177" s="81"/>
      <c r="AN177" s="81"/>
      <c r="AO177" s="81"/>
    </row>
    <row r="178">
      <c r="A178" s="95" t="s">
        <v>84</v>
      </c>
      <c r="B178" s="95">
        <v>520.0</v>
      </c>
      <c r="C178" s="95" t="s">
        <v>6582</v>
      </c>
      <c r="D178" s="81"/>
      <c r="E178" s="81"/>
      <c r="F178" s="81"/>
      <c r="G178" s="81"/>
      <c r="H178" s="95" t="s">
        <v>6629</v>
      </c>
      <c r="I178" s="95">
        <v>30.0</v>
      </c>
      <c r="J178" s="1888">
        <v>4500500.0</v>
      </c>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row>
    <row r="179">
      <c r="A179" s="95" t="s">
        <v>84</v>
      </c>
      <c r="B179" s="95">
        <v>601.0</v>
      </c>
      <c r="C179" s="95" t="s">
        <v>6582</v>
      </c>
      <c r="D179" s="81"/>
      <c r="E179" s="95" t="s">
        <v>6885</v>
      </c>
      <c r="F179" s="95">
        <v>8.67522818E8</v>
      </c>
      <c r="G179" s="95" t="s">
        <v>6886</v>
      </c>
      <c r="H179" s="95" t="s">
        <v>6585</v>
      </c>
      <c r="I179" s="95">
        <v>34.9</v>
      </c>
      <c r="J179" s="1888">
        <v>5402500.0</v>
      </c>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row>
    <row r="180">
      <c r="A180" s="95" t="s">
        <v>84</v>
      </c>
      <c r="B180" s="95">
        <v>602.0</v>
      </c>
      <c r="C180" s="95" t="s">
        <v>6582</v>
      </c>
      <c r="D180" s="81"/>
      <c r="E180" s="95" t="s">
        <v>6887</v>
      </c>
      <c r="F180" s="95">
        <v>6.18208555E8</v>
      </c>
      <c r="G180" s="95" t="s">
        <v>6888</v>
      </c>
      <c r="H180" s="95" t="s">
        <v>6588</v>
      </c>
      <c r="I180" s="95">
        <v>34.9</v>
      </c>
      <c r="J180" s="1888">
        <v>5400500.0</v>
      </c>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row>
    <row r="181">
      <c r="A181" s="95" t="s">
        <v>84</v>
      </c>
      <c r="B181" s="95">
        <v>603.0</v>
      </c>
      <c r="C181" s="95" t="s">
        <v>6582</v>
      </c>
      <c r="D181" s="81"/>
      <c r="E181" s="95" t="s">
        <v>6889</v>
      </c>
      <c r="F181" s="95">
        <v>8.18049886E8</v>
      </c>
      <c r="G181" s="95" t="s">
        <v>6890</v>
      </c>
      <c r="H181" s="95" t="s">
        <v>6591</v>
      </c>
      <c r="I181" s="95">
        <v>34.9</v>
      </c>
      <c r="J181" s="1888">
        <v>5200500.0</v>
      </c>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row>
    <row r="182">
      <c r="A182" s="95" t="s">
        <v>84</v>
      </c>
      <c r="B182" s="95">
        <v>604.0</v>
      </c>
      <c r="C182" s="95" t="s">
        <v>6582</v>
      </c>
      <c r="D182" s="81"/>
      <c r="E182" s="95" t="s">
        <v>6891</v>
      </c>
      <c r="F182" s="95">
        <v>9.79742953E8</v>
      </c>
      <c r="G182" s="95" t="s">
        <v>6892</v>
      </c>
      <c r="H182" s="95" t="s">
        <v>6594</v>
      </c>
      <c r="I182" s="95">
        <v>34.8</v>
      </c>
      <c r="J182" s="1888">
        <v>5200500.0</v>
      </c>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row>
    <row r="183">
      <c r="A183" s="95" t="s">
        <v>84</v>
      </c>
      <c r="B183" s="95">
        <v>605.0</v>
      </c>
      <c r="C183" s="95" t="s">
        <v>6582</v>
      </c>
      <c r="D183" s="81"/>
      <c r="E183" s="95" t="s">
        <v>6893</v>
      </c>
      <c r="F183" s="95">
        <v>9.19419999E8</v>
      </c>
      <c r="G183" s="95" t="s">
        <v>6894</v>
      </c>
      <c r="H183" s="95" t="s">
        <v>6596</v>
      </c>
      <c r="I183" s="95">
        <v>34.3</v>
      </c>
      <c r="J183" s="1888">
        <v>5400500.0</v>
      </c>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c r="AL183" s="81"/>
      <c r="AM183" s="81"/>
      <c r="AN183" s="81"/>
      <c r="AO183" s="81"/>
    </row>
    <row r="184">
      <c r="A184" s="95" t="s">
        <v>84</v>
      </c>
      <c r="B184" s="95">
        <v>606.0</v>
      </c>
      <c r="C184" s="95" t="s">
        <v>6582</v>
      </c>
      <c r="D184" s="81"/>
      <c r="E184" s="95" t="s">
        <v>6895</v>
      </c>
      <c r="F184" s="95">
        <v>6.18366978E8</v>
      </c>
      <c r="G184" s="95" t="s">
        <v>6896</v>
      </c>
      <c r="H184" s="95" t="s">
        <v>6598</v>
      </c>
      <c r="I184" s="95">
        <v>34.6</v>
      </c>
      <c r="J184" s="1888">
        <v>5250500.0</v>
      </c>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row>
    <row r="185">
      <c r="A185" s="95" t="s">
        <v>84</v>
      </c>
      <c r="B185" s="95">
        <v>607.0</v>
      </c>
      <c r="C185" s="95" t="s">
        <v>6582</v>
      </c>
      <c r="D185" s="81"/>
      <c r="E185" s="95" t="s">
        <v>6804</v>
      </c>
      <c r="F185" s="95">
        <v>9.49999994E8</v>
      </c>
      <c r="G185" s="95" t="s">
        <v>6805</v>
      </c>
      <c r="H185" s="95" t="s">
        <v>6601</v>
      </c>
      <c r="I185" s="95">
        <v>34.9</v>
      </c>
      <c r="J185" s="1888">
        <v>5250500.0</v>
      </c>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row>
    <row r="186">
      <c r="A186" s="95" t="s">
        <v>84</v>
      </c>
      <c r="B186" s="95">
        <v>608.0</v>
      </c>
      <c r="C186" s="95" t="s">
        <v>6582</v>
      </c>
      <c r="D186" s="81"/>
      <c r="E186" s="95" t="s">
        <v>6897</v>
      </c>
      <c r="F186" s="95">
        <v>6.41939619E8</v>
      </c>
      <c r="G186" s="95" t="s">
        <v>6898</v>
      </c>
      <c r="H186" s="95" t="s">
        <v>6603</v>
      </c>
      <c r="I186" s="95">
        <v>34.9</v>
      </c>
      <c r="J186" s="1888">
        <v>5250500.0</v>
      </c>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row>
    <row r="187">
      <c r="A187" s="95" t="s">
        <v>84</v>
      </c>
      <c r="B187" s="95">
        <v>609.0</v>
      </c>
      <c r="C187" s="95" t="s">
        <v>6582</v>
      </c>
      <c r="D187" s="81"/>
      <c r="E187" s="95" t="s">
        <v>6899</v>
      </c>
      <c r="F187" s="95">
        <v>8.53827404E8</v>
      </c>
      <c r="G187" s="81"/>
      <c r="H187" s="95" t="s">
        <v>6601</v>
      </c>
      <c r="I187" s="95">
        <v>34.9</v>
      </c>
      <c r="J187" s="1888">
        <v>5100500.0</v>
      </c>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row>
    <row r="188">
      <c r="A188" s="95" t="s">
        <v>84</v>
      </c>
      <c r="B188" s="95">
        <v>610.0</v>
      </c>
      <c r="C188" s="95" t="s">
        <v>6582</v>
      </c>
      <c r="D188" s="81"/>
      <c r="E188" s="95" t="s">
        <v>6900</v>
      </c>
      <c r="F188" s="95">
        <v>9.85935997E8</v>
      </c>
      <c r="G188" s="81"/>
      <c r="H188" s="95" t="s">
        <v>6603</v>
      </c>
      <c r="I188" s="95">
        <v>34.9</v>
      </c>
      <c r="J188" s="1888">
        <v>5100500.0</v>
      </c>
      <c r="K188" s="81"/>
      <c r="L188" s="81"/>
      <c r="M188" s="81"/>
      <c r="N188" s="81"/>
      <c r="O188" s="81"/>
      <c r="P188" s="81"/>
      <c r="Q188" s="81"/>
      <c r="R188" s="81"/>
      <c r="S188" s="81"/>
      <c r="T188" s="81"/>
      <c r="U188" s="81"/>
      <c r="V188" s="81"/>
      <c r="W188" s="81"/>
      <c r="X188" s="81"/>
      <c r="Y188" s="81"/>
      <c r="Z188" s="81"/>
      <c r="AA188" s="81"/>
      <c r="AB188" s="81"/>
      <c r="AC188" s="81"/>
      <c r="AD188" s="81"/>
      <c r="AE188" s="81"/>
      <c r="AF188" s="81"/>
      <c r="AG188" s="81"/>
      <c r="AH188" s="81"/>
      <c r="AI188" s="81"/>
      <c r="AJ188" s="81"/>
      <c r="AK188" s="81"/>
      <c r="AL188" s="81"/>
      <c r="AM188" s="81"/>
      <c r="AN188" s="81"/>
      <c r="AO188" s="81"/>
    </row>
    <row r="189">
      <c r="A189" s="95" t="s">
        <v>84</v>
      </c>
      <c r="B189" s="95">
        <v>611.0</v>
      </c>
      <c r="C189" s="95" t="s">
        <v>6582</v>
      </c>
      <c r="D189" s="81"/>
      <c r="E189" s="95" t="s">
        <v>6901</v>
      </c>
      <c r="F189" s="95">
        <v>8.18398945E8</v>
      </c>
      <c r="G189" s="95" t="s">
        <v>6902</v>
      </c>
      <c r="H189" s="95" t="s">
        <v>6611</v>
      </c>
      <c r="I189" s="95">
        <v>34.7</v>
      </c>
      <c r="J189" s="1888">
        <v>5400500.0</v>
      </c>
      <c r="K189" s="81"/>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c r="AI189" s="81"/>
      <c r="AJ189" s="81"/>
      <c r="AK189" s="81"/>
      <c r="AL189" s="81"/>
      <c r="AM189" s="81"/>
      <c r="AN189" s="81"/>
      <c r="AO189" s="81"/>
    </row>
    <row r="190">
      <c r="A190" s="95" t="s">
        <v>84</v>
      </c>
      <c r="B190" s="95">
        <v>612.0</v>
      </c>
      <c r="C190" s="95" t="s">
        <v>6582</v>
      </c>
      <c r="D190" s="81"/>
      <c r="E190" s="95" t="s">
        <v>6903</v>
      </c>
      <c r="F190" s="95">
        <v>8.30498765E8</v>
      </c>
      <c r="G190" s="95" t="s">
        <v>6904</v>
      </c>
      <c r="H190" s="95" t="s">
        <v>6614</v>
      </c>
      <c r="I190" s="95">
        <v>34.8</v>
      </c>
      <c r="J190" s="1888">
        <v>5300500.0</v>
      </c>
      <c r="K190" s="81"/>
      <c r="L190" s="81"/>
      <c r="M190" s="81"/>
      <c r="N190" s="81"/>
      <c r="O190" s="81"/>
      <c r="P190" s="81"/>
      <c r="Q190" s="81"/>
      <c r="R190" s="81"/>
      <c r="S190" s="81"/>
      <c r="T190" s="81"/>
      <c r="U190" s="81"/>
      <c r="V190" s="81"/>
      <c r="W190" s="81"/>
      <c r="X190" s="81"/>
      <c r="Y190" s="81"/>
      <c r="Z190" s="81"/>
      <c r="AA190" s="81"/>
      <c r="AB190" s="81"/>
      <c r="AC190" s="81"/>
      <c r="AD190" s="81"/>
      <c r="AE190" s="81"/>
      <c r="AF190" s="81"/>
      <c r="AG190" s="81"/>
      <c r="AH190" s="81"/>
      <c r="AI190" s="81"/>
      <c r="AJ190" s="81"/>
      <c r="AK190" s="81"/>
      <c r="AL190" s="81"/>
      <c r="AM190" s="81"/>
      <c r="AN190" s="81"/>
      <c r="AO190" s="81"/>
    </row>
    <row r="191">
      <c r="A191" s="95" t="s">
        <v>84</v>
      </c>
      <c r="B191" s="95">
        <v>613.0</v>
      </c>
      <c r="C191" s="95" t="s">
        <v>6582</v>
      </c>
      <c r="D191" s="81"/>
      <c r="E191" s="95" t="s">
        <v>6905</v>
      </c>
      <c r="F191" s="95">
        <v>8.45640105E8</v>
      </c>
      <c r="G191" s="95" t="s">
        <v>6906</v>
      </c>
      <c r="H191" s="95" t="s">
        <v>6617</v>
      </c>
      <c r="I191" s="95">
        <v>30.8</v>
      </c>
      <c r="J191" s="1888">
        <v>4800500.0</v>
      </c>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c r="AL191" s="81"/>
      <c r="AM191" s="81"/>
      <c r="AN191" s="81"/>
      <c r="AO191" s="81"/>
    </row>
    <row r="192">
      <c r="A192" s="95" t="s">
        <v>84</v>
      </c>
      <c r="B192" s="95">
        <v>614.0</v>
      </c>
      <c r="C192" s="95" t="s">
        <v>6582</v>
      </c>
      <c r="D192" s="81"/>
      <c r="E192" s="95" t="s">
        <v>6907</v>
      </c>
      <c r="F192" s="95">
        <v>8.96782536E8</v>
      </c>
      <c r="G192" s="95" t="s">
        <v>6908</v>
      </c>
      <c r="H192" s="95" t="s">
        <v>6620</v>
      </c>
      <c r="I192" s="95">
        <v>30.4</v>
      </c>
      <c r="J192" s="1888">
        <v>4600500.0</v>
      </c>
      <c r="K192" s="81"/>
      <c r="L192" s="81"/>
      <c r="M192" s="81"/>
      <c r="N192" s="81"/>
      <c r="O192" s="81"/>
      <c r="P192" s="81"/>
      <c r="Q192" s="81"/>
      <c r="R192" s="81"/>
      <c r="S192" s="81"/>
      <c r="T192" s="81"/>
      <c r="U192" s="81"/>
      <c r="V192" s="81"/>
      <c r="W192" s="81"/>
      <c r="X192" s="81"/>
      <c r="Y192" s="81"/>
      <c r="Z192" s="81"/>
      <c r="AA192" s="81"/>
      <c r="AB192" s="81"/>
      <c r="AC192" s="81"/>
      <c r="AD192" s="81"/>
      <c r="AE192" s="81"/>
      <c r="AF192" s="81"/>
      <c r="AG192" s="81"/>
      <c r="AH192" s="81"/>
      <c r="AI192" s="81"/>
      <c r="AJ192" s="81"/>
      <c r="AK192" s="81"/>
      <c r="AL192" s="81"/>
      <c r="AM192" s="81"/>
      <c r="AN192" s="81"/>
      <c r="AO192" s="81"/>
    </row>
    <row r="193">
      <c r="A193" s="95" t="s">
        <v>84</v>
      </c>
      <c r="B193" s="95">
        <v>615.0</v>
      </c>
      <c r="C193" s="95" t="s">
        <v>6582</v>
      </c>
      <c r="D193" s="81"/>
      <c r="E193" s="95" t="s">
        <v>6909</v>
      </c>
      <c r="F193" s="95">
        <v>8.53249696E8</v>
      </c>
      <c r="G193" s="95" t="s">
        <v>6910</v>
      </c>
      <c r="H193" s="95" t="s">
        <v>6623</v>
      </c>
      <c r="I193" s="95">
        <v>30.4</v>
      </c>
      <c r="J193" s="1888">
        <v>4600500.0</v>
      </c>
      <c r="K193" s="81"/>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c r="AI193" s="81"/>
      <c r="AJ193" s="81"/>
      <c r="AK193" s="81"/>
      <c r="AL193" s="81"/>
      <c r="AM193" s="81"/>
      <c r="AN193" s="81"/>
      <c r="AO193" s="81"/>
    </row>
    <row r="194">
      <c r="A194" s="95" t="s">
        <v>84</v>
      </c>
      <c r="B194" s="95">
        <v>616.0</v>
      </c>
      <c r="C194" s="95" t="s">
        <v>6582</v>
      </c>
      <c r="D194" s="81"/>
      <c r="E194" s="95" t="s">
        <v>6911</v>
      </c>
      <c r="F194" s="95">
        <v>8.18195689E8</v>
      </c>
      <c r="G194" s="95" t="s">
        <v>6912</v>
      </c>
      <c r="H194" s="95" t="s">
        <v>6620</v>
      </c>
      <c r="I194" s="95">
        <v>30.4</v>
      </c>
      <c r="J194" s="1888">
        <v>4600500.0</v>
      </c>
      <c r="K194" s="81"/>
      <c r="L194" s="81"/>
      <c r="M194" s="81"/>
      <c r="N194" s="81"/>
      <c r="O194" s="81"/>
      <c r="P194" s="81"/>
      <c r="Q194" s="81"/>
      <c r="R194" s="81"/>
      <c r="S194" s="81"/>
      <c r="T194" s="81"/>
      <c r="U194" s="81"/>
      <c r="V194" s="81"/>
      <c r="W194" s="81"/>
      <c r="X194" s="81"/>
      <c r="Y194" s="81"/>
      <c r="Z194" s="81"/>
      <c r="AA194" s="81"/>
      <c r="AB194" s="81"/>
      <c r="AC194" s="81"/>
      <c r="AD194" s="81"/>
      <c r="AE194" s="81"/>
      <c r="AF194" s="81"/>
      <c r="AG194" s="81"/>
      <c r="AH194" s="81"/>
      <c r="AI194" s="81"/>
      <c r="AJ194" s="81"/>
      <c r="AK194" s="81"/>
      <c r="AL194" s="81"/>
      <c r="AM194" s="81"/>
      <c r="AN194" s="81"/>
      <c r="AO194" s="81"/>
    </row>
    <row r="195">
      <c r="A195" s="95" t="s">
        <v>84</v>
      </c>
      <c r="B195" s="95">
        <v>617.0</v>
      </c>
      <c r="C195" s="95" t="s">
        <v>6582</v>
      </c>
      <c r="D195" s="81"/>
      <c r="E195" s="95" t="s">
        <v>6913</v>
      </c>
      <c r="F195" s="95">
        <v>6.22766655E8</v>
      </c>
      <c r="G195" s="95" t="s">
        <v>6914</v>
      </c>
      <c r="H195" s="95" t="s">
        <v>6623</v>
      </c>
      <c r="I195" s="95">
        <v>30.4</v>
      </c>
      <c r="J195" s="1888">
        <v>4600500.0</v>
      </c>
      <c r="K195" s="81"/>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c r="AI195" s="81"/>
      <c r="AJ195" s="81"/>
      <c r="AK195" s="81"/>
      <c r="AL195" s="81"/>
      <c r="AM195" s="81"/>
      <c r="AN195" s="81"/>
      <c r="AO195" s="81"/>
    </row>
    <row r="196">
      <c r="A196" s="95" t="s">
        <v>84</v>
      </c>
      <c r="B196" s="95">
        <v>618.0</v>
      </c>
      <c r="C196" s="95" t="s">
        <v>6582</v>
      </c>
      <c r="D196" s="81"/>
      <c r="E196" s="95" t="s">
        <v>6915</v>
      </c>
      <c r="F196" s="95">
        <v>9.89924259E8</v>
      </c>
      <c r="G196" s="95" t="s">
        <v>6916</v>
      </c>
      <c r="H196" s="95" t="s">
        <v>6620</v>
      </c>
      <c r="I196" s="95">
        <v>30.4</v>
      </c>
      <c r="J196" s="1888">
        <v>4600500.0</v>
      </c>
      <c r="K196" s="81"/>
      <c r="L196" s="81"/>
      <c r="M196" s="81"/>
      <c r="N196" s="81"/>
      <c r="O196" s="81"/>
      <c r="P196" s="81"/>
      <c r="Q196" s="81"/>
      <c r="R196" s="81"/>
      <c r="S196" s="81"/>
      <c r="T196" s="81"/>
      <c r="U196" s="81"/>
      <c r="V196" s="81"/>
      <c r="W196" s="81"/>
      <c r="X196" s="81"/>
      <c r="Y196" s="81"/>
      <c r="Z196" s="81"/>
      <c r="AA196" s="81"/>
      <c r="AB196" s="81"/>
      <c r="AC196" s="81"/>
      <c r="AD196" s="81"/>
      <c r="AE196" s="81"/>
      <c r="AF196" s="81"/>
      <c r="AG196" s="81"/>
      <c r="AH196" s="81"/>
      <c r="AI196" s="81"/>
      <c r="AJ196" s="81"/>
      <c r="AK196" s="81"/>
      <c r="AL196" s="81"/>
      <c r="AM196" s="81"/>
      <c r="AN196" s="81"/>
      <c r="AO196" s="81"/>
    </row>
    <row r="197">
      <c r="A197" s="95" t="s">
        <v>84</v>
      </c>
      <c r="B197" s="95">
        <v>619.0</v>
      </c>
      <c r="C197" s="95" t="s">
        <v>6582</v>
      </c>
      <c r="D197" s="81"/>
      <c r="E197" s="95" t="s">
        <v>6917</v>
      </c>
      <c r="F197" s="95">
        <v>6.44519564E8</v>
      </c>
      <c r="G197" s="95" t="s">
        <v>6918</v>
      </c>
      <c r="H197" s="95" t="s">
        <v>6623</v>
      </c>
      <c r="I197" s="95">
        <v>30.4</v>
      </c>
      <c r="J197" s="1888">
        <v>4600500.0</v>
      </c>
      <c r="K197" s="81"/>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c r="AI197" s="81"/>
      <c r="AJ197" s="81"/>
      <c r="AK197" s="81"/>
      <c r="AL197" s="81"/>
      <c r="AM197" s="81"/>
      <c r="AN197" s="81"/>
      <c r="AO197" s="81"/>
    </row>
    <row r="198">
      <c r="A198" s="95" t="s">
        <v>84</v>
      </c>
      <c r="B198" s="95">
        <v>620.0</v>
      </c>
      <c r="C198" s="95" t="s">
        <v>6582</v>
      </c>
      <c r="D198" s="81"/>
      <c r="E198" s="95" t="s">
        <v>6919</v>
      </c>
      <c r="F198" s="95">
        <v>6.58786444E8</v>
      </c>
      <c r="G198" s="95" t="s">
        <v>6920</v>
      </c>
      <c r="H198" s="95" t="s">
        <v>6629</v>
      </c>
      <c r="I198" s="95">
        <v>30.0</v>
      </c>
      <c r="J198" s="1888">
        <v>4600500.0</v>
      </c>
      <c r="K198" s="81"/>
      <c r="L198" s="81"/>
      <c r="M198" s="81"/>
      <c r="N198" s="81"/>
      <c r="O198" s="81"/>
      <c r="P198" s="81"/>
      <c r="Q198" s="81"/>
      <c r="R198" s="81"/>
      <c r="S198" s="81"/>
      <c r="T198" s="81"/>
      <c r="U198" s="81"/>
      <c r="V198" s="81"/>
      <c r="W198" s="81"/>
      <c r="X198" s="81"/>
      <c r="Y198" s="81"/>
      <c r="Z198" s="81"/>
      <c r="AA198" s="81"/>
      <c r="AB198" s="81"/>
      <c r="AC198" s="81"/>
      <c r="AD198" s="81"/>
      <c r="AE198" s="81"/>
      <c r="AF198" s="81"/>
      <c r="AG198" s="81"/>
      <c r="AH198" s="81"/>
      <c r="AI198" s="81"/>
      <c r="AJ198" s="81"/>
      <c r="AK198" s="81"/>
      <c r="AL198" s="81"/>
      <c r="AM198" s="81"/>
      <c r="AN198" s="81"/>
      <c r="AO198" s="81"/>
    </row>
    <row r="199">
      <c r="A199" s="95" t="s">
        <v>84</v>
      </c>
      <c r="B199" s="95">
        <v>701.0</v>
      </c>
      <c r="C199" s="95" t="s">
        <v>6582</v>
      </c>
      <c r="D199" s="81"/>
      <c r="E199" s="95" t="s">
        <v>6921</v>
      </c>
      <c r="F199" s="95">
        <v>9.46539956E8</v>
      </c>
      <c r="G199" s="95" t="s">
        <v>6922</v>
      </c>
      <c r="H199" s="95" t="s">
        <v>6585</v>
      </c>
      <c r="I199" s="95">
        <v>34.9</v>
      </c>
      <c r="J199" s="1888">
        <v>5502500.0</v>
      </c>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c r="AI199" s="81"/>
      <c r="AJ199" s="81"/>
      <c r="AK199" s="81"/>
      <c r="AL199" s="81"/>
      <c r="AM199" s="81"/>
      <c r="AN199" s="81"/>
      <c r="AO199" s="81"/>
    </row>
    <row r="200">
      <c r="A200" s="95" t="s">
        <v>84</v>
      </c>
      <c r="B200" s="95">
        <v>702.0</v>
      </c>
      <c r="C200" s="95" t="s">
        <v>6582</v>
      </c>
      <c r="D200" s="81"/>
      <c r="E200" s="95" t="s">
        <v>6923</v>
      </c>
      <c r="F200" s="95">
        <v>9.25598989E8</v>
      </c>
      <c r="G200" s="95" t="s">
        <v>6924</v>
      </c>
      <c r="H200" s="95" t="s">
        <v>6588</v>
      </c>
      <c r="I200" s="95">
        <v>34.9</v>
      </c>
      <c r="J200" s="1888">
        <v>5500500.0</v>
      </c>
      <c r="K200" s="81"/>
      <c r="L200" s="81"/>
      <c r="M200" s="81"/>
      <c r="N200" s="81"/>
      <c r="O200" s="81"/>
      <c r="P200" s="81"/>
      <c r="Q200" s="81"/>
      <c r="R200" s="81"/>
      <c r="S200" s="81"/>
      <c r="T200" s="81"/>
      <c r="U200" s="81"/>
      <c r="V200" s="81"/>
      <c r="W200" s="81"/>
      <c r="X200" s="81"/>
      <c r="Y200" s="81"/>
      <c r="Z200" s="81"/>
      <c r="AA200" s="81"/>
      <c r="AB200" s="81"/>
      <c r="AC200" s="81"/>
      <c r="AD200" s="81"/>
      <c r="AE200" s="81"/>
      <c r="AF200" s="81"/>
      <c r="AG200" s="81"/>
      <c r="AH200" s="81"/>
      <c r="AI200" s="81"/>
      <c r="AJ200" s="81"/>
      <c r="AK200" s="81"/>
      <c r="AL200" s="81"/>
      <c r="AM200" s="81"/>
      <c r="AN200" s="81"/>
      <c r="AO200" s="81"/>
    </row>
    <row r="201">
      <c r="A201" s="95" t="s">
        <v>84</v>
      </c>
      <c r="B201" s="95">
        <v>703.0</v>
      </c>
      <c r="C201" s="95" t="s">
        <v>6582</v>
      </c>
      <c r="D201" s="81"/>
      <c r="E201" s="95" t="s">
        <v>6778</v>
      </c>
      <c r="F201" s="95">
        <v>8.17520668E8</v>
      </c>
      <c r="G201" s="95" t="s">
        <v>6779</v>
      </c>
      <c r="H201" s="95" t="s">
        <v>6591</v>
      </c>
      <c r="I201" s="95">
        <v>34.9</v>
      </c>
      <c r="J201" s="1888">
        <v>5350500.0</v>
      </c>
      <c r="K201" s="81"/>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c r="AI201" s="81"/>
      <c r="AJ201" s="81"/>
      <c r="AK201" s="81"/>
      <c r="AL201" s="81"/>
      <c r="AM201" s="81"/>
      <c r="AN201" s="81"/>
      <c r="AO201" s="81"/>
    </row>
    <row r="202">
      <c r="A202" s="95" t="s">
        <v>84</v>
      </c>
      <c r="B202" s="95">
        <v>704.0</v>
      </c>
      <c r="C202" s="95" t="s">
        <v>6582</v>
      </c>
      <c r="D202" s="81"/>
      <c r="E202" s="95" t="s">
        <v>6767</v>
      </c>
      <c r="F202" s="95">
        <v>8.16162623E8</v>
      </c>
      <c r="G202" s="95" t="s">
        <v>6768</v>
      </c>
      <c r="H202" s="95" t="s">
        <v>6594</v>
      </c>
      <c r="I202" s="95">
        <v>34.8</v>
      </c>
      <c r="J202" s="1888">
        <v>5300500.0</v>
      </c>
      <c r="K202" s="81"/>
      <c r="L202" s="81"/>
      <c r="M202" s="81"/>
      <c r="N202" s="81"/>
      <c r="O202" s="81"/>
      <c r="P202" s="81"/>
      <c r="Q202" s="81"/>
      <c r="R202" s="81"/>
      <c r="S202" s="81"/>
      <c r="T202" s="81"/>
      <c r="U202" s="81"/>
      <c r="V202" s="81"/>
      <c r="W202" s="81"/>
      <c r="X202" s="81"/>
      <c r="Y202" s="81"/>
      <c r="Z202" s="81"/>
      <c r="AA202" s="81"/>
      <c r="AB202" s="81"/>
      <c r="AC202" s="81"/>
      <c r="AD202" s="81"/>
      <c r="AE202" s="81"/>
      <c r="AF202" s="81"/>
      <c r="AG202" s="81"/>
      <c r="AH202" s="81"/>
      <c r="AI202" s="81"/>
      <c r="AJ202" s="81"/>
      <c r="AK202" s="81"/>
      <c r="AL202" s="81"/>
      <c r="AM202" s="81"/>
      <c r="AN202" s="81"/>
      <c r="AO202" s="81"/>
    </row>
    <row r="203">
      <c r="A203" s="95" t="s">
        <v>84</v>
      </c>
      <c r="B203" s="95">
        <v>705.0</v>
      </c>
      <c r="C203" s="95" t="s">
        <v>6582</v>
      </c>
      <c r="D203" s="81"/>
      <c r="E203" s="95" t="s">
        <v>6925</v>
      </c>
      <c r="F203" s="95">
        <v>8.91082516E8</v>
      </c>
      <c r="G203" s="81"/>
      <c r="H203" s="95" t="s">
        <v>6596</v>
      </c>
      <c r="I203" s="95">
        <v>34.3</v>
      </c>
      <c r="J203" s="1888">
        <v>5500500.0</v>
      </c>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row>
    <row r="204">
      <c r="A204" s="95" t="s">
        <v>84</v>
      </c>
      <c r="B204" s="95">
        <v>706.0</v>
      </c>
      <c r="C204" s="95" t="s">
        <v>6582</v>
      </c>
      <c r="D204" s="81"/>
      <c r="E204" s="95" t="s">
        <v>6926</v>
      </c>
      <c r="F204" s="95">
        <v>9.22654949E8</v>
      </c>
      <c r="G204" s="95" t="s">
        <v>6927</v>
      </c>
      <c r="H204" s="95" t="s">
        <v>6598</v>
      </c>
      <c r="I204" s="95">
        <v>34.6</v>
      </c>
      <c r="J204" s="1888">
        <v>5400500.0</v>
      </c>
      <c r="K204" s="81"/>
      <c r="L204" s="81"/>
      <c r="M204" s="81"/>
      <c r="N204" s="81"/>
      <c r="O204" s="81"/>
      <c r="P204" s="81"/>
      <c r="Q204" s="81"/>
      <c r="R204" s="81"/>
      <c r="S204" s="81"/>
      <c r="T204" s="81"/>
      <c r="U204" s="81"/>
      <c r="V204" s="81"/>
      <c r="W204" s="81"/>
      <c r="X204" s="81"/>
      <c r="Y204" s="81"/>
      <c r="Z204" s="81"/>
      <c r="AA204" s="81"/>
      <c r="AB204" s="81"/>
      <c r="AC204" s="81"/>
      <c r="AD204" s="81"/>
      <c r="AE204" s="81"/>
      <c r="AF204" s="81"/>
      <c r="AG204" s="81"/>
      <c r="AH204" s="81"/>
      <c r="AI204" s="81"/>
      <c r="AJ204" s="81"/>
      <c r="AK204" s="81"/>
      <c r="AL204" s="81"/>
      <c r="AM204" s="81"/>
      <c r="AN204" s="81"/>
      <c r="AO204" s="81"/>
    </row>
    <row r="205">
      <c r="A205" s="95" t="s">
        <v>84</v>
      </c>
      <c r="B205" s="95">
        <v>707.0</v>
      </c>
      <c r="C205" s="95" t="s">
        <v>6582</v>
      </c>
      <c r="D205" s="81"/>
      <c r="E205" s="95" t="s">
        <v>6928</v>
      </c>
      <c r="F205" s="95">
        <v>9.58982766E8</v>
      </c>
      <c r="G205" s="95" t="s">
        <v>6929</v>
      </c>
      <c r="H205" s="95" t="s">
        <v>6601</v>
      </c>
      <c r="I205" s="95">
        <v>34.9</v>
      </c>
      <c r="J205" s="1888">
        <v>5350500.0</v>
      </c>
      <c r="K205" s="81"/>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c r="AI205" s="81"/>
      <c r="AJ205" s="81"/>
      <c r="AK205" s="81"/>
      <c r="AL205" s="81"/>
      <c r="AM205" s="81"/>
      <c r="AN205" s="81"/>
      <c r="AO205" s="81"/>
    </row>
    <row r="206">
      <c r="A206" s="95" t="s">
        <v>84</v>
      </c>
      <c r="B206" s="95">
        <v>708.0</v>
      </c>
      <c r="C206" s="95" t="s">
        <v>6582</v>
      </c>
      <c r="D206" s="81"/>
      <c r="E206" s="95" t="s">
        <v>6930</v>
      </c>
      <c r="F206" s="95">
        <v>6.52085546E8</v>
      </c>
      <c r="G206" s="81"/>
      <c r="H206" s="95" t="s">
        <v>6603</v>
      </c>
      <c r="I206" s="95">
        <v>34.9</v>
      </c>
      <c r="J206" s="1888">
        <v>5200500.0</v>
      </c>
      <c r="K206" s="81"/>
      <c r="L206" s="81"/>
      <c r="M206" s="81"/>
      <c r="N206" s="81"/>
      <c r="O206" s="81"/>
      <c r="P206" s="81"/>
      <c r="Q206" s="81"/>
      <c r="R206" s="81"/>
      <c r="S206" s="81"/>
      <c r="T206" s="81"/>
      <c r="U206" s="81"/>
      <c r="V206" s="81"/>
      <c r="W206" s="81"/>
      <c r="X206" s="81"/>
      <c r="Y206" s="81"/>
      <c r="Z206" s="81"/>
      <c r="AA206" s="81"/>
      <c r="AB206" s="81"/>
      <c r="AC206" s="81"/>
      <c r="AD206" s="81"/>
      <c r="AE206" s="81"/>
      <c r="AF206" s="81"/>
      <c r="AG206" s="81"/>
      <c r="AH206" s="81"/>
      <c r="AI206" s="81"/>
      <c r="AJ206" s="81"/>
      <c r="AK206" s="81"/>
      <c r="AL206" s="81"/>
      <c r="AM206" s="81"/>
      <c r="AN206" s="81"/>
      <c r="AO206" s="81"/>
    </row>
    <row r="207">
      <c r="A207" s="95" t="s">
        <v>84</v>
      </c>
      <c r="B207" s="95">
        <v>709.0</v>
      </c>
      <c r="C207" s="95" t="s">
        <v>6582</v>
      </c>
      <c r="D207" s="81"/>
      <c r="E207" s="95" t="s">
        <v>6931</v>
      </c>
      <c r="F207" s="95">
        <v>8.58169827E8</v>
      </c>
      <c r="G207" s="95" t="s">
        <v>6932</v>
      </c>
      <c r="H207" s="95" t="s">
        <v>6601</v>
      </c>
      <c r="I207" s="95">
        <v>34.9</v>
      </c>
      <c r="J207" s="1888">
        <v>4700500.0</v>
      </c>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c r="AL207" s="81"/>
      <c r="AM207" s="81"/>
      <c r="AN207" s="81"/>
      <c r="AO207" s="81"/>
    </row>
    <row r="208">
      <c r="A208" s="95" t="s">
        <v>84</v>
      </c>
      <c r="B208" s="95">
        <v>710.0</v>
      </c>
      <c r="C208" s="95" t="s">
        <v>6582</v>
      </c>
      <c r="D208" s="81"/>
      <c r="E208" s="95" t="s">
        <v>6933</v>
      </c>
      <c r="F208" s="95">
        <v>9.55296999E8</v>
      </c>
      <c r="G208" s="81"/>
      <c r="H208" s="95" t="s">
        <v>6603</v>
      </c>
      <c r="I208" s="95">
        <v>34.9</v>
      </c>
      <c r="J208" s="1888">
        <v>5200500.0</v>
      </c>
      <c r="K208" s="81"/>
      <c r="L208" s="81"/>
      <c r="M208" s="81"/>
      <c r="N208" s="81"/>
      <c r="O208" s="81"/>
      <c r="P208" s="81"/>
      <c r="Q208" s="81"/>
      <c r="R208" s="81"/>
      <c r="S208" s="81"/>
      <c r="T208" s="81"/>
      <c r="U208" s="81"/>
      <c r="V208" s="81"/>
      <c r="W208" s="81"/>
      <c r="X208" s="81"/>
      <c r="Y208" s="81"/>
      <c r="Z208" s="81"/>
      <c r="AA208" s="81"/>
      <c r="AB208" s="81"/>
      <c r="AC208" s="81"/>
      <c r="AD208" s="81"/>
      <c r="AE208" s="81"/>
      <c r="AF208" s="81"/>
      <c r="AG208" s="81"/>
      <c r="AH208" s="81"/>
      <c r="AI208" s="81"/>
      <c r="AJ208" s="81"/>
      <c r="AK208" s="81"/>
      <c r="AL208" s="81"/>
      <c r="AM208" s="81"/>
      <c r="AN208" s="81"/>
      <c r="AO208" s="81"/>
    </row>
    <row r="209">
      <c r="A209" s="95" t="s">
        <v>84</v>
      </c>
      <c r="B209" s="95">
        <v>711.0</v>
      </c>
      <c r="C209" s="95" t="s">
        <v>6582</v>
      </c>
      <c r="D209" s="81"/>
      <c r="E209" s="95" t="s">
        <v>6934</v>
      </c>
      <c r="F209" s="95">
        <v>8.97266569E8</v>
      </c>
      <c r="G209" s="95" t="s">
        <v>6935</v>
      </c>
      <c r="H209" s="95" t="s">
        <v>6611</v>
      </c>
      <c r="I209" s="95">
        <v>34.7</v>
      </c>
      <c r="J209" s="1888">
        <v>5300500.0</v>
      </c>
      <c r="K209" s="81"/>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c r="AI209" s="81"/>
      <c r="AJ209" s="81"/>
      <c r="AK209" s="81"/>
      <c r="AL209" s="81"/>
      <c r="AM209" s="81"/>
      <c r="AN209" s="81"/>
      <c r="AO209" s="81"/>
    </row>
    <row r="210">
      <c r="A210" s="95" t="s">
        <v>84</v>
      </c>
      <c r="B210" s="95">
        <v>712.0</v>
      </c>
      <c r="C210" s="95" t="s">
        <v>6582</v>
      </c>
      <c r="D210" s="81"/>
      <c r="E210" s="95" t="s">
        <v>6936</v>
      </c>
      <c r="F210" s="95">
        <v>8.40821122E8</v>
      </c>
      <c r="G210" s="95" t="s">
        <v>6937</v>
      </c>
      <c r="H210" s="95" t="s">
        <v>6614</v>
      </c>
      <c r="I210" s="95">
        <v>34.8</v>
      </c>
      <c r="J210" s="1888">
        <v>5450500.0</v>
      </c>
      <c r="K210" s="81"/>
      <c r="L210" s="81"/>
      <c r="M210" s="81"/>
      <c r="N210" s="81"/>
      <c r="O210" s="81"/>
      <c r="P210" s="81"/>
      <c r="Q210" s="81"/>
      <c r="R210" s="81"/>
      <c r="S210" s="81"/>
      <c r="T210" s="81"/>
      <c r="U210" s="81"/>
      <c r="V210" s="81"/>
      <c r="W210" s="81"/>
      <c r="X210" s="81"/>
      <c r="Y210" s="81"/>
      <c r="Z210" s="81"/>
      <c r="AA210" s="81"/>
      <c r="AB210" s="81"/>
      <c r="AC210" s="81"/>
      <c r="AD210" s="81"/>
      <c r="AE210" s="81"/>
      <c r="AF210" s="81"/>
      <c r="AG210" s="81"/>
      <c r="AH210" s="81"/>
      <c r="AI210" s="81"/>
      <c r="AJ210" s="81"/>
      <c r="AK210" s="81"/>
      <c r="AL210" s="81"/>
      <c r="AM210" s="81"/>
      <c r="AN210" s="81"/>
      <c r="AO210" s="81"/>
    </row>
    <row r="211">
      <c r="A211" s="95" t="s">
        <v>84</v>
      </c>
      <c r="B211" s="95">
        <v>713.0</v>
      </c>
      <c r="C211" s="95" t="s">
        <v>6582</v>
      </c>
      <c r="D211" s="81"/>
      <c r="E211" s="95" t="s">
        <v>6938</v>
      </c>
      <c r="F211" s="95">
        <v>8.47656061E8</v>
      </c>
      <c r="G211" s="95" t="s">
        <v>6939</v>
      </c>
      <c r="H211" s="95" t="s">
        <v>6617</v>
      </c>
      <c r="I211" s="95">
        <v>30.8</v>
      </c>
      <c r="J211" s="1888">
        <v>4900500.0</v>
      </c>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c r="AL211" s="81"/>
      <c r="AM211" s="81"/>
      <c r="AN211" s="81"/>
      <c r="AO211" s="81"/>
    </row>
    <row r="212">
      <c r="A212" s="95" t="s">
        <v>84</v>
      </c>
      <c r="B212" s="95">
        <v>714.0</v>
      </c>
      <c r="C212" s="95" t="s">
        <v>6582</v>
      </c>
      <c r="D212" s="81"/>
      <c r="E212" s="95" t="s">
        <v>6940</v>
      </c>
      <c r="F212" s="95">
        <v>8.4081917E8</v>
      </c>
      <c r="G212" s="95" t="s">
        <v>6941</v>
      </c>
      <c r="H212" s="95" t="s">
        <v>6620</v>
      </c>
      <c r="I212" s="95">
        <v>30.4</v>
      </c>
      <c r="J212" s="1888">
        <v>4700500.0</v>
      </c>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c r="AJ212" s="81"/>
      <c r="AK212" s="81"/>
      <c r="AL212" s="81"/>
      <c r="AM212" s="81"/>
      <c r="AN212" s="81"/>
      <c r="AO212" s="81"/>
    </row>
    <row r="213">
      <c r="A213" s="95" t="s">
        <v>84</v>
      </c>
      <c r="B213" s="95">
        <v>715.0</v>
      </c>
      <c r="C213" s="95" t="s">
        <v>6582</v>
      </c>
      <c r="D213" s="81"/>
      <c r="E213" s="95" t="s">
        <v>6942</v>
      </c>
      <c r="F213" s="95">
        <v>8.63645703E8</v>
      </c>
      <c r="G213" s="95" t="s">
        <v>6943</v>
      </c>
      <c r="H213" s="95" t="s">
        <v>6623</v>
      </c>
      <c r="I213" s="95">
        <v>30.4</v>
      </c>
      <c r="J213" s="1888">
        <v>4700500.0</v>
      </c>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row>
    <row r="214">
      <c r="A214" s="95" t="s">
        <v>84</v>
      </c>
      <c r="B214" s="95">
        <v>716.0</v>
      </c>
      <c r="C214" s="95" t="s">
        <v>6582</v>
      </c>
      <c r="D214" s="81"/>
      <c r="E214" s="95" t="s">
        <v>6944</v>
      </c>
      <c r="F214" s="95">
        <v>8.51885102E8</v>
      </c>
      <c r="G214" s="95" t="s">
        <v>6945</v>
      </c>
      <c r="H214" s="95" t="s">
        <v>6620</v>
      </c>
      <c r="I214" s="95">
        <v>30.4</v>
      </c>
      <c r="J214" s="1888">
        <v>4700500.0</v>
      </c>
      <c r="K214" s="81"/>
      <c r="L214" s="81"/>
      <c r="M214" s="81"/>
      <c r="N214" s="81"/>
      <c r="O214" s="81"/>
      <c r="P214" s="81"/>
      <c r="Q214" s="81"/>
      <c r="R214" s="81"/>
      <c r="S214" s="81"/>
      <c r="T214" s="81"/>
      <c r="U214" s="81"/>
      <c r="V214" s="81"/>
      <c r="W214" s="81"/>
      <c r="X214" s="81"/>
      <c r="Y214" s="81"/>
      <c r="Z214" s="81"/>
      <c r="AA214" s="81"/>
      <c r="AB214" s="81"/>
      <c r="AC214" s="81"/>
      <c r="AD214" s="81"/>
      <c r="AE214" s="81"/>
      <c r="AF214" s="81"/>
      <c r="AG214" s="81"/>
      <c r="AH214" s="81"/>
      <c r="AI214" s="81"/>
      <c r="AJ214" s="81"/>
      <c r="AK214" s="81"/>
      <c r="AL214" s="81"/>
      <c r="AM214" s="81"/>
      <c r="AN214" s="81"/>
      <c r="AO214" s="81"/>
    </row>
    <row r="215">
      <c r="A215" s="95" t="s">
        <v>84</v>
      </c>
      <c r="B215" s="95">
        <v>717.0</v>
      </c>
      <c r="C215" s="95" t="s">
        <v>6582</v>
      </c>
      <c r="D215" s="81"/>
      <c r="E215" s="95" t="s">
        <v>6946</v>
      </c>
      <c r="F215" s="95">
        <v>9.88199323E8</v>
      </c>
      <c r="G215" s="81"/>
      <c r="H215" s="95" t="s">
        <v>6623</v>
      </c>
      <c r="I215" s="95">
        <v>30.4</v>
      </c>
      <c r="J215" s="1888">
        <v>4700500.0</v>
      </c>
      <c r="K215" s="81"/>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c r="AI215" s="81"/>
      <c r="AJ215" s="81"/>
      <c r="AK215" s="81"/>
      <c r="AL215" s="81"/>
      <c r="AM215" s="81"/>
      <c r="AN215" s="81"/>
      <c r="AO215" s="81"/>
    </row>
    <row r="216">
      <c r="A216" s="95" t="s">
        <v>84</v>
      </c>
      <c r="B216" s="95">
        <v>718.0</v>
      </c>
      <c r="C216" s="95" t="s">
        <v>6582</v>
      </c>
      <c r="D216" s="81"/>
      <c r="E216" s="95" t="s">
        <v>6947</v>
      </c>
      <c r="F216" s="95">
        <v>8.09083707E8</v>
      </c>
      <c r="G216" s="95" t="s">
        <v>6948</v>
      </c>
      <c r="H216" s="95" t="s">
        <v>6620</v>
      </c>
      <c r="I216" s="95">
        <v>30.4</v>
      </c>
      <c r="J216" s="1888">
        <v>4700500.0</v>
      </c>
      <c r="K216" s="81"/>
      <c r="L216" s="81"/>
      <c r="M216" s="81"/>
      <c r="N216" s="81"/>
      <c r="O216" s="81"/>
      <c r="P216" s="81"/>
      <c r="Q216" s="81"/>
      <c r="R216" s="81"/>
      <c r="S216" s="81"/>
      <c r="T216" s="81"/>
      <c r="U216" s="81"/>
      <c r="V216" s="81"/>
      <c r="W216" s="81"/>
      <c r="X216" s="81"/>
      <c r="Y216" s="81"/>
      <c r="Z216" s="81"/>
      <c r="AA216" s="81"/>
      <c r="AB216" s="81"/>
      <c r="AC216" s="81"/>
      <c r="AD216" s="81"/>
      <c r="AE216" s="81"/>
      <c r="AF216" s="81"/>
      <c r="AG216" s="81"/>
      <c r="AH216" s="81"/>
      <c r="AI216" s="81"/>
      <c r="AJ216" s="81"/>
      <c r="AK216" s="81"/>
      <c r="AL216" s="81"/>
      <c r="AM216" s="81"/>
      <c r="AN216" s="81"/>
      <c r="AO216" s="81"/>
    </row>
    <row r="217">
      <c r="A217" s="95" t="s">
        <v>84</v>
      </c>
      <c r="B217" s="95">
        <v>719.0</v>
      </c>
      <c r="C217" s="95" t="s">
        <v>6582</v>
      </c>
      <c r="D217" s="81"/>
      <c r="E217" s="95" t="s">
        <v>6949</v>
      </c>
      <c r="F217" s="95">
        <v>9.23595228E8</v>
      </c>
      <c r="G217" s="95" t="s">
        <v>6950</v>
      </c>
      <c r="H217" s="95" t="s">
        <v>6623</v>
      </c>
      <c r="I217" s="95">
        <v>30.4</v>
      </c>
      <c r="J217" s="1888">
        <v>4700500.0</v>
      </c>
      <c r="K217" s="81"/>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c r="AI217" s="81"/>
      <c r="AJ217" s="81"/>
      <c r="AK217" s="81"/>
      <c r="AL217" s="81"/>
      <c r="AM217" s="81"/>
      <c r="AN217" s="81"/>
      <c r="AO217" s="81"/>
    </row>
    <row r="218">
      <c r="A218" s="95" t="s">
        <v>84</v>
      </c>
      <c r="B218" s="95">
        <v>720.0</v>
      </c>
      <c r="C218" s="95" t="s">
        <v>6582</v>
      </c>
      <c r="D218" s="81"/>
      <c r="E218" s="95" t="s">
        <v>6951</v>
      </c>
      <c r="F218" s="95">
        <v>9.51199885E8</v>
      </c>
      <c r="G218" s="95" t="s">
        <v>6952</v>
      </c>
      <c r="H218" s="95" t="s">
        <v>6629</v>
      </c>
      <c r="I218" s="95">
        <v>30.0</v>
      </c>
      <c r="J218" s="1888">
        <v>4700500.0</v>
      </c>
      <c r="K218" s="81"/>
      <c r="L218" s="81"/>
      <c r="M218" s="81"/>
      <c r="N218" s="81"/>
      <c r="O218" s="81"/>
      <c r="P218" s="81"/>
      <c r="Q218" s="81"/>
      <c r="R218" s="81"/>
      <c r="S218" s="81"/>
      <c r="T218" s="81"/>
      <c r="U218" s="81"/>
      <c r="V218" s="81"/>
      <c r="W218" s="81"/>
      <c r="X218" s="81"/>
      <c r="Y218" s="81"/>
      <c r="Z218" s="81"/>
      <c r="AA218" s="81"/>
      <c r="AB218" s="81"/>
      <c r="AC218" s="81"/>
      <c r="AD218" s="81"/>
      <c r="AE218" s="81"/>
      <c r="AF218" s="81"/>
      <c r="AG218" s="81"/>
      <c r="AH218" s="81"/>
      <c r="AI218" s="81"/>
      <c r="AJ218" s="81"/>
      <c r="AK218" s="81"/>
      <c r="AL218" s="81"/>
      <c r="AM218" s="81"/>
      <c r="AN218" s="81"/>
      <c r="AO218" s="81"/>
    </row>
    <row r="219">
      <c r="A219" s="95" t="s">
        <v>84</v>
      </c>
      <c r="B219" s="95">
        <v>801.0</v>
      </c>
      <c r="C219" s="95" t="s">
        <v>6582</v>
      </c>
      <c r="D219" s="81"/>
      <c r="E219" s="95" t="s">
        <v>6953</v>
      </c>
      <c r="F219" s="95">
        <v>9.22239045E8</v>
      </c>
      <c r="G219" s="95" t="s">
        <v>6954</v>
      </c>
      <c r="H219" s="95" t="s">
        <v>6585</v>
      </c>
      <c r="I219" s="95">
        <v>34.9</v>
      </c>
      <c r="J219" s="1888">
        <v>5502500.0</v>
      </c>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c r="AL219" s="81"/>
      <c r="AM219" s="81"/>
      <c r="AN219" s="81"/>
      <c r="AO219" s="81"/>
    </row>
    <row r="220">
      <c r="A220" s="95" t="s">
        <v>84</v>
      </c>
      <c r="B220" s="95">
        <v>802.0</v>
      </c>
      <c r="C220" s="95" t="s">
        <v>6582</v>
      </c>
      <c r="D220" s="81"/>
      <c r="E220" s="95" t="s">
        <v>6955</v>
      </c>
      <c r="F220" s="95">
        <v>8.14679929E8</v>
      </c>
      <c r="G220" s="81"/>
      <c r="H220" s="95" t="s">
        <v>6588</v>
      </c>
      <c r="I220" s="95">
        <v>34.9</v>
      </c>
      <c r="J220" s="1888">
        <v>5500500.0</v>
      </c>
      <c r="K220" s="81"/>
      <c r="L220" s="81"/>
      <c r="M220" s="81"/>
      <c r="N220" s="81"/>
      <c r="O220" s="81"/>
      <c r="P220" s="81"/>
      <c r="Q220" s="81"/>
      <c r="R220" s="81"/>
      <c r="S220" s="81"/>
      <c r="T220" s="81"/>
      <c r="U220" s="81"/>
      <c r="V220" s="81"/>
      <c r="W220" s="81"/>
      <c r="X220" s="81"/>
      <c r="Y220" s="81"/>
      <c r="Z220" s="81"/>
      <c r="AA220" s="81"/>
      <c r="AB220" s="81"/>
      <c r="AC220" s="81"/>
      <c r="AD220" s="81"/>
      <c r="AE220" s="81"/>
      <c r="AF220" s="81"/>
      <c r="AG220" s="81"/>
      <c r="AH220" s="81"/>
      <c r="AI220" s="81"/>
      <c r="AJ220" s="81"/>
      <c r="AK220" s="81"/>
      <c r="AL220" s="81"/>
      <c r="AM220" s="81"/>
      <c r="AN220" s="81"/>
      <c r="AO220" s="81"/>
    </row>
    <row r="221">
      <c r="A221" s="95" t="s">
        <v>84</v>
      </c>
      <c r="B221" s="95">
        <v>803.0</v>
      </c>
      <c r="C221" s="95" t="s">
        <v>6582</v>
      </c>
      <c r="D221" s="81"/>
      <c r="E221" s="95" t="s">
        <v>6956</v>
      </c>
      <c r="F221" s="95">
        <v>9.02475839E8</v>
      </c>
      <c r="G221" s="95" t="s">
        <v>6957</v>
      </c>
      <c r="H221" s="95" t="s">
        <v>6591</v>
      </c>
      <c r="I221" s="95">
        <v>34.9</v>
      </c>
      <c r="J221" s="1888">
        <v>5450500.0</v>
      </c>
      <c r="K221" s="81"/>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c r="AI221" s="81"/>
      <c r="AJ221" s="81"/>
      <c r="AK221" s="81"/>
      <c r="AL221" s="81"/>
      <c r="AM221" s="81"/>
      <c r="AN221" s="81"/>
      <c r="AO221" s="81"/>
    </row>
    <row r="222">
      <c r="A222" s="95" t="s">
        <v>84</v>
      </c>
      <c r="B222" s="95">
        <v>804.0</v>
      </c>
      <c r="C222" s="95" t="s">
        <v>6582</v>
      </c>
      <c r="D222" s="81"/>
      <c r="E222" s="95" t="s">
        <v>6958</v>
      </c>
      <c r="F222" s="95">
        <v>8.17762625E8</v>
      </c>
      <c r="G222" s="95" t="s">
        <v>6959</v>
      </c>
      <c r="H222" s="95" t="s">
        <v>6594</v>
      </c>
      <c r="I222" s="95">
        <v>34.8</v>
      </c>
      <c r="J222" s="1888">
        <v>5350500.0</v>
      </c>
      <c r="K222" s="81"/>
      <c r="L222" s="81"/>
      <c r="M222" s="81"/>
      <c r="N222" s="81"/>
      <c r="O222" s="81"/>
      <c r="P222" s="81"/>
      <c r="Q222" s="81"/>
      <c r="R222" s="81"/>
      <c r="S222" s="81"/>
      <c r="T222" s="81"/>
      <c r="U222" s="81"/>
      <c r="V222" s="81"/>
      <c r="W222" s="81"/>
      <c r="X222" s="81"/>
      <c r="Y222" s="81"/>
      <c r="Z222" s="81"/>
      <c r="AA222" s="81"/>
      <c r="AB222" s="81"/>
      <c r="AC222" s="81"/>
      <c r="AD222" s="81"/>
      <c r="AE222" s="81"/>
      <c r="AF222" s="81"/>
      <c r="AG222" s="81"/>
      <c r="AH222" s="81"/>
      <c r="AI222" s="81"/>
      <c r="AJ222" s="81"/>
      <c r="AK222" s="81"/>
      <c r="AL222" s="81"/>
      <c r="AM222" s="81"/>
      <c r="AN222" s="81"/>
      <c r="AO222" s="81"/>
    </row>
    <row r="223">
      <c r="A223" s="95" t="s">
        <v>84</v>
      </c>
      <c r="B223" s="95">
        <v>805.0</v>
      </c>
      <c r="C223" s="95" t="s">
        <v>6582</v>
      </c>
      <c r="D223" s="81"/>
      <c r="E223" s="95" t="s">
        <v>6893</v>
      </c>
      <c r="F223" s="95">
        <v>9.19419999E8</v>
      </c>
      <c r="G223" s="95" t="s">
        <v>6894</v>
      </c>
      <c r="H223" s="95" t="s">
        <v>6596</v>
      </c>
      <c r="I223" s="95">
        <v>34.3</v>
      </c>
      <c r="J223" s="1888">
        <v>5550500.0</v>
      </c>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c r="AI223" s="81"/>
      <c r="AJ223" s="81"/>
      <c r="AK223" s="81"/>
      <c r="AL223" s="81"/>
      <c r="AM223" s="81"/>
      <c r="AN223" s="81"/>
      <c r="AO223" s="81"/>
    </row>
    <row r="224">
      <c r="A224" s="95" t="s">
        <v>84</v>
      </c>
      <c r="B224" s="95">
        <v>806.0</v>
      </c>
      <c r="C224" s="95" t="s">
        <v>6582</v>
      </c>
      <c r="D224" s="81"/>
      <c r="E224" s="95" t="s">
        <v>6960</v>
      </c>
      <c r="F224" s="95">
        <v>9.72241591E8</v>
      </c>
      <c r="G224" s="95" t="s">
        <v>6961</v>
      </c>
      <c r="H224" s="95" t="s">
        <v>6598</v>
      </c>
      <c r="I224" s="95">
        <v>34.6</v>
      </c>
      <c r="J224" s="1888">
        <v>5400500.0</v>
      </c>
      <c r="K224" s="81"/>
      <c r="L224" s="81"/>
      <c r="M224" s="81"/>
      <c r="N224" s="81"/>
      <c r="O224" s="81"/>
      <c r="P224" s="81"/>
      <c r="Q224" s="81"/>
      <c r="R224" s="81"/>
      <c r="S224" s="81"/>
      <c r="T224" s="81"/>
      <c r="U224" s="81"/>
      <c r="V224" s="81"/>
      <c r="W224" s="81"/>
      <c r="X224" s="81"/>
      <c r="Y224" s="81"/>
      <c r="Z224" s="81"/>
      <c r="AA224" s="81"/>
      <c r="AB224" s="81"/>
      <c r="AC224" s="81"/>
      <c r="AD224" s="81"/>
      <c r="AE224" s="81"/>
      <c r="AF224" s="81"/>
      <c r="AG224" s="81"/>
      <c r="AH224" s="81"/>
      <c r="AI224" s="81"/>
      <c r="AJ224" s="81"/>
      <c r="AK224" s="81"/>
      <c r="AL224" s="81"/>
      <c r="AM224" s="81"/>
      <c r="AN224" s="81"/>
      <c r="AO224" s="81"/>
    </row>
    <row r="225">
      <c r="A225" s="95" t="s">
        <v>84</v>
      </c>
      <c r="B225" s="95">
        <v>807.0</v>
      </c>
      <c r="C225" s="95" t="s">
        <v>6582</v>
      </c>
      <c r="D225" s="81"/>
      <c r="E225" s="95" t="s">
        <v>6962</v>
      </c>
      <c r="F225" s="95">
        <v>6.55169897E8</v>
      </c>
      <c r="G225" s="95" t="s">
        <v>6963</v>
      </c>
      <c r="H225" s="95" t="s">
        <v>6601</v>
      </c>
      <c r="I225" s="95">
        <v>34.9</v>
      </c>
      <c r="J225" s="1888">
        <v>5450500.0</v>
      </c>
      <c r="K225" s="81"/>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c r="AI225" s="81"/>
      <c r="AJ225" s="81"/>
      <c r="AK225" s="81"/>
      <c r="AL225" s="81"/>
      <c r="AM225" s="81"/>
      <c r="AN225" s="81"/>
      <c r="AO225" s="81"/>
    </row>
    <row r="226">
      <c r="A226" s="95" t="s">
        <v>84</v>
      </c>
      <c r="B226" s="95">
        <v>808.0</v>
      </c>
      <c r="C226" s="95" t="s">
        <v>6582</v>
      </c>
      <c r="D226" s="81"/>
      <c r="E226" s="95" t="s">
        <v>6964</v>
      </c>
      <c r="F226" s="95">
        <v>8.24449953E8</v>
      </c>
      <c r="G226" s="95" t="s">
        <v>6965</v>
      </c>
      <c r="H226" s="95" t="s">
        <v>6603</v>
      </c>
      <c r="I226" s="95">
        <v>34.9</v>
      </c>
      <c r="J226" s="1888">
        <v>5200500.0</v>
      </c>
      <c r="K226" s="81"/>
      <c r="L226" s="81"/>
      <c r="M226" s="81"/>
      <c r="N226" s="81"/>
      <c r="O226" s="81"/>
      <c r="P226" s="81"/>
      <c r="Q226" s="81"/>
      <c r="R226" s="81"/>
      <c r="S226" s="81"/>
      <c r="T226" s="81"/>
      <c r="U226" s="81"/>
      <c r="V226" s="81"/>
      <c r="W226" s="81"/>
      <c r="X226" s="81"/>
      <c r="Y226" s="81"/>
      <c r="Z226" s="81"/>
      <c r="AA226" s="81"/>
      <c r="AB226" s="81"/>
      <c r="AC226" s="81"/>
      <c r="AD226" s="81"/>
      <c r="AE226" s="81"/>
      <c r="AF226" s="81"/>
      <c r="AG226" s="81"/>
      <c r="AH226" s="81"/>
      <c r="AI226" s="81"/>
      <c r="AJ226" s="81"/>
      <c r="AK226" s="81"/>
      <c r="AL226" s="81"/>
      <c r="AM226" s="81"/>
      <c r="AN226" s="81"/>
      <c r="AO226" s="81"/>
    </row>
    <row r="227">
      <c r="A227" s="95" t="s">
        <v>84</v>
      </c>
      <c r="B227" s="95">
        <v>809.0</v>
      </c>
      <c r="C227" s="95" t="s">
        <v>6582</v>
      </c>
      <c r="D227" s="81"/>
      <c r="E227" s="95" t="s">
        <v>6966</v>
      </c>
      <c r="F227" s="95">
        <v>8.67562983E8</v>
      </c>
      <c r="G227" s="95" t="s">
        <v>6967</v>
      </c>
      <c r="H227" s="95" t="s">
        <v>6601</v>
      </c>
      <c r="I227" s="95">
        <v>34.9</v>
      </c>
      <c r="J227" s="1888">
        <v>5200500.0</v>
      </c>
      <c r="K227" s="81"/>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c r="AI227" s="81"/>
      <c r="AJ227" s="81"/>
      <c r="AK227" s="81"/>
      <c r="AL227" s="81"/>
      <c r="AM227" s="81"/>
      <c r="AN227" s="81"/>
      <c r="AO227" s="81"/>
    </row>
    <row r="228">
      <c r="A228" s="95" t="s">
        <v>84</v>
      </c>
      <c r="B228" s="95">
        <v>810.0</v>
      </c>
      <c r="C228" s="95" t="s">
        <v>6582</v>
      </c>
      <c r="D228" s="81"/>
      <c r="E228" s="95" t="s">
        <v>6968</v>
      </c>
      <c r="F228" s="95">
        <v>8.19919245E8</v>
      </c>
      <c r="G228" s="81"/>
      <c r="H228" s="95" t="s">
        <v>6603</v>
      </c>
      <c r="I228" s="95">
        <v>34.9</v>
      </c>
      <c r="J228" s="1888">
        <v>5200500.0</v>
      </c>
      <c r="K228" s="81"/>
      <c r="L228" s="81"/>
      <c r="M228" s="81"/>
      <c r="N228" s="81"/>
      <c r="O228" s="81"/>
      <c r="P228" s="81"/>
      <c r="Q228" s="81"/>
      <c r="R228" s="81"/>
      <c r="S228" s="81"/>
      <c r="T228" s="81"/>
      <c r="U228" s="81"/>
      <c r="V228" s="81"/>
      <c r="W228" s="81"/>
      <c r="X228" s="81"/>
      <c r="Y228" s="81"/>
      <c r="Z228" s="81"/>
      <c r="AA228" s="81"/>
      <c r="AB228" s="81"/>
      <c r="AC228" s="81"/>
      <c r="AD228" s="81"/>
      <c r="AE228" s="81"/>
      <c r="AF228" s="81"/>
      <c r="AG228" s="81"/>
      <c r="AH228" s="81"/>
      <c r="AI228" s="81"/>
      <c r="AJ228" s="81"/>
      <c r="AK228" s="81"/>
      <c r="AL228" s="81"/>
      <c r="AM228" s="81"/>
      <c r="AN228" s="81"/>
      <c r="AO228" s="81"/>
    </row>
    <row r="229">
      <c r="A229" s="95" t="s">
        <v>84</v>
      </c>
      <c r="B229" s="95">
        <v>811.0</v>
      </c>
      <c r="C229" s="95" t="s">
        <v>6582</v>
      </c>
      <c r="D229" s="81"/>
      <c r="E229" s="95" t="s">
        <v>6969</v>
      </c>
      <c r="F229" s="95">
        <v>8.8272886E8</v>
      </c>
      <c r="G229" s="95" t="s">
        <v>6970</v>
      </c>
      <c r="H229" s="95" t="s">
        <v>6611</v>
      </c>
      <c r="I229" s="95">
        <v>34.7</v>
      </c>
      <c r="J229" s="1888">
        <v>5300500.0</v>
      </c>
      <c r="K229" s="81"/>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c r="AI229" s="81"/>
      <c r="AJ229" s="81"/>
      <c r="AK229" s="81"/>
      <c r="AL229" s="81"/>
      <c r="AM229" s="81"/>
      <c r="AN229" s="81"/>
      <c r="AO229" s="81"/>
    </row>
    <row r="230">
      <c r="A230" s="95" t="s">
        <v>84</v>
      </c>
      <c r="B230" s="95">
        <v>812.0</v>
      </c>
      <c r="C230" s="95" t="s">
        <v>6582</v>
      </c>
      <c r="D230" s="81"/>
      <c r="E230" s="95" t="s">
        <v>6971</v>
      </c>
      <c r="F230" s="95">
        <v>8.13745982E8</v>
      </c>
      <c r="G230" s="95" t="s">
        <v>6972</v>
      </c>
      <c r="H230" s="95" t="s">
        <v>6614</v>
      </c>
      <c r="I230" s="95">
        <v>34.8</v>
      </c>
      <c r="J230" s="1888">
        <v>5400500.0</v>
      </c>
      <c r="K230" s="81"/>
      <c r="L230" s="81"/>
      <c r="M230" s="81"/>
      <c r="N230" s="81"/>
      <c r="O230" s="81"/>
      <c r="P230" s="81"/>
      <c r="Q230" s="81"/>
      <c r="R230" s="81"/>
      <c r="S230" s="81"/>
      <c r="T230" s="81"/>
      <c r="U230" s="81"/>
      <c r="V230" s="81"/>
      <c r="W230" s="81"/>
      <c r="X230" s="81"/>
      <c r="Y230" s="81"/>
      <c r="Z230" s="81"/>
      <c r="AA230" s="81"/>
      <c r="AB230" s="81"/>
      <c r="AC230" s="81"/>
      <c r="AD230" s="81"/>
      <c r="AE230" s="81"/>
      <c r="AF230" s="81"/>
      <c r="AG230" s="81"/>
      <c r="AH230" s="81"/>
      <c r="AI230" s="81"/>
      <c r="AJ230" s="81"/>
      <c r="AK230" s="81"/>
      <c r="AL230" s="81"/>
      <c r="AM230" s="81"/>
      <c r="AN230" s="81"/>
      <c r="AO230" s="81"/>
    </row>
    <row r="231">
      <c r="A231" s="95" t="s">
        <v>84</v>
      </c>
      <c r="B231" s="95">
        <v>813.0</v>
      </c>
      <c r="C231" s="95" t="s">
        <v>6582</v>
      </c>
      <c r="D231" s="81"/>
      <c r="E231" s="81"/>
      <c r="F231" s="81"/>
      <c r="G231" s="81"/>
      <c r="H231" s="95" t="s">
        <v>6617</v>
      </c>
      <c r="I231" s="95">
        <v>30.8</v>
      </c>
      <c r="J231" s="1888">
        <v>5000500.0</v>
      </c>
      <c r="K231" s="81"/>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c r="AI231" s="81"/>
      <c r="AJ231" s="81"/>
      <c r="AK231" s="81"/>
      <c r="AL231" s="81"/>
      <c r="AM231" s="81"/>
      <c r="AN231" s="81"/>
      <c r="AO231" s="81"/>
    </row>
    <row r="232">
      <c r="A232" s="95" t="s">
        <v>84</v>
      </c>
      <c r="B232" s="95">
        <v>814.0</v>
      </c>
      <c r="C232" s="95" t="s">
        <v>6582</v>
      </c>
      <c r="D232" s="81"/>
      <c r="E232" s="95" t="s">
        <v>6973</v>
      </c>
      <c r="F232" s="95">
        <v>8.15991159E8</v>
      </c>
      <c r="G232" s="95" t="s">
        <v>6974</v>
      </c>
      <c r="H232" s="95" t="s">
        <v>6620</v>
      </c>
      <c r="I232" s="95">
        <v>30.4</v>
      </c>
      <c r="J232" s="1888">
        <v>4700500.0</v>
      </c>
      <c r="K232" s="81"/>
      <c r="L232" s="81"/>
      <c r="M232" s="81"/>
      <c r="N232" s="81"/>
      <c r="O232" s="81"/>
      <c r="P232" s="81"/>
      <c r="Q232" s="81"/>
      <c r="R232" s="81"/>
      <c r="S232" s="81"/>
      <c r="T232" s="81"/>
      <c r="U232" s="81"/>
      <c r="V232" s="81"/>
      <c r="W232" s="81"/>
      <c r="X232" s="81"/>
      <c r="Y232" s="81"/>
      <c r="Z232" s="81"/>
      <c r="AA232" s="81"/>
      <c r="AB232" s="81"/>
      <c r="AC232" s="81"/>
      <c r="AD232" s="81"/>
      <c r="AE232" s="81"/>
      <c r="AF232" s="81"/>
      <c r="AG232" s="81"/>
      <c r="AH232" s="81"/>
      <c r="AI232" s="81"/>
      <c r="AJ232" s="81"/>
      <c r="AK232" s="81"/>
      <c r="AL232" s="81"/>
      <c r="AM232" s="81"/>
      <c r="AN232" s="81"/>
      <c r="AO232" s="81"/>
    </row>
    <row r="233">
      <c r="A233" s="95" t="s">
        <v>84</v>
      </c>
      <c r="B233" s="95">
        <v>815.0</v>
      </c>
      <c r="C233" s="95" t="s">
        <v>6582</v>
      </c>
      <c r="D233" s="81"/>
      <c r="E233" s="95" t="s">
        <v>6975</v>
      </c>
      <c r="F233" s="95">
        <v>8.705335E8</v>
      </c>
      <c r="G233" s="95" t="s">
        <v>6976</v>
      </c>
      <c r="H233" s="95" t="s">
        <v>6623</v>
      </c>
      <c r="I233" s="95">
        <v>30.4</v>
      </c>
      <c r="J233" s="1888">
        <v>4700500.0</v>
      </c>
      <c r="K233" s="81"/>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c r="AI233" s="81"/>
      <c r="AJ233" s="81"/>
      <c r="AK233" s="81"/>
      <c r="AL233" s="81"/>
      <c r="AM233" s="81"/>
      <c r="AN233" s="81"/>
      <c r="AO233" s="81"/>
    </row>
    <row r="234">
      <c r="A234" s="95" t="s">
        <v>84</v>
      </c>
      <c r="B234" s="95">
        <v>816.0</v>
      </c>
      <c r="C234" s="95" t="s">
        <v>6582</v>
      </c>
      <c r="D234" s="81"/>
      <c r="E234" s="95" t="s">
        <v>6977</v>
      </c>
      <c r="F234" s="95">
        <v>8.18487993E8</v>
      </c>
      <c r="G234" s="95" t="s">
        <v>6978</v>
      </c>
      <c r="H234" s="95" t="s">
        <v>6620</v>
      </c>
      <c r="I234" s="95">
        <v>30.4</v>
      </c>
      <c r="J234" s="1888">
        <v>4700500.0</v>
      </c>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c r="AH234" s="81"/>
      <c r="AI234" s="81"/>
      <c r="AJ234" s="81"/>
      <c r="AK234" s="81"/>
      <c r="AL234" s="81"/>
      <c r="AM234" s="81"/>
      <c r="AN234" s="81"/>
      <c r="AO234" s="81"/>
    </row>
    <row r="235">
      <c r="A235" s="95" t="s">
        <v>84</v>
      </c>
      <c r="B235" s="95">
        <v>817.0</v>
      </c>
      <c r="C235" s="95" t="s">
        <v>6582</v>
      </c>
      <c r="D235" s="81"/>
      <c r="E235" s="95" t="s">
        <v>6979</v>
      </c>
      <c r="F235" s="95">
        <v>9.82225979E8</v>
      </c>
      <c r="G235" s="95" t="s">
        <v>6980</v>
      </c>
      <c r="H235" s="95" t="s">
        <v>6623</v>
      </c>
      <c r="I235" s="95">
        <v>30.4</v>
      </c>
      <c r="J235" s="1888">
        <v>4700500.0</v>
      </c>
      <c r="K235" s="81"/>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c r="AI235" s="81"/>
      <c r="AJ235" s="81"/>
      <c r="AK235" s="81"/>
      <c r="AL235" s="81"/>
      <c r="AM235" s="81"/>
      <c r="AN235" s="81"/>
      <c r="AO235" s="81"/>
    </row>
    <row r="236">
      <c r="A236" s="95" t="s">
        <v>84</v>
      </c>
      <c r="B236" s="95">
        <v>818.0</v>
      </c>
      <c r="C236" s="95" t="s">
        <v>6582</v>
      </c>
      <c r="D236" s="81"/>
      <c r="E236" s="95" t="s">
        <v>6981</v>
      </c>
      <c r="F236" s="95">
        <v>8.19275084E8</v>
      </c>
      <c r="G236" s="81"/>
      <c r="H236" s="95" t="s">
        <v>6620</v>
      </c>
      <c r="I236" s="95">
        <v>30.4</v>
      </c>
      <c r="J236" s="1888">
        <v>4700500.0</v>
      </c>
      <c r="K236" s="81"/>
      <c r="L236" s="81"/>
      <c r="M236" s="81"/>
      <c r="N236" s="81"/>
      <c r="O236" s="81"/>
      <c r="P236" s="81"/>
      <c r="Q236" s="81"/>
      <c r="R236" s="81"/>
      <c r="S236" s="81"/>
      <c r="T236" s="81"/>
      <c r="U236" s="81"/>
      <c r="V236" s="81"/>
      <c r="W236" s="81"/>
      <c r="X236" s="81"/>
      <c r="Y236" s="81"/>
      <c r="Z236" s="81"/>
      <c r="AA236" s="81"/>
      <c r="AB236" s="81"/>
      <c r="AC236" s="81"/>
      <c r="AD236" s="81"/>
      <c r="AE236" s="81"/>
      <c r="AF236" s="81"/>
      <c r="AG236" s="81"/>
      <c r="AH236" s="81"/>
      <c r="AI236" s="81"/>
      <c r="AJ236" s="81"/>
      <c r="AK236" s="81"/>
      <c r="AL236" s="81"/>
      <c r="AM236" s="81"/>
      <c r="AN236" s="81"/>
      <c r="AO236" s="81"/>
    </row>
    <row r="237">
      <c r="A237" s="95" t="s">
        <v>84</v>
      </c>
      <c r="B237" s="95">
        <v>819.0</v>
      </c>
      <c r="C237" s="95" t="s">
        <v>6582</v>
      </c>
      <c r="D237" s="81"/>
      <c r="E237" s="95" t="s">
        <v>6982</v>
      </c>
      <c r="F237" s="95">
        <v>9.42525465E8</v>
      </c>
      <c r="G237" s="95" t="s">
        <v>6983</v>
      </c>
      <c r="H237" s="95" t="s">
        <v>6623</v>
      </c>
      <c r="I237" s="95">
        <v>30.4</v>
      </c>
      <c r="J237" s="1888">
        <v>4700500.0</v>
      </c>
      <c r="K237" s="81"/>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c r="AI237" s="81"/>
      <c r="AJ237" s="81"/>
      <c r="AK237" s="81"/>
      <c r="AL237" s="81"/>
      <c r="AM237" s="81"/>
      <c r="AN237" s="81"/>
      <c r="AO237" s="81"/>
    </row>
    <row r="238">
      <c r="A238" s="95" t="s">
        <v>84</v>
      </c>
      <c r="B238" s="95">
        <v>820.0</v>
      </c>
      <c r="C238" s="95" t="s">
        <v>6582</v>
      </c>
      <c r="D238" s="81"/>
      <c r="E238" s="95" t="s">
        <v>6984</v>
      </c>
      <c r="F238" s="95">
        <v>9.65651536E8</v>
      </c>
      <c r="G238" s="95" t="s">
        <v>6985</v>
      </c>
      <c r="H238" s="95" t="s">
        <v>6629</v>
      </c>
      <c r="I238" s="95">
        <v>30.0</v>
      </c>
      <c r="J238" s="1888">
        <v>4700500.0</v>
      </c>
      <c r="K238" s="81"/>
      <c r="L238" s="81"/>
      <c r="M238" s="81"/>
      <c r="N238" s="81"/>
      <c r="O238" s="81"/>
      <c r="P238" s="81"/>
      <c r="Q238" s="81"/>
      <c r="R238" s="81"/>
      <c r="S238" s="81"/>
      <c r="T238" s="81"/>
      <c r="U238" s="81"/>
      <c r="V238" s="81"/>
      <c r="W238" s="81"/>
      <c r="X238" s="81"/>
      <c r="Y238" s="81"/>
      <c r="Z238" s="81"/>
      <c r="AA238" s="81"/>
      <c r="AB238" s="81"/>
      <c r="AC238" s="81"/>
      <c r="AD238" s="81"/>
      <c r="AE238" s="81"/>
      <c r="AF238" s="81"/>
      <c r="AG238" s="81"/>
      <c r="AH238" s="81"/>
      <c r="AI238" s="81"/>
      <c r="AJ238" s="81"/>
      <c r="AK238" s="81"/>
      <c r="AL238" s="81"/>
      <c r="AM238" s="81"/>
      <c r="AN238" s="81"/>
      <c r="AO238" s="81"/>
    </row>
    <row r="239">
      <c r="A239" s="95" t="s">
        <v>84</v>
      </c>
      <c r="B239" s="95">
        <v>901.0</v>
      </c>
      <c r="C239" s="95" t="s">
        <v>6582</v>
      </c>
      <c r="D239" s="81"/>
      <c r="E239" s="95" t="s">
        <v>6986</v>
      </c>
      <c r="F239" s="95">
        <v>9.00410999E8</v>
      </c>
      <c r="G239" s="95" t="s">
        <v>6987</v>
      </c>
      <c r="H239" s="95" t="s">
        <v>6585</v>
      </c>
      <c r="I239" s="95">
        <v>34.9</v>
      </c>
      <c r="J239" s="1888">
        <v>5602500.0</v>
      </c>
      <c r="K239" s="81"/>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c r="AI239" s="81"/>
      <c r="AJ239" s="81"/>
      <c r="AK239" s="81"/>
      <c r="AL239" s="81"/>
      <c r="AM239" s="81"/>
      <c r="AN239" s="81"/>
      <c r="AO239" s="81"/>
    </row>
    <row r="240">
      <c r="A240" s="95" t="s">
        <v>84</v>
      </c>
      <c r="B240" s="95">
        <v>902.0</v>
      </c>
      <c r="C240" s="95" t="s">
        <v>6582</v>
      </c>
      <c r="D240" s="81"/>
      <c r="E240" s="95" t="s">
        <v>6988</v>
      </c>
      <c r="F240" s="95">
        <v>8.02263001E8</v>
      </c>
      <c r="G240" s="95" t="s">
        <v>6989</v>
      </c>
      <c r="H240" s="95" t="s">
        <v>6588</v>
      </c>
      <c r="I240" s="95">
        <v>34.9</v>
      </c>
      <c r="J240" s="1888">
        <v>5600500.0</v>
      </c>
      <c r="K240" s="81"/>
      <c r="L240" s="81"/>
      <c r="M240" s="81"/>
      <c r="N240" s="81"/>
      <c r="O240" s="81"/>
      <c r="P240" s="81"/>
      <c r="Q240" s="81"/>
      <c r="R240" s="81"/>
      <c r="S240" s="81"/>
      <c r="T240" s="81"/>
      <c r="U240" s="81"/>
      <c r="V240" s="81"/>
      <c r="W240" s="81"/>
      <c r="X240" s="81"/>
      <c r="Y240" s="81"/>
      <c r="Z240" s="81"/>
      <c r="AA240" s="81"/>
      <c r="AB240" s="81"/>
      <c r="AC240" s="81"/>
      <c r="AD240" s="81"/>
      <c r="AE240" s="81"/>
      <c r="AF240" s="81"/>
      <c r="AG240" s="81"/>
      <c r="AH240" s="81"/>
      <c r="AI240" s="81"/>
      <c r="AJ240" s="81"/>
      <c r="AK240" s="81"/>
      <c r="AL240" s="81"/>
      <c r="AM240" s="81"/>
      <c r="AN240" s="81"/>
      <c r="AO240" s="81"/>
    </row>
    <row r="241">
      <c r="A241" s="95" t="s">
        <v>84</v>
      </c>
      <c r="B241" s="95">
        <v>903.0</v>
      </c>
      <c r="C241" s="95" t="s">
        <v>6582</v>
      </c>
      <c r="D241" s="81"/>
      <c r="E241" s="95" t="s">
        <v>6990</v>
      </c>
      <c r="F241" s="81">
        <f>+95988888088</f>
        <v>95988888088</v>
      </c>
      <c r="G241" s="95" t="s">
        <v>6991</v>
      </c>
      <c r="H241" s="95" t="s">
        <v>6591</v>
      </c>
      <c r="I241" s="95">
        <v>34.9</v>
      </c>
      <c r="J241" s="1888">
        <v>5400500.0</v>
      </c>
      <c r="K241" s="81"/>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c r="AI241" s="81"/>
      <c r="AJ241" s="81"/>
      <c r="AK241" s="81"/>
      <c r="AL241" s="81"/>
      <c r="AM241" s="81"/>
      <c r="AN241" s="81"/>
      <c r="AO241" s="81"/>
    </row>
    <row r="242">
      <c r="A242" s="95" t="s">
        <v>84</v>
      </c>
      <c r="B242" s="95">
        <v>904.0</v>
      </c>
      <c r="C242" s="95" t="s">
        <v>6582</v>
      </c>
      <c r="D242" s="81"/>
      <c r="E242" s="95" t="s">
        <v>6992</v>
      </c>
      <c r="F242" s="95">
        <v>8.68498818E8</v>
      </c>
      <c r="G242" s="95" t="s">
        <v>6993</v>
      </c>
      <c r="H242" s="95" t="s">
        <v>6594</v>
      </c>
      <c r="I242" s="95">
        <v>34.8</v>
      </c>
      <c r="J242" s="1888">
        <v>5400500.0</v>
      </c>
      <c r="K242" s="81"/>
      <c r="L242" s="81"/>
      <c r="M242" s="81"/>
      <c r="N242" s="81"/>
      <c r="O242" s="81"/>
      <c r="P242" s="81"/>
      <c r="Q242" s="81"/>
      <c r="R242" s="81"/>
      <c r="S242" s="81"/>
      <c r="T242" s="81"/>
      <c r="U242" s="81"/>
      <c r="V242" s="81"/>
      <c r="W242" s="81"/>
      <c r="X242" s="81"/>
      <c r="Y242" s="81"/>
      <c r="Z242" s="81"/>
      <c r="AA242" s="81"/>
      <c r="AB242" s="81"/>
      <c r="AC242" s="81"/>
      <c r="AD242" s="81"/>
      <c r="AE242" s="81"/>
      <c r="AF242" s="81"/>
      <c r="AG242" s="81"/>
      <c r="AH242" s="81"/>
      <c r="AI242" s="81"/>
      <c r="AJ242" s="81"/>
      <c r="AK242" s="81"/>
      <c r="AL242" s="81"/>
      <c r="AM242" s="81"/>
      <c r="AN242" s="81"/>
      <c r="AO242" s="81"/>
    </row>
    <row r="243">
      <c r="A243" s="95" t="s">
        <v>84</v>
      </c>
      <c r="B243" s="95">
        <v>905.0</v>
      </c>
      <c r="C243" s="95" t="s">
        <v>6582</v>
      </c>
      <c r="D243" s="81"/>
      <c r="E243" s="95" t="s">
        <v>6994</v>
      </c>
      <c r="F243" s="95">
        <v>8.28926395E8</v>
      </c>
      <c r="G243" s="81"/>
      <c r="H243" s="95" t="s">
        <v>6596</v>
      </c>
      <c r="I243" s="95">
        <v>34.3</v>
      </c>
      <c r="J243" s="1888">
        <v>5600500.0</v>
      </c>
      <c r="K243" s="81"/>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c r="AI243" s="81"/>
      <c r="AJ243" s="81"/>
      <c r="AK243" s="81"/>
      <c r="AL243" s="81"/>
      <c r="AM243" s="81"/>
      <c r="AN243" s="81"/>
      <c r="AO243" s="81"/>
    </row>
    <row r="244">
      <c r="A244" s="95" t="s">
        <v>84</v>
      </c>
      <c r="B244" s="95">
        <v>906.0</v>
      </c>
      <c r="C244" s="95" t="s">
        <v>6582</v>
      </c>
      <c r="D244" s="81"/>
      <c r="E244" s="95" t="s">
        <v>6995</v>
      </c>
      <c r="F244" s="95">
        <v>8.17325788E8</v>
      </c>
      <c r="G244" s="95" t="s">
        <v>6996</v>
      </c>
      <c r="H244" s="95" t="s">
        <v>6598</v>
      </c>
      <c r="I244" s="95">
        <v>34.6</v>
      </c>
      <c r="J244" s="1888">
        <v>5500500.0</v>
      </c>
      <c r="K244" s="81"/>
      <c r="L244" s="81"/>
      <c r="M244" s="81"/>
      <c r="N244" s="81"/>
      <c r="O244" s="81"/>
      <c r="P244" s="81"/>
      <c r="Q244" s="81"/>
      <c r="R244" s="81"/>
      <c r="S244" s="81"/>
      <c r="T244" s="81"/>
      <c r="U244" s="81"/>
      <c r="V244" s="81"/>
      <c r="W244" s="81"/>
      <c r="X244" s="81"/>
      <c r="Y244" s="81"/>
      <c r="Z244" s="81"/>
      <c r="AA244" s="81"/>
      <c r="AB244" s="81"/>
      <c r="AC244" s="81"/>
      <c r="AD244" s="81"/>
      <c r="AE244" s="81"/>
      <c r="AF244" s="81"/>
      <c r="AG244" s="81"/>
      <c r="AH244" s="81"/>
      <c r="AI244" s="81"/>
      <c r="AJ244" s="81"/>
      <c r="AK244" s="81"/>
      <c r="AL244" s="81"/>
      <c r="AM244" s="81"/>
      <c r="AN244" s="81"/>
      <c r="AO244" s="81"/>
    </row>
    <row r="245">
      <c r="A245" s="95" t="s">
        <v>84</v>
      </c>
      <c r="B245" s="95">
        <v>907.0</v>
      </c>
      <c r="C245" s="95" t="s">
        <v>6582</v>
      </c>
      <c r="D245" s="81"/>
      <c r="E245" s="95" t="s">
        <v>6997</v>
      </c>
      <c r="F245" s="95">
        <v>9.99149395E8</v>
      </c>
      <c r="G245" s="95" t="s">
        <v>6998</v>
      </c>
      <c r="H245" s="95" t="s">
        <v>6601</v>
      </c>
      <c r="I245" s="95">
        <v>34.9</v>
      </c>
      <c r="J245" s="1888">
        <v>5300500.0</v>
      </c>
      <c r="K245" s="81"/>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c r="AL245" s="81"/>
      <c r="AM245" s="81"/>
      <c r="AN245" s="81"/>
      <c r="AO245" s="81"/>
    </row>
    <row r="246">
      <c r="A246" s="95" t="s">
        <v>84</v>
      </c>
      <c r="B246" s="95">
        <v>908.0</v>
      </c>
      <c r="C246" s="95" t="s">
        <v>6582</v>
      </c>
      <c r="D246" s="81"/>
      <c r="E246" s="95" t="s">
        <v>6999</v>
      </c>
      <c r="F246" s="95">
        <v>8.74433341E8</v>
      </c>
      <c r="G246" s="95" t="s">
        <v>7000</v>
      </c>
      <c r="H246" s="95" t="s">
        <v>6603</v>
      </c>
      <c r="I246" s="95">
        <v>34.9</v>
      </c>
      <c r="J246" s="1888">
        <v>5300500.0</v>
      </c>
      <c r="K246" s="81"/>
      <c r="L246" s="81"/>
      <c r="M246" s="81"/>
      <c r="N246" s="81"/>
      <c r="O246" s="81"/>
      <c r="P246" s="81"/>
      <c r="Q246" s="81"/>
      <c r="R246" s="81"/>
      <c r="S246" s="81"/>
      <c r="T246" s="81"/>
      <c r="U246" s="81"/>
      <c r="V246" s="81"/>
      <c r="W246" s="81"/>
      <c r="X246" s="81"/>
      <c r="Y246" s="81"/>
      <c r="Z246" s="81"/>
      <c r="AA246" s="81"/>
      <c r="AB246" s="81"/>
      <c r="AC246" s="81"/>
      <c r="AD246" s="81"/>
      <c r="AE246" s="81"/>
      <c r="AF246" s="81"/>
      <c r="AG246" s="81"/>
      <c r="AH246" s="81"/>
      <c r="AI246" s="81"/>
      <c r="AJ246" s="81"/>
      <c r="AK246" s="81"/>
      <c r="AL246" s="81"/>
      <c r="AM246" s="81"/>
      <c r="AN246" s="81"/>
      <c r="AO246" s="81"/>
    </row>
    <row r="247">
      <c r="A247" s="95" t="s">
        <v>84</v>
      </c>
      <c r="B247" s="95">
        <v>909.0</v>
      </c>
      <c r="C247" s="95" t="s">
        <v>6582</v>
      </c>
      <c r="D247" s="81"/>
      <c r="E247" s="95" t="s">
        <v>7001</v>
      </c>
      <c r="F247" s="95">
        <v>8.98765156E8</v>
      </c>
      <c r="G247" s="95" t="s">
        <v>5186</v>
      </c>
      <c r="H247" s="95" t="s">
        <v>6601</v>
      </c>
      <c r="I247" s="95">
        <v>34.9</v>
      </c>
      <c r="J247" s="1888">
        <v>5300500.0</v>
      </c>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c r="AL247" s="81"/>
      <c r="AM247" s="81"/>
      <c r="AN247" s="81"/>
      <c r="AO247" s="81"/>
    </row>
    <row r="248">
      <c r="A248" s="95" t="s">
        <v>84</v>
      </c>
      <c r="B248" s="95">
        <v>910.0</v>
      </c>
      <c r="C248" s="95" t="s">
        <v>6582</v>
      </c>
      <c r="D248" s="81"/>
      <c r="E248" s="95" t="s">
        <v>7002</v>
      </c>
      <c r="F248" s="95">
        <v>9.66565697E8</v>
      </c>
      <c r="G248" s="95" t="s">
        <v>7003</v>
      </c>
      <c r="H248" s="95" t="s">
        <v>6603</v>
      </c>
      <c r="I248" s="95">
        <v>34.9</v>
      </c>
      <c r="J248" s="1888">
        <v>5300500.0</v>
      </c>
      <c r="K248" s="81"/>
      <c r="L248" s="81"/>
      <c r="M248" s="81"/>
      <c r="N248" s="81"/>
      <c r="O248" s="81"/>
      <c r="P248" s="81"/>
      <c r="Q248" s="81"/>
      <c r="R248" s="81"/>
      <c r="S248" s="81"/>
      <c r="T248" s="81"/>
      <c r="U248" s="81"/>
      <c r="V248" s="81"/>
      <c r="W248" s="81"/>
      <c r="X248" s="81"/>
      <c r="Y248" s="81"/>
      <c r="Z248" s="81"/>
      <c r="AA248" s="81"/>
      <c r="AB248" s="81"/>
      <c r="AC248" s="81"/>
      <c r="AD248" s="81"/>
      <c r="AE248" s="81"/>
      <c r="AF248" s="81"/>
      <c r="AG248" s="81"/>
      <c r="AH248" s="81"/>
      <c r="AI248" s="81"/>
      <c r="AJ248" s="81"/>
      <c r="AK248" s="81"/>
      <c r="AL248" s="81"/>
      <c r="AM248" s="81"/>
      <c r="AN248" s="81"/>
      <c r="AO248" s="81"/>
    </row>
    <row r="249">
      <c r="A249" s="95" t="s">
        <v>84</v>
      </c>
      <c r="B249" s="95">
        <v>911.0</v>
      </c>
      <c r="C249" s="95" t="s">
        <v>6582</v>
      </c>
      <c r="D249" s="81"/>
      <c r="E249" s="95" t="s">
        <v>7004</v>
      </c>
      <c r="F249" s="95">
        <v>9.51093091E8</v>
      </c>
      <c r="G249" s="95" t="s">
        <v>7005</v>
      </c>
      <c r="H249" s="95" t="s">
        <v>6611</v>
      </c>
      <c r="I249" s="95">
        <v>34.7</v>
      </c>
      <c r="J249" s="1888">
        <v>5400500.0</v>
      </c>
      <c r="K249" s="81"/>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c r="AI249" s="81"/>
      <c r="AJ249" s="81"/>
      <c r="AK249" s="81"/>
      <c r="AL249" s="81"/>
      <c r="AM249" s="81"/>
      <c r="AN249" s="81"/>
      <c r="AO249" s="81"/>
    </row>
    <row r="250">
      <c r="A250" s="95" t="s">
        <v>84</v>
      </c>
      <c r="B250" s="95">
        <v>912.0</v>
      </c>
      <c r="C250" s="95" t="s">
        <v>6582</v>
      </c>
      <c r="D250" s="81"/>
      <c r="E250" s="95" t="s">
        <v>7006</v>
      </c>
      <c r="F250" s="95">
        <v>9.88366664E8</v>
      </c>
      <c r="G250" s="95" t="s">
        <v>7007</v>
      </c>
      <c r="H250" s="95" t="s">
        <v>6614</v>
      </c>
      <c r="I250" s="95">
        <v>34.8</v>
      </c>
      <c r="J250" s="1888">
        <v>5500500.0</v>
      </c>
      <c r="K250" s="81"/>
      <c r="L250" s="81"/>
      <c r="M250" s="81"/>
      <c r="N250" s="81"/>
      <c r="O250" s="81"/>
      <c r="P250" s="81"/>
      <c r="Q250" s="81"/>
      <c r="R250" s="81"/>
      <c r="S250" s="81"/>
      <c r="T250" s="81"/>
      <c r="U250" s="81"/>
      <c r="V250" s="81"/>
      <c r="W250" s="81"/>
      <c r="X250" s="81"/>
      <c r="Y250" s="81"/>
      <c r="Z250" s="81"/>
      <c r="AA250" s="81"/>
      <c r="AB250" s="81"/>
      <c r="AC250" s="81"/>
      <c r="AD250" s="81"/>
      <c r="AE250" s="81"/>
      <c r="AF250" s="81"/>
      <c r="AG250" s="81"/>
      <c r="AH250" s="81"/>
      <c r="AI250" s="81"/>
      <c r="AJ250" s="81"/>
      <c r="AK250" s="81"/>
      <c r="AL250" s="81"/>
      <c r="AM250" s="81"/>
      <c r="AN250" s="81"/>
      <c r="AO250" s="81"/>
    </row>
    <row r="251">
      <c r="A251" s="95" t="s">
        <v>84</v>
      </c>
      <c r="B251" s="95">
        <v>913.0</v>
      </c>
      <c r="C251" s="95" t="s">
        <v>6582</v>
      </c>
      <c r="D251" s="81"/>
      <c r="E251" s="95" t="s">
        <v>6665</v>
      </c>
      <c r="F251" s="95">
        <v>8.13148572E8</v>
      </c>
      <c r="G251" s="81"/>
      <c r="H251" s="95" t="s">
        <v>6617</v>
      </c>
      <c r="I251" s="95">
        <v>30.8</v>
      </c>
      <c r="J251" s="1888">
        <v>5000500.0</v>
      </c>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c r="AI251" s="81"/>
      <c r="AJ251" s="81"/>
      <c r="AK251" s="81"/>
      <c r="AL251" s="81"/>
      <c r="AM251" s="81"/>
      <c r="AN251" s="81"/>
      <c r="AO251" s="81"/>
    </row>
    <row r="252">
      <c r="A252" s="95" t="s">
        <v>84</v>
      </c>
      <c r="B252" s="95">
        <v>914.0</v>
      </c>
      <c r="C252" s="95" t="s">
        <v>6582</v>
      </c>
      <c r="D252" s="81"/>
      <c r="E252" s="95" t="s">
        <v>7008</v>
      </c>
      <c r="F252" s="95">
        <v>8.29924241E8</v>
      </c>
      <c r="G252" s="95" t="s">
        <v>7009</v>
      </c>
      <c r="H252" s="95" t="s">
        <v>6620</v>
      </c>
      <c r="I252" s="95">
        <v>30.4</v>
      </c>
      <c r="J252" s="1888">
        <v>4850500.0</v>
      </c>
      <c r="K252" s="81"/>
      <c r="L252" s="81"/>
      <c r="M252" s="81"/>
      <c r="N252" s="81"/>
      <c r="O252" s="81"/>
      <c r="P252" s="81"/>
      <c r="Q252" s="81"/>
      <c r="R252" s="81"/>
      <c r="S252" s="81"/>
      <c r="T252" s="81"/>
      <c r="U252" s="81"/>
      <c r="V252" s="81"/>
      <c r="W252" s="81"/>
      <c r="X252" s="81"/>
      <c r="Y252" s="81"/>
      <c r="Z252" s="81"/>
      <c r="AA252" s="81"/>
      <c r="AB252" s="81"/>
      <c r="AC252" s="81"/>
      <c r="AD252" s="81"/>
      <c r="AE252" s="81"/>
      <c r="AF252" s="81"/>
      <c r="AG252" s="81"/>
      <c r="AH252" s="81"/>
      <c r="AI252" s="81"/>
      <c r="AJ252" s="81"/>
      <c r="AK252" s="81"/>
      <c r="AL252" s="81"/>
      <c r="AM252" s="81"/>
      <c r="AN252" s="81"/>
      <c r="AO252" s="81"/>
    </row>
    <row r="253">
      <c r="A253" s="95" t="s">
        <v>84</v>
      </c>
      <c r="B253" s="95">
        <v>915.0</v>
      </c>
      <c r="C253" s="95" t="s">
        <v>6582</v>
      </c>
      <c r="D253" s="81"/>
      <c r="E253" s="95" t="s">
        <v>6968</v>
      </c>
      <c r="F253" s="95">
        <v>8.19919245E8</v>
      </c>
      <c r="G253" s="81"/>
      <c r="H253" s="95" t="s">
        <v>6623</v>
      </c>
      <c r="I253" s="95">
        <v>30.4</v>
      </c>
      <c r="J253" s="1888">
        <v>4850500.0</v>
      </c>
      <c r="K253" s="81"/>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c r="AI253" s="81"/>
      <c r="AJ253" s="81"/>
      <c r="AK253" s="81"/>
      <c r="AL253" s="81"/>
      <c r="AM253" s="81"/>
      <c r="AN253" s="81"/>
      <c r="AO253" s="81"/>
    </row>
    <row r="254">
      <c r="A254" s="95" t="s">
        <v>84</v>
      </c>
      <c r="B254" s="95">
        <v>916.0</v>
      </c>
      <c r="C254" s="95" t="s">
        <v>6582</v>
      </c>
      <c r="D254" s="81"/>
      <c r="E254" s="95" t="s">
        <v>7010</v>
      </c>
      <c r="F254" s="95">
        <v>9.29429798E8</v>
      </c>
      <c r="G254" s="95" t="s">
        <v>7011</v>
      </c>
      <c r="H254" s="95" t="s">
        <v>6620</v>
      </c>
      <c r="I254" s="95">
        <v>30.4</v>
      </c>
      <c r="J254" s="1888">
        <v>4800500.0</v>
      </c>
      <c r="K254" s="81"/>
      <c r="L254" s="81"/>
      <c r="M254" s="81"/>
      <c r="N254" s="81"/>
      <c r="O254" s="81"/>
      <c r="P254" s="81"/>
      <c r="Q254" s="81"/>
      <c r="R254" s="81"/>
      <c r="S254" s="81"/>
      <c r="T254" s="81"/>
      <c r="U254" s="81"/>
      <c r="V254" s="81"/>
      <c r="W254" s="81"/>
      <c r="X254" s="81"/>
      <c r="Y254" s="81"/>
      <c r="Z254" s="81"/>
      <c r="AA254" s="81"/>
      <c r="AB254" s="81"/>
      <c r="AC254" s="81"/>
      <c r="AD254" s="81"/>
      <c r="AE254" s="81"/>
      <c r="AF254" s="81"/>
      <c r="AG254" s="81"/>
      <c r="AH254" s="81"/>
      <c r="AI254" s="81"/>
      <c r="AJ254" s="81"/>
      <c r="AK254" s="81"/>
      <c r="AL254" s="81"/>
      <c r="AM254" s="81"/>
      <c r="AN254" s="81"/>
      <c r="AO254" s="81"/>
    </row>
    <row r="255">
      <c r="A255" s="95" t="s">
        <v>84</v>
      </c>
      <c r="B255" s="95">
        <v>917.0</v>
      </c>
      <c r="C255" s="95" t="s">
        <v>6582</v>
      </c>
      <c r="D255" s="81"/>
      <c r="E255" s="95" t="s">
        <v>7012</v>
      </c>
      <c r="F255" s="95">
        <v>8.94742265E8</v>
      </c>
      <c r="G255" s="95" t="s">
        <v>7013</v>
      </c>
      <c r="H255" s="95" t="s">
        <v>6623</v>
      </c>
      <c r="I255" s="95">
        <v>30.4</v>
      </c>
      <c r="J255" s="1888">
        <v>4850500.0</v>
      </c>
      <c r="K255" s="81"/>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c r="AI255" s="81"/>
      <c r="AJ255" s="81"/>
      <c r="AK255" s="81"/>
      <c r="AL255" s="81"/>
      <c r="AM255" s="81"/>
      <c r="AN255" s="81"/>
      <c r="AO255" s="81"/>
    </row>
    <row r="256">
      <c r="A256" s="95" t="s">
        <v>84</v>
      </c>
      <c r="B256" s="95">
        <v>918.0</v>
      </c>
      <c r="C256" s="95" t="s">
        <v>6582</v>
      </c>
      <c r="D256" s="81"/>
      <c r="E256" s="95" t="s">
        <v>7014</v>
      </c>
      <c r="F256" s="95">
        <v>8.05408458E8</v>
      </c>
      <c r="G256" s="95" t="s">
        <v>7015</v>
      </c>
      <c r="H256" s="95" t="s">
        <v>6620</v>
      </c>
      <c r="I256" s="95">
        <v>30.4</v>
      </c>
      <c r="J256" s="1888">
        <v>4800500.0</v>
      </c>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81"/>
      <c r="AH256" s="81"/>
      <c r="AI256" s="81"/>
      <c r="AJ256" s="81"/>
      <c r="AK256" s="81"/>
      <c r="AL256" s="81"/>
      <c r="AM256" s="81"/>
      <c r="AN256" s="81"/>
      <c r="AO256" s="81"/>
    </row>
    <row r="257">
      <c r="A257" s="95" t="s">
        <v>84</v>
      </c>
      <c r="B257" s="95">
        <v>919.0</v>
      </c>
      <c r="C257" s="95" t="s">
        <v>6582</v>
      </c>
      <c r="D257" s="81"/>
      <c r="E257" s="95" t="s">
        <v>7016</v>
      </c>
      <c r="F257" s="95">
        <v>9.62655152E8</v>
      </c>
      <c r="G257" s="95" t="s">
        <v>7017</v>
      </c>
      <c r="H257" s="95" t="s">
        <v>6623</v>
      </c>
      <c r="I257" s="95">
        <v>30.4</v>
      </c>
      <c r="J257" s="1888">
        <v>4800500.0</v>
      </c>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c r="AI257" s="81"/>
      <c r="AJ257" s="81"/>
      <c r="AK257" s="81"/>
      <c r="AL257" s="81"/>
      <c r="AM257" s="81"/>
      <c r="AN257" s="81"/>
      <c r="AO257" s="81"/>
    </row>
    <row r="258">
      <c r="A258" s="95" t="s">
        <v>84</v>
      </c>
      <c r="B258" s="95">
        <v>920.0</v>
      </c>
      <c r="C258" s="95" t="s">
        <v>6582</v>
      </c>
      <c r="D258" s="81"/>
      <c r="E258" s="95" t="s">
        <v>7018</v>
      </c>
      <c r="F258" s="95">
        <v>8.32471212E8</v>
      </c>
      <c r="G258" s="81"/>
      <c r="H258" s="95" t="s">
        <v>6629</v>
      </c>
      <c r="I258" s="95">
        <v>30.0</v>
      </c>
      <c r="J258" s="1888">
        <v>4800500.0</v>
      </c>
      <c r="K258" s="81"/>
      <c r="L258" s="81"/>
      <c r="M258" s="81"/>
      <c r="N258" s="81"/>
      <c r="O258" s="81"/>
      <c r="P258" s="81"/>
      <c r="Q258" s="81"/>
      <c r="R258" s="81"/>
      <c r="S258" s="81"/>
      <c r="T258" s="81"/>
      <c r="U258" s="81"/>
      <c r="V258" s="81"/>
      <c r="W258" s="81"/>
      <c r="X258" s="81"/>
      <c r="Y258" s="81"/>
      <c r="Z258" s="81"/>
      <c r="AA258" s="81"/>
      <c r="AB258" s="81"/>
      <c r="AC258" s="81"/>
      <c r="AD258" s="81"/>
      <c r="AE258" s="81"/>
      <c r="AF258" s="81"/>
      <c r="AG258" s="81"/>
      <c r="AH258" s="81"/>
      <c r="AI258" s="81"/>
      <c r="AJ258" s="81"/>
      <c r="AK258" s="81"/>
      <c r="AL258" s="81"/>
      <c r="AM258" s="81"/>
      <c r="AN258" s="81"/>
      <c r="AO258" s="81"/>
    </row>
    <row r="259">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c r="AB259" s="81"/>
      <c r="AC259" s="81"/>
      <c r="AD259" s="81"/>
      <c r="AE259" s="81"/>
      <c r="AF259" s="81"/>
      <c r="AG259" s="81"/>
      <c r="AH259" s="81"/>
      <c r="AI259" s="81"/>
      <c r="AJ259" s="81"/>
      <c r="AK259" s="81"/>
      <c r="AL259" s="81"/>
      <c r="AM259" s="81"/>
      <c r="AN259" s="81"/>
      <c r="AO259" s="81"/>
    </row>
    <row r="260">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c r="AE260" s="81"/>
      <c r="AF260" s="81"/>
      <c r="AG260" s="81"/>
      <c r="AH260" s="81"/>
      <c r="AI260" s="81"/>
      <c r="AJ260" s="81"/>
      <c r="AK260" s="81"/>
      <c r="AL260" s="81"/>
      <c r="AM260" s="81"/>
      <c r="AN260" s="81"/>
      <c r="AO260" s="81"/>
    </row>
    <row r="261">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c r="AA261" s="81"/>
      <c r="AB261" s="81"/>
      <c r="AC261" s="81"/>
      <c r="AD261" s="81"/>
      <c r="AE261" s="81"/>
      <c r="AF261" s="81"/>
      <c r="AG261" s="81"/>
      <c r="AH261" s="81"/>
      <c r="AI261" s="81"/>
      <c r="AJ261" s="81"/>
      <c r="AK261" s="81"/>
      <c r="AL261" s="81"/>
      <c r="AM261" s="81"/>
      <c r="AN261" s="81"/>
      <c r="AO261" s="81"/>
    </row>
    <row r="262">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81"/>
      <c r="AB262" s="81"/>
      <c r="AC262" s="81"/>
      <c r="AD262" s="81"/>
      <c r="AE262" s="81"/>
      <c r="AF262" s="81"/>
      <c r="AG262" s="81"/>
      <c r="AH262" s="81"/>
      <c r="AI262" s="81"/>
      <c r="AJ262" s="81"/>
      <c r="AK262" s="81"/>
      <c r="AL262" s="81"/>
      <c r="AM262" s="81"/>
      <c r="AN262" s="81"/>
      <c r="AO262" s="81"/>
    </row>
    <row r="263">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c r="AA263" s="81"/>
      <c r="AB263" s="81"/>
      <c r="AC263" s="81"/>
      <c r="AD263" s="81"/>
      <c r="AE263" s="81"/>
      <c r="AF263" s="81"/>
      <c r="AG263" s="81"/>
      <c r="AH263" s="81"/>
      <c r="AI263" s="81"/>
      <c r="AJ263" s="81"/>
      <c r="AK263" s="81"/>
      <c r="AL263" s="81"/>
      <c r="AM263" s="81"/>
      <c r="AN263" s="81"/>
      <c r="AO263" s="81"/>
    </row>
    <row r="264">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c r="AA264" s="81"/>
      <c r="AB264" s="81"/>
      <c r="AC264" s="81"/>
      <c r="AD264" s="81"/>
      <c r="AE264" s="81"/>
      <c r="AF264" s="81"/>
      <c r="AG264" s="81"/>
      <c r="AH264" s="81"/>
      <c r="AI264" s="81"/>
      <c r="AJ264" s="81"/>
      <c r="AK264" s="81"/>
      <c r="AL264" s="81"/>
      <c r="AM264" s="81"/>
      <c r="AN264" s="81"/>
      <c r="AO264" s="81"/>
    </row>
    <row r="265">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c r="AA265" s="81"/>
      <c r="AB265" s="81"/>
      <c r="AC265" s="81"/>
      <c r="AD265" s="81"/>
      <c r="AE265" s="81"/>
      <c r="AF265" s="81"/>
      <c r="AG265" s="81"/>
      <c r="AH265" s="81"/>
      <c r="AI265" s="81"/>
      <c r="AJ265" s="81"/>
      <c r="AK265" s="81"/>
      <c r="AL265" s="81"/>
      <c r="AM265" s="81"/>
      <c r="AN265" s="81"/>
      <c r="AO265" s="81"/>
    </row>
    <row r="266">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c r="AA266" s="81"/>
      <c r="AB266" s="81"/>
      <c r="AC266" s="81"/>
      <c r="AD266" s="81"/>
      <c r="AE266" s="81"/>
      <c r="AF266" s="81"/>
      <c r="AG266" s="81"/>
      <c r="AH266" s="81"/>
      <c r="AI266" s="81"/>
      <c r="AJ266" s="81"/>
      <c r="AK266" s="81"/>
      <c r="AL266" s="81"/>
      <c r="AM266" s="81"/>
      <c r="AN266" s="81"/>
      <c r="AO266" s="81"/>
    </row>
    <row r="267">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c r="AA267" s="81"/>
      <c r="AB267" s="81"/>
      <c r="AC267" s="81"/>
      <c r="AD267" s="81"/>
      <c r="AE267" s="81"/>
      <c r="AF267" s="81"/>
      <c r="AG267" s="81"/>
      <c r="AH267" s="81"/>
      <c r="AI267" s="81"/>
      <c r="AJ267" s="81"/>
      <c r="AK267" s="81"/>
      <c r="AL267" s="81"/>
      <c r="AM267" s="81"/>
      <c r="AN267" s="81"/>
      <c r="AO267" s="81"/>
    </row>
    <row r="268">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c r="AA268" s="81"/>
      <c r="AB268" s="81"/>
      <c r="AC268" s="81"/>
      <c r="AD268" s="81"/>
      <c r="AE268" s="81"/>
      <c r="AF268" s="81"/>
      <c r="AG268" s="81"/>
      <c r="AH268" s="81"/>
      <c r="AI268" s="81"/>
      <c r="AJ268" s="81"/>
      <c r="AK268" s="81"/>
      <c r="AL268" s="81"/>
      <c r="AM268" s="81"/>
      <c r="AN268" s="81"/>
      <c r="AO268" s="81"/>
    </row>
    <row r="269">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c r="AA269" s="81"/>
      <c r="AB269" s="81"/>
      <c r="AC269" s="81"/>
      <c r="AD269" s="81"/>
      <c r="AE269" s="81"/>
      <c r="AF269" s="81"/>
      <c r="AG269" s="81"/>
      <c r="AH269" s="81"/>
      <c r="AI269" s="81"/>
      <c r="AJ269" s="81"/>
      <c r="AK269" s="81"/>
      <c r="AL269" s="81"/>
      <c r="AM269" s="81"/>
      <c r="AN269" s="81"/>
      <c r="AO269" s="81"/>
    </row>
    <row r="270">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c r="AA270" s="81"/>
      <c r="AB270" s="81"/>
      <c r="AC270" s="81"/>
      <c r="AD270" s="81"/>
      <c r="AE270" s="81"/>
      <c r="AF270" s="81"/>
      <c r="AG270" s="81"/>
      <c r="AH270" s="81"/>
      <c r="AI270" s="81"/>
      <c r="AJ270" s="81"/>
      <c r="AK270" s="81"/>
      <c r="AL270" s="81"/>
      <c r="AM270" s="81"/>
      <c r="AN270" s="81"/>
      <c r="AO270" s="81"/>
    </row>
    <row r="271">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c r="AB271" s="81"/>
      <c r="AC271" s="81"/>
      <c r="AD271" s="81"/>
      <c r="AE271" s="81"/>
      <c r="AF271" s="81"/>
      <c r="AG271" s="81"/>
      <c r="AH271" s="81"/>
      <c r="AI271" s="81"/>
      <c r="AJ271" s="81"/>
      <c r="AK271" s="81"/>
      <c r="AL271" s="81"/>
      <c r="AM271" s="81"/>
      <c r="AN271" s="81"/>
      <c r="AO271" s="81"/>
    </row>
    <row r="272">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c r="AA272" s="81"/>
      <c r="AB272" s="81"/>
      <c r="AC272" s="81"/>
      <c r="AD272" s="81"/>
      <c r="AE272" s="81"/>
      <c r="AF272" s="81"/>
      <c r="AG272" s="81"/>
      <c r="AH272" s="81"/>
      <c r="AI272" s="81"/>
      <c r="AJ272" s="81"/>
      <c r="AK272" s="81"/>
      <c r="AL272" s="81"/>
      <c r="AM272" s="81"/>
      <c r="AN272" s="81"/>
      <c r="AO272" s="81"/>
    </row>
    <row r="273">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c r="AA273" s="81"/>
      <c r="AB273" s="81"/>
      <c r="AC273" s="81"/>
      <c r="AD273" s="81"/>
      <c r="AE273" s="81"/>
      <c r="AF273" s="81"/>
      <c r="AG273" s="81"/>
      <c r="AH273" s="81"/>
      <c r="AI273" s="81"/>
      <c r="AJ273" s="81"/>
      <c r="AK273" s="81"/>
      <c r="AL273" s="81"/>
      <c r="AM273" s="81"/>
      <c r="AN273" s="81"/>
      <c r="AO273" s="81"/>
    </row>
    <row r="274">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c r="AB274" s="81"/>
      <c r="AC274" s="81"/>
      <c r="AD274" s="81"/>
      <c r="AE274" s="81"/>
      <c r="AF274" s="81"/>
      <c r="AG274" s="81"/>
      <c r="AH274" s="81"/>
      <c r="AI274" s="81"/>
      <c r="AJ274" s="81"/>
      <c r="AK274" s="81"/>
      <c r="AL274" s="81"/>
      <c r="AM274" s="81"/>
      <c r="AN274" s="81"/>
      <c r="AO274" s="81"/>
    </row>
    <row r="275">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c r="AB275" s="81"/>
      <c r="AC275" s="81"/>
      <c r="AD275" s="81"/>
      <c r="AE275" s="81"/>
      <c r="AF275" s="81"/>
      <c r="AG275" s="81"/>
      <c r="AH275" s="81"/>
      <c r="AI275" s="81"/>
      <c r="AJ275" s="81"/>
      <c r="AK275" s="81"/>
      <c r="AL275" s="81"/>
      <c r="AM275" s="81"/>
      <c r="AN275" s="81"/>
      <c r="AO275" s="81"/>
    </row>
    <row r="276">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c r="AA276" s="81"/>
      <c r="AB276" s="81"/>
      <c r="AC276" s="81"/>
      <c r="AD276" s="81"/>
      <c r="AE276" s="81"/>
      <c r="AF276" s="81"/>
      <c r="AG276" s="81"/>
      <c r="AH276" s="81"/>
      <c r="AI276" s="81"/>
      <c r="AJ276" s="81"/>
      <c r="AK276" s="81"/>
      <c r="AL276" s="81"/>
      <c r="AM276" s="81"/>
      <c r="AN276" s="81"/>
      <c r="AO276" s="81"/>
    </row>
    <row r="277">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c r="AA277" s="81"/>
      <c r="AB277" s="81"/>
      <c r="AC277" s="81"/>
      <c r="AD277" s="81"/>
      <c r="AE277" s="81"/>
      <c r="AF277" s="81"/>
      <c r="AG277" s="81"/>
      <c r="AH277" s="81"/>
      <c r="AI277" s="81"/>
      <c r="AJ277" s="81"/>
      <c r="AK277" s="81"/>
      <c r="AL277" s="81"/>
      <c r="AM277" s="81"/>
      <c r="AN277" s="81"/>
      <c r="AO277" s="81"/>
    </row>
    <row r="278">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c r="AA278" s="81"/>
      <c r="AB278" s="81"/>
      <c r="AC278" s="81"/>
      <c r="AD278" s="81"/>
      <c r="AE278" s="81"/>
      <c r="AF278" s="81"/>
      <c r="AG278" s="81"/>
      <c r="AH278" s="81"/>
      <c r="AI278" s="81"/>
      <c r="AJ278" s="81"/>
      <c r="AK278" s="81"/>
      <c r="AL278" s="81"/>
      <c r="AM278" s="81"/>
      <c r="AN278" s="81"/>
      <c r="AO278" s="81"/>
    </row>
    <row r="279">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c r="AA279" s="81"/>
      <c r="AB279" s="81"/>
      <c r="AC279" s="81"/>
      <c r="AD279" s="81"/>
      <c r="AE279" s="81"/>
      <c r="AF279" s="81"/>
      <c r="AG279" s="81"/>
      <c r="AH279" s="81"/>
      <c r="AI279" s="81"/>
      <c r="AJ279" s="81"/>
      <c r="AK279" s="81"/>
      <c r="AL279" s="81"/>
      <c r="AM279" s="81"/>
      <c r="AN279" s="81"/>
      <c r="AO279" s="81"/>
    </row>
    <row r="280">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c r="AA280" s="81"/>
      <c r="AB280" s="81"/>
      <c r="AC280" s="81"/>
      <c r="AD280" s="81"/>
      <c r="AE280" s="81"/>
      <c r="AF280" s="81"/>
      <c r="AG280" s="81"/>
      <c r="AH280" s="81"/>
      <c r="AI280" s="81"/>
      <c r="AJ280" s="81"/>
      <c r="AK280" s="81"/>
      <c r="AL280" s="81"/>
      <c r="AM280" s="81"/>
      <c r="AN280" s="81"/>
      <c r="AO280" s="81"/>
    </row>
    <row r="28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c r="AA281" s="81"/>
      <c r="AB281" s="81"/>
      <c r="AC281" s="81"/>
      <c r="AD281" s="81"/>
      <c r="AE281" s="81"/>
      <c r="AF281" s="81"/>
      <c r="AG281" s="81"/>
      <c r="AH281" s="81"/>
      <c r="AI281" s="81"/>
      <c r="AJ281" s="81"/>
      <c r="AK281" s="81"/>
      <c r="AL281" s="81"/>
      <c r="AM281" s="81"/>
      <c r="AN281" s="81"/>
      <c r="AO281" s="81"/>
    </row>
    <row r="282">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c r="AA282" s="81"/>
      <c r="AB282" s="81"/>
      <c r="AC282" s="81"/>
      <c r="AD282" s="81"/>
      <c r="AE282" s="81"/>
      <c r="AF282" s="81"/>
      <c r="AG282" s="81"/>
      <c r="AH282" s="81"/>
      <c r="AI282" s="81"/>
      <c r="AJ282" s="81"/>
      <c r="AK282" s="81"/>
      <c r="AL282" s="81"/>
      <c r="AM282" s="81"/>
      <c r="AN282" s="81"/>
      <c r="AO282" s="81"/>
    </row>
    <row r="283">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c r="AA283" s="81"/>
      <c r="AB283" s="81"/>
      <c r="AC283" s="81"/>
      <c r="AD283" s="81"/>
      <c r="AE283" s="81"/>
      <c r="AF283" s="81"/>
      <c r="AG283" s="81"/>
      <c r="AH283" s="81"/>
      <c r="AI283" s="81"/>
      <c r="AJ283" s="81"/>
      <c r="AK283" s="81"/>
      <c r="AL283" s="81"/>
      <c r="AM283" s="81"/>
      <c r="AN283" s="81"/>
      <c r="AO283" s="81"/>
    </row>
    <row r="284">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c r="AA284" s="81"/>
      <c r="AB284" s="81"/>
      <c r="AC284" s="81"/>
      <c r="AD284" s="81"/>
      <c r="AE284" s="81"/>
      <c r="AF284" s="81"/>
      <c r="AG284" s="81"/>
      <c r="AH284" s="81"/>
      <c r="AI284" s="81"/>
      <c r="AJ284" s="81"/>
      <c r="AK284" s="81"/>
      <c r="AL284" s="81"/>
      <c r="AM284" s="81"/>
      <c r="AN284" s="81"/>
      <c r="AO284" s="81"/>
    </row>
    <row r="285">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c r="AA285" s="81"/>
      <c r="AB285" s="81"/>
      <c r="AC285" s="81"/>
      <c r="AD285" s="81"/>
      <c r="AE285" s="81"/>
      <c r="AF285" s="81"/>
      <c r="AG285" s="81"/>
      <c r="AH285" s="81"/>
      <c r="AI285" s="81"/>
      <c r="AJ285" s="81"/>
      <c r="AK285" s="81"/>
      <c r="AL285" s="81"/>
      <c r="AM285" s="81"/>
      <c r="AN285" s="81"/>
      <c r="AO285" s="81"/>
    </row>
    <row r="286">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c r="AA286" s="81"/>
      <c r="AB286" s="81"/>
      <c r="AC286" s="81"/>
      <c r="AD286" s="81"/>
      <c r="AE286" s="81"/>
      <c r="AF286" s="81"/>
      <c r="AG286" s="81"/>
      <c r="AH286" s="81"/>
      <c r="AI286" s="81"/>
      <c r="AJ286" s="81"/>
      <c r="AK286" s="81"/>
      <c r="AL286" s="81"/>
      <c r="AM286" s="81"/>
      <c r="AN286" s="81"/>
      <c r="AO286" s="81"/>
    </row>
    <row r="287">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c r="AA287" s="81"/>
      <c r="AB287" s="81"/>
      <c r="AC287" s="81"/>
      <c r="AD287" s="81"/>
      <c r="AE287" s="81"/>
      <c r="AF287" s="81"/>
      <c r="AG287" s="81"/>
      <c r="AH287" s="81"/>
      <c r="AI287" s="81"/>
      <c r="AJ287" s="81"/>
      <c r="AK287" s="81"/>
      <c r="AL287" s="81"/>
      <c r="AM287" s="81"/>
      <c r="AN287" s="81"/>
      <c r="AO287" s="81"/>
    </row>
    <row r="288">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c r="AA288" s="81"/>
      <c r="AB288" s="81"/>
      <c r="AC288" s="81"/>
      <c r="AD288" s="81"/>
      <c r="AE288" s="81"/>
      <c r="AF288" s="81"/>
      <c r="AG288" s="81"/>
      <c r="AH288" s="81"/>
      <c r="AI288" s="81"/>
      <c r="AJ288" s="81"/>
      <c r="AK288" s="81"/>
      <c r="AL288" s="81"/>
      <c r="AM288" s="81"/>
      <c r="AN288" s="81"/>
      <c r="AO288" s="81"/>
    </row>
    <row r="289">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c r="AA289" s="81"/>
      <c r="AB289" s="81"/>
      <c r="AC289" s="81"/>
      <c r="AD289" s="81"/>
      <c r="AE289" s="81"/>
      <c r="AF289" s="81"/>
      <c r="AG289" s="81"/>
      <c r="AH289" s="81"/>
      <c r="AI289" s="81"/>
      <c r="AJ289" s="81"/>
      <c r="AK289" s="81"/>
      <c r="AL289" s="81"/>
      <c r="AM289" s="81"/>
      <c r="AN289" s="81"/>
      <c r="AO289" s="81"/>
    </row>
    <row r="290">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c r="AA290" s="81"/>
      <c r="AB290" s="81"/>
      <c r="AC290" s="81"/>
      <c r="AD290" s="81"/>
      <c r="AE290" s="81"/>
      <c r="AF290" s="81"/>
      <c r="AG290" s="81"/>
      <c r="AH290" s="81"/>
      <c r="AI290" s="81"/>
      <c r="AJ290" s="81"/>
      <c r="AK290" s="81"/>
      <c r="AL290" s="81"/>
      <c r="AM290" s="81"/>
      <c r="AN290" s="81"/>
      <c r="AO290" s="81"/>
    </row>
    <row r="291">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c r="AA291" s="81"/>
      <c r="AB291" s="81"/>
      <c r="AC291" s="81"/>
      <c r="AD291" s="81"/>
      <c r="AE291" s="81"/>
      <c r="AF291" s="81"/>
      <c r="AG291" s="81"/>
      <c r="AH291" s="81"/>
      <c r="AI291" s="81"/>
      <c r="AJ291" s="81"/>
      <c r="AK291" s="81"/>
      <c r="AL291" s="81"/>
      <c r="AM291" s="81"/>
      <c r="AN291" s="81"/>
      <c r="AO291" s="81"/>
    </row>
    <row r="292">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c r="AA292" s="81"/>
      <c r="AB292" s="81"/>
      <c r="AC292" s="81"/>
      <c r="AD292" s="81"/>
      <c r="AE292" s="81"/>
      <c r="AF292" s="81"/>
      <c r="AG292" s="81"/>
      <c r="AH292" s="81"/>
      <c r="AI292" s="81"/>
      <c r="AJ292" s="81"/>
      <c r="AK292" s="81"/>
      <c r="AL292" s="81"/>
      <c r="AM292" s="81"/>
      <c r="AN292" s="81"/>
      <c r="AO292" s="81"/>
    </row>
    <row r="293">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c r="AA293" s="81"/>
      <c r="AB293" s="81"/>
      <c r="AC293" s="81"/>
      <c r="AD293" s="81"/>
      <c r="AE293" s="81"/>
      <c r="AF293" s="81"/>
      <c r="AG293" s="81"/>
      <c r="AH293" s="81"/>
      <c r="AI293" s="81"/>
      <c r="AJ293" s="81"/>
      <c r="AK293" s="81"/>
      <c r="AL293" s="81"/>
      <c r="AM293" s="81"/>
      <c r="AN293" s="81"/>
      <c r="AO293" s="81"/>
    </row>
    <row r="294">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c r="AA294" s="81"/>
      <c r="AB294" s="81"/>
      <c r="AC294" s="81"/>
      <c r="AD294" s="81"/>
      <c r="AE294" s="81"/>
      <c r="AF294" s="81"/>
      <c r="AG294" s="81"/>
      <c r="AH294" s="81"/>
      <c r="AI294" s="81"/>
      <c r="AJ294" s="81"/>
      <c r="AK294" s="81"/>
      <c r="AL294" s="81"/>
      <c r="AM294" s="81"/>
      <c r="AN294" s="81"/>
      <c r="AO294" s="81"/>
    </row>
    <row r="295">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c r="AA295" s="81"/>
      <c r="AB295" s="81"/>
      <c r="AC295" s="81"/>
      <c r="AD295" s="81"/>
      <c r="AE295" s="81"/>
      <c r="AF295" s="81"/>
      <c r="AG295" s="81"/>
      <c r="AH295" s="81"/>
      <c r="AI295" s="81"/>
      <c r="AJ295" s="81"/>
      <c r="AK295" s="81"/>
      <c r="AL295" s="81"/>
      <c r="AM295" s="81"/>
      <c r="AN295" s="81"/>
      <c r="AO295" s="81"/>
    </row>
    <row r="296">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c r="AB296" s="81"/>
      <c r="AC296" s="81"/>
      <c r="AD296" s="81"/>
      <c r="AE296" s="81"/>
      <c r="AF296" s="81"/>
      <c r="AG296" s="81"/>
      <c r="AH296" s="81"/>
      <c r="AI296" s="81"/>
      <c r="AJ296" s="81"/>
      <c r="AK296" s="81"/>
      <c r="AL296" s="81"/>
      <c r="AM296" s="81"/>
      <c r="AN296" s="81"/>
      <c r="AO296" s="81"/>
    </row>
    <row r="297">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c r="AA297" s="81"/>
      <c r="AB297" s="81"/>
      <c r="AC297" s="81"/>
      <c r="AD297" s="81"/>
      <c r="AE297" s="81"/>
      <c r="AF297" s="81"/>
      <c r="AG297" s="81"/>
      <c r="AH297" s="81"/>
      <c r="AI297" s="81"/>
      <c r="AJ297" s="81"/>
      <c r="AK297" s="81"/>
      <c r="AL297" s="81"/>
      <c r="AM297" s="81"/>
      <c r="AN297" s="81"/>
      <c r="AO297" s="81"/>
    </row>
    <row r="298">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c r="AA298" s="81"/>
      <c r="AB298" s="81"/>
      <c r="AC298" s="81"/>
      <c r="AD298" s="81"/>
      <c r="AE298" s="81"/>
      <c r="AF298" s="81"/>
      <c r="AG298" s="81"/>
      <c r="AH298" s="81"/>
      <c r="AI298" s="81"/>
      <c r="AJ298" s="81"/>
      <c r="AK298" s="81"/>
      <c r="AL298" s="81"/>
      <c r="AM298" s="81"/>
      <c r="AN298" s="81"/>
      <c r="AO298" s="81"/>
    </row>
    <row r="299">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c r="AA299" s="81"/>
      <c r="AB299" s="81"/>
      <c r="AC299" s="81"/>
      <c r="AD299" s="81"/>
      <c r="AE299" s="81"/>
      <c r="AF299" s="81"/>
      <c r="AG299" s="81"/>
      <c r="AH299" s="81"/>
      <c r="AI299" s="81"/>
      <c r="AJ299" s="81"/>
      <c r="AK299" s="81"/>
      <c r="AL299" s="81"/>
      <c r="AM299" s="81"/>
      <c r="AN299" s="81"/>
      <c r="AO299" s="81"/>
    </row>
    <row r="300">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c r="AB300" s="81"/>
      <c r="AC300" s="81"/>
      <c r="AD300" s="81"/>
      <c r="AE300" s="81"/>
      <c r="AF300" s="81"/>
      <c r="AG300" s="81"/>
      <c r="AH300" s="81"/>
      <c r="AI300" s="81"/>
      <c r="AJ300" s="81"/>
      <c r="AK300" s="81"/>
      <c r="AL300" s="81"/>
      <c r="AM300" s="81"/>
      <c r="AN300" s="81"/>
      <c r="AO300" s="81"/>
    </row>
    <row r="301">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c r="AA301" s="81"/>
      <c r="AB301" s="81"/>
      <c r="AC301" s="81"/>
      <c r="AD301" s="81"/>
      <c r="AE301" s="81"/>
      <c r="AF301" s="81"/>
      <c r="AG301" s="81"/>
      <c r="AH301" s="81"/>
      <c r="AI301" s="81"/>
      <c r="AJ301" s="81"/>
      <c r="AK301" s="81"/>
      <c r="AL301" s="81"/>
      <c r="AM301" s="81"/>
      <c r="AN301" s="81"/>
      <c r="AO301" s="81"/>
    </row>
    <row r="302">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c r="AA302" s="81"/>
      <c r="AB302" s="81"/>
      <c r="AC302" s="81"/>
      <c r="AD302" s="81"/>
      <c r="AE302" s="81"/>
      <c r="AF302" s="81"/>
      <c r="AG302" s="81"/>
      <c r="AH302" s="81"/>
      <c r="AI302" s="81"/>
      <c r="AJ302" s="81"/>
      <c r="AK302" s="81"/>
      <c r="AL302" s="81"/>
      <c r="AM302" s="81"/>
      <c r="AN302" s="81"/>
      <c r="AO302" s="81"/>
    </row>
    <row r="303">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c r="AA303" s="81"/>
      <c r="AB303" s="81"/>
      <c r="AC303" s="81"/>
      <c r="AD303" s="81"/>
      <c r="AE303" s="81"/>
      <c r="AF303" s="81"/>
      <c r="AG303" s="81"/>
      <c r="AH303" s="81"/>
      <c r="AI303" s="81"/>
      <c r="AJ303" s="81"/>
      <c r="AK303" s="81"/>
      <c r="AL303" s="81"/>
      <c r="AM303" s="81"/>
      <c r="AN303" s="81"/>
      <c r="AO303" s="81"/>
    </row>
    <row r="304">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c r="AA304" s="81"/>
      <c r="AB304" s="81"/>
      <c r="AC304" s="81"/>
      <c r="AD304" s="81"/>
      <c r="AE304" s="81"/>
      <c r="AF304" s="81"/>
      <c r="AG304" s="81"/>
      <c r="AH304" s="81"/>
      <c r="AI304" s="81"/>
      <c r="AJ304" s="81"/>
      <c r="AK304" s="81"/>
      <c r="AL304" s="81"/>
      <c r="AM304" s="81"/>
      <c r="AN304" s="81"/>
      <c r="AO304" s="81"/>
    </row>
    <row r="305">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c r="AA305" s="81"/>
      <c r="AB305" s="81"/>
      <c r="AC305" s="81"/>
      <c r="AD305" s="81"/>
      <c r="AE305" s="81"/>
      <c r="AF305" s="81"/>
      <c r="AG305" s="81"/>
      <c r="AH305" s="81"/>
      <c r="AI305" s="81"/>
      <c r="AJ305" s="81"/>
      <c r="AK305" s="81"/>
      <c r="AL305" s="81"/>
      <c r="AM305" s="81"/>
      <c r="AN305" s="81"/>
      <c r="AO305" s="81"/>
    </row>
    <row r="306">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c r="AA306" s="81"/>
      <c r="AB306" s="81"/>
      <c r="AC306" s="81"/>
      <c r="AD306" s="81"/>
      <c r="AE306" s="81"/>
      <c r="AF306" s="81"/>
      <c r="AG306" s="81"/>
      <c r="AH306" s="81"/>
      <c r="AI306" s="81"/>
      <c r="AJ306" s="81"/>
      <c r="AK306" s="81"/>
      <c r="AL306" s="81"/>
      <c r="AM306" s="81"/>
      <c r="AN306" s="81"/>
      <c r="AO306" s="81"/>
    </row>
    <row r="307">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c r="AA307" s="81"/>
      <c r="AB307" s="81"/>
      <c r="AC307" s="81"/>
      <c r="AD307" s="81"/>
      <c r="AE307" s="81"/>
      <c r="AF307" s="81"/>
      <c r="AG307" s="81"/>
      <c r="AH307" s="81"/>
      <c r="AI307" s="81"/>
      <c r="AJ307" s="81"/>
      <c r="AK307" s="81"/>
      <c r="AL307" s="81"/>
      <c r="AM307" s="81"/>
      <c r="AN307" s="81"/>
      <c r="AO307" s="81"/>
    </row>
    <row r="308">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c r="AA308" s="81"/>
      <c r="AB308" s="81"/>
      <c r="AC308" s="81"/>
      <c r="AD308" s="81"/>
      <c r="AE308" s="81"/>
      <c r="AF308" s="81"/>
      <c r="AG308" s="81"/>
      <c r="AH308" s="81"/>
      <c r="AI308" s="81"/>
      <c r="AJ308" s="81"/>
      <c r="AK308" s="81"/>
      <c r="AL308" s="81"/>
      <c r="AM308" s="81"/>
      <c r="AN308" s="81"/>
      <c r="AO308" s="81"/>
    </row>
    <row r="309">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c r="AA309" s="81"/>
      <c r="AB309" s="81"/>
      <c r="AC309" s="81"/>
      <c r="AD309" s="81"/>
      <c r="AE309" s="81"/>
      <c r="AF309" s="81"/>
      <c r="AG309" s="81"/>
      <c r="AH309" s="81"/>
      <c r="AI309" s="81"/>
      <c r="AJ309" s="81"/>
      <c r="AK309" s="81"/>
      <c r="AL309" s="81"/>
      <c r="AM309" s="81"/>
      <c r="AN309" s="81"/>
      <c r="AO309" s="81"/>
    </row>
    <row r="310">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c r="AA310" s="81"/>
      <c r="AB310" s="81"/>
      <c r="AC310" s="81"/>
      <c r="AD310" s="81"/>
      <c r="AE310" s="81"/>
      <c r="AF310" s="81"/>
      <c r="AG310" s="81"/>
      <c r="AH310" s="81"/>
      <c r="AI310" s="81"/>
      <c r="AJ310" s="81"/>
      <c r="AK310" s="81"/>
      <c r="AL310" s="81"/>
      <c r="AM310" s="81"/>
      <c r="AN310" s="81"/>
      <c r="AO310" s="81"/>
    </row>
    <row r="311">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c r="AA311" s="81"/>
      <c r="AB311" s="81"/>
      <c r="AC311" s="81"/>
      <c r="AD311" s="81"/>
      <c r="AE311" s="81"/>
      <c r="AF311" s="81"/>
      <c r="AG311" s="81"/>
      <c r="AH311" s="81"/>
      <c r="AI311" s="81"/>
      <c r="AJ311" s="81"/>
      <c r="AK311" s="81"/>
      <c r="AL311" s="81"/>
      <c r="AM311" s="81"/>
      <c r="AN311" s="81"/>
      <c r="AO311" s="81"/>
    </row>
    <row r="312">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c r="AA312" s="81"/>
      <c r="AB312" s="81"/>
      <c r="AC312" s="81"/>
      <c r="AD312" s="81"/>
      <c r="AE312" s="81"/>
      <c r="AF312" s="81"/>
      <c r="AG312" s="81"/>
      <c r="AH312" s="81"/>
      <c r="AI312" s="81"/>
      <c r="AJ312" s="81"/>
      <c r="AK312" s="81"/>
      <c r="AL312" s="81"/>
      <c r="AM312" s="81"/>
      <c r="AN312" s="81"/>
      <c r="AO312" s="81"/>
    </row>
    <row r="313">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c r="AA313" s="81"/>
      <c r="AB313" s="81"/>
      <c r="AC313" s="81"/>
      <c r="AD313" s="81"/>
      <c r="AE313" s="81"/>
      <c r="AF313" s="81"/>
      <c r="AG313" s="81"/>
      <c r="AH313" s="81"/>
      <c r="AI313" s="81"/>
      <c r="AJ313" s="81"/>
      <c r="AK313" s="81"/>
      <c r="AL313" s="81"/>
      <c r="AM313" s="81"/>
      <c r="AN313" s="81"/>
      <c r="AO313" s="81"/>
    </row>
    <row r="314">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c r="AA314" s="81"/>
      <c r="AB314" s="81"/>
      <c r="AC314" s="81"/>
      <c r="AD314" s="81"/>
      <c r="AE314" s="81"/>
      <c r="AF314" s="81"/>
      <c r="AG314" s="81"/>
      <c r="AH314" s="81"/>
      <c r="AI314" s="81"/>
      <c r="AJ314" s="81"/>
      <c r="AK314" s="81"/>
      <c r="AL314" s="81"/>
      <c r="AM314" s="81"/>
      <c r="AN314" s="81"/>
      <c r="AO314" s="81"/>
    </row>
    <row r="315">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c r="AA315" s="81"/>
      <c r="AB315" s="81"/>
      <c r="AC315" s="81"/>
      <c r="AD315" s="81"/>
      <c r="AE315" s="81"/>
      <c r="AF315" s="81"/>
      <c r="AG315" s="81"/>
      <c r="AH315" s="81"/>
      <c r="AI315" s="81"/>
      <c r="AJ315" s="81"/>
      <c r="AK315" s="81"/>
      <c r="AL315" s="81"/>
      <c r="AM315" s="81"/>
      <c r="AN315" s="81"/>
      <c r="AO315" s="81"/>
    </row>
    <row r="316">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c r="AA316" s="81"/>
      <c r="AB316" s="81"/>
      <c r="AC316" s="81"/>
      <c r="AD316" s="81"/>
      <c r="AE316" s="81"/>
      <c r="AF316" s="81"/>
      <c r="AG316" s="81"/>
      <c r="AH316" s="81"/>
      <c r="AI316" s="81"/>
      <c r="AJ316" s="81"/>
      <c r="AK316" s="81"/>
      <c r="AL316" s="81"/>
      <c r="AM316" s="81"/>
      <c r="AN316" s="81"/>
      <c r="AO316" s="81"/>
    </row>
    <row r="317">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c r="AA317" s="81"/>
      <c r="AB317" s="81"/>
      <c r="AC317" s="81"/>
      <c r="AD317" s="81"/>
      <c r="AE317" s="81"/>
      <c r="AF317" s="81"/>
      <c r="AG317" s="81"/>
      <c r="AH317" s="81"/>
      <c r="AI317" s="81"/>
      <c r="AJ317" s="81"/>
      <c r="AK317" s="81"/>
      <c r="AL317" s="81"/>
      <c r="AM317" s="81"/>
      <c r="AN317" s="81"/>
      <c r="AO317" s="81"/>
    </row>
    <row r="318">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c r="AA318" s="81"/>
      <c r="AB318" s="81"/>
      <c r="AC318" s="81"/>
      <c r="AD318" s="81"/>
      <c r="AE318" s="81"/>
      <c r="AF318" s="81"/>
      <c r="AG318" s="81"/>
      <c r="AH318" s="81"/>
      <c r="AI318" s="81"/>
      <c r="AJ318" s="81"/>
      <c r="AK318" s="81"/>
      <c r="AL318" s="81"/>
      <c r="AM318" s="81"/>
      <c r="AN318" s="81"/>
      <c r="AO318" s="81"/>
    </row>
    <row r="319">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c r="AA319" s="81"/>
      <c r="AB319" s="81"/>
      <c r="AC319" s="81"/>
      <c r="AD319" s="81"/>
      <c r="AE319" s="81"/>
      <c r="AF319" s="81"/>
      <c r="AG319" s="81"/>
      <c r="AH319" s="81"/>
      <c r="AI319" s="81"/>
      <c r="AJ319" s="81"/>
      <c r="AK319" s="81"/>
      <c r="AL319" s="81"/>
      <c r="AM319" s="81"/>
      <c r="AN319" s="81"/>
      <c r="AO319" s="81"/>
    </row>
    <row r="320">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c r="AA320" s="81"/>
      <c r="AB320" s="81"/>
      <c r="AC320" s="81"/>
      <c r="AD320" s="81"/>
      <c r="AE320" s="81"/>
      <c r="AF320" s="81"/>
      <c r="AG320" s="81"/>
      <c r="AH320" s="81"/>
      <c r="AI320" s="81"/>
      <c r="AJ320" s="81"/>
      <c r="AK320" s="81"/>
      <c r="AL320" s="81"/>
      <c r="AM320" s="81"/>
      <c r="AN320" s="81"/>
      <c r="AO320" s="81"/>
    </row>
    <row r="321">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c r="AA321" s="81"/>
      <c r="AB321" s="81"/>
      <c r="AC321" s="81"/>
      <c r="AD321" s="81"/>
      <c r="AE321" s="81"/>
      <c r="AF321" s="81"/>
      <c r="AG321" s="81"/>
      <c r="AH321" s="81"/>
      <c r="AI321" s="81"/>
      <c r="AJ321" s="81"/>
      <c r="AK321" s="81"/>
      <c r="AL321" s="81"/>
      <c r="AM321" s="81"/>
      <c r="AN321" s="81"/>
      <c r="AO321" s="81"/>
    </row>
    <row r="322">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c r="AA322" s="81"/>
      <c r="AB322" s="81"/>
      <c r="AC322" s="81"/>
      <c r="AD322" s="81"/>
      <c r="AE322" s="81"/>
      <c r="AF322" s="81"/>
      <c r="AG322" s="81"/>
      <c r="AH322" s="81"/>
      <c r="AI322" s="81"/>
      <c r="AJ322" s="81"/>
      <c r="AK322" s="81"/>
      <c r="AL322" s="81"/>
      <c r="AM322" s="81"/>
      <c r="AN322" s="81"/>
      <c r="AO322" s="81"/>
    </row>
    <row r="323">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c r="AA323" s="81"/>
      <c r="AB323" s="81"/>
      <c r="AC323" s="81"/>
      <c r="AD323" s="81"/>
      <c r="AE323" s="81"/>
      <c r="AF323" s="81"/>
      <c r="AG323" s="81"/>
      <c r="AH323" s="81"/>
      <c r="AI323" s="81"/>
      <c r="AJ323" s="81"/>
      <c r="AK323" s="81"/>
      <c r="AL323" s="81"/>
      <c r="AM323" s="81"/>
      <c r="AN323" s="81"/>
      <c r="AO323" s="81"/>
    </row>
    <row r="324">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c r="AA324" s="81"/>
      <c r="AB324" s="81"/>
      <c r="AC324" s="81"/>
      <c r="AD324" s="81"/>
      <c r="AE324" s="81"/>
      <c r="AF324" s="81"/>
      <c r="AG324" s="81"/>
      <c r="AH324" s="81"/>
      <c r="AI324" s="81"/>
      <c r="AJ324" s="81"/>
      <c r="AK324" s="81"/>
      <c r="AL324" s="81"/>
      <c r="AM324" s="81"/>
      <c r="AN324" s="81"/>
      <c r="AO324" s="81"/>
    </row>
    <row r="325">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c r="AA325" s="81"/>
      <c r="AB325" s="81"/>
      <c r="AC325" s="81"/>
      <c r="AD325" s="81"/>
      <c r="AE325" s="81"/>
      <c r="AF325" s="81"/>
      <c r="AG325" s="81"/>
      <c r="AH325" s="81"/>
      <c r="AI325" s="81"/>
      <c r="AJ325" s="81"/>
      <c r="AK325" s="81"/>
      <c r="AL325" s="81"/>
      <c r="AM325" s="81"/>
      <c r="AN325" s="81"/>
      <c r="AO325" s="81"/>
    </row>
    <row r="326">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c r="AA326" s="81"/>
      <c r="AB326" s="81"/>
      <c r="AC326" s="81"/>
      <c r="AD326" s="81"/>
      <c r="AE326" s="81"/>
      <c r="AF326" s="81"/>
      <c r="AG326" s="81"/>
      <c r="AH326" s="81"/>
      <c r="AI326" s="81"/>
      <c r="AJ326" s="81"/>
      <c r="AK326" s="81"/>
      <c r="AL326" s="81"/>
      <c r="AM326" s="81"/>
      <c r="AN326" s="81"/>
      <c r="AO326" s="81"/>
    </row>
    <row r="327">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c r="AA327" s="81"/>
      <c r="AB327" s="81"/>
      <c r="AC327" s="81"/>
      <c r="AD327" s="81"/>
      <c r="AE327" s="81"/>
      <c r="AF327" s="81"/>
      <c r="AG327" s="81"/>
      <c r="AH327" s="81"/>
      <c r="AI327" s="81"/>
      <c r="AJ327" s="81"/>
      <c r="AK327" s="81"/>
      <c r="AL327" s="81"/>
      <c r="AM327" s="81"/>
      <c r="AN327" s="81"/>
      <c r="AO327" s="81"/>
    </row>
    <row r="328">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c r="AA328" s="81"/>
      <c r="AB328" s="81"/>
      <c r="AC328" s="81"/>
      <c r="AD328" s="81"/>
      <c r="AE328" s="81"/>
      <c r="AF328" s="81"/>
      <c r="AG328" s="81"/>
      <c r="AH328" s="81"/>
      <c r="AI328" s="81"/>
      <c r="AJ328" s="81"/>
      <c r="AK328" s="81"/>
      <c r="AL328" s="81"/>
      <c r="AM328" s="81"/>
      <c r="AN328" s="81"/>
      <c r="AO328" s="81"/>
    </row>
    <row r="329">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c r="AA329" s="81"/>
      <c r="AB329" s="81"/>
      <c r="AC329" s="81"/>
      <c r="AD329" s="81"/>
      <c r="AE329" s="81"/>
      <c r="AF329" s="81"/>
      <c r="AG329" s="81"/>
      <c r="AH329" s="81"/>
      <c r="AI329" s="81"/>
      <c r="AJ329" s="81"/>
      <c r="AK329" s="81"/>
      <c r="AL329" s="81"/>
      <c r="AM329" s="81"/>
      <c r="AN329" s="81"/>
      <c r="AO329" s="81"/>
    </row>
    <row r="330">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c r="AA330" s="81"/>
      <c r="AB330" s="81"/>
      <c r="AC330" s="81"/>
      <c r="AD330" s="81"/>
      <c r="AE330" s="81"/>
      <c r="AF330" s="81"/>
      <c r="AG330" s="81"/>
      <c r="AH330" s="81"/>
      <c r="AI330" s="81"/>
      <c r="AJ330" s="81"/>
      <c r="AK330" s="81"/>
      <c r="AL330" s="81"/>
      <c r="AM330" s="81"/>
      <c r="AN330" s="81"/>
      <c r="AO330" s="81"/>
    </row>
    <row r="331">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c r="AA331" s="81"/>
      <c r="AB331" s="81"/>
      <c r="AC331" s="81"/>
      <c r="AD331" s="81"/>
      <c r="AE331" s="81"/>
      <c r="AF331" s="81"/>
      <c r="AG331" s="81"/>
      <c r="AH331" s="81"/>
      <c r="AI331" s="81"/>
      <c r="AJ331" s="81"/>
      <c r="AK331" s="81"/>
      <c r="AL331" s="81"/>
      <c r="AM331" s="81"/>
      <c r="AN331" s="81"/>
      <c r="AO331" s="81"/>
    </row>
    <row r="332">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c r="AA332" s="81"/>
      <c r="AB332" s="81"/>
      <c r="AC332" s="81"/>
      <c r="AD332" s="81"/>
      <c r="AE332" s="81"/>
      <c r="AF332" s="81"/>
      <c r="AG332" s="81"/>
      <c r="AH332" s="81"/>
      <c r="AI332" s="81"/>
      <c r="AJ332" s="81"/>
      <c r="AK332" s="81"/>
      <c r="AL332" s="81"/>
      <c r="AM332" s="81"/>
      <c r="AN332" s="81"/>
      <c r="AO332" s="81"/>
    </row>
    <row r="333">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c r="AA333" s="81"/>
      <c r="AB333" s="81"/>
      <c r="AC333" s="81"/>
      <c r="AD333" s="81"/>
      <c r="AE333" s="81"/>
      <c r="AF333" s="81"/>
      <c r="AG333" s="81"/>
      <c r="AH333" s="81"/>
      <c r="AI333" s="81"/>
      <c r="AJ333" s="81"/>
      <c r="AK333" s="81"/>
      <c r="AL333" s="81"/>
      <c r="AM333" s="81"/>
      <c r="AN333" s="81"/>
      <c r="AO333" s="81"/>
    </row>
    <row r="334">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c r="AA334" s="81"/>
      <c r="AB334" s="81"/>
      <c r="AC334" s="81"/>
      <c r="AD334" s="81"/>
      <c r="AE334" s="81"/>
      <c r="AF334" s="81"/>
      <c r="AG334" s="81"/>
      <c r="AH334" s="81"/>
      <c r="AI334" s="81"/>
      <c r="AJ334" s="81"/>
      <c r="AK334" s="81"/>
      <c r="AL334" s="81"/>
      <c r="AM334" s="81"/>
      <c r="AN334" s="81"/>
      <c r="AO334" s="81"/>
    </row>
    <row r="335">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c r="AA335" s="81"/>
      <c r="AB335" s="81"/>
      <c r="AC335" s="81"/>
      <c r="AD335" s="81"/>
      <c r="AE335" s="81"/>
      <c r="AF335" s="81"/>
      <c r="AG335" s="81"/>
      <c r="AH335" s="81"/>
      <c r="AI335" s="81"/>
      <c r="AJ335" s="81"/>
      <c r="AK335" s="81"/>
      <c r="AL335" s="81"/>
      <c r="AM335" s="81"/>
      <c r="AN335" s="81"/>
      <c r="AO335" s="81"/>
    </row>
    <row r="336">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c r="AA336" s="81"/>
      <c r="AB336" s="81"/>
      <c r="AC336" s="81"/>
      <c r="AD336" s="81"/>
      <c r="AE336" s="81"/>
      <c r="AF336" s="81"/>
      <c r="AG336" s="81"/>
      <c r="AH336" s="81"/>
      <c r="AI336" s="81"/>
      <c r="AJ336" s="81"/>
      <c r="AK336" s="81"/>
      <c r="AL336" s="81"/>
      <c r="AM336" s="81"/>
      <c r="AN336" s="81"/>
      <c r="AO336" s="81"/>
    </row>
    <row r="337">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c r="AA337" s="81"/>
      <c r="AB337" s="81"/>
      <c r="AC337" s="81"/>
      <c r="AD337" s="81"/>
      <c r="AE337" s="81"/>
      <c r="AF337" s="81"/>
      <c r="AG337" s="81"/>
      <c r="AH337" s="81"/>
      <c r="AI337" s="81"/>
      <c r="AJ337" s="81"/>
      <c r="AK337" s="81"/>
      <c r="AL337" s="81"/>
      <c r="AM337" s="81"/>
      <c r="AN337" s="81"/>
      <c r="AO337" s="81"/>
    </row>
    <row r="338">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c r="AA338" s="81"/>
      <c r="AB338" s="81"/>
      <c r="AC338" s="81"/>
      <c r="AD338" s="81"/>
      <c r="AE338" s="81"/>
      <c r="AF338" s="81"/>
      <c r="AG338" s="81"/>
      <c r="AH338" s="81"/>
      <c r="AI338" s="81"/>
      <c r="AJ338" s="81"/>
      <c r="AK338" s="81"/>
      <c r="AL338" s="81"/>
      <c r="AM338" s="81"/>
      <c r="AN338" s="81"/>
      <c r="AO338" s="81"/>
    </row>
    <row r="339">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c r="AA339" s="81"/>
      <c r="AB339" s="81"/>
      <c r="AC339" s="81"/>
      <c r="AD339" s="81"/>
      <c r="AE339" s="81"/>
      <c r="AF339" s="81"/>
      <c r="AG339" s="81"/>
      <c r="AH339" s="81"/>
      <c r="AI339" s="81"/>
      <c r="AJ339" s="81"/>
      <c r="AK339" s="81"/>
      <c r="AL339" s="81"/>
      <c r="AM339" s="81"/>
      <c r="AN339" s="81"/>
      <c r="AO339" s="81"/>
    </row>
    <row r="340">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c r="AA340" s="81"/>
      <c r="AB340" s="81"/>
      <c r="AC340" s="81"/>
      <c r="AD340" s="81"/>
      <c r="AE340" s="81"/>
      <c r="AF340" s="81"/>
      <c r="AG340" s="81"/>
      <c r="AH340" s="81"/>
      <c r="AI340" s="81"/>
      <c r="AJ340" s="81"/>
      <c r="AK340" s="81"/>
      <c r="AL340" s="81"/>
      <c r="AM340" s="81"/>
      <c r="AN340" s="81"/>
      <c r="AO340" s="81"/>
    </row>
    <row r="341">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c r="AA341" s="81"/>
      <c r="AB341" s="81"/>
      <c r="AC341" s="81"/>
      <c r="AD341" s="81"/>
      <c r="AE341" s="81"/>
      <c r="AF341" s="81"/>
      <c r="AG341" s="81"/>
      <c r="AH341" s="81"/>
      <c r="AI341" s="81"/>
      <c r="AJ341" s="81"/>
      <c r="AK341" s="81"/>
      <c r="AL341" s="81"/>
      <c r="AM341" s="81"/>
      <c r="AN341" s="81"/>
      <c r="AO341" s="81"/>
    </row>
    <row r="342">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c r="AA342" s="81"/>
      <c r="AB342" s="81"/>
      <c r="AC342" s="81"/>
      <c r="AD342" s="81"/>
      <c r="AE342" s="81"/>
      <c r="AF342" s="81"/>
      <c r="AG342" s="81"/>
      <c r="AH342" s="81"/>
      <c r="AI342" s="81"/>
      <c r="AJ342" s="81"/>
      <c r="AK342" s="81"/>
      <c r="AL342" s="81"/>
      <c r="AM342" s="81"/>
      <c r="AN342" s="81"/>
      <c r="AO342" s="81"/>
    </row>
    <row r="343">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c r="AA343" s="81"/>
      <c r="AB343" s="81"/>
      <c r="AC343" s="81"/>
      <c r="AD343" s="81"/>
      <c r="AE343" s="81"/>
      <c r="AF343" s="81"/>
      <c r="AG343" s="81"/>
      <c r="AH343" s="81"/>
      <c r="AI343" s="81"/>
      <c r="AJ343" s="81"/>
      <c r="AK343" s="81"/>
      <c r="AL343" s="81"/>
      <c r="AM343" s="81"/>
      <c r="AN343" s="81"/>
      <c r="AO343" s="81"/>
    </row>
    <row r="344">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c r="AA344" s="81"/>
      <c r="AB344" s="81"/>
      <c r="AC344" s="81"/>
      <c r="AD344" s="81"/>
      <c r="AE344" s="81"/>
      <c r="AF344" s="81"/>
      <c r="AG344" s="81"/>
      <c r="AH344" s="81"/>
      <c r="AI344" s="81"/>
      <c r="AJ344" s="81"/>
      <c r="AK344" s="81"/>
      <c r="AL344" s="81"/>
      <c r="AM344" s="81"/>
      <c r="AN344" s="81"/>
      <c r="AO344" s="81"/>
    </row>
    <row r="345">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c r="AA345" s="81"/>
      <c r="AB345" s="81"/>
      <c r="AC345" s="81"/>
      <c r="AD345" s="81"/>
      <c r="AE345" s="81"/>
      <c r="AF345" s="81"/>
      <c r="AG345" s="81"/>
      <c r="AH345" s="81"/>
      <c r="AI345" s="81"/>
      <c r="AJ345" s="81"/>
      <c r="AK345" s="81"/>
      <c r="AL345" s="81"/>
      <c r="AM345" s="81"/>
      <c r="AN345" s="81"/>
      <c r="AO345" s="81"/>
    </row>
    <row r="346">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c r="AA346" s="81"/>
      <c r="AB346" s="81"/>
      <c r="AC346" s="81"/>
      <c r="AD346" s="81"/>
      <c r="AE346" s="81"/>
      <c r="AF346" s="81"/>
      <c r="AG346" s="81"/>
      <c r="AH346" s="81"/>
      <c r="AI346" s="81"/>
      <c r="AJ346" s="81"/>
      <c r="AK346" s="81"/>
      <c r="AL346" s="81"/>
      <c r="AM346" s="81"/>
      <c r="AN346" s="81"/>
      <c r="AO346" s="81"/>
    </row>
    <row r="347">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c r="AA347" s="81"/>
      <c r="AB347" s="81"/>
      <c r="AC347" s="81"/>
      <c r="AD347" s="81"/>
      <c r="AE347" s="81"/>
      <c r="AF347" s="81"/>
      <c r="AG347" s="81"/>
      <c r="AH347" s="81"/>
      <c r="AI347" s="81"/>
      <c r="AJ347" s="81"/>
      <c r="AK347" s="81"/>
      <c r="AL347" s="81"/>
      <c r="AM347" s="81"/>
      <c r="AN347" s="81"/>
      <c r="AO347" s="81"/>
    </row>
    <row r="348">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c r="AA348" s="81"/>
      <c r="AB348" s="81"/>
      <c r="AC348" s="81"/>
      <c r="AD348" s="81"/>
      <c r="AE348" s="81"/>
      <c r="AF348" s="81"/>
      <c r="AG348" s="81"/>
      <c r="AH348" s="81"/>
      <c r="AI348" s="81"/>
      <c r="AJ348" s="81"/>
      <c r="AK348" s="81"/>
      <c r="AL348" s="81"/>
      <c r="AM348" s="81"/>
      <c r="AN348" s="81"/>
      <c r="AO348" s="81"/>
    </row>
    <row r="349">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c r="AA349" s="81"/>
      <c r="AB349" s="81"/>
      <c r="AC349" s="81"/>
      <c r="AD349" s="81"/>
      <c r="AE349" s="81"/>
      <c r="AF349" s="81"/>
      <c r="AG349" s="81"/>
      <c r="AH349" s="81"/>
      <c r="AI349" s="81"/>
      <c r="AJ349" s="81"/>
      <c r="AK349" s="81"/>
      <c r="AL349" s="81"/>
      <c r="AM349" s="81"/>
      <c r="AN349" s="81"/>
      <c r="AO349" s="81"/>
    </row>
    <row r="350">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c r="AA350" s="81"/>
      <c r="AB350" s="81"/>
      <c r="AC350" s="81"/>
      <c r="AD350" s="81"/>
      <c r="AE350" s="81"/>
      <c r="AF350" s="81"/>
      <c r="AG350" s="81"/>
      <c r="AH350" s="81"/>
      <c r="AI350" s="81"/>
      <c r="AJ350" s="81"/>
      <c r="AK350" s="81"/>
      <c r="AL350" s="81"/>
      <c r="AM350" s="81"/>
      <c r="AN350" s="81"/>
      <c r="AO350" s="81"/>
    </row>
    <row r="351">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c r="AA351" s="81"/>
      <c r="AB351" s="81"/>
      <c r="AC351" s="81"/>
      <c r="AD351" s="81"/>
      <c r="AE351" s="81"/>
      <c r="AF351" s="81"/>
      <c r="AG351" s="81"/>
      <c r="AH351" s="81"/>
      <c r="AI351" s="81"/>
      <c r="AJ351" s="81"/>
      <c r="AK351" s="81"/>
      <c r="AL351" s="81"/>
      <c r="AM351" s="81"/>
      <c r="AN351" s="81"/>
      <c r="AO351" s="81"/>
    </row>
    <row r="352">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c r="AA352" s="81"/>
      <c r="AB352" s="81"/>
      <c r="AC352" s="81"/>
      <c r="AD352" s="81"/>
      <c r="AE352" s="81"/>
      <c r="AF352" s="81"/>
      <c r="AG352" s="81"/>
      <c r="AH352" s="81"/>
      <c r="AI352" s="81"/>
      <c r="AJ352" s="81"/>
      <c r="AK352" s="81"/>
      <c r="AL352" s="81"/>
      <c r="AM352" s="81"/>
      <c r="AN352" s="81"/>
      <c r="AO352" s="81"/>
    </row>
    <row r="353">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c r="AA353" s="81"/>
      <c r="AB353" s="81"/>
      <c r="AC353" s="81"/>
      <c r="AD353" s="81"/>
      <c r="AE353" s="81"/>
      <c r="AF353" s="81"/>
      <c r="AG353" s="81"/>
      <c r="AH353" s="81"/>
      <c r="AI353" s="81"/>
      <c r="AJ353" s="81"/>
      <c r="AK353" s="81"/>
      <c r="AL353" s="81"/>
      <c r="AM353" s="81"/>
      <c r="AN353" s="81"/>
      <c r="AO353" s="81"/>
    </row>
    <row r="354">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c r="AA354" s="81"/>
      <c r="AB354" s="81"/>
      <c r="AC354" s="81"/>
      <c r="AD354" s="81"/>
      <c r="AE354" s="81"/>
      <c r="AF354" s="81"/>
      <c r="AG354" s="81"/>
      <c r="AH354" s="81"/>
      <c r="AI354" s="81"/>
      <c r="AJ354" s="81"/>
      <c r="AK354" s="81"/>
      <c r="AL354" s="81"/>
      <c r="AM354" s="81"/>
      <c r="AN354" s="81"/>
      <c r="AO354" s="81"/>
    </row>
    <row r="355">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c r="AA355" s="81"/>
      <c r="AB355" s="81"/>
      <c r="AC355" s="81"/>
      <c r="AD355" s="81"/>
      <c r="AE355" s="81"/>
      <c r="AF355" s="81"/>
      <c r="AG355" s="81"/>
      <c r="AH355" s="81"/>
      <c r="AI355" s="81"/>
      <c r="AJ355" s="81"/>
      <c r="AK355" s="81"/>
      <c r="AL355" s="81"/>
      <c r="AM355" s="81"/>
      <c r="AN355" s="81"/>
      <c r="AO355" s="81"/>
    </row>
    <row r="356">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c r="AA356" s="81"/>
      <c r="AB356" s="81"/>
      <c r="AC356" s="81"/>
      <c r="AD356" s="81"/>
      <c r="AE356" s="81"/>
      <c r="AF356" s="81"/>
      <c r="AG356" s="81"/>
      <c r="AH356" s="81"/>
      <c r="AI356" s="81"/>
      <c r="AJ356" s="81"/>
      <c r="AK356" s="81"/>
      <c r="AL356" s="81"/>
      <c r="AM356" s="81"/>
      <c r="AN356" s="81"/>
      <c r="AO356" s="81"/>
    </row>
    <row r="357">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c r="AA357" s="81"/>
      <c r="AB357" s="81"/>
      <c r="AC357" s="81"/>
      <c r="AD357" s="81"/>
      <c r="AE357" s="81"/>
      <c r="AF357" s="81"/>
      <c r="AG357" s="81"/>
      <c r="AH357" s="81"/>
      <c r="AI357" s="81"/>
      <c r="AJ357" s="81"/>
      <c r="AK357" s="81"/>
      <c r="AL357" s="81"/>
      <c r="AM357" s="81"/>
      <c r="AN357" s="81"/>
      <c r="AO357" s="81"/>
    </row>
    <row r="358">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c r="AA358" s="81"/>
      <c r="AB358" s="81"/>
      <c r="AC358" s="81"/>
      <c r="AD358" s="81"/>
      <c r="AE358" s="81"/>
      <c r="AF358" s="81"/>
      <c r="AG358" s="81"/>
      <c r="AH358" s="81"/>
      <c r="AI358" s="81"/>
      <c r="AJ358" s="81"/>
      <c r="AK358" s="81"/>
      <c r="AL358" s="81"/>
      <c r="AM358" s="81"/>
      <c r="AN358" s="81"/>
      <c r="AO358" s="81"/>
    </row>
    <row r="359">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c r="AA359" s="81"/>
      <c r="AB359" s="81"/>
      <c r="AC359" s="81"/>
      <c r="AD359" s="81"/>
      <c r="AE359" s="81"/>
      <c r="AF359" s="81"/>
      <c r="AG359" s="81"/>
      <c r="AH359" s="81"/>
      <c r="AI359" s="81"/>
      <c r="AJ359" s="81"/>
      <c r="AK359" s="81"/>
      <c r="AL359" s="81"/>
      <c r="AM359" s="81"/>
      <c r="AN359" s="81"/>
      <c r="AO359" s="81"/>
    </row>
    <row r="360">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c r="AA360" s="81"/>
      <c r="AB360" s="81"/>
      <c r="AC360" s="81"/>
      <c r="AD360" s="81"/>
      <c r="AE360" s="81"/>
      <c r="AF360" s="81"/>
      <c r="AG360" s="81"/>
      <c r="AH360" s="81"/>
      <c r="AI360" s="81"/>
      <c r="AJ360" s="81"/>
      <c r="AK360" s="81"/>
      <c r="AL360" s="81"/>
      <c r="AM360" s="81"/>
      <c r="AN360" s="81"/>
      <c r="AO360" s="81"/>
    </row>
    <row r="36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c r="AA361" s="81"/>
      <c r="AB361" s="81"/>
      <c r="AC361" s="81"/>
      <c r="AD361" s="81"/>
      <c r="AE361" s="81"/>
      <c r="AF361" s="81"/>
      <c r="AG361" s="81"/>
      <c r="AH361" s="81"/>
      <c r="AI361" s="81"/>
      <c r="AJ361" s="81"/>
      <c r="AK361" s="81"/>
      <c r="AL361" s="81"/>
      <c r="AM361" s="81"/>
      <c r="AN361" s="81"/>
      <c r="AO361" s="81"/>
    </row>
    <row r="362">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c r="AA362" s="81"/>
      <c r="AB362" s="81"/>
      <c r="AC362" s="81"/>
      <c r="AD362" s="81"/>
      <c r="AE362" s="81"/>
      <c r="AF362" s="81"/>
      <c r="AG362" s="81"/>
      <c r="AH362" s="81"/>
      <c r="AI362" s="81"/>
      <c r="AJ362" s="81"/>
      <c r="AK362" s="81"/>
      <c r="AL362" s="81"/>
      <c r="AM362" s="81"/>
      <c r="AN362" s="81"/>
      <c r="AO362" s="81"/>
    </row>
    <row r="363">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c r="AA363" s="81"/>
      <c r="AB363" s="81"/>
      <c r="AC363" s="81"/>
      <c r="AD363" s="81"/>
      <c r="AE363" s="81"/>
      <c r="AF363" s="81"/>
      <c r="AG363" s="81"/>
      <c r="AH363" s="81"/>
      <c r="AI363" s="81"/>
      <c r="AJ363" s="81"/>
      <c r="AK363" s="81"/>
      <c r="AL363" s="81"/>
      <c r="AM363" s="81"/>
      <c r="AN363" s="81"/>
      <c r="AO363" s="81"/>
    </row>
    <row r="364">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c r="AA364" s="81"/>
      <c r="AB364" s="81"/>
      <c r="AC364" s="81"/>
      <c r="AD364" s="81"/>
      <c r="AE364" s="81"/>
      <c r="AF364" s="81"/>
      <c r="AG364" s="81"/>
      <c r="AH364" s="81"/>
      <c r="AI364" s="81"/>
      <c r="AJ364" s="81"/>
      <c r="AK364" s="81"/>
      <c r="AL364" s="81"/>
      <c r="AM364" s="81"/>
      <c r="AN364" s="81"/>
      <c r="AO364" s="81"/>
    </row>
    <row r="365">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c r="AA365" s="81"/>
      <c r="AB365" s="81"/>
      <c r="AC365" s="81"/>
      <c r="AD365" s="81"/>
      <c r="AE365" s="81"/>
      <c r="AF365" s="81"/>
      <c r="AG365" s="81"/>
      <c r="AH365" s="81"/>
      <c r="AI365" s="81"/>
      <c r="AJ365" s="81"/>
      <c r="AK365" s="81"/>
      <c r="AL365" s="81"/>
      <c r="AM365" s="81"/>
      <c r="AN365" s="81"/>
      <c r="AO365" s="81"/>
    </row>
    <row r="366">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c r="AA366" s="81"/>
      <c r="AB366" s="81"/>
      <c r="AC366" s="81"/>
      <c r="AD366" s="81"/>
      <c r="AE366" s="81"/>
      <c r="AF366" s="81"/>
      <c r="AG366" s="81"/>
      <c r="AH366" s="81"/>
      <c r="AI366" s="81"/>
      <c r="AJ366" s="81"/>
      <c r="AK366" s="81"/>
      <c r="AL366" s="81"/>
      <c r="AM366" s="81"/>
      <c r="AN366" s="81"/>
      <c r="AO366" s="81"/>
    </row>
    <row r="367">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c r="AA367" s="81"/>
      <c r="AB367" s="81"/>
      <c r="AC367" s="81"/>
      <c r="AD367" s="81"/>
      <c r="AE367" s="81"/>
      <c r="AF367" s="81"/>
      <c r="AG367" s="81"/>
      <c r="AH367" s="81"/>
      <c r="AI367" s="81"/>
      <c r="AJ367" s="81"/>
      <c r="AK367" s="81"/>
      <c r="AL367" s="81"/>
      <c r="AM367" s="81"/>
      <c r="AN367" s="81"/>
      <c r="AO367" s="81"/>
    </row>
    <row r="368">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c r="AA368" s="81"/>
      <c r="AB368" s="81"/>
      <c r="AC368" s="81"/>
      <c r="AD368" s="81"/>
      <c r="AE368" s="81"/>
      <c r="AF368" s="81"/>
      <c r="AG368" s="81"/>
      <c r="AH368" s="81"/>
      <c r="AI368" s="81"/>
      <c r="AJ368" s="81"/>
      <c r="AK368" s="81"/>
      <c r="AL368" s="81"/>
      <c r="AM368" s="81"/>
      <c r="AN368" s="81"/>
      <c r="AO368" s="81"/>
    </row>
    <row r="369">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c r="AA369" s="81"/>
      <c r="AB369" s="81"/>
      <c r="AC369" s="81"/>
      <c r="AD369" s="81"/>
      <c r="AE369" s="81"/>
      <c r="AF369" s="81"/>
      <c r="AG369" s="81"/>
      <c r="AH369" s="81"/>
      <c r="AI369" s="81"/>
      <c r="AJ369" s="81"/>
      <c r="AK369" s="81"/>
      <c r="AL369" s="81"/>
      <c r="AM369" s="81"/>
      <c r="AN369" s="81"/>
      <c r="AO369" s="81"/>
    </row>
    <row r="370">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c r="AA370" s="81"/>
      <c r="AB370" s="81"/>
      <c r="AC370" s="81"/>
      <c r="AD370" s="81"/>
      <c r="AE370" s="81"/>
      <c r="AF370" s="81"/>
      <c r="AG370" s="81"/>
      <c r="AH370" s="81"/>
      <c r="AI370" s="81"/>
      <c r="AJ370" s="81"/>
      <c r="AK370" s="81"/>
      <c r="AL370" s="81"/>
      <c r="AM370" s="81"/>
      <c r="AN370" s="81"/>
      <c r="AO370" s="81"/>
    </row>
    <row r="37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c r="AA371" s="81"/>
      <c r="AB371" s="81"/>
      <c r="AC371" s="81"/>
      <c r="AD371" s="81"/>
      <c r="AE371" s="81"/>
      <c r="AF371" s="81"/>
      <c r="AG371" s="81"/>
      <c r="AH371" s="81"/>
      <c r="AI371" s="81"/>
      <c r="AJ371" s="81"/>
      <c r="AK371" s="81"/>
      <c r="AL371" s="81"/>
      <c r="AM371" s="81"/>
      <c r="AN371" s="81"/>
      <c r="AO371" s="81"/>
    </row>
    <row r="372">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c r="AA372" s="81"/>
      <c r="AB372" s="81"/>
      <c r="AC372" s="81"/>
      <c r="AD372" s="81"/>
      <c r="AE372" s="81"/>
      <c r="AF372" s="81"/>
      <c r="AG372" s="81"/>
      <c r="AH372" s="81"/>
      <c r="AI372" s="81"/>
      <c r="AJ372" s="81"/>
      <c r="AK372" s="81"/>
      <c r="AL372" s="81"/>
      <c r="AM372" s="81"/>
      <c r="AN372" s="81"/>
      <c r="AO372" s="81"/>
    </row>
    <row r="373">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c r="AA373" s="81"/>
      <c r="AB373" s="81"/>
      <c r="AC373" s="81"/>
      <c r="AD373" s="81"/>
      <c r="AE373" s="81"/>
      <c r="AF373" s="81"/>
      <c r="AG373" s="81"/>
      <c r="AH373" s="81"/>
      <c r="AI373" s="81"/>
      <c r="AJ373" s="81"/>
      <c r="AK373" s="81"/>
      <c r="AL373" s="81"/>
      <c r="AM373" s="81"/>
      <c r="AN373" s="81"/>
      <c r="AO373" s="81"/>
    </row>
    <row r="374">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c r="AA374" s="81"/>
      <c r="AB374" s="81"/>
      <c r="AC374" s="81"/>
      <c r="AD374" s="81"/>
      <c r="AE374" s="81"/>
      <c r="AF374" s="81"/>
      <c r="AG374" s="81"/>
      <c r="AH374" s="81"/>
      <c r="AI374" s="81"/>
      <c r="AJ374" s="81"/>
      <c r="AK374" s="81"/>
      <c r="AL374" s="81"/>
      <c r="AM374" s="81"/>
      <c r="AN374" s="81"/>
      <c r="AO374" s="81"/>
    </row>
    <row r="375">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c r="AA375" s="81"/>
      <c r="AB375" s="81"/>
      <c r="AC375" s="81"/>
      <c r="AD375" s="81"/>
      <c r="AE375" s="81"/>
      <c r="AF375" s="81"/>
      <c r="AG375" s="81"/>
      <c r="AH375" s="81"/>
      <c r="AI375" s="81"/>
      <c r="AJ375" s="81"/>
      <c r="AK375" s="81"/>
      <c r="AL375" s="81"/>
      <c r="AM375" s="81"/>
      <c r="AN375" s="81"/>
      <c r="AO375" s="81"/>
    </row>
    <row r="376">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c r="AA376" s="81"/>
      <c r="AB376" s="81"/>
      <c r="AC376" s="81"/>
      <c r="AD376" s="81"/>
      <c r="AE376" s="81"/>
      <c r="AF376" s="81"/>
      <c r="AG376" s="81"/>
      <c r="AH376" s="81"/>
      <c r="AI376" s="81"/>
      <c r="AJ376" s="81"/>
      <c r="AK376" s="81"/>
      <c r="AL376" s="81"/>
      <c r="AM376" s="81"/>
      <c r="AN376" s="81"/>
      <c r="AO376" s="81"/>
    </row>
    <row r="377">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c r="AA377" s="81"/>
      <c r="AB377" s="81"/>
      <c r="AC377" s="81"/>
      <c r="AD377" s="81"/>
      <c r="AE377" s="81"/>
      <c r="AF377" s="81"/>
      <c r="AG377" s="81"/>
      <c r="AH377" s="81"/>
      <c r="AI377" s="81"/>
      <c r="AJ377" s="81"/>
      <c r="AK377" s="81"/>
      <c r="AL377" s="81"/>
      <c r="AM377" s="81"/>
      <c r="AN377" s="81"/>
      <c r="AO377" s="81"/>
    </row>
    <row r="378">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c r="AA378" s="81"/>
      <c r="AB378" s="81"/>
      <c r="AC378" s="81"/>
      <c r="AD378" s="81"/>
      <c r="AE378" s="81"/>
      <c r="AF378" s="81"/>
      <c r="AG378" s="81"/>
      <c r="AH378" s="81"/>
      <c r="AI378" s="81"/>
      <c r="AJ378" s="81"/>
      <c r="AK378" s="81"/>
      <c r="AL378" s="81"/>
      <c r="AM378" s="81"/>
      <c r="AN378" s="81"/>
      <c r="AO378" s="81"/>
    </row>
    <row r="379">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c r="AA379" s="81"/>
      <c r="AB379" s="81"/>
      <c r="AC379" s="81"/>
      <c r="AD379" s="81"/>
      <c r="AE379" s="81"/>
      <c r="AF379" s="81"/>
      <c r="AG379" s="81"/>
      <c r="AH379" s="81"/>
      <c r="AI379" s="81"/>
      <c r="AJ379" s="81"/>
      <c r="AK379" s="81"/>
      <c r="AL379" s="81"/>
      <c r="AM379" s="81"/>
      <c r="AN379" s="81"/>
      <c r="AO379" s="81"/>
    </row>
    <row r="380">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c r="AA380" s="81"/>
      <c r="AB380" s="81"/>
      <c r="AC380" s="81"/>
      <c r="AD380" s="81"/>
      <c r="AE380" s="81"/>
      <c r="AF380" s="81"/>
      <c r="AG380" s="81"/>
      <c r="AH380" s="81"/>
      <c r="AI380" s="81"/>
      <c r="AJ380" s="81"/>
      <c r="AK380" s="81"/>
      <c r="AL380" s="81"/>
      <c r="AM380" s="81"/>
      <c r="AN380" s="81"/>
      <c r="AO380" s="81"/>
    </row>
    <row r="38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c r="AA381" s="81"/>
      <c r="AB381" s="81"/>
      <c r="AC381" s="81"/>
      <c r="AD381" s="81"/>
      <c r="AE381" s="81"/>
      <c r="AF381" s="81"/>
      <c r="AG381" s="81"/>
      <c r="AH381" s="81"/>
      <c r="AI381" s="81"/>
      <c r="AJ381" s="81"/>
      <c r="AK381" s="81"/>
      <c r="AL381" s="81"/>
      <c r="AM381" s="81"/>
      <c r="AN381" s="81"/>
      <c r="AO381" s="81"/>
    </row>
    <row r="382">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c r="AA382" s="81"/>
      <c r="AB382" s="81"/>
      <c r="AC382" s="81"/>
      <c r="AD382" s="81"/>
      <c r="AE382" s="81"/>
      <c r="AF382" s="81"/>
      <c r="AG382" s="81"/>
      <c r="AH382" s="81"/>
      <c r="AI382" s="81"/>
      <c r="AJ382" s="81"/>
      <c r="AK382" s="81"/>
      <c r="AL382" s="81"/>
      <c r="AM382" s="81"/>
      <c r="AN382" s="81"/>
      <c r="AO382" s="81"/>
    </row>
    <row r="383">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c r="AA383" s="81"/>
      <c r="AB383" s="81"/>
      <c r="AC383" s="81"/>
      <c r="AD383" s="81"/>
      <c r="AE383" s="81"/>
      <c r="AF383" s="81"/>
      <c r="AG383" s="81"/>
      <c r="AH383" s="81"/>
      <c r="AI383" s="81"/>
      <c r="AJ383" s="81"/>
      <c r="AK383" s="81"/>
      <c r="AL383" s="81"/>
      <c r="AM383" s="81"/>
      <c r="AN383" s="81"/>
      <c r="AO383" s="81"/>
    </row>
    <row r="384">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c r="AA384" s="81"/>
      <c r="AB384" s="81"/>
      <c r="AC384" s="81"/>
      <c r="AD384" s="81"/>
      <c r="AE384" s="81"/>
      <c r="AF384" s="81"/>
      <c r="AG384" s="81"/>
      <c r="AH384" s="81"/>
      <c r="AI384" s="81"/>
      <c r="AJ384" s="81"/>
      <c r="AK384" s="81"/>
      <c r="AL384" s="81"/>
      <c r="AM384" s="81"/>
      <c r="AN384" s="81"/>
      <c r="AO384" s="81"/>
    </row>
    <row r="385">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c r="AA385" s="81"/>
      <c r="AB385" s="81"/>
      <c r="AC385" s="81"/>
      <c r="AD385" s="81"/>
      <c r="AE385" s="81"/>
      <c r="AF385" s="81"/>
      <c r="AG385" s="81"/>
      <c r="AH385" s="81"/>
      <c r="AI385" s="81"/>
      <c r="AJ385" s="81"/>
      <c r="AK385" s="81"/>
      <c r="AL385" s="81"/>
      <c r="AM385" s="81"/>
      <c r="AN385" s="81"/>
      <c r="AO385" s="81"/>
    </row>
    <row r="386">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c r="AA386" s="81"/>
      <c r="AB386" s="81"/>
      <c r="AC386" s="81"/>
      <c r="AD386" s="81"/>
      <c r="AE386" s="81"/>
      <c r="AF386" s="81"/>
      <c r="AG386" s="81"/>
      <c r="AH386" s="81"/>
      <c r="AI386" s="81"/>
      <c r="AJ386" s="81"/>
      <c r="AK386" s="81"/>
      <c r="AL386" s="81"/>
      <c r="AM386" s="81"/>
      <c r="AN386" s="81"/>
      <c r="AO386" s="81"/>
    </row>
    <row r="387">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c r="AA387" s="81"/>
      <c r="AB387" s="81"/>
      <c r="AC387" s="81"/>
      <c r="AD387" s="81"/>
      <c r="AE387" s="81"/>
      <c r="AF387" s="81"/>
      <c r="AG387" s="81"/>
      <c r="AH387" s="81"/>
      <c r="AI387" s="81"/>
      <c r="AJ387" s="81"/>
      <c r="AK387" s="81"/>
      <c r="AL387" s="81"/>
      <c r="AM387" s="81"/>
      <c r="AN387" s="81"/>
      <c r="AO387" s="81"/>
    </row>
    <row r="388">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c r="AA388" s="81"/>
      <c r="AB388" s="81"/>
      <c r="AC388" s="81"/>
      <c r="AD388" s="81"/>
      <c r="AE388" s="81"/>
      <c r="AF388" s="81"/>
      <c r="AG388" s="81"/>
      <c r="AH388" s="81"/>
      <c r="AI388" s="81"/>
      <c r="AJ388" s="81"/>
      <c r="AK388" s="81"/>
      <c r="AL388" s="81"/>
      <c r="AM388" s="81"/>
      <c r="AN388" s="81"/>
      <c r="AO388" s="81"/>
    </row>
    <row r="389">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c r="AA389" s="81"/>
      <c r="AB389" s="81"/>
      <c r="AC389" s="81"/>
      <c r="AD389" s="81"/>
      <c r="AE389" s="81"/>
      <c r="AF389" s="81"/>
      <c r="AG389" s="81"/>
      <c r="AH389" s="81"/>
      <c r="AI389" s="81"/>
      <c r="AJ389" s="81"/>
      <c r="AK389" s="81"/>
      <c r="AL389" s="81"/>
      <c r="AM389" s="81"/>
      <c r="AN389" s="81"/>
      <c r="AO389" s="81"/>
    </row>
    <row r="390">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c r="AA390" s="81"/>
      <c r="AB390" s="81"/>
      <c r="AC390" s="81"/>
      <c r="AD390" s="81"/>
      <c r="AE390" s="81"/>
      <c r="AF390" s="81"/>
      <c r="AG390" s="81"/>
      <c r="AH390" s="81"/>
      <c r="AI390" s="81"/>
      <c r="AJ390" s="81"/>
      <c r="AK390" s="81"/>
      <c r="AL390" s="81"/>
      <c r="AM390" s="81"/>
      <c r="AN390" s="81"/>
      <c r="AO390" s="81"/>
    </row>
    <row r="391">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c r="AA391" s="81"/>
      <c r="AB391" s="81"/>
      <c r="AC391" s="81"/>
      <c r="AD391" s="81"/>
      <c r="AE391" s="81"/>
      <c r="AF391" s="81"/>
      <c r="AG391" s="81"/>
      <c r="AH391" s="81"/>
      <c r="AI391" s="81"/>
      <c r="AJ391" s="81"/>
      <c r="AK391" s="81"/>
      <c r="AL391" s="81"/>
      <c r="AM391" s="81"/>
      <c r="AN391" s="81"/>
      <c r="AO391" s="81"/>
    </row>
    <row r="392">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c r="AA392" s="81"/>
      <c r="AB392" s="81"/>
      <c r="AC392" s="81"/>
      <c r="AD392" s="81"/>
      <c r="AE392" s="81"/>
      <c r="AF392" s="81"/>
      <c r="AG392" s="81"/>
      <c r="AH392" s="81"/>
      <c r="AI392" s="81"/>
      <c r="AJ392" s="81"/>
      <c r="AK392" s="81"/>
      <c r="AL392" s="81"/>
      <c r="AM392" s="81"/>
      <c r="AN392" s="81"/>
      <c r="AO392" s="81"/>
    </row>
    <row r="393">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c r="AA393" s="81"/>
      <c r="AB393" s="81"/>
      <c r="AC393" s="81"/>
      <c r="AD393" s="81"/>
      <c r="AE393" s="81"/>
      <c r="AF393" s="81"/>
      <c r="AG393" s="81"/>
      <c r="AH393" s="81"/>
      <c r="AI393" s="81"/>
      <c r="AJ393" s="81"/>
      <c r="AK393" s="81"/>
      <c r="AL393" s="81"/>
      <c r="AM393" s="81"/>
      <c r="AN393" s="81"/>
      <c r="AO393" s="81"/>
    </row>
    <row r="394">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c r="AA394" s="81"/>
      <c r="AB394" s="81"/>
      <c r="AC394" s="81"/>
      <c r="AD394" s="81"/>
      <c r="AE394" s="81"/>
      <c r="AF394" s="81"/>
      <c r="AG394" s="81"/>
      <c r="AH394" s="81"/>
      <c r="AI394" s="81"/>
      <c r="AJ394" s="81"/>
      <c r="AK394" s="81"/>
      <c r="AL394" s="81"/>
      <c r="AM394" s="81"/>
      <c r="AN394" s="81"/>
      <c r="AO394" s="81"/>
    </row>
    <row r="395">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c r="AA395" s="81"/>
      <c r="AB395" s="81"/>
      <c r="AC395" s="81"/>
      <c r="AD395" s="81"/>
      <c r="AE395" s="81"/>
      <c r="AF395" s="81"/>
      <c r="AG395" s="81"/>
      <c r="AH395" s="81"/>
      <c r="AI395" s="81"/>
      <c r="AJ395" s="81"/>
      <c r="AK395" s="81"/>
      <c r="AL395" s="81"/>
      <c r="AM395" s="81"/>
      <c r="AN395" s="81"/>
      <c r="AO395" s="81"/>
    </row>
    <row r="396">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c r="AA396" s="81"/>
      <c r="AB396" s="81"/>
      <c r="AC396" s="81"/>
      <c r="AD396" s="81"/>
      <c r="AE396" s="81"/>
      <c r="AF396" s="81"/>
      <c r="AG396" s="81"/>
      <c r="AH396" s="81"/>
      <c r="AI396" s="81"/>
      <c r="AJ396" s="81"/>
      <c r="AK396" s="81"/>
      <c r="AL396" s="81"/>
      <c r="AM396" s="81"/>
      <c r="AN396" s="81"/>
      <c r="AO396" s="81"/>
    </row>
    <row r="397">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c r="AA397" s="81"/>
      <c r="AB397" s="81"/>
      <c r="AC397" s="81"/>
      <c r="AD397" s="81"/>
      <c r="AE397" s="81"/>
      <c r="AF397" s="81"/>
      <c r="AG397" s="81"/>
      <c r="AH397" s="81"/>
      <c r="AI397" s="81"/>
      <c r="AJ397" s="81"/>
      <c r="AK397" s="81"/>
      <c r="AL397" s="81"/>
      <c r="AM397" s="81"/>
      <c r="AN397" s="81"/>
      <c r="AO397" s="81"/>
    </row>
    <row r="398">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c r="AA398" s="81"/>
      <c r="AB398" s="81"/>
      <c r="AC398" s="81"/>
      <c r="AD398" s="81"/>
      <c r="AE398" s="81"/>
      <c r="AF398" s="81"/>
      <c r="AG398" s="81"/>
      <c r="AH398" s="81"/>
      <c r="AI398" s="81"/>
      <c r="AJ398" s="81"/>
      <c r="AK398" s="81"/>
      <c r="AL398" s="81"/>
      <c r="AM398" s="81"/>
      <c r="AN398" s="81"/>
      <c r="AO398" s="81"/>
    </row>
    <row r="399">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c r="AA399" s="81"/>
      <c r="AB399" s="81"/>
      <c r="AC399" s="81"/>
      <c r="AD399" s="81"/>
      <c r="AE399" s="81"/>
      <c r="AF399" s="81"/>
      <c r="AG399" s="81"/>
      <c r="AH399" s="81"/>
      <c r="AI399" s="81"/>
      <c r="AJ399" s="81"/>
      <c r="AK399" s="81"/>
      <c r="AL399" s="81"/>
      <c r="AM399" s="81"/>
      <c r="AN399" s="81"/>
      <c r="AO399" s="81"/>
    </row>
    <row r="400">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c r="AA400" s="81"/>
      <c r="AB400" s="81"/>
      <c r="AC400" s="81"/>
      <c r="AD400" s="81"/>
      <c r="AE400" s="81"/>
      <c r="AF400" s="81"/>
      <c r="AG400" s="81"/>
      <c r="AH400" s="81"/>
      <c r="AI400" s="81"/>
      <c r="AJ400" s="81"/>
      <c r="AK400" s="81"/>
      <c r="AL400" s="81"/>
      <c r="AM400" s="81"/>
      <c r="AN400" s="81"/>
      <c r="AO400" s="81"/>
    </row>
    <row r="401">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c r="AA401" s="81"/>
      <c r="AB401" s="81"/>
      <c r="AC401" s="81"/>
      <c r="AD401" s="81"/>
      <c r="AE401" s="81"/>
      <c r="AF401" s="81"/>
      <c r="AG401" s="81"/>
      <c r="AH401" s="81"/>
      <c r="AI401" s="81"/>
      <c r="AJ401" s="81"/>
      <c r="AK401" s="81"/>
      <c r="AL401" s="81"/>
      <c r="AM401" s="81"/>
      <c r="AN401" s="81"/>
      <c r="AO401" s="81"/>
    </row>
    <row r="402">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c r="AA402" s="81"/>
      <c r="AB402" s="81"/>
      <c r="AC402" s="81"/>
      <c r="AD402" s="81"/>
      <c r="AE402" s="81"/>
      <c r="AF402" s="81"/>
      <c r="AG402" s="81"/>
      <c r="AH402" s="81"/>
      <c r="AI402" s="81"/>
      <c r="AJ402" s="81"/>
      <c r="AK402" s="81"/>
      <c r="AL402" s="81"/>
      <c r="AM402" s="81"/>
      <c r="AN402" s="81"/>
      <c r="AO402" s="81"/>
    </row>
    <row r="403">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c r="AA403" s="81"/>
      <c r="AB403" s="81"/>
      <c r="AC403" s="81"/>
      <c r="AD403" s="81"/>
      <c r="AE403" s="81"/>
      <c r="AF403" s="81"/>
      <c r="AG403" s="81"/>
      <c r="AH403" s="81"/>
      <c r="AI403" s="81"/>
      <c r="AJ403" s="81"/>
      <c r="AK403" s="81"/>
      <c r="AL403" s="81"/>
      <c r="AM403" s="81"/>
      <c r="AN403" s="81"/>
      <c r="AO403" s="81"/>
    </row>
    <row r="404">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c r="AA404" s="81"/>
      <c r="AB404" s="81"/>
      <c r="AC404" s="81"/>
      <c r="AD404" s="81"/>
      <c r="AE404" s="81"/>
      <c r="AF404" s="81"/>
      <c r="AG404" s="81"/>
      <c r="AH404" s="81"/>
      <c r="AI404" s="81"/>
      <c r="AJ404" s="81"/>
      <c r="AK404" s="81"/>
      <c r="AL404" s="81"/>
      <c r="AM404" s="81"/>
      <c r="AN404" s="81"/>
      <c r="AO404" s="81"/>
    </row>
    <row r="405">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c r="AA405" s="81"/>
      <c r="AB405" s="81"/>
      <c r="AC405" s="81"/>
      <c r="AD405" s="81"/>
      <c r="AE405" s="81"/>
      <c r="AF405" s="81"/>
      <c r="AG405" s="81"/>
      <c r="AH405" s="81"/>
      <c r="AI405" s="81"/>
      <c r="AJ405" s="81"/>
      <c r="AK405" s="81"/>
      <c r="AL405" s="81"/>
      <c r="AM405" s="81"/>
      <c r="AN405" s="81"/>
      <c r="AO405" s="81"/>
    </row>
    <row r="406">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c r="AA406" s="81"/>
      <c r="AB406" s="81"/>
      <c r="AC406" s="81"/>
      <c r="AD406" s="81"/>
      <c r="AE406" s="81"/>
      <c r="AF406" s="81"/>
      <c r="AG406" s="81"/>
      <c r="AH406" s="81"/>
      <c r="AI406" s="81"/>
      <c r="AJ406" s="81"/>
      <c r="AK406" s="81"/>
      <c r="AL406" s="81"/>
      <c r="AM406" s="81"/>
      <c r="AN406" s="81"/>
      <c r="AO406" s="81"/>
    </row>
    <row r="407">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c r="AA407" s="81"/>
      <c r="AB407" s="81"/>
      <c r="AC407" s="81"/>
      <c r="AD407" s="81"/>
      <c r="AE407" s="81"/>
      <c r="AF407" s="81"/>
      <c r="AG407" s="81"/>
      <c r="AH407" s="81"/>
      <c r="AI407" s="81"/>
      <c r="AJ407" s="81"/>
      <c r="AK407" s="81"/>
      <c r="AL407" s="81"/>
      <c r="AM407" s="81"/>
      <c r="AN407" s="81"/>
      <c r="AO407" s="81"/>
    </row>
    <row r="408">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c r="AA408" s="81"/>
      <c r="AB408" s="81"/>
      <c r="AC408" s="81"/>
      <c r="AD408" s="81"/>
      <c r="AE408" s="81"/>
      <c r="AF408" s="81"/>
      <c r="AG408" s="81"/>
      <c r="AH408" s="81"/>
      <c r="AI408" s="81"/>
      <c r="AJ408" s="81"/>
      <c r="AK408" s="81"/>
      <c r="AL408" s="81"/>
      <c r="AM408" s="81"/>
      <c r="AN408" s="81"/>
      <c r="AO408" s="81"/>
    </row>
    <row r="409">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c r="AA409" s="81"/>
      <c r="AB409" s="81"/>
      <c r="AC409" s="81"/>
      <c r="AD409" s="81"/>
      <c r="AE409" s="81"/>
      <c r="AF409" s="81"/>
      <c r="AG409" s="81"/>
      <c r="AH409" s="81"/>
      <c r="AI409" s="81"/>
      <c r="AJ409" s="81"/>
      <c r="AK409" s="81"/>
      <c r="AL409" s="81"/>
      <c r="AM409" s="81"/>
      <c r="AN409" s="81"/>
      <c r="AO409" s="81"/>
    </row>
    <row r="410">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c r="AA410" s="81"/>
      <c r="AB410" s="81"/>
      <c r="AC410" s="81"/>
      <c r="AD410" s="81"/>
      <c r="AE410" s="81"/>
      <c r="AF410" s="81"/>
      <c r="AG410" s="81"/>
      <c r="AH410" s="81"/>
      <c r="AI410" s="81"/>
      <c r="AJ410" s="81"/>
      <c r="AK410" s="81"/>
      <c r="AL410" s="81"/>
      <c r="AM410" s="81"/>
      <c r="AN410" s="81"/>
      <c r="AO410" s="81"/>
    </row>
    <row r="411">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c r="AA411" s="81"/>
      <c r="AB411" s="81"/>
      <c r="AC411" s="81"/>
      <c r="AD411" s="81"/>
      <c r="AE411" s="81"/>
      <c r="AF411" s="81"/>
      <c r="AG411" s="81"/>
      <c r="AH411" s="81"/>
      <c r="AI411" s="81"/>
      <c r="AJ411" s="81"/>
      <c r="AK411" s="81"/>
      <c r="AL411" s="81"/>
      <c r="AM411" s="81"/>
      <c r="AN411" s="81"/>
      <c r="AO411" s="81"/>
    </row>
    <row r="412">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c r="AA412" s="81"/>
      <c r="AB412" s="81"/>
      <c r="AC412" s="81"/>
      <c r="AD412" s="81"/>
      <c r="AE412" s="81"/>
      <c r="AF412" s="81"/>
      <c r="AG412" s="81"/>
      <c r="AH412" s="81"/>
      <c r="AI412" s="81"/>
      <c r="AJ412" s="81"/>
      <c r="AK412" s="81"/>
      <c r="AL412" s="81"/>
      <c r="AM412" s="81"/>
      <c r="AN412" s="81"/>
      <c r="AO412" s="81"/>
    </row>
    <row r="413">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c r="AA413" s="81"/>
      <c r="AB413" s="81"/>
      <c r="AC413" s="81"/>
      <c r="AD413" s="81"/>
      <c r="AE413" s="81"/>
      <c r="AF413" s="81"/>
      <c r="AG413" s="81"/>
      <c r="AH413" s="81"/>
      <c r="AI413" s="81"/>
      <c r="AJ413" s="81"/>
      <c r="AK413" s="81"/>
      <c r="AL413" s="81"/>
      <c r="AM413" s="81"/>
      <c r="AN413" s="81"/>
      <c r="AO413" s="81"/>
    </row>
    <row r="414">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c r="AA414" s="81"/>
      <c r="AB414" s="81"/>
      <c r="AC414" s="81"/>
      <c r="AD414" s="81"/>
      <c r="AE414" s="81"/>
      <c r="AF414" s="81"/>
      <c r="AG414" s="81"/>
      <c r="AH414" s="81"/>
      <c r="AI414" s="81"/>
      <c r="AJ414" s="81"/>
      <c r="AK414" s="81"/>
      <c r="AL414" s="81"/>
      <c r="AM414" s="81"/>
      <c r="AN414" s="81"/>
      <c r="AO414" s="81"/>
    </row>
    <row r="415">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c r="AA415" s="81"/>
      <c r="AB415" s="81"/>
      <c r="AC415" s="81"/>
      <c r="AD415" s="81"/>
      <c r="AE415" s="81"/>
      <c r="AF415" s="81"/>
      <c r="AG415" s="81"/>
      <c r="AH415" s="81"/>
      <c r="AI415" s="81"/>
      <c r="AJ415" s="81"/>
      <c r="AK415" s="81"/>
      <c r="AL415" s="81"/>
      <c r="AM415" s="81"/>
      <c r="AN415" s="81"/>
      <c r="AO415" s="81"/>
    </row>
    <row r="416">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c r="AA416" s="81"/>
      <c r="AB416" s="81"/>
      <c r="AC416" s="81"/>
      <c r="AD416" s="81"/>
      <c r="AE416" s="81"/>
      <c r="AF416" s="81"/>
      <c r="AG416" s="81"/>
      <c r="AH416" s="81"/>
      <c r="AI416" s="81"/>
      <c r="AJ416" s="81"/>
      <c r="AK416" s="81"/>
      <c r="AL416" s="81"/>
      <c r="AM416" s="81"/>
      <c r="AN416" s="81"/>
      <c r="AO416" s="81"/>
    </row>
    <row r="417">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c r="AA417" s="81"/>
      <c r="AB417" s="81"/>
      <c r="AC417" s="81"/>
      <c r="AD417" s="81"/>
      <c r="AE417" s="81"/>
      <c r="AF417" s="81"/>
      <c r="AG417" s="81"/>
      <c r="AH417" s="81"/>
      <c r="AI417" s="81"/>
      <c r="AJ417" s="81"/>
      <c r="AK417" s="81"/>
      <c r="AL417" s="81"/>
      <c r="AM417" s="81"/>
      <c r="AN417" s="81"/>
      <c r="AO417" s="81"/>
    </row>
    <row r="418">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c r="AA418" s="81"/>
      <c r="AB418" s="81"/>
      <c r="AC418" s="81"/>
      <c r="AD418" s="81"/>
      <c r="AE418" s="81"/>
      <c r="AF418" s="81"/>
      <c r="AG418" s="81"/>
      <c r="AH418" s="81"/>
      <c r="AI418" s="81"/>
      <c r="AJ418" s="81"/>
      <c r="AK418" s="81"/>
      <c r="AL418" s="81"/>
      <c r="AM418" s="81"/>
      <c r="AN418" s="81"/>
      <c r="AO418" s="81"/>
    </row>
    <row r="419">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c r="AA419" s="81"/>
      <c r="AB419" s="81"/>
      <c r="AC419" s="81"/>
      <c r="AD419" s="81"/>
      <c r="AE419" s="81"/>
      <c r="AF419" s="81"/>
      <c r="AG419" s="81"/>
      <c r="AH419" s="81"/>
      <c r="AI419" s="81"/>
      <c r="AJ419" s="81"/>
      <c r="AK419" s="81"/>
      <c r="AL419" s="81"/>
      <c r="AM419" s="81"/>
      <c r="AN419" s="81"/>
      <c r="AO419" s="81"/>
    </row>
    <row r="420">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c r="AA420" s="81"/>
      <c r="AB420" s="81"/>
      <c r="AC420" s="81"/>
      <c r="AD420" s="81"/>
      <c r="AE420" s="81"/>
      <c r="AF420" s="81"/>
      <c r="AG420" s="81"/>
      <c r="AH420" s="81"/>
      <c r="AI420" s="81"/>
      <c r="AJ420" s="81"/>
      <c r="AK420" s="81"/>
      <c r="AL420" s="81"/>
      <c r="AM420" s="81"/>
      <c r="AN420" s="81"/>
      <c r="AO420" s="81"/>
    </row>
    <row r="421">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c r="AA421" s="81"/>
      <c r="AB421" s="81"/>
      <c r="AC421" s="81"/>
      <c r="AD421" s="81"/>
      <c r="AE421" s="81"/>
      <c r="AF421" s="81"/>
      <c r="AG421" s="81"/>
      <c r="AH421" s="81"/>
      <c r="AI421" s="81"/>
      <c r="AJ421" s="81"/>
      <c r="AK421" s="81"/>
      <c r="AL421" s="81"/>
      <c r="AM421" s="81"/>
      <c r="AN421" s="81"/>
      <c r="AO421" s="81"/>
    </row>
    <row r="422">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c r="AA422" s="81"/>
      <c r="AB422" s="81"/>
      <c r="AC422" s="81"/>
      <c r="AD422" s="81"/>
      <c r="AE422" s="81"/>
      <c r="AF422" s="81"/>
      <c r="AG422" s="81"/>
      <c r="AH422" s="81"/>
      <c r="AI422" s="81"/>
      <c r="AJ422" s="81"/>
      <c r="AK422" s="81"/>
      <c r="AL422" s="81"/>
      <c r="AM422" s="81"/>
      <c r="AN422" s="81"/>
      <c r="AO422" s="81"/>
    </row>
    <row r="423">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c r="AA423" s="81"/>
      <c r="AB423" s="81"/>
      <c r="AC423" s="81"/>
      <c r="AD423" s="81"/>
      <c r="AE423" s="81"/>
      <c r="AF423" s="81"/>
      <c r="AG423" s="81"/>
      <c r="AH423" s="81"/>
      <c r="AI423" s="81"/>
      <c r="AJ423" s="81"/>
      <c r="AK423" s="81"/>
      <c r="AL423" s="81"/>
      <c r="AM423" s="81"/>
      <c r="AN423" s="81"/>
      <c r="AO423" s="81"/>
    </row>
    <row r="424">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c r="AA424" s="81"/>
      <c r="AB424" s="81"/>
      <c r="AC424" s="81"/>
      <c r="AD424" s="81"/>
      <c r="AE424" s="81"/>
      <c r="AF424" s="81"/>
      <c r="AG424" s="81"/>
      <c r="AH424" s="81"/>
      <c r="AI424" s="81"/>
      <c r="AJ424" s="81"/>
      <c r="AK424" s="81"/>
      <c r="AL424" s="81"/>
      <c r="AM424" s="81"/>
      <c r="AN424" s="81"/>
      <c r="AO424" s="81"/>
    </row>
    <row r="425">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c r="AA425" s="81"/>
      <c r="AB425" s="81"/>
      <c r="AC425" s="81"/>
      <c r="AD425" s="81"/>
      <c r="AE425" s="81"/>
      <c r="AF425" s="81"/>
      <c r="AG425" s="81"/>
      <c r="AH425" s="81"/>
      <c r="AI425" s="81"/>
      <c r="AJ425" s="81"/>
      <c r="AK425" s="81"/>
      <c r="AL425" s="81"/>
      <c r="AM425" s="81"/>
      <c r="AN425" s="81"/>
      <c r="AO425" s="81"/>
    </row>
    <row r="426">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c r="AA426" s="81"/>
      <c r="AB426" s="81"/>
      <c r="AC426" s="81"/>
      <c r="AD426" s="81"/>
      <c r="AE426" s="81"/>
      <c r="AF426" s="81"/>
      <c r="AG426" s="81"/>
      <c r="AH426" s="81"/>
      <c r="AI426" s="81"/>
      <c r="AJ426" s="81"/>
      <c r="AK426" s="81"/>
      <c r="AL426" s="81"/>
      <c r="AM426" s="81"/>
      <c r="AN426" s="81"/>
      <c r="AO426" s="81"/>
    </row>
    <row r="427">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c r="AA427" s="81"/>
      <c r="AB427" s="81"/>
      <c r="AC427" s="81"/>
      <c r="AD427" s="81"/>
      <c r="AE427" s="81"/>
      <c r="AF427" s="81"/>
      <c r="AG427" s="81"/>
      <c r="AH427" s="81"/>
      <c r="AI427" s="81"/>
      <c r="AJ427" s="81"/>
      <c r="AK427" s="81"/>
      <c r="AL427" s="81"/>
      <c r="AM427" s="81"/>
      <c r="AN427" s="81"/>
      <c r="AO427" s="81"/>
    </row>
    <row r="428">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c r="AA428" s="81"/>
      <c r="AB428" s="81"/>
      <c r="AC428" s="81"/>
      <c r="AD428" s="81"/>
      <c r="AE428" s="81"/>
      <c r="AF428" s="81"/>
      <c r="AG428" s="81"/>
      <c r="AH428" s="81"/>
      <c r="AI428" s="81"/>
      <c r="AJ428" s="81"/>
      <c r="AK428" s="81"/>
      <c r="AL428" s="81"/>
      <c r="AM428" s="81"/>
      <c r="AN428" s="81"/>
      <c r="AO428" s="81"/>
    </row>
    <row r="429">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c r="AA429" s="81"/>
      <c r="AB429" s="81"/>
      <c r="AC429" s="81"/>
      <c r="AD429" s="81"/>
      <c r="AE429" s="81"/>
      <c r="AF429" s="81"/>
      <c r="AG429" s="81"/>
      <c r="AH429" s="81"/>
      <c r="AI429" s="81"/>
      <c r="AJ429" s="81"/>
      <c r="AK429" s="81"/>
      <c r="AL429" s="81"/>
      <c r="AM429" s="81"/>
      <c r="AN429" s="81"/>
      <c r="AO429" s="81"/>
    </row>
    <row r="430">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c r="AA430" s="81"/>
      <c r="AB430" s="81"/>
      <c r="AC430" s="81"/>
      <c r="AD430" s="81"/>
      <c r="AE430" s="81"/>
      <c r="AF430" s="81"/>
      <c r="AG430" s="81"/>
      <c r="AH430" s="81"/>
      <c r="AI430" s="81"/>
      <c r="AJ430" s="81"/>
      <c r="AK430" s="81"/>
      <c r="AL430" s="81"/>
      <c r="AM430" s="81"/>
      <c r="AN430" s="81"/>
      <c r="AO430" s="81"/>
    </row>
    <row r="431">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c r="AA431" s="81"/>
      <c r="AB431" s="81"/>
      <c r="AC431" s="81"/>
      <c r="AD431" s="81"/>
      <c r="AE431" s="81"/>
      <c r="AF431" s="81"/>
      <c r="AG431" s="81"/>
      <c r="AH431" s="81"/>
      <c r="AI431" s="81"/>
      <c r="AJ431" s="81"/>
      <c r="AK431" s="81"/>
      <c r="AL431" s="81"/>
      <c r="AM431" s="81"/>
      <c r="AN431" s="81"/>
      <c r="AO431" s="81"/>
    </row>
    <row r="432">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c r="AA432" s="81"/>
      <c r="AB432" s="81"/>
      <c r="AC432" s="81"/>
      <c r="AD432" s="81"/>
      <c r="AE432" s="81"/>
      <c r="AF432" s="81"/>
      <c r="AG432" s="81"/>
      <c r="AH432" s="81"/>
      <c r="AI432" s="81"/>
      <c r="AJ432" s="81"/>
      <c r="AK432" s="81"/>
      <c r="AL432" s="81"/>
      <c r="AM432" s="81"/>
      <c r="AN432" s="81"/>
      <c r="AO432" s="81"/>
    </row>
    <row r="433">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c r="AA433" s="81"/>
      <c r="AB433" s="81"/>
      <c r="AC433" s="81"/>
      <c r="AD433" s="81"/>
      <c r="AE433" s="81"/>
      <c r="AF433" s="81"/>
      <c r="AG433" s="81"/>
      <c r="AH433" s="81"/>
      <c r="AI433" s="81"/>
      <c r="AJ433" s="81"/>
      <c r="AK433" s="81"/>
      <c r="AL433" s="81"/>
      <c r="AM433" s="81"/>
      <c r="AN433" s="81"/>
      <c r="AO433" s="81"/>
    </row>
    <row r="434">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c r="AA434" s="81"/>
      <c r="AB434" s="81"/>
      <c r="AC434" s="81"/>
      <c r="AD434" s="81"/>
      <c r="AE434" s="81"/>
      <c r="AF434" s="81"/>
      <c r="AG434" s="81"/>
      <c r="AH434" s="81"/>
      <c r="AI434" s="81"/>
      <c r="AJ434" s="81"/>
      <c r="AK434" s="81"/>
      <c r="AL434" s="81"/>
      <c r="AM434" s="81"/>
      <c r="AN434" s="81"/>
      <c r="AO434" s="81"/>
    </row>
    <row r="435">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c r="AA435" s="81"/>
      <c r="AB435" s="81"/>
      <c r="AC435" s="81"/>
      <c r="AD435" s="81"/>
      <c r="AE435" s="81"/>
      <c r="AF435" s="81"/>
      <c r="AG435" s="81"/>
      <c r="AH435" s="81"/>
      <c r="AI435" s="81"/>
      <c r="AJ435" s="81"/>
      <c r="AK435" s="81"/>
      <c r="AL435" s="81"/>
      <c r="AM435" s="81"/>
      <c r="AN435" s="81"/>
      <c r="AO435" s="81"/>
    </row>
    <row r="436">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c r="AA436" s="81"/>
      <c r="AB436" s="81"/>
      <c r="AC436" s="81"/>
      <c r="AD436" s="81"/>
      <c r="AE436" s="81"/>
      <c r="AF436" s="81"/>
      <c r="AG436" s="81"/>
      <c r="AH436" s="81"/>
      <c r="AI436" s="81"/>
      <c r="AJ436" s="81"/>
      <c r="AK436" s="81"/>
      <c r="AL436" s="81"/>
      <c r="AM436" s="81"/>
      <c r="AN436" s="81"/>
      <c r="AO436" s="81"/>
    </row>
    <row r="437">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c r="AA437" s="81"/>
      <c r="AB437" s="81"/>
      <c r="AC437" s="81"/>
      <c r="AD437" s="81"/>
      <c r="AE437" s="81"/>
      <c r="AF437" s="81"/>
      <c r="AG437" s="81"/>
      <c r="AH437" s="81"/>
      <c r="AI437" s="81"/>
      <c r="AJ437" s="81"/>
      <c r="AK437" s="81"/>
      <c r="AL437" s="81"/>
      <c r="AM437" s="81"/>
      <c r="AN437" s="81"/>
      <c r="AO437" s="81"/>
    </row>
    <row r="438">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c r="AA438" s="81"/>
      <c r="AB438" s="81"/>
      <c r="AC438" s="81"/>
      <c r="AD438" s="81"/>
      <c r="AE438" s="81"/>
      <c r="AF438" s="81"/>
      <c r="AG438" s="81"/>
      <c r="AH438" s="81"/>
      <c r="AI438" s="81"/>
      <c r="AJ438" s="81"/>
      <c r="AK438" s="81"/>
      <c r="AL438" s="81"/>
      <c r="AM438" s="81"/>
      <c r="AN438" s="81"/>
      <c r="AO438" s="81"/>
    </row>
    <row r="439">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c r="AA439" s="81"/>
      <c r="AB439" s="81"/>
      <c r="AC439" s="81"/>
      <c r="AD439" s="81"/>
      <c r="AE439" s="81"/>
      <c r="AF439" s="81"/>
      <c r="AG439" s="81"/>
      <c r="AH439" s="81"/>
      <c r="AI439" s="81"/>
      <c r="AJ439" s="81"/>
      <c r="AK439" s="81"/>
      <c r="AL439" s="81"/>
      <c r="AM439" s="81"/>
      <c r="AN439" s="81"/>
      <c r="AO439" s="81"/>
    </row>
    <row r="440">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c r="AA440" s="81"/>
      <c r="AB440" s="81"/>
      <c r="AC440" s="81"/>
      <c r="AD440" s="81"/>
      <c r="AE440" s="81"/>
      <c r="AF440" s="81"/>
      <c r="AG440" s="81"/>
      <c r="AH440" s="81"/>
      <c r="AI440" s="81"/>
      <c r="AJ440" s="81"/>
      <c r="AK440" s="81"/>
      <c r="AL440" s="81"/>
      <c r="AM440" s="81"/>
      <c r="AN440" s="81"/>
      <c r="AO440" s="81"/>
    </row>
    <row r="441">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c r="AA441" s="81"/>
      <c r="AB441" s="81"/>
      <c r="AC441" s="81"/>
      <c r="AD441" s="81"/>
      <c r="AE441" s="81"/>
      <c r="AF441" s="81"/>
      <c r="AG441" s="81"/>
      <c r="AH441" s="81"/>
      <c r="AI441" s="81"/>
      <c r="AJ441" s="81"/>
      <c r="AK441" s="81"/>
      <c r="AL441" s="81"/>
      <c r="AM441" s="81"/>
      <c r="AN441" s="81"/>
      <c r="AO441" s="81"/>
    </row>
    <row r="442">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c r="AA442" s="81"/>
      <c r="AB442" s="81"/>
      <c r="AC442" s="81"/>
      <c r="AD442" s="81"/>
      <c r="AE442" s="81"/>
      <c r="AF442" s="81"/>
      <c r="AG442" s="81"/>
      <c r="AH442" s="81"/>
      <c r="AI442" s="81"/>
      <c r="AJ442" s="81"/>
      <c r="AK442" s="81"/>
      <c r="AL442" s="81"/>
      <c r="AM442" s="81"/>
      <c r="AN442" s="81"/>
      <c r="AO442" s="81"/>
    </row>
    <row r="443">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c r="AA443" s="81"/>
      <c r="AB443" s="81"/>
      <c r="AC443" s="81"/>
      <c r="AD443" s="81"/>
      <c r="AE443" s="81"/>
      <c r="AF443" s="81"/>
      <c r="AG443" s="81"/>
      <c r="AH443" s="81"/>
      <c r="AI443" s="81"/>
      <c r="AJ443" s="81"/>
      <c r="AK443" s="81"/>
      <c r="AL443" s="81"/>
      <c r="AM443" s="81"/>
      <c r="AN443" s="81"/>
      <c r="AO443" s="81"/>
    </row>
    <row r="444">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c r="AA444" s="81"/>
      <c r="AB444" s="81"/>
      <c r="AC444" s="81"/>
      <c r="AD444" s="81"/>
      <c r="AE444" s="81"/>
      <c r="AF444" s="81"/>
      <c r="AG444" s="81"/>
      <c r="AH444" s="81"/>
      <c r="AI444" s="81"/>
      <c r="AJ444" s="81"/>
      <c r="AK444" s="81"/>
      <c r="AL444" s="81"/>
      <c r="AM444" s="81"/>
      <c r="AN444" s="81"/>
      <c r="AO444" s="81"/>
    </row>
    <row r="445">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c r="AA445" s="81"/>
      <c r="AB445" s="81"/>
      <c r="AC445" s="81"/>
      <c r="AD445" s="81"/>
      <c r="AE445" s="81"/>
      <c r="AF445" s="81"/>
      <c r="AG445" s="81"/>
      <c r="AH445" s="81"/>
      <c r="AI445" s="81"/>
      <c r="AJ445" s="81"/>
      <c r="AK445" s="81"/>
      <c r="AL445" s="81"/>
      <c r="AM445" s="81"/>
      <c r="AN445" s="81"/>
      <c r="AO445" s="81"/>
    </row>
    <row r="446">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c r="AA446" s="81"/>
      <c r="AB446" s="81"/>
      <c r="AC446" s="81"/>
      <c r="AD446" s="81"/>
      <c r="AE446" s="81"/>
      <c r="AF446" s="81"/>
      <c r="AG446" s="81"/>
      <c r="AH446" s="81"/>
      <c r="AI446" s="81"/>
      <c r="AJ446" s="81"/>
      <c r="AK446" s="81"/>
      <c r="AL446" s="81"/>
      <c r="AM446" s="81"/>
      <c r="AN446" s="81"/>
      <c r="AO446" s="81"/>
    </row>
    <row r="447">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c r="AA447" s="81"/>
      <c r="AB447" s="81"/>
      <c r="AC447" s="81"/>
      <c r="AD447" s="81"/>
      <c r="AE447" s="81"/>
      <c r="AF447" s="81"/>
      <c r="AG447" s="81"/>
      <c r="AH447" s="81"/>
      <c r="AI447" s="81"/>
      <c r="AJ447" s="81"/>
      <c r="AK447" s="81"/>
      <c r="AL447" s="81"/>
      <c r="AM447" s="81"/>
      <c r="AN447" s="81"/>
      <c r="AO447" s="81"/>
    </row>
    <row r="448">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c r="AA448" s="81"/>
      <c r="AB448" s="81"/>
      <c r="AC448" s="81"/>
      <c r="AD448" s="81"/>
      <c r="AE448" s="81"/>
      <c r="AF448" s="81"/>
      <c r="AG448" s="81"/>
      <c r="AH448" s="81"/>
      <c r="AI448" s="81"/>
      <c r="AJ448" s="81"/>
      <c r="AK448" s="81"/>
      <c r="AL448" s="81"/>
      <c r="AM448" s="81"/>
      <c r="AN448" s="81"/>
      <c r="AO448" s="81"/>
    </row>
    <row r="449">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c r="AA449" s="81"/>
      <c r="AB449" s="81"/>
      <c r="AC449" s="81"/>
      <c r="AD449" s="81"/>
      <c r="AE449" s="81"/>
      <c r="AF449" s="81"/>
      <c r="AG449" s="81"/>
      <c r="AH449" s="81"/>
      <c r="AI449" s="81"/>
      <c r="AJ449" s="81"/>
      <c r="AK449" s="81"/>
      <c r="AL449" s="81"/>
      <c r="AM449" s="81"/>
      <c r="AN449" s="81"/>
      <c r="AO449" s="81"/>
    </row>
    <row r="450">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c r="AA450" s="81"/>
      <c r="AB450" s="81"/>
      <c r="AC450" s="81"/>
      <c r="AD450" s="81"/>
      <c r="AE450" s="81"/>
      <c r="AF450" s="81"/>
      <c r="AG450" s="81"/>
      <c r="AH450" s="81"/>
      <c r="AI450" s="81"/>
      <c r="AJ450" s="81"/>
      <c r="AK450" s="81"/>
      <c r="AL450" s="81"/>
      <c r="AM450" s="81"/>
      <c r="AN450" s="81"/>
      <c r="AO450" s="81"/>
    </row>
    <row r="451">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c r="AA451" s="81"/>
      <c r="AB451" s="81"/>
      <c r="AC451" s="81"/>
      <c r="AD451" s="81"/>
      <c r="AE451" s="81"/>
      <c r="AF451" s="81"/>
      <c r="AG451" s="81"/>
      <c r="AH451" s="81"/>
      <c r="AI451" s="81"/>
      <c r="AJ451" s="81"/>
      <c r="AK451" s="81"/>
      <c r="AL451" s="81"/>
      <c r="AM451" s="81"/>
      <c r="AN451" s="81"/>
      <c r="AO451" s="81"/>
    </row>
    <row r="452">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c r="AA452" s="81"/>
      <c r="AB452" s="81"/>
      <c r="AC452" s="81"/>
      <c r="AD452" s="81"/>
      <c r="AE452" s="81"/>
      <c r="AF452" s="81"/>
      <c r="AG452" s="81"/>
      <c r="AH452" s="81"/>
      <c r="AI452" s="81"/>
      <c r="AJ452" s="81"/>
      <c r="AK452" s="81"/>
      <c r="AL452" s="81"/>
      <c r="AM452" s="81"/>
      <c r="AN452" s="81"/>
      <c r="AO452" s="81"/>
    </row>
    <row r="453">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c r="AA453" s="81"/>
      <c r="AB453" s="81"/>
      <c r="AC453" s="81"/>
      <c r="AD453" s="81"/>
      <c r="AE453" s="81"/>
      <c r="AF453" s="81"/>
      <c r="AG453" s="81"/>
      <c r="AH453" s="81"/>
      <c r="AI453" s="81"/>
      <c r="AJ453" s="81"/>
      <c r="AK453" s="81"/>
      <c r="AL453" s="81"/>
      <c r="AM453" s="81"/>
      <c r="AN453" s="81"/>
      <c r="AO453" s="81"/>
    </row>
    <row r="454">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c r="AA454" s="81"/>
      <c r="AB454" s="81"/>
      <c r="AC454" s="81"/>
      <c r="AD454" s="81"/>
      <c r="AE454" s="81"/>
      <c r="AF454" s="81"/>
      <c r="AG454" s="81"/>
      <c r="AH454" s="81"/>
      <c r="AI454" s="81"/>
      <c r="AJ454" s="81"/>
      <c r="AK454" s="81"/>
      <c r="AL454" s="81"/>
      <c r="AM454" s="81"/>
      <c r="AN454" s="81"/>
      <c r="AO454" s="81"/>
    </row>
    <row r="455">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c r="AA455" s="81"/>
      <c r="AB455" s="81"/>
      <c r="AC455" s="81"/>
      <c r="AD455" s="81"/>
      <c r="AE455" s="81"/>
      <c r="AF455" s="81"/>
      <c r="AG455" s="81"/>
      <c r="AH455" s="81"/>
      <c r="AI455" s="81"/>
      <c r="AJ455" s="81"/>
      <c r="AK455" s="81"/>
      <c r="AL455" s="81"/>
      <c r="AM455" s="81"/>
      <c r="AN455" s="81"/>
      <c r="AO455" s="81"/>
    </row>
    <row r="456">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c r="AA456" s="81"/>
      <c r="AB456" s="81"/>
      <c r="AC456" s="81"/>
      <c r="AD456" s="81"/>
      <c r="AE456" s="81"/>
      <c r="AF456" s="81"/>
      <c r="AG456" s="81"/>
      <c r="AH456" s="81"/>
      <c r="AI456" s="81"/>
      <c r="AJ456" s="81"/>
      <c r="AK456" s="81"/>
      <c r="AL456" s="81"/>
      <c r="AM456" s="81"/>
      <c r="AN456" s="81"/>
      <c r="AO456" s="81"/>
    </row>
    <row r="457">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c r="AA457" s="81"/>
      <c r="AB457" s="81"/>
      <c r="AC457" s="81"/>
      <c r="AD457" s="81"/>
      <c r="AE457" s="81"/>
      <c r="AF457" s="81"/>
      <c r="AG457" s="81"/>
      <c r="AH457" s="81"/>
      <c r="AI457" s="81"/>
      <c r="AJ457" s="81"/>
      <c r="AK457" s="81"/>
      <c r="AL457" s="81"/>
      <c r="AM457" s="81"/>
      <c r="AN457" s="81"/>
      <c r="AO457" s="81"/>
    </row>
    <row r="458">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c r="AA458" s="81"/>
      <c r="AB458" s="81"/>
      <c r="AC458" s="81"/>
      <c r="AD458" s="81"/>
      <c r="AE458" s="81"/>
      <c r="AF458" s="81"/>
      <c r="AG458" s="81"/>
      <c r="AH458" s="81"/>
      <c r="AI458" s="81"/>
      <c r="AJ458" s="81"/>
      <c r="AK458" s="81"/>
      <c r="AL458" s="81"/>
      <c r="AM458" s="81"/>
      <c r="AN458" s="81"/>
      <c r="AO458" s="81"/>
    </row>
    <row r="459">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c r="AA459" s="81"/>
      <c r="AB459" s="81"/>
      <c r="AC459" s="81"/>
      <c r="AD459" s="81"/>
      <c r="AE459" s="81"/>
      <c r="AF459" s="81"/>
      <c r="AG459" s="81"/>
      <c r="AH459" s="81"/>
      <c r="AI459" s="81"/>
      <c r="AJ459" s="81"/>
      <c r="AK459" s="81"/>
      <c r="AL459" s="81"/>
      <c r="AM459" s="81"/>
      <c r="AN459" s="81"/>
      <c r="AO459" s="81"/>
    </row>
    <row r="460">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c r="AA460" s="81"/>
      <c r="AB460" s="81"/>
      <c r="AC460" s="81"/>
      <c r="AD460" s="81"/>
      <c r="AE460" s="81"/>
      <c r="AF460" s="81"/>
      <c r="AG460" s="81"/>
      <c r="AH460" s="81"/>
      <c r="AI460" s="81"/>
      <c r="AJ460" s="81"/>
      <c r="AK460" s="81"/>
      <c r="AL460" s="81"/>
      <c r="AM460" s="81"/>
      <c r="AN460" s="81"/>
      <c r="AO460" s="81"/>
    </row>
    <row r="461">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c r="AA461" s="81"/>
      <c r="AB461" s="81"/>
      <c r="AC461" s="81"/>
      <c r="AD461" s="81"/>
      <c r="AE461" s="81"/>
      <c r="AF461" s="81"/>
      <c r="AG461" s="81"/>
      <c r="AH461" s="81"/>
      <c r="AI461" s="81"/>
      <c r="AJ461" s="81"/>
      <c r="AK461" s="81"/>
      <c r="AL461" s="81"/>
      <c r="AM461" s="81"/>
      <c r="AN461" s="81"/>
      <c r="AO461" s="81"/>
    </row>
    <row r="462">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c r="AA462" s="81"/>
      <c r="AB462" s="81"/>
      <c r="AC462" s="81"/>
      <c r="AD462" s="81"/>
      <c r="AE462" s="81"/>
      <c r="AF462" s="81"/>
      <c r="AG462" s="81"/>
      <c r="AH462" s="81"/>
      <c r="AI462" s="81"/>
      <c r="AJ462" s="81"/>
      <c r="AK462" s="81"/>
      <c r="AL462" s="81"/>
      <c r="AM462" s="81"/>
      <c r="AN462" s="81"/>
      <c r="AO462" s="81"/>
    </row>
    <row r="463">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c r="AA463" s="81"/>
      <c r="AB463" s="81"/>
      <c r="AC463" s="81"/>
      <c r="AD463" s="81"/>
      <c r="AE463" s="81"/>
      <c r="AF463" s="81"/>
      <c r="AG463" s="81"/>
      <c r="AH463" s="81"/>
      <c r="AI463" s="81"/>
      <c r="AJ463" s="81"/>
      <c r="AK463" s="81"/>
      <c r="AL463" s="81"/>
      <c r="AM463" s="81"/>
      <c r="AN463" s="81"/>
      <c r="AO463" s="81"/>
    </row>
    <row r="464">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c r="AA464" s="81"/>
      <c r="AB464" s="81"/>
      <c r="AC464" s="81"/>
      <c r="AD464" s="81"/>
      <c r="AE464" s="81"/>
      <c r="AF464" s="81"/>
      <c r="AG464" s="81"/>
      <c r="AH464" s="81"/>
      <c r="AI464" s="81"/>
      <c r="AJ464" s="81"/>
      <c r="AK464" s="81"/>
      <c r="AL464" s="81"/>
      <c r="AM464" s="81"/>
      <c r="AN464" s="81"/>
      <c r="AO464" s="81"/>
    </row>
    <row r="465">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c r="AA465" s="81"/>
      <c r="AB465" s="81"/>
      <c r="AC465" s="81"/>
      <c r="AD465" s="81"/>
      <c r="AE465" s="81"/>
      <c r="AF465" s="81"/>
      <c r="AG465" s="81"/>
      <c r="AH465" s="81"/>
      <c r="AI465" s="81"/>
      <c r="AJ465" s="81"/>
      <c r="AK465" s="81"/>
      <c r="AL465" s="81"/>
      <c r="AM465" s="81"/>
      <c r="AN465" s="81"/>
      <c r="AO465" s="81"/>
    </row>
    <row r="466">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c r="AA466" s="81"/>
      <c r="AB466" s="81"/>
      <c r="AC466" s="81"/>
      <c r="AD466" s="81"/>
      <c r="AE466" s="81"/>
      <c r="AF466" s="81"/>
      <c r="AG466" s="81"/>
      <c r="AH466" s="81"/>
      <c r="AI466" s="81"/>
      <c r="AJ466" s="81"/>
      <c r="AK466" s="81"/>
      <c r="AL466" s="81"/>
      <c r="AM466" s="81"/>
      <c r="AN466" s="81"/>
      <c r="AO466" s="81"/>
    </row>
    <row r="467">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c r="AA467" s="81"/>
      <c r="AB467" s="81"/>
      <c r="AC467" s="81"/>
      <c r="AD467" s="81"/>
      <c r="AE467" s="81"/>
      <c r="AF467" s="81"/>
      <c r="AG467" s="81"/>
      <c r="AH467" s="81"/>
      <c r="AI467" s="81"/>
      <c r="AJ467" s="81"/>
      <c r="AK467" s="81"/>
      <c r="AL467" s="81"/>
      <c r="AM467" s="81"/>
      <c r="AN467" s="81"/>
      <c r="AO467" s="81"/>
    </row>
    <row r="468">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c r="AA468" s="81"/>
      <c r="AB468" s="81"/>
      <c r="AC468" s="81"/>
      <c r="AD468" s="81"/>
      <c r="AE468" s="81"/>
      <c r="AF468" s="81"/>
      <c r="AG468" s="81"/>
      <c r="AH468" s="81"/>
      <c r="AI468" s="81"/>
      <c r="AJ468" s="81"/>
      <c r="AK468" s="81"/>
      <c r="AL468" s="81"/>
      <c r="AM468" s="81"/>
      <c r="AN468" s="81"/>
      <c r="AO468" s="81"/>
    </row>
    <row r="469">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c r="AA469" s="81"/>
      <c r="AB469" s="81"/>
      <c r="AC469" s="81"/>
      <c r="AD469" s="81"/>
      <c r="AE469" s="81"/>
      <c r="AF469" s="81"/>
      <c r="AG469" s="81"/>
      <c r="AH469" s="81"/>
      <c r="AI469" s="81"/>
      <c r="AJ469" s="81"/>
      <c r="AK469" s="81"/>
      <c r="AL469" s="81"/>
      <c r="AM469" s="81"/>
      <c r="AN469" s="81"/>
      <c r="AO469" s="81"/>
    </row>
    <row r="470">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c r="AA470" s="81"/>
      <c r="AB470" s="81"/>
      <c r="AC470" s="81"/>
      <c r="AD470" s="81"/>
      <c r="AE470" s="81"/>
      <c r="AF470" s="81"/>
      <c r="AG470" s="81"/>
      <c r="AH470" s="81"/>
      <c r="AI470" s="81"/>
      <c r="AJ470" s="81"/>
      <c r="AK470" s="81"/>
      <c r="AL470" s="81"/>
      <c r="AM470" s="81"/>
      <c r="AN470" s="81"/>
      <c r="AO470" s="81"/>
    </row>
    <row r="47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c r="AA471" s="81"/>
      <c r="AB471" s="81"/>
      <c r="AC471" s="81"/>
      <c r="AD471" s="81"/>
      <c r="AE471" s="81"/>
      <c r="AF471" s="81"/>
      <c r="AG471" s="81"/>
      <c r="AH471" s="81"/>
      <c r="AI471" s="81"/>
      <c r="AJ471" s="81"/>
      <c r="AK471" s="81"/>
      <c r="AL471" s="81"/>
      <c r="AM471" s="81"/>
      <c r="AN471" s="81"/>
      <c r="AO471" s="81"/>
    </row>
    <row r="472">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c r="AA472" s="81"/>
      <c r="AB472" s="81"/>
      <c r="AC472" s="81"/>
      <c r="AD472" s="81"/>
      <c r="AE472" s="81"/>
      <c r="AF472" s="81"/>
      <c r="AG472" s="81"/>
      <c r="AH472" s="81"/>
      <c r="AI472" s="81"/>
      <c r="AJ472" s="81"/>
      <c r="AK472" s="81"/>
      <c r="AL472" s="81"/>
      <c r="AM472" s="81"/>
      <c r="AN472" s="81"/>
      <c r="AO472" s="81"/>
    </row>
    <row r="473">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c r="AA473" s="81"/>
      <c r="AB473" s="81"/>
      <c r="AC473" s="81"/>
      <c r="AD473" s="81"/>
      <c r="AE473" s="81"/>
      <c r="AF473" s="81"/>
      <c r="AG473" s="81"/>
      <c r="AH473" s="81"/>
      <c r="AI473" s="81"/>
      <c r="AJ473" s="81"/>
      <c r="AK473" s="81"/>
      <c r="AL473" s="81"/>
      <c r="AM473" s="81"/>
      <c r="AN473" s="81"/>
      <c r="AO473" s="81"/>
    </row>
    <row r="474">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c r="AA474" s="81"/>
      <c r="AB474" s="81"/>
      <c r="AC474" s="81"/>
      <c r="AD474" s="81"/>
      <c r="AE474" s="81"/>
      <c r="AF474" s="81"/>
      <c r="AG474" s="81"/>
      <c r="AH474" s="81"/>
      <c r="AI474" s="81"/>
      <c r="AJ474" s="81"/>
      <c r="AK474" s="81"/>
      <c r="AL474" s="81"/>
      <c r="AM474" s="81"/>
      <c r="AN474" s="81"/>
      <c r="AO474" s="81"/>
    </row>
    <row r="475">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c r="AA475" s="81"/>
      <c r="AB475" s="81"/>
      <c r="AC475" s="81"/>
      <c r="AD475" s="81"/>
      <c r="AE475" s="81"/>
      <c r="AF475" s="81"/>
      <c r="AG475" s="81"/>
      <c r="AH475" s="81"/>
      <c r="AI475" s="81"/>
      <c r="AJ475" s="81"/>
      <c r="AK475" s="81"/>
      <c r="AL475" s="81"/>
      <c r="AM475" s="81"/>
      <c r="AN475" s="81"/>
      <c r="AO475" s="81"/>
    </row>
    <row r="476">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c r="AA476" s="81"/>
      <c r="AB476" s="81"/>
      <c r="AC476" s="81"/>
      <c r="AD476" s="81"/>
      <c r="AE476" s="81"/>
      <c r="AF476" s="81"/>
      <c r="AG476" s="81"/>
      <c r="AH476" s="81"/>
      <c r="AI476" s="81"/>
      <c r="AJ476" s="81"/>
      <c r="AK476" s="81"/>
      <c r="AL476" s="81"/>
      <c r="AM476" s="81"/>
      <c r="AN476" s="81"/>
      <c r="AO476" s="81"/>
    </row>
    <row r="477">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c r="AA477" s="81"/>
      <c r="AB477" s="81"/>
      <c r="AC477" s="81"/>
      <c r="AD477" s="81"/>
      <c r="AE477" s="81"/>
      <c r="AF477" s="81"/>
      <c r="AG477" s="81"/>
      <c r="AH477" s="81"/>
      <c r="AI477" s="81"/>
      <c r="AJ477" s="81"/>
      <c r="AK477" s="81"/>
      <c r="AL477" s="81"/>
      <c r="AM477" s="81"/>
      <c r="AN477" s="81"/>
      <c r="AO477" s="81"/>
    </row>
    <row r="478">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c r="AA478" s="81"/>
      <c r="AB478" s="81"/>
      <c r="AC478" s="81"/>
      <c r="AD478" s="81"/>
      <c r="AE478" s="81"/>
      <c r="AF478" s="81"/>
      <c r="AG478" s="81"/>
      <c r="AH478" s="81"/>
      <c r="AI478" s="81"/>
      <c r="AJ478" s="81"/>
      <c r="AK478" s="81"/>
      <c r="AL478" s="81"/>
      <c r="AM478" s="81"/>
      <c r="AN478" s="81"/>
      <c r="AO478" s="81"/>
    </row>
    <row r="479">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c r="AA479" s="81"/>
      <c r="AB479" s="81"/>
      <c r="AC479" s="81"/>
      <c r="AD479" s="81"/>
      <c r="AE479" s="81"/>
      <c r="AF479" s="81"/>
      <c r="AG479" s="81"/>
      <c r="AH479" s="81"/>
      <c r="AI479" s="81"/>
      <c r="AJ479" s="81"/>
      <c r="AK479" s="81"/>
      <c r="AL479" s="81"/>
      <c r="AM479" s="81"/>
      <c r="AN479" s="81"/>
      <c r="AO479" s="81"/>
    </row>
    <row r="480">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c r="AA480" s="81"/>
      <c r="AB480" s="81"/>
      <c r="AC480" s="81"/>
      <c r="AD480" s="81"/>
      <c r="AE480" s="81"/>
      <c r="AF480" s="81"/>
      <c r="AG480" s="81"/>
      <c r="AH480" s="81"/>
      <c r="AI480" s="81"/>
      <c r="AJ480" s="81"/>
      <c r="AK480" s="81"/>
      <c r="AL480" s="81"/>
      <c r="AM480" s="81"/>
      <c r="AN480" s="81"/>
      <c r="AO480" s="81"/>
    </row>
    <row r="48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c r="AA481" s="81"/>
      <c r="AB481" s="81"/>
      <c r="AC481" s="81"/>
      <c r="AD481" s="81"/>
      <c r="AE481" s="81"/>
      <c r="AF481" s="81"/>
      <c r="AG481" s="81"/>
      <c r="AH481" s="81"/>
      <c r="AI481" s="81"/>
      <c r="AJ481" s="81"/>
      <c r="AK481" s="81"/>
      <c r="AL481" s="81"/>
      <c r="AM481" s="81"/>
      <c r="AN481" s="81"/>
      <c r="AO481" s="81"/>
    </row>
    <row r="482">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c r="AA482" s="81"/>
      <c r="AB482" s="81"/>
      <c r="AC482" s="81"/>
      <c r="AD482" s="81"/>
      <c r="AE482" s="81"/>
      <c r="AF482" s="81"/>
      <c r="AG482" s="81"/>
      <c r="AH482" s="81"/>
      <c r="AI482" s="81"/>
      <c r="AJ482" s="81"/>
      <c r="AK482" s="81"/>
      <c r="AL482" s="81"/>
      <c r="AM482" s="81"/>
      <c r="AN482" s="81"/>
      <c r="AO482" s="81"/>
    </row>
    <row r="483">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c r="AA483" s="81"/>
      <c r="AB483" s="81"/>
      <c r="AC483" s="81"/>
      <c r="AD483" s="81"/>
      <c r="AE483" s="81"/>
      <c r="AF483" s="81"/>
      <c r="AG483" s="81"/>
      <c r="AH483" s="81"/>
      <c r="AI483" s="81"/>
      <c r="AJ483" s="81"/>
      <c r="AK483" s="81"/>
      <c r="AL483" s="81"/>
      <c r="AM483" s="81"/>
      <c r="AN483" s="81"/>
      <c r="AO483" s="81"/>
    </row>
    <row r="484">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c r="AA484" s="81"/>
      <c r="AB484" s="81"/>
      <c r="AC484" s="81"/>
      <c r="AD484" s="81"/>
      <c r="AE484" s="81"/>
      <c r="AF484" s="81"/>
      <c r="AG484" s="81"/>
      <c r="AH484" s="81"/>
      <c r="AI484" s="81"/>
      <c r="AJ484" s="81"/>
      <c r="AK484" s="81"/>
      <c r="AL484" s="81"/>
      <c r="AM484" s="81"/>
      <c r="AN484" s="81"/>
      <c r="AO484" s="81"/>
    </row>
    <row r="485">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c r="AA485" s="81"/>
      <c r="AB485" s="81"/>
      <c r="AC485" s="81"/>
      <c r="AD485" s="81"/>
      <c r="AE485" s="81"/>
      <c r="AF485" s="81"/>
      <c r="AG485" s="81"/>
      <c r="AH485" s="81"/>
      <c r="AI485" s="81"/>
      <c r="AJ485" s="81"/>
      <c r="AK485" s="81"/>
      <c r="AL485" s="81"/>
      <c r="AM485" s="81"/>
      <c r="AN485" s="81"/>
      <c r="AO485" s="81"/>
    </row>
    <row r="486">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c r="AA486" s="81"/>
      <c r="AB486" s="81"/>
      <c r="AC486" s="81"/>
      <c r="AD486" s="81"/>
      <c r="AE486" s="81"/>
      <c r="AF486" s="81"/>
      <c r="AG486" s="81"/>
      <c r="AH486" s="81"/>
      <c r="AI486" s="81"/>
      <c r="AJ486" s="81"/>
      <c r="AK486" s="81"/>
      <c r="AL486" s="81"/>
      <c r="AM486" s="81"/>
      <c r="AN486" s="81"/>
      <c r="AO486" s="81"/>
    </row>
    <row r="487">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c r="AA487" s="81"/>
      <c r="AB487" s="81"/>
      <c r="AC487" s="81"/>
      <c r="AD487" s="81"/>
      <c r="AE487" s="81"/>
      <c r="AF487" s="81"/>
      <c r="AG487" s="81"/>
      <c r="AH487" s="81"/>
      <c r="AI487" s="81"/>
      <c r="AJ487" s="81"/>
      <c r="AK487" s="81"/>
      <c r="AL487" s="81"/>
      <c r="AM487" s="81"/>
      <c r="AN487" s="81"/>
      <c r="AO487" s="81"/>
    </row>
    <row r="488">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c r="AA488" s="81"/>
      <c r="AB488" s="81"/>
      <c r="AC488" s="81"/>
      <c r="AD488" s="81"/>
      <c r="AE488" s="81"/>
      <c r="AF488" s="81"/>
      <c r="AG488" s="81"/>
      <c r="AH488" s="81"/>
      <c r="AI488" s="81"/>
      <c r="AJ488" s="81"/>
      <c r="AK488" s="81"/>
      <c r="AL488" s="81"/>
      <c r="AM488" s="81"/>
      <c r="AN488" s="81"/>
      <c r="AO488" s="81"/>
    </row>
    <row r="489">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c r="AA489" s="81"/>
      <c r="AB489" s="81"/>
      <c r="AC489" s="81"/>
      <c r="AD489" s="81"/>
      <c r="AE489" s="81"/>
      <c r="AF489" s="81"/>
      <c r="AG489" s="81"/>
      <c r="AH489" s="81"/>
      <c r="AI489" s="81"/>
      <c r="AJ489" s="81"/>
      <c r="AK489" s="81"/>
      <c r="AL489" s="81"/>
      <c r="AM489" s="81"/>
      <c r="AN489" s="81"/>
      <c r="AO489" s="81"/>
    </row>
    <row r="490">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c r="AA490" s="81"/>
      <c r="AB490" s="81"/>
      <c r="AC490" s="81"/>
      <c r="AD490" s="81"/>
      <c r="AE490" s="81"/>
      <c r="AF490" s="81"/>
      <c r="AG490" s="81"/>
      <c r="AH490" s="81"/>
      <c r="AI490" s="81"/>
      <c r="AJ490" s="81"/>
      <c r="AK490" s="81"/>
      <c r="AL490" s="81"/>
      <c r="AM490" s="81"/>
      <c r="AN490" s="81"/>
      <c r="AO490" s="81"/>
    </row>
    <row r="49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c r="AA491" s="81"/>
      <c r="AB491" s="81"/>
      <c r="AC491" s="81"/>
      <c r="AD491" s="81"/>
      <c r="AE491" s="81"/>
      <c r="AF491" s="81"/>
      <c r="AG491" s="81"/>
      <c r="AH491" s="81"/>
      <c r="AI491" s="81"/>
      <c r="AJ491" s="81"/>
      <c r="AK491" s="81"/>
      <c r="AL491" s="81"/>
      <c r="AM491" s="81"/>
      <c r="AN491" s="81"/>
      <c r="AO491" s="81"/>
    </row>
    <row r="492">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c r="AA492" s="81"/>
      <c r="AB492" s="81"/>
      <c r="AC492" s="81"/>
      <c r="AD492" s="81"/>
      <c r="AE492" s="81"/>
      <c r="AF492" s="81"/>
      <c r="AG492" s="81"/>
      <c r="AH492" s="81"/>
      <c r="AI492" s="81"/>
      <c r="AJ492" s="81"/>
      <c r="AK492" s="81"/>
      <c r="AL492" s="81"/>
      <c r="AM492" s="81"/>
      <c r="AN492" s="81"/>
      <c r="AO492" s="81"/>
    </row>
    <row r="493">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c r="AA493" s="81"/>
      <c r="AB493" s="81"/>
      <c r="AC493" s="81"/>
      <c r="AD493" s="81"/>
      <c r="AE493" s="81"/>
      <c r="AF493" s="81"/>
      <c r="AG493" s="81"/>
      <c r="AH493" s="81"/>
      <c r="AI493" s="81"/>
      <c r="AJ493" s="81"/>
      <c r="AK493" s="81"/>
      <c r="AL493" s="81"/>
      <c r="AM493" s="81"/>
      <c r="AN493" s="81"/>
      <c r="AO493" s="81"/>
    </row>
    <row r="494">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c r="AA494" s="81"/>
      <c r="AB494" s="81"/>
      <c r="AC494" s="81"/>
      <c r="AD494" s="81"/>
      <c r="AE494" s="81"/>
      <c r="AF494" s="81"/>
      <c r="AG494" s="81"/>
      <c r="AH494" s="81"/>
      <c r="AI494" s="81"/>
      <c r="AJ494" s="81"/>
      <c r="AK494" s="81"/>
      <c r="AL494" s="81"/>
      <c r="AM494" s="81"/>
      <c r="AN494" s="81"/>
      <c r="AO494" s="81"/>
    </row>
    <row r="495">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c r="AA495" s="81"/>
      <c r="AB495" s="81"/>
      <c r="AC495" s="81"/>
      <c r="AD495" s="81"/>
      <c r="AE495" s="81"/>
      <c r="AF495" s="81"/>
      <c r="AG495" s="81"/>
      <c r="AH495" s="81"/>
      <c r="AI495" s="81"/>
      <c r="AJ495" s="81"/>
      <c r="AK495" s="81"/>
      <c r="AL495" s="81"/>
      <c r="AM495" s="81"/>
      <c r="AN495" s="81"/>
      <c r="AO495" s="81"/>
    </row>
    <row r="496">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c r="AA496" s="81"/>
      <c r="AB496" s="81"/>
      <c r="AC496" s="81"/>
      <c r="AD496" s="81"/>
      <c r="AE496" s="81"/>
      <c r="AF496" s="81"/>
      <c r="AG496" s="81"/>
      <c r="AH496" s="81"/>
      <c r="AI496" s="81"/>
      <c r="AJ496" s="81"/>
      <c r="AK496" s="81"/>
      <c r="AL496" s="81"/>
      <c r="AM496" s="81"/>
      <c r="AN496" s="81"/>
      <c r="AO496" s="81"/>
    </row>
    <row r="497">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c r="AA497" s="81"/>
      <c r="AB497" s="81"/>
      <c r="AC497" s="81"/>
      <c r="AD497" s="81"/>
      <c r="AE497" s="81"/>
      <c r="AF497" s="81"/>
      <c r="AG497" s="81"/>
      <c r="AH497" s="81"/>
      <c r="AI497" s="81"/>
      <c r="AJ497" s="81"/>
      <c r="AK497" s="81"/>
      <c r="AL497" s="81"/>
      <c r="AM497" s="81"/>
      <c r="AN497" s="81"/>
      <c r="AO497" s="81"/>
    </row>
    <row r="498">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c r="AA498" s="81"/>
      <c r="AB498" s="81"/>
      <c r="AC498" s="81"/>
      <c r="AD498" s="81"/>
      <c r="AE498" s="81"/>
      <c r="AF498" s="81"/>
      <c r="AG498" s="81"/>
      <c r="AH498" s="81"/>
      <c r="AI498" s="81"/>
      <c r="AJ498" s="81"/>
      <c r="AK498" s="81"/>
      <c r="AL498" s="81"/>
      <c r="AM498" s="81"/>
      <c r="AN498" s="81"/>
      <c r="AO498" s="81"/>
    </row>
    <row r="499">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c r="AA499" s="81"/>
      <c r="AB499" s="81"/>
      <c r="AC499" s="81"/>
      <c r="AD499" s="81"/>
      <c r="AE499" s="81"/>
      <c r="AF499" s="81"/>
      <c r="AG499" s="81"/>
      <c r="AH499" s="81"/>
      <c r="AI499" s="81"/>
      <c r="AJ499" s="81"/>
      <c r="AK499" s="81"/>
      <c r="AL499" s="81"/>
      <c r="AM499" s="81"/>
      <c r="AN499" s="81"/>
      <c r="AO499" s="81"/>
    </row>
    <row r="500">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c r="AA500" s="81"/>
      <c r="AB500" s="81"/>
      <c r="AC500" s="81"/>
      <c r="AD500" s="81"/>
      <c r="AE500" s="81"/>
      <c r="AF500" s="81"/>
      <c r="AG500" s="81"/>
      <c r="AH500" s="81"/>
      <c r="AI500" s="81"/>
      <c r="AJ500" s="81"/>
      <c r="AK500" s="81"/>
      <c r="AL500" s="81"/>
      <c r="AM500" s="81"/>
      <c r="AN500" s="81"/>
      <c r="AO500" s="81"/>
    </row>
    <row r="50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c r="AA501" s="81"/>
      <c r="AB501" s="81"/>
      <c r="AC501" s="81"/>
      <c r="AD501" s="81"/>
      <c r="AE501" s="81"/>
      <c r="AF501" s="81"/>
      <c r="AG501" s="81"/>
      <c r="AH501" s="81"/>
      <c r="AI501" s="81"/>
      <c r="AJ501" s="81"/>
      <c r="AK501" s="81"/>
      <c r="AL501" s="81"/>
      <c r="AM501" s="81"/>
      <c r="AN501" s="81"/>
      <c r="AO501" s="81"/>
    </row>
    <row r="502">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c r="AA502" s="81"/>
      <c r="AB502" s="81"/>
      <c r="AC502" s="81"/>
      <c r="AD502" s="81"/>
      <c r="AE502" s="81"/>
      <c r="AF502" s="81"/>
      <c r="AG502" s="81"/>
      <c r="AH502" s="81"/>
      <c r="AI502" s="81"/>
      <c r="AJ502" s="81"/>
      <c r="AK502" s="81"/>
      <c r="AL502" s="81"/>
      <c r="AM502" s="81"/>
      <c r="AN502" s="81"/>
      <c r="AO502" s="81"/>
    </row>
    <row r="503">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c r="AA503" s="81"/>
      <c r="AB503" s="81"/>
      <c r="AC503" s="81"/>
      <c r="AD503" s="81"/>
      <c r="AE503" s="81"/>
      <c r="AF503" s="81"/>
      <c r="AG503" s="81"/>
      <c r="AH503" s="81"/>
      <c r="AI503" s="81"/>
      <c r="AJ503" s="81"/>
      <c r="AK503" s="81"/>
      <c r="AL503" s="81"/>
      <c r="AM503" s="81"/>
      <c r="AN503" s="81"/>
      <c r="AO503" s="81"/>
    </row>
    <row r="504">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c r="AA504" s="81"/>
      <c r="AB504" s="81"/>
      <c r="AC504" s="81"/>
      <c r="AD504" s="81"/>
      <c r="AE504" s="81"/>
      <c r="AF504" s="81"/>
      <c r="AG504" s="81"/>
      <c r="AH504" s="81"/>
      <c r="AI504" s="81"/>
      <c r="AJ504" s="81"/>
      <c r="AK504" s="81"/>
      <c r="AL504" s="81"/>
      <c r="AM504" s="81"/>
      <c r="AN504" s="81"/>
      <c r="AO504" s="81"/>
    </row>
    <row r="505">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c r="AA505" s="81"/>
      <c r="AB505" s="81"/>
      <c r="AC505" s="81"/>
      <c r="AD505" s="81"/>
      <c r="AE505" s="81"/>
      <c r="AF505" s="81"/>
      <c r="AG505" s="81"/>
      <c r="AH505" s="81"/>
      <c r="AI505" s="81"/>
      <c r="AJ505" s="81"/>
      <c r="AK505" s="81"/>
      <c r="AL505" s="81"/>
      <c r="AM505" s="81"/>
      <c r="AN505" s="81"/>
      <c r="AO505" s="81"/>
    </row>
    <row r="506">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c r="AA506" s="81"/>
      <c r="AB506" s="81"/>
      <c r="AC506" s="81"/>
      <c r="AD506" s="81"/>
      <c r="AE506" s="81"/>
      <c r="AF506" s="81"/>
      <c r="AG506" s="81"/>
      <c r="AH506" s="81"/>
      <c r="AI506" s="81"/>
      <c r="AJ506" s="81"/>
      <c r="AK506" s="81"/>
      <c r="AL506" s="81"/>
      <c r="AM506" s="81"/>
      <c r="AN506" s="81"/>
      <c r="AO506" s="81"/>
    </row>
    <row r="507">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c r="AA507" s="81"/>
      <c r="AB507" s="81"/>
      <c r="AC507" s="81"/>
      <c r="AD507" s="81"/>
      <c r="AE507" s="81"/>
      <c r="AF507" s="81"/>
      <c r="AG507" s="81"/>
      <c r="AH507" s="81"/>
      <c r="AI507" s="81"/>
      <c r="AJ507" s="81"/>
      <c r="AK507" s="81"/>
      <c r="AL507" s="81"/>
      <c r="AM507" s="81"/>
      <c r="AN507" s="81"/>
      <c r="AO507" s="81"/>
    </row>
    <row r="508">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c r="AA508" s="81"/>
      <c r="AB508" s="81"/>
      <c r="AC508" s="81"/>
      <c r="AD508" s="81"/>
      <c r="AE508" s="81"/>
      <c r="AF508" s="81"/>
      <c r="AG508" s="81"/>
      <c r="AH508" s="81"/>
      <c r="AI508" s="81"/>
      <c r="AJ508" s="81"/>
      <c r="AK508" s="81"/>
      <c r="AL508" s="81"/>
      <c r="AM508" s="81"/>
      <c r="AN508" s="81"/>
      <c r="AO508" s="81"/>
    </row>
    <row r="509">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c r="AA509" s="81"/>
      <c r="AB509" s="81"/>
      <c r="AC509" s="81"/>
      <c r="AD509" s="81"/>
      <c r="AE509" s="81"/>
      <c r="AF509" s="81"/>
      <c r="AG509" s="81"/>
      <c r="AH509" s="81"/>
      <c r="AI509" s="81"/>
      <c r="AJ509" s="81"/>
      <c r="AK509" s="81"/>
      <c r="AL509" s="81"/>
      <c r="AM509" s="81"/>
      <c r="AN509" s="81"/>
      <c r="AO509" s="81"/>
    </row>
    <row r="510">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c r="AA510" s="81"/>
      <c r="AB510" s="81"/>
      <c r="AC510" s="81"/>
      <c r="AD510" s="81"/>
      <c r="AE510" s="81"/>
      <c r="AF510" s="81"/>
      <c r="AG510" s="81"/>
      <c r="AH510" s="81"/>
      <c r="AI510" s="81"/>
      <c r="AJ510" s="81"/>
      <c r="AK510" s="81"/>
      <c r="AL510" s="81"/>
      <c r="AM510" s="81"/>
      <c r="AN510" s="81"/>
      <c r="AO510" s="81"/>
    </row>
    <row r="51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c r="AA511" s="81"/>
      <c r="AB511" s="81"/>
      <c r="AC511" s="81"/>
      <c r="AD511" s="81"/>
      <c r="AE511" s="81"/>
      <c r="AF511" s="81"/>
      <c r="AG511" s="81"/>
      <c r="AH511" s="81"/>
      <c r="AI511" s="81"/>
      <c r="AJ511" s="81"/>
      <c r="AK511" s="81"/>
      <c r="AL511" s="81"/>
      <c r="AM511" s="81"/>
      <c r="AN511" s="81"/>
      <c r="AO511" s="81"/>
    </row>
    <row r="512">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c r="AA512" s="81"/>
      <c r="AB512" s="81"/>
      <c r="AC512" s="81"/>
      <c r="AD512" s="81"/>
      <c r="AE512" s="81"/>
      <c r="AF512" s="81"/>
      <c r="AG512" s="81"/>
      <c r="AH512" s="81"/>
      <c r="AI512" s="81"/>
      <c r="AJ512" s="81"/>
      <c r="AK512" s="81"/>
      <c r="AL512" s="81"/>
      <c r="AM512" s="81"/>
      <c r="AN512" s="81"/>
      <c r="AO512" s="81"/>
    </row>
    <row r="513">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c r="AA513" s="81"/>
      <c r="AB513" s="81"/>
      <c r="AC513" s="81"/>
      <c r="AD513" s="81"/>
      <c r="AE513" s="81"/>
      <c r="AF513" s="81"/>
      <c r="AG513" s="81"/>
      <c r="AH513" s="81"/>
      <c r="AI513" s="81"/>
      <c r="AJ513" s="81"/>
      <c r="AK513" s="81"/>
      <c r="AL513" s="81"/>
      <c r="AM513" s="81"/>
      <c r="AN513" s="81"/>
      <c r="AO513" s="81"/>
    </row>
    <row r="514">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c r="AA514" s="81"/>
      <c r="AB514" s="81"/>
      <c r="AC514" s="81"/>
      <c r="AD514" s="81"/>
      <c r="AE514" s="81"/>
      <c r="AF514" s="81"/>
      <c r="AG514" s="81"/>
      <c r="AH514" s="81"/>
      <c r="AI514" s="81"/>
      <c r="AJ514" s="81"/>
      <c r="AK514" s="81"/>
      <c r="AL514" s="81"/>
      <c r="AM514" s="81"/>
      <c r="AN514" s="81"/>
      <c r="AO514" s="81"/>
    </row>
    <row r="515">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c r="AA515" s="81"/>
      <c r="AB515" s="81"/>
      <c r="AC515" s="81"/>
      <c r="AD515" s="81"/>
      <c r="AE515" s="81"/>
      <c r="AF515" s="81"/>
      <c r="AG515" s="81"/>
      <c r="AH515" s="81"/>
      <c r="AI515" s="81"/>
      <c r="AJ515" s="81"/>
      <c r="AK515" s="81"/>
      <c r="AL515" s="81"/>
      <c r="AM515" s="81"/>
      <c r="AN515" s="81"/>
      <c r="AO515" s="81"/>
    </row>
    <row r="516">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c r="AA516" s="81"/>
      <c r="AB516" s="81"/>
      <c r="AC516" s="81"/>
      <c r="AD516" s="81"/>
      <c r="AE516" s="81"/>
      <c r="AF516" s="81"/>
      <c r="AG516" s="81"/>
      <c r="AH516" s="81"/>
      <c r="AI516" s="81"/>
      <c r="AJ516" s="81"/>
      <c r="AK516" s="81"/>
      <c r="AL516" s="81"/>
      <c r="AM516" s="81"/>
      <c r="AN516" s="81"/>
      <c r="AO516" s="81"/>
    </row>
    <row r="517">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c r="AA517" s="81"/>
      <c r="AB517" s="81"/>
      <c r="AC517" s="81"/>
      <c r="AD517" s="81"/>
      <c r="AE517" s="81"/>
      <c r="AF517" s="81"/>
      <c r="AG517" s="81"/>
      <c r="AH517" s="81"/>
      <c r="AI517" s="81"/>
      <c r="AJ517" s="81"/>
      <c r="AK517" s="81"/>
      <c r="AL517" s="81"/>
      <c r="AM517" s="81"/>
      <c r="AN517" s="81"/>
      <c r="AO517" s="81"/>
    </row>
    <row r="518">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c r="AA518" s="81"/>
      <c r="AB518" s="81"/>
      <c r="AC518" s="81"/>
      <c r="AD518" s="81"/>
      <c r="AE518" s="81"/>
      <c r="AF518" s="81"/>
      <c r="AG518" s="81"/>
      <c r="AH518" s="81"/>
      <c r="AI518" s="81"/>
      <c r="AJ518" s="81"/>
      <c r="AK518" s="81"/>
      <c r="AL518" s="81"/>
      <c r="AM518" s="81"/>
      <c r="AN518" s="81"/>
      <c r="AO518" s="81"/>
    </row>
    <row r="519">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c r="AA519" s="81"/>
      <c r="AB519" s="81"/>
      <c r="AC519" s="81"/>
      <c r="AD519" s="81"/>
      <c r="AE519" s="81"/>
      <c r="AF519" s="81"/>
      <c r="AG519" s="81"/>
      <c r="AH519" s="81"/>
      <c r="AI519" s="81"/>
      <c r="AJ519" s="81"/>
      <c r="AK519" s="81"/>
      <c r="AL519" s="81"/>
      <c r="AM519" s="81"/>
      <c r="AN519" s="81"/>
      <c r="AO519" s="81"/>
    </row>
    <row r="520">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c r="AA520" s="81"/>
      <c r="AB520" s="81"/>
      <c r="AC520" s="81"/>
      <c r="AD520" s="81"/>
      <c r="AE520" s="81"/>
      <c r="AF520" s="81"/>
      <c r="AG520" s="81"/>
      <c r="AH520" s="81"/>
      <c r="AI520" s="81"/>
      <c r="AJ520" s="81"/>
      <c r="AK520" s="81"/>
      <c r="AL520" s="81"/>
      <c r="AM520" s="81"/>
      <c r="AN520" s="81"/>
      <c r="AO520" s="81"/>
    </row>
    <row r="52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c r="AA521" s="81"/>
      <c r="AB521" s="81"/>
      <c r="AC521" s="81"/>
      <c r="AD521" s="81"/>
      <c r="AE521" s="81"/>
      <c r="AF521" s="81"/>
      <c r="AG521" s="81"/>
      <c r="AH521" s="81"/>
      <c r="AI521" s="81"/>
      <c r="AJ521" s="81"/>
      <c r="AK521" s="81"/>
      <c r="AL521" s="81"/>
      <c r="AM521" s="81"/>
      <c r="AN521" s="81"/>
      <c r="AO521" s="81"/>
    </row>
    <row r="522">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c r="AA522" s="81"/>
      <c r="AB522" s="81"/>
      <c r="AC522" s="81"/>
      <c r="AD522" s="81"/>
      <c r="AE522" s="81"/>
      <c r="AF522" s="81"/>
      <c r="AG522" s="81"/>
      <c r="AH522" s="81"/>
      <c r="AI522" s="81"/>
      <c r="AJ522" s="81"/>
      <c r="AK522" s="81"/>
      <c r="AL522" s="81"/>
      <c r="AM522" s="81"/>
      <c r="AN522" s="81"/>
      <c r="AO522" s="81"/>
    </row>
    <row r="523">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c r="AA523" s="81"/>
      <c r="AB523" s="81"/>
      <c r="AC523" s="81"/>
      <c r="AD523" s="81"/>
      <c r="AE523" s="81"/>
      <c r="AF523" s="81"/>
      <c r="AG523" s="81"/>
      <c r="AH523" s="81"/>
      <c r="AI523" s="81"/>
      <c r="AJ523" s="81"/>
      <c r="AK523" s="81"/>
      <c r="AL523" s="81"/>
      <c r="AM523" s="81"/>
      <c r="AN523" s="81"/>
      <c r="AO523" s="81"/>
    </row>
    <row r="524">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c r="AA524" s="81"/>
      <c r="AB524" s="81"/>
      <c r="AC524" s="81"/>
      <c r="AD524" s="81"/>
      <c r="AE524" s="81"/>
      <c r="AF524" s="81"/>
      <c r="AG524" s="81"/>
      <c r="AH524" s="81"/>
      <c r="AI524" s="81"/>
      <c r="AJ524" s="81"/>
      <c r="AK524" s="81"/>
      <c r="AL524" s="81"/>
      <c r="AM524" s="81"/>
      <c r="AN524" s="81"/>
      <c r="AO524" s="81"/>
    </row>
    <row r="525">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c r="AA525" s="81"/>
      <c r="AB525" s="81"/>
      <c r="AC525" s="81"/>
      <c r="AD525" s="81"/>
      <c r="AE525" s="81"/>
      <c r="AF525" s="81"/>
      <c r="AG525" s="81"/>
      <c r="AH525" s="81"/>
      <c r="AI525" s="81"/>
      <c r="AJ525" s="81"/>
      <c r="AK525" s="81"/>
      <c r="AL525" s="81"/>
      <c r="AM525" s="81"/>
      <c r="AN525" s="81"/>
      <c r="AO525" s="81"/>
    </row>
    <row r="526">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c r="AA526" s="81"/>
      <c r="AB526" s="81"/>
      <c r="AC526" s="81"/>
      <c r="AD526" s="81"/>
      <c r="AE526" s="81"/>
      <c r="AF526" s="81"/>
      <c r="AG526" s="81"/>
      <c r="AH526" s="81"/>
      <c r="AI526" s="81"/>
      <c r="AJ526" s="81"/>
      <c r="AK526" s="81"/>
      <c r="AL526" s="81"/>
      <c r="AM526" s="81"/>
      <c r="AN526" s="81"/>
      <c r="AO526" s="81"/>
    </row>
    <row r="527">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c r="AA527" s="81"/>
      <c r="AB527" s="81"/>
      <c r="AC527" s="81"/>
      <c r="AD527" s="81"/>
      <c r="AE527" s="81"/>
      <c r="AF527" s="81"/>
      <c r="AG527" s="81"/>
      <c r="AH527" s="81"/>
      <c r="AI527" s="81"/>
      <c r="AJ527" s="81"/>
      <c r="AK527" s="81"/>
      <c r="AL527" s="81"/>
      <c r="AM527" s="81"/>
      <c r="AN527" s="81"/>
      <c r="AO527" s="81"/>
    </row>
    <row r="528">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c r="AA528" s="81"/>
      <c r="AB528" s="81"/>
      <c r="AC528" s="81"/>
      <c r="AD528" s="81"/>
      <c r="AE528" s="81"/>
      <c r="AF528" s="81"/>
      <c r="AG528" s="81"/>
      <c r="AH528" s="81"/>
      <c r="AI528" s="81"/>
      <c r="AJ528" s="81"/>
      <c r="AK528" s="81"/>
      <c r="AL528" s="81"/>
      <c r="AM528" s="81"/>
      <c r="AN528" s="81"/>
      <c r="AO528" s="81"/>
    </row>
    <row r="529">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c r="AA529" s="81"/>
      <c r="AB529" s="81"/>
      <c r="AC529" s="81"/>
      <c r="AD529" s="81"/>
      <c r="AE529" s="81"/>
      <c r="AF529" s="81"/>
      <c r="AG529" s="81"/>
      <c r="AH529" s="81"/>
      <c r="AI529" s="81"/>
      <c r="AJ529" s="81"/>
      <c r="AK529" s="81"/>
      <c r="AL529" s="81"/>
      <c r="AM529" s="81"/>
      <c r="AN529" s="81"/>
      <c r="AO529" s="81"/>
    </row>
    <row r="530">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c r="AA530" s="81"/>
      <c r="AB530" s="81"/>
      <c r="AC530" s="81"/>
      <c r="AD530" s="81"/>
      <c r="AE530" s="81"/>
      <c r="AF530" s="81"/>
      <c r="AG530" s="81"/>
      <c r="AH530" s="81"/>
      <c r="AI530" s="81"/>
      <c r="AJ530" s="81"/>
      <c r="AK530" s="81"/>
      <c r="AL530" s="81"/>
      <c r="AM530" s="81"/>
      <c r="AN530" s="81"/>
      <c r="AO530" s="81"/>
    </row>
    <row r="53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c r="AA531" s="81"/>
      <c r="AB531" s="81"/>
      <c r="AC531" s="81"/>
      <c r="AD531" s="81"/>
      <c r="AE531" s="81"/>
      <c r="AF531" s="81"/>
      <c r="AG531" s="81"/>
      <c r="AH531" s="81"/>
      <c r="AI531" s="81"/>
      <c r="AJ531" s="81"/>
      <c r="AK531" s="81"/>
      <c r="AL531" s="81"/>
      <c r="AM531" s="81"/>
      <c r="AN531" s="81"/>
      <c r="AO531" s="81"/>
    </row>
    <row r="532">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c r="AA532" s="81"/>
      <c r="AB532" s="81"/>
      <c r="AC532" s="81"/>
      <c r="AD532" s="81"/>
      <c r="AE532" s="81"/>
      <c r="AF532" s="81"/>
      <c r="AG532" s="81"/>
      <c r="AH532" s="81"/>
      <c r="AI532" s="81"/>
      <c r="AJ532" s="81"/>
      <c r="AK532" s="81"/>
      <c r="AL532" s="81"/>
      <c r="AM532" s="81"/>
      <c r="AN532" s="81"/>
      <c r="AO532" s="81"/>
    </row>
    <row r="533">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c r="AA533" s="81"/>
      <c r="AB533" s="81"/>
      <c r="AC533" s="81"/>
      <c r="AD533" s="81"/>
      <c r="AE533" s="81"/>
      <c r="AF533" s="81"/>
      <c r="AG533" s="81"/>
      <c r="AH533" s="81"/>
      <c r="AI533" s="81"/>
      <c r="AJ533" s="81"/>
      <c r="AK533" s="81"/>
      <c r="AL533" s="81"/>
      <c r="AM533" s="81"/>
      <c r="AN533" s="81"/>
      <c r="AO533" s="81"/>
    </row>
    <row r="534">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c r="AA534" s="81"/>
      <c r="AB534" s="81"/>
      <c r="AC534" s="81"/>
      <c r="AD534" s="81"/>
      <c r="AE534" s="81"/>
      <c r="AF534" s="81"/>
      <c r="AG534" s="81"/>
      <c r="AH534" s="81"/>
      <c r="AI534" s="81"/>
      <c r="AJ534" s="81"/>
      <c r="AK534" s="81"/>
      <c r="AL534" s="81"/>
      <c r="AM534" s="81"/>
      <c r="AN534" s="81"/>
      <c r="AO534" s="81"/>
    </row>
    <row r="535">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c r="AA535" s="81"/>
      <c r="AB535" s="81"/>
      <c r="AC535" s="81"/>
      <c r="AD535" s="81"/>
      <c r="AE535" s="81"/>
      <c r="AF535" s="81"/>
      <c r="AG535" s="81"/>
      <c r="AH535" s="81"/>
      <c r="AI535" s="81"/>
      <c r="AJ535" s="81"/>
      <c r="AK535" s="81"/>
      <c r="AL535" s="81"/>
      <c r="AM535" s="81"/>
      <c r="AN535" s="81"/>
      <c r="AO535" s="81"/>
    </row>
    <row r="536">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c r="AA536" s="81"/>
      <c r="AB536" s="81"/>
      <c r="AC536" s="81"/>
      <c r="AD536" s="81"/>
      <c r="AE536" s="81"/>
      <c r="AF536" s="81"/>
      <c r="AG536" s="81"/>
      <c r="AH536" s="81"/>
      <c r="AI536" s="81"/>
      <c r="AJ536" s="81"/>
      <c r="AK536" s="81"/>
      <c r="AL536" s="81"/>
      <c r="AM536" s="81"/>
      <c r="AN536" s="81"/>
      <c r="AO536" s="81"/>
    </row>
    <row r="537">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c r="AA537" s="81"/>
      <c r="AB537" s="81"/>
      <c r="AC537" s="81"/>
      <c r="AD537" s="81"/>
      <c r="AE537" s="81"/>
      <c r="AF537" s="81"/>
      <c r="AG537" s="81"/>
      <c r="AH537" s="81"/>
      <c r="AI537" s="81"/>
      <c r="AJ537" s="81"/>
      <c r="AK537" s="81"/>
      <c r="AL537" s="81"/>
      <c r="AM537" s="81"/>
      <c r="AN537" s="81"/>
      <c r="AO537" s="81"/>
    </row>
    <row r="538">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c r="AA538" s="81"/>
      <c r="AB538" s="81"/>
      <c r="AC538" s="81"/>
      <c r="AD538" s="81"/>
      <c r="AE538" s="81"/>
      <c r="AF538" s="81"/>
      <c r="AG538" s="81"/>
      <c r="AH538" s="81"/>
      <c r="AI538" s="81"/>
      <c r="AJ538" s="81"/>
      <c r="AK538" s="81"/>
      <c r="AL538" s="81"/>
      <c r="AM538" s="81"/>
      <c r="AN538" s="81"/>
      <c r="AO538" s="81"/>
    </row>
    <row r="539">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c r="AA539" s="81"/>
      <c r="AB539" s="81"/>
      <c r="AC539" s="81"/>
      <c r="AD539" s="81"/>
      <c r="AE539" s="81"/>
      <c r="AF539" s="81"/>
      <c r="AG539" s="81"/>
      <c r="AH539" s="81"/>
      <c r="AI539" s="81"/>
      <c r="AJ539" s="81"/>
      <c r="AK539" s="81"/>
      <c r="AL539" s="81"/>
      <c r="AM539" s="81"/>
      <c r="AN539" s="81"/>
      <c r="AO539" s="81"/>
    </row>
    <row r="540">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c r="AA540" s="81"/>
      <c r="AB540" s="81"/>
      <c r="AC540" s="81"/>
      <c r="AD540" s="81"/>
      <c r="AE540" s="81"/>
      <c r="AF540" s="81"/>
      <c r="AG540" s="81"/>
      <c r="AH540" s="81"/>
      <c r="AI540" s="81"/>
      <c r="AJ540" s="81"/>
      <c r="AK540" s="81"/>
      <c r="AL540" s="81"/>
      <c r="AM540" s="81"/>
      <c r="AN540" s="81"/>
      <c r="AO540" s="81"/>
    </row>
    <row r="54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c r="AA541" s="81"/>
      <c r="AB541" s="81"/>
      <c r="AC541" s="81"/>
      <c r="AD541" s="81"/>
      <c r="AE541" s="81"/>
      <c r="AF541" s="81"/>
      <c r="AG541" s="81"/>
      <c r="AH541" s="81"/>
      <c r="AI541" s="81"/>
      <c r="AJ541" s="81"/>
      <c r="AK541" s="81"/>
      <c r="AL541" s="81"/>
      <c r="AM541" s="81"/>
      <c r="AN541" s="81"/>
      <c r="AO541" s="81"/>
    </row>
    <row r="542">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c r="AA542" s="81"/>
      <c r="AB542" s="81"/>
      <c r="AC542" s="81"/>
      <c r="AD542" s="81"/>
      <c r="AE542" s="81"/>
      <c r="AF542" s="81"/>
      <c r="AG542" s="81"/>
      <c r="AH542" s="81"/>
      <c r="AI542" s="81"/>
      <c r="AJ542" s="81"/>
      <c r="AK542" s="81"/>
      <c r="AL542" s="81"/>
      <c r="AM542" s="81"/>
      <c r="AN542" s="81"/>
      <c r="AO542" s="81"/>
    </row>
    <row r="543">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c r="AA543" s="81"/>
      <c r="AB543" s="81"/>
      <c r="AC543" s="81"/>
      <c r="AD543" s="81"/>
      <c r="AE543" s="81"/>
      <c r="AF543" s="81"/>
      <c r="AG543" s="81"/>
      <c r="AH543" s="81"/>
      <c r="AI543" s="81"/>
      <c r="AJ543" s="81"/>
      <c r="AK543" s="81"/>
      <c r="AL543" s="81"/>
      <c r="AM543" s="81"/>
      <c r="AN543" s="81"/>
      <c r="AO543" s="81"/>
    </row>
    <row r="544">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c r="AA544" s="81"/>
      <c r="AB544" s="81"/>
      <c r="AC544" s="81"/>
      <c r="AD544" s="81"/>
      <c r="AE544" s="81"/>
      <c r="AF544" s="81"/>
      <c r="AG544" s="81"/>
      <c r="AH544" s="81"/>
      <c r="AI544" s="81"/>
      <c r="AJ544" s="81"/>
      <c r="AK544" s="81"/>
      <c r="AL544" s="81"/>
      <c r="AM544" s="81"/>
      <c r="AN544" s="81"/>
      <c r="AO544" s="81"/>
    </row>
    <row r="545">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c r="AA545" s="81"/>
      <c r="AB545" s="81"/>
      <c r="AC545" s="81"/>
      <c r="AD545" s="81"/>
      <c r="AE545" s="81"/>
      <c r="AF545" s="81"/>
      <c r="AG545" s="81"/>
      <c r="AH545" s="81"/>
      <c r="AI545" s="81"/>
      <c r="AJ545" s="81"/>
      <c r="AK545" s="81"/>
      <c r="AL545" s="81"/>
      <c r="AM545" s="81"/>
      <c r="AN545" s="81"/>
      <c r="AO545" s="81"/>
    </row>
    <row r="546">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c r="AA546" s="81"/>
      <c r="AB546" s="81"/>
      <c r="AC546" s="81"/>
      <c r="AD546" s="81"/>
      <c r="AE546" s="81"/>
      <c r="AF546" s="81"/>
      <c r="AG546" s="81"/>
      <c r="AH546" s="81"/>
      <c r="AI546" s="81"/>
      <c r="AJ546" s="81"/>
      <c r="AK546" s="81"/>
      <c r="AL546" s="81"/>
      <c r="AM546" s="81"/>
      <c r="AN546" s="81"/>
      <c r="AO546" s="81"/>
    </row>
    <row r="547">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c r="AA547" s="81"/>
      <c r="AB547" s="81"/>
      <c r="AC547" s="81"/>
      <c r="AD547" s="81"/>
      <c r="AE547" s="81"/>
      <c r="AF547" s="81"/>
      <c r="AG547" s="81"/>
      <c r="AH547" s="81"/>
      <c r="AI547" s="81"/>
      <c r="AJ547" s="81"/>
      <c r="AK547" s="81"/>
      <c r="AL547" s="81"/>
      <c r="AM547" s="81"/>
      <c r="AN547" s="81"/>
      <c r="AO547" s="81"/>
    </row>
    <row r="548">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c r="AA548" s="81"/>
      <c r="AB548" s="81"/>
      <c r="AC548" s="81"/>
      <c r="AD548" s="81"/>
      <c r="AE548" s="81"/>
      <c r="AF548" s="81"/>
      <c r="AG548" s="81"/>
      <c r="AH548" s="81"/>
      <c r="AI548" s="81"/>
      <c r="AJ548" s="81"/>
      <c r="AK548" s="81"/>
      <c r="AL548" s="81"/>
      <c r="AM548" s="81"/>
      <c r="AN548" s="81"/>
      <c r="AO548" s="81"/>
    </row>
    <row r="549">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c r="AA549" s="81"/>
      <c r="AB549" s="81"/>
      <c r="AC549" s="81"/>
      <c r="AD549" s="81"/>
      <c r="AE549" s="81"/>
      <c r="AF549" s="81"/>
      <c r="AG549" s="81"/>
      <c r="AH549" s="81"/>
      <c r="AI549" s="81"/>
      <c r="AJ549" s="81"/>
      <c r="AK549" s="81"/>
      <c r="AL549" s="81"/>
      <c r="AM549" s="81"/>
      <c r="AN549" s="81"/>
      <c r="AO549" s="81"/>
    </row>
    <row r="550">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c r="AA550" s="81"/>
      <c r="AB550" s="81"/>
      <c r="AC550" s="81"/>
      <c r="AD550" s="81"/>
      <c r="AE550" s="81"/>
      <c r="AF550" s="81"/>
      <c r="AG550" s="81"/>
      <c r="AH550" s="81"/>
      <c r="AI550" s="81"/>
      <c r="AJ550" s="81"/>
      <c r="AK550" s="81"/>
      <c r="AL550" s="81"/>
      <c r="AM550" s="81"/>
      <c r="AN550" s="81"/>
      <c r="AO550" s="81"/>
    </row>
    <row r="551">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c r="AA551" s="81"/>
      <c r="AB551" s="81"/>
      <c r="AC551" s="81"/>
      <c r="AD551" s="81"/>
      <c r="AE551" s="81"/>
      <c r="AF551" s="81"/>
      <c r="AG551" s="81"/>
      <c r="AH551" s="81"/>
      <c r="AI551" s="81"/>
      <c r="AJ551" s="81"/>
      <c r="AK551" s="81"/>
      <c r="AL551" s="81"/>
      <c r="AM551" s="81"/>
      <c r="AN551" s="81"/>
      <c r="AO551" s="81"/>
    </row>
    <row r="552">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c r="AA552" s="81"/>
      <c r="AB552" s="81"/>
      <c r="AC552" s="81"/>
      <c r="AD552" s="81"/>
      <c r="AE552" s="81"/>
      <c r="AF552" s="81"/>
      <c r="AG552" s="81"/>
      <c r="AH552" s="81"/>
      <c r="AI552" s="81"/>
      <c r="AJ552" s="81"/>
      <c r="AK552" s="81"/>
      <c r="AL552" s="81"/>
      <c r="AM552" s="81"/>
      <c r="AN552" s="81"/>
      <c r="AO552" s="81"/>
    </row>
    <row r="553">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c r="AA553" s="81"/>
      <c r="AB553" s="81"/>
      <c r="AC553" s="81"/>
      <c r="AD553" s="81"/>
      <c r="AE553" s="81"/>
      <c r="AF553" s="81"/>
      <c r="AG553" s="81"/>
      <c r="AH553" s="81"/>
      <c r="AI553" s="81"/>
      <c r="AJ553" s="81"/>
      <c r="AK553" s="81"/>
      <c r="AL553" s="81"/>
      <c r="AM553" s="81"/>
      <c r="AN553" s="81"/>
      <c r="AO553" s="81"/>
    </row>
    <row r="554">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c r="AA554" s="81"/>
      <c r="AB554" s="81"/>
      <c r="AC554" s="81"/>
      <c r="AD554" s="81"/>
      <c r="AE554" s="81"/>
      <c r="AF554" s="81"/>
      <c r="AG554" s="81"/>
      <c r="AH554" s="81"/>
      <c r="AI554" s="81"/>
      <c r="AJ554" s="81"/>
      <c r="AK554" s="81"/>
      <c r="AL554" s="81"/>
      <c r="AM554" s="81"/>
      <c r="AN554" s="81"/>
      <c r="AO554" s="81"/>
    </row>
    <row r="555">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c r="AA555" s="81"/>
      <c r="AB555" s="81"/>
      <c r="AC555" s="81"/>
      <c r="AD555" s="81"/>
      <c r="AE555" s="81"/>
      <c r="AF555" s="81"/>
      <c r="AG555" s="81"/>
      <c r="AH555" s="81"/>
      <c r="AI555" s="81"/>
      <c r="AJ555" s="81"/>
      <c r="AK555" s="81"/>
      <c r="AL555" s="81"/>
      <c r="AM555" s="81"/>
      <c r="AN555" s="81"/>
      <c r="AO555" s="81"/>
    </row>
    <row r="556">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c r="AA556" s="81"/>
      <c r="AB556" s="81"/>
      <c r="AC556" s="81"/>
      <c r="AD556" s="81"/>
      <c r="AE556" s="81"/>
      <c r="AF556" s="81"/>
      <c r="AG556" s="81"/>
      <c r="AH556" s="81"/>
      <c r="AI556" s="81"/>
      <c r="AJ556" s="81"/>
      <c r="AK556" s="81"/>
      <c r="AL556" s="81"/>
      <c r="AM556" s="81"/>
      <c r="AN556" s="81"/>
      <c r="AO556" s="81"/>
    </row>
    <row r="557">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c r="AA557" s="81"/>
      <c r="AB557" s="81"/>
      <c r="AC557" s="81"/>
      <c r="AD557" s="81"/>
      <c r="AE557" s="81"/>
      <c r="AF557" s="81"/>
      <c r="AG557" s="81"/>
      <c r="AH557" s="81"/>
      <c r="AI557" s="81"/>
      <c r="AJ557" s="81"/>
      <c r="AK557" s="81"/>
      <c r="AL557" s="81"/>
      <c r="AM557" s="81"/>
      <c r="AN557" s="81"/>
      <c r="AO557" s="81"/>
    </row>
    <row r="558">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c r="AA558" s="81"/>
      <c r="AB558" s="81"/>
      <c r="AC558" s="81"/>
      <c r="AD558" s="81"/>
      <c r="AE558" s="81"/>
      <c r="AF558" s="81"/>
      <c r="AG558" s="81"/>
      <c r="AH558" s="81"/>
      <c r="AI558" s="81"/>
      <c r="AJ558" s="81"/>
      <c r="AK558" s="81"/>
      <c r="AL558" s="81"/>
      <c r="AM558" s="81"/>
      <c r="AN558" s="81"/>
      <c r="AO558" s="81"/>
    </row>
    <row r="559">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c r="AA559" s="81"/>
      <c r="AB559" s="81"/>
      <c r="AC559" s="81"/>
      <c r="AD559" s="81"/>
      <c r="AE559" s="81"/>
      <c r="AF559" s="81"/>
      <c r="AG559" s="81"/>
      <c r="AH559" s="81"/>
      <c r="AI559" s="81"/>
      <c r="AJ559" s="81"/>
      <c r="AK559" s="81"/>
      <c r="AL559" s="81"/>
      <c r="AM559" s="81"/>
      <c r="AN559" s="81"/>
      <c r="AO559" s="81"/>
    </row>
    <row r="560">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c r="AA560" s="81"/>
      <c r="AB560" s="81"/>
      <c r="AC560" s="81"/>
      <c r="AD560" s="81"/>
      <c r="AE560" s="81"/>
      <c r="AF560" s="81"/>
      <c r="AG560" s="81"/>
      <c r="AH560" s="81"/>
      <c r="AI560" s="81"/>
      <c r="AJ560" s="81"/>
      <c r="AK560" s="81"/>
      <c r="AL560" s="81"/>
      <c r="AM560" s="81"/>
      <c r="AN560" s="81"/>
      <c r="AO560" s="81"/>
    </row>
    <row r="561">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c r="AA561" s="81"/>
      <c r="AB561" s="81"/>
      <c r="AC561" s="81"/>
      <c r="AD561" s="81"/>
      <c r="AE561" s="81"/>
      <c r="AF561" s="81"/>
      <c r="AG561" s="81"/>
      <c r="AH561" s="81"/>
      <c r="AI561" s="81"/>
      <c r="AJ561" s="81"/>
      <c r="AK561" s="81"/>
      <c r="AL561" s="81"/>
      <c r="AM561" s="81"/>
      <c r="AN561" s="81"/>
      <c r="AO561" s="81"/>
    </row>
    <row r="562">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c r="AA562" s="81"/>
      <c r="AB562" s="81"/>
      <c r="AC562" s="81"/>
      <c r="AD562" s="81"/>
      <c r="AE562" s="81"/>
      <c r="AF562" s="81"/>
      <c r="AG562" s="81"/>
      <c r="AH562" s="81"/>
      <c r="AI562" s="81"/>
      <c r="AJ562" s="81"/>
      <c r="AK562" s="81"/>
      <c r="AL562" s="81"/>
      <c r="AM562" s="81"/>
      <c r="AN562" s="81"/>
      <c r="AO562" s="81"/>
    </row>
    <row r="563">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c r="AA563" s="81"/>
      <c r="AB563" s="81"/>
      <c r="AC563" s="81"/>
      <c r="AD563" s="81"/>
      <c r="AE563" s="81"/>
      <c r="AF563" s="81"/>
      <c r="AG563" s="81"/>
      <c r="AH563" s="81"/>
      <c r="AI563" s="81"/>
      <c r="AJ563" s="81"/>
      <c r="AK563" s="81"/>
      <c r="AL563" s="81"/>
      <c r="AM563" s="81"/>
      <c r="AN563" s="81"/>
      <c r="AO563" s="81"/>
    </row>
    <row r="564">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c r="AA564" s="81"/>
      <c r="AB564" s="81"/>
      <c r="AC564" s="81"/>
      <c r="AD564" s="81"/>
      <c r="AE564" s="81"/>
      <c r="AF564" s="81"/>
      <c r="AG564" s="81"/>
      <c r="AH564" s="81"/>
      <c r="AI564" s="81"/>
      <c r="AJ564" s="81"/>
      <c r="AK564" s="81"/>
      <c r="AL564" s="81"/>
      <c r="AM564" s="81"/>
      <c r="AN564" s="81"/>
      <c r="AO564" s="81"/>
    </row>
    <row r="565">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c r="AA565" s="81"/>
      <c r="AB565" s="81"/>
      <c r="AC565" s="81"/>
      <c r="AD565" s="81"/>
      <c r="AE565" s="81"/>
      <c r="AF565" s="81"/>
      <c r="AG565" s="81"/>
      <c r="AH565" s="81"/>
      <c r="AI565" s="81"/>
      <c r="AJ565" s="81"/>
      <c r="AK565" s="81"/>
      <c r="AL565" s="81"/>
      <c r="AM565" s="81"/>
      <c r="AN565" s="81"/>
      <c r="AO565" s="81"/>
    </row>
    <row r="566">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c r="AA566" s="81"/>
      <c r="AB566" s="81"/>
      <c r="AC566" s="81"/>
      <c r="AD566" s="81"/>
      <c r="AE566" s="81"/>
      <c r="AF566" s="81"/>
      <c r="AG566" s="81"/>
      <c r="AH566" s="81"/>
      <c r="AI566" s="81"/>
      <c r="AJ566" s="81"/>
      <c r="AK566" s="81"/>
      <c r="AL566" s="81"/>
      <c r="AM566" s="81"/>
      <c r="AN566" s="81"/>
      <c r="AO566" s="81"/>
    </row>
    <row r="567">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c r="AA567" s="81"/>
      <c r="AB567" s="81"/>
      <c r="AC567" s="81"/>
      <c r="AD567" s="81"/>
      <c r="AE567" s="81"/>
      <c r="AF567" s="81"/>
      <c r="AG567" s="81"/>
      <c r="AH567" s="81"/>
      <c r="AI567" s="81"/>
      <c r="AJ567" s="81"/>
      <c r="AK567" s="81"/>
      <c r="AL567" s="81"/>
      <c r="AM567" s="81"/>
      <c r="AN567" s="81"/>
      <c r="AO567" s="81"/>
    </row>
    <row r="568">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c r="AA568" s="81"/>
      <c r="AB568" s="81"/>
      <c r="AC568" s="81"/>
      <c r="AD568" s="81"/>
      <c r="AE568" s="81"/>
      <c r="AF568" s="81"/>
      <c r="AG568" s="81"/>
      <c r="AH568" s="81"/>
      <c r="AI568" s="81"/>
      <c r="AJ568" s="81"/>
      <c r="AK568" s="81"/>
      <c r="AL568" s="81"/>
      <c r="AM568" s="81"/>
      <c r="AN568" s="81"/>
      <c r="AO568" s="81"/>
    </row>
    <row r="569">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c r="AA569" s="81"/>
      <c r="AB569" s="81"/>
      <c r="AC569" s="81"/>
      <c r="AD569" s="81"/>
      <c r="AE569" s="81"/>
      <c r="AF569" s="81"/>
      <c r="AG569" s="81"/>
      <c r="AH569" s="81"/>
      <c r="AI569" s="81"/>
      <c r="AJ569" s="81"/>
      <c r="AK569" s="81"/>
      <c r="AL569" s="81"/>
      <c r="AM569" s="81"/>
      <c r="AN569" s="81"/>
      <c r="AO569" s="81"/>
    </row>
    <row r="570">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c r="AA570" s="81"/>
      <c r="AB570" s="81"/>
      <c r="AC570" s="81"/>
      <c r="AD570" s="81"/>
      <c r="AE570" s="81"/>
      <c r="AF570" s="81"/>
      <c r="AG570" s="81"/>
      <c r="AH570" s="81"/>
      <c r="AI570" s="81"/>
      <c r="AJ570" s="81"/>
      <c r="AK570" s="81"/>
      <c r="AL570" s="81"/>
      <c r="AM570" s="81"/>
      <c r="AN570" s="81"/>
      <c r="AO570" s="81"/>
    </row>
    <row r="571">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c r="AA571" s="81"/>
      <c r="AB571" s="81"/>
      <c r="AC571" s="81"/>
      <c r="AD571" s="81"/>
      <c r="AE571" s="81"/>
      <c r="AF571" s="81"/>
      <c r="AG571" s="81"/>
      <c r="AH571" s="81"/>
      <c r="AI571" s="81"/>
      <c r="AJ571" s="81"/>
      <c r="AK571" s="81"/>
      <c r="AL571" s="81"/>
      <c r="AM571" s="81"/>
      <c r="AN571" s="81"/>
      <c r="AO571" s="81"/>
    </row>
    <row r="572">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c r="AA572" s="81"/>
      <c r="AB572" s="81"/>
      <c r="AC572" s="81"/>
      <c r="AD572" s="81"/>
      <c r="AE572" s="81"/>
      <c r="AF572" s="81"/>
      <c r="AG572" s="81"/>
      <c r="AH572" s="81"/>
      <c r="AI572" s="81"/>
      <c r="AJ572" s="81"/>
      <c r="AK572" s="81"/>
      <c r="AL572" s="81"/>
      <c r="AM572" s="81"/>
      <c r="AN572" s="81"/>
      <c r="AO572" s="81"/>
    </row>
    <row r="573">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c r="AA573" s="81"/>
      <c r="AB573" s="81"/>
      <c r="AC573" s="81"/>
      <c r="AD573" s="81"/>
      <c r="AE573" s="81"/>
      <c r="AF573" s="81"/>
      <c r="AG573" s="81"/>
      <c r="AH573" s="81"/>
      <c r="AI573" s="81"/>
      <c r="AJ573" s="81"/>
      <c r="AK573" s="81"/>
      <c r="AL573" s="81"/>
      <c r="AM573" s="81"/>
      <c r="AN573" s="81"/>
      <c r="AO573" s="81"/>
    </row>
    <row r="574">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c r="AA574" s="81"/>
      <c r="AB574" s="81"/>
      <c r="AC574" s="81"/>
      <c r="AD574" s="81"/>
      <c r="AE574" s="81"/>
      <c r="AF574" s="81"/>
      <c r="AG574" s="81"/>
      <c r="AH574" s="81"/>
      <c r="AI574" s="81"/>
      <c r="AJ574" s="81"/>
      <c r="AK574" s="81"/>
      <c r="AL574" s="81"/>
      <c r="AM574" s="81"/>
      <c r="AN574" s="81"/>
      <c r="AO574" s="81"/>
    </row>
    <row r="575">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c r="AA575" s="81"/>
      <c r="AB575" s="81"/>
      <c r="AC575" s="81"/>
      <c r="AD575" s="81"/>
      <c r="AE575" s="81"/>
      <c r="AF575" s="81"/>
      <c r="AG575" s="81"/>
      <c r="AH575" s="81"/>
      <c r="AI575" s="81"/>
      <c r="AJ575" s="81"/>
      <c r="AK575" s="81"/>
      <c r="AL575" s="81"/>
      <c r="AM575" s="81"/>
      <c r="AN575" s="81"/>
      <c r="AO575" s="81"/>
    </row>
    <row r="576">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c r="AA576" s="81"/>
      <c r="AB576" s="81"/>
      <c r="AC576" s="81"/>
      <c r="AD576" s="81"/>
      <c r="AE576" s="81"/>
      <c r="AF576" s="81"/>
      <c r="AG576" s="81"/>
      <c r="AH576" s="81"/>
      <c r="AI576" s="81"/>
      <c r="AJ576" s="81"/>
      <c r="AK576" s="81"/>
      <c r="AL576" s="81"/>
      <c r="AM576" s="81"/>
      <c r="AN576" s="81"/>
      <c r="AO576" s="81"/>
    </row>
    <row r="577">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c r="AA577" s="81"/>
      <c r="AB577" s="81"/>
      <c r="AC577" s="81"/>
      <c r="AD577" s="81"/>
      <c r="AE577" s="81"/>
      <c r="AF577" s="81"/>
      <c r="AG577" s="81"/>
      <c r="AH577" s="81"/>
      <c r="AI577" s="81"/>
      <c r="AJ577" s="81"/>
      <c r="AK577" s="81"/>
      <c r="AL577" s="81"/>
      <c r="AM577" s="81"/>
      <c r="AN577" s="81"/>
      <c r="AO577" s="81"/>
    </row>
    <row r="578">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c r="AA578" s="81"/>
      <c r="AB578" s="81"/>
      <c r="AC578" s="81"/>
      <c r="AD578" s="81"/>
      <c r="AE578" s="81"/>
      <c r="AF578" s="81"/>
      <c r="AG578" s="81"/>
      <c r="AH578" s="81"/>
      <c r="AI578" s="81"/>
      <c r="AJ578" s="81"/>
      <c r="AK578" s="81"/>
      <c r="AL578" s="81"/>
      <c r="AM578" s="81"/>
      <c r="AN578" s="81"/>
      <c r="AO578" s="81"/>
    </row>
    <row r="579">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c r="AA579" s="81"/>
      <c r="AB579" s="81"/>
      <c r="AC579" s="81"/>
      <c r="AD579" s="81"/>
      <c r="AE579" s="81"/>
      <c r="AF579" s="81"/>
      <c r="AG579" s="81"/>
      <c r="AH579" s="81"/>
      <c r="AI579" s="81"/>
      <c r="AJ579" s="81"/>
      <c r="AK579" s="81"/>
      <c r="AL579" s="81"/>
      <c r="AM579" s="81"/>
      <c r="AN579" s="81"/>
      <c r="AO579" s="81"/>
    </row>
    <row r="580">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c r="AA580" s="81"/>
      <c r="AB580" s="81"/>
      <c r="AC580" s="81"/>
      <c r="AD580" s="81"/>
      <c r="AE580" s="81"/>
      <c r="AF580" s="81"/>
      <c r="AG580" s="81"/>
      <c r="AH580" s="81"/>
      <c r="AI580" s="81"/>
      <c r="AJ580" s="81"/>
      <c r="AK580" s="81"/>
      <c r="AL580" s="81"/>
      <c r="AM580" s="81"/>
      <c r="AN580" s="81"/>
      <c r="AO580" s="81"/>
    </row>
    <row r="581">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row>
    <row r="582">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c r="AA582" s="81"/>
      <c r="AB582" s="81"/>
      <c r="AC582" s="81"/>
      <c r="AD582" s="81"/>
      <c r="AE582" s="81"/>
      <c r="AF582" s="81"/>
      <c r="AG582" s="81"/>
      <c r="AH582" s="81"/>
      <c r="AI582" s="81"/>
      <c r="AJ582" s="81"/>
      <c r="AK582" s="81"/>
      <c r="AL582" s="81"/>
      <c r="AM582" s="81"/>
      <c r="AN582" s="81"/>
      <c r="AO582" s="81"/>
    </row>
    <row r="583">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c r="AA583" s="81"/>
      <c r="AB583" s="81"/>
      <c r="AC583" s="81"/>
      <c r="AD583" s="81"/>
      <c r="AE583" s="81"/>
      <c r="AF583" s="81"/>
      <c r="AG583" s="81"/>
      <c r="AH583" s="81"/>
      <c r="AI583" s="81"/>
      <c r="AJ583" s="81"/>
      <c r="AK583" s="81"/>
      <c r="AL583" s="81"/>
      <c r="AM583" s="81"/>
      <c r="AN583" s="81"/>
      <c r="AO583" s="81"/>
    </row>
    <row r="584">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c r="AA584" s="81"/>
      <c r="AB584" s="81"/>
      <c r="AC584" s="81"/>
      <c r="AD584" s="81"/>
      <c r="AE584" s="81"/>
      <c r="AF584" s="81"/>
      <c r="AG584" s="81"/>
      <c r="AH584" s="81"/>
      <c r="AI584" s="81"/>
      <c r="AJ584" s="81"/>
      <c r="AK584" s="81"/>
      <c r="AL584" s="81"/>
      <c r="AM584" s="81"/>
      <c r="AN584" s="81"/>
      <c r="AO584" s="81"/>
    </row>
    <row r="585">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c r="AA585" s="81"/>
      <c r="AB585" s="81"/>
      <c r="AC585" s="81"/>
      <c r="AD585" s="81"/>
      <c r="AE585" s="81"/>
      <c r="AF585" s="81"/>
      <c r="AG585" s="81"/>
      <c r="AH585" s="81"/>
      <c r="AI585" s="81"/>
      <c r="AJ585" s="81"/>
      <c r="AK585" s="81"/>
      <c r="AL585" s="81"/>
      <c r="AM585" s="81"/>
      <c r="AN585" s="81"/>
      <c r="AO585" s="81"/>
    </row>
    <row r="586">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c r="AA586" s="81"/>
      <c r="AB586" s="81"/>
      <c r="AC586" s="81"/>
      <c r="AD586" s="81"/>
      <c r="AE586" s="81"/>
      <c r="AF586" s="81"/>
      <c r="AG586" s="81"/>
      <c r="AH586" s="81"/>
      <c r="AI586" s="81"/>
      <c r="AJ586" s="81"/>
      <c r="AK586" s="81"/>
      <c r="AL586" s="81"/>
      <c r="AM586" s="81"/>
      <c r="AN586" s="81"/>
      <c r="AO586" s="81"/>
    </row>
    <row r="587">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c r="AA587" s="81"/>
      <c r="AB587" s="81"/>
      <c r="AC587" s="81"/>
      <c r="AD587" s="81"/>
      <c r="AE587" s="81"/>
      <c r="AF587" s="81"/>
      <c r="AG587" s="81"/>
      <c r="AH587" s="81"/>
      <c r="AI587" s="81"/>
      <c r="AJ587" s="81"/>
      <c r="AK587" s="81"/>
      <c r="AL587" s="81"/>
      <c r="AM587" s="81"/>
      <c r="AN587" s="81"/>
      <c r="AO587" s="81"/>
    </row>
    <row r="588">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c r="AA588" s="81"/>
      <c r="AB588" s="81"/>
      <c r="AC588" s="81"/>
      <c r="AD588" s="81"/>
      <c r="AE588" s="81"/>
      <c r="AF588" s="81"/>
      <c r="AG588" s="81"/>
      <c r="AH588" s="81"/>
      <c r="AI588" s="81"/>
      <c r="AJ588" s="81"/>
      <c r="AK588" s="81"/>
      <c r="AL588" s="81"/>
      <c r="AM588" s="81"/>
      <c r="AN588" s="81"/>
      <c r="AO588" s="81"/>
    </row>
    <row r="589">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c r="AA589" s="81"/>
      <c r="AB589" s="81"/>
      <c r="AC589" s="81"/>
      <c r="AD589" s="81"/>
      <c r="AE589" s="81"/>
      <c r="AF589" s="81"/>
      <c r="AG589" s="81"/>
      <c r="AH589" s="81"/>
      <c r="AI589" s="81"/>
      <c r="AJ589" s="81"/>
      <c r="AK589" s="81"/>
      <c r="AL589" s="81"/>
      <c r="AM589" s="81"/>
      <c r="AN589" s="81"/>
      <c r="AO589" s="81"/>
    </row>
    <row r="590">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c r="AA590" s="81"/>
      <c r="AB590" s="81"/>
      <c r="AC590" s="81"/>
      <c r="AD590" s="81"/>
      <c r="AE590" s="81"/>
      <c r="AF590" s="81"/>
      <c r="AG590" s="81"/>
      <c r="AH590" s="81"/>
      <c r="AI590" s="81"/>
      <c r="AJ590" s="81"/>
      <c r="AK590" s="81"/>
      <c r="AL590" s="81"/>
      <c r="AM590" s="81"/>
      <c r="AN590" s="81"/>
      <c r="AO590" s="81"/>
    </row>
    <row r="591">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c r="AA591" s="81"/>
      <c r="AB591" s="81"/>
      <c r="AC591" s="81"/>
      <c r="AD591" s="81"/>
      <c r="AE591" s="81"/>
      <c r="AF591" s="81"/>
      <c r="AG591" s="81"/>
      <c r="AH591" s="81"/>
      <c r="AI591" s="81"/>
      <c r="AJ591" s="81"/>
      <c r="AK591" s="81"/>
      <c r="AL591" s="81"/>
      <c r="AM591" s="81"/>
      <c r="AN591" s="81"/>
      <c r="AO591" s="81"/>
    </row>
    <row r="592">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c r="AA592" s="81"/>
      <c r="AB592" s="81"/>
      <c r="AC592" s="81"/>
      <c r="AD592" s="81"/>
      <c r="AE592" s="81"/>
      <c r="AF592" s="81"/>
      <c r="AG592" s="81"/>
      <c r="AH592" s="81"/>
      <c r="AI592" s="81"/>
      <c r="AJ592" s="81"/>
      <c r="AK592" s="81"/>
      <c r="AL592" s="81"/>
      <c r="AM592" s="81"/>
      <c r="AN592" s="81"/>
      <c r="AO592" s="81"/>
    </row>
    <row r="593">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c r="AA593" s="81"/>
      <c r="AB593" s="81"/>
      <c r="AC593" s="81"/>
      <c r="AD593" s="81"/>
      <c r="AE593" s="81"/>
      <c r="AF593" s="81"/>
      <c r="AG593" s="81"/>
      <c r="AH593" s="81"/>
      <c r="AI593" s="81"/>
      <c r="AJ593" s="81"/>
      <c r="AK593" s="81"/>
      <c r="AL593" s="81"/>
      <c r="AM593" s="81"/>
      <c r="AN593" s="81"/>
      <c r="AO593" s="81"/>
    </row>
    <row r="594">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c r="AA594" s="81"/>
      <c r="AB594" s="81"/>
      <c r="AC594" s="81"/>
      <c r="AD594" s="81"/>
      <c r="AE594" s="81"/>
      <c r="AF594" s="81"/>
      <c r="AG594" s="81"/>
      <c r="AH594" s="81"/>
      <c r="AI594" s="81"/>
      <c r="AJ594" s="81"/>
      <c r="AK594" s="81"/>
      <c r="AL594" s="81"/>
      <c r="AM594" s="81"/>
      <c r="AN594" s="81"/>
      <c r="AO594" s="81"/>
    </row>
    <row r="595">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c r="AA595" s="81"/>
      <c r="AB595" s="81"/>
      <c r="AC595" s="81"/>
      <c r="AD595" s="81"/>
      <c r="AE595" s="81"/>
      <c r="AF595" s="81"/>
      <c r="AG595" s="81"/>
      <c r="AH595" s="81"/>
      <c r="AI595" s="81"/>
      <c r="AJ595" s="81"/>
      <c r="AK595" s="81"/>
      <c r="AL595" s="81"/>
      <c r="AM595" s="81"/>
      <c r="AN595" s="81"/>
      <c r="AO595" s="81"/>
    </row>
    <row r="596">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c r="AA596" s="81"/>
      <c r="AB596" s="81"/>
      <c r="AC596" s="81"/>
      <c r="AD596" s="81"/>
      <c r="AE596" s="81"/>
      <c r="AF596" s="81"/>
      <c r="AG596" s="81"/>
      <c r="AH596" s="81"/>
      <c r="AI596" s="81"/>
      <c r="AJ596" s="81"/>
      <c r="AK596" s="81"/>
      <c r="AL596" s="81"/>
      <c r="AM596" s="81"/>
      <c r="AN596" s="81"/>
      <c r="AO596" s="81"/>
    </row>
    <row r="597">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c r="AA597" s="81"/>
      <c r="AB597" s="81"/>
      <c r="AC597" s="81"/>
      <c r="AD597" s="81"/>
      <c r="AE597" s="81"/>
      <c r="AF597" s="81"/>
      <c r="AG597" s="81"/>
      <c r="AH597" s="81"/>
      <c r="AI597" s="81"/>
      <c r="AJ597" s="81"/>
      <c r="AK597" s="81"/>
      <c r="AL597" s="81"/>
      <c r="AM597" s="81"/>
      <c r="AN597" s="81"/>
      <c r="AO597" s="81"/>
    </row>
    <row r="598">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c r="AA598" s="81"/>
      <c r="AB598" s="81"/>
      <c r="AC598" s="81"/>
      <c r="AD598" s="81"/>
      <c r="AE598" s="81"/>
      <c r="AF598" s="81"/>
      <c r="AG598" s="81"/>
      <c r="AH598" s="81"/>
      <c r="AI598" s="81"/>
      <c r="AJ598" s="81"/>
      <c r="AK598" s="81"/>
      <c r="AL598" s="81"/>
      <c r="AM598" s="81"/>
      <c r="AN598" s="81"/>
      <c r="AO598" s="81"/>
    </row>
    <row r="599">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c r="AA599" s="81"/>
      <c r="AB599" s="81"/>
      <c r="AC599" s="81"/>
      <c r="AD599" s="81"/>
      <c r="AE599" s="81"/>
      <c r="AF599" s="81"/>
      <c r="AG599" s="81"/>
      <c r="AH599" s="81"/>
      <c r="AI599" s="81"/>
      <c r="AJ599" s="81"/>
      <c r="AK599" s="81"/>
      <c r="AL599" s="81"/>
      <c r="AM599" s="81"/>
      <c r="AN599" s="81"/>
      <c r="AO599" s="81"/>
    </row>
    <row r="600">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c r="AA600" s="81"/>
      <c r="AB600" s="81"/>
      <c r="AC600" s="81"/>
      <c r="AD600" s="81"/>
      <c r="AE600" s="81"/>
      <c r="AF600" s="81"/>
      <c r="AG600" s="81"/>
      <c r="AH600" s="81"/>
      <c r="AI600" s="81"/>
      <c r="AJ600" s="81"/>
      <c r="AK600" s="81"/>
      <c r="AL600" s="81"/>
      <c r="AM600" s="81"/>
      <c r="AN600" s="81"/>
      <c r="AO600" s="81"/>
    </row>
    <row r="601">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c r="AA601" s="81"/>
      <c r="AB601" s="81"/>
      <c r="AC601" s="81"/>
      <c r="AD601" s="81"/>
      <c r="AE601" s="81"/>
      <c r="AF601" s="81"/>
      <c r="AG601" s="81"/>
      <c r="AH601" s="81"/>
      <c r="AI601" s="81"/>
      <c r="AJ601" s="81"/>
      <c r="AK601" s="81"/>
      <c r="AL601" s="81"/>
      <c r="AM601" s="81"/>
      <c r="AN601" s="81"/>
      <c r="AO601" s="81"/>
    </row>
    <row r="602">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c r="AA602" s="81"/>
      <c r="AB602" s="81"/>
      <c r="AC602" s="81"/>
      <c r="AD602" s="81"/>
      <c r="AE602" s="81"/>
      <c r="AF602" s="81"/>
      <c r="AG602" s="81"/>
      <c r="AH602" s="81"/>
      <c r="AI602" s="81"/>
      <c r="AJ602" s="81"/>
      <c r="AK602" s="81"/>
      <c r="AL602" s="81"/>
      <c r="AM602" s="81"/>
      <c r="AN602" s="81"/>
      <c r="AO602" s="81"/>
    </row>
    <row r="603">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c r="AA603" s="81"/>
      <c r="AB603" s="81"/>
      <c r="AC603" s="81"/>
      <c r="AD603" s="81"/>
      <c r="AE603" s="81"/>
      <c r="AF603" s="81"/>
      <c r="AG603" s="81"/>
      <c r="AH603" s="81"/>
      <c r="AI603" s="81"/>
      <c r="AJ603" s="81"/>
      <c r="AK603" s="81"/>
      <c r="AL603" s="81"/>
      <c r="AM603" s="81"/>
      <c r="AN603" s="81"/>
      <c r="AO603" s="81"/>
    </row>
    <row r="604">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c r="AA604" s="81"/>
      <c r="AB604" s="81"/>
      <c r="AC604" s="81"/>
      <c r="AD604" s="81"/>
      <c r="AE604" s="81"/>
      <c r="AF604" s="81"/>
      <c r="AG604" s="81"/>
      <c r="AH604" s="81"/>
      <c r="AI604" s="81"/>
      <c r="AJ604" s="81"/>
      <c r="AK604" s="81"/>
      <c r="AL604" s="81"/>
      <c r="AM604" s="81"/>
      <c r="AN604" s="81"/>
      <c r="AO604" s="81"/>
    </row>
    <row r="605">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c r="AA605" s="81"/>
      <c r="AB605" s="81"/>
      <c r="AC605" s="81"/>
      <c r="AD605" s="81"/>
      <c r="AE605" s="81"/>
      <c r="AF605" s="81"/>
      <c r="AG605" s="81"/>
      <c r="AH605" s="81"/>
      <c r="AI605" s="81"/>
      <c r="AJ605" s="81"/>
      <c r="AK605" s="81"/>
      <c r="AL605" s="81"/>
      <c r="AM605" s="81"/>
      <c r="AN605" s="81"/>
      <c r="AO605" s="81"/>
    </row>
    <row r="606">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c r="AA606" s="81"/>
      <c r="AB606" s="81"/>
      <c r="AC606" s="81"/>
      <c r="AD606" s="81"/>
      <c r="AE606" s="81"/>
      <c r="AF606" s="81"/>
      <c r="AG606" s="81"/>
      <c r="AH606" s="81"/>
      <c r="AI606" s="81"/>
      <c r="AJ606" s="81"/>
      <c r="AK606" s="81"/>
      <c r="AL606" s="81"/>
      <c r="AM606" s="81"/>
      <c r="AN606" s="81"/>
      <c r="AO606" s="81"/>
    </row>
    <row r="607">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c r="AA607" s="81"/>
      <c r="AB607" s="81"/>
      <c r="AC607" s="81"/>
      <c r="AD607" s="81"/>
      <c r="AE607" s="81"/>
      <c r="AF607" s="81"/>
      <c r="AG607" s="81"/>
      <c r="AH607" s="81"/>
      <c r="AI607" s="81"/>
      <c r="AJ607" s="81"/>
      <c r="AK607" s="81"/>
      <c r="AL607" s="81"/>
      <c r="AM607" s="81"/>
      <c r="AN607" s="81"/>
      <c r="AO607" s="81"/>
    </row>
    <row r="608">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c r="AA608" s="81"/>
      <c r="AB608" s="81"/>
      <c r="AC608" s="81"/>
      <c r="AD608" s="81"/>
      <c r="AE608" s="81"/>
      <c r="AF608" s="81"/>
      <c r="AG608" s="81"/>
      <c r="AH608" s="81"/>
      <c r="AI608" s="81"/>
      <c r="AJ608" s="81"/>
      <c r="AK608" s="81"/>
      <c r="AL608" s="81"/>
      <c r="AM608" s="81"/>
      <c r="AN608" s="81"/>
      <c r="AO608" s="81"/>
    </row>
    <row r="609">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c r="AA609" s="81"/>
      <c r="AB609" s="81"/>
      <c r="AC609" s="81"/>
      <c r="AD609" s="81"/>
      <c r="AE609" s="81"/>
      <c r="AF609" s="81"/>
      <c r="AG609" s="81"/>
      <c r="AH609" s="81"/>
      <c r="AI609" s="81"/>
      <c r="AJ609" s="81"/>
      <c r="AK609" s="81"/>
      <c r="AL609" s="81"/>
      <c r="AM609" s="81"/>
      <c r="AN609" s="81"/>
      <c r="AO609" s="81"/>
    </row>
    <row r="610">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c r="AA610" s="81"/>
      <c r="AB610" s="81"/>
      <c r="AC610" s="81"/>
      <c r="AD610" s="81"/>
      <c r="AE610" s="81"/>
      <c r="AF610" s="81"/>
      <c r="AG610" s="81"/>
      <c r="AH610" s="81"/>
      <c r="AI610" s="81"/>
      <c r="AJ610" s="81"/>
      <c r="AK610" s="81"/>
      <c r="AL610" s="81"/>
      <c r="AM610" s="81"/>
      <c r="AN610" s="81"/>
      <c r="AO610" s="81"/>
    </row>
    <row r="611">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c r="AA611" s="81"/>
      <c r="AB611" s="81"/>
      <c r="AC611" s="81"/>
      <c r="AD611" s="81"/>
      <c r="AE611" s="81"/>
      <c r="AF611" s="81"/>
      <c r="AG611" s="81"/>
      <c r="AH611" s="81"/>
      <c r="AI611" s="81"/>
      <c r="AJ611" s="81"/>
      <c r="AK611" s="81"/>
      <c r="AL611" s="81"/>
      <c r="AM611" s="81"/>
      <c r="AN611" s="81"/>
      <c r="AO611" s="81"/>
    </row>
    <row r="612">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c r="AA612" s="81"/>
      <c r="AB612" s="81"/>
      <c r="AC612" s="81"/>
      <c r="AD612" s="81"/>
      <c r="AE612" s="81"/>
      <c r="AF612" s="81"/>
      <c r="AG612" s="81"/>
      <c r="AH612" s="81"/>
      <c r="AI612" s="81"/>
      <c r="AJ612" s="81"/>
      <c r="AK612" s="81"/>
      <c r="AL612" s="81"/>
      <c r="AM612" s="81"/>
      <c r="AN612" s="81"/>
      <c r="AO612" s="81"/>
    </row>
    <row r="613">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c r="AA613" s="81"/>
      <c r="AB613" s="81"/>
      <c r="AC613" s="81"/>
      <c r="AD613" s="81"/>
      <c r="AE613" s="81"/>
      <c r="AF613" s="81"/>
      <c r="AG613" s="81"/>
      <c r="AH613" s="81"/>
      <c r="AI613" s="81"/>
      <c r="AJ613" s="81"/>
      <c r="AK613" s="81"/>
      <c r="AL613" s="81"/>
      <c r="AM613" s="81"/>
      <c r="AN613" s="81"/>
      <c r="AO613" s="81"/>
    </row>
    <row r="614">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c r="AA614" s="81"/>
      <c r="AB614" s="81"/>
      <c r="AC614" s="81"/>
      <c r="AD614" s="81"/>
      <c r="AE614" s="81"/>
      <c r="AF614" s="81"/>
      <c r="AG614" s="81"/>
      <c r="AH614" s="81"/>
      <c r="AI614" s="81"/>
      <c r="AJ614" s="81"/>
      <c r="AK614" s="81"/>
      <c r="AL614" s="81"/>
      <c r="AM614" s="81"/>
      <c r="AN614" s="81"/>
      <c r="AO614" s="81"/>
    </row>
    <row r="615">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c r="AA615" s="81"/>
      <c r="AB615" s="81"/>
      <c r="AC615" s="81"/>
      <c r="AD615" s="81"/>
      <c r="AE615" s="81"/>
      <c r="AF615" s="81"/>
      <c r="AG615" s="81"/>
      <c r="AH615" s="81"/>
      <c r="AI615" s="81"/>
      <c r="AJ615" s="81"/>
      <c r="AK615" s="81"/>
      <c r="AL615" s="81"/>
      <c r="AM615" s="81"/>
      <c r="AN615" s="81"/>
      <c r="AO615" s="81"/>
    </row>
    <row r="616">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c r="AA616" s="81"/>
      <c r="AB616" s="81"/>
      <c r="AC616" s="81"/>
      <c r="AD616" s="81"/>
      <c r="AE616" s="81"/>
      <c r="AF616" s="81"/>
      <c r="AG616" s="81"/>
      <c r="AH616" s="81"/>
      <c r="AI616" s="81"/>
      <c r="AJ616" s="81"/>
      <c r="AK616" s="81"/>
      <c r="AL616" s="81"/>
      <c r="AM616" s="81"/>
      <c r="AN616" s="81"/>
      <c r="AO616" s="81"/>
    </row>
    <row r="617">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c r="AA617" s="81"/>
      <c r="AB617" s="81"/>
      <c r="AC617" s="81"/>
      <c r="AD617" s="81"/>
      <c r="AE617" s="81"/>
      <c r="AF617" s="81"/>
      <c r="AG617" s="81"/>
      <c r="AH617" s="81"/>
      <c r="AI617" s="81"/>
      <c r="AJ617" s="81"/>
      <c r="AK617" s="81"/>
      <c r="AL617" s="81"/>
      <c r="AM617" s="81"/>
      <c r="AN617" s="81"/>
      <c r="AO617" s="81"/>
    </row>
    <row r="618">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c r="AA618" s="81"/>
      <c r="AB618" s="81"/>
      <c r="AC618" s="81"/>
      <c r="AD618" s="81"/>
      <c r="AE618" s="81"/>
      <c r="AF618" s="81"/>
      <c r="AG618" s="81"/>
      <c r="AH618" s="81"/>
      <c r="AI618" s="81"/>
      <c r="AJ618" s="81"/>
      <c r="AK618" s="81"/>
      <c r="AL618" s="81"/>
      <c r="AM618" s="81"/>
      <c r="AN618" s="81"/>
      <c r="AO618" s="81"/>
    </row>
    <row r="619">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c r="AA619" s="81"/>
      <c r="AB619" s="81"/>
      <c r="AC619" s="81"/>
      <c r="AD619" s="81"/>
      <c r="AE619" s="81"/>
      <c r="AF619" s="81"/>
      <c r="AG619" s="81"/>
      <c r="AH619" s="81"/>
      <c r="AI619" s="81"/>
      <c r="AJ619" s="81"/>
      <c r="AK619" s="81"/>
      <c r="AL619" s="81"/>
      <c r="AM619" s="81"/>
      <c r="AN619" s="81"/>
      <c r="AO619" s="81"/>
    </row>
    <row r="620">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c r="AA620" s="81"/>
      <c r="AB620" s="81"/>
      <c r="AC620" s="81"/>
      <c r="AD620" s="81"/>
      <c r="AE620" s="81"/>
      <c r="AF620" s="81"/>
      <c r="AG620" s="81"/>
      <c r="AH620" s="81"/>
      <c r="AI620" s="81"/>
      <c r="AJ620" s="81"/>
      <c r="AK620" s="81"/>
      <c r="AL620" s="81"/>
      <c r="AM620" s="81"/>
      <c r="AN620" s="81"/>
      <c r="AO620" s="81"/>
    </row>
    <row r="621">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c r="AA621" s="81"/>
      <c r="AB621" s="81"/>
      <c r="AC621" s="81"/>
      <c r="AD621" s="81"/>
      <c r="AE621" s="81"/>
      <c r="AF621" s="81"/>
      <c r="AG621" s="81"/>
      <c r="AH621" s="81"/>
      <c r="AI621" s="81"/>
      <c r="AJ621" s="81"/>
      <c r="AK621" s="81"/>
      <c r="AL621" s="81"/>
      <c r="AM621" s="81"/>
      <c r="AN621" s="81"/>
      <c r="AO621" s="81"/>
    </row>
    <row r="622">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c r="AA622" s="81"/>
      <c r="AB622" s="81"/>
      <c r="AC622" s="81"/>
      <c r="AD622" s="81"/>
      <c r="AE622" s="81"/>
      <c r="AF622" s="81"/>
      <c r="AG622" s="81"/>
      <c r="AH622" s="81"/>
      <c r="AI622" s="81"/>
      <c r="AJ622" s="81"/>
      <c r="AK622" s="81"/>
      <c r="AL622" s="81"/>
      <c r="AM622" s="81"/>
      <c r="AN622" s="81"/>
      <c r="AO622" s="81"/>
    </row>
    <row r="623">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c r="AA623" s="81"/>
      <c r="AB623" s="81"/>
      <c r="AC623" s="81"/>
      <c r="AD623" s="81"/>
      <c r="AE623" s="81"/>
      <c r="AF623" s="81"/>
      <c r="AG623" s="81"/>
      <c r="AH623" s="81"/>
      <c r="AI623" s="81"/>
      <c r="AJ623" s="81"/>
      <c r="AK623" s="81"/>
      <c r="AL623" s="81"/>
      <c r="AM623" s="81"/>
      <c r="AN623" s="81"/>
      <c r="AO623" s="81"/>
    </row>
    <row r="624">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c r="AA624" s="81"/>
      <c r="AB624" s="81"/>
      <c r="AC624" s="81"/>
      <c r="AD624" s="81"/>
      <c r="AE624" s="81"/>
      <c r="AF624" s="81"/>
      <c r="AG624" s="81"/>
      <c r="AH624" s="81"/>
      <c r="AI624" s="81"/>
      <c r="AJ624" s="81"/>
      <c r="AK624" s="81"/>
      <c r="AL624" s="81"/>
      <c r="AM624" s="81"/>
      <c r="AN624" s="81"/>
      <c r="AO624" s="81"/>
    </row>
    <row r="625">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c r="AA625" s="81"/>
      <c r="AB625" s="81"/>
      <c r="AC625" s="81"/>
      <c r="AD625" s="81"/>
      <c r="AE625" s="81"/>
      <c r="AF625" s="81"/>
      <c r="AG625" s="81"/>
      <c r="AH625" s="81"/>
      <c r="AI625" s="81"/>
      <c r="AJ625" s="81"/>
      <c r="AK625" s="81"/>
      <c r="AL625" s="81"/>
      <c r="AM625" s="81"/>
      <c r="AN625" s="81"/>
      <c r="AO625" s="81"/>
    </row>
    <row r="626">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c r="AA626" s="81"/>
      <c r="AB626" s="81"/>
      <c r="AC626" s="81"/>
      <c r="AD626" s="81"/>
      <c r="AE626" s="81"/>
      <c r="AF626" s="81"/>
      <c r="AG626" s="81"/>
      <c r="AH626" s="81"/>
      <c r="AI626" s="81"/>
      <c r="AJ626" s="81"/>
      <c r="AK626" s="81"/>
      <c r="AL626" s="81"/>
      <c r="AM626" s="81"/>
      <c r="AN626" s="81"/>
      <c r="AO626" s="81"/>
    </row>
    <row r="627">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c r="AA627" s="81"/>
      <c r="AB627" s="81"/>
      <c r="AC627" s="81"/>
      <c r="AD627" s="81"/>
      <c r="AE627" s="81"/>
      <c r="AF627" s="81"/>
      <c r="AG627" s="81"/>
      <c r="AH627" s="81"/>
      <c r="AI627" s="81"/>
      <c r="AJ627" s="81"/>
      <c r="AK627" s="81"/>
      <c r="AL627" s="81"/>
      <c r="AM627" s="81"/>
      <c r="AN627" s="81"/>
      <c r="AO627" s="81"/>
    </row>
    <row r="628">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c r="AA628" s="81"/>
      <c r="AB628" s="81"/>
      <c r="AC628" s="81"/>
      <c r="AD628" s="81"/>
      <c r="AE628" s="81"/>
      <c r="AF628" s="81"/>
      <c r="AG628" s="81"/>
      <c r="AH628" s="81"/>
      <c r="AI628" s="81"/>
      <c r="AJ628" s="81"/>
      <c r="AK628" s="81"/>
      <c r="AL628" s="81"/>
      <c r="AM628" s="81"/>
      <c r="AN628" s="81"/>
      <c r="AO628" s="81"/>
    </row>
    <row r="629">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c r="AA629" s="81"/>
      <c r="AB629" s="81"/>
      <c r="AC629" s="81"/>
      <c r="AD629" s="81"/>
      <c r="AE629" s="81"/>
      <c r="AF629" s="81"/>
      <c r="AG629" s="81"/>
      <c r="AH629" s="81"/>
      <c r="AI629" s="81"/>
      <c r="AJ629" s="81"/>
      <c r="AK629" s="81"/>
      <c r="AL629" s="81"/>
      <c r="AM629" s="81"/>
      <c r="AN629" s="81"/>
      <c r="AO629" s="81"/>
    </row>
    <row r="630">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c r="AA630" s="81"/>
      <c r="AB630" s="81"/>
      <c r="AC630" s="81"/>
      <c r="AD630" s="81"/>
      <c r="AE630" s="81"/>
      <c r="AF630" s="81"/>
      <c r="AG630" s="81"/>
      <c r="AH630" s="81"/>
      <c r="AI630" s="81"/>
      <c r="AJ630" s="81"/>
      <c r="AK630" s="81"/>
      <c r="AL630" s="81"/>
      <c r="AM630" s="81"/>
      <c r="AN630" s="81"/>
      <c r="AO630" s="81"/>
    </row>
    <row r="631">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c r="AA631" s="81"/>
      <c r="AB631" s="81"/>
      <c r="AC631" s="81"/>
      <c r="AD631" s="81"/>
      <c r="AE631" s="81"/>
      <c r="AF631" s="81"/>
      <c r="AG631" s="81"/>
      <c r="AH631" s="81"/>
      <c r="AI631" s="81"/>
      <c r="AJ631" s="81"/>
      <c r="AK631" s="81"/>
      <c r="AL631" s="81"/>
      <c r="AM631" s="81"/>
      <c r="AN631" s="81"/>
      <c r="AO631" s="81"/>
    </row>
    <row r="632">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c r="AA632" s="81"/>
      <c r="AB632" s="81"/>
      <c r="AC632" s="81"/>
      <c r="AD632" s="81"/>
      <c r="AE632" s="81"/>
      <c r="AF632" s="81"/>
      <c r="AG632" s="81"/>
      <c r="AH632" s="81"/>
      <c r="AI632" s="81"/>
      <c r="AJ632" s="81"/>
      <c r="AK632" s="81"/>
      <c r="AL632" s="81"/>
      <c r="AM632" s="81"/>
      <c r="AN632" s="81"/>
      <c r="AO632" s="81"/>
    </row>
    <row r="633">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c r="AA633" s="81"/>
      <c r="AB633" s="81"/>
      <c r="AC633" s="81"/>
      <c r="AD633" s="81"/>
      <c r="AE633" s="81"/>
      <c r="AF633" s="81"/>
      <c r="AG633" s="81"/>
      <c r="AH633" s="81"/>
      <c r="AI633" s="81"/>
      <c r="AJ633" s="81"/>
      <c r="AK633" s="81"/>
      <c r="AL633" s="81"/>
      <c r="AM633" s="81"/>
      <c r="AN633" s="81"/>
      <c r="AO633" s="81"/>
    </row>
    <row r="634">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c r="AA634" s="81"/>
      <c r="AB634" s="81"/>
      <c r="AC634" s="81"/>
      <c r="AD634" s="81"/>
      <c r="AE634" s="81"/>
      <c r="AF634" s="81"/>
      <c r="AG634" s="81"/>
      <c r="AH634" s="81"/>
      <c r="AI634" s="81"/>
      <c r="AJ634" s="81"/>
      <c r="AK634" s="81"/>
      <c r="AL634" s="81"/>
      <c r="AM634" s="81"/>
      <c r="AN634" s="81"/>
      <c r="AO634" s="81"/>
    </row>
    <row r="635">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c r="AA635" s="81"/>
      <c r="AB635" s="81"/>
      <c r="AC635" s="81"/>
      <c r="AD635" s="81"/>
      <c r="AE635" s="81"/>
      <c r="AF635" s="81"/>
      <c r="AG635" s="81"/>
      <c r="AH635" s="81"/>
      <c r="AI635" s="81"/>
      <c r="AJ635" s="81"/>
      <c r="AK635" s="81"/>
      <c r="AL635" s="81"/>
      <c r="AM635" s="81"/>
      <c r="AN635" s="81"/>
      <c r="AO635" s="81"/>
    </row>
    <row r="636">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c r="AA636" s="81"/>
      <c r="AB636" s="81"/>
      <c r="AC636" s="81"/>
      <c r="AD636" s="81"/>
      <c r="AE636" s="81"/>
      <c r="AF636" s="81"/>
      <c r="AG636" s="81"/>
      <c r="AH636" s="81"/>
      <c r="AI636" s="81"/>
      <c r="AJ636" s="81"/>
      <c r="AK636" s="81"/>
      <c r="AL636" s="81"/>
      <c r="AM636" s="81"/>
      <c r="AN636" s="81"/>
      <c r="AO636" s="81"/>
    </row>
    <row r="637">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c r="AA637" s="81"/>
      <c r="AB637" s="81"/>
      <c r="AC637" s="81"/>
      <c r="AD637" s="81"/>
      <c r="AE637" s="81"/>
      <c r="AF637" s="81"/>
      <c r="AG637" s="81"/>
      <c r="AH637" s="81"/>
      <c r="AI637" s="81"/>
      <c r="AJ637" s="81"/>
      <c r="AK637" s="81"/>
      <c r="AL637" s="81"/>
      <c r="AM637" s="81"/>
      <c r="AN637" s="81"/>
      <c r="AO637" s="81"/>
    </row>
    <row r="638">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c r="AA638" s="81"/>
      <c r="AB638" s="81"/>
      <c r="AC638" s="81"/>
      <c r="AD638" s="81"/>
      <c r="AE638" s="81"/>
      <c r="AF638" s="81"/>
      <c r="AG638" s="81"/>
      <c r="AH638" s="81"/>
      <c r="AI638" s="81"/>
      <c r="AJ638" s="81"/>
      <c r="AK638" s="81"/>
      <c r="AL638" s="81"/>
      <c r="AM638" s="81"/>
      <c r="AN638" s="81"/>
      <c r="AO638" s="81"/>
    </row>
    <row r="639">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c r="AA639" s="81"/>
      <c r="AB639" s="81"/>
      <c r="AC639" s="81"/>
      <c r="AD639" s="81"/>
      <c r="AE639" s="81"/>
      <c r="AF639" s="81"/>
      <c r="AG639" s="81"/>
      <c r="AH639" s="81"/>
      <c r="AI639" s="81"/>
      <c r="AJ639" s="81"/>
      <c r="AK639" s="81"/>
      <c r="AL639" s="81"/>
      <c r="AM639" s="81"/>
      <c r="AN639" s="81"/>
      <c r="AO639" s="81"/>
    </row>
    <row r="640">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c r="AA640" s="81"/>
      <c r="AB640" s="81"/>
      <c r="AC640" s="81"/>
      <c r="AD640" s="81"/>
      <c r="AE640" s="81"/>
      <c r="AF640" s="81"/>
      <c r="AG640" s="81"/>
      <c r="AH640" s="81"/>
      <c r="AI640" s="81"/>
      <c r="AJ640" s="81"/>
      <c r="AK640" s="81"/>
      <c r="AL640" s="81"/>
      <c r="AM640" s="81"/>
      <c r="AN640" s="81"/>
      <c r="AO640" s="81"/>
    </row>
    <row r="641">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c r="AA641" s="81"/>
      <c r="AB641" s="81"/>
      <c r="AC641" s="81"/>
      <c r="AD641" s="81"/>
      <c r="AE641" s="81"/>
      <c r="AF641" s="81"/>
      <c r="AG641" s="81"/>
      <c r="AH641" s="81"/>
      <c r="AI641" s="81"/>
      <c r="AJ641" s="81"/>
      <c r="AK641" s="81"/>
      <c r="AL641" s="81"/>
      <c r="AM641" s="81"/>
      <c r="AN641" s="81"/>
      <c r="AO641" s="81"/>
    </row>
    <row r="642">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c r="AA642" s="81"/>
      <c r="AB642" s="81"/>
      <c r="AC642" s="81"/>
      <c r="AD642" s="81"/>
      <c r="AE642" s="81"/>
      <c r="AF642" s="81"/>
      <c r="AG642" s="81"/>
      <c r="AH642" s="81"/>
      <c r="AI642" s="81"/>
      <c r="AJ642" s="81"/>
      <c r="AK642" s="81"/>
      <c r="AL642" s="81"/>
      <c r="AM642" s="81"/>
      <c r="AN642" s="81"/>
      <c r="AO642" s="81"/>
    </row>
    <row r="643">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c r="AA643" s="81"/>
      <c r="AB643" s="81"/>
      <c r="AC643" s="81"/>
      <c r="AD643" s="81"/>
      <c r="AE643" s="81"/>
      <c r="AF643" s="81"/>
      <c r="AG643" s="81"/>
      <c r="AH643" s="81"/>
      <c r="AI643" s="81"/>
      <c r="AJ643" s="81"/>
      <c r="AK643" s="81"/>
      <c r="AL643" s="81"/>
      <c r="AM643" s="81"/>
      <c r="AN643" s="81"/>
      <c r="AO643" s="81"/>
    </row>
    <row r="644">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c r="AA644" s="81"/>
      <c r="AB644" s="81"/>
      <c r="AC644" s="81"/>
      <c r="AD644" s="81"/>
      <c r="AE644" s="81"/>
      <c r="AF644" s="81"/>
      <c r="AG644" s="81"/>
      <c r="AH644" s="81"/>
      <c r="AI644" s="81"/>
      <c r="AJ644" s="81"/>
      <c r="AK644" s="81"/>
      <c r="AL644" s="81"/>
      <c r="AM644" s="81"/>
      <c r="AN644" s="81"/>
      <c r="AO644" s="81"/>
    </row>
    <row r="645">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c r="AA645" s="81"/>
      <c r="AB645" s="81"/>
      <c r="AC645" s="81"/>
      <c r="AD645" s="81"/>
      <c r="AE645" s="81"/>
      <c r="AF645" s="81"/>
      <c r="AG645" s="81"/>
      <c r="AH645" s="81"/>
      <c r="AI645" s="81"/>
      <c r="AJ645" s="81"/>
      <c r="AK645" s="81"/>
      <c r="AL645" s="81"/>
      <c r="AM645" s="81"/>
      <c r="AN645" s="81"/>
      <c r="AO645" s="81"/>
    </row>
    <row r="646">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c r="AA646" s="81"/>
      <c r="AB646" s="81"/>
      <c r="AC646" s="81"/>
      <c r="AD646" s="81"/>
      <c r="AE646" s="81"/>
      <c r="AF646" s="81"/>
      <c r="AG646" s="81"/>
      <c r="AH646" s="81"/>
      <c r="AI646" s="81"/>
      <c r="AJ646" s="81"/>
      <c r="AK646" s="81"/>
      <c r="AL646" s="81"/>
      <c r="AM646" s="81"/>
      <c r="AN646" s="81"/>
      <c r="AO646" s="81"/>
    </row>
    <row r="647">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c r="AA647" s="81"/>
      <c r="AB647" s="81"/>
      <c r="AC647" s="81"/>
      <c r="AD647" s="81"/>
      <c r="AE647" s="81"/>
      <c r="AF647" s="81"/>
      <c r="AG647" s="81"/>
      <c r="AH647" s="81"/>
      <c r="AI647" s="81"/>
      <c r="AJ647" s="81"/>
      <c r="AK647" s="81"/>
      <c r="AL647" s="81"/>
      <c r="AM647" s="81"/>
      <c r="AN647" s="81"/>
      <c r="AO647" s="81"/>
    </row>
    <row r="648">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c r="AA648" s="81"/>
      <c r="AB648" s="81"/>
      <c r="AC648" s="81"/>
      <c r="AD648" s="81"/>
      <c r="AE648" s="81"/>
      <c r="AF648" s="81"/>
      <c r="AG648" s="81"/>
      <c r="AH648" s="81"/>
      <c r="AI648" s="81"/>
      <c r="AJ648" s="81"/>
      <c r="AK648" s="81"/>
      <c r="AL648" s="81"/>
      <c r="AM648" s="81"/>
      <c r="AN648" s="81"/>
      <c r="AO648" s="81"/>
    </row>
    <row r="649">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c r="AA649" s="81"/>
      <c r="AB649" s="81"/>
      <c r="AC649" s="81"/>
      <c r="AD649" s="81"/>
      <c r="AE649" s="81"/>
      <c r="AF649" s="81"/>
      <c r="AG649" s="81"/>
      <c r="AH649" s="81"/>
      <c r="AI649" s="81"/>
      <c r="AJ649" s="81"/>
      <c r="AK649" s="81"/>
      <c r="AL649" s="81"/>
      <c r="AM649" s="81"/>
      <c r="AN649" s="81"/>
      <c r="AO649" s="81"/>
    </row>
    <row r="650">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c r="AA650" s="81"/>
      <c r="AB650" s="81"/>
      <c r="AC650" s="81"/>
      <c r="AD650" s="81"/>
      <c r="AE650" s="81"/>
      <c r="AF650" s="81"/>
      <c r="AG650" s="81"/>
      <c r="AH650" s="81"/>
      <c r="AI650" s="81"/>
      <c r="AJ650" s="81"/>
      <c r="AK650" s="81"/>
      <c r="AL650" s="81"/>
      <c r="AM650" s="81"/>
      <c r="AN650" s="81"/>
      <c r="AO650" s="81"/>
    </row>
    <row r="651">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c r="AA651" s="81"/>
      <c r="AB651" s="81"/>
      <c r="AC651" s="81"/>
      <c r="AD651" s="81"/>
      <c r="AE651" s="81"/>
      <c r="AF651" s="81"/>
      <c r="AG651" s="81"/>
      <c r="AH651" s="81"/>
      <c r="AI651" s="81"/>
      <c r="AJ651" s="81"/>
      <c r="AK651" s="81"/>
      <c r="AL651" s="81"/>
      <c r="AM651" s="81"/>
      <c r="AN651" s="81"/>
      <c r="AO651" s="81"/>
    </row>
    <row r="652">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c r="AA652" s="81"/>
      <c r="AB652" s="81"/>
      <c r="AC652" s="81"/>
      <c r="AD652" s="81"/>
      <c r="AE652" s="81"/>
      <c r="AF652" s="81"/>
      <c r="AG652" s="81"/>
      <c r="AH652" s="81"/>
      <c r="AI652" s="81"/>
      <c r="AJ652" s="81"/>
      <c r="AK652" s="81"/>
      <c r="AL652" s="81"/>
      <c r="AM652" s="81"/>
      <c r="AN652" s="81"/>
      <c r="AO652" s="81"/>
    </row>
    <row r="653">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c r="AA653" s="81"/>
      <c r="AB653" s="81"/>
      <c r="AC653" s="81"/>
      <c r="AD653" s="81"/>
      <c r="AE653" s="81"/>
      <c r="AF653" s="81"/>
      <c r="AG653" s="81"/>
      <c r="AH653" s="81"/>
      <c r="AI653" s="81"/>
      <c r="AJ653" s="81"/>
      <c r="AK653" s="81"/>
      <c r="AL653" s="81"/>
      <c r="AM653" s="81"/>
      <c r="AN653" s="81"/>
      <c r="AO653" s="81"/>
    </row>
    <row r="654">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c r="AA654" s="81"/>
      <c r="AB654" s="81"/>
      <c r="AC654" s="81"/>
      <c r="AD654" s="81"/>
      <c r="AE654" s="81"/>
      <c r="AF654" s="81"/>
      <c r="AG654" s="81"/>
      <c r="AH654" s="81"/>
      <c r="AI654" s="81"/>
      <c r="AJ654" s="81"/>
      <c r="AK654" s="81"/>
      <c r="AL654" s="81"/>
      <c r="AM654" s="81"/>
      <c r="AN654" s="81"/>
      <c r="AO654" s="81"/>
    </row>
    <row r="655">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c r="AA655" s="81"/>
      <c r="AB655" s="81"/>
      <c r="AC655" s="81"/>
      <c r="AD655" s="81"/>
      <c r="AE655" s="81"/>
      <c r="AF655" s="81"/>
      <c r="AG655" s="81"/>
      <c r="AH655" s="81"/>
      <c r="AI655" s="81"/>
      <c r="AJ655" s="81"/>
      <c r="AK655" s="81"/>
      <c r="AL655" s="81"/>
      <c r="AM655" s="81"/>
      <c r="AN655" s="81"/>
      <c r="AO655" s="81"/>
    </row>
    <row r="656">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c r="AA656" s="81"/>
      <c r="AB656" s="81"/>
      <c r="AC656" s="81"/>
      <c r="AD656" s="81"/>
      <c r="AE656" s="81"/>
      <c r="AF656" s="81"/>
      <c r="AG656" s="81"/>
      <c r="AH656" s="81"/>
      <c r="AI656" s="81"/>
      <c r="AJ656" s="81"/>
      <c r="AK656" s="81"/>
      <c r="AL656" s="81"/>
      <c r="AM656" s="81"/>
      <c r="AN656" s="81"/>
      <c r="AO656" s="81"/>
    </row>
    <row r="657">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c r="AA657" s="81"/>
      <c r="AB657" s="81"/>
      <c r="AC657" s="81"/>
      <c r="AD657" s="81"/>
      <c r="AE657" s="81"/>
      <c r="AF657" s="81"/>
      <c r="AG657" s="81"/>
      <c r="AH657" s="81"/>
      <c r="AI657" s="81"/>
      <c r="AJ657" s="81"/>
      <c r="AK657" s="81"/>
      <c r="AL657" s="81"/>
      <c r="AM657" s="81"/>
      <c r="AN657" s="81"/>
      <c r="AO657" s="81"/>
    </row>
    <row r="658">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c r="AA658" s="81"/>
      <c r="AB658" s="81"/>
      <c r="AC658" s="81"/>
      <c r="AD658" s="81"/>
      <c r="AE658" s="81"/>
      <c r="AF658" s="81"/>
      <c r="AG658" s="81"/>
      <c r="AH658" s="81"/>
      <c r="AI658" s="81"/>
      <c r="AJ658" s="81"/>
      <c r="AK658" s="81"/>
      <c r="AL658" s="81"/>
      <c r="AM658" s="81"/>
      <c r="AN658" s="81"/>
      <c r="AO658" s="81"/>
    </row>
    <row r="659">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c r="AA659" s="81"/>
      <c r="AB659" s="81"/>
      <c r="AC659" s="81"/>
      <c r="AD659" s="81"/>
      <c r="AE659" s="81"/>
      <c r="AF659" s="81"/>
      <c r="AG659" s="81"/>
      <c r="AH659" s="81"/>
      <c r="AI659" s="81"/>
      <c r="AJ659" s="81"/>
      <c r="AK659" s="81"/>
      <c r="AL659" s="81"/>
      <c r="AM659" s="81"/>
      <c r="AN659" s="81"/>
      <c r="AO659" s="81"/>
    </row>
    <row r="660">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c r="AA660" s="81"/>
      <c r="AB660" s="81"/>
      <c r="AC660" s="81"/>
      <c r="AD660" s="81"/>
      <c r="AE660" s="81"/>
      <c r="AF660" s="81"/>
      <c r="AG660" s="81"/>
      <c r="AH660" s="81"/>
      <c r="AI660" s="81"/>
      <c r="AJ660" s="81"/>
      <c r="AK660" s="81"/>
      <c r="AL660" s="81"/>
      <c r="AM660" s="81"/>
      <c r="AN660" s="81"/>
      <c r="AO660" s="81"/>
    </row>
    <row r="661">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c r="AA661" s="81"/>
      <c r="AB661" s="81"/>
      <c r="AC661" s="81"/>
      <c r="AD661" s="81"/>
      <c r="AE661" s="81"/>
      <c r="AF661" s="81"/>
      <c r="AG661" s="81"/>
      <c r="AH661" s="81"/>
      <c r="AI661" s="81"/>
      <c r="AJ661" s="81"/>
      <c r="AK661" s="81"/>
      <c r="AL661" s="81"/>
      <c r="AM661" s="81"/>
      <c r="AN661" s="81"/>
      <c r="AO661" s="81"/>
    </row>
    <row r="662">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c r="AA662" s="81"/>
      <c r="AB662" s="81"/>
      <c r="AC662" s="81"/>
      <c r="AD662" s="81"/>
      <c r="AE662" s="81"/>
      <c r="AF662" s="81"/>
      <c r="AG662" s="81"/>
      <c r="AH662" s="81"/>
      <c r="AI662" s="81"/>
      <c r="AJ662" s="81"/>
      <c r="AK662" s="81"/>
      <c r="AL662" s="81"/>
      <c r="AM662" s="81"/>
      <c r="AN662" s="81"/>
      <c r="AO662" s="81"/>
    </row>
    <row r="663">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c r="AA663" s="81"/>
      <c r="AB663" s="81"/>
      <c r="AC663" s="81"/>
      <c r="AD663" s="81"/>
      <c r="AE663" s="81"/>
      <c r="AF663" s="81"/>
      <c r="AG663" s="81"/>
      <c r="AH663" s="81"/>
      <c r="AI663" s="81"/>
      <c r="AJ663" s="81"/>
      <c r="AK663" s="81"/>
      <c r="AL663" s="81"/>
      <c r="AM663" s="81"/>
      <c r="AN663" s="81"/>
      <c r="AO663" s="81"/>
    </row>
    <row r="664">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c r="AA664" s="81"/>
      <c r="AB664" s="81"/>
      <c r="AC664" s="81"/>
      <c r="AD664" s="81"/>
      <c r="AE664" s="81"/>
      <c r="AF664" s="81"/>
      <c r="AG664" s="81"/>
      <c r="AH664" s="81"/>
      <c r="AI664" s="81"/>
      <c r="AJ664" s="81"/>
      <c r="AK664" s="81"/>
      <c r="AL664" s="81"/>
      <c r="AM664" s="81"/>
      <c r="AN664" s="81"/>
      <c r="AO664" s="81"/>
    </row>
    <row r="665">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c r="AA665" s="81"/>
      <c r="AB665" s="81"/>
      <c r="AC665" s="81"/>
      <c r="AD665" s="81"/>
      <c r="AE665" s="81"/>
      <c r="AF665" s="81"/>
      <c r="AG665" s="81"/>
      <c r="AH665" s="81"/>
      <c r="AI665" s="81"/>
      <c r="AJ665" s="81"/>
      <c r="AK665" s="81"/>
      <c r="AL665" s="81"/>
      <c r="AM665" s="81"/>
      <c r="AN665" s="81"/>
      <c r="AO665" s="81"/>
    </row>
    <row r="666">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c r="AA666" s="81"/>
      <c r="AB666" s="81"/>
      <c r="AC666" s="81"/>
      <c r="AD666" s="81"/>
      <c r="AE666" s="81"/>
      <c r="AF666" s="81"/>
      <c r="AG666" s="81"/>
      <c r="AH666" s="81"/>
      <c r="AI666" s="81"/>
      <c r="AJ666" s="81"/>
      <c r="AK666" s="81"/>
      <c r="AL666" s="81"/>
      <c r="AM666" s="81"/>
      <c r="AN666" s="81"/>
      <c r="AO666" s="81"/>
    </row>
    <row r="667">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c r="AA667" s="81"/>
      <c r="AB667" s="81"/>
      <c r="AC667" s="81"/>
      <c r="AD667" s="81"/>
      <c r="AE667" s="81"/>
      <c r="AF667" s="81"/>
      <c r="AG667" s="81"/>
      <c r="AH667" s="81"/>
      <c r="AI667" s="81"/>
      <c r="AJ667" s="81"/>
      <c r="AK667" s="81"/>
      <c r="AL667" s="81"/>
      <c r="AM667" s="81"/>
      <c r="AN667" s="81"/>
      <c r="AO667" s="81"/>
    </row>
    <row r="668">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c r="AA668" s="81"/>
      <c r="AB668" s="81"/>
      <c r="AC668" s="81"/>
      <c r="AD668" s="81"/>
      <c r="AE668" s="81"/>
      <c r="AF668" s="81"/>
      <c r="AG668" s="81"/>
      <c r="AH668" s="81"/>
      <c r="AI668" s="81"/>
      <c r="AJ668" s="81"/>
      <c r="AK668" s="81"/>
      <c r="AL668" s="81"/>
      <c r="AM668" s="81"/>
      <c r="AN668" s="81"/>
      <c r="AO668" s="81"/>
    </row>
    <row r="669">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c r="AA669" s="81"/>
      <c r="AB669" s="81"/>
      <c r="AC669" s="81"/>
      <c r="AD669" s="81"/>
      <c r="AE669" s="81"/>
      <c r="AF669" s="81"/>
      <c r="AG669" s="81"/>
      <c r="AH669" s="81"/>
      <c r="AI669" s="81"/>
      <c r="AJ669" s="81"/>
      <c r="AK669" s="81"/>
      <c r="AL669" s="81"/>
      <c r="AM669" s="81"/>
      <c r="AN669" s="81"/>
      <c r="AO669" s="81"/>
    </row>
    <row r="670">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c r="AA670" s="81"/>
      <c r="AB670" s="81"/>
      <c r="AC670" s="81"/>
      <c r="AD670" s="81"/>
      <c r="AE670" s="81"/>
      <c r="AF670" s="81"/>
      <c r="AG670" s="81"/>
      <c r="AH670" s="81"/>
      <c r="AI670" s="81"/>
      <c r="AJ670" s="81"/>
      <c r="AK670" s="81"/>
      <c r="AL670" s="81"/>
      <c r="AM670" s="81"/>
      <c r="AN670" s="81"/>
      <c r="AO670" s="81"/>
    </row>
    <row r="671">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c r="AA671" s="81"/>
      <c r="AB671" s="81"/>
      <c r="AC671" s="81"/>
      <c r="AD671" s="81"/>
      <c r="AE671" s="81"/>
      <c r="AF671" s="81"/>
      <c r="AG671" s="81"/>
      <c r="AH671" s="81"/>
      <c r="AI671" s="81"/>
      <c r="AJ671" s="81"/>
      <c r="AK671" s="81"/>
      <c r="AL671" s="81"/>
      <c r="AM671" s="81"/>
      <c r="AN671" s="81"/>
      <c r="AO671" s="81"/>
    </row>
    <row r="672">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c r="AA672" s="81"/>
      <c r="AB672" s="81"/>
      <c r="AC672" s="81"/>
      <c r="AD672" s="81"/>
      <c r="AE672" s="81"/>
      <c r="AF672" s="81"/>
      <c r="AG672" s="81"/>
      <c r="AH672" s="81"/>
      <c r="AI672" s="81"/>
      <c r="AJ672" s="81"/>
      <c r="AK672" s="81"/>
      <c r="AL672" s="81"/>
      <c r="AM672" s="81"/>
      <c r="AN672" s="81"/>
      <c r="AO672" s="81"/>
    </row>
    <row r="673">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c r="AA673" s="81"/>
      <c r="AB673" s="81"/>
      <c r="AC673" s="81"/>
      <c r="AD673" s="81"/>
      <c r="AE673" s="81"/>
      <c r="AF673" s="81"/>
      <c r="AG673" s="81"/>
      <c r="AH673" s="81"/>
      <c r="AI673" s="81"/>
      <c r="AJ673" s="81"/>
      <c r="AK673" s="81"/>
      <c r="AL673" s="81"/>
      <c r="AM673" s="81"/>
      <c r="AN673" s="81"/>
      <c r="AO673" s="81"/>
    </row>
    <row r="674">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c r="AA674" s="81"/>
      <c r="AB674" s="81"/>
      <c r="AC674" s="81"/>
      <c r="AD674" s="81"/>
      <c r="AE674" s="81"/>
      <c r="AF674" s="81"/>
      <c r="AG674" s="81"/>
      <c r="AH674" s="81"/>
      <c r="AI674" s="81"/>
      <c r="AJ674" s="81"/>
      <c r="AK674" s="81"/>
      <c r="AL674" s="81"/>
      <c r="AM674" s="81"/>
      <c r="AN674" s="81"/>
      <c r="AO674" s="81"/>
    </row>
    <row r="675">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c r="AA675" s="81"/>
      <c r="AB675" s="81"/>
      <c r="AC675" s="81"/>
      <c r="AD675" s="81"/>
      <c r="AE675" s="81"/>
      <c r="AF675" s="81"/>
      <c r="AG675" s="81"/>
      <c r="AH675" s="81"/>
      <c r="AI675" s="81"/>
      <c r="AJ675" s="81"/>
      <c r="AK675" s="81"/>
      <c r="AL675" s="81"/>
      <c r="AM675" s="81"/>
      <c r="AN675" s="81"/>
      <c r="AO675" s="81"/>
    </row>
    <row r="676">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c r="AA676" s="81"/>
      <c r="AB676" s="81"/>
      <c r="AC676" s="81"/>
      <c r="AD676" s="81"/>
      <c r="AE676" s="81"/>
      <c r="AF676" s="81"/>
      <c r="AG676" s="81"/>
      <c r="AH676" s="81"/>
      <c r="AI676" s="81"/>
      <c r="AJ676" s="81"/>
      <c r="AK676" s="81"/>
      <c r="AL676" s="81"/>
      <c r="AM676" s="81"/>
      <c r="AN676" s="81"/>
      <c r="AO676" s="81"/>
    </row>
    <row r="677">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c r="AA677" s="81"/>
      <c r="AB677" s="81"/>
      <c r="AC677" s="81"/>
      <c r="AD677" s="81"/>
      <c r="AE677" s="81"/>
      <c r="AF677" s="81"/>
      <c r="AG677" s="81"/>
      <c r="AH677" s="81"/>
      <c r="AI677" s="81"/>
      <c r="AJ677" s="81"/>
      <c r="AK677" s="81"/>
      <c r="AL677" s="81"/>
      <c r="AM677" s="81"/>
      <c r="AN677" s="81"/>
      <c r="AO677" s="81"/>
    </row>
    <row r="678">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c r="AA678" s="81"/>
      <c r="AB678" s="81"/>
      <c r="AC678" s="81"/>
      <c r="AD678" s="81"/>
      <c r="AE678" s="81"/>
      <c r="AF678" s="81"/>
      <c r="AG678" s="81"/>
      <c r="AH678" s="81"/>
      <c r="AI678" s="81"/>
      <c r="AJ678" s="81"/>
      <c r="AK678" s="81"/>
      <c r="AL678" s="81"/>
      <c r="AM678" s="81"/>
      <c r="AN678" s="81"/>
      <c r="AO678" s="81"/>
    </row>
    <row r="679">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c r="AA679" s="81"/>
      <c r="AB679" s="81"/>
      <c r="AC679" s="81"/>
      <c r="AD679" s="81"/>
      <c r="AE679" s="81"/>
      <c r="AF679" s="81"/>
      <c r="AG679" s="81"/>
      <c r="AH679" s="81"/>
      <c r="AI679" s="81"/>
      <c r="AJ679" s="81"/>
      <c r="AK679" s="81"/>
      <c r="AL679" s="81"/>
      <c r="AM679" s="81"/>
      <c r="AN679" s="81"/>
      <c r="AO679" s="81"/>
    </row>
    <row r="680">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c r="AA680" s="81"/>
      <c r="AB680" s="81"/>
      <c r="AC680" s="81"/>
      <c r="AD680" s="81"/>
      <c r="AE680" s="81"/>
      <c r="AF680" s="81"/>
      <c r="AG680" s="81"/>
      <c r="AH680" s="81"/>
      <c r="AI680" s="81"/>
      <c r="AJ680" s="81"/>
      <c r="AK680" s="81"/>
      <c r="AL680" s="81"/>
      <c r="AM680" s="81"/>
      <c r="AN680" s="81"/>
      <c r="AO680" s="81"/>
    </row>
    <row r="681">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c r="AA681" s="81"/>
      <c r="AB681" s="81"/>
      <c r="AC681" s="81"/>
      <c r="AD681" s="81"/>
      <c r="AE681" s="81"/>
      <c r="AF681" s="81"/>
      <c r="AG681" s="81"/>
      <c r="AH681" s="81"/>
      <c r="AI681" s="81"/>
      <c r="AJ681" s="81"/>
      <c r="AK681" s="81"/>
      <c r="AL681" s="81"/>
      <c r="AM681" s="81"/>
      <c r="AN681" s="81"/>
      <c r="AO681" s="81"/>
    </row>
    <row r="682">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c r="AA682" s="81"/>
      <c r="AB682" s="81"/>
      <c r="AC682" s="81"/>
      <c r="AD682" s="81"/>
      <c r="AE682" s="81"/>
      <c r="AF682" s="81"/>
      <c r="AG682" s="81"/>
      <c r="AH682" s="81"/>
      <c r="AI682" s="81"/>
      <c r="AJ682" s="81"/>
      <c r="AK682" s="81"/>
      <c r="AL682" s="81"/>
      <c r="AM682" s="81"/>
      <c r="AN682" s="81"/>
      <c r="AO682" s="81"/>
    </row>
    <row r="683">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c r="AA683" s="81"/>
      <c r="AB683" s="81"/>
      <c r="AC683" s="81"/>
      <c r="AD683" s="81"/>
      <c r="AE683" s="81"/>
      <c r="AF683" s="81"/>
      <c r="AG683" s="81"/>
      <c r="AH683" s="81"/>
      <c r="AI683" s="81"/>
      <c r="AJ683" s="81"/>
      <c r="AK683" s="81"/>
      <c r="AL683" s="81"/>
      <c r="AM683" s="81"/>
      <c r="AN683" s="81"/>
      <c r="AO683" s="81"/>
    </row>
    <row r="684">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c r="AA684" s="81"/>
      <c r="AB684" s="81"/>
      <c r="AC684" s="81"/>
      <c r="AD684" s="81"/>
      <c r="AE684" s="81"/>
      <c r="AF684" s="81"/>
      <c r="AG684" s="81"/>
      <c r="AH684" s="81"/>
      <c r="AI684" s="81"/>
      <c r="AJ684" s="81"/>
      <c r="AK684" s="81"/>
      <c r="AL684" s="81"/>
      <c r="AM684" s="81"/>
      <c r="AN684" s="81"/>
      <c r="AO684" s="81"/>
    </row>
    <row r="685">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c r="AA685" s="81"/>
      <c r="AB685" s="81"/>
      <c r="AC685" s="81"/>
      <c r="AD685" s="81"/>
      <c r="AE685" s="81"/>
      <c r="AF685" s="81"/>
      <c r="AG685" s="81"/>
      <c r="AH685" s="81"/>
      <c r="AI685" s="81"/>
      <c r="AJ685" s="81"/>
      <c r="AK685" s="81"/>
      <c r="AL685" s="81"/>
      <c r="AM685" s="81"/>
      <c r="AN685" s="81"/>
      <c r="AO685" s="81"/>
    </row>
    <row r="686">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c r="AA686" s="81"/>
      <c r="AB686" s="81"/>
      <c r="AC686" s="81"/>
      <c r="AD686" s="81"/>
      <c r="AE686" s="81"/>
      <c r="AF686" s="81"/>
      <c r="AG686" s="81"/>
      <c r="AH686" s="81"/>
      <c r="AI686" s="81"/>
      <c r="AJ686" s="81"/>
      <c r="AK686" s="81"/>
      <c r="AL686" s="81"/>
      <c r="AM686" s="81"/>
      <c r="AN686" s="81"/>
      <c r="AO686" s="81"/>
    </row>
    <row r="687">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c r="AA687" s="81"/>
      <c r="AB687" s="81"/>
      <c r="AC687" s="81"/>
      <c r="AD687" s="81"/>
      <c r="AE687" s="81"/>
      <c r="AF687" s="81"/>
      <c r="AG687" s="81"/>
      <c r="AH687" s="81"/>
      <c r="AI687" s="81"/>
      <c r="AJ687" s="81"/>
      <c r="AK687" s="81"/>
      <c r="AL687" s="81"/>
      <c r="AM687" s="81"/>
      <c r="AN687" s="81"/>
      <c r="AO687" s="81"/>
    </row>
    <row r="688">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c r="AA688" s="81"/>
      <c r="AB688" s="81"/>
      <c r="AC688" s="81"/>
      <c r="AD688" s="81"/>
      <c r="AE688" s="81"/>
      <c r="AF688" s="81"/>
      <c r="AG688" s="81"/>
      <c r="AH688" s="81"/>
      <c r="AI688" s="81"/>
      <c r="AJ688" s="81"/>
      <c r="AK688" s="81"/>
      <c r="AL688" s="81"/>
      <c r="AM688" s="81"/>
      <c r="AN688" s="81"/>
      <c r="AO688" s="81"/>
    </row>
    <row r="689">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c r="AA689" s="81"/>
      <c r="AB689" s="81"/>
      <c r="AC689" s="81"/>
      <c r="AD689" s="81"/>
      <c r="AE689" s="81"/>
      <c r="AF689" s="81"/>
      <c r="AG689" s="81"/>
      <c r="AH689" s="81"/>
      <c r="AI689" s="81"/>
      <c r="AJ689" s="81"/>
      <c r="AK689" s="81"/>
      <c r="AL689" s="81"/>
      <c r="AM689" s="81"/>
      <c r="AN689" s="81"/>
      <c r="AO689" s="81"/>
    </row>
    <row r="690">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c r="AA690" s="81"/>
      <c r="AB690" s="81"/>
      <c r="AC690" s="81"/>
      <c r="AD690" s="81"/>
      <c r="AE690" s="81"/>
      <c r="AF690" s="81"/>
      <c r="AG690" s="81"/>
      <c r="AH690" s="81"/>
      <c r="AI690" s="81"/>
      <c r="AJ690" s="81"/>
      <c r="AK690" s="81"/>
      <c r="AL690" s="81"/>
      <c r="AM690" s="81"/>
      <c r="AN690" s="81"/>
      <c r="AO690" s="81"/>
    </row>
    <row r="691">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c r="AA691" s="81"/>
      <c r="AB691" s="81"/>
      <c r="AC691" s="81"/>
      <c r="AD691" s="81"/>
      <c r="AE691" s="81"/>
      <c r="AF691" s="81"/>
      <c r="AG691" s="81"/>
      <c r="AH691" s="81"/>
      <c r="AI691" s="81"/>
      <c r="AJ691" s="81"/>
      <c r="AK691" s="81"/>
      <c r="AL691" s="81"/>
      <c r="AM691" s="81"/>
      <c r="AN691" s="81"/>
      <c r="AO691" s="81"/>
    </row>
    <row r="692">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c r="AA692" s="81"/>
      <c r="AB692" s="81"/>
      <c r="AC692" s="81"/>
      <c r="AD692" s="81"/>
      <c r="AE692" s="81"/>
      <c r="AF692" s="81"/>
      <c r="AG692" s="81"/>
      <c r="AH692" s="81"/>
      <c r="AI692" s="81"/>
      <c r="AJ692" s="81"/>
      <c r="AK692" s="81"/>
      <c r="AL692" s="81"/>
      <c r="AM692" s="81"/>
      <c r="AN692" s="81"/>
      <c r="AO692" s="81"/>
    </row>
    <row r="693">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c r="AA693" s="81"/>
      <c r="AB693" s="81"/>
      <c r="AC693" s="81"/>
      <c r="AD693" s="81"/>
      <c r="AE693" s="81"/>
      <c r="AF693" s="81"/>
      <c r="AG693" s="81"/>
      <c r="AH693" s="81"/>
      <c r="AI693" s="81"/>
      <c r="AJ693" s="81"/>
      <c r="AK693" s="81"/>
      <c r="AL693" s="81"/>
      <c r="AM693" s="81"/>
      <c r="AN693" s="81"/>
      <c r="AO693" s="81"/>
    </row>
    <row r="694">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c r="AA694" s="81"/>
      <c r="AB694" s="81"/>
      <c r="AC694" s="81"/>
      <c r="AD694" s="81"/>
      <c r="AE694" s="81"/>
      <c r="AF694" s="81"/>
      <c r="AG694" s="81"/>
      <c r="AH694" s="81"/>
      <c r="AI694" s="81"/>
      <c r="AJ694" s="81"/>
      <c r="AK694" s="81"/>
      <c r="AL694" s="81"/>
      <c r="AM694" s="81"/>
      <c r="AN694" s="81"/>
      <c r="AO694" s="81"/>
    </row>
    <row r="695">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c r="AA695" s="81"/>
      <c r="AB695" s="81"/>
      <c r="AC695" s="81"/>
      <c r="AD695" s="81"/>
      <c r="AE695" s="81"/>
      <c r="AF695" s="81"/>
      <c r="AG695" s="81"/>
      <c r="AH695" s="81"/>
      <c r="AI695" s="81"/>
      <c r="AJ695" s="81"/>
      <c r="AK695" s="81"/>
      <c r="AL695" s="81"/>
      <c r="AM695" s="81"/>
      <c r="AN695" s="81"/>
      <c r="AO695" s="81"/>
    </row>
    <row r="696">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c r="AA696" s="81"/>
      <c r="AB696" s="81"/>
      <c r="AC696" s="81"/>
      <c r="AD696" s="81"/>
      <c r="AE696" s="81"/>
      <c r="AF696" s="81"/>
      <c r="AG696" s="81"/>
      <c r="AH696" s="81"/>
      <c r="AI696" s="81"/>
      <c r="AJ696" s="81"/>
      <c r="AK696" s="81"/>
      <c r="AL696" s="81"/>
      <c r="AM696" s="81"/>
      <c r="AN696" s="81"/>
      <c r="AO696" s="81"/>
    </row>
    <row r="697">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c r="AA697" s="81"/>
      <c r="AB697" s="81"/>
      <c r="AC697" s="81"/>
      <c r="AD697" s="81"/>
      <c r="AE697" s="81"/>
      <c r="AF697" s="81"/>
      <c r="AG697" s="81"/>
      <c r="AH697" s="81"/>
      <c r="AI697" s="81"/>
      <c r="AJ697" s="81"/>
      <c r="AK697" s="81"/>
      <c r="AL697" s="81"/>
      <c r="AM697" s="81"/>
      <c r="AN697" s="81"/>
      <c r="AO697" s="81"/>
    </row>
    <row r="698">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c r="AA698" s="81"/>
      <c r="AB698" s="81"/>
      <c r="AC698" s="81"/>
      <c r="AD698" s="81"/>
      <c r="AE698" s="81"/>
      <c r="AF698" s="81"/>
      <c r="AG698" s="81"/>
      <c r="AH698" s="81"/>
      <c r="AI698" s="81"/>
      <c r="AJ698" s="81"/>
      <c r="AK698" s="81"/>
      <c r="AL698" s="81"/>
      <c r="AM698" s="81"/>
      <c r="AN698" s="81"/>
      <c r="AO698" s="81"/>
    </row>
    <row r="699">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c r="AA699" s="81"/>
      <c r="AB699" s="81"/>
      <c r="AC699" s="81"/>
      <c r="AD699" s="81"/>
      <c r="AE699" s="81"/>
      <c r="AF699" s="81"/>
      <c r="AG699" s="81"/>
      <c r="AH699" s="81"/>
      <c r="AI699" s="81"/>
      <c r="AJ699" s="81"/>
      <c r="AK699" s="81"/>
      <c r="AL699" s="81"/>
      <c r="AM699" s="81"/>
      <c r="AN699" s="81"/>
      <c r="AO699" s="81"/>
    </row>
    <row r="700">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c r="AA700" s="81"/>
      <c r="AB700" s="81"/>
      <c r="AC700" s="81"/>
      <c r="AD700" s="81"/>
      <c r="AE700" s="81"/>
      <c r="AF700" s="81"/>
      <c r="AG700" s="81"/>
      <c r="AH700" s="81"/>
      <c r="AI700" s="81"/>
      <c r="AJ700" s="81"/>
      <c r="AK700" s="81"/>
      <c r="AL700" s="81"/>
      <c r="AM700" s="81"/>
      <c r="AN700" s="81"/>
      <c r="AO700" s="81"/>
    </row>
    <row r="701">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c r="AA701" s="81"/>
      <c r="AB701" s="81"/>
      <c r="AC701" s="81"/>
      <c r="AD701" s="81"/>
      <c r="AE701" s="81"/>
      <c r="AF701" s="81"/>
      <c r="AG701" s="81"/>
      <c r="AH701" s="81"/>
      <c r="AI701" s="81"/>
      <c r="AJ701" s="81"/>
      <c r="AK701" s="81"/>
      <c r="AL701" s="81"/>
      <c r="AM701" s="81"/>
      <c r="AN701" s="81"/>
      <c r="AO701" s="81"/>
    </row>
    <row r="702">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c r="AA702" s="81"/>
      <c r="AB702" s="81"/>
      <c r="AC702" s="81"/>
      <c r="AD702" s="81"/>
      <c r="AE702" s="81"/>
      <c r="AF702" s="81"/>
      <c r="AG702" s="81"/>
      <c r="AH702" s="81"/>
      <c r="AI702" s="81"/>
      <c r="AJ702" s="81"/>
      <c r="AK702" s="81"/>
      <c r="AL702" s="81"/>
      <c r="AM702" s="81"/>
      <c r="AN702" s="81"/>
      <c r="AO702" s="81"/>
    </row>
    <row r="703">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c r="AA703" s="81"/>
      <c r="AB703" s="81"/>
      <c r="AC703" s="81"/>
      <c r="AD703" s="81"/>
      <c r="AE703" s="81"/>
      <c r="AF703" s="81"/>
      <c r="AG703" s="81"/>
      <c r="AH703" s="81"/>
      <c r="AI703" s="81"/>
      <c r="AJ703" s="81"/>
      <c r="AK703" s="81"/>
      <c r="AL703" s="81"/>
      <c r="AM703" s="81"/>
      <c r="AN703" s="81"/>
      <c r="AO703" s="81"/>
    </row>
    <row r="704">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c r="AA704" s="81"/>
      <c r="AB704" s="81"/>
      <c r="AC704" s="81"/>
      <c r="AD704" s="81"/>
      <c r="AE704" s="81"/>
      <c r="AF704" s="81"/>
      <c r="AG704" s="81"/>
      <c r="AH704" s="81"/>
      <c r="AI704" s="81"/>
      <c r="AJ704" s="81"/>
      <c r="AK704" s="81"/>
      <c r="AL704" s="81"/>
      <c r="AM704" s="81"/>
      <c r="AN704" s="81"/>
      <c r="AO704" s="81"/>
    </row>
    <row r="705">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c r="AA705" s="81"/>
      <c r="AB705" s="81"/>
      <c r="AC705" s="81"/>
      <c r="AD705" s="81"/>
      <c r="AE705" s="81"/>
      <c r="AF705" s="81"/>
      <c r="AG705" s="81"/>
      <c r="AH705" s="81"/>
      <c r="AI705" s="81"/>
      <c r="AJ705" s="81"/>
      <c r="AK705" s="81"/>
      <c r="AL705" s="81"/>
      <c r="AM705" s="81"/>
      <c r="AN705" s="81"/>
      <c r="AO705" s="81"/>
    </row>
    <row r="706">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c r="AA706" s="81"/>
      <c r="AB706" s="81"/>
      <c r="AC706" s="81"/>
      <c r="AD706" s="81"/>
      <c r="AE706" s="81"/>
      <c r="AF706" s="81"/>
      <c r="AG706" s="81"/>
      <c r="AH706" s="81"/>
      <c r="AI706" s="81"/>
      <c r="AJ706" s="81"/>
      <c r="AK706" s="81"/>
      <c r="AL706" s="81"/>
      <c r="AM706" s="81"/>
      <c r="AN706" s="81"/>
      <c r="AO706" s="81"/>
    </row>
    <row r="707">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c r="AA707" s="81"/>
      <c r="AB707" s="81"/>
      <c r="AC707" s="81"/>
      <c r="AD707" s="81"/>
      <c r="AE707" s="81"/>
      <c r="AF707" s="81"/>
      <c r="AG707" s="81"/>
      <c r="AH707" s="81"/>
      <c r="AI707" s="81"/>
      <c r="AJ707" s="81"/>
      <c r="AK707" s="81"/>
      <c r="AL707" s="81"/>
      <c r="AM707" s="81"/>
      <c r="AN707" s="81"/>
      <c r="AO707" s="81"/>
    </row>
    <row r="708">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c r="AA708" s="81"/>
      <c r="AB708" s="81"/>
      <c r="AC708" s="81"/>
      <c r="AD708" s="81"/>
      <c r="AE708" s="81"/>
      <c r="AF708" s="81"/>
      <c r="AG708" s="81"/>
      <c r="AH708" s="81"/>
      <c r="AI708" s="81"/>
      <c r="AJ708" s="81"/>
      <c r="AK708" s="81"/>
      <c r="AL708" s="81"/>
      <c r="AM708" s="81"/>
      <c r="AN708" s="81"/>
      <c r="AO708" s="81"/>
    </row>
    <row r="709">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c r="AA709" s="81"/>
      <c r="AB709" s="81"/>
      <c r="AC709" s="81"/>
      <c r="AD709" s="81"/>
      <c r="AE709" s="81"/>
      <c r="AF709" s="81"/>
      <c r="AG709" s="81"/>
      <c r="AH709" s="81"/>
      <c r="AI709" s="81"/>
      <c r="AJ709" s="81"/>
      <c r="AK709" s="81"/>
      <c r="AL709" s="81"/>
      <c r="AM709" s="81"/>
      <c r="AN709" s="81"/>
      <c r="AO709" s="81"/>
    </row>
    <row r="710">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c r="AA710" s="81"/>
      <c r="AB710" s="81"/>
      <c r="AC710" s="81"/>
      <c r="AD710" s="81"/>
      <c r="AE710" s="81"/>
      <c r="AF710" s="81"/>
      <c r="AG710" s="81"/>
      <c r="AH710" s="81"/>
      <c r="AI710" s="81"/>
      <c r="AJ710" s="81"/>
      <c r="AK710" s="81"/>
      <c r="AL710" s="81"/>
      <c r="AM710" s="81"/>
      <c r="AN710" s="81"/>
      <c r="AO710" s="81"/>
    </row>
    <row r="711">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c r="AA711" s="81"/>
      <c r="AB711" s="81"/>
      <c r="AC711" s="81"/>
      <c r="AD711" s="81"/>
      <c r="AE711" s="81"/>
      <c r="AF711" s="81"/>
      <c r="AG711" s="81"/>
      <c r="AH711" s="81"/>
      <c r="AI711" s="81"/>
      <c r="AJ711" s="81"/>
      <c r="AK711" s="81"/>
      <c r="AL711" s="81"/>
      <c r="AM711" s="81"/>
      <c r="AN711" s="81"/>
      <c r="AO711" s="81"/>
    </row>
    <row r="712">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c r="AA712" s="81"/>
      <c r="AB712" s="81"/>
      <c r="AC712" s="81"/>
      <c r="AD712" s="81"/>
      <c r="AE712" s="81"/>
      <c r="AF712" s="81"/>
      <c r="AG712" s="81"/>
      <c r="AH712" s="81"/>
      <c r="AI712" s="81"/>
      <c r="AJ712" s="81"/>
      <c r="AK712" s="81"/>
      <c r="AL712" s="81"/>
      <c r="AM712" s="81"/>
      <c r="AN712" s="81"/>
      <c r="AO712" s="81"/>
    </row>
    <row r="713">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c r="AA713" s="81"/>
      <c r="AB713" s="81"/>
      <c r="AC713" s="81"/>
      <c r="AD713" s="81"/>
      <c r="AE713" s="81"/>
      <c r="AF713" s="81"/>
      <c r="AG713" s="81"/>
      <c r="AH713" s="81"/>
      <c r="AI713" s="81"/>
      <c r="AJ713" s="81"/>
      <c r="AK713" s="81"/>
      <c r="AL713" s="81"/>
      <c r="AM713" s="81"/>
      <c r="AN713" s="81"/>
      <c r="AO713" s="81"/>
    </row>
    <row r="714">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c r="AA714" s="81"/>
      <c r="AB714" s="81"/>
      <c r="AC714" s="81"/>
      <c r="AD714" s="81"/>
      <c r="AE714" s="81"/>
      <c r="AF714" s="81"/>
      <c r="AG714" s="81"/>
      <c r="AH714" s="81"/>
      <c r="AI714" s="81"/>
      <c r="AJ714" s="81"/>
      <c r="AK714" s="81"/>
      <c r="AL714" s="81"/>
      <c r="AM714" s="81"/>
      <c r="AN714" s="81"/>
      <c r="AO714" s="81"/>
    </row>
    <row r="715">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c r="AA715" s="81"/>
      <c r="AB715" s="81"/>
      <c r="AC715" s="81"/>
      <c r="AD715" s="81"/>
      <c r="AE715" s="81"/>
      <c r="AF715" s="81"/>
      <c r="AG715" s="81"/>
      <c r="AH715" s="81"/>
      <c r="AI715" s="81"/>
      <c r="AJ715" s="81"/>
      <c r="AK715" s="81"/>
      <c r="AL715" s="81"/>
      <c r="AM715" s="81"/>
      <c r="AN715" s="81"/>
      <c r="AO715" s="81"/>
    </row>
    <row r="716">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c r="AA716" s="81"/>
      <c r="AB716" s="81"/>
      <c r="AC716" s="81"/>
      <c r="AD716" s="81"/>
      <c r="AE716" s="81"/>
      <c r="AF716" s="81"/>
      <c r="AG716" s="81"/>
      <c r="AH716" s="81"/>
      <c r="AI716" s="81"/>
      <c r="AJ716" s="81"/>
      <c r="AK716" s="81"/>
      <c r="AL716" s="81"/>
      <c r="AM716" s="81"/>
      <c r="AN716" s="81"/>
      <c r="AO716" s="81"/>
    </row>
    <row r="717">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c r="AA717" s="81"/>
      <c r="AB717" s="81"/>
      <c r="AC717" s="81"/>
      <c r="AD717" s="81"/>
      <c r="AE717" s="81"/>
      <c r="AF717" s="81"/>
      <c r="AG717" s="81"/>
      <c r="AH717" s="81"/>
      <c r="AI717" s="81"/>
      <c r="AJ717" s="81"/>
      <c r="AK717" s="81"/>
      <c r="AL717" s="81"/>
      <c r="AM717" s="81"/>
      <c r="AN717" s="81"/>
      <c r="AO717" s="81"/>
    </row>
    <row r="718">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c r="AA718" s="81"/>
      <c r="AB718" s="81"/>
      <c r="AC718" s="81"/>
      <c r="AD718" s="81"/>
      <c r="AE718" s="81"/>
      <c r="AF718" s="81"/>
      <c r="AG718" s="81"/>
      <c r="AH718" s="81"/>
      <c r="AI718" s="81"/>
      <c r="AJ718" s="81"/>
      <c r="AK718" s="81"/>
      <c r="AL718" s="81"/>
      <c r="AM718" s="81"/>
      <c r="AN718" s="81"/>
      <c r="AO718" s="81"/>
    </row>
    <row r="719">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c r="AA719" s="81"/>
      <c r="AB719" s="81"/>
      <c r="AC719" s="81"/>
      <c r="AD719" s="81"/>
      <c r="AE719" s="81"/>
      <c r="AF719" s="81"/>
      <c r="AG719" s="81"/>
      <c r="AH719" s="81"/>
      <c r="AI719" s="81"/>
      <c r="AJ719" s="81"/>
      <c r="AK719" s="81"/>
      <c r="AL719" s="81"/>
      <c r="AM719" s="81"/>
      <c r="AN719" s="81"/>
      <c r="AO719" s="81"/>
    </row>
    <row r="720">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c r="AA720" s="81"/>
      <c r="AB720" s="81"/>
      <c r="AC720" s="81"/>
      <c r="AD720" s="81"/>
      <c r="AE720" s="81"/>
      <c r="AF720" s="81"/>
      <c r="AG720" s="81"/>
      <c r="AH720" s="81"/>
      <c r="AI720" s="81"/>
      <c r="AJ720" s="81"/>
      <c r="AK720" s="81"/>
      <c r="AL720" s="81"/>
      <c r="AM720" s="81"/>
      <c r="AN720" s="81"/>
      <c r="AO720" s="81"/>
    </row>
    <row r="721">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c r="AA721" s="81"/>
      <c r="AB721" s="81"/>
      <c r="AC721" s="81"/>
      <c r="AD721" s="81"/>
      <c r="AE721" s="81"/>
      <c r="AF721" s="81"/>
      <c r="AG721" s="81"/>
      <c r="AH721" s="81"/>
      <c r="AI721" s="81"/>
      <c r="AJ721" s="81"/>
      <c r="AK721" s="81"/>
      <c r="AL721" s="81"/>
      <c r="AM721" s="81"/>
      <c r="AN721" s="81"/>
      <c r="AO721" s="81"/>
    </row>
    <row r="722">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c r="AA722" s="81"/>
      <c r="AB722" s="81"/>
      <c r="AC722" s="81"/>
      <c r="AD722" s="81"/>
      <c r="AE722" s="81"/>
      <c r="AF722" s="81"/>
      <c r="AG722" s="81"/>
      <c r="AH722" s="81"/>
      <c r="AI722" s="81"/>
      <c r="AJ722" s="81"/>
      <c r="AK722" s="81"/>
      <c r="AL722" s="81"/>
      <c r="AM722" s="81"/>
      <c r="AN722" s="81"/>
      <c r="AO722" s="81"/>
    </row>
    <row r="723">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c r="AA723" s="81"/>
      <c r="AB723" s="81"/>
      <c r="AC723" s="81"/>
      <c r="AD723" s="81"/>
      <c r="AE723" s="81"/>
      <c r="AF723" s="81"/>
      <c r="AG723" s="81"/>
      <c r="AH723" s="81"/>
      <c r="AI723" s="81"/>
      <c r="AJ723" s="81"/>
      <c r="AK723" s="81"/>
      <c r="AL723" s="81"/>
      <c r="AM723" s="81"/>
      <c r="AN723" s="81"/>
      <c r="AO723" s="81"/>
    </row>
    <row r="724">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c r="AA724" s="81"/>
      <c r="AB724" s="81"/>
      <c r="AC724" s="81"/>
      <c r="AD724" s="81"/>
      <c r="AE724" s="81"/>
      <c r="AF724" s="81"/>
      <c r="AG724" s="81"/>
      <c r="AH724" s="81"/>
      <c r="AI724" s="81"/>
      <c r="AJ724" s="81"/>
      <c r="AK724" s="81"/>
      <c r="AL724" s="81"/>
      <c r="AM724" s="81"/>
      <c r="AN724" s="81"/>
      <c r="AO724" s="81"/>
    </row>
    <row r="725">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c r="AA725" s="81"/>
      <c r="AB725" s="81"/>
      <c r="AC725" s="81"/>
      <c r="AD725" s="81"/>
      <c r="AE725" s="81"/>
      <c r="AF725" s="81"/>
      <c r="AG725" s="81"/>
      <c r="AH725" s="81"/>
      <c r="AI725" s="81"/>
      <c r="AJ725" s="81"/>
      <c r="AK725" s="81"/>
      <c r="AL725" s="81"/>
      <c r="AM725" s="81"/>
      <c r="AN725" s="81"/>
      <c r="AO725" s="81"/>
    </row>
    <row r="726">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c r="AA726" s="81"/>
      <c r="AB726" s="81"/>
      <c r="AC726" s="81"/>
      <c r="AD726" s="81"/>
      <c r="AE726" s="81"/>
      <c r="AF726" s="81"/>
      <c r="AG726" s="81"/>
      <c r="AH726" s="81"/>
      <c r="AI726" s="81"/>
      <c r="AJ726" s="81"/>
      <c r="AK726" s="81"/>
      <c r="AL726" s="81"/>
      <c r="AM726" s="81"/>
      <c r="AN726" s="81"/>
      <c r="AO726" s="81"/>
    </row>
    <row r="727">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c r="AA727" s="81"/>
      <c r="AB727" s="81"/>
      <c r="AC727" s="81"/>
      <c r="AD727" s="81"/>
      <c r="AE727" s="81"/>
      <c r="AF727" s="81"/>
      <c r="AG727" s="81"/>
      <c r="AH727" s="81"/>
      <c r="AI727" s="81"/>
      <c r="AJ727" s="81"/>
      <c r="AK727" s="81"/>
      <c r="AL727" s="81"/>
      <c r="AM727" s="81"/>
      <c r="AN727" s="81"/>
      <c r="AO727" s="81"/>
    </row>
    <row r="728">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c r="AA728" s="81"/>
      <c r="AB728" s="81"/>
      <c r="AC728" s="81"/>
      <c r="AD728" s="81"/>
      <c r="AE728" s="81"/>
      <c r="AF728" s="81"/>
      <c r="AG728" s="81"/>
      <c r="AH728" s="81"/>
      <c r="AI728" s="81"/>
      <c r="AJ728" s="81"/>
      <c r="AK728" s="81"/>
      <c r="AL728" s="81"/>
      <c r="AM728" s="81"/>
      <c r="AN728" s="81"/>
      <c r="AO728" s="81"/>
    </row>
    <row r="729">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c r="AA729" s="81"/>
      <c r="AB729" s="81"/>
      <c r="AC729" s="81"/>
      <c r="AD729" s="81"/>
      <c r="AE729" s="81"/>
      <c r="AF729" s="81"/>
      <c r="AG729" s="81"/>
      <c r="AH729" s="81"/>
      <c r="AI729" s="81"/>
      <c r="AJ729" s="81"/>
      <c r="AK729" s="81"/>
      <c r="AL729" s="81"/>
      <c r="AM729" s="81"/>
      <c r="AN729" s="81"/>
      <c r="AO729" s="81"/>
    </row>
    <row r="730">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c r="AA730" s="81"/>
      <c r="AB730" s="81"/>
      <c r="AC730" s="81"/>
      <c r="AD730" s="81"/>
      <c r="AE730" s="81"/>
      <c r="AF730" s="81"/>
      <c r="AG730" s="81"/>
      <c r="AH730" s="81"/>
      <c r="AI730" s="81"/>
      <c r="AJ730" s="81"/>
      <c r="AK730" s="81"/>
      <c r="AL730" s="81"/>
      <c r="AM730" s="81"/>
      <c r="AN730" s="81"/>
      <c r="AO730" s="81"/>
    </row>
    <row r="731">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c r="AA731" s="81"/>
      <c r="AB731" s="81"/>
      <c r="AC731" s="81"/>
      <c r="AD731" s="81"/>
      <c r="AE731" s="81"/>
      <c r="AF731" s="81"/>
      <c r="AG731" s="81"/>
      <c r="AH731" s="81"/>
      <c r="AI731" s="81"/>
      <c r="AJ731" s="81"/>
      <c r="AK731" s="81"/>
      <c r="AL731" s="81"/>
      <c r="AM731" s="81"/>
      <c r="AN731" s="81"/>
      <c r="AO731" s="81"/>
    </row>
    <row r="732">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c r="AA732" s="81"/>
      <c r="AB732" s="81"/>
      <c r="AC732" s="81"/>
      <c r="AD732" s="81"/>
      <c r="AE732" s="81"/>
      <c r="AF732" s="81"/>
      <c r="AG732" s="81"/>
      <c r="AH732" s="81"/>
      <c r="AI732" s="81"/>
      <c r="AJ732" s="81"/>
      <c r="AK732" s="81"/>
      <c r="AL732" s="81"/>
      <c r="AM732" s="81"/>
      <c r="AN732" s="81"/>
      <c r="AO732" s="81"/>
    </row>
    <row r="733">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c r="AA733" s="81"/>
      <c r="AB733" s="81"/>
      <c r="AC733" s="81"/>
      <c r="AD733" s="81"/>
      <c r="AE733" s="81"/>
      <c r="AF733" s="81"/>
      <c r="AG733" s="81"/>
      <c r="AH733" s="81"/>
      <c r="AI733" s="81"/>
      <c r="AJ733" s="81"/>
      <c r="AK733" s="81"/>
      <c r="AL733" s="81"/>
      <c r="AM733" s="81"/>
      <c r="AN733" s="81"/>
      <c r="AO733" s="81"/>
    </row>
    <row r="734">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c r="AA734" s="81"/>
      <c r="AB734" s="81"/>
      <c r="AC734" s="81"/>
      <c r="AD734" s="81"/>
      <c r="AE734" s="81"/>
      <c r="AF734" s="81"/>
      <c r="AG734" s="81"/>
      <c r="AH734" s="81"/>
      <c r="AI734" s="81"/>
      <c r="AJ734" s="81"/>
      <c r="AK734" s="81"/>
      <c r="AL734" s="81"/>
      <c r="AM734" s="81"/>
      <c r="AN734" s="81"/>
      <c r="AO734" s="81"/>
    </row>
    <row r="735">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c r="AA735" s="81"/>
      <c r="AB735" s="81"/>
      <c r="AC735" s="81"/>
      <c r="AD735" s="81"/>
      <c r="AE735" s="81"/>
      <c r="AF735" s="81"/>
      <c r="AG735" s="81"/>
      <c r="AH735" s="81"/>
      <c r="AI735" s="81"/>
      <c r="AJ735" s="81"/>
      <c r="AK735" s="81"/>
      <c r="AL735" s="81"/>
      <c r="AM735" s="81"/>
      <c r="AN735" s="81"/>
      <c r="AO735" s="81"/>
    </row>
    <row r="736">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c r="AA736" s="81"/>
      <c r="AB736" s="81"/>
      <c r="AC736" s="81"/>
      <c r="AD736" s="81"/>
      <c r="AE736" s="81"/>
      <c r="AF736" s="81"/>
      <c r="AG736" s="81"/>
      <c r="AH736" s="81"/>
      <c r="AI736" s="81"/>
      <c r="AJ736" s="81"/>
      <c r="AK736" s="81"/>
      <c r="AL736" s="81"/>
      <c r="AM736" s="81"/>
      <c r="AN736" s="81"/>
      <c r="AO736" s="81"/>
    </row>
    <row r="737">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c r="AA737" s="81"/>
      <c r="AB737" s="81"/>
      <c r="AC737" s="81"/>
      <c r="AD737" s="81"/>
      <c r="AE737" s="81"/>
      <c r="AF737" s="81"/>
      <c r="AG737" s="81"/>
      <c r="AH737" s="81"/>
      <c r="AI737" s="81"/>
      <c r="AJ737" s="81"/>
      <c r="AK737" s="81"/>
      <c r="AL737" s="81"/>
      <c r="AM737" s="81"/>
      <c r="AN737" s="81"/>
      <c r="AO737" s="81"/>
    </row>
    <row r="738">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c r="AA738" s="81"/>
      <c r="AB738" s="81"/>
      <c r="AC738" s="81"/>
      <c r="AD738" s="81"/>
      <c r="AE738" s="81"/>
      <c r="AF738" s="81"/>
      <c r="AG738" s="81"/>
      <c r="AH738" s="81"/>
      <c r="AI738" s="81"/>
      <c r="AJ738" s="81"/>
      <c r="AK738" s="81"/>
      <c r="AL738" s="81"/>
      <c r="AM738" s="81"/>
      <c r="AN738" s="81"/>
      <c r="AO738" s="81"/>
    </row>
    <row r="739">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c r="AA739" s="81"/>
      <c r="AB739" s="81"/>
      <c r="AC739" s="81"/>
      <c r="AD739" s="81"/>
      <c r="AE739" s="81"/>
      <c r="AF739" s="81"/>
      <c r="AG739" s="81"/>
      <c r="AH739" s="81"/>
      <c r="AI739" s="81"/>
      <c r="AJ739" s="81"/>
      <c r="AK739" s="81"/>
      <c r="AL739" s="81"/>
      <c r="AM739" s="81"/>
      <c r="AN739" s="81"/>
      <c r="AO739" s="81"/>
    </row>
    <row r="740">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c r="AA740" s="81"/>
      <c r="AB740" s="81"/>
      <c r="AC740" s="81"/>
      <c r="AD740" s="81"/>
      <c r="AE740" s="81"/>
      <c r="AF740" s="81"/>
      <c r="AG740" s="81"/>
      <c r="AH740" s="81"/>
      <c r="AI740" s="81"/>
      <c r="AJ740" s="81"/>
      <c r="AK740" s="81"/>
      <c r="AL740" s="81"/>
      <c r="AM740" s="81"/>
      <c r="AN740" s="81"/>
      <c r="AO740" s="81"/>
    </row>
    <row r="741">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c r="AA741" s="81"/>
      <c r="AB741" s="81"/>
      <c r="AC741" s="81"/>
      <c r="AD741" s="81"/>
      <c r="AE741" s="81"/>
      <c r="AF741" s="81"/>
      <c r="AG741" s="81"/>
      <c r="AH741" s="81"/>
      <c r="AI741" s="81"/>
      <c r="AJ741" s="81"/>
      <c r="AK741" s="81"/>
      <c r="AL741" s="81"/>
      <c r="AM741" s="81"/>
      <c r="AN741" s="81"/>
      <c r="AO741" s="81"/>
    </row>
    <row r="742">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c r="AA742" s="81"/>
      <c r="AB742" s="81"/>
      <c r="AC742" s="81"/>
      <c r="AD742" s="81"/>
      <c r="AE742" s="81"/>
      <c r="AF742" s="81"/>
      <c r="AG742" s="81"/>
      <c r="AH742" s="81"/>
      <c r="AI742" s="81"/>
      <c r="AJ742" s="81"/>
      <c r="AK742" s="81"/>
      <c r="AL742" s="81"/>
      <c r="AM742" s="81"/>
      <c r="AN742" s="81"/>
      <c r="AO742" s="81"/>
    </row>
    <row r="743">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c r="AA743" s="81"/>
      <c r="AB743" s="81"/>
      <c r="AC743" s="81"/>
      <c r="AD743" s="81"/>
      <c r="AE743" s="81"/>
      <c r="AF743" s="81"/>
      <c r="AG743" s="81"/>
      <c r="AH743" s="81"/>
      <c r="AI743" s="81"/>
      <c r="AJ743" s="81"/>
      <c r="AK743" s="81"/>
      <c r="AL743" s="81"/>
      <c r="AM743" s="81"/>
      <c r="AN743" s="81"/>
      <c r="AO743" s="81"/>
    </row>
    <row r="744">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c r="AA744" s="81"/>
      <c r="AB744" s="81"/>
      <c r="AC744" s="81"/>
      <c r="AD744" s="81"/>
      <c r="AE744" s="81"/>
      <c r="AF744" s="81"/>
      <c r="AG744" s="81"/>
      <c r="AH744" s="81"/>
      <c r="AI744" s="81"/>
      <c r="AJ744" s="81"/>
      <c r="AK744" s="81"/>
      <c r="AL744" s="81"/>
      <c r="AM744" s="81"/>
      <c r="AN744" s="81"/>
      <c r="AO744" s="81"/>
    </row>
    <row r="745">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c r="AA745" s="81"/>
      <c r="AB745" s="81"/>
      <c r="AC745" s="81"/>
      <c r="AD745" s="81"/>
      <c r="AE745" s="81"/>
      <c r="AF745" s="81"/>
      <c r="AG745" s="81"/>
      <c r="AH745" s="81"/>
      <c r="AI745" s="81"/>
      <c r="AJ745" s="81"/>
      <c r="AK745" s="81"/>
      <c r="AL745" s="81"/>
      <c r="AM745" s="81"/>
      <c r="AN745" s="81"/>
      <c r="AO745" s="81"/>
    </row>
    <row r="746">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c r="AA746" s="81"/>
      <c r="AB746" s="81"/>
      <c r="AC746" s="81"/>
      <c r="AD746" s="81"/>
      <c r="AE746" s="81"/>
      <c r="AF746" s="81"/>
      <c r="AG746" s="81"/>
      <c r="AH746" s="81"/>
      <c r="AI746" s="81"/>
      <c r="AJ746" s="81"/>
      <c r="AK746" s="81"/>
      <c r="AL746" s="81"/>
      <c r="AM746" s="81"/>
      <c r="AN746" s="81"/>
      <c r="AO746" s="81"/>
    </row>
    <row r="747">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c r="AA747" s="81"/>
      <c r="AB747" s="81"/>
      <c r="AC747" s="81"/>
      <c r="AD747" s="81"/>
      <c r="AE747" s="81"/>
      <c r="AF747" s="81"/>
      <c r="AG747" s="81"/>
      <c r="AH747" s="81"/>
      <c r="AI747" s="81"/>
      <c r="AJ747" s="81"/>
      <c r="AK747" s="81"/>
      <c r="AL747" s="81"/>
      <c r="AM747" s="81"/>
      <c r="AN747" s="81"/>
      <c r="AO747" s="81"/>
    </row>
    <row r="748">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c r="AA748" s="81"/>
      <c r="AB748" s="81"/>
      <c r="AC748" s="81"/>
      <c r="AD748" s="81"/>
      <c r="AE748" s="81"/>
      <c r="AF748" s="81"/>
      <c r="AG748" s="81"/>
      <c r="AH748" s="81"/>
      <c r="AI748" s="81"/>
      <c r="AJ748" s="81"/>
      <c r="AK748" s="81"/>
      <c r="AL748" s="81"/>
      <c r="AM748" s="81"/>
      <c r="AN748" s="81"/>
      <c r="AO748" s="81"/>
    </row>
    <row r="749">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c r="AA749" s="81"/>
      <c r="AB749" s="81"/>
      <c r="AC749" s="81"/>
      <c r="AD749" s="81"/>
      <c r="AE749" s="81"/>
      <c r="AF749" s="81"/>
      <c r="AG749" s="81"/>
      <c r="AH749" s="81"/>
      <c r="AI749" s="81"/>
      <c r="AJ749" s="81"/>
      <c r="AK749" s="81"/>
      <c r="AL749" s="81"/>
      <c r="AM749" s="81"/>
      <c r="AN749" s="81"/>
      <c r="AO749" s="81"/>
    </row>
    <row r="750">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c r="AA750" s="81"/>
      <c r="AB750" s="81"/>
      <c r="AC750" s="81"/>
      <c r="AD750" s="81"/>
      <c r="AE750" s="81"/>
      <c r="AF750" s="81"/>
      <c r="AG750" s="81"/>
      <c r="AH750" s="81"/>
      <c r="AI750" s="81"/>
      <c r="AJ750" s="81"/>
      <c r="AK750" s="81"/>
      <c r="AL750" s="81"/>
      <c r="AM750" s="81"/>
      <c r="AN750" s="81"/>
      <c r="AO750" s="81"/>
    </row>
    <row r="751">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c r="AA751" s="81"/>
      <c r="AB751" s="81"/>
      <c r="AC751" s="81"/>
      <c r="AD751" s="81"/>
      <c r="AE751" s="81"/>
      <c r="AF751" s="81"/>
      <c r="AG751" s="81"/>
      <c r="AH751" s="81"/>
      <c r="AI751" s="81"/>
      <c r="AJ751" s="81"/>
      <c r="AK751" s="81"/>
      <c r="AL751" s="81"/>
      <c r="AM751" s="81"/>
      <c r="AN751" s="81"/>
      <c r="AO751" s="81"/>
    </row>
    <row r="752">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c r="AA752" s="81"/>
      <c r="AB752" s="81"/>
      <c r="AC752" s="81"/>
      <c r="AD752" s="81"/>
      <c r="AE752" s="81"/>
      <c r="AF752" s="81"/>
      <c r="AG752" s="81"/>
      <c r="AH752" s="81"/>
      <c r="AI752" s="81"/>
      <c r="AJ752" s="81"/>
      <c r="AK752" s="81"/>
      <c r="AL752" s="81"/>
      <c r="AM752" s="81"/>
      <c r="AN752" s="81"/>
      <c r="AO752" s="81"/>
    </row>
    <row r="753">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c r="AA753" s="81"/>
      <c r="AB753" s="81"/>
      <c r="AC753" s="81"/>
      <c r="AD753" s="81"/>
      <c r="AE753" s="81"/>
      <c r="AF753" s="81"/>
      <c r="AG753" s="81"/>
      <c r="AH753" s="81"/>
      <c r="AI753" s="81"/>
      <c r="AJ753" s="81"/>
      <c r="AK753" s="81"/>
      <c r="AL753" s="81"/>
      <c r="AM753" s="81"/>
      <c r="AN753" s="81"/>
      <c r="AO753" s="81"/>
    </row>
    <row r="754">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c r="AA754" s="81"/>
      <c r="AB754" s="81"/>
      <c r="AC754" s="81"/>
      <c r="AD754" s="81"/>
      <c r="AE754" s="81"/>
      <c r="AF754" s="81"/>
      <c r="AG754" s="81"/>
      <c r="AH754" s="81"/>
      <c r="AI754" s="81"/>
      <c r="AJ754" s="81"/>
      <c r="AK754" s="81"/>
      <c r="AL754" s="81"/>
      <c r="AM754" s="81"/>
      <c r="AN754" s="81"/>
      <c r="AO754" s="81"/>
    </row>
    <row r="755">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c r="AA755" s="81"/>
      <c r="AB755" s="81"/>
      <c r="AC755" s="81"/>
      <c r="AD755" s="81"/>
      <c r="AE755" s="81"/>
      <c r="AF755" s="81"/>
      <c r="AG755" s="81"/>
      <c r="AH755" s="81"/>
      <c r="AI755" s="81"/>
      <c r="AJ755" s="81"/>
      <c r="AK755" s="81"/>
      <c r="AL755" s="81"/>
      <c r="AM755" s="81"/>
      <c r="AN755" s="81"/>
      <c r="AO755" s="81"/>
    </row>
    <row r="756">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c r="AA756" s="81"/>
      <c r="AB756" s="81"/>
      <c r="AC756" s="81"/>
      <c r="AD756" s="81"/>
      <c r="AE756" s="81"/>
      <c r="AF756" s="81"/>
      <c r="AG756" s="81"/>
      <c r="AH756" s="81"/>
      <c r="AI756" s="81"/>
      <c r="AJ756" s="81"/>
      <c r="AK756" s="81"/>
      <c r="AL756" s="81"/>
      <c r="AM756" s="81"/>
      <c r="AN756" s="81"/>
      <c r="AO756" s="81"/>
    </row>
    <row r="757">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c r="AA757" s="81"/>
      <c r="AB757" s="81"/>
      <c r="AC757" s="81"/>
      <c r="AD757" s="81"/>
      <c r="AE757" s="81"/>
      <c r="AF757" s="81"/>
      <c r="AG757" s="81"/>
      <c r="AH757" s="81"/>
      <c r="AI757" s="81"/>
      <c r="AJ757" s="81"/>
      <c r="AK757" s="81"/>
      <c r="AL757" s="81"/>
      <c r="AM757" s="81"/>
      <c r="AN757" s="81"/>
      <c r="AO757" s="81"/>
    </row>
    <row r="758">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c r="AA758" s="81"/>
      <c r="AB758" s="81"/>
      <c r="AC758" s="81"/>
      <c r="AD758" s="81"/>
      <c r="AE758" s="81"/>
      <c r="AF758" s="81"/>
      <c r="AG758" s="81"/>
      <c r="AH758" s="81"/>
      <c r="AI758" s="81"/>
      <c r="AJ758" s="81"/>
      <c r="AK758" s="81"/>
      <c r="AL758" s="81"/>
      <c r="AM758" s="81"/>
      <c r="AN758" s="81"/>
      <c r="AO758" s="81"/>
    </row>
    <row r="759">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c r="AA759" s="81"/>
      <c r="AB759" s="81"/>
      <c r="AC759" s="81"/>
      <c r="AD759" s="81"/>
      <c r="AE759" s="81"/>
      <c r="AF759" s="81"/>
      <c r="AG759" s="81"/>
      <c r="AH759" s="81"/>
      <c r="AI759" s="81"/>
      <c r="AJ759" s="81"/>
      <c r="AK759" s="81"/>
      <c r="AL759" s="81"/>
      <c r="AM759" s="81"/>
      <c r="AN759" s="81"/>
      <c r="AO759" s="81"/>
    </row>
    <row r="760">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c r="AA760" s="81"/>
      <c r="AB760" s="81"/>
      <c r="AC760" s="81"/>
      <c r="AD760" s="81"/>
      <c r="AE760" s="81"/>
      <c r="AF760" s="81"/>
      <c r="AG760" s="81"/>
      <c r="AH760" s="81"/>
      <c r="AI760" s="81"/>
      <c r="AJ760" s="81"/>
      <c r="AK760" s="81"/>
      <c r="AL760" s="81"/>
      <c r="AM760" s="81"/>
      <c r="AN760" s="81"/>
      <c r="AO760" s="81"/>
    </row>
    <row r="761">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c r="AA761" s="81"/>
      <c r="AB761" s="81"/>
      <c r="AC761" s="81"/>
      <c r="AD761" s="81"/>
      <c r="AE761" s="81"/>
      <c r="AF761" s="81"/>
      <c r="AG761" s="81"/>
      <c r="AH761" s="81"/>
      <c r="AI761" s="81"/>
      <c r="AJ761" s="81"/>
      <c r="AK761" s="81"/>
      <c r="AL761" s="81"/>
      <c r="AM761" s="81"/>
      <c r="AN761" s="81"/>
      <c r="AO761" s="81"/>
    </row>
    <row r="762">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c r="AA762" s="81"/>
      <c r="AB762" s="81"/>
      <c r="AC762" s="81"/>
      <c r="AD762" s="81"/>
      <c r="AE762" s="81"/>
      <c r="AF762" s="81"/>
      <c r="AG762" s="81"/>
      <c r="AH762" s="81"/>
      <c r="AI762" s="81"/>
      <c r="AJ762" s="81"/>
      <c r="AK762" s="81"/>
      <c r="AL762" s="81"/>
      <c r="AM762" s="81"/>
      <c r="AN762" s="81"/>
      <c r="AO762" s="81"/>
    </row>
    <row r="763">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c r="AA763" s="81"/>
      <c r="AB763" s="81"/>
      <c r="AC763" s="81"/>
      <c r="AD763" s="81"/>
      <c r="AE763" s="81"/>
      <c r="AF763" s="81"/>
      <c r="AG763" s="81"/>
      <c r="AH763" s="81"/>
      <c r="AI763" s="81"/>
      <c r="AJ763" s="81"/>
      <c r="AK763" s="81"/>
      <c r="AL763" s="81"/>
      <c r="AM763" s="81"/>
      <c r="AN763" s="81"/>
      <c r="AO763" s="81"/>
    </row>
    <row r="764">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c r="AA764" s="81"/>
      <c r="AB764" s="81"/>
      <c r="AC764" s="81"/>
      <c r="AD764" s="81"/>
      <c r="AE764" s="81"/>
      <c r="AF764" s="81"/>
      <c r="AG764" s="81"/>
      <c r="AH764" s="81"/>
      <c r="AI764" s="81"/>
      <c r="AJ764" s="81"/>
      <c r="AK764" s="81"/>
      <c r="AL764" s="81"/>
      <c r="AM764" s="81"/>
      <c r="AN764" s="81"/>
      <c r="AO764" s="81"/>
    </row>
    <row r="765">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c r="AA765" s="81"/>
      <c r="AB765" s="81"/>
      <c r="AC765" s="81"/>
      <c r="AD765" s="81"/>
      <c r="AE765" s="81"/>
      <c r="AF765" s="81"/>
      <c r="AG765" s="81"/>
      <c r="AH765" s="81"/>
      <c r="AI765" s="81"/>
      <c r="AJ765" s="81"/>
      <c r="AK765" s="81"/>
      <c r="AL765" s="81"/>
      <c r="AM765" s="81"/>
      <c r="AN765" s="81"/>
      <c r="AO765" s="81"/>
    </row>
    <row r="766">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c r="AA766" s="81"/>
      <c r="AB766" s="81"/>
      <c r="AC766" s="81"/>
      <c r="AD766" s="81"/>
      <c r="AE766" s="81"/>
      <c r="AF766" s="81"/>
      <c r="AG766" s="81"/>
      <c r="AH766" s="81"/>
      <c r="AI766" s="81"/>
      <c r="AJ766" s="81"/>
      <c r="AK766" s="81"/>
      <c r="AL766" s="81"/>
      <c r="AM766" s="81"/>
      <c r="AN766" s="81"/>
      <c r="AO766" s="81"/>
    </row>
    <row r="767">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c r="AA767" s="81"/>
      <c r="AB767" s="81"/>
      <c r="AC767" s="81"/>
      <c r="AD767" s="81"/>
      <c r="AE767" s="81"/>
      <c r="AF767" s="81"/>
      <c r="AG767" s="81"/>
      <c r="AH767" s="81"/>
      <c r="AI767" s="81"/>
      <c r="AJ767" s="81"/>
      <c r="AK767" s="81"/>
      <c r="AL767" s="81"/>
      <c r="AM767" s="81"/>
      <c r="AN767" s="81"/>
      <c r="AO767" s="81"/>
    </row>
    <row r="768">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c r="AA768" s="81"/>
      <c r="AB768" s="81"/>
      <c r="AC768" s="81"/>
      <c r="AD768" s="81"/>
      <c r="AE768" s="81"/>
      <c r="AF768" s="81"/>
      <c r="AG768" s="81"/>
      <c r="AH768" s="81"/>
      <c r="AI768" s="81"/>
      <c r="AJ768" s="81"/>
      <c r="AK768" s="81"/>
      <c r="AL768" s="81"/>
      <c r="AM768" s="81"/>
      <c r="AN768" s="81"/>
      <c r="AO768" s="81"/>
    </row>
    <row r="769">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c r="AA769" s="81"/>
      <c r="AB769" s="81"/>
      <c r="AC769" s="81"/>
      <c r="AD769" s="81"/>
      <c r="AE769" s="81"/>
      <c r="AF769" s="81"/>
      <c r="AG769" s="81"/>
      <c r="AH769" s="81"/>
      <c r="AI769" s="81"/>
      <c r="AJ769" s="81"/>
      <c r="AK769" s="81"/>
      <c r="AL769" s="81"/>
      <c r="AM769" s="81"/>
      <c r="AN769" s="81"/>
      <c r="AO769" s="81"/>
    </row>
    <row r="770">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c r="AA770" s="81"/>
      <c r="AB770" s="81"/>
      <c r="AC770" s="81"/>
      <c r="AD770" s="81"/>
      <c r="AE770" s="81"/>
      <c r="AF770" s="81"/>
      <c r="AG770" s="81"/>
      <c r="AH770" s="81"/>
      <c r="AI770" s="81"/>
      <c r="AJ770" s="81"/>
      <c r="AK770" s="81"/>
      <c r="AL770" s="81"/>
      <c r="AM770" s="81"/>
      <c r="AN770" s="81"/>
      <c r="AO770" s="81"/>
    </row>
    <row r="771">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c r="AA771" s="81"/>
      <c r="AB771" s="81"/>
      <c r="AC771" s="81"/>
      <c r="AD771" s="81"/>
      <c r="AE771" s="81"/>
      <c r="AF771" s="81"/>
      <c r="AG771" s="81"/>
      <c r="AH771" s="81"/>
      <c r="AI771" s="81"/>
      <c r="AJ771" s="81"/>
      <c r="AK771" s="81"/>
      <c r="AL771" s="81"/>
      <c r="AM771" s="81"/>
      <c r="AN771" s="81"/>
      <c r="AO771" s="81"/>
    </row>
    <row r="772">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c r="AA772" s="81"/>
      <c r="AB772" s="81"/>
      <c r="AC772" s="81"/>
      <c r="AD772" s="81"/>
      <c r="AE772" s="81"/>
      <c r="AF772" s="81"/>
      <c r="AG772" s="81"/>
      <c r="AH772" s="81"/>
      <c r="AI772" s="81"/>
      <c r="AJ772" s="81"/>
      <c r="AK772" s="81"/>
      <c r="AL772" s="81"/>
      <c r="AM772" s="81"/>
      <c r="AN772" s="81"/>
      <c r="AO772" s="81"/>
    </row>
    <row r="773">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c r="AA773" s="81"/>
      <c r="AB773" s="81"/>
      <c r="AC773" s="81"/>
      <c r="AD773" s="81"/>
      <c r="AE773" s="81"/>
      <c r="AF773" s="81"/>
      <c r="AG773" s="81"/>
      <c r="AH773" s="81"/>
      <c r="AI773" s="81"/>
      <c r="AJ773" s="81"/>
      <c r="AK773" s="81"/>
      <c r="AL773" s="81"/>
      <c r="AM773" s="81"/>
      <c r="AN773" s="81"/>
      <c r="AO773" s="81"/>
    </row>
    <row r="774">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c r="AA774" s="81"/>
      <c r="AB774" s="81"/>
      <c r="AC774" s="81"/>
      <c r="AD774" s="81"/>
      <c r="AE774" s="81"/>
      <c r="AF774" s="81"/>
      <c r="AG774" s="81"/>
      <c r="AH774" s="81"/>
      <c r="AI774" s="81"/>
      <c r="AJ774" s="81"/>
      <c r="AK774" s="81"/>
      <c r="AL774" s="81"/>
      <c r="AM774" s="81"/>
      <c r="AN774" s="81"/>
      <c r="AO774" s="81"/>
    </row>
    <row r="775">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c r="AA775" s="81"/>
      <c r="AB775" s="81"/>
      <c r="AC775" s="81"/>
      <c r="AD775" s="81"/>
      <c r="AE775" s="81"/>
      <c r="AF775" s="81"/>
      <c r="AG775" s="81"/>
      <c r="AH775" s="81"/>
      <c r="AI775" s="81"/>
      <c r="AJ775" s="81"/>
      <c r="AK775" s="81"/>
      <c r="AL775" s="81"/>
      <c r="AM775" s="81"/>
      <c r="AN775" s="81"/>
      <c r="AO775" s="81"/>
    </row>
    <row r="776">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c r="AA776" s="81"/>
      <c r="AB776" s="81"/>
      <c r="AC776" s="81"/>
      <c r="AD776" s="81"/>
      <c r="AE776" s="81"/>
      <c r="AF776" s="81"/>
      <c r="AG776" s="81"/>
      <c r="AH776" s="81"/>
      <c r="AI776" s="81"/>
      <c r="AJ776" s="81"/>
      <c r="AK776" s="81"/>
      <c r="AL776" s="81"/>
      <c r="AM776" s="81"/>
      <c r="AN776" s="81"/>
      <c r="AO776" s="81"/>
    </row>
    <row r="777">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c r="AA777" s="81"/>
      <c r="AB777" s="81"/>
      <c r="AC777" s="81"/>
      <c r="AD777" s="81"/>
      <c r="AE777" s="81"/>
      <c r="AF777" s="81"/>
      <c r="AG777" s="81"/>
      <c r="AH777" s="81"/>
      <c r="AI777" s="81"/>
      <c r="AJ777" s="81"/>
      <c r="AK777" s="81"/>
      <c r="AL777" s="81"/>
      <c r="AM777" s="81"/>
      <c r="AN777" s="81"/>
      <c r="AO777" s="81"/>
    </row>
    <row r="778">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c r="AA778" s="81"/>
      <c r="AB778" s="81"/>
      <c r="AC778" s="81"/>
      <c r="AD778" s="81"/>
      <c r="AE778" s="81"/>
      <c r="AF778" s="81"/>
      <c r="AG778" s="81"/>
      <c r="AH778" s="81"/>
      <c r="AI778" s="81"/>
      <c r="AJ778" s="81"/>
      <c r="AK778" s="81"/>
      <c r="AL778" s="81"/>
      <c r="AM778" s="81"/>
      <c r="AN778" s="81"/>
      <c r="AO778" s="81"/>
    </row>
    <row r="779">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c r="AA779" s="81"/>
      <c r="AB779" s="81"/>
      <c r="AC779" s="81"/>
      <c r="AD779" s="81"/>
      <c r="AE779" s="81"/>
      <c r="AF779" s="81"/>
      <c r="AG779" s="81"/>
      <c r="AH779" s="81"/>
      <c r="AI779" s="81"/>
      <c r="AJ779" s="81"/>
      <c r="AK779" s="81"/>
      <c r="AL779" s="81"/>
      <c r="AM779" s="81"/>
      <c r="AN779" s="81"/>
      <c r="AO779" s="81"/>
    </row>
    <row r="780">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c r="AA780" s="81"/>
      <c r="AB780" s="81"/>
      <c r="AC780" s="81"/>
      <c r="AD780" s="81"/>
      <c r="AE780" s="81"/>
      <c r="AF780" s="81"/>
      <c r="AG780" s="81"/>
      <c r="AH780" s="81"/>
      <c r="AI780" s="81"/>
      <c r="AJ780" s="81"/>
      <c r="AK780" s="81"/>
      <c r="AL780" s="81"/>
      <c r="AM780" s="81"/>
      <c r="AN780" s="81"/>
      <c r="AO780" s="81"/>
    </row>
    <row r="781">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c r="AA781" s="81"/>
      <c r="AB781" s="81"/>
      <c r="AC781" s="81"/>
      <c r="AD781" s="81"/>
      <c r="AE781" s="81"/>
      <c r="AF781" s="81"/>
      <c r="AG781" s="81"/>
      <c r="AH781" s="81"/>
      <c r="AI781" s="81"/>
      <c r="AJ781" s="81"/>
      <c r="AK781" s="81"/>
      <c r="AL781" s="81"/>
      <c r="AM781" s="81"/>
      <c r="AN781" s="81"/>
      <c r="AO781" s="81"/>
    </row>
    <row r="782">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c r="AA782" s="81"/>
      <c r="AB782" s="81"/>
      <c r="AC782" s="81"/>
      <c r="AD782" s="81"/>
      <c r="AE782" s="81"/>
      <c r="AF782" s="81"/>
      <c r="AG782" s="81"/>
      <c r="AH782" s="81"/>
      <c r="AI782" s="81"/>
      <c r="AJ782" s="81"/>
      <c r="AK782" s="81"/>
      <c r="AL782" s="81"/>
      <c r="AM782" s="81"/>
      <c r="AN782" s="81"/>
      <c r="AO782" s="81"/>
    </row>
    <row r="783">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c r="AA783" s="81"/>
      <c r="AB783" s="81"/>
      <c r="AC783" s="81"/>
      <c r="AD783" s="81"/>
      <c r="AE783" s="81"/>
      <c r="AF783" s="81"/>
      <c r="AG783" s="81"/>
      <c r="AH783" s="81"/>
      <c r="AI783" s="81"/>
      <c r="AJ783" s="81"/>
      <c r="AK783" s="81"/>
      <c r="AL783" s="81"/>
      <c r="AM783" s="81"/>
      <c r="AN783" s="81"/>
      <c r="AO783" s="81"/>
    </row>
    <row r="784">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c r="AA784" s="81"/>
      <c r="AB784" s="81"/>
      <c r="AC784" s="81"/>
      <c r="AD784" s="81"/>
      <c r="AE784" s="81"/>
      <c r="AF784" s="81"/>
      <c r="AG784" s="81"/>
      <c r="AH784" s="81"/>
      <c r="AI784" s="81"/>
      <c r="AJ784" s="81"/>
      <c r="AK784" s="81"/>
      <c r="AL784" s="81"/>
      <c r="AM784" s="81"/>
      <c r="AN784" s="81"/>
      <c r="AO784" s="81"/>
    </row>
    <row r="785">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c r="AA785" s="81"/>
      <c r="AB785" s="81"/>
      <c r="AC785" s="81"/>
      <c r="AD785" s="81"/>
      <c r="AE785" s="81"/>
      <c r="AF785" s="81"/>
      <c r="AG785" s="81"/>
      <c r="AH785" s="81"/>
      <c r="AI785" s="81"/>
      <c r="AJ785" s="81"/>
      <c r="AK785" s="81"/>
      <c r="AL785" s="81"/>
      <c r="AM785" s="81"/>
      <c r="AN785" s="81"/>
      <c r="AO785" s="81"/>
    </row>
    <row r="786">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c r="AA786" s="81"/>
      <c r="AB786" s="81"/>
      <c r="AC786" s="81"/>
      <c r="AD786" s="81"/>
      <c r="AE786" s="81"/>
      <c r="AF786" s="81"/>
      <c r="AG786" s="81"/>
      <c r="AH786" s="81"/>
      <c r="AI786" s="81"/>
      <c r="AJ786" s="81"/>
      <c r="AK786" s="81"/>
      <c r="AL786" s="81"/>
      <c r="AM786" s="81"/>
      <c r="AN786" s="81"/>
      <c r="AO786" s="81"/>
    </row>
    <row r="787">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c r="AA787" s="81"/>
      <c r="AB787" s="81"/>
      <c r="AC787" s="81"/>
      <c r="AD787" s="81"/>
      <c r="AE787" s="81"/>
      <c r="AF787" s="81"/>
      <c r="AG787" s="81"/>
      <c r="AH787" s="81"/>
      <c r="AI787" s="81"/>
      <c r="AJ787" s="81"/>
      <c r="AK787" s="81"/>
      <c r="AL787" s="81"/>
      <c r="AM787" s="81"/>
      <c r="AN787" s="81"/>
      <c r="AO787" s="81"/>
    </row>
    <row r="788">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c r="AA788" s="81"/>
      <c r="AB788" s="81"/>
      <c r="AC788" s="81"/>
      <c r="AD788" s="81"/>
      <c r="AE788" s="81"/>
      <c r="AF788" s="81"/>
      <c r="AG788" s="81"/>
      <c r="AH788" s="81"/>
      <c r="AI788" s="81"/>
      <c r="AJ788" s="81"/>
      <c r="AK788" s="81"/>
      <c r="AL788" s="81"/>
      <c r="AM788" s="81"/>
      <c r="AN788" s="81"/>
      <c r="AO788" s="81"/>
    </row>
    <row r="789">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c r="AA789" s="81"/>
      <c r="AB789" s="81"/>
      <c r="AC789" s="81"/>
      <c r="AD789" s="81"/>
      <c r="AE789" s="81"/>
      <c r="AF789" s="81"/>
      <c r="AG789" s="81"/>
      <c r="AH789" s="81"/>
      <c r="AI789" s="81"/>
      <c r="AJ789" s="81"/>
      <c r="AK789" s="81"/>
      <c r="AL789" s="81"/>
      <c r="AM789" s="81"/>
      <c r="AN789" s="81"/>
      <c r="AO789" s="81"/>
    </row>
    <row r="790">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c r="AA790" s="81"/>
      <c r="AB790" s="81"/>
      <c r="AC790" s="81"/>
      <c r="AD790" s="81"/>
      <c r="AE790" s="81"/>
      <c r="AF790" s="81"/>
      <c r="AG790" s="81"/>
      <c r="AH790" s="81"/>
      <c r="AI790" s="81"/>
      <c r="AJ790" s="81"/>
      <c r="AK790" s="81"/>
      <c r="AL790" s="81"/>
      <c r="AM790" s="81"/>
      <c r="AN790" s="81"/>
      <c r="AO790" s="81"/>
    </row>
    <row r="791">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c r="AA791" s="81"/>
      <c r="AB791" s="81"/>
      <c r="AC791" s="81"/>
      <c r="AD791" s="81"/>
      <c r="AE791" s="81"/>
      <c r="AF791" s="81"/>
      <c r="AG791" s="81"/>
      <c r="AH791" s="81"/>
      <c r="AI791" s="81"/>
      <c r="AJ791" s="81"/>
      <c r="AK791" s="81"/>
      <c r="AL791" s="81"/>
      <c r="AM791" s="81"/>
      <c r="AN791" s="81"/>
      <c r="AO791" s="81"/>
    </row>
    <row r="792">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c r="AA792" s="81"/>
      <c r="AB792" s="81"/>
      <c r="AC792" s="81"/>
      <c r="AD792" s="81"/>
      <c r="AE792" s="81"/>
      <c r="AF792" s="81"/>
      <c r="AG792" s="81"/>
      <c r="AH792" s="81"/>
      <c r="AI792" s="81"/>
      <c r="AJ792" s="81"/>
      <c r="AK792" s="81"/>
      <c r="AL792" s="81"/>
      <c r="AM792" s="81"/>
      <c r="AN792" s="81"/>
      <c r="AO792" s="81"/>
    </row>
    <row r="793">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c r="AA793" s="81"/>
      <c r="AB793" s="81"/>
      <c r="AC793" s="81"/>
      <c r="AD793" s="81"/>
      <c r="AE793" s="81"/>
      <c r="AF793" s="81"/>
      <c r="AG793" s="81"/>
      <c r="AH793" s="81"/>
      <c r="AI793" s="81"/>
      <c r="AJ793" s="81"/>
      <c r="AK793" s="81"/>
      <c r="AL793" s="81"/>
      <c r="AM793" s="81"/>
      <c r="AN793" s="81"/>
      <c r="AO793" s="81"/>
    </row>
    <row r="794">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c r="AA794" s="81"/>
      <c r="AB794" s="81"/>
      <c r="AC794" s="81"/>
      <c r="AD794" s="81"/>
      <c r="AE794" s="81"/>
      <c r="AF794" s="81"/>
      <c r="AG794" s="81"/>
      <c r="AH794" s="81"/>
      <c r="AI794" s="81"/>
      <c r="AJ794" s="81"/>
      <c r="AK794" s="81"/>
      <c r="AL794" s="81"/>
      <c r="AM794" s="81"/>
      <c r="AN794" s="81"/>
      <c r="AO794" s="81"/>
    </row>
    <row r="795">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c r="AA795" s="81"/>
      <c r="AB795" s="81"/>
      <c r="AC795" s="81"/>
      <c r="AD795" s="81"/>
      <c r="AE795" s="81"/>
      <c r="AF795" s="81"/>
      <c r="AG795" s="81"/>
      <c r="AH795" s="81"/>
      <c r="AI795" s="81"/>
      <c r="AJ795" s="81"/>
      <c r="AK795" s="81"/>
      <c r="AL795" s="81"/>
      <c r="AM795" s="81"/>
      <c r="AN795" s="81"/>
      <c r="AO795" s="81"/>
    </row>
    <row r="796">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c r="AA796" s="81"/>
      <c r="AB796" s="81"/>
      <c r="AC796" s="81"/>
      <c r="AD796" s="81"/>
      <c r="AE796" s="81"/>
      <c r="AF796" s="81"/>
      <c r="AG796" s="81"/>
      <c r="AH796" s="81"/>
      <c r="AI796" s="81"/>
      <c r="AJ796" s="81"/>
      <c r="AK796" s="81"/>
      <c r="AL796" s="81"/>
      <c r="AM796" s="81"/>
      <c r="AN796" s="81"/>
      <c r="AO796" s="81"/>
    </row>
    <row r="797">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c r="AA797" s="81"/>
      <c r="AB797" s="81"/>
      <c r="AC797" s="81"/>
      <c r="AD797" s="81"/>
      <c r="AE797" s="81"/>
      <c r="AF797" s="81"/>
      <c r="AG797" s="81"/>
      <c r="AH797" s="81"/>
      <c r="AI797" s="81"/>
      <c r="AJ797" s="81"/>
      <c r="AK797" s="81"/>
      <c r="AL797" s="81"/>
      <c r="AM797" s="81"/>
      <c r="AN797" s="81"/>
      <c r="AO797" s="81"/>
    </row>
    <row r="798">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c r="AA798" s="81"/>
      <c r="AB798" s="81"/>
      <c r="AC798" s="81"/>
      <c r="AD798" s="81"/>
      <c r="AE798" s="81"/>
      <c r="AF798" s="81"/>
      <c r="AG798" s="81"/>
      <c r="AH798" s="81"/>
      <c r="AI798" s="81"/>
      <c r="AJ798" s="81"/>
      <c r="AK798" s="81"/>
      <c r="AL798" s="81"/>
      <c r="AM798" s="81"/>
      <c r="AN798" s="81"/>
      <c r="AO798" s="81"/>
    </row>
    <row r="799">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c r="AA799" s="81"/>
      <c r="AB799" s="81"/>
      <c r="AC799" s="81"/>
      <c r="AD799" s="81"/>
      <c r="AE799" s="81"/>
      <c r="AF799" s="81"/>
      <c r="AG799" s="81"/>
      <c r="AH799" s="81"/>
      <c r="AI799" s="81"/>
      <c r="AJ799" s="81"/>
      <c r="AK799" s="81"/>
      <c r="AL799" s="81"/>
      <c r="AM799" s="81"/>
      <c r="AN799" s="81"/>
      <c r="AO799" s="81"/>
    </row>
    <row r="800">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c r="AA800" s="81"/>
      <c r="AB800" s="81"/>
      <c r="AC800" s="81"/>
      <c r="AD800" s="81"/>
      <c r="AE800" s="81"/>
      <c r="AF800" s="81"/>
      <c r="AG800" s="81"/>
      <c r="AH800" s="81"/>
      <c r="AI800" s="81"/>
      <c r="AJ800" s="81"/>
      <c r="AK800" s="81"/>
      <c r="AL800" s="81"/>
      <c r="AM800" s="81"/>
      <c r="AN800" s="81"/>
      <c r="AO800" s="81"/>
    </row>
    <row r="801">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c r="AA801" s="81"/>
      <c r="AB801" s="81"/>
      <c r="AC801" s="81"/>
      <c r="AD801" s="81"/>
      <c r="AE801" s="81"/>
      <c r="AF801" s="81"/>
      <c r="AG801" s="81"/>
      <c r="AH801" s="81"/>
      <c r="AI801" s="81"/>
      <c r="AJ801" s="81"/>
      <c r="AK801" s="81"/>
      <c r="AL801" s="81"/>
      <c r="AM801" s="81"/>
      <c r="AN801" s="81"/>
      <c r="AO801" s="81"/>
    </row>
    <row r="802">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c r="AA802" s="81"/>
      <c r="AB802" s="81"/>
      <c r="AC802" s="81"/>
      <c r="AD802" s="81"/>
      <c r="AE802" s="81"/>
      <c r="AF802" s="81"/>
      <c r="AG802" s="81"/>
      <c r="AH802" s="81"/>
      <c r="AI802" s="81"/>
      <c r="AJ802" s="81"/>
      <c r="AK802" s="81"/>
      <c r="AL802" s="81"/>
      <c r="AM802" s="81"/>
      <c r="AN802" s="81"/>
      <c r="AO802" s="81"/>
    </row>
    <row r="803">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c r="AA803" s="81"/>
      <c r="AB803" s="81"/>
      <c r="AC803" s="81"/>
      <c r="AD803" s="81"/>
      <c r="AE803" s="81"/>
      <c r="AF803" s="81"/>
      <c r="AG803" s="81"/>
      <c r="AH803" s="81"/>
      <c r="AI803" s="81"/>
      <c r="AJ803" s="81"/>
      <c r="AK803" s="81"/>
      <c r="AL803" s="81"/>
      <c r="AM803" s="81"/>
      <c r="AN803" s="81"/>
      <c r="AO803" s="81"/>
    </row>
    <row r="804">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c r="AA804" s="81"/>
      <c r="AB804" s="81"/>
      <c r="AC804" s="81"/>
      <c r="AD804" s="81"/>
      <c r="AE804" s="81"/>
      <c r="AF804" s="81"/>
      <c r="AG804" s="81"/>
      <c r="AH804" s="81"/>
      <c r="AI804" s="81"/>
      <c r="AJ804" s="81"/>
      <c r="AK804" s="81"/>
      <c r="AL804" s="81"/>
      <c r="AM804" s="81"/>
      <c r="AN804" s="81"/>
      <c r="AO804" s="81"/>
    </row>
    <row r="805">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c r="AA805" s="81"/>
      <c r="AB805" s="81"/>
      <c r="AC805" s="81"/>
      <c r="AD805" s="81"/>
      <c r="AE805" s="81"/>
      <c r="AF805" s="81"/>
      <c r="AG805" s="81"/>
      <c r="AH805" s="81"/>
      <c r="AI805" s="81"/>
      <c r="AJ805" s="81"/>
      <c r="AK805" s="81"/>
      <c r="AL805" s="81"/>
      <c r="AM805" s="81"/>
      <c r="AN805" s="81"/>
      <c r="AO805" s="81"/>
    </row>
    <row r="806">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c r="AA806" s="81"/>
      <c r="AB806" s="81"/>
      <c r="AC806" s="81"/>
      <c r="AD806" s="81"/>
      <c r="AE806" s="81"/>
      <c r="AF806" s="81"/>
      <c r="AG806" s="81"/>
      <c r="AH806" s="81"/>
      <c r="AI806" s="81"/>
      <c r="AJ806" s="81"/>
      <c r="AK806" s="81"/>
      <c r="AL806" s="81"/>
      <c r="AM806" s="81"/>
      <c r="AN806" s="81"/>
      <c r="AO806" s="81"/>
    </row>
    <row r="807">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c r="AA807" s="81"/>
      <c r="AB807" s="81"/>
      <c r="AC807" s="81"/>
      <c r="AD807" s="81"/>
      <c r="AE807" s="81"/>
      <c r="AF807" s="81"/>
      <c r="AG807" s="81"/>
      <c r="AH807" s="81"/>
      <c r="AI807" s="81"/>
      <c r="AJ807" s="81"/>
      <c r="AK807" s="81"/>
      <c r="AL807" s="81"/>
      <c r="AM807" s="81"/>
      <c r="AN807" s="81"/>
      <c r="AO807" s="81"/>
    </row>
    <row r="808">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c r="AA808" s="81"/>
      <c r="AB808" s="81"/>
      <c r="AC808" s="81"/>
      <c r="AD808" s="81"/>
      <c r="AE808" s="81"/>
      <c r="AF808" s="81"/>
      <c r="AG808" s="81"/>
      <c r="AH808" s="81"/>
      <c r="AI808" s="81"/>
      <c r="AJ808" s="81"/>
      <c r="AK808" s="81"/>
      <c r="AL808" s="81"/>
      <c r="AM808" s="81"/>
      <c r="AN808" s="81"/>
      <c r="AO808" s="81"/>
    </row>
    <row r="809">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c r="AA809" s="81"/>
      <c r="AB809" s="81"/>
      <c r="AC809" s="81"/>
      <c r="AD809" s="81"/>
      <c r="AE809" s="81"/>
      <c r="AF809" s="81"/>
      <c r="AG809" s="81"/>
      <c r="AH809" s="81"/>
      <c r="AI809" s="81"/>
      <c r="AJ809" s="81"/>
      <c r="AK809" s="81"/>
      <c r="AL809" s="81"/>
      <c r="AM809" s="81"/>
      <c r="AN809" s="81"/>
      <c r="AO809" s="81"/>
    </row>
    <row r="810">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c r="AA810" s="81"/>
      <c r="AB810" s="81"/>
      <c r="AC810" s="81"/>
      <c r="AD810" s="81"/>
      <c r="AE810" s="81"/>
      <c r="AF810" s="81"/>
      <c r="AG810" s="81"/>
      <c r="AH810" s="81"/>
      <c r="AI810" s="81"/>
      <c r="AJ810" s="81"/>
      <c r="AK810" s="81"/>
      <c r="AL810" s="81"/>
      <c r="AM810" s="81"/>
      <c r="AN810" s="81"/>
      <c r="AO810" s="81"/>
    </row>
    <row r="811">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c r="AA811" s="81"/>
      <c r="AB811" s="81"/>
      <c r="AC811" s="81"/>
      <c r="AD811" s="81"/>
      <c r="AE811" s="81"/>
      <c r="AF811" s="81"/>
      <c r="AG811" s="81"/>
      <c r="AH811" s="81"/>
      <c r="AI811" s="81"/>
      <c r="AJ811" s="81"/>
      <c r="AK811" s="81"/>
      <c r="AL811" s="81"/>
      <c r="AM811" s="81"/>
      <c r="AN811" s="81"/>
      <c r="AO811" s="81"/>
    </row>
    <row r="812">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c r="AA812" s="81"/>
      <c r="AB812" s="81"/>
      <c r="AC812" s="81"/>
      <c r="AD812" s="81"/>
      <c r="AE812" s="81"/>
      <c r="AF812" s="81"/>
      <c r="AG812" s="81"/>
      <c r="AH812" s="81"/>
      <c r="AI812" s="81"/>
      <c r="AJ812" s="81"/>
      <c r="AK812" s="81"/>
      <c r="AL812" s="81"/>
      <c r="AM812" s="81"/>
      <c r="AN812" s="81"/>
      <c r="AO812" s="81"/>
    </row>
    <row r="813">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c r="AA813" s="81"/>
      <c r="AB813" s="81"/>
      <c r="AC813" s="81"/>
      <c r="AD813" s="81"/>
      <c r="AE813" s="81"/>
      <c r="AF813" s="81"/>
      <c r="AG813" s="81"/>
      <c r="AH813" s="81"/>
      <c r="AI813" s="81"/>
      <c r="AJ813" s="81"/>
      <c r="AK813" s="81"/>
      <c r="AL813" s="81"/>
      <c r="AM813" s="81"/>
      <c r="AN813" s="81"/>
      <c r="AO813" s="81"/>
    </row>
    <row r="814">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c r="AA814" s="81"/>
      <c r="AB814" s="81"/>
      <c r="AC814" s="81"/>
      <c r="AD814" s="81"/>
      <c r="AE814" s="81"/>
      <c r="AF814" s="81"/>
      <c r="AG814" s="81"/>
      <c r="AH814" s="81"/>
      <c r="AI814" s="81"/>
      <c r="AJ814" s="81"/>
      <c r="AK814" s="81"/>
      <c r="AL814" s="81"/>
      <c r="AM814" s="81"/>
      <c r="AN814" s="81"/>
      <c r="AO814" s="81"/>
    </row>
    <row r="815">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c r="AA815" s="81"/>
      <c r="AB815" s="81"/>
      <c r="AC815" s="81"/>
      <c r="AD815" s="81"/>
      <c r="AE815" s="81"/>
      <c r="AF815" s="81"/>
      <c r="AG815" s="81"/>
      <c r="AH815" s="81"/>
      <c r="AI815" s="81"/>
      <c r="AJ815" s="81"/>
      <c r="AK815" s="81"/>
      <c r="AL815" s="81"/>
      <c r="AM815" s="81"/>
      <c r="AN815" s="81"/>
      <c r="AO815" s="81"/>
    </row>
    <row r="816">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c r="AA816" s="81"/>
      <c r="AB816" s="81"/>
      <c r="AC816" s="81"/>
      <c r="AD816" s="81"/>
      <c r="AE816" s="81"/>
      <c r="AF816" s="81"/>
      <c r="AG816" s="81"/>
      <c r="AH816" s="81"/>
      <c r="AI816" s="81"/>
      <c r="AJ816" s="81"/>
      <c r="AK816" s="81"/>
      <c r="AL816" s="81"/>
      <c r="AM816" s="81"/>
      <c r="AN816" s="81"/>
      <c r="AO816" s="81"/>
    </row>
    <row r="817">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c r="AA817" s="81"/>
      <c r="AB817" s="81"/>
      <c r="AC817" s="81"/>
      <c r="AD817" s="81"/>
      <c r="AE817" s="81"/>
      <c r="AF817" s="81"/>
      <c r="AG817" s="81"/>
      <c r="AH817" s="81"/>
      <c r="AI817" s="81"/>
      <c r="AJ817" s="81"/>
      <c r="AK817" s="81"/>
      <c r="AL817" s="81"/>
      <c r="AM817" s="81"/>
      <c r="AN817" s="81"/>
      <c r="AO817" s="81"/>
    </row>
    <row r="818">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c r="AA818" s="81"/>
      <c r="AB818" s="81"/>
      <c r="AC818" s="81"/>
      <c r="AD818" s="81"/>
      <c r="AE818" s="81"/>
      <c r="AF818" s="81"/>
      <c r="AG818" s="81"/>
      <c r="AH818" s="81"/>
      <c r="AI818" s="81"/>
      <c r="AJ818" s="81"/>
      <c r="AK818" s="81"/>
      <c r="AL818" s="81"/>
      <c r="AM818" s="81"/>
      <c r="AN818" s="81"/>
      <c r="AO818" s="81"/>
    </row>
    <row r="819">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c r="AA819" s="81"/>
      <c r="AB819" s="81"/>
      <c r="AC819" s="81"/>
      <c r="AD819" s="81"/>
      <c r="AE819" s="81"/>
      <c r="AF819" s="81"/>
      <c r="AG819" s="81"/>
      <c r="AH819" s="81"/>
      <c r="AI819" s="81"/>
      <c r="AJ819" s="81"/>
      <c r="AK819" s="81"/>
      <c r="AL819" s="81"/>
      <c r="AM819" s="81"/>
      <c r="AN819" s="81"/>
      <c r="AO819" s="81"/>
    </row>
    <row r="820">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c r="AA820" s="81"/>
      <c r="AB820" s="81"/>
      <c r="AC820" s="81"/>
      <c r="AD820" s="81"/>
      <c r="AE820" s="81"/>
      <c r="AF820" s="81"/>
      <c r="AG820" s="81"/>
      <c r="AH820" s="81"/>
      <c r="AI820" s="81"/>
      <c r="AJ820" s="81"/>
      <c r="AK820" s="81"/>
      <c r="AL820" s="81"/>
      <c r="AM820" s="81"/>
      <c r="AN820" s="81"/>
      <c r="AO820" s="81"/>
    </row>
    <row r="821">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c r="AA821" s="81"/>
      <c r="AB821" s="81"/>
      <c r="AC821" s="81"/>
      <c r="AD821" s="81"/>
      <c r="AE821" s="81"/>
      <c r="AF821" s="81"/>
      <c r="AG821" s="81"/>
      <c r="AH821" s="81"/>
      <c r="AI821" s="81"/>
      <c r="AJ821" s="81"/>
      <c r="AK821" s="81"/>
      <c r="AL821" s="81"/>
      <c r="AM821" s="81"/>
      <c r="AN821" s="81"/>
      <c r="AO821" s="81"/>
    </row>
    <row r="822">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c r="AA822" s="81"/>
      <c r="AB822" s="81"/>
      <c r="AC822" s="81"/>
      <c r="AD822" s="81"/>
      <c r="AE822" s="81"/>
      <c r="AF822" s="81"/>
      <c r="AG822" s="81"/>
      <c r="AH822" s="81"/>
      <c r="AI822" s="81"/>
      <c r="AJ822" s="81"/>
      <c r="AK822" s="81"/>
      <c r="AL822" s="81"/>
      <c r="AM822" s="81"/>
      <c r="AN822" s="81"/>
      <c r="AO822" s="81"/>
    </row>
    <row r="823">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c r="AA823" s="81"/>
      <c r="AB823" s="81"/>
      <c r="AC823" s="81"/>
      <c r="AD823" s="81"/>
      <c r="AE823" s="81"/>
      <c r="AF823" s="81"/>
      <c r="AG823" s="81"/>
      <c r="AH823" s="81"/>
      <c r="AI823" s="81"/>
      <c r="AJ823" s="81"/>
      <c r="AK823" s="81"/>
      <c r="AL823" s="81"/>
      <c r="AM823" s="81"/>
      <c r="AN823" s="81"/>
      <c r="AO823" s="81"/>
    </row>
    <row r="824">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c r="AA824" s="81"/>
      <c r="AB824" s="81"/>
      <c r="AC824" s="81"/>
      <c r="AD824" s="81"/>
      <c r="AE824" s="81"/>
      <c r="AF824" s="81"/>
      <c r="AG824" s="81"/>
      <c r="AH824" s="81"/>
      <c r="AI824" s="81"/>
      <c r="AJ824" s="81"/>
      <c r="AK824" s="81"/>
      <c r="AL824" s="81"/>
      <c r="AM824" s="81"/>
      <c r="AN824" s="81"/>
      <c r="AO824" s="81"/>
    </row>
    <row r="825">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c r="AA825" s="81"/>
      <c r="AB825" s="81"/>
      <c r="AC825" s="81"/>
      <c r="AD825" s="81"/>
      <c r="AE825" s="81"/>
      <c r="AF825" s="81"/>
      <c r="AG825" s="81"/>
      <c r="AH825" s="81"/>
      <c r="AI825" s="81"/>
      <c r="AJ825" s="81"/>
      <c r="AK825" s="81"/>
      <c r="AL825" s="81"/>
      <c r="AM825" s="81"/>
      <c r="AN825" s="81"/>
      <c r="AO825" s="81"/>
    </row>
    <row r="826">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c r="AA826" s="81"/>
      <c r="AB826" s="81"/>
      <c r="AC826" s="81"/>
      <c r="AD826" s="81"/>
      <c r="AE826" s="81"/>
      <c r="AF826" s="81"/>
      <c r="AG826" s="81"/>
      <c r="AH826" s="81"/>
      <c r="AI826" s="81"/>
      <c r="AJ826" s="81"/>
      <c r="AK826" s="81"/>
      <c r="AL826" s="81"/>
      <c r="AM826" s="81"/>
      <c r="AN826" s="81"/>
      <c r="AO826" s="81"/>
    </row>
    <row r="827">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c r="AA827" s="81"/>
      <c r="AB827" s="81"/>
      <c r="AC827" s="81"/>
      <c r="AD827" s="81"/>
      <c r="AE827" s="81"/>
      <c r="AF827" s="81"/>
      <c r="AG827" s="81"/>
      <c r="AH827" s="81"/>
      <c r="AI827" s="81"/>
      <c r="AJ827" s="81"/>
      <c r="AK827" s="81"/>
      <c r="AL827" s="81"/>
      <c r="AM827" s="81"/>
      <c r="AN827" s="81"/>
      <c r="AO827" s="81"/>
    </row>
    <row r="828">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c r="AA828" s="81"/>
      <c r="AB828" s="81"/>
      <c r="AC828" s="81"/>
      <c r="AD828" s="81"/>
      <c r="AE828" s="81"/>
      <c r="AF828" s="81"/>
      <c r="AG828" s="81"/>
      <c r="AH828" s="81"/>
      <c r="AI828" s="81"/>
      <c r="AJ828" s="81"/>
      <c r="AK828" s="81"/>
      <c r="AL828" s="81"/>
      <c r="AM828" s="81"/>
      <c r="AN828" s="81"/>
      <c r="AO828" s="81"/>
    </row>
    <row r="829">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c r="AA829" s="81"/>
      <c r="AB829" s="81"/>
      <c r="AC829" s="81"/>
      <c r="AD829" s="81"/>
      <c r="AE829" s="81"/>
      <c r="AF829" s="81"/>
      <c r="AG829" s="81"/>
      <c r="AH829" s="81"/>
      <c r="AI829" s="81"/>
      <c r="AJ829" s="81"/>
      <c r="AK829" s="81"/>
      <c r="AL829" s="81"/>
      <c r="AM829" s="81"/>
      <c r="AN829" s="81"/>
      <c r="AO829" s="81"/>
    </row>
    <row r="830">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c r="AA830" s="81"/>
      <c r="AB830" s="81"/>
      <c r="AC830" s="81"/>
      <c r="AD830" s="81"/>
      <c r="AE830" s="81"/>
      <c r="AF830" s="81"/>
      <c r="AG830" s="81"/>
      <c r="AH830" s="81"/>
      <c r="AI830" s="81"/>
      <c r="AJ830" s="81"/>
      <c r="AK830" s="81"/>
      <c r="AL830" s="81"/>
      <c r="AM830" s="81"/>
      <c r="AN830" s="81"/>
      <c r="AO830" s="81"/>
    </row>
    <row r="831">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c r="AA831" s="81"/>
      <c r="AB831" s="81"/>
      <c r="AC831" s="81"/>
      <c r="AD831" s="81"/>
      <c r="AE831" s="81"/>
      <c r="AF831" s="81"/>
      <c r="AG831" s="81"/>
      <c r="AH831" s="81"/>
      <c r="AI831" s="81"/>
      <c r="AJ831" s="81"/>
      <c r="AK831" s="81"/>
      <c r="AL831" s="81"/>
      <c r="AM831" s="81"/>
      <c r="AN831" s="81"/>
      <c r="AO831" s="81"/>
    </row>
    <row r="832">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c r="AA832" s="81"/>
      <c r="AB832" s="81"/>
      <c r="AC832" s="81"/>
      <c r="AD832" s="81"/>
      <c r="AE832" s="81"/>
      <c r="AF832" s="81"/>
      <c r="AG832" s="81"/>
      <c r="AH832" s="81"/>
      <c r="AI832" s="81"/>
      <c r="AJ832" s="81"/>
      <c r="AK832" s="81"/>
      <c r="AL832" s="81"/>
      <c r="AM832" s="81"/>
      <c r="AN832" s="81"/>
      <c r="AO832" s="81"/>
    </row>
    <row r="833">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c r="AA833" s="81"/>
      <c r="AB833" s="81"/>
      <c r="AC833" s="81"/>
      <c r="AD833" s="81"/>
      <c r="AE833" s="81"/>
      <c r="AF833" s="81"/>
      <c r="AG833" s="81"/>
      <c r="AH833" s="81"/>
      <c r="AI833" s="81"/>
      <c r="AJ833" s="81"/>
      <c r="AK833" s="81"/>
      <c r="AL833" s="81"/>
      <c r="AM833" s="81"/>
      <c r="AN833" s="81"/>
      <c r="AO833" s="81"/>
    </row>
    <row r="834">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c r="AA834" s="81"/>
      <c r="AB834" s="81"/>
      <c r="AC834" s="81"/>
      <c r="AD834" s="81"/>
      <c r="AE834" s="81"/>
      <c r="AF834" s="81"/>
      <c r="AG834" s="81"/>
      <c r="AH834" s="81"/>
      <c r="AI834" s="81"/>
      <c r="AJ834" s="81"/>
      <c r="AK834" s="81"/>
      <c r="AL834" s="81"/>
      <c r="AM834" s="81"/>
      <c r="AN834" s="81"/>
      <c r="AO834" s="81"/>
    </row>
    <row r="835">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c r="AA835" s="81"/>
      <c r="AB835" s="81"/>
      <c r="AC835" s="81"/>
      <c r="AD835" s="81"/>
      <c r="AE835" s="81"/>
      <c r="AF835" s="81"/>
      <c r="AG835" s="81"/>
      <c r="AH835" s="81"/>
      <c r="AI835" s="81"/>
      <c r="AJ835" s="81"/>
      <c r="AK835" s="81"/>
      <c r="AL835" s="81"/>
      <c r="AM835" s="81"/>
      <c r="AN835" s="81"/>
      <c r="AO835" s="81"/>
    </row>
    <row r="836">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c r="AA836" s="81"/>
      <c r="AB836" s="81"/>
      <c r="AC836" s="81"/>
      <c r="AD836" s="81"/>
      <c r="AE836" s="81"/>
      <c r="AF836" s="81"/>
      <c r="AG836" s="81"/>
      <c r="AH836" s="81"/>
      <c r="AI836" s="81"/>
      <c r="AJ836" s="81"/>
      <c r="AK836" s="81"/>
      <c r="AL836" s="81"/>
      <c r="AM836" s="81"/>
      <c r="AN836" s="81"/>
      <c r="AO836" s="81"/>
    </row>
    <row r="837">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c r="AA837" s="81"/>
      <c r="AB837" s="81"/>
      <c r="AC837" s="81"/>
      <c r="AD837" s="81"/>
      <c r="AE837" s="81"/>
      <c r="AF837" s="81"/>
      <c r="AG837" s="81"/>
      <c r="AH837" s="81"/>
      <c r="AI837" s="81"/>
      <c r="AJ837" s="81"/>
      <c r="AK837" s="81"/>
      <c r="AL837" s="81"/>
      <c r="AM837" s="81"/>
      <c r="AN837" s="81"/>
      <c r="AO837" s="81"/>
    </row>
    <row r="838">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c r="AA838" s="81"/>
      <c r="AB838" s="81"/>
      <c r="AC838" s="81"/>
      <c r="AD838" s="81"/>
      <c r="AE838" s="81"/>
      <c r="AF838" s="81"/>
      <c r="AG838" s="81"/>
      <c r="AH838" s="81"/>
      <c r="AI838" s="81"/>
      <c r="AJ838" s="81"/>
      <c r="AK838" s="81"/>
      <c r="AL838" s="81"/>
      <c r="AM838" s="81"/>
      <c r="AN838" s="81"/>
      <c r="AO838" s="81"/>
    </row>
    <row r="839">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c r="AA839" s="81"/>
      <c r="AB839" s="81"/>
      <c r="AC839" s="81"/>
      <c r="AD839" s="81"/>
      <c r="AE839" s="81"/>
      <c r="AF839" s="81"/>
      <c r="AG839" s="81"/>
      <c r="AH839" s="81"/>
      <c r="AI839" s="81"/>
      <c r="AJ839" s="81"/>
      <c r="AK839" s="81"/>
      <c r="AL839" s="81"/>
      <c r="AM839" s="81"/>
      <c r="AN839" s="81"/>
      <c r="AO839" s="81"/>
    </row>
    <row r="840">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c r="AA840" s="81"/>
      <c r="AB840" s="81"/>
      <c r="AC840" s="81"/>
      <c r="AD840" s="81"/>
      <c r="AE840" s="81"/>
      <c r="AF840" s="81"/>
      <c r="AG840" s="81"/>
      <c r="AH840" s="81"/>
      <c r="AI840" s="81"/>
      <c r="AJ840" s="81"/>
      <c r="AK840" s="81"/>
      <c r="AL840" s="81"/>
      <c r="AM840" s="81"/>
      <c r="AN840" s="81"/>
      <c r="AO840" s="81"/>
    </row>
    <row r="841">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c r="AA841" s="81"/>
      <c r="AB841" s="81"/>
      <c r="AC841" s="81"/>
      <c r="AD841" s="81"/>
      <c r="AE841" s="81"/>
      <c r="AF841" s="81"/>
      <c r="AG841" s="81"/>
      <c r="AH841" s="81"/>
      <c r="AI841" s="81"/>
      <c r="AJ841" s="81"/>
      <c r="AK841" s="81"/>
      <c r="AL841" s="81"/>
      <c r="AM841" s="81"/>
      <c r="AN841" s="81"/>
      <c r="AO841" s="81"/>
    </row>
    <row r="842">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c r="AA842" s="81"/>
      <c r="AB842" s="81"/>
      <c r="AC842" s="81"/>
      <c r="AD842" s="81"/>
      <c r="AE842" s="81"/>
      <c r="AF842" s="81"/>
      <c r="AG842" s="81"/>
      <c r="AH842" s="81"/>
      <c r="AI842" s="81"/>
      <c r="AJ842" s="81"/>
      <c r="AK842" s="81"/>
      <c r="AL842" s="81"/>
      <c r="AM842" s="81"/>
      <c r="AN842" s="81"/>
      <c r="AO842" s="81"/>
    </row>
    <row r="843">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c r="AA843" s="81"/>
      <c r="AB843" s="81"/>
      <c r="AC843" s="81"/>
      <c r="AD843" s="81"/>
      <c r="AE843" s="81"/>
      <c r="AF843" s="81"/>
      <c r="AG843" s="81"/>
      <c r="AH843" s="81"/>
      <c r="AI843" s="81"/>
      <c r="AJ843" s="81"/>
      <c r="AK843" s="81"/>
      <c r="AL843" s="81"/>
      <c r="AM843" s="81"/>
      <c r="AN843" s="81"/>
      <c r="AO843" s="81"/>
    </row>
    <row r="844">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c r="AA844" s="81"/>
      <c r="AB844" s="81"/>
      <c r="AC844" s="81"/>
      <c r="AD844" s="81"/>
      <c r="AE844" s="81"/>
      <c r="AF844" s="81"/>
      <c r="AG844" s="81"/>
      <c r="AH844" s="81"/>
      <c r="AI844" s="81"/>
      <c r="AJ844" s="81"/>
      <c r="AK844" s="81"/>
      <c r="AL844" s="81"/>
      <c r="AM844" s="81"/>
      <c r="AN844" s="81"/>
      <c r="AO844" s="81"/>
    </row>
    <row r="845">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c r="AA845" s="81"/>
      <c r="AB845" s="81"/>
      <c r="AC845" s="81"/>
      <c r="AD845" s="81"/>
      <c r="AE845" s="81"/>
      <c r="AF845" s="81"/>
      <c r="AG845" s="81"/>
      <c r="AH845" s="81"/>
      <c r="AI845" s="81"/>
      <c r="AJ845" s="81"/>
      <c r="AK845" s="81"/>
      <c r="AL845" s="81"/>
      <c r="AM845" s="81"/>
      <c r="AN845" s="81"/>
      <c r="AO845" s="81"/>
    </row>
    <row r="846">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c r="AA846" s="81"/>
      <c r="AB846" s="81"/>
      <c r="AC846" s="81"/>
      <c r="AD846" s="81"/>
      <c r="AE846" s="81"/>
      <c r="AF846" s="81"/>
      <c r="AG846" s="81"/>
      <c r="AH846" s="81"/>
      <c r="AI846" s="81"/>
      <c r="AJ846" s="81"/>
      <c r="AK846" s="81"/>
      <c r="AL846" s="81"/>
      <c r="AM846" s="81"/>
      <c r="AN846" s="81"/>
      <c r="AO846" s="81"/>
    </row>
    <row r="847">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c r="AA847" s="81"/>
      <c r="AB847" s="81"/>
      <c r="AC847" s="81"/>
      <c r="AD847" s="81"/>
      <c r="AE847" s="81"/>
      <c r="AF847" s="81"/>
      <c r="AG847" s="81"/>
      <c r="AH847" s="81"/>
      <c r="AI847" s="81"/>
      <c r="AJ847" s="81"/>
      <c r="AK847" s="81"/>
      <c r="AL847" s="81"/>
      <c r="AM847" s="81"/>
      <c r="AN847" s="81"/>
      <c r="AO847" s="81"/>
    </row>
    <row r="848">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c r="AA848" s="81"/>
      <c r="AB848" s="81"/>
      <c r="AC848" s="81"/>
      <c r="AD848" s="81"/>
      <c r="AE848" s="81"/>
      <c r="AF848" s="81"/>
      <c r="AG848" s="81"/>
      <c r="AH848" s="81"/>
      <c r="AI848" s="81"/>
      <c r="AJ848" s="81"/>
      <c r="AK848" s="81"/>
      <c r="AL848" s="81"/>
      <c r="AM848" s="81"/>
      <c r="AN848" s="81"/>
      <c r="AO848" s="81"/>
    </row>
    <row r="849">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c r="AA849" s="81"/>
      <c r="AB849" s="81"/>
      <c r="AC849" s="81"/>
      <c r="AD849" s="81"/>
      <c r="AE849" s="81"/>
      <c r="AF849" s="81"/>
      <c r="AG849" s="81"/>
      <c r="AH849" s="81"/>
      <c r="AI849" s="81"/>
      <c r="AJ849" s="81"/>
      <c r="AK849" s="81"/>
      <c r="AL849" s="81"/>
      <c r="AM849" s="81"/>
      <c r="AN849" s="81"/>
      <c r="AO849" s="81"/>
    </row>
    <row r="850">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c r="AA850" s="81"/>
      <c r="AB850" s="81"/>
      <c r="AC850" s="81"/>
      <c r="AD850" s="81"/>
      <c r="AE850" s="81"/>
      <c r="AF850" s="81"/>
      <c r="AG850" s="81"/>
      <c r="AH850" s="81"/>
      <c r="AI850" s="81"/>
      <c r="AJ850" s="81"/>
      <c r="AK850" s="81"/>
      <c r="AL850" s="81"/>
      <c r="AM850" s="81"/>
      <c r="AN850" s="81"/>
      <c r="AO850" s="81"/>
    </row>
    <row r="851">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c r="AA851" s="81"/>
      <c r="AB851" s="81"/>
      <c r="AC851" s="81"/>
      <c r="AD851" s="81"/>
      <c r="AE851" s="81"/>
      <c r="AF851" s="81"/>
      <c r="AG851" s="81"/>
      <c r="AH851" s="81"/>
      <c r="AI851" s="81"/>
      <c r="AJ851" s="81"/>
      <c r="AK851" s="81"/>
      <c r="AL851" s="81"/>
      <c r="AM851" s="81"/>
      <c r="AN851" s="81"/>
      <c r="AO851" s="81"/>
    </row>
    <row r="852">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c r="AA852" s="81"/>
      <c r="AB852" s="81"/>
      <c r="AC852" s="81"/>
      <c r="AD852" s="81"/>
      <c r="AE852" s="81"/>
      <c r="AF852" s="81"/>
      <c r="AG852" s="81"/>
      <c r="AH852" s="81"/>
      <c r="AI852" s="81"/>
      <c r="AJ852" s="81"/>
      <c r="AK852" s="81"/>
      <c r="AL852" s="81"/>
      <c r="AM852" s="81"/>
      <c r="AN852" s="81"/>
      <c r="AO852" s="81"/>
    </row>
    <row r="853">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c r="AA853" s="81"/>
      <c r="AB853" s="81"/>
      <c r="AC853" s="81"/>
      <c r="AD853" s="81"/>
      <c r="AE853" s="81"/>
      <c r="AF853" s="81"/>
      <c r="AG853" s="81"/>
      <c r="AH853" s="81"/>
      <c r="AI853" s="81"/>
      <c r="AJ853" s="81"/>
      <c r="AK853" s="81"/>
      <c r="AL853" s="81"/>
      <c r="AM853" s="81"/>
      <c r="AN853" s="81"/>
      <c r="AO853" s="81"/>
    </row>
    <row r="854">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c r="AA854" s="81"/>
      <c r="AB854" s="81"/>
      <c r="AC854" s="81"/>
      <c r="AD854" s="81"/>
      <c r="AE854" s="81"/>
      <c r="AF854" s="81"/>
      <c r="AG854" s="81"/>
      <c r="AH854" s="81"/>
      <c r="AI854" s="81"/>
      <c r="AJ854" s="81"/>
      <c r="AK854" s="81"/>
      <c r="AL854" s="81"/>
      <c r="AM854" s="81"/>
      <c r="AN854" s="81"/>
      <c r="AO854" s="81"/>
    </row>
    <row r="855">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c r="AA855" s="81"/>
      <c r="AB855" s="81"/>
      <c r="AC855" s="81"/>
      <c r="AD855" s="81"/>
      <c r="AE855" s="81"/>
      <c r="AF855" s="81"/>
      <c r="AG855" s="81"/>
      <c r="AH855" s="81"/>
      <c r="AI855" s="81"/>
      <c r="AJ855" s="81"/>
      <c r="AK855" s="81"/>
      <c r="AL855" s="81"/>
      <c r="AM855" s="81"/>
      <c r="AN855" s="81"/>
      <c r="AO855" s="81"/>
    </row>
    <row r="856">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c r="AA856" s="81"/>
      <c r="AB856" s="81"/>
      <c r="AC856" s="81"/>
      <c r="AD856" s="81"/>
      <c r="AE856" s="81"/>
      <c r="AF856" s="81"/>
      <c r="AG856" s="81"/>
      <c r="AH856" s="81"/>
      <c r="AI856" s="81"/>
      <c r="AJ856" s="81"/>
      <c r="AK856" s="81"/>
      <c r="AL856" s="81"/>
      <c r="AM856" s="81"/>
      <c r="AN856" s="81"/>
      <c r="AO856" s="81"/>
    </row>
    <row r="857">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c r="AA857" s="81"/>
      <c r="AB857" s="81"/>
      <c r="AC857" s="81"/>
      <c r="AD857" s="81"/>
      <c r="AE857" s="81"/>
      <c r="AF857" s="81"/>
      <c r="AG857" s="81"/>
      <c r="AH857" s="81"/>
      <c r="AI857" s="81"/>
      <c r="AJ857" s="81"/>
      <c r="AK857" s="81"/>
      <c r="AL857" s="81"/>
      <c r="AM857" s="81"/>
      <c r="AN857" s="81"/>
      <c r="AO857" s="81"/>
    </row>
    <row r="858">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c r="AA858" s="81"/>
      <c r="AB858" s="81"/>
      <c r="AC858" s="81"/>
      <c r="AD858" s="81"/>
      <c r="AE858" s="81"/>
      <c r="AF858" s="81"/>
      <c r="AG858" s="81"/>
      <c r="AH858" s="81"/>
      <c r="AI858" s="81"/>
      <c r="AJ858" s="81"/>
      <c r="AK858" s="81"/>
      <c r="AL858" s="81"/>
      <c r="AM858" s="81"/>
      <c r="AN858" s="81"/>
      <c r="AO858" s="81"/>
    </row>
    <row r="859">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c r="AA859" s="81"/>
      <c r="AB859" s="81"/>
      <c r="AC859" s="81"/>
      <c r="AD859" s="81"/>
      <c r="AE859" s="81"/>
      <c r="AF859" s="81"/>
      <c r="AG859" s="81"/>
      <c r="AH859" s="81"/>
      <c r="AI859" s="81"/>
      <c r="AJ859" s="81"/>
      <c r="AK859" s="81"/>
      <c r="AL859" s="81"/>
      <c r="AM859" s="81"/>
      <c r="AN859" s="81"/>
      <c r="AO859" s="81"/>
    </row>
    <row r="860">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c r="AA860" s="81"/>
      <c r="AB860" s="81"/>
      <c r="AC860" s="81"/>
      <c r="AD860" s="81"/>
      <c r="AE860" s="81"/>
      <c r="AF860" s="81"/>
      <c r="AG860" s="81"/>
      <c r="AH860" s="81"/>
      <c r="AI860" s="81"/>
      <c r="AJ860" s="81"/>
      <c r="AK860" s="81"/>
      <c r="AL860" s="81"/>
      <c r="AM860" s="81"/>
      <c r="AN860" s="81"/>
      <c r="AO860" s="81"/>
    </row>
    <row r="861">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c r="AA861" s="81"/>
      <c r="AB861" s="81"/>
      <c r="AC861" s="81"/>
      <c r="AD861" s="81"/>
      <c r="AE861" s="81"/>
      <c r="AF861" s="81"/>
      <c r="AG861" s="81"/>
      <c r="AH861" s="81"/>
      <c r="AI861" s="81"/>
      <c r="AJ861" s="81"/>
      <c r="AK861" s="81"/>
      <c r="AL861" s="81"/>
      <c r="AM861" s="81"/>
      <c r="AN861" s="81"/>
      <c r="AO861" s="81"/>
    </row>
    <row r="862">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c r="AA862" s="81"/>
      <c r="AB862" s="81"/>
      <c r="AC862" s="81"/>
      <c r="AD862" s="81"/>
      <c r="AE862" s="81"/>
      <c r="AF862" s="81"/>
      <c r="AG862" s="81"/>
      <c r="AH862" s="81"/>
      <c r="AI862" s="81"/>
      <c r="AJ862" s="81"/>
      <c r="AK862" s="81"/>
      <c r="AL862" s="81"/>
      <c r="AM862" s="81"/>
      <c r="AN862" s="81"/>
      <c r="AO862" s="81"/>
    </row>
    <row r="863">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c r="AA863" s="81"/>
      <c r="AB863" s="81"/>
      <c r="AC863" s="81"/>
      <c r="AD863" s="81"/>
      <c r="AE863" s="81"/>
      <c r="AF863" s="81"/>
      <c r="AG863" s="81"/>
      <c r="AH863" s="81"/>
      <c r="AI863" s="81"/>
      <c r="AJ863" s="81"/>
      <c r="AK863" s="81"/>
      <c r="AL863" s="81"/>
      <c r="AM863" s="81"/>
      <c r="AN863" s="81"/>
      <c r="AO863" s="81"/>
    </row>
    <row r="864">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c r="AA864" s="81"/>
      <c r="AB864" s="81"/>
      <c r="AC864" s="81"/>
      <c r="AD864" s="81"/>
      <c r="AE864" s="81"/>
      <c r="AF864" s="81"/>
      <c r="AG864" s="81"/>
      <c r="AH864" s="81"/>
      <c r="AI864" s="81"/>
      <c r="AJ864" s="81"/>
      <c r="AK864" s="81"/>
      <c r="AL864" s="81"/>
      <c r="AM864" s="81"/>
      <c r="AN864" s="81"/>
      <c r="AO864" s="81"/>
    </row>
    <row r="865">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c r="AA865" s="81"/>
      <c r="AB865" s="81"/>
      <c r="AC865" s="81"/>
      <c r="AD865" s="81"/>
      <c r="AE865" s="81"/>
      <c r="AF865" s="81"/>
      <c r="AG865" s="81"/>
      <c r="AH865" s="81"/>
      <c r="AI865" s="81"/>
      <c r="AJ865" s="81"/>
      <c r="AK865" s="81"/>
      <c r="AL865" s="81"/>
      <c r="AM865" s="81"/>
      <c r="AN865" s="81"/>
      <c r="AO865" s="81"/>
    </row>
    <row r="866">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c r="AA866" s="81"/>
      <c r="AB866" s="81"/>
      <c r="AC866" s="81"/>
      <c r="AD866" s="81"/>
      <c r="AE866" s="81"/>
      <c r="AF866" s="81"/>
      <c r="AG866" s="81"/>
      <c r="AH866" s="81"/>
      <c r="AI866" s="81"/>
      <c r="AJ866" s="81"/>
      <c r="AK866" s="81"/>
      <c r="AL866" s="81"/>
      <c r="AM866" s="81"/>
      <c r="AN866" s="81"/>
      <c r="AO866" s="81"/>
    </row>
    <row r="867">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c r="AA867" s="81"/>
      <c r="AB867" s="81"/>
      <c r="AC867" s="81"/>
      <c r="AD867" s="81"/>
      <c r="AE867" s="81"/>
      <c r="AF867" s="81"/>
      <c r="AG867" s="81"/>
      <c r="AH867" s="81"/>
      <c r="AI867" s="81"/>
      <c r="AJ867" s="81"/>
      <c r="AK867" s="81"/>
      <c r="AL867" s="81"/>
      <c r="AM867" s="81"/>
      <c r="AN867" s="81"/>
      <c r="AO867" s="81"/>
    </row>
    <row r="868">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c r="AA868" s="81"/>
      <c r="AB868" s="81"/>
      <c r="AC868" s="81"/>
      <c r="AD868" s="81"/>
      <c r="AE868" s="81"/>
      <c r="AF868" s="81"/>
      <c r="AG868" s="81"/>
      <c r="AH868" s="81"/>
      <c r="AI868" s="81"/>
      <c r="AJ868" s="81"/>
      <c r="AK868" s="81"/>
      <c r="AL868" s="81"/>
      <c r="AM868" s="81"/>
      <c r="AN868" s="81"/>
      <c r="AO868" s="81"/>
    </row>
    <row r="869">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c r="AA869" s="81"/>
      <c r="AB869" s="81"/>
      <c r="AC869" s="81"/>
      <c r="AD869" s="81"/>
      <c r="AE869" s="81"/>
      <c r="AF869" s="81"/>
      <c r="AG869" s="81"/>
      <c r="AH869" s="81"/>
      <c r="AI869" s="81"/>
      <c r="AJ869" s="81"/>
      <c r="AK869" s="81"/>
      <c r="AL869" s="81"/>
      <c r="AM869" s="81"/>
      <c r="AN869" s="81"/>
      <c r="AO869" s="81"/>
    </row>
    <row r="870">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c r="AA870" s="81"/>
      <c r="AB870" s="81"/>
      <c r="AC870" s="81"/>
      <c r="AD870" s="81"/>
      <c r="AE870" s="81"/>
      <c r="AF870" s="81"/>
      <c r="AG870" s="81"/>
      <c r="AH870" s="81"/>
      <c r="AI870" s="81"/>
      <c r="AJ870" s="81"/>
      <c r="AK870" s="81"/>
      <c r="AL870" s="81"/>
      <c r="AM870" s="81"/>
      <c r="AN870" s="81"/>
      <c r="AO870" s="81"/>
    </row>
    <row r="871">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c r="AA871" s="81"/>
      <c r="AB871" s="81"/>
      <c r="AC871" s="81"/>
      <c r="AD871" s="81"/>
      <c r="AE871" s="81"/>
      <c r="AF871" s="81"/>
      <c r="AG871" s="81"/>
      <c r="AH871" s="81"/>
      <c r="AI871" s="81"/>
      <c r="AJ871" s="81"/>
      <c r="AK871" s="81"/>
      <c r="AL871" s="81"/>
      <c r="AM871" s="81"/>
      <c r="AN871" s="81"/>
      <c r="AO871" s="81"/>
    </row>
    <row r="872">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c r="AA872" s="81"/>
      <c r="AB872" s="81"/>
      <c r="AC872" s="81"/>
      <c r="AD872" s="81"/>
      <c r="AE872" s="81"/>
      <c r="AF872" s="81"/>
      <c r="AG872" s="81"/>
      <c r="AH872" s="81"/>
      <c r="AI872" s="81"/>
      <c r="AJ872" s="81"/>
      <c r="AK872" s="81"/>
      <c r="AL872" s="81"/>
      <c r="AM872" s="81"/>
      <c r="AN872" s="81"/>
      <c r="AO872" s="81"/>
    </row>
    <row r="873">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c r="AA873" s="81"/>
      <c r="AB873" s="81"/>
      <c r="AC873" s="81"/>
      <c r="AD873" s="81"/>
      <c r="AE873" s="81"/>
      <c r="AF873" s="81"/>
      <c r="AG873" s="81"/>
      <c r="AH873" s="81"/>
      <c r="AI873" s="81"/>
      <c r="AJ873" s="81"/>
      <c r="AK873" s="81"/>
      <c r="AL873" s="81"/>
      <c r="AM873" s="81"/>
      <c r="AN873" s="81"/>
      <c r="AO873" s="81"/>
    </row>
    <row r="874">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c r="AA874" s="81"/>
      <c r="AB874" s="81"/>
      <c r="AC874" s="81"/>
      <c r="AD874" s="81"/>
      <c r="AE874" s="81"/>
      <c r="AF874" s="81"/>
      <c r="AG874" s="81"/>
      <c r="AH874" s="81"/>
      <c r="AI874" s="81"/>
      <c r="AJ874" s="81"/>
      <c r="AK874" s="81"/>
      <c r="AL874" s="81"/>
      <c r="AM874" s="81"/>
      <c r="AN874" s="81"/>
      <c r="AO874" s="81"/>
    </row>
    <row r="875">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c r="AA875" s="81"/>
      <c r="AB875" s="81"/>
      <c r="AC875" s="81"/>
      <c r="AD875" s="81"/>
      <c r="AE875" s="81"/>
      <c r="AF875" s="81"/>
      <c r="AG875" s="81"/>
      <c r="AH875" s="81"/>
      <c r="AI875" s="81"/>
      <c r="AJ875" s="81"/>
      <c r="AK875" s="81"/>
      <c r="AL875" s="81"/>
      <c r="AM875" s="81"/>
      <c r="AN875" s="81"/>
      <c r="AO875" s="81"/>
    </row>
    <row r="876">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c r="AA876" s="81"/>
      <c r="AB876" s="81"/>
      <c r="AC876" s="81"/>
      <c r="AD876" s="81"/>
      <c r="AE876" s="81"/>
      <c r="AF876" s="81"/>
      <c r="AG876" s="81"/>
      <c r="AH876" s="81"/>
      <c r="AI876" s="81"/>
      <c r="AJ876" s="81"/>
      <c r="AK876" s="81"/>
      <c r="AL876" s="81"/>
      <c r="AM876" s="81"/>
      <c r="AN876" s="81"/>
      <c r="AO876" s="81"/>
    </row>
    <row r="877">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c r="AA877" s="81"/>
      <c r="AB877" s="81"/>
      <c r="AC877" s="81"/>
      <c r="AD877" s="81"/>
      <c r="AE877" s="81"/>
      <c r="AF877" s="81"/>
      <c r="AG877" s="81"/>
      <c r="AH877" s="81"/>
      <c r="AI877" s="81"/>
      <c r="AJ877" s="81"/>
      <c r="AK877" s="81"/>
      <c r="AL877" s="81"/>
      <c r="AM877" s="81"/>
      <c r="AN877" s="81"/>
      <c r="AO877" s="81"/>
    </row>
    <row r="878">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c r="AA878" s="81"/>
      <c r="AB878" s="81"/>
      <c r="AC878" s="81"/>
      <c r="AD878" s="81"/>
      <c r="AE878" s="81"/>
      <c r="AF878" s="81"/>
      <c r="AG878" s="81"/>
      <c r="AH878" s="81"/>
      <c r="AI878" s="81"/>
      <c r="AJ878" s="81"/>
      <c r="AK878" s="81"/>
      <c r="AL878" s="81"/>
      <c r="AM878" s="81"/>
      <c r="AN878" s="81"/>
      <c r="AO878" s="81"/>
    </row>
    <row r="879">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c r="AA879" s="81"/>
      <c r="AB879" s="81"/>
      <c r="AC879" s="81"/>
      <c r="AD879" s="81"/>
      <c r="AE879" s="81"/>
      <c r="AF879" s="81"/>
      <c r="AG879" s="81"/>
      <c r="AH879" s="81"/>
      <c r="AI879" s="81"/>
      <c r="AJ879" s="81"/>
      <c r="AK879" s="81"/>
      <c r="AL879" s="81"/>
      <c r="AM879" s="81"/>
      <c r="AN879" s="81"/>
      <c r="AO879" s="81"/>
    </row>
    <row r="880">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c r="AA880" s="81"/>
      <c r="AB880" s="81"/>
      <c r="AC880" s="81"/>
      <c r="AD880" s="81"/>
      <c r="AE880" s="81"/>
      <c r="AF880" s="81"/>
      <c r="AG880" s="81"/>
      <c r="AH880" s="81"/>
      <c r="AI880" s="81"/>
      <c r="AJ880" s="81"/>
      <c r="AK880" s="81"/>
      <c r="AL880" s="81"/>
      <c r="AM880" s="81"/>
      <c r="AN880" s="81"/>
      <c r="AO880" s="81"/>
    </row>
    <row r="881">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c r="AA881" s="81"/>
      <c r="AB881" s="81"/>
      <c r="AC881" s="81"/>
      <c r="AD881" s="81"/>
      <c r="AE881" s="81"/>
      <c r="AF881" s="81"/>
      <c r="AG881" s="81"/>
      <c r="AH881" s="81"/>
      <c r="AI881" s="81"/>
      <c r="AJ881" s="81"/>
      <c r="AK881" s="81"/>
      <c r="AL881" s="81"/>
      <c r="AM881" s="81"/>
      <c r="AN881" s="81"/>
      <c r="AO881" s="81"/>
    </row>
    <row r="882">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c r="AA882" s="81"/>
      <c r="AB882" s="81"/>
      <c r="AC882" s="81"/>
      <c r="AD882" s="81"/>
      <c r="AE882" s="81"/>
      <c r="AF882" s="81"/>
      <c r="AG882" s="81"/>
      <c r="AH882" s="81"/>
      <c r="AI882" s="81"/>
      <c r="AJ882" s="81"/>
      <c r="AK882" s="81"/>
      <c r="AL882" s="81"/>
      <c r="AM882" s="81"/>
      <c r="AN882" s="81"/>
      <c r="AO882" s="81"/>
    </row>
    <row r="883">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c r="AA883" s="81"/>
      <c r="AB883" s="81"/>
      <c r="AC883" s="81"/>
      <c r="AD883" s="81"/>
      <c r="AE883" s="81"/>
      <c r="AF883" s="81"/>
      <c r="AG883" s="81"/>
      <c r="AH883" s="81"/>
      <c r="AI883" s="81"/>
      <c r="AJ883" s="81"/>
      <c r="AK883" s="81"/>
      <c r="AL883" s="81"/>
      <c r="AM883" s="81"/>
      <c r="AN883" s="81"/>
      <c r="AO883" s="81"/>
    </row>
    <row r="884">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c r="AA884" s="81"/>
      <c r="AB884" s="81"/>
      <c r="AC884" s="81"/>
      <c r="AD884" s="81"/>
      <c r="AE884" s="81"/>
      <c r="AF884" s="81"/>
      <c r="AG884" s="81"/>
      <c r="AH884" s="81"/>
      <c r="AI884" s="81"/>
      <c r="AJ884" s="81"/>
      <c r="AK884" s="81"/>
      <c r="AL884" s="81"/>
      <c r="AM884" s="81"/>
      <c r="AN884" s="81"/>
      <c r="AO884" s="81"/>
    </row>
    <row r="885">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c r="AA885" s="81"/>
      <c r="AB885" s="81"/>
      <c r="AC885" s="81"/>
      <c r="AD885" s="81"/>
      <c r="AE885" s="81"/>
      <c r="AF885" s="81"/>
      <c r="AG885" s="81"/>
      <c r="AH885" s="81"/>
      <c r="AI885" s="81"/>
      <c r="AJ885" s="81"/>
      <c r="AK885" s="81"/>
      <c r="AL885" s="81"/>
      <c r="AM885" s="81"/>
      <c r="AN885" s="81"/>
      <c r="AO885" s="81"/>
    </row>
    <row r="886">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c r="AA886" s="81"/>
      <c r="AB886" s="81"/>
      <c r="AC886" s="81"/>
      <c r="AD886" s="81"/>
      <c r="AE886" s="81"/>
      <c r="AF886" s="81"/>
      <c r="AG886" s="81"/>
      <c r="AH886" s="81"/>
      <c r="AI886" s="81"/>
      <c r="AJ886" s="81"/>
      <c r="AK886" s="81"/>
      <c r="AL886" s="81"/>
      <c r="AM886" s="81"/>
      <c r="AN886" s="81"/>
      <c r="AO886" s="81"/>
    </row>
    <row r="887">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c r="AA887" s="81"/>
      <c r="AB887" s="81"/>
      <c r="AC887" s="81"/>
      <c r="AD887" s="81"/>
      <c r="AE887" s="81"/>
      <c r="AF887" s="81"/>
      <c r="AG887" s="81"/>
      <c r="AH887" s="81"/>
      <c r="AI887" s="81"/>
      <c r="AJ887" s="81"/>
      <c r="AK887" s="81"/>
      <c r="AL887" s="81"/>
      <c r="AM887" s="81"/>
      <c r="AN887" s="81"/>
      <c r="AO887" s="81"/>
    </row>
    <row r="888">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c r="AA888" s="81"/>
      <c r="AB888" s="81"/>
      <c r="AC888" s="81"/>
      <c r="AD888" s="81"/>
      <c r="AE888" s="81"/>
      <c r="AF888" s="81"/>
      <c r="AG888" s="81"/>
      <c r="AH888" s="81"/>
      <c r="AI888" s="81"/>
      <c r="AJ888" s="81"/>
      <c r="AK888" s="81"/>
      <c r="AL888" s="81"/>
      <c r="AM888" s="81"/>
      <c r="AN888" s="81"/>
      <c r="AO888" s="81"/>
    </row>
    <row r="889">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c r="AA889" s="81"/>
      <c r="AB889" s="81"/>
      <c r="AC889" s="81"/>
      <c r="AD889" s="81"/>
      <c r="AE889" s="81"/>
      <c r="AF889" s="81"/>
      <c r="AG889" s="81"/>
      <c r="AH889" s="81"/>
      <c r="AI889" s="81"/>
      <c r="AJ889" s="81"/>
      <c r="AK889" s="81"/>
      <c r="AL889" s="81"/>
      <c r="AM889" s="81"/>
      <c r="AN889" s="81"/>
      <c r="AO889" s="81"/>
    </row>
    <row r="890">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c r="AA890" s="81"/>
      <c r="AB890" s="81"/>
      <c r="AC890" s="81"/>
      <c r="AD890" s="81"/>
      <c r="AE890" s="81"/>
      <c r="AF890" s="81"/>
      <c r="AG890" s="81"/>
      <c r="AH890" s="81"/>
      <c r="AI890" s="81"/>
      <c r="AJ890" s="81"/>
      <c r="AK890" s="81"/>
      <c r="AL890" s="81"/>
      <c r="AM890" s="81"/>
      <c r="AN890" s="81"/>
      <c r="AO890" s="81"/>
    </row>
    <row r="891">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c r="AA891" s="81"/>
      <c r="AB891" s="81"/>
      <c r="AC891" s="81"/>
      <c r="AD891" s="81"/>
      <c r="AE891" s="81"/>
      <c r="AF891" s="81"/>
      <c r="AG891" s="81"/>
      <c r="AH891" s="81"/>
      <c r="AI891" s="81"/>
      <c r="AJ891" s="81"/>
      <c r="AK891" s="81"/>
      <c r="AL891" s="81"/>
      <c r="AM891" s="81"/>
      <c r="AN891" s="81"/>
      <c r="AO891" s="81"/>
    </row>
    <row r="892">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c r="AA892" s="81"/>
      <c r="AB892" s="81"/>
      <c r="AC892" s="81"/>
      <c r="AD892" s="81"/>
      <c r="AE892" s="81"/>
      <c r="AF892" s="81"/>
      <c r="AG892" s="81"/>
      <c r="AH892" s="81"/>
      <c r="AI892" s="81"/>
      <c r="AJ892" s="81"/>
      <c r="AK892" s="81"/>
      <c r="AL892" s="81"/>
      <c r="AM892" s="81"/>
      <c r="AN892" s="81"/>
      <c r="AO892" s="81"/>
    </row>
    <row r="893">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c r="AA893" s="81"/>
      <c r="AB893" s="81"/>
      <c r="AC893" s="81"/>
      <c r="AD893" s="81"/>
      <c r="AE893" s="81"/>
      <c r="AF893" s="81"/>
      <c r="AG893" s="81"/>
      <c r="AH893" s="81"/>
      <c r="AI893" s="81"/>
      <c r="AJ893" s="81"/>
      <c r="AK893" s="81"/>
      <c r="AL893" s="81"/>
      <c r="AM893" s="81"/>
      <c r="AN893" s="81"/>
      <c r="AO893" s="81"/>
    </row>
    <row r="894">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c r="AA894" s="81"/>
      <c r="AB894" s="81"/>
      <c r="AC894" s="81"/>
      <c r="AD894" s="81"/>
      <c r="AE894" s="81"/>
      <c r="AF894" s="81"/>
      <c r="AG894" s="81"/>
      <c r="AH894" s="81"/>
      <c r="AI894" s="81"/>
      <c r="AJ894" s="81"/>
      <c r="AK894" s="81"/>
      <c r="AL894" s="81"/>
      <c r="AM894" s="81"/>
      <c r="AN894" s="81"/>
      <c r="AO894" s="81"/>
    </row>
    <row r="895">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c r="AA895" s="81"/>
      <c r="AB895" s="81"/>
      <c r="AC895" s="81"/>
      <c r="AD895" s="81"/>
      <c r="AE895" s="81"/>
      <c r="AF895" s="81"/>
      <c r="AG895" s="81"/>
      <c r="AH895" s="81"/>
      <c r="AI895" s="81"/>
      <c r="AJ895" s="81"/>
      <c r="AK895" s="81"/>
      <c r="AL895" s="81"/>
      <c r="AM895" s="81"/>
      <c r="AN895" s="81"/>
      <c r="AO895" s="81"/>
    </row>
    <row r="896">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c r="AA896" s="81"/>
      <c r="AB896" s="81"/>
      <c r="AC896" s="81"/>
      <c r="AD896" s="81"/>
      <c r="AE896" s="81"/>
      <c r="AF896" s="81"/>
      <c r="AG896" s="81"/>
      <c r="AH896" s="81"/>
      <c r="AI896" s="81"/>
      <c r="AJ896" s="81"/>
      <c r="AK896" s="81"/>
      <c r="AL896" s="81"/>
      <c r="AM896" s="81"/>
      <c r="AN896" s="81"/>
      <c r="AO896" s="81"/>
    </row>
    <row r="897">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c r="AA897" s="81"/>
      <c r="AB897" s="81"/>
      <c r="AC897" s="81"/>
      <c r="AD897" s="81"/>
      <c r="AE897" s="81"/>
      <c r="AF897" s="81"/>
      <c r="AG897" s="81"/>
      <c r="AH897" s="81"/>
      <c r="AI897" s="81"/>
      <c r="AJ897" s="81"/>
      <c r="AK897" s="81"/>
      <c r="AL897" s="81"/>
      <c r="AM897" s="81"/>
      <c r="AN897" s="81"/>
      <c r="AO897" s="81"/>
    </row>
    <row r="898">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c r="AA898" s="81"/>
      <c r="AB898" s="81"/>
      <c r="AC898" s="81"/>
      <c r="AD898" s="81"/>
      <c r="AE898" s="81"/>
      <c r="AF898" s="81"/>
      <c r="AG898" s="81"/>
      <c r="AH898" s="81"/>
      <c r="AI898" s="81"/>
      <c r="AJ898" s="81"/>
      <c r="AK898" s="81"/>
      <c r="AL898" s="81"/>
      <c r="AM898" s="81"/>
      <c r="AN898" s="81"/>
      <c r="AO898" s="81"/>
    </row>
    <row r="899">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c r="AA899" s="81"/>
      <c r="AB899" s="81"/>
      <c r="AC899" s="81"/>
      <c r="AD899" s="81"/>
      <c r="AE899" s="81"/>
      <c r="AF899" s="81"/>
      <c r="AG899" s="81"/>
      <c r="AH899" s="81"/>
      <c r="AI899" s="81"/>
      <c r="AJ899" s="81"/>
      <c r="AK899" s="81"/>
      <c r="AL899" s="81"/>
      <c r="AM899" s="81"/>
      <c r="AN899" s="81"/>
      <c r="AO899" s="81"/>
    </row>
    <row r="900">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c r="AA900" s="81"/>
      <c r="AB900" s="81"/>
      <c r="AC900" s="81"/>
      <c r="AD900" s="81"/>
      <c r="AE900" s="81"/>
      <c r="AF900" s="81"/>
      <c r="AG900" s="81"/>
      <c r="AH900" s="81"/>
      <c r="AI900" s="81"/>
      <c r="AJ900" s="81"/>
      <c r="AK900" s="81"/>
      <c r="AL900" s="81"/>
      <c r="AM900" s="81"/>
      <c r="AN900" s="81"/>
      <c r="AO900" s="81"/>
    </row>
    <row r="901">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c r="AA901" s="81"/>
      <c r="AB901" s="81"/>
      <c r="AC901" s="81"/>
      <c r="AD901" s="81"/>
      <c r="AE901" s="81"/>
      <c r="AF901" s="81"/>
      <c r="AG901" s="81"/>
      <c r="AH901" s="81"/>
      <c r="AI901" s="81"/>
      <c r="AJ901" s="81"/>
      <c r="AK901" s="81"/>
      <c r="AL901" s="81"/>
      <c r="AM901" s="81"/>
      <c r="AN901" s="81"/>
      <c r="AO901" s="81"/>
    </row>
    <row r="902">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c r="AA902" s="81"/>
      <c r="AB902" s="81"/>
      <c r="AC902" s="81"/>
      <c r="AD902" s="81"/>
      <c r="AE902" s="81"/>
      <c r="AF902" s="81"/>
      <c r="AG902" s="81"/>
      <c r="AH902" s="81"/>
      <c r="AI902" s="81"/>
      <c r="AJ902" s="81"/>
      <c r="AK902" s="81"/>
      <c r="AL902" s="81"/>
      <c r="AM902" s="81"/>
      <c r="AN902" s="81"/>
      <c r="AO902" s="81"/>
    </row>
    <row r="903">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c r="AA903" s="81"/>
      <c r="AB903" s="81"/>
      <c r="AC903" s="81"/>
      <c r="AD903" s="81"/>
      <c r="AE903" s="81"/>
      <c r="AF903" s="81"/>
      <c r="AG903" s="81"/>
      <c r="AH903" s="81"/>
      <c r="AI903" s="81"/>
      <c r="AJ903" s="81"/>
      <c r="AK903" s="81"/>
      <c r="AL903" s="81"/>
      <c r="AM903" s="81"/>
      <c r="AN903" s="81"/>
      <c r="AO903" s="81"/>
    </row>
    <row r="904">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c r="AA904" s="81"/>
      <c r="AB904" s="81"/>
      <c r="AC904" s="81"/>
      <c r="AD904" s="81"/>
      <c r="AE904" s="81"/>
      <c r="AF904" s="81"/>
      <c r="AG904" s="81"/>
      <c r="AH904" s="81"/>
      <c r="AI904" s="81"/>
      <c r="AJ904" s="81"/>
      <c r="AK904" s="81"/>
      <c r="AL904" s="81"/>
      <c r="AM904" s="81"/>
      <c r="AN904" s="81"/>
      <c r="AO904" s="81"/>
    </row>
    <row r="905">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c r="AA905" s="81"/>
      <c r="AB905" s="81"/>
      <c r="AC905" s="81"/>
      <c r="AD905" s="81"/>
      <c r="AE905" s="81"/>
      <c r="AF905" s="81"/>
      <c r="AG905" s="81"/>
      <c r="AH905" s="81"/>
      <c r="AI905" s="81"/>
      <c r="AJ905" s="81"/>
      <c r="AK905" s="81"/>
      <c r="AL905" s="81"/>
      <c r="AM905" s="81"/>
      <c r="AN905" s="81"/>
      <c r="AO905" s="81"/>
    </row>
    <row r="906">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c r="AA906" s="81"/>
      <c r="AB906" s="81"/>
      <c r="AC906" s="81"/>
      <c r="AD906" s="81"/>
      <c r="AE906" s="81"/>
      <c r="AF906" s="81"/>
      <c r="AG906" s="81"/>
      <c r="AH906" s="81"/>
      <c r="AI906" s="81"/>
      <c r="AJ906" s="81"/>
      <c r="AK906" s="81"/>
      <c r="AL906" s="81"/>
      <c r="AM906" s="81"/>
      <c r="AN906" s="81"/>
      <c r="AO906" s="81"/>
    </row>
    <row r="907">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c r="AA907" s="81"/>
      <c r="AB907" s="81"/>
      <c r="AC907" s="81"/>
      <c r="AD907" s="81"/>
      <c r="AE907" s="81"/>
      <c r="AF907" s="81"/>
      <c r="AG907" s="81"/>
      <c r="AH907" s="81"/>
      <c r="AI907" s="81"/>
      <c r="AJ907" s="81"/>
      <c r="AK907" s="81"/>
      <c r="AL907" s="81"/>
      <c r="AM907" s="81"/>
      <c r="AN907" s="81"/>
      <c r="AO907" s="81"/>
    </row>
    <row r="908">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c r="AA908" s="81"/>
      <c r="AB908" s="81"/>
      <c r="AC908" s="81"/>
      <c r="AD908" s="81"/>
      <c r="AE908" s="81"/>
      <c r="AF908" s="81"/>
      <c r="AG908" s="81"/>
      <c r="AH908" s="81"/>
      <c r="AI908" s="81"/>
      <c r="AJ908" s="81"/>
      <c r="AK908" s="81"/>
      <c r="AL908" s="81"/>
      <c r="AM908" s="81"/>
      <c r="AN908" s="81"/>
      <c r="AO908" s="81"/>
    </row>
    <row r="909">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c r="AA909" s="81"/>
      <c r="AB909" s="81"/>
      <c r="AC909" s="81"/>
      <c r="AD909" s="81"/>
      <c r="AE909" s="81"/>
      <c r="AF909" s="81"/>
      <c r="AG909" s="81"/>
      <c r="AH909" s="81"/>
      <c r="AI909" s="81"/>
      <c r="AJ909" s="81"/>
      <c r="AK909" s="81"/>
      <c r="AL909" s="81"/>
      <c r="AM909" s="81"/>
      <c r="AN909" s="81"/>
      <c r="AO909" s="81"/>
    </row>
    <row r="910">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c r="AA910" s="81"/>
      <c r="AB910" s="81"/>
      <c r="AC910" s="81"/>
      <c r="AD910" s="81"/>
      <c r="AE910" s="81"/>
      <c r="AF910" s="81"/>
      <c r="AG910" s="81"/>
      <c r="AH910" s="81"/>
      <c r="AI910" s="81"/>
      <c r="AJ910" s="81"/>
      <c r="AK910" s="81"/>
      <c r="AL910" s="81"/>
      <c r="AM910" s="81"/>
      <c r="AN910" s="81"/>
      <c r="AO910" s="81"/>
    </row>
    <row r="911">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c r="AA911" s="81"/>
      <c r="AB911" s="81"/>
      <c r="AC911" s="81"/>
      <c r="AD911" s="81"/>
      <c r="AE911" s="81"/>
      <c r="AF911" s="81"/>
      <c r="AG911" s="81"/>
      <c r="AH911" s="81"/>
      <c r="AI911" s="81"/>
      <c r="AJ911" s="81"/>
      <c r="AK911" s="81"/>
      <c r="AL911" s="81"/>
      <c r="AM911" s="81"/>
      <c r="AN911" s="81"/>
      <c r="AO911" s="81"/>
    </row>
    <row r="912">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c r="AA912" s="81"/>
      <c r="AB912" s="81"/>
      <c r="AC912" s="81"/>
      <c r="AD912" s="81"/>
      <c r="AE912" s="81"/>
      <c r="AF912" s="81"/>
      <c r="AG912" s="81"/>
      <c r="AH912" s="81"/>
      <c r="AI912" s="81"/>
      <c r="AJ912" s="81"/>
      <c r="AK912" s="81"/>
      <c r="AL912" s="81"/>
      <c r="AM912" s="81"/>
      <c r="AN912" s="81"/>
      <c r="AO912" s="81"/>
    </row>
    <row r="913">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c r="AA913" s="81"/>
      <c r="AB913" s="81"/>
      <c r="AC913" s="81"/>
      <c r="AD913" s="81"/>
      <c r="AE913" s="81"/>
      <c r="AF913" s="81"/>
      <c r="AG913" s="81"/>
      <c r="AH913" s="81"/>
      <c r="AI913" s="81"/>
      <c r="AJ913" s="81"/>
      <c r="AK913" s="81"/>
      <c r="AL913" s="81"/>
      <c r="AM913" s="81"/>
      <c r="AN913" s="81"/>
      <c r="AO913" s="81"/>
    </row>
    <row r="914">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c r="AA914" s="81"/>
      <c r="AB914" s="81"/>
      <c r="AC914" s="81"/>
      <c r="AD914" s="81"/>
      <c r="AE914" s="81"/>
      <c r="AF914" s="81"/>
      <c r="AG914" s="81"/>
      <c r="AH914" s="81"/>
      <c r="AI914" s="81"/>
      <c r="AJ914" s="81"/>
      <c r="AK914" s="81"/>
      <c r="AL914" s="81"/>
      <c r="AM914" s="81"/>
      <c r="AN914" s="81"/>
      <c r="AO914" s="81"/>
    </row>
    <row r="915">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c r="AA915" s="81"/>
      <c r="AB915" s="81"/>
      <c r="AC915" s="81"/>
      <c r="AD915" s="81"/>
      <c r="AE915" s="81"/>
      <c r="AF915" s="81"/>
      <c r="AG915" s="81"/>
      <c r="AH915" s="81"/>
      <c r="AI915" s="81"/>
      <c r="AJ915" s="81"/>
      <c r="AK915" s="81"/>
      <c r="AL915" s="81"/>
      <c r="AM915" s="81"/>
      <c r="AN915" s="81"/>
      <c r="AO915" s="81"/>
    </row>
    <row r="916">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c r="AA916" s="81"/>
      <c r="AB916" s="81"/>
      <c r="AC916" s="81"/>
      <c r="AD916" s="81"/>
      <c r="AE916" s="81"/>
      <c r="AF916" s="81"/>
      <c r="AG916" s="81"/>
      <c r="AH916" s="81"/>
      <c r="AI916" s="81"/>
      <c r="AJ916" s="81"/>
      <c r="AK916" s="81"/>
      <c r="AL916" s="81"/>
      <c r="AM916" s="81"/>
      <c r="AN916" s="81"/>
      <c r="AO916" s="81"/>
    </row>
    <row r="917">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c r="AA917" s="81"/>
      <c r="AB917" s="81"/>
      <c r="AC917" s="81"/>
      <c r="AD917" s="81"/>
      <c r="AE917" s="81"/>
      <c r="AF917" s="81"/>
      <c r="AG917" s="81"/>
      <c r="AH917" s="81"/>
      <c r="AI917" s="81"/>
      <c r="AJ917" s="81"/>
      <c r="AK917" s="81"/>
      <c r="AL917" s="81"/>
      <c r="AM917" s="81"/>
      <c r="AN917" s="81"/>
      <c r="AO917" s="81"/>
    </row>
    <row r="918">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c r="AA918" s="81"/>
      <c r="AB918" s="81"/>
      <c r="AC918" s="81"/>
      <c r="AD918" s="81"/>
      <c r="AE918" s="81"/>
      <c r="AF918" s="81"/>
      <c r="AG918" s="81"/>
      <c r="AH918" s="81"/>
      <c r="AI918" s="81"/>
      <c r="AJ918" s="81"/>
      <c r="AK918" s="81"/>
      <c r="AL918" s="81"/>
      <c r="AM918" s="81"/>
      <c r="AN918" s="81"/>
      <c r="AO918" s="81"/>
    </row>
    <row r="919">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c r="AA919" s="81"/>
      <c r="AB919" s="81"/>
      <c r="AC919" s="81"/>
      <c r="AD919" s="81"/>
      <c r="AE919" s="81"/>
      <c r="AF919" s="81"/>
      <c r="AG919" s="81"/>
      <c r="AH919" s="81"/>
      <c r="AI919" s="81"/>
      <c r="AJ919" s="81"/>
      <c r="AK919" s="81"/>
      <c r="AL919" s="81"/>
      <c r="AM919" s="81"/>
      <c r="AN919" s="81"/>
      <c r="AO919" s="81"/>
    </row>
    <row r="920">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c r="AA920" s="81"/>
      <c r="AB920" s="81"/>
      <c r="AC920" s="81"/>
      <c r="AD920" s="81"/>
      <c r="AE920" s="81"/>
      <c r="AF920" s="81"/>
      <c r="AG920" s="81"/>
      <c r="AH920" s="81"/>
      <c r="AI920" s="81"/>
      <c r="AJ920" s="81"/>
      <c r="AK920" s="81"/>
      <c r="AL920" s="81"/>
      <c r="AM920" s="81"/>
      <c r="AN920" s="81"/>
      <c r="AO920" s="81"/>
    </row>
    <row r="921">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c r="AA921" s="81"/>
      <c r="AB921" s="81"/>
      <c r="AC921" s="81"/>
      <c r="AD921" s="81"/>
      <c r="AE921" s="81"/>
      <c r="AF921" s="81"/>
      <c r="AG921" s="81"/>
      <c r="AH921" s="81"/>
      <c r="AI921" s="81"/>
      <c r="AJ921" s="81"/>
      <c r="AK921" s="81"/>
      <c r="AL921" s="81"/>
      <c r="AM921" s="81"/>
      <c r="AN921" s="81"/>
      <c r="AO921" s="81"/>
    </row>
    <row r="922">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c r="AA922" s="81"/>
      <c r="AB922" s="81"/>
      <c r="AC922" s="81"/>
      <c r="AD922" s="81"/>
      <c r="AE922" s="81"/>
      <c r="AF922" s="81"/>
      <c r="AG922" s="81"/>
      <c r="AH922" s="81"/>
      <c r="AI922" s="81"/>
      <c r="AJ922" s="81"/>
      <c r="AK922" s="81"/>
      <c r="AL922" s="81"/>
      <c r="AM922" s="81"/>
      <c r="AN922" s="81"/>
      <c r="AO922" s="81"/>
    </row>
    <row r="923">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c r="AA923" s="81"/>
      <c r="AB923" s="81"/>
      <c r="AC923" s="81"/>
      <c r="AD923" s="81"/>
      <c r="AE923" s="81"/>
      <c r="AF923" s="81"/>
      <c r="AG923" s="81"/>
      <c r="AH923" s="81"/>
      <c r="AI923" s="81"/>
      <c r="AJ923" s="81"/>
      <c r="AK923" s="81"/>
      <c r="AL923" s="81"/>
      <c r="AM923" s="81"/>
      <c r="AN923" s="81"/>
      <c r="AO923" s="81"/>
    </row>
    <row r="924">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c r="AA924" s="81"/>
      <c r="AB924" s="81"/>
      <c r="AC924" s="81"/>
      <c r="AD924" s="81"/>
      <c r="AE924" s="81"/>
      <c r="AF924" s="81"/>
      <c r="AG924" s="81"/>
      <c r="AH924" s="81"/>
      <c r="AI924" s="81"/>
      <c r="AJ924" s="81"/>
      <c r="AK924" s="81"/>
      <c r="AL924" s="81"/>
      <c r="AM924" s="81"/>
      <c r="AN924" s="81"/>
      <c r="AO924" s="81"/>
    </row>
    <row r="925">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c r="AA925" s="81"/>
      <c r="AB925" s="81"/>
      <c r="AC925" s="81"/>
      <c r="AD925" s="81"/>
      <c r="AE925" s="81"/>
      <c r="AF925" s="81"/>
      <c r="AG925" s="81"/>
      <c r="AH925" s="81"/>
      <c r="AI925" s="81"/>
      <c r="AJ925" s="81"/>
      <c r="AK925" s="81"/>
      <c r="AL925" s="81"/>
      <c r="AM925" s="81"/>
      <c r="AN925" s="81"/>
      <c r="AO925" s="81"/>
    </row>
    <row r="926">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c r="AA926" s="81"/>
      <c r="AB926" s="81"/>
      <c r="AC926" s="81"/>
      <c r="AD926" s="81"/>
      <c r="AE926" s="81"/>
      <c r="AF926" s="81"/>
      <c r="AG926" s="81"/>
      <c r="AH926" s="81"/>
      <c r="AI926" s="81"/>
      <c r="AJ926" s="81"/>
      <c r="AK926" s="81"/>
      <c r="AL926" s="81"/>
      <c r="AM926" s="81"/>
      <c r="AN926" s="81"/>
      <c r="AO926" s="81"/>
    </row>
    <row r="927">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c r="AA927" s="81"/>
      <c r="AB927" s="81"/>
      <c r="AC927" s="81"/>
      <c r="AD927" s="81"/>
      <c r="AE927" s="81"/>
      <c r="AF927" s="81"/>
      <c r="AG927" s="81"/>
      <c r="AH927" s="81"/>
      <c r="AI927" s="81"/>
      <c r="AJ927" s="81"/>
      <c r="AK927" s="81"/>
      <c r="AL927" s="81"/>
      <c r="AM927" s="81"/>
      <c r="AN927" s="81"/>
      <c r="AO927" s="81"/>
    </row>
    <row r="928">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c r="AA928" s="81"/>
      <c r="AB928" s="81"/>
      <c r="AC928" s="81"/>
      <c r="AD928" s="81"/>
      <c r="AE928" s="81"/>
      <c r="AF928" s="81"/>
      <c r="AG928" s="81"/>
      <c r="AH928" s="81"/>
      <c r="AI928" s="81"/>
      <c r="AJ928" s="81"/>
      <c r="AK928" s="81"/>
      <c r="AL928" s="81"/>
      <c r="AM928" s="81"/>
      <c r="AN928" s="81"/>
      <c r="AO928" s="81"/>
    </row>
    <row r="929">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c r="AA929" s="81"/>
      <c r="AB929" s="81"/>
      <c r="AC929" s="81"/>
      <c r="AD929" s="81"/>
      <c r="AE929" s="81"/>
      <c r="AF929" s="81"/>
      <c r="AG929" s="81"/>
      <c r="AH929" s="81"/>
      <c r="AI929" s="81"/>
      <c r="AJ929" s="81"/>
      <c r="AK929" s="81"/>
      <c r="AL929" s="81"/>
      <c r="AM929" s="81"/>
      <c r="AN929" s="81"/>
      <c r="AO929" s="81"/>
    </row>
    <row r="930">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c r="AA930" s="81"/>
      <c r="AB930" s="81"/>
      <c r="AC930" s="81"/>
      <c r="AD930" s="81"/>
      <c r="AE930" s="81"/>
      <c r="AF930" s="81"/>
      <c r="AG930" s="81"/>
      <c r="AH930" s="81"/>
      <c r="AI930" s="81"/>
      <c r="AJ930" s="81"/>
      <c r="AK930" s="81"/>
      <c r="AL930" s="81"/>
      <c r="AM930" s="81"/>
      <c r="AN930" s="81"/>
      <c r="AO930" s="81"/>
    </row>
    <row r="931">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c r="AA931" s="81"/>
      <c r="AB931" s="81"/>
      <c r="AC931" s="81"/>
      <c r="AD931" s="81"/>
      <c r="AE931" s="81"/>
      <c r="AF931" s="81"/>
      <c r="AG931" s="81"/>
      <c r="AH931" s="81"/>
      <c r="AI931" s="81"/>
      <c r="AJ931" s="81"/>
      <c r="AK931" s="81"/>
      <c r="AL931" s="81"/>
      <c r="AM931" s="81"/>
      <c r="AN931" s="81"/>
      <c r="AO931" s="81"/>
    </row>
    <row r="932">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c r="AA932" s="81"/>
      <c r="AB932" s="81"/>
      <c r="AC932" s="81"/>
      <c r="AD932" s="81"/>
      <c r="AE932" s="81"/>
      <c r="AF932" s="81"/>
      <c r="AG932" s="81"/>
      <c r="AH932" s="81"/>
      <c r="AI932" s="81"/>
      <c r="AJ932" s="81"/>
      <c r="AK932" s="81"/>
      <c r="AL932" s="81"/>
      <c r="AM932" s="81"/>
      <c r="AN932" s="81"/>
      <c r="AO932" s="81"/>
    </row>
    <row r="933">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c r="AA933" s="81"/>
      <c r="AB933" s="81"/>
      <c r="AC933" s="81"/>
      <c r="AD933" s="81"/>
      <c r="AE933" s="81"/>
      <c r="AF933" s="81"/>
      <c r="AG933" s="81"/>
      <c r="AH933" s="81"/>
      <c r="AI933" s="81"/>
      <c r="AJ933" s="81"/>
      <c r="AK933" s="81"/>
      <c r="AL933" s="81"/>
      <c r="AM933" s="81"/>
      <c r="AN933" s="81"/>
      <c r="AO933" s="81"/>
    </row>
    <row r="934">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c r="AA934" s="81"/>
      <c r="AB934" s="81"/>
      <c r="AC934" s="81"/>
      <c r="AD934" s="81"/>
      <c r="AE934" s="81"/>
      <c r="AF934" s="81"/>
      <c r="AG934" s="81"/>
      <c r="AH934" s="81"/>
      <c r="AI934" s="81"/>
      <c r="AJ934" s="81"/>
      <c r="AK934" s="81"/>
      <c r="AL934" s="81"/>
      <c r="AM934" s="81"/>
      <c r="AN934" s="81"/>
      <c r="AO934" s="81"/>
    </row>
    <row r="935">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c r="AA935" s="81"/>
      <c r="AB935" s="81"/>
      <c r="AC935" s="81"/>
      <c r="AD935" s="81"/>
      <c r="AE935" s="81"/>
      <c r="AF935" s="81"/>
      <c r="AG935" s="81"/>
      <c r="AH935" s="81"/>
      <c r="AI935" s="81"/>
      <c r="AJ935" s="81"/>
      <c r="AK935" s="81"/>
      <c r="AL935" s="81"/>
      <c r="AM935" s="81"/>
      <c r="AN935" s="81"/>
      <c r="AO935" s="81"/>
    </row>
    <row r="936">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c r="AA936" s="81"/>
      <c r="AB936" s="81"/>
      <c r="AC936" s="81"/>
      <c r="AD936" s="81"/>
      <c r="AE936" s="81"/>
      <c r="AF936" s="81"/>
      <c r="AG936" s="81"/>
      <c r="AH936" s="81"/>
      <c r="AI936" s="81"/>
      <c r="AJ936" s="81"/>
      <c r="AK936" s="81"/>
      <c r="AL936" s="81"/>
      <c r="AM936" s="81"/>
      <c r="AN936" s="81"/>
      <c r="AO936" s="81"/>
    </row>
    <row r="937">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c r="AA937" s="81"/>
      <c r="AB937" s="81"/>
      <c r="AC937" s="81"/>
      <c r="AD937" s="81"/>
      <c r="AE937" s="81"/>
      <c r="AF937" s="81"/>
      <c r="AG937" s="81"/>
      <c r="AH937" s="81"/>
      <c r="AI937" s="81"/>
      <c r="AJ937" s="81"/>
      <c r="AK937" s="81"/>
      <c r="AL937" s="81"/>
      <c r="AM937" s="81"/>
      <c r="AN937" s="81"/>
      <c r="AO937" s="81"/>
    </row>
    <row r="938">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c r="AA938" s="81"/>
      <c r="AB938" s="81"/>
      <c r="AC938" s="81"/>
      <c r="AD938" s="81"/>
      <c r="AE938" s="81"/>
      <c r="AF938" s="81"/>
      <c r="AG938" s="81"/>
      <c r="AH938" s="81"/>
      <c r="AI938" s="81"/>
      <c r="AJ938" s="81"/>
      <c r="AK938" s="81"/>
      <c r="AL938" s="81"/>
      <c r="AM938" s="81"/>
      <c r="AN938" s="81"/>
      <c r="AO938" s="81"/>
    </row>
    <row r="939">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c r="AA939" s="81"/>
      <c r="AB939" s="81"/>
      <c r="AC939" s="81"/>
      <c r="AD939" s="81"/>
      <c r="AE939" s="81"/>
      <c r="AF939" s="81"/>
      <c r="AG939" s="81"/>
      <c r="AH939" s="81"/>
      <c r="AI939" s="81"/>
      <c r="AJ939" s="81"/>
      <c r="AK939" s="81"/>
      <c r="AL939" s="81"/>
      <c r="AM939" s="81"/>
      <c r="AN939" s="81"/>
      <c r="AO939" s="81"/>
    </row>
    <row r="940">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c r="AA940" s="81"/>
      <c r="AB940" s="81"/>
      <c r="AC940" s="81"/>
      <c r="AD940" s="81"/>
      <c r="AE940" s="81"/>
      <c r="AF940" s="81"/>
      <c r="AG940" s="81"/>
      <c r="AH940" s="81"/>
      <c r="AI940" s="81"/>
      <c r="AJ940" s="81"/>
      <c r="AK940" s="81"/>
      <c r="AL940" s="81"/>
      <c r="AM940" s="81"/>
      <c r="AN940" s="81"/>
      <c r="AO940" s="81"/>
    </row>
    <row r="941">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c r="AA941" s="81"/>
      <c r="AB941" s="81"/>
      <c r="AC941" s="81"/>
      <c r="AD941" s="81"/>
      <c r="AE941" s="81"/>
      <c r="AF941" s="81"/>
      <c r="AG941" s="81"/>
      <c r="AH941" s="81"/>
      <c r="AI941" s="81"/>
      <c r="AJ941" s="81"/>
      <c r="AK941" s="81"/>
      <c r="AL941" s="81"/>
      <c r="AM941" s="81"/>
      <c r="AN941" s="81"/>
      <c r="AO941" s="81"/>
    </row>
    <row r="942">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c r="AA942" s="81"/>
      <c r="AB942" s="81"/>
      <c r="AC942" s="81"/>
      <c r="AD942" s="81"/>
      <c r="AE942" s="81"/>
      <c r="AF942" s="81"/>
      <c r="AG942" s="81"/>
      <c r="AH942" s="81"/>
      <c r="AI942" s="81"/>
      <c r="AJ942" s="81"/>
      <c r="AK942" s="81"/>
      <c r="AL942" s="81"/>
      <c r="AM942" s="81"/>
      <c r="AN942" s="81"/>
      <c r="AO942" s="81"/>
    </row>
    <row r="943">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c r="AA943" s="81"/>
      <c r="AB943" s="81"/>
      <c r="AC943" s="81"/>
      <c r="AD943" s="81"/>
      <c r="AE943" s="81"/>
      <c r="AF943" s="81"/>
      <c r="AG943" s="81"/>
      <c r="AH943" s="81"/>
      <c r="AI943" s="81"/>
      <c r="AJ943" s="81"/>
      <c r="AK943" s="81"/>
      <c r="AL943" s="81"/>
      <c r="AM943" s="81"/>
      <c r="AN943" s="81"/>
      <c r="AO943" s="81"/>
    </row>
    <row r="944">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c r="AA944" s="81"/>
      <c r="AB944" s="81"/>
      <c r="AC944" s="81"/>
      <c r="AD944" s="81"/>
      <c r="AE944" s="81"/>
      <c r="AF944" s="81"/>
      <c r="AG944" s="81"/>
      <c r="AH944" s="81"/>
      <c r="AI944" s="81"/>
      <c r="AJ944" s="81"/>
      <c r="AK944" s="81"/>
      <c r="AL944" s="81"/>
      <c r="AM944" s="81"/>
      <c r="AN944" s="81"/>
      <c r="AO944" s="81"/>
    </row>
    <row r="945">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c r="AA945" s="81"/>
      <c r="AB945" s="81"/>
      <c r="AC945" s="81"/>
      <c r="AD945" s="81"/>
      <c r="AE945" s="81"/>
      <c r="AF945" s="81"/>
      <c r="AG945" s="81"/>
      <c r="AH945" s="81"/>
      <c r="AI945" s="81"/>
      <c r="AJ945" s="81"/>
      <c r="AK945" s="81"/>
      <c r="AL945" s="81"/>
      <c r="AM945" s="81"/>
      <c r="AN945" s="81"/>
      <c r="AO945" s="81"/>
    </row>
    <row r="946">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c r="AA946" s="81"/>
      <c r="AB946" s="81"/>
      <c r="AC946" s="81"/>
      <c r="AD946" s="81"/>
      <c r="AE946" s="81"/>
      <c r="AF946" s="81"/>
      <c r="AG946" s="81"/>
      <c r="AH946" s="81"/>
      <c r="AI946" s="81"/>
      <c r="AJ946" s="81"/>
      <c r="AK946" s="81"/>
      <c r="AL946" s="81"/>
      <c r="AM946" s="81"/>
      <c r="AN946" s="81"/>
      <c r="AO946" s="81"/>
    </row>
    <row r="947">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c r="AA947" s="81"/>
      <c r="AB947" s="81"/>
      <c r="AC947" s="81"/>
      <c r="AD947" s="81"/>
      <c r="AE947" s="81"/>
      <c r="AF947" s="81"/>
      <c r="AG947" s="81"/>
      <c r="AH947" s="81"/>
      <c r="AI947" s="81"/>
      <c r="AJ947" s="81"/>
      <c r="AK947" s="81"/>
      <c r="AL947" s="81"/>
      <c r="AM947" s="81"/>
      <c r="AN947" s="81"/>
      <c r="AO947" s="81"/>
    </row>
    <row r="948">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c r="AA948" s="81"/>
      <c r="AB948" s="81"/>
      <c r="AC948" s="81"/>
      <c r="AD948" s="81"/>
      <c r="AE948" s="81"/>
      <c r="AF948" s="81"/>
      <c r="AG948" s="81"/>
      <c r="AH948" s="81"/>
      <c r="AI948" s="81"/>
      <c r="AJ948" s="81"/>
      <c r="AK948" s="81"/>
      <c r="AL948" s="81"/>
      <c r="AM948" s="81"/>
      <c r="AN948" s="81"/>
      <c r="AO948" s="81"/>
    </row>
    <row r="949">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c r="AA949" s="81"/>
      <c r="AB949" s="81"/>
      <c r="AC949" s="81"/>
      <c r="AD949" s="81"/>
      <c r="AE949" s="81"/>
      <c r="AF949" s="81"/>
      <c r="AG949" s="81"/>
      <c r="AH949" s="81"/>
      <c r="AI949" s="81"/>
      <c r="AJ949" s="81"/>
      <c r="AK949" s="81"/>
      <c r="AL949" s="81"/>
      <c r="AM949" s="81"/>
      <c r="AN949" s="81"/>
      <c r="AO949" s="81"/>
    </row>
    <row r="950">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c r="AA950" s="81"/>
      <c r="AB950" s="81"/>
      <c r="AC950" s="81"/>
      <c r="AD950" s="81"/>
      <c r="AE950" s="81"/>
      <c r="AF950" s="81"/>
      <c r="AG950" s="81"/>
      <c r="AH950" s="81"/>
      <c r="AI950" s="81"/>
      <c r="AJ950" s="81"/>
      <c r="AK950" s="81"/>
      <c r="AL950" s="81"/>
      <c r="AM950" s="81"/>
      <c r="AN950" s="81"/>
      <c r="AO950" s="81"/>
    </row>
    <row r="951">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c r="AA951" s="81"/>
      <c r="AB951" s="81"/>
      <c r="AC951" s="81"/>
      <c r="AD951" s="81"/>
      <c r="AE951" s="81"/>
      <c r="AF951" s="81"/>
      <c r="AG951" s="81"/>
      <c r="AH951" s="81"/>
      <c r="AI951" s="81"/>
      <c r="AJ951" s="81"/>
      <c r="AK951" s="81"/>
      <c r="AL951" s="81"/>
      <c r="AM951" s="81"/>
      <c r="AN951" s="81"/>
      <c r="AO951" s="81"/>
    </row>
    <row r="952">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c r="AA952" s="81"/>
      <c r="AB952" s="81"/>
      <c r="AC952" s="81"/>
      <c r="AD952" s="81"/>
      <c r="AE952" s="81"/>
      <c r="AF952" s="81"/>
      <c r="AG952" s="81"/>
      <c r="AH952" s="81"/>
      <c r="AI952" s="81"/>
      <c r="AJ952" s="81"/>
      <c r="AK952" s="81"/>
      <c r="AL952" s="81"/>
      <c r="AM952" s="81"/>
      <c r="AN952" s="81"/>
      <c r="AO952" s="81"/>
    </row>
    <row r="953">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c r="AA953" s="81"/>
      <c r="AB953" s="81"/>
      <c r="AC953" s="81"/>
      <c r="AD953" s="81"/>
      <c r="AE953" s="81"/>
      <c r="AF953" s="81"/>
      <c r="AG953" s="81"/>
      <c r="AH953" s="81"/>
      <c r="AI953" s="81"/>
      <c r="AJ953" s="81"/>
      <c r="AK953" s="81"/>
      <c r="AL953" s="81"/>
      <c r="AM953" s="81"/>
      <c r="AN953" s="81"/>
      <c r="AO953" s="81"/>
    </row>
    <row r="954">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c r="AA954" s="81"/>
      <c r="AB954" s="81"/>
      <c r="AC954" s="81"/>
      <c r="AD954" s="81"/>
      <c r="AE954" s="81"/>
      <c r="AF954" s="81"/>
      <c r="AG954" s="81"/>
      <c r="AH954" s="81"/>
      <c r="AI954" s="81"/>
      <c r="AJ954" s="81"/>
      <c r="AK954" s="81"/>
      <c r="AL954" s="81"/>
      <c r="AM954" s="81"/>
      <c r="AN954" s="81"/>
      <c r="AO954" s="81"/>
    </row>
    <row r="955">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c r="AA955" s="81"/>
      <c r="AB955" s="81"/>
      <c r="AC955" s="81"/>
      <c r="AD955" s="81"/>
      <c r="AE955" s="81"/>
      <c r="AF955" s="81"/>
      <c r="AG955" s="81"/>
      <c r="AH955" s="81"/>
      <c r="AI955" s="81"/>
      <c r="AJ955" s="81"/>
      <c r="AK955" s="81"/>
      <c r="AL955" s="81"/>
      <c r="AM955" s="81"/>
      <c r="AN955" s="81"/>
      <c r="AO955" s="81"/>
    </row>
    <row r="956">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c r="AA956" s="81"/>
      <c r="AB956" s="81"/>
      <c r="AC956" s="81"/>
      <c r="AD956" s="81"/>
      <c r="AE956" s="81"/>
      <c r="AF956" s="81"/>
      <c r="AG956" s="81"/>
      <c r="AH956" s="81"/>
      <c r="AI956" s="81"/>
      <c r="AJ956" s="81"/>
      <c r="AK956" s="81"/>
      <c r="AL956" s="81"/>
      <c r="AM956" s="81"/>
      <c r="AN956" s="81"/>
      <c r="AO956" s="81"/>
    </row>
    <row r="957">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c r="AA957" s="81"/>
      <c r="AB957" s="81"/>
      <c r="AC957" s="81"/>
      <c r="AD957" s="81"/>
      <c r="AE957" s="81"/>
      <c r="AF957" s="81"/>
      <c r="AG957" s="81"/>
      <c r="AH957" s="81"/>
      <c r="AI957" s="81"/>
      <c r="AJ957" s="81"/>
      <c r="AK957" s="81"/>
      <c r="AL957" s="81"/>
      <c r="AM957" s="81"/>
      <c r="AN957" s="81"/>
      <c r="AO957" s="81"/>
    </row>
    <row r="958">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c r="AA958" s="81"/>
      <c r="AB958" s="81"/>
      <c r="AC958" s="81"/>
      <c r="AD958" s="81"/>
      <c r="AE958" s="81"/>
      <c r="AF958" s="81"/>
      <c r="AG958" s="81"/>
      <c r="AH958" s="81"/>
      <c r="AI958" s="81"/>
      <c r="AJ958" s="81"/>
      <c r="AK958" s="81"/>
      <c r="AL958" s="81"/>
      <c r="AM958" s="81"/>
      <c r="AN958" s="81"/>
      <c r="AO958" s="81"/>
    </row>
    <row r="959">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c r="AA959" s="81"/>
      <c r="AB959" s="81"/>
      <c r="AC959" s="81"/>
      <c r="AD959" s="81"/>
      <c r="AE959" s="81"/>
      <c r="AF959" s="81"/>
      <c r="AG959" s="81"/>
      <c r="AH959" s="81"/>
      <c r="AI959" s="81"/>
      <c r="AJ959" s="81"/>
      <c r="AK959" s="81"/>
      <c r="AL959" s="81"/>
      <c r="AM959" s="81"/>
      <c r="AN959" s="81"/>
      <c r="AO959" s="81"/>
    </row>
    <row r="960">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c r="AA960" s="81"/>
      <c r="AB960" s="81"/>
      <c r="AC960" s="81"/>
      <c r="AD960" s="81"/>
      <c r="AE960" s="81"/>
      <c r="AF960" s="81"/>
      <c r="AG960" s="81"/>
      <c r="AH960" s="81"/>
      <c r="AI960" s="81"/>
      <c r="AJ960" s="81"/>
      <c r="AK960" s="81"/>
      <c r="AL960" s="81"/>
      <c r="AM960" s="81"/>
      <c r="AN960" s="81"/>
      <c r="AO960" s="81"/>
    </row>
    <row r="961">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c r="AA961" s="81"/>
      <c r="AB961" s="81"/>
      <c r="AC961" s="81"/>
      <c r="AD961" s="81"/>
      <c r="AE961" s="81"/>
      <c r="AF961" s="81"/>
      <c r="AG961" s="81"/>
      <c r="AH961" s="81"/>
      <c r="AI961" s="81"/>
      <c r="AJ961" s="81"/>
      <c r="AK961" s="81"/>
      <c r="AL961" s="81"/>
      <c r="AM961" s="81"/>
      <c r="AN961" s="81"/>
      <c r="AO961" s="81"/>
    </row>
    <row r="962">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c r="AA962" s="81"/>
      <c r="AB962" s="81"/>
      <c r="AC962" s="81"/>
      <c r="AD962" s="81"/>
      <c r="AE962" s="81"/>
      <c r="AF962" s="81"/>
      <c r="AG962" s="81"/>
      <c r="AH962" s="81"/>
      <c r="AI962" s="81"/>
      <c r="AJ962" s="81"/>
      <c r="AK962" s="81"/>
      <c r="AL962" s="81"/>
      <c r="AM962" s="81"/>
      <c r="AN962" s="81"/>
      <c r="AO962" s="81"/>
    </row>
    <row r="963">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c r="AA963" s="81"/>
      <c r="AB963" s="81"/>
      <c r="AC963" s="81"/>
      <c r="AD963" s="81"/>
      <c r="AE963" s="81"/>
      <c r="AF963" s="81"/>
      <c r="AG963" s="81"/>
      <c r="AH963" s="81"/>
      <c r="AI963" s="81"/>
      <c r="AJ963" s="81"/>
      <c r="AK963" s="81"/>
      <c r="AL963" s="81"/>
      <c r="AM963" s="81"/>
      <c r="AN963" s="81"/>
      <c r="AO963" s="81"/>
    </row>
    <row r="964">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c r="AA964" s="81"/>
      <c r="AB964" s="81"/>
      <c r="AC964" s="81"/>
      <c r="AD964" s="81"/>
      <c r="AE964" s="81"/>
      <c r="AF964" s="81"/>
      <c r="AG964" s="81"/>
      <c r="AH964" s="81"/>
      <c r="AI964" s="81"/>
      <c r="AJ964" s="81"/>
      <c r="AK964" s="81"/>
      <c r="AL964" s="81"/>
      <c r="AM964" s="81"/>
      <c r="AN964" s="81"/>
      <c r="AO964" s="81"/>
    </row>
    <row r="965">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c r="AA965" s="81"/>
      <c r="AB965" s="81"/>
      <c r="AC965" s="81"/>
      <c r="AD965" s="81"/>
      <c r="AE965" s="81"/>
      <c r="AF965" s="81"/>
      <c r="AG965" s="81"/>
      <c r="AH965" s="81"/>
      <c r="AI965" s="81"/>
      <c r="AJ965" s="81"/>
      <c r="AK965" s="81"/>
      <c r="AL965" s="81"/>
      <c r="AM965" s="81"/>
      <c r="AN965" s="81"/>
      <c r="AO965" s="81"/>
    </row>
    <row r="966">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c r="AA966" s="81"/>
      <c r="AB966" s="81"/>
      <c r="AC966" s="81"/>
      <c r="AD966" s="81"/>
      <c r="AE966" s="81"/>
      <c r="AF966" s="81"/>
      <c r="AG966" s="81"/>
      <c r="AH966" s="81"/>
      <c r="AI966" s="81"/>
      <c r="AJ966" s="81"/>
      <c r="AK966" s="81"/>
      <c r="AL966" s="81"/>
      <c r="AM966" s="81"/>
      <c r="AN966" s="81"/>
      <c r="AO966" s="81"/>
    </row>
    <row r="967">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c r="AA967" s="81"/>
      <c r="AB967" s="81"/>
      <c r="AC967" s="81"/>
      <c r="AD967" s="81"/>
      <c r="AE967" s="81"/>
      <c r="AF967" s="81"/>
      <c r="AG967" s="81"/>
      <c r="AH967" s="81"/>
      <c r="AI967" s="81"/>
      <c r="AJ967" s="81"/>
      <c r="AK967" s="81"/>
      <c r="AL967" s="81"/>
      <c r="AM967" s="81"/>
      <c r="AN967" s="81"/>
      <c r="AO967" s="81"/>
    </row>
    <row r="968">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c r="AA968" s="81"/>
      <c r="AB968" s="81"/>
      <c r="AC968" s="81"/>
      <c r="AD968" s="81"/>
      <c r="AE968" s="81"/>
      <c r="AF968" s="81"/>
      <c r="AG968" s="81"/>
      <c r="AH968" s="81"/>
      <c r="AI968" s="81"/>
      <c r="AJ968" s="81"/>
      <c r="AK968" s="81"/>
      <c r="AL968" s="81"/>
      <c r="AM968" s="81"/>
      <c r="AN968" s="81"/>
      <c r="AO968" s="81"/>
    </row>
    <row r="969">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c r="AA969" s="81"/>
      <c r="AB969" s="81"/>
      <c r="AC969" s="81"/>
      <c r="AD969" s="81"/>
      <c r="AE969" s="81"/>
      <c r="AF969" s="81"/>
      <c r="AG969" s="81"/>
      <c r="AH969" s="81"/>
      <c r="AI969" s="81"/>
      <c r="AJ969" s="81"/>
      <c r="AK969" s="81"/>
      <c r="AL969" s="81"/>
      <c r="AM969" s="81"/>
      <c r="AN969" s="81"/>
      <c r="AO969" s="81"/>
    </row>
    <row r="970">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c r="AA970" s="81"/>
      <c r="AB970" s="81"/>
      <c r="AC970" s="81"/>
      <c r="AD970" s="81"/>
      <c r="AE970" s="81"/>
      <c r="AF970" s="81"/>
      <c r="AG970" s="81"/>
      <c r="AH970" s="81"/>
      <c r="AI970" s="81"/>
      <c r="AJ970" s="81"/>
      <c r="AK970" s="81"/>
      <c r="AL970" s="81"/>
      <c r="AM970" s="81"/>
      <c r="AN970" s="81"/>
      <c r="AO970" s="81"/>
    </row>
    <row r="971">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c r="AA971" s="81"/>
      <c r="AB971" s="81"/>
      <c r="AC971" s="81"/>
      <c r="AD971" s="81"/>
      <c r="AE971" s="81"/>
      <c r="AF971" s="81"/>
      <c r="AG971" s="81"/>
      <c r="AH971" s="81"/>
      <c r="AI971" s="81"/>
      <c r="AJ971" s="81"/>
      <c r="AK971" s="81"/>
      <c r="AL971" s="81"/>
      <c r="AM971" s="81"/>
      <c r="AN971" s="81"/>
      <c r="AO971" s="81"/>
    </row>
    <row r="972">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c r="AA972" s="81"/>
      <c r="AB972" s="81"/>
      <c r="AC972" s="81"/>
      <c r="AD972" s="81"/>
      <c r="AE972" s="81"/>
      <c r="AF972" s="81"/>
      <c r="AG972" s="81"/>
      <c r="AH972" s="81"/>
      <c r="AI972" s="81"/>
      <c r="AJ972" s="81"/>
      <c r="AK972" s="81"/>
      <c r="AL972" s="81"/>
      <c r="AM972" s="81"/>
      <c r="AN972" s="81"/>
      <c r="AO972" s="81"/>
    </row>
    <row r="973">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c r="AA973" s="81"/>
      <c r="AB973" s="81"/>
      <c r="AC973" s="81"/>
      <c r="AD973" s="81"/>
      <c r="AE973" s="81"/>
      <c r="AF973" s="81"/>
      <c r="AG973" s="81"/>
      <c r="AH973" s="81"/>
      <c r="AI973" s="81"/>
      <c r="AJ973" s="81"/>
      <c r="AK973" s="81"/>
      <c r="AL973" s="81"/>
      <c r="AM973" s="81"/>
      <c r="AN973" s="81"/>
      <c r="AO973" s="81"/>
    </row>
    <row r="974">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c r="AA974" s="81"/>
      <c r="AB974" s="81"/>
      <c r="AC974" s="81"/>
      <c r="AD974" s="81"/>
      <c r="AE974" s="81"/>
      <c r="AF974" s="81"/>
      <c r="AG974" s="81"/>
      <c r="AH974" s="81"/>
      <c r="AI974" s="81"/>
      <c r="AJ974" s="81"/>
      <c r="AK974" s="81"/>
      <c r="AL974" s="81"/>
      <c r="AM974" s="81"/>
      <c r="AN974" s="81"/>
      <c r="AO974" s="81"/>
    </row>
    <row r="975">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c r="AA975" s="81"/>
      <c r="AB975" s="81"/>
      <c r="AC975" s="81"/>
      <c r="AD975" s="81"/>
      <c r="AE975" s="81"/>
      <c r="AF975" s="81"/>
      <c r="AG975" s="81"/>
      <c r="AH975" s="81"/>
      <c r="AI975" s="81"/>
      <c r="AJ975" s="81"/>
      <c r="AK975" s="81"/>
      <c r="AL975" s="81"/>
      <c r="AM975" s="81"/>
      <c r="AN975" s="81"/>
      <c r="AO975" s="81"/>
    </row>
    <row r="976">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c r="AA976" s="81"/>
      <c r="AB976" s="81"/>
      <c r="AC976" s="81"/>
      <c r="AD976" s="81"/>
      <c r="AE976" s="81"/>
      <c r="AF976" s="81"/>
      <c r="AG976" s="81"/>
      <c r="AH976" s="81"/>
      <c r="AI976" s="81"/>
      <c r="AJ976" s="81"/>
      <c r="AK976" s="81"/>
      <c r="AL976" s="81"/>
      <c r="AM976" s="81"/>
      <c r="AN976" s="81"/>
      <c r="AO976" s="81"/>
    </row>
    <row r="977">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c r="AA977" s="81"/>
      <c r="AB977" s="81"/>
      <c r="AC977" s="81"/>
      <c r="AD977" s="81"/>
      <c r="AE977" s="81"/>
      <c r="AF977" s="81"/>
      <c r="AG977" s="81"/>
      <c r="AH977" s="81"/>
      <c r="AI977" s="81"/>
      <c r="AJ977" s="81"/>
      <c r="AK977" s="81"/>
      <c r="AL977" s="81"/>
      <c r="AM977" s="81"/>
      <c r="AN977" s="81"/>
      <c r="AO977" s="81"/>
    </row>
    <row r="978">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c r="AA978" s="81"/>
      <c r="AB978" s="81"/>
      <c r="AC978" s="81"/>
      <c r="AD978" s="81"/>
      <c r="AE978" s="81"/>
      <c r="AF978" s="81"/>
      <c r="AG978" s="81"/>
      <c r="AH978" s="81"/>
      <c r="AI978" s="81"/>
      <c r="AJ978" s="81"/>
      <c r="AK978" s="81"/>
      <c r="AL978" s="81"/>
      <c r="AM978" s="81"/>
      <c r="AN978" s="81"/>
      <c r="AO978" s="81"/>
    </row>
    <row r="979">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c r="AA979" s="81"/>
      <c r="AB979" s="81"/>
      <c r="AC979" s="81"/>
      <c r="AD979" s="81"/>
      <c r="AE979" s="81"/>
      <c r="AF979" s="81"/>
      <c r="AG979" s="81"/>
      <c r="AH979" s="81"/>
      <c r="AI979" s="81"/>
      <c r="AJ979" s="81"/>
      <c r="AK979" s="81"/>
      <c r="AL979" s="81"/>
      <c r="AM979" s="81"/>
      <c r="AN979" s="81"/>
      <c r="AO979" s="81"/>
    </row>
    <row r="980">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c r="AA980" s="81"/>
      <c r="AB980" s="81"/>
      <c r="AC980" s="81"/>
      <c r="AD980" s="81"/>
      <c r="AE980" s="81"/>
      <c r="AF980" s="81"/>
      <c r="AG980" s="81"/>
      <c r="AH980" s="81"/>
      <c r="AI980" s="81"/>
      <c r="AJ980" s="81"/>
      <c r="AK980" s="81"/>
      <c r="AL980" s="81"/>
      <c r="AM980" s="81"/>
      <c r="AN980" s="81"/>
      <c r="AO980" s="81"/>
    </row>
    <row r="981">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c r="AA981" s="81"/>
      <c r="AB981" s="81"/>
      <c r="AC981" s="81"/>
      <c r="AD981" s="81"/>
      <c r="AE981" s="81"/>
      <c r="AF981" s="81"/>
      <c r="AG981" s="81"/>
      <c r="AH981" s="81"/>
      <c r="AI981" s="81"/>
      <c r="AJ981" s="81"/>
      <c r="AK981" s="81"/>
      <c r="AL981" s="81"/>
      <c r="AM981" s="81"/>
      <c r="AN981" s="81"/>
      <c r="AO981" s="81"/>
    </row>
    <row r="982">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c r="AA982" s="81"/>
      <c r="AB982" s="81"/>
      <c r="AC982" s="81"/>
      <c r="AD982" s="81"/>
      <c r="AE982" s="81"/>
      <c r="AF982" s="81"/>
      <c r="AG982" s="81"/>
      <c r="AH982" s="81"/>
      <c r="AI982" s="81"/>
      <c r="AJ982" s="81"/>
      <c r="AK982" s="81"/>
      <c r="AL982" s="81"/>
      <c r="AM982" s="81"/>
      <c r="AN982" s="81"/>
      <c r="AO982" s="81"/>
    </row>
    <row r="983">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c r="AA983" s="81"/>
      <c r="AB983" s="81"/>
      <c r="AC983" s="81"/>
      <c r="AD983" s="81"/>
      <c r="AE983" s="81"/>
      <c r="AF983" s="81"/>
      <c r="AG983" s="81"/>
      <c r="AH983" s="81"/>
      <c r="AI983" s="81"/>
      <c r="AJ983" s="81"/>
      <c r="AK983" s="81"/>
      <c r="AL983" s="81"/>
      <c r="AM983" s="81"/>
      <c r="AN983" s="81"/>
      <c r="AO983" s="81"/>
    </row>
    <row r="984">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c r="AA984" s="81"/>
      <c r="AB984" s="81"/>
      <c r="AC984" s="81"/>
      <c r="AD984" s="81"/>
      <c r="AE984" s="81"/>
      <c r="AF984" s="81"/>
      <c r="AG984" s="81"/>
      <c r="AH984" s="81"/>
      <c r="AI984" s="81"/>
      <c r="AJ984" s="81"/>
      <c r="AK984" s="81"/>
      <c r="AL984" s="81"/>
      <c r="AM984" s="81"/>
      <c r="AN984" s="81"/>
      <c r="AO984" s="81"/>
    </row>
    <row r="985">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c r="AA985" s="81"/>
      <c r="AB985" s="81"/>
      <c r="AC985" s="81"/>
      <c r="AD985" s="81"/>
      <c r="AE985" s="81"/>
      <c r="AF985" s="81"/>
      <c r="AG985" s="81"/>
      <c r="AH985" s="81"/>
      <c r="AI985" s="81"/>
      <c r="AJ985" s="81"/>
      <c r="AK985" s="81"/>
      <c r="AL985" s="81"/>
      <c r="AM985" s="81"/>
      <c r="AN985" s="81"/>
      <c r="AO985" s="81"/>
    </row>
    <row r="986">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c r="AA986" s="81"/>
      <c r="AB986" s="81"/>
      <c r="AC986" s="81"/>
      <c r="AD986" s="81"/>
      <c r="AE986" s="81"/>
      <c r="AF986" s="81"/>
      <c r="AG986" s="81"/>
      <c r="AH986" s="81"/>
      <c r="AI986" s="81"/>
      <c r="AJ986" s="81"/>
      <c r="AK986" s="81"/>
      <c r="AL986" s="81"/>
      <c r="AM986" s="81"/>
      <c r="AN986" s="81"/>
      <c r="AO986" s="81"/>
    </row>
    <row r="987">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c r="AA987" s="81"/>
      <c r="AB987" s="81"/>
      <c r="AC987" s="81"/>
      <c r="AD987" s="81"/>
      <c r="AE987" s="81"/>
      <c r="AF987" s="81"/>
      <c r="AG987" s="81"/>
      <c r="AH987" s="81"/>
      <c r="AI987" s="81"/>
      <c r="AJ987" s="81"/>
      <c r="AK987" s="81"/>
      <c r="AL987" s="81"/>
      <c r="AM987" s="81"/>
      <c r="AN987" s="81"/>
      <c r="AO987" s="81"/>
    </row>
    <row r="988">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c r="AA988" s="81"/>
      <c r="AB988" s="81"/>
      <c r="AC988" s="81"/>
      <c r="AD988" s="81"/>
      <c r="AE988" s="81"/>
      <c r="AF988" s="81"/>
      <c r="AG988" s="81"/>
      <c r="AH988" s="81"/>
      <c r="AI988" s="81"/>
      <c r="AJ988" s="81"/>
      <c r="AK988" s="81"/>
      <c r="AL988" s="81"/>
      <c r="AM988" s="81"/>
      <c r="AN988" s="81"/>
      <c r="AO988" s="81"/>
    </row>
    <row r="989">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c r="AA989" s="81"/>
      <c r="AB989" s="81"/>
      <c r="AC989" s="81"/>
      <c r="AD989" s="81"/>
      <c r="AE989" s="81"/>
      <c r="AF989" s="81"/>
      <c r="AG989" s="81"/>
      <c r="AH989" s="81"/>
      <c r="AI989" s="81"/>
      <c r="AJ989" s="81"/>
      <c r="AK989" s="81"/>
      <c r="AL989" s="81"/>
      <c r="AM989" s="81"/>
      <c r="AN989" s="81"/>
      <c r="AO989" s="81"/>
    </row>
    <row r="990">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c r="AA990" s="81"/>
      <c r="AB990" s="81"/>
      <c r="AC990" s="81"/>
      <c r="AD990" s="81"/>
      <c r="AE990" s="81"/>
      <c r="AF990" s="81"/>
      <c r="AG990" s="81"/>
      <c r="AH990" s="81"/>
      <c r="AI990" s="81"/>
      <c r="AJ990" s="81"/>
      <c r="AK990" s="81"/>
      <c r="AL990" s="81"/>
      <c r="AM990" s="81"/>
      <c r="AN990" s="81"/>
      <c r="AO990" s="81"/>
    </row>
    <row r="991">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c r="AA991" s="81"/>
      <c r="AB991" s="81"/>
      <c r="AC991" s="81"/>
      <c r="AD991" s="81"/>
      <c r="AE991" s="81"/>
      <c r="AF991" s="81"/>
      <c r="AG991" s="81"/>
      <c r="AH991" s="81"/>
      <c r="AI991" s="81"/>
      <c r="AJ991" s="81"/>
      <c r="AK991" s="81"/>
      <c r="AL991" s="81"/>
      <c r="AM991" s="81"/>
      <c r="AN991" s="81"/>
      <c r="AO991" s="81"/>
    </row>
    <row r="992">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c r="AA992" s="81"/>
      <c r="AB992" s="81"/>
      <c r="AC992" s="81"/>
      <c r="AD992" s="81"/>
      <c r="AE992" s="81"/>
      <c r="AF992" s="81"/>
      <c r="AG992" s="81"/>
      <c r="AH992" s="81"/>
      <c r="AI992" s="81"/>
      <c r="AJ992" s="81"/>
      <c r="AK992" s="81"/>
      <c r="AL992" s="81"/>
      <c r="AM992" s="81"/>
      <c r="AN992" s="81"/>
      <c r="AO992" s="81"/>
    </row>
    <row r="993">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c r="AA993" s="81"/>
      <c r="AB993" s="81"/>
      <c r="AC993" s="81"/>
      <c r="AD993" s="81"/>
      <c r="AE993" s="81"/>
      <c r="AF993" s="81"/>
      <c r="AG993" s="81"/>
      <c r="AH993" s="81"/>
      <c r="AI993" s="81"/>
      <c r="AJ993" s="81"/>
      <c r="AK993" s="81"/>
      <c r="AL993" s="81"/>
      <c r="AM993" s="81"/>
      <c r="AN993" s="81"/>
      <c r="AO993" s="81"/>
    </row>
    <row r="994">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c r="AA994" s="81"/>
      <c r="AB994" s="81"/>
      <c r="AC994" s="81"/>
      <c r="AD994" s="81"/>
      <c r="AE994" s="81"/>
      <c r="AF994" s="81"/>
      <c r="AG994" s="81"/>
      <c r="AH994" s="81"/>
      <c r="AI994" s="81"/>
      <c r="AJ994" s="81"/>
      <c r="AK994" s="81"/>
      <c r="AL994" s="81"/>
      <c r="AM994" s="81"/>
      <c r="AN994" s="81"/>
      <c r="AO994" s="81"/>
    </row>
    <row r="995">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c r="AA995" s="81"/>
      <c r="AB995" s="81"/>
      <c r="AC995" s="81"/>
      <c r="AD995" s="81"/>
      <c r="AE995" s="81"/>
      <c r="AF995" s="81"/>
      <c r="AG995" s="81"/>
      <c r="AH995" s="81"/>
      <c r="AI995" s="81"/>
      <c r="AJ995" s="81"/>
      <c r="AK995" s="81"/>
      <c r="AL995" s="81"/>
      <c r="AM995" s="81"/>
      <c r="AN995" s="81"/>
      <c r="AO995" s="81"/>
    </row>
    <row r="996">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c r="AA996" s="81"/>
      <c r="AB996" s="81"/>
      <c r="AC996" s="81"/>
      <c r="AD996" s="81"/>
      <c r="AE996" s="81"/>
      <c r="AF996" s="81"/>
      <c r="AG996" s="81"/>
      <c r="AH996" s="81"/>
      <c r="AI996" s="81"/>
      <c r="AJ996" s="81"/>
      <c r="AK996" s="81"/>
      <c r="AL996" s="81"/>
      <c r="AM996" s="81"/>
      <c r="AN996" s="81"/>
      <c r="AO996" s="81"/>
    </row>
    <row r="997">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c r="AA997" s="81"/>
      <c r="AB997" s="81"/>
      <c r="AC997" s="81"/>
      <c r="AD997" s="81"/>
      <c r="AE997" s="81"/>
      <c r="AF997" s="81"/>
      <c r="AG997" s="81"/>
      <c r="AH997" s="81"/>
      <c r="AI997" s="81"/>
      <c r="AJ997" s="81"/>
      <c r="AK997" s="81"/>
      <c r="AL997" s="81"/>
      <c r="AM997" s="81"/>
      <c r="AN997" s="81"/>
      <c r="AO997" s="81"/>
    </row>
    <row r="998">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c r="AA998" s="81"/>
      <c r="AB998" s="81"/>
      <c r="AC998" s="81"/>
      <c r="AD998" s="81"/>
      <c r="AE998" s="81"/>
      <c r="AF998" s="81"/>
      <c r="AG998" s="81"/>
      <c r="AH998" s="81"/>
      <c r="AI998" s="81"/>
      <c r="AJ998" s="81"/>
      <c r="AK998" s="81"/>
      <c r="AL998" s="81"/>
      <c r="AM998" s="81"/>
      <c r="AN998" s="81"/>
      <c r="AO998" s="81"/>
    </row>
    <row r="999">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c r="AA999" s="81"/>
      <c r="AB999" s="81"/>
      <c r="AC999" s="81"/>
      <c r="AD999" s="81"/>
      <c r="AE999" s="81"/>
      <c r="AF999" s="81"/>
      <c r="AG999" s="81"/>
      <c r="AH999" s="81"/>
      <c r="AI999" s="81"/>
      <c r="AJ999" s="81"/>
      <c r="AK999" s="81"/>
      <c r="AL999" s="81"/>
      <c r="AM999" s="81"/>
      <c r="AN999" s="81"/>
      <c r="AO999" s="81"/>
    </row>
    <row r="1000">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c r="AA1000" s="81"/>
      <c r="AB1000" s="81"/>
      <c r="AC1000" s="81"/>
      <c r="AD1000" s="81"/>
      <c r="AE1000" s="81"/>
      <c r="AF1000" s="81"/>
      <c r="AG1000" s="81"/>
      <c r="AH1000" s="81"/>
      <c r="AI1000" s="81"/>
      <c r="AJ1000" s="81"/>
      <c r="AK1000" s="81"/>
      <c r="AL1000" s="81"/>
      <c r="AM1000" s="81"/>
      <c r="AN1000" s="81"/>
      <c r="AO1000" s="81"/>
    </row>
  </sheetData>
  <drawing r:id="rId1"/>
</worksheet>
</file>